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exclusive-life/backend/sheets/"/>
    </mc:Choice>
  </mc:AlternateContent>
  <xr:revisionPtr revIDLastSave="0" documentId="8_{02062A03-5B02-AA41-AA08-7DB735D2FFE1}" xr6:coauthVersionLast="47" xr6:coauthVersionMax="47" xr10:uidLastSave="{00000000-0000-0000-0000-000000000000}"/>
  <bookViews>
    <workbookView xWindow="0" yWindow="660" windowWidth="23260" windowHeight="12460" activeTab="2" xr2:uid="{9814F2EB-CC8D-4BC8-987F-2877F040D9E2}"/>
  </bookViews>
  <sheets>
    <sheet name="LivingAnnuity" sheetId="1" r:id="rId1"/>
    <sheet name="VersionRecord" sheetId="6" state="hidden" r:id="rId2"/>
    <sheet name="LifeAnnuity" sheetId="3" r:id="rId3"/>
    <sheet name="SA85-90" sheetId="4" state="hidden" r:id="rId4"/>
    <sheet name="SA85-90 (light)" sheetId="5" state="hidden" r:id="rId5"/>
    <sheet name="Tax" sheetId="2" state="hidden" r:id="rId6"/>
  </sheets>
  <externalReferences>
    <externalReference r:id="rId7"/>
  </externalReferences>
  <definedNames>
    <definedName name="_xleta.TEXT" hidden="1" xlm="1">#NAME?</definedName>
    <definedName name="AmountInvested" localSheetId="2">LifeAnnuity!$AH$5</definedName>
    <definedName name="AmountInvested">LivingAnnuity!$AH$5</definedName>
    <definedName name="CheckTotal" localSheetId="2">LifeAnnuity!$AH$20</definedName>
    <definedName name="CheckTotal">LivingAnnuity!$AH$20</definedName>
    <definedName name="DrawdownPercentage" localSheetId="2">LifeAnnuity!#REF!</definedName>
    <definedName name="DrawdownPercentage">LivingAnnuity!$C$5</definedName>
    <definedName name="ExpectedLifeYearsRemaining" localSheetId="2">LifeAnnuity!$AH$10</definedName>
    <definedName name="ExpectedLifeYearsRemaining">LivingAnnuity!$AH$10</definedName>
    <definedName name="ExpectedPaymentPeriod" localSheetId="2">LifeAnnuity!$AH$9</definedName>
    <definedName name="ExpectedPaymentPeriod">LivingAnnuity!$AH$9</definedName>
    <definedName name="FundsAtEndofDrawdown" localSheetId="2">LifeAnnuity!$C$9</definedName>
    <definedName name="FundsAtEndofDrawdown">LivingAnnuity!$C$11</definedName>
    <definedName name="MonthlyBenefit" localSheetId="2">LifeAnnuity!$AH$6</definedName>
    <definedName name="MonthlyBenefit">LivingAnnuity!$AH$6</definedName>
    <definedName name="NoOfFullPmtsToAnnuitant" localSheetId="2">LifeAnnuity!$AH$7</definedName>
    <definedName name="NoOfFullPmtsToAnnuitant">LivingAnnuity!$AH$7</definedName>
    <definedName name="Notice1" localSheetId="2">LifeAnnuity!$B$11:$C$11</definedName>
    <definedName name="Notice1">LivingAnnuity!$B$13:$C$13</definedName>
    <definedName name="PresentValueOfAllCharges" localSheetId="2">LifeAnnuity!$AH$18</definedName>
    <definedName name="PresentValueOfAllCharges">LivingAnnuity!$AH$18</definedName>
    <definedName name="PresentValueOfAssetManagementCharges" localSheetId="2">LifeAnnuity!$AH$15</definedName>
    <definedName name="PresentValueOfAssetManagementCharges">LivingAnnuity!$AH$15</definedName>
    <definedName name="PresentValueOfBenefitsToAnnuitant" localSheetId="2">LifeAnnuity!$AH$4</definedName>
    <definedName name="PresentValueOfBenefitsToAnnuitant">LivingAnnuity!$AH$4</definedName>
    <definedName name="PresentValueOfBenefitsToAnnuitantExclFuneral" localSheetId="2">LifeAnnuity!$AH$19</definedName>
    <definedName name="PresentValueOfBenefitsToAnnuitantExclFuneral">LivingAnnuity!$AH$19</definedName>
    <definedName name="PresentValueOfCommissionPayments" localSheetId="2">LifeAnnuity!$AH$17</definedName>
    <definedName name="PresentValueOfCommissionPayments">LivingAnnuity!$AH$17</definedName>
    <definedName name="PresentValueOfFeesToInsurer" localSheetId="2">LifeAnnuity!$AH$12</definedName>
    <definedName name="PresentValueOfFeesToInsurer">LivingAnnuity!$AH$12</definedName>
    <definedName name="PVOfFeesAsOfAssetsManaged" localSheetId="2">LifeAnnuity!$AH$13</definedName>
    <definedName name="PVOfFeesAsOfAssetsManaged">LivingAnnuity!$AH$13</definedName>
    <definedName name="RemainderPaidInFinalPayment" localSheetId="2">LifeAnnuity!$AH$8</definedName>
    <definedName name="RemainderPaidInFinalPayment">LivingAnnuity!$AH$8</definedName>
    <definedName name="SA8590Light">'SA85-90 (light)'!$B$10:$F$96</definedName>
    <definedName name="SolveLifeAnnuity" localSheetId="2">LifeAnnuity!$C$33</definedName>
    <definedName name="SolveLifeAnnuity">LivingAnnuity!$C$39</definedName>
    <definedName name="solver_adj" localSheetId="2" hidden="1">LifeAnnuity!#REF!</definedName>
    <definedName name="solver_adj" localSheetId="0" hidden="1">LivingAnnuity!$C$5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LifeAnnuity!$C$34</definedName>
    <definedName name="solver_lhs1" localSheetId="0" hidden="1">LivingAnnuity!$C$40</definedName>
    <definedName name="solver_lhs2" localSheetId="2" hidden="1">LifeAnnuity!$C$32</definedName>
    <definedName name="solver_lhs2" localSheetId="0" hidden="1">LivingAnnuity!$C$38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1</definedName>
    <definedName name="solver_num" localSheetId="0" hidden="1">1</definedName>
    <definedName name="solver_nwt" localSheetId="2" hidden="1">1</definedName>
    <definedName name="solver_nwt" localSheetId="0" hidden="1">1</definedName>
    <definedName name="solver_opt" localSheetId="2" hidden="1">LifeAnnuity!$C$32</definedName>
    <definedName name="solver_opt" localSheetId="0" hidden="1">LivingAnnuity!$C$38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2" hidden="1">1</definedName>
    <definedName name="solver_rbv" localSheetId="0" hidden="1">1</definedName>
    <definedName name="solver_rel1" localSheetId="2" hidden="1">2</definedName>
    <definedName name="solver_rel1" localSheetId="0" hidden="1">2</definedName>
    <definedName name="solver_rel2" localSheetId="2" hidden="1">2</definedName>
    <definedName name="solver_rel2" localSheetId="0" hidden="1">2</definedName>
    <definedName name="solver_rhs1" localSheetId="2" hidden="1">0</definedName>
    <definedName name="solver_rhs1" localSheetId="0" hidden="1">0</definedName>
    <definedName name="solver_rhs2" localSheetId="2" hidden="1">0</definedName>
    <definedName name="solver_rhs2" localSheetId="0" hidden="1">0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  <definedName name="SolveZeroAt100" localSheetId="2">LifeAnnuity!$C$32</definedName>
    <definedName name="SolveZeroAt100">LivingAnnuity!$C$38</definedName>
    <definedName name="StartofLA" localSheetId="2">LifeAnnuity!$C$3</definedName>
    <definedName name="StartofLA">LivingAnnuity!$C$3</definedName>
    <definedName name="StartofRA" localSheetId="2">LifeAnnuity!$C$3</definedName>
    <definedName name="StartofRA">LivingAnnuity!$C$6</definedName>
    <definedName name="SumOfAssetManagementCharges" localSheetId="2">LifeAnnuity!$AH$14</definedName>
    <definedName name="SumOfAssetManagementCharges">LivingAnnuity!$AH$14</definedName>
    <definedName name="SumOfBenefitsToAnnuitant" localSheetId="2">LifeAnnuity!$AH$3</definedName>
    <definedName name="SumOfBenefitsToAnnuitant">LivingAnnuity!$AH$3</definedName>
    <definedName name="SumOfCommissionPayments" localSheetId="2">LifeAnnuity!$AH$16</definedName>
    <definedName name="SumOfCommissionPayments">LivingAnnuity!$AH$16</definedName>
    <definedName name="SumOfFeesToInsurer" localSheetId="2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17" i="1" l="1"/>
  <c r="CC17" i="1"/>
  <c r="BT12" i="1" s="1"/>
  <c r="BU12" i="1" s="1"/>
  <c r="CB17" i="1"/>
  <c r="CA17" i="1"/>
  <c r="BZ17" i="1"/>
  <c r="BY17" i="1"/>
  <c r="BX17" i="1"/>
  <c r="BW17" i="1"/>
  <c r="BT6" i="1" s="1"/>
  <c r="BU6" i="1" s="1"/>
  <c r="BV17" i="1"/>
  <c r="BT5" i="1" s="1"/>
  <c r="BU5" i="1" s="1"/>
  <c r="CD16" i="1"/>
  <c r="CC16" i="1"/>
  <c r="CB16" i="1"/>
  <c r="CA16" i="1"/>
  <c r="BZ16" i="1"/>
  <c r="BY16" i="1"/>
  <c r="BX16" i="1"/>
  <c r="BW16" i="1"/>
  <c r="BV16" i="1"/>
  <c r="BT14" i="1"/>
  <c r="BU14" i="1" s="1"/>
  <c r="BW14" i="1"/>
  <c r="BX14" i="1" s="1"/>
  <c r="BW13" i="1"/>
  <c r="BX13" i="1" s="1"/>
  <c r="BT13" i="1"/>
  <c r="BU13" i="1" s="1"/>
  <c r="BW12" i="1"/>
  <c r="BX12" i="1" s="1"/>
  <c r="BW11" i="1"/>
  <c r="BX11" i="1" s="1"/>
  <c r="BT11" i="1"/>
  <c r="BU11" i="1" s="1"/>
  <c r="BW10" i="1"/>
  <c r="BX10" i="1" s="1"/>
  <c r="BT10" i="1"/>
  <c r="BU10" i="1" s="1"/>
  <c r="BW9" i="1"/>
  <c r="BX9" i="1" s="1"/>
  <c r="BT9" i="1"/>
  <c r="BU9" i="1" s="1"/>
  <c r="BW8" i="1"/>
  <c r="BX8" i="1" s="1"/>
  <c r="BT8" i="1"/>
  <c r="BU8" i="1" s="1"/>
  <c r="BW7" i="1"/>
  <c r="BX7" i="1" s="1"/>
  <c r="BT7" i="1"/>
  <c r="BU7" i="1" s="1"/>
  <c r="BW6" i="1"/>
  <c r="BX6" i="1" s="1"/>
  <c r="BW5" i="1"/>
  <c r="BX5" i="1" s="1"/>
  <c r="BV4" i="1"/>
  <c r="BU4" i="1"/>
  <c r="BW7" i="3"/>
  <c r="BX7" i="3" s="1"/>
  <c r="BW9" i="3"/>
  <c r="BX9" i="3" s="1"/>
  <c r="BW10" i="3"/>
  <c r="BX10" i="3" s="1"/>
  <c r="BW11" i="3"/>
  <c r="BX11" i="3" s="1"/>
  <c r="BW12" i="3"/>
  <c r="BX12" i="3" s="1"/>
  <c r="BW14" i="3"/>
  <c r="BX14" i="3" s="1"/>
  <c r="BT14" i="3"/>
  <c r="BU14" i="3" s="1"/>
  <c r="BW16" i="3"/>
  <c r="CD16" i="3"/>
  <c r="CC16" i="3"/>
  <c r="CB16" i="3"/>
  <c r="CA16" i="3"/>
  <c r="BZ16" i="3"/>
  <c r="BY16" i="3"/>
  <c r="BX16" i="3"/>
  <c r="BV16" i="3"/>
  <c r="BW13" i="3"/>
  <c r="BX13" i="3" s="1"/>
  <c r="BW8" i="3"/>
  <c r="BX8" i="3" s="1"/>
  <c r="BW6" i="3"/>
  <c r="BX6" i="3" s="1"/>
  <c r="BW5" i="3"/>
  <c r="BW4" i="3" s="1"/>
  <c r="BX4" i="3" s="1"/>
  <c r="BT13" i="3"/>
  <c r="BT12" i="3"/>
  <c r="BU12" i="3" s="1"/>
  <c r="BT11" i="3"/>
  <c r="BU11" i="3" s="1"/>
  <c r="BT10" i="3"/>
  <c r="BU10" i="3" s="1"/>
  <c r="BT9" i="3"/>
  <c r="BT8" i="3"/>
  <c r="BT7" i="3"/>
  <c r="BU7" i="3" s="1"/>
  <c r="BT6" i="3"/>
  <c r="BU6" i="3" s="1"/>
  <c r="BT5" i="3"/>
  <c r="BU5" i="3" s="1"/>
  <c r="CD17" i="3"/>
  <c r="CC17" i="3"/>
  <c r="CB17" i="3"/>
  <c r="CA17" i="3"/>
  <c r="BZ17" i="3"/>
  <c r="BY17" i="3"/>
  <c r="BX17" i="3"/>
  <c r="BW17" i="3"/>
  <c r="BV17" i="3"/>
  <c r="BO786" i="1"/>
  <c r="BV4" i="3"/>
  <c r="BU4" i="3"/>
  <c r="BO5" i="3"/>
  <c r="BO5" i="1"/>
  <c r="BO6" i="1" s="1"/>
  <c r="AK28" i="3"/>
  <c r="AL28" i="3"/>
  <c r="AK29" i="3"/>
  <c r="AL29" i="3"/>
  <c r="AK30" i="3"/>
  <c r="AL30" i="3"/>
  <c r="AK31" i="3"/>
  <c r="AL31" i="3"/>
  <c r="AK32" i="3"/>
  <c r="AL32" i="3"/>
  <c r="AK33" i="3"/>
  <c r="AL33" i="3"/>
  <c r="AK34" i="3"/>
  <c r="AL34" i="3"/>
  <c r="AK35" i="3"/>
  <c r="AL35" i="3"/>
  <c r="AK36" i="3"/>
  <c r="AL36" i="3"/>
  <c r="AK37" i="3"/>
  <c r="AL37" i="3"/>
  <c r="AK38" i="3"/>
  <c r="AL38" i="3"/>
  <c r="AK39" i="3"/>
  <c r="AL39" i="3"/>
  <c r="AK40" i="3"/>
  <c r="AL40" i="3"/>
  <c r="AK41" i="3"/>
  <c r="AL41" i="3"/>
  <c r="AK42" i="3"/>
  <c r="AL42" i="3"/>
  <c r="AK43" i="3"/>
  <c r="AL43" i="3"/>
  <c r="AK44" i="3"/>
  <c r="AL44" i="3"/>
  <c r="AK45" i="3"/>
  <c r="AL45" i="3"/>
  <c r="AK46" i="3"/>
  <c r="AL46" i="3"/>
  <c r="AK47" i="3"/>
  <c r="AL47" i="3"/>
  <c r="AK48" i="3"/>
  <c r="AL48" i="3"/>
  <c r="AK49" i="3"/>
  <c r="AL49" i="3"/>
  <c r="AK50" i="3"/>
  <c r="AL50" i="3"/>
  <c r="AK51" i="3"/>
  <c r="AO4" i="3" s="1"/>
  <c r="AP4" i="3" s="1"/>
  <c r="AL51" i="3"/>
  <c r="AK52" i="3"/>
  <c r="AL52" i="3"/>
  <c r="AK53" i="3"/>
  <c r="AL53" i="3"/>
  <c r="AK54" i="3"/>
  <c r="AL54" i="3"/>
  <c r="AK55" i="3"/>
  <c r="AL55" i="3"/>
  <c r="AK56" i="3"/>
  <c r="AL56" i="3"/>
  <c r="AK57" i="3"/>
  <c r="AL57" i="3"/>
  <c r="AK58" i="3"/>
  <c r="AL58" i="3"/>
  <c r="AK59" i="3"/>
  <c r="AL59" i="3"/>
  <c r="AK60" i="3"/>
  <c r="AL60" i="3"/>
  <c r="AK61" i="3"/>
  <c r="AL61" i="3"/>
  <c r="AK62" i="3"/>
  <c r="AL62" i="3"/>
  <c r="AK63" i="3"/>
  <c r="AL63" i="3"/>
  <c r="AK64" i="3"/>
  <c r="AL64" i="3"/>
  <c r="AK65" i="3"/>
  <c r="AL65" i="3"/>
  <c r="AK66" i="3"/>
  <c r="AL66" i="3"/>
  <c r="AK67" i="3"/>
  <c r="AL67" i="3"/>
  <c r="AK68" i="3"/>
  <c r="AL68" i="3"/>
  <c r="AK69" i="3"/>
  <c r="AL69" i="3"/>
  <c r="AK70" i="3"/>
  <c r="AL70" i="3"/>
  <c r="AK71" i="3"/>
  <c r="AL71" i="3"/>
  <c r="AK72" i="3"/>
  <c r="AL72" i="3"/>
  <c r="AK73" i="3"/>
  <c r="AL73" i="3"/>
  <c r="AK74" i="3"/>
  <c r="AL74" i="3"/>
  <c r="AK75" i="3"/>
  <c r="AL75" i="3"/>
  <c r="AK76" i="3"/>
  <c r="AL76" i="3"/>
  <c r="AK77" i="3"/>
  <c r="AL77" i="3"/>
  <c r="AK78" i="3"/>
  <c r="AL78" i="3"/>
  <c r="AK79" i="3"/>
  <c r="AL79" i="3"/>
  <c r="AK80" i="3"/>
  <c r="AL80" i="3"/>
  <c r="AK81" i="3"/>
  <c r="AL81" i="3"/>
  <c r="AK82" i="3"/>
  <c r="AL82" i="3"/>
  <c r="AK83" i="3"/>
  <c r="AL83" i="3"/>
  <c r="AK84" i="3"/>
  <c r="AL84" i="3"/>
  <c r="AK85" i="3"/>
  <c r="AL85" i="3"/>
  <c r="AK86" i="3"/>
  <c r="AL86" i="3"/>
  <c r="AK87" i="3"/>
  <c r="AL87" i="3"/>
  <c r="AK88" i="3"/>
  <c r="AL88" i="3"/>
  <c r="AK89" i="3"/>
  <c r="AL89" i="3"/>
  <c r="AK90" i="3"/>
  <c r="AL90" i="3"/>
  <c r="B40" i="1"/>
  <c r="F4" i="1"/>
  <c r="C9" i="1"/>
  <c r="B10" i="1"/>
  <c r="S4" i="3"/>
  <c r="B10" i="3"/>
  <c r="B33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C29" i="3"/>
  <c r="C10" i="3"/>
  <c r="D11" i="3" s="1"/>
  <c r="AS5" i="3"/>
  <c r="AS6" i="3" s="1"/>
  <c r="AH5" i="3"/>
  <c r="E5" i="3"/>
  <c r="AY4" i="3"/>
  <c r="AR4" i="3"/>
  <c r="I4" i="3"/>
  <c r="M4" i="3" s="1"/>
  <c r="F4" i="3"/>
  <c r="B12" i="1"/>
  <c r="C10" i="1"/>
  <c r="D10" i="1" s="1"/>
  <c r="C12" i="1"/>
  <c r="D12" i="1" s="1"/>
  <c r="B11" i="1"/>
  <c r="B39" i="1"/>
  <c r="AG6" i="1"/>
  <c r="S4" i="1"/>
  <c r="C35" i="1"/>
  <c r="BW4" i="1" l="1"/>
  <c r="BX4" i="1" s="1"/>
  <c r="BP1803" i="3"/>
  <c r="BP151" i="1"/>
  <c r="BP451" i="1"/>
  <c r="BP167" i="1"/>
  <c r="BP199" i="1"/>
  <c r="BP207" i="1"/>
  <c r="BP215" i="1"/>
  <c r="BP263" i="1"/>
  <c r="BP135" i="1"/>
  <c r="BP271" i="1"/>
  <c r="BP143" i="1"/>
  <c r="BP323" i="1"/>
  <c r="BP579" i="1"/>
  <c r="BP10" i="1"/>
  <c r="BP16" i="1"/>
  <c r="BP1063" i="1"/>
  <c r="BP12" i="1"/>
  <c r="BP159" i="1"/>
  <c r="BP223" i="1"/>
  <c r="BP387" i="1"/>
  <c r="BP11" i="1"/>
  <c r="BP231" i="1"/>
  <c r="BP59" i="1"/>
  <c r="BP175" i="1"/>
  <c r="BP239" i="1"/>
  <c r="BP515" i="1"/>
  <c r="BP9" i="1"/>
  <c r="BP119" i="1"/>
  <c r="BP183" i="1"/>
  <c r="BP247" i="1"/>
  <c r="BP18" i="1"/>
  <c r="BP127" i="1"/>
  <c r="BP191" i="1"/>
  <c r="BP255" i="1"/>
  <c r="BP643" i="1"/>
  <c r="BP821" i="1"/>
  <c r="BP17" i="1"/>
  <c r="BP51" i="1"/>
  <c r="BP115" i="1"/>
  <c r="BP126" i="1"/>
  <c r="BP134" i="1"/>
  <c r="BP142" i="1"/>
  <c r="BP150" i="1"/>
  <c r="BP158" i="1"/>
  <c r="BP166" i="1"/>
  <c r="BP174" i="1"/>
  <c r="BP182" i="1"/>
  <c r="BP190" i="1"/>
  <c r="BP198" i="1"/>
  <c r="BP206" i="1"/>
  <c r="BP214" i="1"/>
  <c r="BP222" i="1"/>
  <c r="BP230" i="1"/>
  <c r="BP238" i="1"/>
  <c r="BP246" i="1"/>
  <c r="BP254" i="1"/>
  <c r="BP262" i="1"/>
  <c r="BP270" i="1"/>
  <c r="BP315" i="1"/>
  <c r="BP379" i="1"/>
  <c r="BP443" i="1"/>
  <c r="BP507" i="1"/>
  <c r="BP571" i="1"/>
  <c r="BP635" i="1"/>
  <c r="BP706" i="1"/>
  <c r="BP807" i="1"/>
  <c r="BP910" i="1"/>
  <c r="BP1013" i="1"/>
  <c r="BP718" i="1"/>
  <c r="BP1026" i="1"/>
  <c r="BP19" i="1"/>
  <c r="BP67" i="1"/>
  <c r="BP120" i="1"/>
  <c r="BP128" i="1"/>
  <c r="BP136" i="1"/>
  <c r="BP144" i="1"/>
  <c r="BP152" i="1"/>
  <c r="BP160" i="1"/>
  <c r="BP168" i="1"/>
  <c r="BP176" i="1"/>
  <c r="BP184" i="1"/>
  <c r="BP192" i="1"/>
  <c r="BP200" i="1"/>
  <c r="BP208" i="1"/>
  <c r="BP216" i="1"/>
  <c r="BP224" i="1"/>
  <c r="BP232" i="1"/>
  <c r="BP240" i="1"/>
  <c r="BP248" i="1"/>
  <c r="BP256" i="1"/>
  <c r="BP264" i="1"/>
  <c r="BP272" i="1"/>
  <c r="BP331" i="1"/>
  <c r="BP395" i="1"/>
  <c r="BP459" i="1"/>
  <c r="BP523" i="1"/>
  <c r="BP587" i="1"/>
  <c r="BP651" i="1"/>
  <c r="BP731" i="1"/>
  <c r="BP834" i="1"/>
  <c r="BP935" i="1"/>
  <c r="BP1039" i="1"/>
  <c r="BP923" i="1"/>
  <c r="BP20" i="1"/>
  <c r="BP75" i="1"/>
  <c r="BP121" i="1"/>
  <c r="BP129" i="1"/>
  <c r="BP137" i="1"/>
  <c r="BP145" i="1"/>
  <c r="BP153" i="1"/>
  <c r="BP161" i="1"/>
  <c r="BP169" i="1"/>
  <c r="BP177" i="1"/>
  <c r="BP185" i="1"/>
  <c r="BP193" i="1"/>
  <c r="BP201" i="1"/>
  <c r="BP209" i="1"/>
  <c r="BP217" i="1"/>
  <c r="BP225" i="1"/>
  <c r="BP233" i="1"/>
  <c r="BP241" i="1"/>
  <c r="BP249" i="1"/>
  <c r="BP257" i="1"/>
  <c r="BP265" i="1"/>
  <c r="BP275" i="1"/>
  <c r="BP339" i="1"/>
  <c r="BP403" i="1"/>
  <c r="BP467" i="1"/>
  <c r="BP531" i="1"/>
  <c r="BP595" i="1"/>
  <c r="BP659" i="1"/>
  <c r="BP743" i="1"/>
  <c r="BP846" i="1"/>
  <c r="BP949" i="1"/>
  <c r="BP1542" i="1"/>
  <c r="BP1241" i="1"/>
  <c r="BP1119" i="1"/>
  <c r="BP1059" i="1"/>
  <c r="BP1035" i="1"/>
  <c r="BP1022" i="1"/>
  <c r="BP1010" i="1"/>
  <c r="BP997" i="1"/>
  <c r="BP983" i="1"/>
  <c r="BP971" i="1"/>
  <c r="BP958" i="1"/>
  <c r="BP946" i="1"/>
  <c r="BP933" i="1"/>
  <c r="BP919" i="1"/>
  <c r="BP907" i="1"/>
  <c r="BP894" i="1"/>
  <c r="BP882" i="1"/>
  <c r="BP869" i="1"/>
  <c r="BP855" i="1"/>
  <c r="BP843" i="1"/>
  <c r="BP830" i="1"/>
  <c r="BP818" i="1"/>
  <c r="BP805" i="1"/>
  <c r="BP791" i="1"/>
  <c r="BP779" i="1"/>
  <c r="BP766" i="1"/>
  <c r="BP754" i="1"/>
  <c r="BP741" i="1"/>
  <c r="BP727" i="1"/>
  <c r="BP715" i="1"/>
  <c r="BP702" i="1"/>
  <c r="BP690" i="1"/>
  <c r="BP681" i="1"/>
  <c r="BP673" i="1"/>
  <c r="BP665" i="1"/>
  <c r="BP657" i="1"/>
  <c r="BP649" i="1"/>
  <c r="BP641" i="1"/>
  <c r="BP633" i="1"/>
  <c r="BP625" i="1"/>
  <c r="BP617" i="1"/>
  <c r="BP609" i="1"/>
  <c r="BP601" i="1"/>
  <c r="BP593" i="1"/>
  <c r="BP585" i="1"/>
  <c r="BP577" i="1"/>
  <c r="BP569" i="1"/>
  <c r="BP561" i="1"/>
  <c r="BP553" i="1"/>
  <c r="BP545" i="1"/>
  <c r="BP537" i="1"/>
  <c r="BP529" i="1"/>
  <c r="BP521" i="1"/>
  <c r="BP513" i="1"/>
  <c r="BP505" i="1"/>
  <c r="BP497" i="1"/>
  <c r="BP489" i="1"/>
  <c r="BP481" i="1"/>
  <c r="BP473" i="1"/>
  <c r="BP465" i="1"/>
  <c r="BP457" i="1"/>
  <c r="BP449" i="1"/>
  <c r="BP441" i="1"/>
  <c r="BP433" i="1"/>
  <c r="BP425" i="1"/>
  <c r="BP417" i="1"/>
  <c r="BP409" i="1"/>
  <c r="BP401" i="1"/>
  <c r="BP393" i="1"/>
  <c r="BP385" i="1"/>
  <c r="BP377" i="1"/>
  <c r="BP369" i="1"/>
  <c r="BP361" i="1"/>
  <c r="BP353" i="1"/>
  <c r="BP345" i="1"/>
  <c r="BP337" i="1"/>
  <c r="BP329" i="1"/>
  <c r="BP321" i="1"/>
  <c r="BP313" i="1"/>
  <c r="BP305" i="1"/>
  <c r="BP297" i="1"/>
  <c r="BP289" i="1"/>
  <c r="BP281" i="1"/>
  <c r="BP273" i="1"/>
  <c r="BP1510" i="1"/>
  <c r="BP1222" i="1"/>
  <c r="BP1111" i="1"/>
  <c r="BP1053" i="1"/>
  <c r="BP1034" i="1"/>
  <c r="BP1021" i="1"/>
  <c r="BP1007" i="1"/>
  <c r="BP995" i="1"/>
  <c r="BP982" i="1"/>
  <c r="BP970" i="1"/>
  <c r="BP957" i="1"/>
  <c r="BP943" i="1"/>
  <c r="BP931" i="1"/>
  <c r="BP918" i="1"/>
  <c r="BP906" i="1"/>
  <c r="BP893" i="1"/>
  <c r="BP879" i="1"/>
  <c r="BP867" i="1"/>
  <c r="BP854" i="1"/>
  <c r="BP842" i="1"/>
  <c r="BP829" i="1"/>
  <c r="BP815" i="1"/>
  <c r="BP803" i="1"/>
  <c r="BP790" i="1"/>
  <c r="BP778" i="1"/>
  <c r="BP765" i="1"/>
  <c r="BP751" i="1"/>
  <c r="BP739" i="1"/>
  <c r="BP726" i="1"/>
  <c r="BP714" i="1"/>
  <c r="BP701" i="1"/>
  <c r="BP688" i="1"/>
  <c r="BP680" i="1"/>
  <c r="BP672" i="1"/>
  <c r="BP664" i="1"/>
  <c r="BP656" i="1"/>
  <c r="BP648" i="1"/>
  <c r="BP640" i="1"/>
  <c r="BP632" i="1"/>
  <c r="BP624" i="1"/>
  <c r="BP616" i="1"/>
  <c r="BP608" i="1"/>
  <c r="BP600" i="1"/>
  <c r="BP592" i="1"/>
  <c r="BP584" i="1"/>
  <c r="BP576" i="1"/>
  <c r="BP568" i="1"/>
  <c r="BP560" i="1"/>
  <c r="BP552" i="1"/>
  <c r="BP544" i="1"/>
  <c r="BP536" i="1"/>
  <c r="BP528" i="1"/>
  <c r="BP520" i="1"/>
  <c r="BP512" i="1"/>
  <c r="BP504" i="1"/>
  <c r="BP496" i="1"/>
  <c r="BP488" i="1"/>
  <c r="BP480" i="1"/>
  <c r="BP472" i="1"/>
  <c r="BP464" i="1"/>
  <c r="BP456" i="1"/>
  <c r="BP448" i="1"/>
  <c r="BP440" i="1"/>
  <c r="BP432" i="1"/>
  <c r="BP424" i="1"/>
  <c r="BP416" i="1"/>
  <c r="BP408" i="1"/>
  <c r="BP400" i="1"/>
  <c r="BP392" i="1"/>
  <c r="BP384" i="1"/>
  <c r="BP376" i="1"/>
  <c r="BP368" i="1"/>
  <c r="BP360" i="1"/>
  <c r="BP352" i="1"/>
  <c r="BP344" i="1"/>
  <c r="BP336" i="1"/>
  <c r="BP328" i="1"/>
  <c r="BP320" i="1"/>
  <c r="BP312" i="1"/>
  <c r="BP304" i="1"/>
  <c r="BP296" i="1"/>
  <c r="BP288" i="1"/>
  <c r="BP280" i="1"/>
  <c r="BP1798" i="1"/>
  <c r="BP1446" i="1"/>
  <c r="BP1199" i="1"/>
  <c r="BP1095" i="1"/>
  <c r="BP1051" i="1"/>
  <c r="BP1031" i="1"/>
  <c r="BP1019" i="1"/>
  <c r="BP1006" i="1"/>
  <c r="BP994" i="1"/>
  <c r="BP981" i="1"/>
  <c r="BP967" i="1"/>
  <c r="BP955" i="1"/>
  <c r="BP942" i="1"/>
  <c r="BP930" i="1"/>
  <c r="BP917" i="1"/>
  <c r="BP903" i="1"/>
  <c r="BP891" i="1"/>
  <c r="BP878" i="1"/>
  <c r="BP866" i="1"/>
  <c r="BP853" i="1"/>
  <c r="BP839" i="1"/>
  <c r="BP827" i="1"/>
  <c r="BP814" i="1"/>
  <c r="BP802" i="1"/>
  <c r="BP789" i="1"/>
  <c r="BP775" i="1"/>
  <c r="BP763" i="1"/>
  <c r="BP750" i="1"/>
  <c r="BP738" i="1"/>
  <c r="BP725" i="1"/>
  <c r="BP711" i="1"/>
  <c r="BP699" i="1"/>
  <c r="BP687" i="1"/>
  <c r="BP679" i="1"/>
  <c r="BP671" i="1"/>
  <c r="BP663" i="1"/>
  <c r="BP655" i="1"/>
  <c r="BP647" i="1"/>
  <c r="BP639" i="1"/>
  <c r="BP631" i="1"/>
  <c r="BP623" i="1"/>
  <c r="BP615" i="1"/>
  <c r="BP607" i="1"/>
  <c r="BP599" i="1"/>
  <c r="BP591" i="1"/>
  <c r="BP583" i="1"/>
  <c r="BP575" i="1"/>
  <c r="BP567" i="1"/>
  <c r="BP559" i="1"/>
  <c r="BP551" i="1"/>
  <c r="BP543" i="1"/>
  <c r="BP535" i="1"/>
  <c r="BP527" i="1"/>
  <c r="BP519" i="1"/>
  <c r="BP511" i="1"/>
  <c r="BP503" i="1"/>
  <c r="BP495" i="1"/>
  <c r="BP487" i="1"/>
  <c r="BP479" i="1"/>
  <c r="BP471" i="1"/>
  <c r="BP463" i="1"/>
  <c r="BP455" i="1"/>
  <c r="BP447" i="1"/>
  <c r="BP439" i="1"/>
  <c r="BP431" i="1"/>
  <c r="BP423" i="1"/>
  <c r="BP415" i="1"/>
  <c r="BP407" i="1"/>
  <c r="BP399" i="1"/>
  <c r="BP391" i="1"/>
  <c r="BP383" i="1"/>
  <c r="BP375" i="1"/>
  <c r="BP367" i="1"/>
  <c r="BP359" i="1"/>
  <c r="BP351" i="1"/>
  <c r="BP343" i="1"/>
  <c r="BP335" i="1"/>
  <c r="BP327" i="1"/>
  <c r="BP319" i="1"/>
  <c r="BP311" i="1"/>
  <c r="BP303" i="1"/>
  <c r="BP295" i="1"/>
  <c r="BP287" i="1"/>
  <c r="BP279" i="1"/>
  <c r="BP1766" i="1"/>
  <c r="BP1414" i="1"/>
  <c r="BP1159" i="1"/>
  <c r="BP1087" i="1"/>
  <c r="BP1047" i="1"/>
  <c r="BP1030" i="1"/>
  <c r="BP1018" i="1"/>
  <c r="BP1005" i="1"/>
  <c r="BP991" i="1"/>
  <c r="BP979" i="1"/>
  <c r="BP966" i="1"/>
  <c r="BP954" i="1"/>
  <c r="BP941" i="1"/>
  <c r="BP927" i="1"/>
  <c r="BP915" i="1"/>
  <c r="BP902" i="1"/>
  <c r="BP890" i="1"/>
  <c r="BP877" i="1"/>
  <c r="BP863" i="1"/>
  <c r="BP851" i="1"/>
  <c r="BP838" i="1"/>
  <c r="BP826" i="1"/>
  <c r="BP813" i="1"/>
  <c r="BP799" i="1"/>
  <c r="BP787" i="1"/>
  <c r="BP774" i="1"/>
  <c r="BP762" i="1"/>
  <c r="BP749" i="1"/>
  <c r="BP735" i="1"/>
  <c r="BP723" i="1"/>
  <c r="BP710" i="1"/>
  <c r="BP698" i="1"/>
  <c r="BP686" i="1"/>
  <c r="BP678" i="1"/>
  <c r="BP670" i="1"/>
  <c r="BP662" i="1"/>
  <c r="BP654" i="1"/>
  <c r="BP646" i="1"/>
  <c r="BP638" i="1"/>
  <c r="BP630" i="1"/>
  <c r="BP622" i="1"/>
  <c r="BP614" i="1"/>
  <c r="BP606" i="1"/>
  <c r="BP598" i="1"/>
  <c r="BP590" i="1"/>
  <c r="BP582" i="1"/>
  <c r="BP574" i="1"/>
  <c r="BP566" i="1"/>
  <c r="BP558" i="1"/>
  <c r="BP550" i="1"/>
  <c r="BP542" i="1"/>
  <c r="BP534" i="1"/>
  <c r="BP526" i="1"/>
  <c r="BP518" i="1"/>
  <c r="BP510" i="1"/>
  <c r="BP502" i="1"/>
  <c r="BP494" i="1"/>
  <c r="BP486" i="1"/>
  <c r="BP478" i="1"/>
  <c r="BP470" i="1"/>
  <c r="BP462" i="1"/>
  <c r="BP454" i="1"/>
  <c r="BP446" i="1"/>
  <c r="BP438" i="1"/>
  <c r="BP430" i="1"/>
  <c r="BP422" i="1"/>
  <c r="BP414" i="1"/>
  <c r="BP406" i="1"/>
  <c r="BP398" i="1"/>
  <c r="BP390" i="1"/>
  <c r="BP382" i="1"/>
  <c r="BP374" i="1"/>
  <c r="BP366" i="1"/>
  <c r="BP358" i="1"/>
  <c r="BP350" i="1"/>
  <c r="BP342" i="1"/>
  <c r="BP334" i="1"/>
  <c r="BP326" i="1"/>
  <c r="BP318" i="1"/>
  <c r="BP310" i="1"/>
  <c r="BP302" i="1"/>
  <c r="BP294" i="1"/>
  <c r="BP286" i="1"/>
  <c r="BP278" i="1"/>
  <c r="BP1702" i="1"/>
  <c r="BP1382" i="1"/>
  <c r="BP1151" i="1"/>
  <c r="BP1079" i="1"/>
  <c r="BP1045" i="1"/>
  <c r="BP1029" i="1"/>
  <c r="BP1015" i="1"/>
  <c r="BP1003" i="1"/>
  <c r="BP990" i="1"/>
  <c r="BP978" i="1"/>
  <c r="BP965" i="1"/>
  <c r="BP951" i="1"/>
  <c r="BP939" i="1"/>
  <c r="BP926" i="1"/>
  <c r="BP914" i="1"/>
  <c r="BP901" i="1"/>
  <c r="BP887" i="1"/>
  <c r="BP875" i="1"/>
  <c r="BP862" i="1"/>
  <c r="BP850" i="1"/>
  <c r="BP837" i="1"/>
  <c r="BP823" i="1"/>
  <c r="BP811" i="1"/>
  <c r="BP798" i="1"/>
  <c r="BP786" i="1"/>
  <c r="BQ786" i="1" s="1"/>
  <c r="AU786" i="1" s="1"/>
  <c r="BP773" i="1"/>
  <c r="BP759" i="1"/>
  <c r="BP747" i="1"/>
  <c r="BP734" i="1"/>
  <c r="BP722" i="1"/>
  <c r="BP709" i="1"/>
  <c r="BP695" i="1"/>
  <c r="BP685" i="1"/>
  <c r="BP677" i="1"/>
  <c r="BP669" i="1"/>
  <c r="BP661" i="1"/>
  <c r="BP653" i="1"/>
  <c r="BP645" i="1"/>
  <c r="BP637" i="1"/>
  <c r="BP629" i="1"/>
  <c r="BP621" i="1"/>
  <c r="BP613" i="1"/>
  <c r="BP605" i="1"/>
  <c r="BP597" i="1"/>
  <c r="BP589" i="1"/>
  <c r="BP581" i="1"/>
  <c r="BP573" i="1"/>
  <c r="BP565" i="1"/>
  <c r="BP557" i="1"/>
  <c r="BP549" i="1"/>
  <c r="BP541" i="1"/>
  <c r="BP533" i="1"/>
  <c r="BP525" i="1"/>
  <c r="BP517" i="1"/>
  <c r="BP509" i="1"/>
  <c r="BP501" i="1"/>
  <c r="BP493" i="1"/>
  <c r="BP485" i="1"/>
  <c r="BP477" i="1"/>
  <c r="BP469" i="1"/>
  <c r="BP461" i="1"/>
  <c r="BP453" i="1"/>
  <c r="BP445" i="1"/>
  <c r="BP437" i="1"/>
  <c r="BP429" i="1"/>
  <c r="BP421" i="1"/>
  <c r="BP413" i="1"/>
  <c r="BP405" i="1"/>
  <c r="BP397" i="1"/>
  <c r="BP389" i="1"/>
  <c r="BP381" i="1"/>
  <c r="BP373" i="1"/>
  <c r="BP365" i="1"/>
  <c r="BP357" i="1"/>
  <c r="BP349" i="1"/>
  <c r="BP341" i="1"/>
  <c r="BP333" i="1"/>
  <c r="BP325" i="1"/>
  <c r="BP317" i="1"/>
  <c r="BP309" i="1"/>
  <c r="BP301" i="1"/>
  <c r="BP293" i="1"/>
  <c r="BP285" i="1"/>
  <c r="BP277" i="1"/>
  <c r="BP1670" i="1"/>
  <c r="BP1327" i="1"/>
  <c r="BP1143" i="1"/>
  <c r="BP1071" i="1"/>
  <c r="BP1043" i="1"/>
  <c r="BP1027" i="1"/>
  <c r="BP1014" i="1"/>
  <c r="BP1002" i="1"/>
  <c r="BP989" i="1"/>
  <c r="BP975" i="1"/>
  <c r="BP963" i="1"/>
  <c r="BP950" i="1"/>
  <c r="BP938" i="1"/>
  <c r="BP925" i="1"/>
  <c r="BP911" i="1"/>
  <c r="BP899" i="1"/>
  <c r="BP886" i="1"/>
  <c r="BP874" i="1"/>
  <c r="BP861" i="1"/>
  <c r="BP847" i="1"/>
  <c r="BP835" i="1"/>
  <c r="BP822" i="1"/>
  <c r="BP810" i="1"/>
  <c r="BP797" i="1"/>
  <c r="BP783" i="1"/>
  <c r="BP771" i="1"/>
  <c r="BP758" i="1"/>
  <c r="BP746" i="1"/>
  <c r="BP733" i="1"/>
  <c r="BP719" i="1"/>
  <c r="BP707" i="1"/>
  <c r="BP694" i="1"/>
  <c r="BP684" i="1"/>
  <c r="BP676" i="1"/>
  <c r="BP668" i="1"/>
  <c r="BP660" i="1"/>
  <c r="BP652" i="1"/>
  <c r="BP644" i="1"/>
  <c r="BP636" i="1"/>
  <c r="BP628" i="1"/>
  <c r="BP620" i="1"/>
  <c r="BP612" i="1"/>
  <c r="BP604" i="1"/>
  <c r="BP596" i="1"/>
  <c r="BP588" i="1"/>
  <c r="BP580" i="1"/>
  <c r="BP572" i="1"/>
  <c r="BP564" i="1"/>
  <c r="BP556" i="1"/>
  <c r="BP548" i="1"/>
  <c r="BP540" i="1"/>
  <c r="BP532" i="1"/>
  <c r="BP524" i="1"/>
  <c r="BP516" i="1"/>
  <c r="BP508" i="1"/>
  <c r="BP500" i="1"/>
  <c r="BP492" i="1"/>
  <c r="BP484" i="1"/>
  <c r="BP476" i="1"/>
  <c r="BP468" i="1"/>
  <c r="BP460" i="1"/>
  <c r="BP452" i="1"/>
  <c r="BP444" i="1"/>
  <c r="BP436" i="1"/>
  <c r="BP428" i="1"/>
  <c r="BP420" i="1"/>
  <c r="BP412" i="1"/>
  <c r="BP404" i="1"/>
  <c r="BP396" i="1"/>
  <c r="BP388" i="1"/>
  <c r="BP380" i="1"/>
  <c r="BP372" i="1"/>
  <c r="BP364" i="1"/>
  <c r="BP356" i="1"/>
  <c r="BP348" i="1"/>
  <c r="BP340" i="1"/>
  <c r="BP332" i="1"/>
  <c r="BP324" i="1"/>
  <c r="BP316" i="1"/>
  <c r="BP308" i="1"/>
  <c r="BP300" i="1"/>
  <c r="BP292" i="1"/>
  <c r="BP284" i="1"/>
  <c r="BP276" i="1"/>
  <c r="BP1574" i="1"/>
  <c r="BP1286" i="1"/>
  <c r="BP1127" i="1"/>
  <c r="BP1061" i="1"/>
  <c r="BP1038" i="1"/>
  <c r="BP1023" i="1"/>
  <c r="BP1011" i="1"/>
  <c r="BP998" i="1"/>
  <c r="BP986" i="1"/>
  <c r="BP973" i="1"/>
  <c r="BP959" i="1"/>
  <c r="BP947" i="1"/>
  <c r="BP934" i="1"/>
  <c r="BP922" i="1"/>
  <c r="BP909" i="1"/>
  <c r="BP895" i="1"/>
  <c r="BP883" i="1"/>
  <c r="BP870" i="1"/>
  <c r="BP858" i="1"/>
  <c r="BP845" i="1"/>
  <c r="BP831" i="1"/>
  <c r="BP819" i="1"/>
  <c r="BP806" i="1"/>
  <c r="BP794" i="1"/>
  <c r="BP781" i="1"/>
  <c r="BP767" i="1"/>
  <c r="BP755" i="1"/>
  <c r="BP742" i="1"/>
  <c r="BP730" i="1"/>
  <c r="BP717" i="1"/>
  <c r="BP703" i="1"/>
  <c r="BP691" i="1"/>
  <c r="BP682" i="1"/>
  <c r="BP674" i="1"/>
  <c r="BP666" i="1"/>
  <c r="BP658" i="1"/>
  <c r="BP650" i="1"/>
  <c r="BP642" i="1"/>
  <c r="BP634" i="1"/>
  <c r="BP626" i="1"/>
  <c r="BP618" i="1"/>
  <c r="BP610" i="1"/>
  <c r="BP602" i="1"/>
  <c r="BP594" i="1"/>
  <c r="BP586" i="1"/>
  <c r="BP578" i="1"/>
  <c r="BP570" i="1"/>
  <c r="BP562" i="1"/>
  <c r="BP554" i="1"/>
  <c r="BP546" i="1"/>
  <c r="BP538" i="1"/>
  <c r="BP530" i="1"/>
  <c r="BP522" i="1"/>
  <c r="BP514" i="1"/>
  <c r="BP506" i="1"/>
  <c r="BP498" i="1"/>
  <c r="BP490" i="1"/>
  <c r="BP482" i="1"/>
  <c r="BP474" i="1"/>
  <c r="BP466" i="1"/>
  <c r="BP458" i="1"/>
  <c r="BP450" i="1"/>
  <c r="BP442" i="1"/>
  <c r="BP434" i="1"/>
  <c r="BP426" i="1"/>
  <c r="BP418" i="1"/>
  <c r="BP410" i="1"/>
  <c r="BP402" i="1"/>
  <c r="BP394" i="1"/>
  <c r="BP386" i="1"/>
  <c r="BP378" i="1"/>
  <c r="BP370" i="1"/>
  <c r="BP362" i="1"/>
  <c r="BP354" i="1"/>
  <c r="BP346" i="1"/>
  <c r="BP338" i="1"/>
  <c r="BP330" i="1"/>
  <c r="BP322" i="1"/>
  <c r="BP314" i="1"/>
  <c r="BP306" i="1"/>
  <c r="BP298" i="1"/>
  <c r="BP290" i="1"/>
  <c r="BP282" i="1"/>
  <c r="BP274" i="1"/>
  <c r="BP13" i="1"/>
  <c r="BP21" i="1"/>
  <c r="BP83" i="1"/>
  <c r="BP122" i="1"/>
  <c r="BP130" i="1"/>
  <c r="BP138" i="1"/>
  <c r="BP146" i="1"/>
  <c r="BP154" i="1"/>
  <c r="BP162" i="1"/>
  <c r="BP170" i="1"/>
  <c r="BP178" i="1"/>
  <c r="BP186" i="1"/>
  <c r="BP194" i="1"/>
  <c r="BP202" i="1"/>
  <c r="BP210" i="1"/>
  <c r="BP218" i="1"/>
  <c r="BP226" i="1"/>
  <c r="BP234" i="1"/>
  <c r="BP242" i="1"/>
  <c r="BP250" i="1"/>
  <c r="BP258" i="1"/>
  <c r="BP266" i="1"/>
  <c r="BP283" i="1"/>
  <c r="BP347" i="1"/>
  <c r="BP411" i="1"/>
  <c r="BP475" i="1"/>
  <c r="BP539" i="1"/>
  <c r="BP603" i="1"/>
  <c r="BP667" i="1"/>
  <c r="BP757" i="1"/>
  <c r="BP859" i="1"/>
  <c r="BP962" i="1"/>
  <c r="BP1135" i="1"/>
  <c r="BP14" i="1"/>
  <c r="BP27" i="1"/>
  <c r="BP91" i="1"/>
  <c r="BP123" i="1"/>
  <c r="BP131" i="1"/>
  <c r="BP139" i="1"/>
  <c r="BP147" i="1"/>
  <c r="BP155" i="1"/>
  <c r="BP163" i="1"/>
  <c r="BP171" i="1"/>
  <c r="BP179" i="1"/>
  <c r="BP187" i="1"/>
  <c r="BP195" i="1"/>
  <c r="BP203" i="1"/>
  <c r="BP211" i="1"/>
  <c r="BP219" i="1"/>
  <c r="BP227" i="1"/>
  <c r="BP235" i="1"/>
  <c r="BP243" i="1"/>
  <c r="BP251" i="1"/>
  <c r="BP259" i="1"/>
  <c r="BP267" i="1"/>
  <c r="BP291" i="1"/>
  <c r="BP355" i="1"/>
  <c r="BP419" i="1"/>
  <c r="BP483" i="1"/>
  <c r="BP547" i="1"/>
  <c r="BP611" i="1"/>
  <c r="BP675" i="1"/>
  <c r="BP770" i="1"/>
  <c r="BP871" i="1"/>
  <c r="BP974" i="1"/>
  <c r="BP1305" i="1"/>
  <c r="BP15" i="1"/>
  <c r="BP35" i="1"/>
  <c r="BP99" i="1"/>
  <c r="BP124" i="1"/>
  <c r="BP132" i="1"/>
  <c r="BP140" i="1"/>
  <c r="BP148" i="1"/>
  <c r="BP156" i="1"/>
  <c r="BP164" i="1"/>
  <c r="BP172" i="1"/>
  <c r="BP180" i="1"/>
  <c r="BP188" i="1"/>
  <c r="BP196" i="1"/>
  <c r="BP204" i="1"/>
  <c r="BP212" i="1"/>
  <c r="BP220" i="1"/>
  <c r="BP228" i="1"/>
  <c r="BP236" i="1"/>
  <c r="BP244" i="1"/>
  <c r="BP252" i="1"/>
  <c r="BP260" i="1"/>
  <c r="BP268" i="1"/>
  <c r="BP299" i="1"/>
  <c r="BP363" i="1"/>
  <c r="BP427" i="1"/>
  <c r="BP491" i="1"/>
  <c r="BP555" i="1"/>
  <c r="BP619" i="1"/>
  <c r="BP683" i="1"/>
  <c r="BP782" i="1"/>
  <c r="BP885" i="1"/>
  <c r="BP987" i="1"/>
  <c r="BP1638" i="1"/>
  <c r="BP43" i="1"/>
  <c r="BP107" i="1"/>
  <c r="BP125" i="1"/>
  <c r="BP133" i="1"/>
  <c r="BP141" i="1"/>
  <c r="BP149" i="1"/>
  <c r="BP157" i="1"/>
  <c r="BP165" i="1"/>
  <c r="BP173" i="1"/>
  <c r="BP181" i="1"/>
  <c r="BP189" i="1"/>
  <c r="BP197" i="1"/>
  <c r="BP205" i="1"/>
  <c r="BP213" i="1"/>
  <c r="BP221" i="1"/>
  <c r="BP229" i="1"/>
  <c r="BP237" i="1"/>
  <c r="BP245" i="1"/>
  <c r="BP253" i="1"/>
  <c r="BP261" i="1"/>
  <c r="BP269" i="1"/>
  <c r="BP307" i="1"/>
  <c r="BP371" i="1"/>
  <c r="BP435" i="1"/>
  <c r="BP499" i="1"/>
  <c r="BP563" i="1"/>
  <c r="BP627" i="1"/>
  <c r="BP693" i="1"/>
  <c r="BP795" i="1"/>
  <c r="BP898" i="1"/>
  <c r="BP999" i="1"/>
  <c r="BP42" i="1"/>
  <c r="BP1783" i="1"/>
  <c r="BP28" i="1"/>
  <c r="BP36" i="1"/>
  <c r="BP44" i="1"/>
  <c r="BP52" i="1"/>
  <c r="BP60" i="1"/>
  <c r="BP68" i="1"/>
  <c r="BP76" i="1"/>
  <c r="BP84" i="1"/>
  <c r="BP92" i="1"/>
  <c r="BP100" i="1"/>
  <c r="BP108" i="1"/>
  <c r="BP116" i="1"/>
  <c r="BP1759" i="1"/>
  <c r="BP1727" i="1"/>
  <c r="BP1695" i="1"/>
  <c r="BP1663" i="1"/>
  <c r="BP1631" i="1"/>
  <c r="BP1599" i="1"/>
  <c r="BP1567" i="1"/>
  <c r="BP1535" i="1"/>
  <c r="BP1503" i="1"/>
  <c r="BP1471" i="1"/>
  <c r="BP1439" i="1"/>
  <c r="BP1407" i="1"/>
  <c r="BP1375" i="1"/>
  <c r="BP1345" i="1"/>
  <c r="BP1326" i="1"/>
  <c r="BP1303" i="1"/>
  <c r="BP1281" i="1"/>
  <c r="BP1262" i="1"/>
  <c r="BP1239" i="1"/>
  <c r="BP1217" i="1"/>
  <c r="BP1198" i="1"/>
  <c r="BP1175" i="1"/>
  <c r="BP1158" i="1"/>
  <c r="BP1150" i="1"/>
  <c r="BP1142" i="1"/>
  <c r="BP1134" i="1"/>
  <c r="BP1126" i="1"/>
  <c r="BP1118" i="1"/>
  <c r="BP1110" i="1"/>
  <c r="BP1102" i="1"/>
  <c r="BP1094" i="1"/>
  <c r="BP1086" i="1"/>
  <c r="BP1078" i="1"/>
  <c r="BP1070" i="1"/>
  <c r="BP1062" i="1"/>
  <c r="BP1054" i="1"/>
  <c r="BP1046" i="1"/>
  <c r="BP1790" i="1"/>
  <c r="BP1758" i="1"/>
  <c r="BP1726" i="1"/>
  <c r="BP1694" i="1"/>
  <c r="BP1662" i="1"/>
  <c r="BP1630" i="1"/>
  <c r="BP1598" i="1"/>
  <c r="BP1566" i="1"/>
  <c r="BP1534" i="1"/>
  <c r="BP1502" i="1"/>
  <c r="BP1470" i="1"/>
  <c r="BP1438" i="1"/>
  <c r="BP1406" i="1"/>
  <c r="BP1374" i="1"/>
  <c r="BP1343" i="1"/>
  <c r="BP1321" i="1"/>
  <c r="BP1302" i="1"/>
  <c r="BP1279" i="1"/>
  <c r="BP1257" i="1"/>
  <c r="BP1238" i="1"/>
  <c r="BP1215" i="1"/>
  <c r="BP1193" i="1"/>
  <c r="BP1174" i="1"/>
  <c r="BP1157" i="1"/>
  <c r="BP1149" i="1"/>
  <c r="BP1141" i="1"/>
  <c r="BP1133" i="1"/>
  <c r="BP1125" i="1"/>
  <c r="BP1117" i="1"/>
  <c r="BP1109" i="1"/>
  <c r="BP1101" i="1"/>
  <c r="BP1093" i="1"/>
  <c r="BP1085" i="1"/>
  <c r="BP1077" i="1"/>
  <c r="BP1069" i="1"/>
  <c r="BP940" i="1"/>
  <c r="BP932" i="1"/>
  <c r="BP924" i="1"/>
  <c r="BP916" i="1"/>
  <c r="BP908" i="1"/>
  <c r="BP900" i="1"/>
  <c r="BP892" i="1"/>
  <c r="BP884" i="1"/>
  <c r="BP876" i="1"/>
  <c r="BP868" i="1"/>
  <c r="BP860" i="1"/>
  <c r="BP852" i="1"/>
  <c r="BP844" i="1"/>
  <c r="BP836" i="1"/>
  <c r="BP828" i="1"/>
  <c r="BP820" i="1"/>
  <c r="BP812" i="1"/>
  <c r="BP804" i="1"/>
  <c r="BP796" i="1"/>
  <c r="BP788" i="1"/>
  <c r="BP780" i="1"/>
  <c r="BP772" i="1"/>
  <c r="BP764" i="1"/>
  <c r="BP756" i="1"/>
  <c r="BP748" i="1"/>
  <c r="BP740" i="1"/>
  <c r="BP732" i="1"/>
  <c r="BP724" i="1"/>
  <c r="BP716" i="1"/>
  <c r="BP708" i="1"/>
  <c r="BP700" i="1"/>
  <c r="BP692" i="1"/>
  <c r="BP1782" i="1"/>
  <c r="BP1750" i="1"/>
  <c r="BP1718" i="1"/>
  <c r="BP1686" i="1"/>
  <c r="BP1654" i="1"/>
  <c r="BP1622" i="1"/>
  <c r="BP1590" i="1"/>
  <c r="BP1558" i="1"/>
  <c r="BP1526" i="1"/>
  <c r="BP1494" i="1"/>
  <c r="BP1462" i="1"/>
  <c r="BP1430" i="1"/>
  <c r="BP1398" i="1"/>
  <c r="BP1366" i="1"/>
  <c r="BP1337" i="1"/>
  <c r="BP1318" i="1"/>
  <c r="BP1295" i="1"/>
  <c r="BP1273" i="1"/>
  <c r="BP1254" i="1"/>
  <c r="BP1231" i="1"/>
  <c r="BP1209" i="1"/>
  <c r="BP1190" i="1"/>
  <c r="BP1167" i="1"/>
  <c r="BP1155" i="1"/>
  <c r="BP1147" i="1"/>
  <c r="BP1139" i="1"/>
  <c r="BP1131" i="1"/>
  <c r="BP1123" i="1"/>
  <c r="BP1115" i="1"/>
  <c r="BP1107" i="1"/>
  <c r="BP1099" i="1"/>
  <c r="BP1091" i="1"/>
  <c r="BP1083" i="1"/>
  <c r="BP1075" i="1"/>
  <c r="BP1067" i="1"/>
  <c r="BP1775" i="1"/>
  <c r="BP1743" i="1"/>
  <c r="BP1711" i="1"/>
  <c r="BP1679" i="1"/>
  <c r="BP1647" i="1"/>
  <c r="BP1615" i="1"/>
  <c r="BP1583" i="1"/>
  <c r="BP1551" i="1"/>
  <c r="BP1519" i="1"/>
  <c r="BP1487" i="1"/>
  <c r="BP1455" i="1"/>
  <c r="BP1423" i="1"/>
  <c r="BP1391" i="1"/>
  <c r="BP1359" i="1"/>
  <c r="BP1335" i="1"/>
  <c r="BP1313" i="1"/>
  <c r="BP1294" i="1"/>
  <c r="BP1271" i="1"/>
  <c r="BP1249" i="1"/>
  <c r="BP1230" i="1"/>
  <c r="BP1207" i="1"/>
  <c r="BP1185" i="1"/>
  <c r="BP1166" i="1"/>
  <c r="BP1154" i="1"/>
  <c r="BP1146" i="1"/>
  <c r="BP1138" i="1"/>
  <c r="BP1130" i="1"/>
  <c r="BP1122" i="1"/>
  <c r="BP1114" i="1"/>
  <c r="BP1106" i="1"/>
  <c r="BP1098" i="1"/>
  <c r="BP1090" i="1"/>
  <c r="BP1082" i="1"/>
  <c r="BP1074" i="1"/>
  <c r="BP1066" i="1"/>
  <c r="BP1058" i="1"/>
  <c r="BP1050" i="1"/>
  <c r="BP1042" i="1"/>
  <c r="BP945" i="1"/>
  <c r="BP937" i="1"/>
  <c r="BP929" i="1"/>
  <c r="BP921" i="1"/>
  <c r="BP913" i="1"/>
  <c r="BP905" i="1"/>
  <c r="BP897" i="1"/>
  <c r="BP889" i="1"/>
  <c r="BP881" i="1"/>
  <c r="BP873" i="1"/>
  <c r="BP865" i="1"/>
  <c r="BP857" i="1"/>
  <c r="BP849" i="1"/>
  <c r="BP841" i="1"/>
  <c r="BP833" i="1"/>
  <c r="BP825" i="1"/>
  <c r="BP817" i="1"/>
  <c r="BP809" i="1"/>
  <c r="BP801" i="1"/>
  <c r="BP793" i="1"/>
  <c r="BP785" i="1"/>
  <c r="BP777" i="1"/>
  <c r="BP769" i="1"/>
  <c r="BP761" i="1"/>
  <c r="BP753" i="1"/>
  <c r="BP745" i="1"/>
  <c r="BP737" i="1"/>
  <c r="BP729" i="1"/>
  <c r="BP721" i="1"/>
  <c r="BP713" i="1"/>
  <c r="BP705" i="1"/>
  <c r="BP697" i="1"/>
  <c r="BP689" i="1"/>
  <c r="BP944" i="1"/>
  <c r="BP936" i="1"/>
  <c r="BP928" i="1"/>
  <c r="BP920" i="1"/>
  <c r="BP912" i="1"/>
  <c r="BP904" i="1"/>
  <c r="BP896" i="1"/>
  <c r="BP888" i="1"/>
  <c r="BP880" i="1"/>
  <c r="BP872" i="1"/>
  <c r="BP864" i="1"/>
  <c r="BP856" i="1"/>
  <c r="BP848" i="1"/>
  <c r="BP840" i="1"/>
  <c r="BP832" i="1"/>
  <c r="BP824" i="1"/>
  <c r="BP816" i="1"/>
  <c r="BP808" i="1"/>
  <c r="BP800" i="1"/>
  <c r="BP792" i="1"/>
  <c r="BP784" i="1"/>
  <c r="BP776" i="1"/>
  <c r="BP768" i="1"/>
  <c r="BP760" i="1"/>
  <c r="BP752" i="1"/>
  <c r="BP744" i="1"/>
  <c r="BP736" i="1"/>
  <c r="BP728" i="1"/>
  <c r="BP720" i="1"/>
  <c r="BP712" i="1"/>
  <c r="BP704" i="1"/>
  <c r="BP696" i="1"/>
  <c r="BP29" i="1"/>
  <c r="BP37" i="1"/>
  <c r="BP45" i="1"/>
  <c r="BP53" i="1"/>
  <c r="BP61" i="1"/>
  <c r="BP69" i="1"/>
  <c r="BP77" i="1"/>
  <c r="BP85" i="1"/>
  <c r="BP93" i="1"/>
  <c r="BP101" i="1"/>
  <c r="BP109" i="1"/>
  <c r="BP117" i="1"/>
  <c r="BP22" i="1"/>
  <c r="BP30" i="1"/>
  <c r="BP38" i="1"/>
  <c r="BP46" i="1"/>
  <c r="BP54" i="1"/>
  <c r="BP62" i="1"/>
  <c r="BP70" i="1"/>
  <c r="BP78" i="1"/>
  <c r="BP86" i="1"/>
  <c r="BP94" i="1"/>
  <c r="BP102" i="1"/>
  <c r="BP110" i="1"/>
  <c r="BP118" i="1"/>
  <c r="BP1263" i="1"/>
  <c r="BP1478" i="1"/>
  <c r="BP1734" i="1"/>
  <c r="BP23" i="1"/>
  <c r="BP31" i="1"/>
  <c r="BP39" i="1"/>
  <c r="BP47" i="1"/>
  <c r="BP55" i="1"/>
  <c r="BP63" i="1"/>
  <c r="BP71" i="1"/>
  <c r="BP79" i="1"/>
  <c r="BP87" i="1"/>
  <c r="BP95" i="1"/>
  <c r="BP103" i="1"/>
  <c r="BP111" i="1"/>
  <c r="BP24" i="1"/>
  <c r="BP32" i="1"/>
  <c r="BP40" i="1"/>
  <c r="BP48" i="1"/>
  <c r="BP56" i="1"/>
  <c r="BP64" i="1"/>
  <c r="BP72" i="1"/>
  <c r="BP80" i="1"/>
  <c r="BP88" i="1"/>
  <c r="BP96" i="1"/>
  <c r="BP104" i="1"/>
  <c r="BP112" i="1"/>
  <c r="BP25" i="1"/>
  <c r="BP33" i="1"/>
  <c r="BP41" i="1"/>
  <c r="BP49" i="1"/>
  <c r="BP57" i="1"/>
  <c r="BP65" i="1"/>
  <c r="BP73" i="1"/>
  <c r="BP81" i="1"/>
  <c r="BP89" i="1"/>
  <c r="BP97" i="1"/>
  <c r="BP105" i="1"/>
  <c r="BP113" i="1"/>
  <c r="BP26" i="1"/>
  <c r="BP34" i="1"/>
  <c r="BP50" i="1"/>
  <c r="BP58" i="1"/>
  <c r="BP66" i="1"/>
  <c r="BP74" i="1"/>
  <c r="BP82" i="1"/>
  <c r="BP90" i="1"/>
  <c r="BP98" i="1"/>
  <c r="BP106" i="1"/>
  <c r="BP114" i="1"/>
  <c r="BP1037" i="1"/>
  <c r="BP1055" i="1"/>
  <c r="BP1103" i="1"/>
  <c r="BP1177" i="1"/>
  <c r="BP1350" i="1"/>
  <c r="BP1606" i="1"/>
  <c r="BP952" i="1"/>
  <c r="BP960" i="1"/>
  <c r="BP968" i="1"/>
  <c r="BP976" i="1"/>
  <c r="BP984" i="1"/>
  <c r="BP992" i="1"/>
  <c r="BP1000" i="1"/>
  <c r="BP1008" i="1"/>
  <c r="BP1016" i="1"/>
  <c r="BP1024" i="1"/>
  <c r="BP1032" i="1"/>
  <c r="BP1040" i="1"/>
  <c r="BP1048" i="1"/>
  <c r="BP1056" i="1"/>
  <c r="BP1064" i="1"/>
  <c r="BP1072" i="1"/>
  <c r="BP1080" i="1"/>
  <c r="BP1088" i="1"/>
  <c r="BP1096" i="1"/>
  <c r="BP1104" i="1"/>
  <c r="BP1112" i="1"/>
  <c r="BP1120" i="1"/>
  <c r="BP1128" i="1"/>
  <c r="BP1136" i="1"/>
  <c r="BP1144" i="1"/>
  <c r="BP1152" i="1"/>
  <c r="BP1161" i="1"/>
  <c r="BP1182" i="1"/>
  <c r="BP1201" i="1"/>
  <c r="BP1223" i="1"/>
  <c r="BP1246" i="1"/>
  <c r="BP1265" i="1"/>
  <c r="BP1287" i="1"/>
  <c r="BP1310" i="1"/>
  <c r="BP1329" i="1"/>
  <c r="BP1351" i="1"/>
  <c r="BP1383" i="1"/>
  <c r="BP1415" i="1"/>
  <c r="BP1447" i="1"/>
  <c r="BP1479" i="1"/>
  <c r="BP1511" i="1"/>
  <c r="BP1543" i="1"/>
  <c r="BP1575" i="1"/>
  <c r="BP1607" i="1"/>
  <c r="BP1639" i="1"/>
  <c r="BP1671" i="1"/>
  <c r="BP1703" i="1"/>
  <c r="BP1735" i="1"/>
  <c r="BP1767" i="1"/>
  <c r="BP1799" i="1"/>
  <c r="BP953" i="1"/>
  <c r="BP961" i="1"/>
  <c r="BP969" i="1"/>
  <c r="BP977" i="1"/>
  <c r="BP985" i="1"/>
  <c r="BP993" i="1"/>
  <c r="BP1001" i="1"/>
  <c r="BP1009" i="1"/>
  <c r="BP1017" i="1"/>
  <c r="BP1025" i="1"/>
  <c r="BP1033" i="1"/>
  <c r="BP1041" i="1"/>
  <c r="BP1049" i="1"/>
  <c r="BP1057" i="1"/>
  <c r="BP1065" i="1"/>
  <c r="BP1073" i="1"/>
  <c r="BP1081" i="1"/>
  <c r="BP1089" i="1"/>
  <c r="BP1097" i="1"/>
  <c r="BP1105" i="1"/>
  <c r="BP1113" i="1"/>
  <c r="BP1121" i="1"/>
  <c r="BP1129" i="1"/>
  <c r="BP1137" i="1"/>
  <c r="BP1145" i="1"/>
  <c r="BP1153" i="1"/>
  <c r="BP1163" i="1"/>
  <c r="BP1183" i="1"/>
  <c r="BP1206" i="1"/>
  <c r="BP1225" i="1"/>
  <c r="BP1247" i="1"/>
  <c r="BP1270" i="1"/>
  <c r="BP1289" i="1"/>
  <c r="BP1311" i="1"/>
  <c r="BP1334" i="1"/>
  <c r="BP1358" i="1"/>
  <c r="BP1390" i="1"/>
  <c r="BP1422" i="1"/>
  <c r="BP1454" i="1"/>
  <c r="BP1486" i="1"/>
  <c r="BP1518" i="1"/>
  <c r="BP1550" i="1"/>
  <c r="BP1582" i="1"/>
  <c r="BP1614" i="1"/>
  <c r="BP1646" i="1"/>
  <c r="BP1678" i="1"/>
  <c r="BP1710" i="1"/>
  <c r="BP1742" i="1"/>
  <c r="BP1774" i="1"/>
  <c r="BP948" i="1"/>
  <c r="BP956" i="1"/>
  <c r="BP964" i="1"/>
  <c r="BP972" i="1"/>
  <c r="BP980" i="1"/>
  <c r="BP988" i="1"/>
  <c r="BP996" i="1"/>
  <c r="BP1004" i="1"/>
  <c r="BP1012" i="1"/>
  <c r="BP1020" i="1"/>
  <c r="BP1028" i="1"/>
  <c r="BP1036" i="1"/>
  <c r="BP1044" i="1"/>
  <c r="BP1052" i="1"/>
  <c r="BP1060" i="1"/>
  <c r="BP1068" i="1"/>
  <c r="BP1076" i="1"/>
  <c r="BP1084" i="1"/>
  <c r="BP1092" i="1"/>
  <c r="BP1100" i="1"/>
  <c r="BP1108" i="1"/>
  <c r="BP1116" i="1"/>
  <c r="BP1124" i="1"/>
  <c r="BP1132" i="1"/>
  <c r="BP1140" i="1"/>
  <c r="BP1148" i="1"/>
  <c r="BP1156" i="1"/>
  <c r="BP1169" i="1"/>
  <c r="BP1191" i="1"/>
  <c r="BP1214" i="1"/>
  <c r="BP1233" i="1"/>
  <c r="BP1255" i="1"/>
  <c r="BP1278" i="1"/>
  <c r="BP1297" i="1"/>
  <c r="BP1319" i="1"/>
  <c r="BP1342" i="1"/>
  <c r="BP1367" i="1"/>
  <c r="BP1399" i="1"/>
  <c r="BP1431" i="1"/>
  <c r="BP1463" i="1"/>
  <c r="BP1495" i="1"/>
  <c r="BP1527" i="1"/>
  <c r="BP1559" i="1"/>
  <c r="BP1591" i="1"/>
  <c r="BP1623" i="1"/>
  <c r="BP1655" i="1"/>
  <c r="BP1687" i="1"/>
  <c r="BP1719" i="1"/>
  <c r="BP1751" i="1"/>
  <c r="BP1797" i="1"/>
  <c r="BP1789" i="1"/>
  <c r="BP1781" i="1"/>
  <c r="BP1773" i="1"/>
  <c r="BP1765" i="1"/>
  <c r="BP1757" i="1"/>
  <c r="BP1749" i="1"/>
  <c r="BP1741" i="1"/>
  <c r="BP1733" i="1"/>
  <c r="BP1725" i="1"/>
  <c r="BP1717" i="1"/>
  <c r="BP1709" i="1"/>
  <c r="BP1701" i="1"/>
  <c r="BP1693" i="1"/>
  <c r="BP1685" i="1"/>
  <c r="BP1677" i="1"/>
  <c r="BP1669" i="1"/>
  <c r="BP1661" i="1"/>
  <c r="BP1653" i="1"/>
  <c r="BP1645" i="1"/>
  <c r="BP1637" i="1"/>
  <c r="BP1629" i="1"/>
  <c r="BP1621" i="1"/>
  <c r="BP1613" i="1"/>
  <c r="BP1605" i="1"/>
  <c r="BP1597" i="1"/>
  <c r="BP1589" i="1"/>
  <c r="BP1581" i="1"/>
  <c r="BP1573" i="1"/>
  <c r="BP1565" i="1"/>
  <c r="BP1557" i="1"/>
  <c r="BP1549" i="1"/>
  <c r="BP1541" i="1"/>
  <c r="BP1533" i="1"/>
  <c r="BP1525" i="1"/>
  <c r="BP1517" i="1"/>
  <c r="BP1509" i="1"/>
  <c r="BP1501" i="1"/>
  <c r="BP1493" i="1"/>
  <c r="BP1485" i="1"/>
  <c r="BP1477" i="1"/>
  <c r="BP1469" i="1"/>
  <c r="BP1461" i="1"/>
  <c r="BP1453" i="1"/>
  <c r="BP1445" i="1"/>
  <c r="BP1437" i="1"/>
  <c r="BP1429" i="1"/>
  <c r="BP1421" i="1"/>
  <c r="BP1413" i="1"/>
  <c r="BP1405" i="1"/>
  <c r="BP1397" i="1"/>
  <c r="BP1389" i="1"/>
  <c r="BP1381" i="1"/>
  <c r="BP1373" i="1"/>
  <c r="BP1365" i="1"/>
  <c r="BP1357" i="1"/>
  <c r="BP1349" i="1"/>
  <c r="BP1341" i="1"/>
  <c r="BP1333" i="1"/>
  <c r="BP1325" i="1"/>
  <c r="BP1317" i="1"/>
  <c r="BP1309" i="1"/>
  <c r="BP1301" i="1"/>
  <c r="BP1293" i="1"/>
  <c r="BP1285" i="1"/>
  <c r="BP1277" i="1"/>
  <c r="BP1269" i="1"/>
  <c r="BP1261" i="1"/>
  <c r="BP1253" i="1"/>
  <c r="BP1245" i="1"/>
  <c r="BP1237" i="1"/>
  <c r="BP1229" i="1"/>
  <c r="BP1221" i="1"/>
  <c r="BP1213" i="1"/>
  <c r="BP1205" i="1"/>
  <c r="BP1197" i="1"/>
  <c r="BP1189" i="1"/>
  <c r="BP1181" i="1"/>
  <c r="BP1173" i="1"/>
  <c r="BP1165" i="1"/>
  <c r="BP1796" i="1"/>
  <c r="BP1788" i="1"/>
  <c r="BP1780" i="1"/>
  <c r="BP1772" i="1"/>
  <c r="BP1764" i="1"/>
  <c r="BP1756" i="1"/>
  <c r="BP1748" i="1"/>
  <c r="BP1740" i="1"/>
  <c r="BP1732" i="1"/>
  <c r="BP1724" i="1"/>
  <c r="BP1716" i="1"/>
  <c r="BP1708" i="1"/>
  <c r="BP1700" i="1"/>
  <c r="BP1692" i="1"/>
  <c r="BP1684" i="1"/>
  <c r="BP1676" i="1"/>
  <c r="BP1668" i="1"/>
  <c r="BP1660" i="1"/>
  <c r="BP1652" i="1"/>
  <c r="BP1644" i="1"/>
  <c r="BP1636" i="1"/>
  <c r="BP1628" i="1"/>
  <c r="BP1620" i="1"/>
  <c r="BP1612" i="1"/>
  <c r="BP1604" i="1"/>
  <c r="BP1596" i="1"/>
  <c r="BP1588" i="1"/>
  <c r="BP1580" i="1"/>
  <c r="BP1572" i="1"/>
  <c r="BP1564" i="1"/>
  <c r="BP1556" i="1"/>
  <c r="BP1548" i="1"/>
  <c r="BP1540" i="1"/>
  <c r="BP1532" i="1"/>
  <c r="BP1524" i="1"/>
  <c r="BP1516" i="1"/>
  <c r="BP1508" i="1"/>
  <c r="BP1500" i="1"/>
  <c r="BP1492" i="1"/>
  <c r="BP1484" i="1"/>
  <c r="BP1476" i="1"/>
  <c r="BP1468" i="1"/>
  <c r="BP1460" i="1"/>
  <c r="BP1452" i="1"/>
  <c r="BP1444" i="1"/>
  <c r="BP1436" i="1"/>
  <c r="BP1428" i="1"/>
  <c r="BP1420" i="1"/>
  <c r="BP1412" i="1"/>
  <c r="BP1404" i="1"/>
  <c r="BP1396" i="1"/>
  <c r="BP1388" i="1"/>
  <c r="BP1380" i="1"/>
  <c r="BP1372" i="1"/>
  <c r="BP1364" i="1"/>
  <c r="BP1356" i="1"/>
  <c r="BP1348" i="1"/>
  <c r="BP1340" i="1"/>
  <c r="BP1332" i="1"/>
  <c r="BP1324" i="1"/>
  <c r="BP1316" i="1"/>
  <c r="BP1308" i="1"/>
  <c r="BP1300" i="1"/>
  <c r="BP1292" i="1"/>
  <c r="BP1284" i="1"/>
  <c r="BP1276" i="1"/>
  <c r="BP1268" i="1"/>
  <c r="BP1260" i="1"/>
  <c r="BP1252" i="1"/>
  <c r="BP1244" i="1"/>
  <c r="BP1236" i="1"/>
  <c r="BP1228" i="1"/>
  <c r="BP1220" i="1"/>
  <c r="BP1212" i="1"/>
  <c r="BP1204" i="1"/>
  <c r="BP1196" i="1"/>
  <c r="BP1188" i="1"/>
  <c r="BP1180" i="1"/>
  <c r="BP1172" i="1"/>
  <c r="BP1164" i="1"/>
  <c r="BP1803" i="1"/>
  <c r="BP1795" i="1"/>
  <c r="BP1787" i="1"/>
  <c r="BP1779" i="1"/>
  <c r="BP1771" i="1"/>
  <c r="BP1763" i="1"/>
  <c r="BP1755" i="1"/>
  <c r="BP1747" i="1"/>
  <c r="BP1739" i="1"/>
  <c r="BP1731" i="1"/>
  <c r="BP1723" i="1"/>
  <c r="BP1715" i="1"/>
  <c r="BP1707" i="1"/>
  <c r="BP1699" i="1"/>
  <c r="BP1691" i="1"/>
  <c r="BP1683" i="1"/>
  <c r="BP1675" i="1"/>
  <c r="BP1667" i="1"/>
  <c r="BP1659" i="1"/>
  <c r="BP1651" i="1"/>
  <c r="BP1643" i="1"/>
  <c r="BP1635" i="1"/>
  <c r="BP1627" i="1"/>
  <c r="BP1619" i="1"/>
  <c r="BP1611" i="1"/>
  <c r="BP1603" i="1"/>
  <c r="BP1595" i="1"/>
  <c r="BP1587" i="1"/>
  <c r="BP1579" i="1"/>
  <c r="BP1571" i="1"/>
  <c r="BP1563" i="1"/>
  <c r="BP1555" i="1"/>
  <c r="BP1547" i="1"/>
  <c r="BP1539" i="1"/>
  <c r="BP1531" i="1"/>
  <c r="BP1523" i="1"/>
  <c r="BP1515" i="1"/>
  <c r="BP1507" i="1"/>
  <c r="BP1499" i="1"/>
  <c r="BP1491" i="1"/>
  <c r="BP1483" i="1"/>
  <c r="BP1475" i="1"/>
  <c r="BP1467" i="1"/>
  <c r="BP1459" i="1"/>
  <c r="BP1451" i="1"/>
  <c r="BP1443" i="1"/>
  <c r="BP1435" i="1"/>
  <c r="BP1427" i="1"/>
  <c r="BP1419" i="1"/>
  <c r="BP1411" i="1"/>
  <c r="BP1403" i="1"/>
  <c r="BP1395" i="1"/>
  <c r="BP1387" i="1"/>
  <c r="BP1379" i="1"/>
  <c r="BP1371" i="1"/>
  <c r="BP1363" i="1"/>
  <c r="BP1355" i="1"/>
  <c r="BP1347" i="1"/>
  <c r="BP1339" i="1"/>
  <c r="BP1331" i="1"/>
  <c r="BP1323" i="1"/>
  <c r="BP1315" i="1"/>
  <c r="BP1307" i="1"/>
  <c r="BP1299" i="1"/>
  <c r="BP1291" i="1"/>
  <c r="BP1283" i="1"/>
  <c r="BP1275" i="1"/>
  <c r="BP1267" i="1"/>
  <c r="BP1259" i="1"/>
  <c r="BP1251" i="1"/>
  <c r="BP1243" i="1"/>
  <c r="BP1235" i="1"/>
  <c r="BP1227" i="1"/>
  <c r="BP1219" i="1"/>
  <c r="BP1211" i="1"/>
  <c r="BP1203" i="1"/>
  <c r="BP1195" i="1"/>
  <c r="BP1187" i="1"/>
  <c r="BP1179" i="1"/>
  <c r="BP1171" i="1"/>
  <c r="BP1802" i="1"/>
  <c r="BP1794" i="1"/>
  <c r="BP1786" i="1"/>
  <c r="BP1778" i="1"/>
  <c r="BP1770" i="1"/>
  <c r="BP1762" i="1"/>
  <c r="BP1754" i="1"/>
  <c r="BP1746" i="1"/>
  <c r="BP1738" i="1"/>
  <c r="BP1730" i="1"/>
  <c r="BP1722" i="1"/>
  <c r="BP1714" i="1"/>
  <c r="BP1706" i="1"/>
  <c r="BP1698" i="1"/>
  <c r="BP1690" i="1"/>
  <c r="BP1682" i="1"/>
  <c r="BP1674" i="1"/>
  <c r="BP1666" i="1"/>
  <c r="BP1658" i="1"/>
  <c r="BP1650" i="1"/>
  <c r="BP1642" i="1"/>
  <c r="BP1634" i="1"/>
  <c r="BP1626" i="1"/>
  <c r="BP1618" i="1"/>
  <c r="BP1610" i="1"/>
  <c r="BP1602" i="1"/>
  <c r="BP1594" i="1"/>
  <c r="BP1586" i="1"/>
  <c r="BP1578" i="1"/>
  <c r="BP1570" i="1"/>
  <c r="BP1562" i="1"/>
  <c r="BP1554" i="1"/>
  <c r="BP1546" i="1"/>
  <c r="BP1538" i="1"/>
  <c r="BP1530" i="1"/>
  <c r="BP1522" i="1"/>
  <c r="BP1514" i="1"/>
  <c r="BP1506" i="1"/>
  <c r="BP1498" i="1"/>
  <c r="BP1490" i="1"/>
  <c r="BP1482" i="1"/>
  <c r="BP1474" i="1"/>
  <c r="BP1466" i="1"/>
  <c r="BP1458" i="1"/>
  <c r="BP1450" i="1"/>
  <c r="BP1442" i="1"/>
  <c r="BP1434" i="1"/>
  <c r="BP1426" i="1"/>
  <c r="BP1418" i="1"/>
  <c r="BP1410" i="1"/>
  <c r="BP1402" i="1"/>
  <c r="BP1394" i="1"/>
  <c r="BP1386" i="1"/>
  <c r="BP1378" i="1"/>
  <c r="BP1370" i="1"/>
  <c r="BP1362" i="1"/>
  <c r="BP1354" i="1"/>
  <c r="BP1346" i="1"/>
  <c r="BP1338" i="1"/>
  <c r="BP1330" i="1"/>
  <c r="BP1322" i="1"/>
  <c r="BP1314" i="1"/>
  <c r="BP1306" i="1"/>
  <c r="BP1298" i="1"/>
  <c r="BP1290" i="1"/>
  <c r="BP1282" i="1"/>
  <c r="BP1274" i="1"/>
  <c r="BP1266" i="1"/>
  <c r="BP1258" i="1"/>
  <c r="BP1250" i="1"/>
  <c r="BP1242" i="1"/>
  <c r="BP1234" i="1"/>
  <c r="BP1226" i="1"/>
  <c r="BP1218" i="1"/>
  <c r="BP1210" i="1"/>
  <c r="BP1202" i="1"/>
  <c r="BP1194" i="1"/>
  <c r="BP1186" i="1"/>
  <c r="BP1178" i="1"/>
  <c r="BP1170" i="1"/>
  <c r="BP1162" i="1"/>
  <c r="BP1801" i="1"/>
  <c r="BP1793" i="1"/>
  <c r="BP1785" i="1"/>
  <c r="BP1777" i="1"/>
  <c r="BP1769" i="1"/>
  <c r="BP1761" i="1"/>
  <c r="BP1753" i="1"/>
  <c r="BP1745" i="1"/>
  <c r="BP1737" i="1"/>
  <c r="BP1729" i="1"/>
  <c r="BP1721" i="1"/>
  <c r="BP1713" i="1"/>
  <c r="BP1705" i="1"/>
  <c r="BP1697" i="1"/>
  <c r="BP1689" i="1"/>
  <c r="BP1681" i="1"/>
  <c r="BP1673" i="1"/>
  <c r="BP1665" i="1"/>
  <c r="BP1657" i="1"/>
  <c r="BP1649" i="1"/>
  <c r="BP1641" i="1"/>
  <c r="BP1633" i="1"/>
  <c r="BP1625" i="1"/>
  <c r="BP1617" i="1"/>
  <c r="BP1609" i="1"/>
  <c r="BP1601" i="1"/>
  <c r="BP1593" i="1"/>
  <c r="BP1585" i="1"/>
  <c r="BP1577" i="1"/>
  <c r="BP1569" i="1"/>
  <c r="BP1561" i="1"/>
  <c r="BP1553" i="1"/>
  <c r="BP1545" i="1"/>
  <c r="BP1537" i="1"/>
  <c r="BP1529" i="1"/>
  <c r="BP1521" i="1"/>
  <c r="BP1513" i="1"/>
  <c r="BP1505" i="1"/>
  <c r="BP1497" i="1"/>
  <c r="BP1489" i="1"/>
  <c r="BP1481" i="1"/>
  <c r="BP1473" i="1"/>
  <c r="BP1465" i="1"/>
  <c r="BP1457" i="1"/>
  <c r="BP1449" i="1"/>
  <c r="BP1441" i="1"/>
  <c r="BP1433" i="1"/>
  <c r="BP1425" i="1"/>
  <c r="BP1417" i="1"/>
  <c r="BP1409" i="1"/>
  <c r="BP1401" i="1"/>
  <c r="BP1393" i="1"/>
  <c r="BP1385" i="1"/>
  <c r="BP1377" i="1"/>
  <c r="BP1369" i="1"/>
  <c r="BP1361" i="1"/>
  <c r="BP1353" i="1"/>
  <c r="BP1800" i="1"/>
  <c r="BP1792" i="1"/>
  <c r="BP1784" i="1"/>
  <c r="BP1776" i="1"/>
  <c r="BP1768" i="1"/>
  <c r="BP1760" i="1"/>
  <c r="BP1752" i="1"/>
  <c r="BP1744" i="1"/>
  <c r="BP1736" i="1"/>
  <c r="BP1728" i="1"/>
  <c r="BP1720" i="1"/>
  <c r="BP1712" i="1"/>
  <c r="BP1704" i="1"/>
  <c r="BP1696" i="1"/>
  <c r="BP1688" i="1"/>
  <c r="BP1680" i="1"/>
  <c r="BP1672" i="1"/>
  <c r="BP1664" i="1"/>
  <c r="BP1656" i="1"/>
  <c r="BP1648" i="1"/>
  <c r="BP1640" i="1"/>
  <c r="BP1632" i="1"/>
  <c r="BP1624" i="1"/>
  <c r="BP1616" i="1"/>
  <c r="BP1608" i="1"/>
  <c r="BP1600" i="1"/>
  <c r="BP1592" i="1"/>
  <c r="BP1584" i="1"/>
  <c r="BP1576" i="1"/>
  <c r="BP1568" i="1"/>
  <c r="BP1560" i="1"/>
  <c r="BP1552" i="1"/>
  <c r="BP1544" i="1"/>
  <c r="BP1536" i="1"/>
  <c r="BP1528" i="1"/>
  <c r="BP1520" i="1"/>
  <c r="BP1512" i="1"/>
  <c r="BP1504" i="1"/>
  <c r="BP1496" i="1"/>
  <c r="BP1488" i="1"/>
  <c r="BP1480" i="1"/>
  <c r="BP1472" i="1"/>
  <c r="BP1464" i="1"/>
  <c r="BP1456" i="1"/>
  <c r="BP1448" i="1"/>
  <c r="BP1440" i="1"/>
  <c r="BP1432" i="1"/>
  <c r="BP1424" i="1"/>
  <c r="BP1416" i="1"/>
  <c r="BP1408" i="1"/>
  <c r="BP1400" i="1"/>
  <c r="BP1392" i="1"/>
  <c r="BP1384" i="1"/>
  <c r="BP1376" i="1"/>
  <c r="BP1368" i="1"/>
  <c r="BP1360" i="1"/>
  <c r="BP1352" i="1"/>
  <c r="BP1344" i="1"/>
  <c r="BP1336" i="1"/>
  <c r="BP1328" i="1"/>
  <c r="BP1320" i="1"/>
  <c r="BP1312" i="1"/>
  <c r="BP1304" i="1"/>
  <c r="BP1296" i="1"/>
  <c r="BP1288" i="1"/>
  <c r="BP1280" i="1"/>
  <c r="BP1272" i="1"/>
  <c r="BP1264" i="1"/>
  <c r="BP1256" i="1"/>
  <c r="BP1248" i="1"/>
  <c r="BP1240" i="1"/>
  <c r="BP1232" i="1"/>
  <c r="BP1224" i="1"/>
  <c r="BP1216" i="1"/>
  <c r="BP1208" i="1"/>
  <c r="BP1200" i="1"/>
  <c r="BP1192" i="1"/>
  <c r="BP1184" i="1"/>
  <c r="BP1176" i="1"/>
  <c r="BP1168" i="1"/>
  <c r="BP1160" i="1"/>
  <c r="BP1791" i="1"/>
  <c r="BX5" i="3"/>
  <c r="BP6" i="3" s="1"/>
  <c r="BP157" i="3"/>
  <c r="BP119" i="3"/>
  <c r="BP747" i="3"/>
  <c r="BP358" i="3"/>
  <c r="BP1003" i="3"/>
  <c r="BP134" i="3"/>
  <c r="BP38" i="3"/>
  <c r="BP176" i="3"/>
  <c r="BU8" i="3"/>
  <c r="BP15" i="3"/>
  <c r="BP103" i="3"/>
  <c r="BP133" i="3"/>
  <c r="BP152" i="3"/>
  <c r="BP174" i="3"/>
  <c r="BP326" i="3"/>
  <c r="BP875" i="3"/>
  <c r="BP39" i="3"/>
  <c r="BP120" i="3"/>
  <c r="BP136" i="3"/>
  <c r="BP158" i="3"/>
  <c r="BP181" i="3"/>
  <c r="BP390" i="3"/>
  <c r="BP1154" i="3"/>
  <c r="BP97" i="3"/>
  <c r="BP57" i="3"/>
  <c r="BP121" i="3"/>
  <c r="BP141" i="3"/>
  <c r="BP160" i="3"/>
  <c r="BP182" i="3"/>
  <c r="BP445" i="3"/>
  <c r="BP1666" i="3"/>
  <c r="BP62" i="3"/>
  <c r="BP122" i="3"/>
  <c r="BP142" i="3"/>
  <c r="BP165" i="3"/>
  <c r="BP198" i="3"/>
  <c r="BP486" i="3"/>
  <c r="BP79" i="3"/>
  <c r="BP125" i="3"/>
  <c r="BP144" i="3"/>
  <c r="BP166" i="3"/>
  <c r="BP230" i="3"/>
  <c r="BP549" i="3"/>
  <c r="BP14" i="3"/>
  <c r="BP81" i="3"/>
  <c r="BP126" i="3"/>
  <c r="BP149" i="3"/>
  <c r="BP168" i="3"/>
  <c r="BP262" i="3"/>
  <c r="BP619" i="3"/>
  <c r="BP1730" i="3"/>
  <c r="BP4" i="3"/>
  <c r="BQ4" i="3" s="1"/>
  <c r="BR4" i="3" s="1"/>
  <c r="BP102" i="3"/>
  <c r="BP128" i="3"/>
  <c r="BP150" i="3"/>
  <c r="BP173" i="3"/>
  <c r="BP294" i="3"/>
  <c r="BP17" i="3"/>
  <c r="BP5" i="3"/>
  <c r="BQ5" i="3" s="1"/>
  <c r="BP22" i="3"/>
  <c r="BP41" i="3"/>
  <c r="BP63" i="3"/>
  <c r="BP86" i="3"/>
  <c r="BP105" i="3"/>
  <c r="BP110" i="3"/>
  <c r="BP25" i="3"/>
  <c r="BP47" i="3"/>
  <c r="BP70" i="3"/>
  <c r="BP89" i="3"/>
  <c r="BP111" i="3"/>
  <c r="BP21" i="3"/>
  <c r="BP30" i="3"/>
  <c r="BP49" i="3"/>
  <c r="BP71" i="3"/>
  <c r="BP94" i="3"/>
  <c r="BP113" i="3"/>
  <c r="BP46" i="3"/>
  <c r="BP87" i="3"/>
  <c r="BP9" i="3"/>
  <c r="BP31" i="3"/>
  <c r="BP54" i="3"/>
  <c r="BP73" i="3"/>
  <c r="BP95" i="3"/>
  <c r="BP118" i="3"/>
  <c r="BP117" i="3"/>
  <c r="BP23" i="3"/>
  <c r="BP65" i="3"/>
  <c r="BP33" i="3"/>
  <c r="BP55" i="3"/>
  <c r="BP78" i="3"/>
  <c r="BU13" i="3"/>
  <c r="BP205" i="3"/>
  <c r="BP237" i="3"/>
  <c r="BP269" i="3"/>
  <c r="BP301" i="3"/>
  <c r="BP333" i="3"/>
  <c r="BP365" i="3"/>
  <c r="BP397" i="3"/>
  <c r="BP453" i="3"/>
  <c r="BP493" i="3"/>
  <c r="BP557" i="3"/>
  <c r="BP635" i="3"/>
  <c r="BP763" i="3"/>
  <c r="BP891" i="3"/>
  <c r="BP1019" i="3"/>
  <c r="BP1218" i="3"/>
  <c r="BP1553" i="3"/>
  <c r="BP1086" i="3"/>
  <c r="BP1006" i="3"/>
  <c r="BP926" i="3"/>
  <c r="BP862" i="3"/>
  <c r="BP798" i="3"/>
  <c r="BP718" i="3"/>
  <c r="BP638" i="3"/>
  <c r="BP592" i="3"/>
  <c r="BP560" i="3"/>
  <c r="BP528" i="3"/>
  <c r="BP488" i="3"/>
  <c r="BP448" i="3"/>
  <c r="BP416" i="3"/>
  <c r="BP376" i="3"/>
  <c r="BP344" i="3"/>
  <c r="BP304" i="3"/>
  <c r="BP272" i="3"/>
  <c r="BP232" i="3"/>
  <c r="BP200" i="3"/>
  <c r="BP1681" i="3"/>
  <c r="BP1361" i="3"/>
  <c r="BP1169" i="3"/>
  <c r="BP1070" i="3"/>
  <c r="BP1022" i="3"/>
  <c r="BP958" i="3"/>
  <c r="BP894" i="3"/>
  <c r="BP830" i="3"/>
  <c r="BP766" i="3"/>
  <c r="BP702" i="3"/>
  <c r="BP654" i="3"/>
  <c r="BP600" i="3"/>
  <c r="BP568" i="3"/>
  <c r="BP536" i="3"/>
  <c r="BP504" i="3"/>
  <c r="BP472" i="3"/>
  <c r="BP440" i="3"/>
  <c r="BP408" i="3"/>
  <c r="BP368" i="3"/>
  <c r="BP336" i="3"/>
  <c r="BP312" i="3"/>
  <c r="BP280" i="3"/>
  <c r="BP248" i="3"/>
  <c r="BP216" i="3"/>
  <c r="BP184" i="3"/>
  <c r="BP1617" i="3"/>
  <c r="BP1425" i="3"/>
  <c r="BP1297" i="3"/>
  <c r="BP1118" i="3"/>
  <c r="BP1054" i="3"/>
  <c r="BP990" i="3"/>
  <c r="BP942" i="3"/>
  <c r="BP878" i="3"/>
  <c r="BP814" i="3"/>
  <c r="BP750" i="3"/>
  <c r="BP686" i="3"/>
  <c r="BP608" i="3"/>
  <c r="BP576" i="3"/>
  <c r="BP544" i="3"/>
  <c r="BP512" i="3"/>
  <c r="BP480" i="3"/>
  <c r="BP456" i="3"/>
  <c r="BP424" i="3"/>
  <c r="BP392" i="3"/>
  <c r="BP360" i="3"/>
  <c r="BP328" i="3"/>
  <c r="BP296" i="3"/>
  <c r="BP264" i="3"/>
  <c r="BP240" i="3"/>
  <c r="BP208" i="3"/>
  <c r="BP1745" i="3"/>
  <c r="BP1489" i="3"/>
  <c r="BP1233" i="3"/>
  <c r="BP1102" i="3"/>
  <c r="BP1038" i="3"/>
  <c r="BP974" i="3"/>
  <c r="BP910" i="3"/>
  <c r="BP846" i="3"/>
  <c r="BP782" i="3"/>
  <c r="BP734" i="3"/>
  <c r="BP670" i="3"/>
  <c r="BP622" i="3"/>
  <c r="BP584" i="3"/>
  <c r="BP552" i="3"/>
  <c r="BP520" i="3"/>
  <c r="BP496" i="3"/>
  <c r="BP464" i="3"/>
  <c r="BP432" i="3"/>
  <c r="BP400" i="3"/>
  <c r="BP384" i="3"/>
  <c r="BP352" i="3"/>
  <c r="BP320" i="3"/>
  <c r="BP288" i="3"/>
  <c r="BP256" i="3"/>
  <c r="BP224" i="3"/>
  <c r="BP192" i="3"/>
  <c r="BP1801" i="3"/>
  <c r="BP1737" i="3"/>
  <c r="BP1673" i="3"/>
  <c r="BP1609" i="3"/>
  <c r="BP1545" i="3"/>
  <c r="BP1481" i="3"/>
  <c r="BP1417" i="3"/>
  <c r="BP1353" i="3"/>
  <c r="BP1289" i="3"/>
  <c r="BP1225" i="3"/>
  <c r="BP1161" i="3"/>
  <c r="BP1116" i="3"/>
  <c r="BP1100" i="3"/>
  <c r="BP1084" i="3"/>
  <c r="BP1068" i="3"/>
  <c r="BP1052" i="3"/>
  <c r="BP1036" i="3"/>
  <c r="BP1020" i="3"/>
  <c r="BP1004" i="3"/>
  <c r="BP988" i="3"/>
  <c r="BP972" i="3"/>
  <c r="BP956" i="3"/>
  <c r="BP940" i="3"/>
  <c r="BP924" i="3"/>
  <c r="BP908" i="3"/>
  <c r="BP892" i="3"/>
  <c r="BP876" i="3"/>
  <c r="BP860" i="3"/>
  <c r="BP844" i="3"/>
  <c r="BP828" i="3"/>
  <c r="BP812" i="3"/>
  <c r="BP796" i="3"/>
  <c r="BP780" i="3"/>
  <c r="BP764" i="3"/>
  <c r="BP748" i="3"/>
  <c r="BP732" i="3"/>
  <c r="BP716" i="3"/>
  <c r="BP700" i="3"/>
  <c r="BP684" i="3"/>
  <c r="BP668" i="3"/>
  <c r="BP652" i="3"/>
  <c r="BP636" i="3"/>
  <c r="BP620" i="3"/>
  <c r="BP606" i="3"/>
  <c r="BP598" i="3"/>
  <c r="BP590" i="3"/>
  <c r="BP582" i="3"/>
  <c r="BP574" i="3"/>
  <c r="BP566" i="3"/>
  <c r="BP558" i="3"/>
  <c r="BP550" i="3"/>
  <c r="BP542" i="3"/>
  <c r="BP534" i="3"/>
  <c r="BP526" i="3"/>
  <c r="BP518" i="3"/>
  <c r="BP510" i="3"/>
  <c r="BP502" i="3"/>
  <c r="BP494" i="3"/>
  <c r="BP470" i="3"/>
  <c r="BP454" i="3"/>
  <c r="BP446" i="3"/>
  <c r="BP438" i="3"/>
  <c r="BP430" i="3"/>
  <c r="BP422" i="3"/>
  <c r="BP406" i="3"/>
  <c r="BP398" i="3"/>
  <c r="BP206" i="3"/>
  <c r="BP238" i="3"/>
  <c r="BP270" i="3"/>
  <c r="BP302" i="3"/>
  <c r="BP334" i="3"/>
  <c r="BP366" i="3"/>
  <c r="BP405" i="3"/>
  <c r="BP461" i="3"/>
  <c r="BP501" i="3"/>
  <c r="BP565" i="3"/>
  <c r="BP651" i="3"/>
  <c r="BP779" i="3"/>
  <c r="BP907" i="3"/>
  <c r="BP1035" i="3"/>
  <c r="BP1282" i="3"/>
  <c r="BP1794" i="3"/>
  <c r="BP213" i="3"/>
  <c r="BP245" i="3"/>
  <c r="BP277" i="3"/>
  <c r="BP309" i="3"/>
  <c r="BP341" i="3"/>
  <c r="BP373" i="3"/>
  <c r="BP413" i="3"/>
  <c r="BP462" i="3"/>
  <c r="BP509" i="3"/>
  <c r="BP573" i="3"/>
  <c r="BP667" i="3"/>
  <c r="BP795" i="3"/>
  <c r="BP1346" i="3"/>
  <c r="BP214" i="3"/>
  <c r="BP246" i="3"/>
  <c r="BP278" i="3"/>
  <c r="BP310" i="3"/>
  <c r="BP342" i="3"/>
  <c r="BP374" i="3"/>
  <c r="BP414" i="3"/>
  <c r="BP469" i="3"/>
  <c r="BP517" i="3"/>
  <c r="BP581" i="3"/>
  <c r="BP683" i="3"/>
  <c r="BP811" i="3"/>
  <c r="BP939" i="3"/>
  <c r="BP1067" i="3"/>
  <c r="BP1410" i="3"/>
  <c r="BP189" i="3"/>
  <c r="BP221" i="3"/>
  <c r="BP253" i="3"/>
  <c r="BP285" i="3"/>
  <c r="BP317" i="3"/>
  <c r="BP349" i="3"/>
  <c r="BP381" i="3"/>
  <c r="BP421" i="3"/>
  <c r="BP477" i="3"/>
  <c r="BP525" i="3"/>
  <c r="BP589" i="3"/>
  <c r="BP699" i="3"/>
  <c r="BP827" i="3"/>
  <c r="BP955" i="3"/>
  <c r="BP1083" i="3"/>
  <c r="BP1474" i="3"/>
  <c r="BP923" i="3"/>
  <c r="BP190" i="3"/>
  <c r="BP222" i="3"/>
  <c r="BP254" i="3"/>
  <c r="BP286" i="3"/>
  <c r="BP318" i="3"/>
  <c r="BP350" i="3"/>
  <c r="BP382" i="3"/>
  <c r="BP429" i="3"/>
  <c r="BP478" i="3"/>
  <c r="BP533" i="3"/>
  <c r="BP597" i="3"/>
  <c r="BP715" i="3"/>
  <c r="BP843" i="3"/>
  <c r="BP971" i="3"/>
  <c r="BP1099" i="3"/>
  <c r="BP1538" i="3"/>
  <c r="BP1051" i="3"/>
  <c r="BP197" i="3"/>
  <c r="BP229" i="3"/>
  <c r="BP261" i="3"/>
  <c r="BP293" i="3"/>
  <c r="BP325" i="3"/>
  <c r="BP357" i="3"/>
  <c r="BP389" i="3"/>
  <c r="BP437" i="3"/>
  <c r="BP485" i="3"/>
  <c r="BP541" i="3"/>
  <c r="BP605" i="3"/>
  <c r="BP731" i="3"/>
  <c r="BP859" i="3"/>
  <c r="BP987" i="3"/>
  <c r="BP1115" i="3"/>
  <c r="BP1602" i="3"/>
  <c r="BP1800" i="3"/>
  <c r="BP1792" i="3"/>
  <c r="BP1784" i="3"/>
  <c r="BP1776" i="3"/>
  <c r="BP1768" i="3"/>
  <c r="BP1760" i="3"/>
  <c r="BP1752" i="3"/>
  <c r="BP1744" i="3"/>
  <c r="BP1736" i="3"/>
  <c r="BP1728" i="3"/>
  <c r="BP1720" i="3"/>
  <c r="BP1712" i="3"/>
  <c r="BP1704" i="3"/>
  <c r="BP1696" i="3"/>
  <c r="BP1688" i="3"/>
  <c r="BP1680" i="3"/>
  <c r="BP1672" i="3"/>
  <c r="BP1664" i="3"/>
  <c r="BP1656" i="3"/>
  <c r="BP1648" i="3"/>
  <c r="BP1640" i="3"/>
  <c r="BP1632" i="3"/>
  <c r="BP1624" i="3"/>
  <c r="BP1616" i="3"/>
  <c r="BP1608" i="3"/>
  <c r="BP1600" i="3"/>
  <c r="BP1592" i="3"/>
  <c r="BP1584" i="3"/>
  <c r="BP1576" i="3"/>
  <c r="BP1568" i="3"/>
  <c r="BP1560" i="3"/>
  <c r="BP1552" i="3"/>
  <c r="BP1544" i="3"/>
  <c r="BP1536" i="3"/>
  <c r="BP1528" i="3"/>
  <c r="BP1520" i="3"/>
  <c r="BP1512" i="3"/>
  <c r="BP1504" i="3"/>
  <c r="BP1496" i="3"/>
  <c r="BP1488" i="3"/>
  <c r="BP1480" i="3"/>
  <c r="BP1472" i="3"/>
  <c r="BP1464" i="3"/>
  <c r="BP1456" i="3"/>
  <c r="BP1448" i="3"/>
  <c r="BP1440" i="3"/>
  <c r="BP1432" i="3"/>
  <c r="BP1424" i="3"/>
  <c r="BP1416" i="3"/>
  <c r="BP1408" i="3"/>
  <c r="BP1400" i="3"/>
  <c r="BP1392" i="3"/>
  <c r="BP1384" i="3"/>
  <c r="BP1376" i="3"/>
  <c r="BP1368" i="3"/>
  <c r="BP1360" i="3"/>
  <c r="BP1352" i="3"/>
  <c r="BP1344" i="3"/>
  <c r="BP1336" i="3"/>
  <c r="BP1328" i="3"/>
  <c r="BP1320" i="3"/>
  <c r="BP1312" i="3"/>
  <c r="BP1304" i="3"/>
  <c r="BP1296" i="3"/>
  <c r="BP1288" i="3"/>
  <c r="BP1280" i="3"/>
  <c r="BP1272" i="3"/>
  <c r="BP1264" i="3"/>
  <c r="BP1256" i="3"/>
  <c r="BP1248" i="3"/>
  <c r="BP1240" i="3"/>
  <c r="BP1232" i="3"/>
  <c r="BP1224" i="3"/>
  <c r="BP1216" i="3"/>
  <c r="BP1208" i="3"/>
  <c r="BP1200" i="3"/>
  <c r="BP1192" i="3"/>
  <c r="BP1184" i="3"/>
  <c r="BP1176" i="3"/>
  <c r="BP1168" i="3"/>
  <c r="BP1160" i="3"/>
  <c r="BP1152" i="3"/>
  <c r="BP1144" i="3"/>
  <c r="BP1136" i="3"/>
  <c r="BP1128" i="3"/>
  <c r="BP1799" i="3"/>
  <c r="BP1791" i="3"/>
  <c r="BP1783" i="3"/>
  <c r="BP1775" i="3"/>
  <c r="BP1767" i="3"/>
  <c r="BP1759" i="3"/>
  <c r="BP1751" i="3"/>
  <c r="BP1743" i="3"/>
  <c r="BP1735" i="3"/>
  <c r="BP1727" i="3"/>
  <c r="BP1719" i="3"/>
  <c r="BP1711" i="3"/>
  <c r="BP1703" i="3"/>
  <c r="BP1695" i="3"/>
  <c r="BP1687" i="3"/>
  <c r="BP1679" i="3"/>
  <c r="BP1671" i="3"/>
  <c r="BP1663" i="3"/>
  <c r="BP1655" i="3"/>
  <c r="BP1647" i="3"/>
  <c r="BP1639" i="3"/>
  <c r="BP1631" i="3"/>
  <c r="BP1623" i="3"/>
  <c r="BP1615" i="3"/>
  <c r="BP1607" i="3"/>
  <c r="BP1599" i="3"/>
  <c r="BP1591" i="3"/>
  <c r="BP1583" i="3"/>
  <c r="BP1575" i="3"/>
  <c r="BP1567" i="3"/>
  <c r="BP1559" i="3"/>
  <c r="BP1551" i="3"/>
  <c r="BP1543" i="3"/>
  <c r="BP1535" i="3"/>
  <c r="BP1527" i="3"/>
  <c r="BP1519" i="3"/>
  <c r="BP1511" i="3"/>
  <c r="BP1503" i="3"/>
  <c r="BP1495" i="3"/>
  <c r="BP1487" i="3"/>
  <c r="BP1479" i="3"/>
  <c r="BP1471" i="3"/>
  <c r="BP1463" i="3"/>
  <c r="BP1455" i="3"/>
  <c r="BP1447" i="3"/>
  <c r="BP1439" i="3"/>
  <c r="BP1431" i="3"/>
  <c r="BP1423" i="3"/>
  <c r="BP1415" i="3"/>
  <c r="BP1407" i="3"/>
  <c r="BP1399" i="3"/>
  <c r="BP1391" i="3"/>
  <c r="BP1383" i="3"/>
  <c r="BP1375" i="3"/>
  <c r="BP1367" i="3"/>
  <c r="BP1359" i="3"/>
  <c r="BP1351" i="3"/>
  <c r="BP1343" i="3"/>
  <c r="BP1335" i="3"/>
  <c r="BP1327" i="3"/>
  <c r="BP1319" i="3"/>
  <c r="BP1311" i="3"/>
  <c r="BP1303" i="3"/>
  <c r="BP1295" i="3"/>
  <c r="BP1287" i="3"/>
  <c r="BP1279" i="3"/>
  <c r="BP1271" i="3"/>
  <c r="BP1263" i="3"/>
  <c r="BP1255" i="3"/>
  <c r="BP1247" i="3"/>
  <c r="BP1239" i="3"/>
  <c r="BP1231" i="3"/>
  <c r="BP1223" i="3"/>
  <c r="BP1215" i="3"/>
  <c r="BP1207" i="3"/>
  <c r="BP1199" i="3"/>
  <c r="BP1191" i="3"/>
  <c r="BP1183" i="3"/>
  <c r="BP1175" i="3"/>
  <c r="BP1167" i="3"/>
  <c r="BP1159" i="3"/>
  <c r="BP1151" i="3"/>
  <c r="BP1143" i="3"/>
  <c r="BP1135" i="3"/>
  <c r="BP1127" i="3"/>
  <c r="BP1798" i="3"/>
  <c r="BP1790" i="3"/>
  <c r="BP1782" i="3"/>
  <c r="BP1774" i="3"/>
  <c r="BP1766" i="3"/>
  <c r="BP1758" i="3"/>
  <c r="BP1750" i="3"/>
  <c r="BP1742" i="3"/>
  <c r="BP1734" i="3"/>
  <c r="BP1726" i="3"/>
  <c r="BP1718" i="3"/>
  <c r="BP1710" i="3"/>
  <c r="BP1702" i="3"/>
  <c r="BP1694" i="3"/>
  <c r="BP1686" i="3"/>
  <c r="BP1678" i="3"/>
  <c r="BP1670" i="3"/>
  <c r="BP1662" i="3"/>
  <c r="BP1654" i="3"/>
  <c r="BP1646" i="3"/>
  <c r="BP1638" i="3"/>
  <c r="BP1630" i="3"/>
  <c r="BP1622" i="3"/>
  <c r="BP1614" i="3"/>
  <c r="BP1606" i="3"/>
  <c r="BP1598" i="3"/>
  <c r="BP1590" i="3"/>
  <c r="BP1582" i="3"/>
  <c r="BP1574" i="3"/>
  <c r="BP1566" i="3"/>
  <c r="BP1558" i="3"/>
  <c r="BP1550" i="3"/>
  <c r="BP1542" i="3"/>
  <c r="BP1534" i="3"/>
  <c r="BP1526" i="3"/>
  <c r="BP1518" i="3"/>
  <c r="BP1510" i="3"/>
  <c r="BP1502" i="3"/>
  <c r="BP1494" i="3"/>
  <c r="BP1486" i="3"/>
  <c r="BP1478" i="3"/>
  <c r="BP1470" i="3"/>
  <c r="BP1462" i="3"/>
  <c r="BP1454" i="3"/>
  <c r="BP1446" i="3"/>
  <c r="BP1438" i="3"/>
  <c r="BP1430" i="3"/>
  <c r="BP1422" i="3"/>
  <c r="BP1414" i="3"/>
  <c r="BP1406" i="3"/>
  <c r="BP1398" i="3"/>
  <c r="BP1390" i="3"/>
  <c r="BP1382" i="3"/>
  <c r="BP1374" i="3"/>
  <c r="BP1366" i="3"/>
  <c r="BP1358" i="3"/>
  <c r="BP1350" i="3"/>
  <c r="BP1342" i="3"/>
  <c r="BP1334" i="3"/>
  <c r="BP1326" i="3"/>
  <c r="BP1318" i="3"/>
  <c r="BP1310" i="3"/>
  <c r="BP1302" i="3"/>
  <c r="BP1294" i="3"/>
  <c r="BP1286" i="3"/>
  <c r="BP1278" i="3"/>
  <c r="BP1270" i="3"/>
  <c r="BP1262" i="3"/>
  <c r="BP1254" i="3"/>
  <c r="BP1246" i="3"/>
  <c r="BP1238" i="3"/>
  <c r="BP1230" i="3"/>
  <c r="BP1222" i="3"/>
  <c r="BP1214" i="3"/>
  <c r="BP1206" i="3"/>
  <c r="BP1198" i="3"/>
  <c r="BP1190" i="3"/>
  <c r="BP1182" i="3"/>
  <c r="BP1174" i="3"/>
  <c r="BP1166" i="3"/>
  <c r="BP1158" i="3"/>
  <c r="BP1150" i="3"/>
  <c r="BP1142" i="3"/>
  <c r="BP1134" i="3"/>
  <c r="BP1126" i="3"/>
  <c r="BP1797" i="3"/>
  <c r="BP1789" i="3"/>
  <c r="BP1781" i="3"/>
  <c r="BP1773" i="3"/>
  <c r="BP1765" i="3"/>
  <c r="BP1757" i="3"/>
  <c r="BP1749" i="3"/>
  <c r="BP1741" i="3"/>
  <c r="BP1733" i="3"/>
  <c r="BP1725" i="3"/>
  <c r="BP1717" i="3"/>
  <c r="BP1709" i="3"/>
  <c r="BP1701" i="3"/>
  <c r="BP1693" i="3"/>
  <c r="BP1685" i="3"/>
  <c r="BP1677" i="3"/>
  <c r="BP1669" i="3"/>
  <c r="BP1661" i="3"/>
  <c r="BP1653" i="3"/>
  <c r="BP1645" i="3"/>
  <c r="BP1637" i="3"/>
  <c r="BP1629" i="3"/>
  <c r="BP1621" i="3"/>
  <c r="BP1613" i="3"/>
  <c r="BP1605" i="3"/>
  <c r="BP1597" i="3"/>
  <c r="BP1589" i="3"/>
  <c r="BP1581" i="3"/>
  <c r="BP1573" i="3"/>
  <c r="BP1565" i="3"/>
  <c r="BP1557" i="3"/>
  <c r="BP1549" i="3"/>
  <c r="BP1541" i="3"/>
  <c r="BP1533" i="3"/>
  <c r="BP1525" i="3"/>
  <c r="BP1517" i="3"/>
  <c r="BP1509" i="3"/>
  <c r="BP1501" i="3"/>
  <c r="BP1493" i="3"/>
  <c r="BP1485" i="3"/>
  <c r="BP1477" i="3"/>
  <c r="BP1469" i="3"/>
  <c r="BP1461" i="3"/>
  <c r="BP1453" i="3"/>
  <c r="BP1445" i="3"/>
  <c r="BP1437" i="3"/>
  <c r="BP1429" i="3"/>
  <c r="BP1421" i="3"/>
  <c r="BP1413" i="3"/>
  <c r="BP1405" i="3"/>
  <c r="BP1397" i="3"/>
  <c r="BP1389" i="3"/>
  <c r="BP1381" i="3"/>
  <c r="BP1373" i="3"/>
  <c r="BP1365" i="3"/>
  <c r="BP1357" i="3"/>
  <c r="BP1349" i="3"/>
  <c r="BP1341" i="3"/>
  <c r="BP1333" i="3"/>
  <c r="BP1325" i="3"/>
  <c r="BP1317" i="3"/>
  <c r="BP1309" i="3"/>
  <c r="BP1301" i="3"/>
  <c r="BP1293" i="3"/>
  <c r="BP1285" i="3"/>
  <c r="BP1277" i="3"/>
  <c r="BP1269" i="3"/>
  <c r="BP1261" i="3"/>
  <c r="BP1253" i="3"/>
  <c r="BP1245" i="3"/>
  <c r="BP1237" i="3"/>
  <c r="BP1229" i="3"/>
  <c r="BP1221" i="3"/>
  <c r="BP1213" i="3"/>
  <c r="BP1205" i="3"/>
  <c r="BP1197" i="3"/>
  <c r="BP1189" i="3"/>
  <c r="BP1181" i="3"/>
  <c r="BP1173" i="3"/>
  <c r="BP1165" i="3"/>
  <c r="BP1157" i="3"/>
  <c r="BP1149" i="3"/>
  <c r="BP1141" i="3"/>
  <c r="BP1133" i="3"/>
  <c r="BP1125" i="3"/>
  <c r="BP1796" i="3"/>
  <c r="BP1788" i="3"/>
  <c r="BP1780" i="3"/>
  <c r="BP1772" i="3"/>
  <c r="BP1764" i="3"/>
  <c r="BP1756" i="3"/>
  <c r="BP1748" i="3"/>
  <c r="BP1740" i="3"/>
  <c r="BP1732" i="3"/>
  <c r="BP1724" i="3"/>
  <c r="BP1716" i="3"/>
  <c r="BP1708" i="3"/>
  <c r="BP1700" i="3"/>
  <c r="BP1692" i="3"/>
  <c r="BP1684" i="3"/>
  <c r="BP1676" i="3"/>
  <c r="BP1668" i="3"/>
  <c r="BP1660" i="3"/>
  <c r="BP1652" i="3"/>
  <c r="BP1644" i="3"/>
  <c r="BP1636" i="3"/>
  <c r="BP1628" i="3"/>
  <c r="BP1620" i="3"/>
  <c r="BP1612" i="3"/>
  <c r="BP1604" i="3"/>
  <c r="BP1596" i="3"/>
  <c r="BP1588" i="3"/>
  <c r="BP1580" i="3"/>
  <c r="BP1572" i="3"/>
  <c r="BP1564" i="3"/>
  <c r="BP1556" i="3"/>
  <c r="BP1548" i="3"/>
  <c r="BP1540" i="3"/>
  <c r="BP1532" i="3"/>
  <c r="BP1524" i="3"/>
  <c r="BP1516" i="3"/>
  <c r="BP1508" i="3"/>
  <c r="BP1500" i="3"/>
  <c r="BP1492" i="3"/>
  <c r="BP1484" i="3"/>
  <c r="BP1476" i="3"/>
  <c r="BP1468" i="3"/>
  <c r="BP1460" i="3"/>
  <c r="BP1452" i="3"/>
  <c r="BP1444" i="3"/>
  <c r="BP1436" i="3"/>
  <c r="BP1428" i="3"/>
  <c r="BP1420" i="3"/>
  <c r="BP1412" i="3"/>
  <c r="BP1404" i="3"/>
  <c r="BP1396" i="3"/>
  <c r="BP1388" i="3"/>
  <c r="BP1380" i="3"/>
  <c r="BP1372" i="3"/>
  <c r="BP1364" i="3"/>
  <c r="BP1356" i="3"/>
  <c r="BP1348" i="3"/>
  <c r="BP1340" i="3"/>
  <c r="BP1332" i="3"/>
  <c r="BP1324" i="3"/>
  <c r="BP1316" i="3"/>
  <c r="BP1308" i="3"/>
  <c r="BP1300" i="3"/>
  <c r="BP1292" i="3"/>
  <c r="BP1284" i="3"/>
  <c r="BP1276" i="3"/>
  <c r="BP1268" i="3"/>
  <c r="BP1260" i="3"/>
  <c r="BP1252" i="3"/>
  <c r="BP1244" i="3"/>
  <c r="BP1236" i="3"/>
  <c r="BP1228" i="3"/>
  <c r="BP1220" i="3"/>
  <c r="BP1212" i="3"/>
  <c r="BP1204" i="3"/>
  <c r="BP1196" i="3"/>
  <c r="BP1188" i="3"/>
  <c r="BP1180" i="3"/>
  <c r="BP1172" i="3"/>
  <c r="BP1164" i="3"/>
  <c r="BP1156" i="3"/>
  <c r="BP1148" i="3"/>
  <c r="BP1140" i="3"/>
  <c r="BP1132" i="3"/>
  <c r="BP1124" i="3"/>
  <c r="BP1795" i="3"/>
  <c r="BP1787" i="3"/>
  <c r="BP1779" i="3"/>
  <c r="BP1771" i="3"/>
  <c r="BP1763" i="3"/>
  <c r="BP1755" i="3"/>
  <c r="BP1747" i="3"/>
  <c r="BP1739" i="3"/>
  <c r="BP1731" i="3"/>
  <c r="BP1723" i="3"/>
  <c r="BP1715" i="3"/>
  <c r="BP1707" i="3"/>
  <c r="BP1699" i="3"/>
  <c r="BP1691" i="3"/>
  <c r="BP1683" i="3"/>
  <c r="BP1675" i="3"/>
  <c r="BP1667" i="3"/>
  <c r="BP1659" i="3"/>
  <c r="BP1651" i="3"/>
  <c r="BP1643" i="3"/>
  <c r="BP1635" i="3"/>
  <c r="BP1627" i="3"/>
  <c r="BP1619" i="3"/>
  <c r="BP1611" i="3"/>
  <c r="BP1603" i="3"/>
  <c r="BP1595" i="3"/>
  <c r="BP1587" i="3"/>
  <c r="BP1579" i="3"/>
  <c r="BP1571" i="3"/>
  <c r="BP1563" i="3"/>
  <c r="BP1555" i="3"/>
  <c r="BP1547" i="3"/>
  <c r="BP1539" i="3"/>
  <c r="BP1531" i="3"/>
  <c r="BP1523" i="3"/>
  <c r="BP1515" i="3"/>
  <c r="BP1507" i="3"/>
  <c r="BP1499" i="3"/>
  <c r="BP1491" i="3"/>
  <c r="BP1483" i="3"/>
  <c r="BP1475" i="3"/>
  <c r="BP1467" i="3"/>
  <c r="BP1459" i="3"/>
  <c r="BP1451" i="3"/>
  <c r="BP1443" i="3"/>
  <c r="BP1435" i="3"/>
  <c r="BP1427" i="3"/>
  <c r="BP1419" i="3"/>
  <c r="BP1411" i="3"/>
  <c r="BP1403" i="3"/>
  <c r="BP1395" i="3"/>
  <c r="BP1387" i="3"/>
  <c r="BP1379" i="3"/>
  <c r="BP1371" i="3"/>
  <c r="BP1363" i="3"/>
  <c r="BP1355" i="3"/>
  <c r="BP1347" i="3"/>
  <c r="BP1339" i="3"/>
  <c r="BP1331" i="3"/>
  <c r="BP1323" i="3"/>
  <c r="BP1315" i="3"/>
  <c r="BP1307" i="3"/>
  <c r="BP1299" i="3"/>
  <c r="BP1291" i="3"/>
  <c r="BP1283" i="3"/>
  <c r="BP1275" i="3"/>
  <c r="BP1267" i="3"/>
  <c r="BP1259" i="3"/>
  <c r="BP1251" i="3"/>
  <c r="BP1243" i="3"/>
  <c r="BP1235" i="3"/>
  <c r="BP1227" i="3"/>
  <c r="BP1219" i="3"/>
  <c r="BP1211" i="3"/>
  <c r="BP1203" i="3"/>
  <c r="BP1195" i="3"/>
  <c r="BP1187" i="3"/>
  <c r="BP1179" i="3"/>
  <c r="BP1171" i="3"/>
  <c r="BP1163" i="3"/>
  <c r="BP1155" i="3"/>
  <c r="BP1147" i="3"/>
  <c r="BP1139" i="3"/>
  <c r="BP1131" i="3"/>
  <c r="BP1793" i="3"/>
  <c r="BP1761" i="3"/>
  <c r="BP1729" i="3"/>
  <c r="BP1697" i="3"/>
  <c r="BP1665" i="3"/>
  <c r="BP1633" i="3"/>
  <c r="BP1601" i="3"/>
  <c r="BP1569" i="3"/>
  <c r="BP1537" i="3"/>
  <c r="BP1505" i="3"/>
  <c r="BP1473" i="3"/>
  <c r="BP1441" i="3"/>
  <c r="BP1409" i="3"/>
  <c r="BP1377" i="3"/>
  <c r="BP1345" i="3"/>
  <c r="BP1313" i="3"/>
  <c r="BP1281" i="3"/>
  <c r="BP1249" i="3"/>
  <c r="BP1217" i="3"/>
  <c r="BP1185" i="3"/>
  <c r="BP1153" i="3"/>
  <c r="BP1122" i="3"/>
  <c r="BP1114" i="3"/>
  <c r="BP1106" i="3"/>
  <c r="BP1098" i="3"/>
  <c r="BP1090" i="3"/>
  <c r="BP1082" i="3"/>
  <c r="BP1074" i="3"/>
  <c r="BP1066" i="3"/>
  <c r="BP1058" i="3"/>
  <c r="BP1050" i="3"/>
  <c r="BP1042" i="3"/>
  <c r="BP1034" i="3"/>
  <c r="BP1026" i="3"/>
  <c r="BP1018" i="3"/>
  <c r="BP1010" i="3"/>
  <c r="BP1002" i="3"/>
  <c r="BP994" i="3"/>
  <c r="BP986" i="3"/>
  <c r="BP978" i="3"/>
  <c r="BP970" i="3"/>
  <c r="BP962" i="3"/>
  <c r="BP954" i="3"/>
  <c r="BP946" i="3"/>
  <c r="BP938" i="3"/>
  <c r="BP930" i="3"/>
  <c r="BP922" i="3"/>
  <c r="BP914" i="3"/>
  <c r="BP906" i="3"/>
  <c r="BP898" i="3"/>
  <c r="BP890" i="3"/>
  <c r="BP882" i="3"/>
  <c r="BP874" i="3"/>
  <c r="BP866" i="3"/>
  <c r="BP858" i="3"/>
  <c r="BP850" i="3"/>
  <c r="BP842" i="3"/>
  <c r="BP834" i="3"/>
  <c r="BP826" i="3"/>
  <c r="BP818" i="3"/>
  <c r="BP810" i="3"/>
  <c r="BP802" i="3"/>
  <c r="BP794" i="3"/>
  <c r="BP786" i="3"/>
  <c r="BP778" i="3"/>
  <c r="BP770" i="3"/>
  <c r="BP762" i="3"/>
  <c r="BP754" i="3"/>
  <c r="BP746" i="3"/>
  <c r="BP738" i="3"/>
  <c r="BP730" i="3"/>
  <c r="BP722" i="3"/>
  <c r="BP714" i="3"/>
  <c r="BP706" i="3"/>
  <c r="BP698" i="3"/>
  <c r="BP690" i="3"/>
  <c r="BP682" i="3"/>
  <c r="BP674" i="3"/>
  <c r="BP666" i="3"/>
  <c r="BP658" i="3"/>
  <c r="BP650" i="3"/>
  <c r="BP642" i="3"/>
  <c r="BP634" i="3"/>
  <c r="BP626" i="3"/>
  <c r="BP618" i="3"/>
  <c r="BP610" i="3"/>
  <c r="BP1786" i="3"/>
  <c r="BP1754" i="3"/>
  <c r="BP1722" i="3"/>
  <c r="BP1690" i="3"/>
  <c r="BP1658" i="3"/>
  <c r="BP1626" i="3"/>
  <c r="BP1594" i="3"/>
  <c r="BP1562" i="3"/>
  <c r="BP1530" i="3"/>
  <c r="BP1498" i="3"/>
  <c r="BP1466" i="3"/>
  <c r="BP1434" i="3"/>
  <c r="BP1402" i="3"/>
  <c r="BP1370" i="3"/>
  <c r="BP1338" i="3"/>
  <c r="BP1306" i="3"/>
  <c r="BP1274" i="3"/>
  <c r="BP1242" i="3"/>
  <c r="BP1210" i="3"/>
  <c r="BP1178" i="3"/>
  <c r="BP1146" i="3"/>
  <c r="BP1121" i="3"/>
  <c r="BP1113" i="3"/>
  <c r="BP1105" i="3"/>
  <c r="BP1097" i="3"/>
  <c r="BP1089" i="3"/>
  <c r="BP1081" i="3"/>
  <c r="BP1073" i="3"/>
  <c r="BP1065" i="3"/>
  <c r="BP1057" i="3"/>
  <c r="BP1049" i="3"/>
  <c r="BP1041" i="3"/>
  <c r="BP1033" i="3"/>
  <c r="BP1025" i="3"/>
  <c r="BP1017" i="3"/>
  <c r="BP1009" i="3"/>
  <c r="BP1001" i="3"/>
  <c r="BP993" i="3"/>
  <c r="BP985" i="3"/>
  <c r="BP977" i="3"/>
  <c r="BP969" i="3"/>
  <c r="BP961" i="3"/>
  <c r="BP953" i="3"/>
  <c r="BP945" i="3"/>
  <c r="BP937" i="3"/>
  <c r="BP929" i="3"/>
  <c r="BP921" i="3"/>
  <c r="BP913" i="3"/>
  <c r="BP905" i="3"/>
  <c r="BP897" i="3"/>
  <c r="BP889" i="3"/>
  <c r="BP881" i="3"/>
  <c r="BP873" i="3"/>
  <c r="BP865" i="3"/>
  <c r="BP857" i="3"/>
  <c r="BP849" i="3"/>
  <c r="BP841" i="3"/>
  <c r="BP833" i="3"/>
  <c r="BP825" i="3"/>
  <c r="BP817" i="3"/>
  <c r="BP809" i="3"/>
  <c r="BP801" i="3"/>
  <c r="BP793" i="3"/>
  <c r="BP785" i="3"/>
  <c r="BP777" i="3"/>
  <c r="BP769" i="3"/>
  <c r="BP761" i="3"/>
  <c r="BP753" i="3"/>
  <c r="BP745" i="3"/>
  <c r="BP737" i="3"/>
  <c r="BP729" i="3"/>
  <c r="BP721" i="3"/>
  <c r="BP713" i="3"/>
  <c r="BP705" i="3"/>
  <c r="BP697" i="3"/>
  <c r="BP689" i="3"/>
  <c r="BP681" i="3"/>
  <c r="BP673" i="3"/>
  <c r="BP665" i="3"/>
  <c r="BP657" i="3"/>
  <c r="BP649" i="3"/>
  <c r="BP641" i="3"/>
  <c r="BP633" i="3"/>
  <c r="BP625" i="3"/>
  <c r="BP617" i="3"/>
  <c r="BP609" i="3"/>
  <c r="BP1785" i="3"/>
  <c r="BP1753" i="3"/>
  <c r="BP1721" i="3"/>
  <c r="BP1689" i="3"/>
  <c r="BP1657" i="3"/>
  <c r="BP1625" i="3"/>
  <c r="BP1593" i="3"/>
  <c r="BP1561" i="3"/>
  <c r="BP1529" i="3"/>
  <c r="BP1497" i="3"/>
  <c r="BP1465" i="3"/>
  <c r="BP1433" i="3"/>
  <c r="BP1401" i="3"/>
  <c r="BP1369" i="3"/>
  <c r="BP1337" i="3"/>
  <c r="BP1305" i="3"/>
  <c r="BP1273" i="3"/>
  <c r="BP1241" i="3"/>
  <c r="BP1209" i="3"/>
  <c r="BP1177" i="3"/>
  <c r="BP1145" i="3"/>
  <c r="BP1120" i="3"/>
  <c r="BP1112" i="3"/>
  <c r="BP1104" i="3"/>
  <c r="BP1096" i="3"/>
  <c r="BP1088" i="3"/>
  <c r="BP1080" i="3"/>
  <c r="BP1072" i="3"/>
  <c r="BP1064" i="3"/>
  <c r="BP1056" i="3"/>
  <c r="BP1048" i="3"/>
  <c r="BP1040" i="3"/>
  <c r="BP1032" i="3"/>
  <c r="BP1024" i="3"/>
  <c r="BP1016" i="3"/>
  <c r="BP1008" i="3"/>
  <c r="BP1000" i="3"/>
  <c r="BP992" i="3"/>
  <c r="BP984" i="3"/>
  <c r="BP976" i="3"/>
  <c r="BP968" i="3"/>
  <c r="BP960" i="3"/>
  <c r="BP952" i="3"/>
  <c r="BP944" i="3"/>
  <c r="BP936" i="3"/>
  <c r="BP928" i="3"/>
  <c r="BP920" i="3"/>
  <c r="BP912" i="3"/>
  <c r="BP904" i="3"/>
  <c r="BP896" i="3"/>
  <c r="BP888" i="3"/>
  <c r="BP880" i="3"/>
  <c r="BP872" i="3"/>
  <c r="BP864" i="3"/>
  <c r="BP856" i="3"/>
  <c r="BP848" i="3"/>
  <c r="BP840" i="3"/>
  <c r="BP832" i="3"/>
  <c r="BP824" i="3"/>
  <c r="BP816" i="3"/>
  <c r="BP808" i="3"/>
  <c r="BP800" i="3"/>
  <c r="BP792" i="3"/>
  <c r="BP784" i="3"/>
  <c r="BP776" i="3"/>
  <c r="BP768" i="3"/>
  <c r="BP760" i="3"/>
  <c r="BP752" i="3"/>
  <c r="BP744" i="3"/>
  <c r="BP736" i="3"/>
  <c r="BP728" i="3"/>
  <c r="BP720" i="3"/>
  <c r="BP712" i="3"/>
  <c r="BP704" i="3"/>
  <c r="BP696" i="3"/>
  <c r="BP688" i="3"/>
  <c r="BP680" i="3"/>
  <c r="BP672" i="3"/>
  <c r="BP664" i="3"/>
  <c r="BP656" i="3"/>
  <c r="BP648" i="3"/>
  <c r="BP640" i="3"/>
  <c r="BP632" i="3"/>
  <c r="BP624" i="3"/>
  <c r="BP616" i="3"/>
  <c r="BP1778" i="3"/>
  <c r="BP1746" i="3"/>
  <c r="BP1714" i="3"/>
  <c r="BP1682" i="3"/>
  <c r="BP1650" i="3"/>
  <c r="BP1618" i="3"/>
  <c r="BP1586" i="3"/>
  <c r="BP1554" i="3"/>
  <c r="BP1522" i="3"/>
  <c r="BP1490" i="3"/>
  <c r="BP1458" i="3"/>
  <c r="BP1426" i="3"/>
  <c r="BP1394" i="3"/>
  <c r="BP1362" i="3"/>
  <c r="BP1330" i="3"/>
  <c r="BP1298" i="3"/>
  <c r="BP1266" i="3"/>
  <c r="BP1234" i="3"/>
  <c r="BP1202" i="3"/>
  <c r="BP1170" i="3"/>
  <c r="BP1138" i="3"/>
  <c r="BP1119" i="3"/>
  <c r="BP1111" i="3"/>
  <c r="BP1103" i="3"/>
  <c r="BP1095" i="3"/>
  <c r="BP1087" i="3"/>
  <c r="BP1079" i="3"/>
  <c r="BP1071" i="3"/>
  <c r="BP1063" i="3"/>
  <c r="BP1055" i="3"/>
  <c r="BP1047" i="3"/>
  <c r="BP1039" i="3"/>
  <c r="BP1031" i="3"/>
  <c r="BP1023" i="3"/>
  <c r="BP1015" i="3"/>
  <c r="BP1007" i="3"/>
  <c r="BP999" i="3"/>
  <c r="BP991" i="3"/>
  <c r="BP983" i="3"/>
  <c r="BP975" i="3"/>
  <c r="BP967" i="3"/>
  <c r="BP959" i="3"/>
  <c r="BP951" i="3"/>
  <c r="BP943" i="3"/>
  <c r="BP935" i="3"/>
  <c r="BP927" i="3"/>
  <c r="BP919" i="3"/>
  <c r="BP911" i="3"/>
  <c r="BP903" i="3"/>
  <c r="BP895" i="3"/>
  <c r="BP887" i="3"/>
  <c r="BP879" i="3"/>
  <c r="BP871" i="3"/>
  <c r="BP863" i="3"/>
  <c r="BP855" i="3"/>
  <c r="BP847" i="3"/>
  <c r="BP839" i="3"/>
  <c r="BP831" i="3"/>
  <c r="BP823" i="3"/>
  <c r="BP815" i="3"/>
  <c r="BP807" i="3"/>
  <c r="BP799" i="3"/>
  <c r="BP791" i="3"/>
  <c r="BP783" i="3"/>
  <c r="BP775" i="3"/>
  <c r="BP767" i="3"/>
  <c r="BP759" i="3"/>
  <c r="BP751" i="3"/>
  <c r="BP743" i="3"/>
  <c r="BP735" i="3"/>
  <c r="BP727" i="3"/>
  <c r="BP719" i="3"/>
  <c r="BP711" i="3"/>
  <c r="BP703" i="3"/>
  <c r="BP695" i="3"/>
  <c r="BP687" i="3"/>
  <c r="BP679" i="3"/>
  <c r="BP671" i="3"/>
  <c r="BP663" i="3"/>
  <c r="BP655" i="3"/>
  <c r="BP647" i="3"/>
  <c r="BP639" i="3"/>
  <c r="BP631" i="3"/>
  <c r="BP623" i="3"/>
  <c r="BP615" i="3"/>
  <c r="BP127" i="3"/>
  <c r="BP135" i="3"/>
  <c r="BP143" i="3"/>
  <c r="BP151" i="3"/>
  <c r="BP159" i="3"/>
  <c r="BP167" i="3"/>
  <c r="BP175" i="3"/>
  <c r="BP183" i="3"/>
  <c r="BP191" i="3"/>
  <c r="BP199" i="3"/>
  <c r="BP207" i="3"/>
  <c r="BP215" i="3"/>
  <c r="BP223" i="3"/>
  <c r="BP231" i="3"/>
  <c r="BP239" i="3"/>
  <c r="BP247" i="3"/>
  <c r="BP255" i="3"/>
  <c r="BP263" i="3"/>
  <c r="BP271" i="3"/>
  <c r="BP279" i="3"/>
  <c r="BP287" i="3"/>
  <c r="BP295" i="3"/>
  <c r="BP303" i="3"/>
  <c r="BP311" i="3"/>
  <c r="BP319" i="3"/>
  <c r="BP327" i="3"/>
  <c r="BP335" i="3"/>
  <c r="BP343" i="3"/>
  <c r="BP351" i="3"/>
  <c r="BP359" i="3"/>
  <c r="BP367" i="3"/>
  <c r="BP375" i="3"/>
  <c r="BP383" i="3"/>
  <c r="BP391" i="3"/>
  <c r="BP399" i="3"/>
  <c r="BP407" i="3"/>
  <c r="BP415" i="3"/>
  <c r="BP423" i="3"/>
  <c r="BP431" i="3"/>
  <c r="BP439" i="3"/>
  <c r="BP447" i="3"/>
  <c r="BP455" i="3"/>
  <c r="BP463" i="3"/>
  <c r="BP471" i="3"/>
  <c r="BP479" i="3"/>
  <c r="BP487" i="3"/>
  <c r="BP495" i="3"/>
  <c r="BP503" i="3"/>
  <c r="BP511" i="3"/>
  <c r="BP519" i="3"/>
  <c r="BP527" i="3"/>
  <c r="BP535" i="3"/>
  <c r="BP543" i="3"/>
  <c r="BP551" i="3"/>
  <c r="BP559" i="3"/>
  <c r="BP567" i="3"/>
  <c r="BP575" i="3"/>
  <c r="BP583" i="3"/>
  <c r="BP591" i="3"/>
  <c r="BP599" i="3"/>
  <c r="BP607" i="3"/>
  <c r="BP621" i="3"/>
  <c r="BP637" i="3"/>
  <c r="BP653" i="3"/>
  <c r="BP669" i="3"/>
  <c r="BP685" i="3"/>
  <c r="BP701" i="3"/>
  <c r="BP717" i="3"/>
  <c r="BP733" i="3"/>
  <c r="BP749" i="3"/>
  <c r="BP765" i="3"/>
  <c r="BP781" i="3"/>
  <c r="BP797" i="3"/>
  <c r="BP813" i="3"/>
  <c r="BP829" i="3"/>
  <c r="BP845" i="3"/>
  <c r="BP861" i="3"/>
  <c r="BP877" i="3"/>
  <c r="BP893" i="3"/>
  <c r="BP909" i="3"/>
  <c r="BP925" i="3"/>
  <c r="BP941" i="3"/>
  <c r="BP957" i="3"/>
  <c r="BP973" i="3"/>
  <c r="BP989" i="3"/>
  <c r="BP1005" i="3"/>
  <c r="BP1021" i="3"/>
  <c r="BP1037" i="3"/>
  <c r="BP1053" i="3"/>
  <c r="BP1069" i="3"/>
  <c r="BP1085" i="3"/>
  <c r="BP1101" i="3"/>
  <c r="BP1117" i="3"/>
  <c r="BP1162" i="3"/>
  <c r="BP1226" i="3"/>
  <c r="BP1290" i="3"/>
  <c r="BP1354" i="3"/>
  <c r="BP1418" i="3"/>
  <c r="BP1482" i="3"/>
  <c r="BP1546" i="3"/>
  <c r="BP1610" i="3"/>
  <c r="BP1674" i="3"/>
  <c r="BP1738" i="3"/>
  <c r="BP1802" i="3"/>
  <c r="BP129" i="3"/>
  <c r="BP137" i="3"/>
  <c r="BP145" i="3"/>
  <c r="BP153" i="3"/>
  <c r="BP161" i="3"/>
  <c r="BP169" i="3"/>
  <c r="BP177" i="3"/>
  <c r="BP185" i="3"/>
  <c r="BP193" i="3"/>
  <c r="BP201" i="3"/>
  <c r="BP209" i="3"/>
  <c r="BP217" i="3"/>
  <c r="BP225" i="3"/>
  <c r="BP233" i="3"/>
  <c r="BP241" i="3"/>
  <c r="BP249" i="3"/>
  <c r="BP257" i="3"/>
  <c r="BP265" i="3"/>
  <c r="BP273" i="3"/>
  <c r="BP281" i="3"/>
  <c r="BP289" i="3"/>
  <c r="BP297" i="3"/>
  <c r="BP305" i="3"/>
  <c r="BP313" i="3"/>
  <c r="BP321" i="3"/>
  <c r="BP329" i="3"/>
  <c r="BP337" i="3"/>
  <c r="BP345" i="3"/>
  <c r="BP353" i="3"/>
  <c r="BP361" i="3"/>
  <c r="BP369" i="3"/>
  <c r="BP377" i="3"/>
  <c r="BP385" i="3"/>
  <c r="BP393" i="3"/>
  <c r="BP401" i="3"/>
  <c r="BP409" i="3"/>
  <c r="BP417" i="3"/>
  <c r="BP425" i="3"/>
  <c r="BP433" i="3"/>
  <c r="BP441" i="3"/>
  <c r="BP449" i="3"/>
  <c r="BP457" i="3"/>
  <c r="BP465" i="3"/>
  <c r="BP473" i="3"/>
  <c r="BP481" i="3"/>
  <c r="BP489" i="3"/>
  <c r="BP497" i="3"/>
  <c r="BP505" i="3"/>
  <c r="BP513" i="3"/>
  <c r="BP521" i="3"/>
  <c r="BP529" i="3"/>
  <c r="BP537" i="3"/>
  <c r="BP545" i="3"/>
  <c r="BP553" i="3"/>
  <c r="BP561" i="3"/>
  <c r="BP569" i="3"/>
  <c r="BP577" i="3"/>
  <c r="BP585" i="3"/>
  <c r="BP593" i="3"/>
  <c r="BP601" i="3"/>
  <c r="BP611" i="3"/>
  <c r="BP627" i="3"/>
  <c r="BP643" i="3"/>
  <c r="BP659" i="3"/>
  <c r="BP675" i="3"/>
  <c r="BP691" i="3"/>
  <c r="BP707" i="3"/>
  <c r="BP723" i="3"/>
  <c r="BP739" i="3"/>
  <c r="BP755" i="3"/>
  <c r="BP771" i="3"/>
  <c r="BP787" i="3"/>
  <c r="BP803" i="3"/>
  <c r="BP819" i="3"/>
  <c r="BP835" i="3"/>
  <c r="BP851" i="3"/>
  <c r="BP867" i="3"/>
  <c r="BP883" i="3"/>
  <c r="BP899" i="3"/>
  <c r="BP915" i="3"/>
  <c r="BP931" i="3"/>
  <c r="BP947" i="3"/>
  <c r="BP963" i="3"/>
  <c r="BP979" i="3"/>
  <c r="BP995" i="3"/>
  <c r="BP1011" i="3"/>
  <c r="BP1027" i="3"/>
  <c r="BP1043" i="3"/>
  <c r="BP1059" i="3"/>
  <c r="BP1075" i="3"/>
  <c r="BP1091" i="3"/>
  <c r="BP1107" i="3"/>
  <c r="BP1123" i="3"/>
  <c r="BP1186" i="3"/>
  <c r="BP1250" i="3"/>
  <c r="BP1314" i="3"/>
  <c r="BP1378" i="3"/>
  <c r="BP1442" i="3"/>
  <c r="BP1506" i="3"/>
  <c r="BP1570" i="3"/>
  <c r="BP1634" i="3"/>
  <c r="BP1698" i="3"/>
  <c r="BP1762" i="3"/>
  <c r="BP130" i="3"/>
  <c r="BP138" i="3"/>
  <c r="BP146" i="3"/>
  <c r="BP154" i="3"/>
  <c r="BP162" i="3"/>
  <c r="BP170" i="3"/>
  <c r="BP178" i="3"/>
  <c r="BP186" i="3"/>
  <c r="BP194" i="3"/>
  <c r="BP202" i="3"/>
  <c r="BP210" i="3"/>
  <c r="BP218" i="3"/>
  <c r="BP226" i="3"/>
  <c r="BP234" i="3"/>
  <c r="BP242" i="3"/>
  <c r="BP250" i="3"/>
  <c r="BP258" i="3"/>
  <c r="BP266" i="3"/>
  <c r="BP274" i="3"/>
  <c r="BP282" i="3"/>
  <c r="BP290" i="3"/>
  <c r="BP298" i="3"/>
  <c r="BP306" i="3"/>
  <c r="BP314" i="3"/>
  <c r="BP322" i="3"/>
  <c r="BP330" i="3"/>
  <c r="BP338" i="3"/>
  <c r="BP346" i="3"/>
  <c r="BP354" i="3"/>
  <c r="BP362" i="3"/>
  <c r="BP370" i="3"/>
  <c r="BP378" i="3"/>
  <c r="BP386" i="3"/>
  <c r="BP394" i="3"/>
  <c r="BP402" i="3"/>
  <c r="BP410" i="3"/>
  <c r="BP418" i="3"/>
  <c r="BP426" i="3"/>
  <c r="BP434" i="3"/>
  <c r="BP442" i="3"/>
  <c r="BP450" i="3"/>
  <c r="BP458" i="3"/>
  <c r="BP466" i="3"/>
  <c r="BP474" i="3"/>
  <c r="BP482" i="3"/>
  <c r="BP490" i="3"/>
  <c r="BP498" i="3"/>
  <c r="BP506" i="3"/>
  <c r="BP514" i="3"/>
  <c r="BP522" i="3"/>
  <c r="BP530" i="3"/>
  <c r="BP538" i="3"/>
  <c r="BP546" i="3"/>
  <c r="BP554" i="3"/>
  <c r="BP562" i="3"/>
  <c r="BP570" i="3"/>
  <c r="BP578" i="3"/>
  <c r="BP586" i="3"/>
  <c r="BP594" i="3"/>
  <c r="BP602" i="3"/>
  <c r="BP612" i="3"/>
  <c r="BP628" i="3"/>
  <c r="BP644" i="3"/>
  <c r="BP660" i="3"/>
  <c r="BP676" i="3"/>
  <c r="BP692" i="3"/>
  <c r="BP708" i="3"/>
  <c r="BP724" i="3"/>
  <c r="BP740" i="3"/>
  <c r="BP756" i="3"/>
  <c r="BP772" i="3"/>
  <c r="BP788" i="3"/>
  <c r="BP804" i="3"/>
  <c r="BP820" i="3"/>
  <c r="BP836" i="3"/>
  <c r="BP852" i="3"/>
  <c r="BP868" i="3"/>
  <c r="BP884" i="3"/>
  <c r="BP900" i="3"/>
  <c r="BP916" i="3"/>
  <c r="BP932" i="3"/>
  <c r="BP948" i="3"/>
  <c r="BP964" i="3"/>
  <c r="BP980" i="3"/>
  <c r="BP996" i="3"/>
  <c r="BP1012" i="3"/>
  <c r="BP1028" i="3"/>
  <c r="BP1044" i="3"/>
  <c r="BP1060" i="3"/>
  <c r="BP1076" i="3"/>
  <c r="BP1092" i="3"/>
  <c r="BP1108" i="3"/>
  <c r="BP1129" i="3"/>
  <c r="BP1193" i="3"/>
  <c r="BP1257" i="3"/>
  <c r="BP1321" i="3"/>
  <c r="BP1385" i="3"/>
  <c r="BP1449" i="3"/>
  <c r="BP1513" i="3"/>
  <c r="BP1577" i="3"/>
  <c r="BP1641" i="3"/>
  <c r="BP1705" i="3"/>
  <c r="BP1769" i="3"/>
  <c r="BP123" i="3"/>
  <c r="BP131" i="3"/>
  <c r="BP139" i="3"/>
  <c r="BP147" i="3"/>
  <c r="BP155" i="3"/>
  <c r="BP163" i="3"/>
  <c r="BP171" i="3"/>
  <c r="BP179" i="3"/>
  <c r="BP187" i="3"/>
  <c r="BP195" i="3"/>
  <c r="BP203" i="3"/>
  <c r="BP211" i="3"/>
  <c r="BP219" i="3"/>
  <c r="BP227" i="3"/>
  <c r="BP235" i="3"/>
  <c r="BP243" i="3"/>
  <c r="BP251" i="3"/>
  <c r="BP259" i="3"/>
  <c r="BP267" i="3"/>
  <c r="BP275" i="3"/>
  <c r="BP283" i="3"/>
  <c r="BP291" i="3"/>
  <c r="BP299" i="3"/>
  <c r="BP307" i="3"/>
  <c r="BP315" i="3"/>
  <c r="BP323" i="3"/>
  <c r="BP331" i="3"/>
  <c r="BP339" i="3"/>
  <c r="BP347" i="3"/>
  <c r="BP355" i="3"/>
  <c r="BP363" i="3"/>
  <c r="BP371" i="3"/>
  <c r="BP379" i="3"/>
  <c r="BP387" i="3"/>
  <c r="BP395" i="3"/>
  <c r="BP403" i="3"/>
  <c r="BP411" i="3"/>
  <c r="BP419" i="3"/>
  <c r="BP427" i="3"/>
  <c r="BP435" i="3"/>
  <c r="BP443" i="3"/>
  <c r="BP451" i="3"/>
  <c r="BP459" i="3"/>
  <c r="BP467" i="3"/>
  <c r="BP475" i="3"/>
  <c r="BP483" i="3"/>
  <c r="BP491" i="3"/>
  <c r="BP499" i="3"/>
  <c r="BP507" i="3"/>
  <c r="BP515" i="3"/>
  <c r="BP523" i="3"/>
  <c r="BP531" i="3"/>
  <c r="BP539" i="3"/>
  <c r="BP547" i="3"/>
  <c r="BP555" i="3"/>
  <c r="BP563" i="3"/>
  <c r="BP571" i="3"/>
  <c r="BP579" i="3"/>
  <c r="BP587" i="3"/>
  <c r="BP595" i="3"/>
  <c r="BP603" i="3"/>
  <c r="BP613" i="3"/>
  <c r="BP629" i="3"/>
  <c r="BP645" i="3"/>
  <c r="BP661" i="3"/>
  <c r="BP677" i="3"/>
  <c r="BP693" i="3"/>
  <c r="BP709" i="3"/>
  <c r="BP725" i="3"/>
  <c r="BP741" i="3"/>
  <c r="BP757" i="3"/>
  <c r="BP773" i="3"/>
  <c r="BP789" i="3"/>
  <c r="BP805" i="3"/>
  <c r="BP821" i="3"/>
  <c r="BP837" i="3"/>
  <c r="BP853" i="3"/>
  <c r="BP869" i="3"/>
  <c r="BP885" i="3"/>
  <c r="BP901" i="3"/>
  <c r="BP917" i="3"/>
  <c r="BP933" i="3"/>
  <c r="BP949" i="3"/>
  <c r="BP965" i="3"/>
  <c r="BP981" i="3"/>
  <c r="BP997" i="3"/>
  <c r="BP1013" i="3"/>
  <c r="BP1029" i="3"/>
  <c r="BP1045" i="3"/>
  <c r="BP1061" i="3"/>
  <c r="BP1077" i="3"/>
  <c r="BP1093" i="3"/>
  <c r="BP1109" i="3"/>
  <c r="BP1130" i="3"/>
  <c r="BP1194" i="3"/>
  <c r="BP1258" i="3"/>
  <c r="BP1322" i="3"/>
  <c r="BP1386" i="3"/>
  <c r="BP1450" i="3"/>
  <c r="BP1514" i="3"/>
  <c r="BP1578" i="3"/>
  <c r="BP1642" i="3"/>
  <c r="BP1706" i="3"/>
  <c r="BP1770" i="3"/>
  <c r="BP124" i="3"/>
  <c r="BP132" i="3"/>
  <c r="BP140" i="3"/>
  <c r="BP148" i="3"/>
  <c r="BP156" i="3"/>
  <c r="BP164" i="3"/>
  <c r="BP172" i="3"/>
  <c r="BP180" i="3"/>
  <c r="BP188" i="3"/>
  <c r="BP196" i="3"/>
  <c r="BP204" i="3"/>
  <c r="BP212" i="3"/>
  <c r="BP220" i="3"/>
  <c r="BP228" i="3"/>
  <c r="BP236" i="3"/>
  <c r="BP244" i="3"/>
  <c r="BP252" i="3"/>
  <c r="BP260" i="3"/>
  <c r="BP268" i="3"/>
  <c r="BP276" i="3"/>
  <c r="BP284" i="3"/>
  <c r="BP292" i="3"/>
  <c r="BP300" i="3"/>
  <c r="BP308" i="3"/>
  <c r="BP316" i="3"/>
  <c r="BP324" i="3"/>
  <c r="BP332" i="3"/>
  <c r="BP340" i="3"/>
  <c r="BP348" i="3"/>
  <c r="BP356" i="3"/>
  <c r="BP364" i="3"/>
  <c r="BP372" i="3"/>
  <c r="BP380" i="3"/>
  <c r="BP388" i="3"/>
  <c r="BP396" i="3"/>
  <c r="BP404" i="3"/>
  <c r="BP412" i="3"/>
  <c r="BP420" i="3"/>
  <c r="BP428" i="3"/>
  <c r="BP436" i="3"/>
  <c r="BP444" i="3"/>
  <c r="BP452" i="3"/>
  <c r="BP460" i="3"/>
  <c r="BP468" i="3"/>
  <c r="BP476" i="3"/>
  <c r="BP484" i="3"/>
  <c r="BP492" i="3"/>
  <c r="BP500" i="3"/>
  <c r="BP508" i="3"/>
  <c r="BP516" i="3"/>
  <c r="BP524" i="3"/>
  <c r="BP532" i="3"/>
  <c r="BP540" i="3"/>
  <c r="BP548" i="3"/>
  <c r="BP556" i="3"/>
  <c r="BP564" i="3"/>
  <c r="BP572" i="3"/>
  <c r="BP580" i="3"/>
  <c r="BP588" i="3"/>
  <c r="BP596" i="3"/>
  <c r="BP604" i="3"/>
  <c r="BP614" i="3"/>
  <c r="BP630" i="3"/>
  <c r="BP646" i="3"/>
  <c r="BP662" i="3"/>
  <c r="BP678" i="3"/>
  <c r="BP694" i="3"/>
  <c r="BP710" i="3"/>
  <c r="BP726" i="3"/>
  <c r="BP742" i="3"/>
  <c r="BP758" i="3"/>
  <c r="BP774" i="3"/>
  <c r="BP790" i="3"/>
  <c r="BP806" i="3"/>
  <c r="BP822" i="3"/>
  <c r="BP838" i="3"/>
  <c r="BP854" i="3"/>
  <c r="BP870" i="3"/>
  <c r="BP886" i="3"/>
  <c r="BP902" i="3"/>
  <c r="BP918" i="3"/>
  <c r="BP934" i="3"/>
  <c r="BP950" i="3"/>
  <c r="BP966" i="3"/>
  <c r="BP982" i="3"/>
  <c r="BP998" i="3"/>
  <c r="BP1014" i="3"/>
  <c r="BP1030" i="3"/>
  <c r="BP1046" i="3"/>
  <c r="BP1062" i="3"/>
  <c r="BP1078" i="3"/>
  <c r="BP1094" i="3"/>
  <c r="BP1110" i="3"/>
  <c r="BP1137" i="3"/>
  <c r="BP1201" i="3"/>
  <c r="BP1265" i="3"/>
  <c r="BP1329" i="3"/>
  <c r="BP1393" i="3"/>
  <c r="BP1457" i="3"/>
  <c r="BP1521" i="3"/>
  <c r="BP1585" i="3"/>
  <c r="BP1649" i="3"/>
  <c r="BP1713" i="3"/>
  <c r="BP1777" i="3"/>
  <c r="BP16" i="3"/>
  <c r="BP24" i="3"/>
  <c r="BP32" i="3"/>
  <c r="BP40" i="3"/>
  <c r="BP48" i="3"/>
  <c r="BP56" i="3"/>
  <c r="BP64" i="3"/>
  <c r="BP72" i="3"/>
  <c r="BP80" i="3"/>
  <c r="BP88" i="3"/>
  <c r="BP96" i="3"/>
  <c r="BP104" i="3"/>
  <c r="BP112" i="3"/>
  <c r="BP10" i="3"/>
  <c r="BP18" i="3"/>
  <c r="BP26" i="3"/>
  <c r="BP34" i="3"/>
  <c r="BP42" i="3"/>
  <c r="BP50" i="3"/>
  <c r="BP58" i="3"/>
  <c r="BP66" i="3"/>
  <c r="BP74" i="3"/>
  <c r="BP82" i="3"/>
  <c r="BP90" i="3"/>
  <c r="BP98" i="3"/>
  <c r="BP106" i="3"/>
  <c r="BP114" i="3"/>
  <c r="BP11" i="3"/>
  <c r="BP19" i="3"/>
  <c r="BP27" i="3"/>
  <c r="BP35" i="3"/>
  <c r="BP43" i="3"/>
  <c r="BP51" i="3"/>
  <c r="BP59" i="3"/>
  <c r="BP67" i="3"/>
  <c r="BP75" i="3"/>
  <c r="BP83" i="3"/>
  <c r="BP91" i="3"/>
  <c r="BP99" i="3"/>
  <c r="BP107" i="3"/>
  <c r="BP115" i="3"/>
  <c r="BU9" i="3"/>
  <c r="BP12" i="3"/>
  <c r="BP20" i="3"/>
  <c r="BP28" i="3"/>
  <c r="BP36" i="3"/>
  <c r="BP44" i="3"/>
  <c r="BP52" i="3"/>
  <c r="BP60" i="3"/>
  <c r="BP68" i="3"/>
  <c r="BP76" i="3"/>
  <c r="BP84" i="3"/>
  <c r="BP92" i="3"/>
  <c r="BP100" i="3"/>
  <c r="BP108" i="3"/>
  <c r="BP116" i="3"/>
  <c r="BP13" i="3"/>
  <c r="BP29" i="3"/>
  <c r="BP37" i="3"/>
  <c r="BP45" i="3"/>
  <c r="BP53" i="3"/>
  <c r="BP61" i="3"/>
  <c r="BP69" i="3"/>
  <c r="BP77" i="3"/>
  <c r="BP85" i="3"/>
  <c r="BP93" i="3"/>
  <c r="BP101" i="3"/>
  <c r="BP109" i="3"/>
  <c r="BO787" i="1"/>
  <c r="BO7" i="1"/>
  <c r="BO6" i="3"/>
  <c r="BO8" i="1"/>
  <c r="F5" i="3"/>
  <c r="AE4" i="1"/>
  <c r="AR5" i="3"/>
  <c r="AM5" i="3"/>
  <c r="AS7" i="3"/>
  <c r="AR6" i="3"/>
  <c r="E6" i="3"/>
  <c r="G4" i="3"/>
  <c r="H5" i="3" s="1"/>
  <c r="AN5" i="3"/>
  <c r="AO5" i="3" s="1"/>
  <c r="AE4" i="3"/>
  <c r="D10" i="3"/>
  <c r="N4" i="3"/>
  <c r="K4" i="3"/>
  <c r="L4" i="3"/>
  <c r="AY5" i="3"/>
  <c r="AR7" i="3"/>
  <c r="AS8" i="3"/>
  <c r="D13" i="1"/>
  <c r="C40" i="1"/>
  <c r="BP7" i="3" l="1"/>
  <c r="BP8" i="3"/>
  <c r="AU4" i="3"/>
  <c r="J4" i="3" s="1"/>
  <c r="BP5" i="1"/>
  <c r="BQ5" i="1" s="1"/>
  <c r="AU5" i="1" s="1"/>
  <c r="BP4" i="1"/>
  <c r="BQ4" i="1" s="1"/>
  <c r="BP8" i="1"/>
  <c r="BQ8" i="1" s="1"/>
  <c r="AU8" i="1" s="1"/>
  <c r="BP6" i="1"/>
  <c r="BQ6" i="1" s="1"/>
  <c r="AU6" i="1" s="1"/>
  <c r="BP7" i="1"/>
  <c r="BQ7" i="1" s="1"/>
  <c r="AU7" i="1" s="1"/>
  <c r="AU5" i="3"/>
  <c r="AV5" i="3" s="1"/>
  <c r="BA4" i="3" s="1"/>
  <c r="BR5" i="3"/>
  <c r="BQ787" i="1"/>
  <c r="AU787" i="1" s="1"/>
  <c r="AV787" i="1" s="1"/>
  <c r="BO788" i="1"/>
  <c r="BO7" i="3"/>
  <c r="BQ6" i="3"/>
  <c r="BO9" i="1"/>
  <c r="BQ9" i="1" s="1"/>
  <c r="AU9" i="1" s="1"/>
  <c r="E7" i="3"/>
  <c r="F6" i="3"/>
  <c r="F7" i="3" s="1"/>
  <c r="AM6" i="3"/>
  <c r="AN6" i="3" s="1"/>
  <c r="AO6" i="3" s="1"/>
  <c r="G5" i="3"/>
  <c r="AY6" i="3"/>
  <c r="AS9" i="3"/>
  <c r="AR8" i="3"/>
  <c r="G4" i="1"/>
  <c r="H5" i="1" s="1"/>
  <c r="I4" i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Y4" i="1"/>
  <c r="AR4" i="1"/>
  <c r="AS5" i="1"/>
  <c r="AV786" i="1"/>
  <c r="AV4" i="3" l="1"/>
  <c r="AW4" i="3" s="1"/>
  <c r="AT4" i="3"/>
  <c r="AT5" i="3" s="1"/>
  <c r="AU4" i="1"/>
  <c r="J4" i="1" s="1"/>
  <c r="BR4" i="1"/>
  <c r="BR5" i="1" s="1"/>
  <c r="BR6" i="1" s="1"/>
  <c r="BR7" i="1" s="1"/>
  <c r="BR8" i="1" s="1"/>
  <c r="BR9" i="1" s="1"/>
  <c r="BR6" i="3"/>
  <c r="AU6" i="3"/>
  <c r="AV6" i="3" s="1"/>
  <c r="BO789" i="1"/>
  <c r="BQ788" i="1"/>
  <c r="AU788" i="1" s="1"/>
  <c r="AV788" i="1" s="1"/>
  <c r="BQ7" i="3"/>
  <c r="BO8" i="3"/>
  <c r="BO10" i="1"/>
  <c r="BQ10" i="1" s="1"/>
  <c r="AU10" i="1" s="1"/>
  <c r="E8" i="3"/>
  <c r="F8" i="3" s="1"/>
  <c r="AM7" i="3"/>
  <c r="AN7" i="3" s="1"/>
  <c r="AO7" i="3" s="1"/>
  <c r="AM5" i="1"/>
  <c r="F5" i="1"/>
  <c r="G6" i="3"/>
  <c r="H6" i="3" s="1"/>
  <c r="M4" i="1"/>
  <c r="AY7" i="3"/>
  <c r="AS10" i="3"/>
  <c r="AR9" i="3"/>
  <c r="K4" i="1"/>
  <c r="O4" i="1"/>
  <c r="AN5" i="1"/>
  <c r="L4" i="1"/>
  <c r="N4" i="1"/>
  <c r="E6" i="1"/>
  <c r="AM6" i="1" s="1"/>
  <c r="AN6" i="1" s="1"/>
  <c r="AS6" i="1"/>
  <c r="AR5" i="1"/>
  <c r="AY5" i="1"/>
  <c r="AZ4" i="3" l="1"/>
  <c r="AW5" i="3"/>
  <c r="BB4" i="3"/>
  <c r="AW6" i="3"/>
  <c r="BR7" i="3"/>
  <c r="AU7" i="3"/>
  <c r="AV7" i="3" s="1"/>
  <c r="BC4" i="3" s="1"/>
  <c r="AT6" i="3"/>
  <c r="BQ789" i="1"/>
  <c r="AU789" i="1" s="1"/>
  <c r="AV789" i="1" s="1"/>
  <c r="BO790" i="1"/>
  <c r="BR10" i="1"/>
  <c r="BQ8" i="3"/>
  <c r="BO9" i="3"/>
  <c r="BO11" i="1"/>
  <c r="BQ11" i="1" s="1"/>
  <c r="AU11" i="1" s="1"/>
  <c r="F6" i="1"/>
  <c r="G5" i="1"/>
  <c r="AM8" i="3"/>
  <c r="AN8" i="3" s="1"/>
  <c r="AO8" i="3" s="1"/>
  <c r="E9" i="3"/>
  <c r="F9" i="3" s="1"/>
  <c r="G7" i="3"/>
  <c r="H7" i="3" s="1"/>
  <c r="AR10" i="3"/>
  <c r="AS11" i="3"/>
  <c r="AY8" i="3"/>
  <c r="P4" i="1"/>
  <c r="G6" i="1"/>
  <c r="H6" i="1" s="1"/>
  <c r="E7" i="1"/>
  <c r="AM7" i="1" s="1"/>
  <c r="AN7" i="1" s="1"/>
  <c r="AY6" i="1"/>
  <c r="AS7" i="1"/>
  <c r="AR6" i="1"/>
  <c r="BR8" i="3" l="1"/>
  <c r="AU8" i="3"/>
  <c r="AV8" i="3" s="1"/>
  <c r="BD4" i="3" s="1"/>
  <c r="AW7" i="3"/>
  <c r="AT7" i="3"/>
  <c r="BO791" i="1"/>
  <c r="BQ790" i="1"/>
  <c r="AU790" i="1" s="1"/>
  <c r="AV790" i="1" s="1"/>
  <c r="BR11" i="1"/>
  <c r="BQ9" i="3"/>
  <c r="BO10" i="3"/>
  <c r="BO12" i="1"/>
  <c r="BQ12" i="1" s="1"/>
  <c r="AU12" i="1" s="1"/>
  <c r="AM9" i="3"/>
  <c r="AN9" i="3" s="1"/>
  <c r="AO9" i="3" s="1"/>
  <c r="E10" i="3"/>
  <c r="F7" i="1"/>
  <c r="G8" i="3"/>
  <c r="H8" i="3" s="1"/>
  <c r="I5" i="1"/>
  <c r="M5" i="1" s="1"/>
  <c r="AS12" i="3"/>
  <c r="AR11" i="3"/>
  <c r="AY9" i="3"/>
  <c r="E8" i="1"/>
  <c r="AM8" i="1" s="1"/>
  <c r="AN8" i="1" s="1"/>
  <c r="AS8" i="1"/>
  <c r="AR7" i="1"/>
  <c r="AY7" i="1"/>
  <c r="AT8" i="3" l="1"/>
  <c r="AW8" i="3"/>
  <c r="BR9" i="3"/>
  <c r="AU9" i="3"/>
  <c r="AV9" i="3" s="1"/>
  <c r="AW9" i="3" s="1"/>
  <c r="BQ791" i="1"/>
  <c r="AU791" i="1" s="1"/>
  <c r="AV791" i="1" s="1"/>
  <c r="BO792" i="1"/>
  <c r="BR12" i="1"/>
  <c r="BQ10" i="3"/>
  <c r="BO11" i="3"/>
  <c r="BO13" i="1"/>
  <c r="BQ13" i="1" s="1"/>
  <c r="AU13" i="1" s="1"/>
  <c r="F8" i="1"/>
  <c r="G7" i="1"/>
  <c r="H7" i="1" s="1"/>
  <c r="AM10" i="3"/>
  <c r="AN10" i="3" s="1"/>
  <c r="AO10" i="3" s="1"/>
  <c r="E11" i="3"/>
  <c r="F10" i="3"/>
  <c r="G9" i="3"/>
  <c r="H9" i="3" s="1"/>
  <c r="AS13" i="3"/>
  <c r="AR12" i="3"/>
  <c r="AY10" i="3"/>
  <c r="E9" i="1"/>
  <c r="AM9" i="1" s="1"/>
  <c r="AN9" i="1" s="1"/>
  <c r="AS9" i="1"/>
  <c r="AR8" i="1"/>
  <c r="AY8" i="1"/>
  <c r="AT9" i="3" l="1"/>
  <c r="BE4" i="3"/>
  <c r="BR10" i="3"/>
  <c r="AU10" i="3"/>
  <c r="AV10" i="3" s="1"/>
  <c r="BO793" i="1"/>
  <c r="BQ792" i="1"/>
  <c r="AU792" i="1" s="1"/>
  <c r="AV792" i="1" s="1"/>
  <c r="BR13" i="1"/>
  <c r="BQ11" i="3"/>
  <c r="BO12" i="3"/>
  <c r="F11" i="3"/>
  <c r="BO14" i="1"/>
  <c r="BQ14" i="1" s="1"/>
  <c r="AU14" i="1" s="1"/>
  <c r="AM11" i="3"/>
  <c r="AN11" i="3" s="1"/>
  <c r="AO11" i="3" s="1"/>
  <c r="E12" i="3"/>
  <c r="F9" i="1"/>
  <c r="G8" i="1"/>
  <c r="H8" i="1" s="1"/>
  <c r="G10" i="3"/>
  <c r="H10" i="3" s="1"/>
  <c r="AY11" i="3"/>
  <c r="AS14" i="3"/>
  <c r="AR13" i="3"/>
  <c r="E10" i="1"/>
  <c r="AM10" i="1" s="1"/>
  <c r="AN10" i="1" s="1"/>
  <c r="AS10" i="1"/>
  <c r="AR9" i="1"/>
  <c r="AY9" i="1"/>
  <c r="BF4" i="3" l="1"/>
  <c r="AW10" i="3"/>
  <c r="AT10" i="3"/>
  <c r="BR11" i="3"/>
  <c r="AU11" i="3"/>
  <c r="AV11" i="3" s="1"/>
  <c r="BG4" i="3" s="1"/>
  <c r="BQ793" i="1"/>
  <c r="AU793" i="1" s="1"/>
  <c r="AV793" i="1" s="1"/>
  <c r="BO794" i="1"/>
  <c r="BR14" i="1"/>
  <c r="BQ12" i="3"/>
  <c r="BO13" i="3"/>
  <c r="BO15" i="1"/>
  <c r="BQ15" i="1" s="1"/>
  <c r="AU15" i="1" s="1"/>
  <c r="F10" i="1"/>
  <c r="G9" i="1"/>
  <c r="H9" i="1" s="1"/>
  <c r="AM12" i="3"/>
  <c r="AN12" i="3" s="1"/>
  <c r="AO12" i="3" s="1"/>
  <c r="E13" i="3"/>
  <c r="F12" i="3"/>
  <c r="F13" i="3" s="1"/>
  <c r="G11" i="3"/>
  <c r="H11" i="3" s="1"/>
  <c r="AR14" i="3"/>
  <c r="AS15" i="3"/>
  <c r="AY12" i="3"/>
  <c r="E11" i="1"/>
  <c r="AM11" i="1" s="1"/>
  <c r="AN11" i="1" s="1"/>
  <c r="AS11" i="1"/>
  <c r="AR10" i="1"/>
  <c r="AY10" i="1"/>
  <c r="AT11" i="3" l="1"/>
  <c r="AW11" i="3"/>
  <c r="BR12" i="3"/>
  <c r="AU12" i="3"/>
  <c r="AV12" i="3" s="1"/>
  <c r="BH4" i="3" s="1"/>
  <c r="BO795" i="1"/>
  <c r="BQ794" i="1"/>
  <c r="AU794" i="1" s="1"/>
  <c r="AV794" i="1" s="1"/>
  <c r="BR15" i="1"/>
  <c r="BQ13" i="3"/>
  <c r="BO14" i="3"/>
  <c r="BO16" i="1"/>
  <c r="BQ16" i="1" s="1"/>
  <c r="AU16" i="1" s="1"/>
  <c r="AM13" i="3"/>
  <c r="AN13" i="3" s="1"/>
  <c r="AO13" i="3" s="1"/>
  <c r="E14" i="3"/>
  <c r="F11" i="1"/>
  <c r="G10" i="1"/>
  <c r="H10" i="1" s="1"/>
  <c r="G12" i="3"/>
  <c r="H12" i="3" s="1"/>
  <c r="AY13" i="3"/>
  <c r="AS16" i="3"/>
  <c r="AR15" i="3"/>
  <c r="E12" i="1"/>
  <c r="AM12" i="1" s="1"/>
  <c r="AN12" i="1" s="1"/>
  <c r="AY11" i="1"/>
  <c r="AS12" i="1"/>
  <c r="AR11" i="1"/>
  <c r="AW12" i="3" l="1"/>
  <c r="AT12" i="3"/>
  <c r="BR13" i="3"/>
  <c r="AU13" i="3"/>
  <c r="AV13" i="3" s="1"/>
  <c r="BQ795" i="1"/>
  <c r="AU795" i="1" s="1"/>
  <c r="AV795" i="1" s="1"/>
  <c r="BO796" i="1"/>
  <c r="BR16" i="1"/>
  <c r="BQ14" i="3"/>
  <c r="BO15" i="3"/>
  <c r="BO17" i="1"/>
  <c r="BQ17" i="1" s="1"/>
  <c r="AU17" i="1" s="1"/>
  <c r="F12" i="1"/>
  <c r="G11" i="1"/>
  <c r="H11" i="1" s="1"/>
  <c r="AM14" i="3"/>
  <c r="AN14" i="3" s="1"/>
  <c r="AO14" i="3" s="1"/>
  <c r="E15" i="3"/>
  <c r="F14" i="3"/>
  <c r="G13" i="3"/>
  <c r="H13" i="3" s="1"/>
  <c r="AR16" i="3"/>
  <c r="AS17" i="3"/>
  <c r="AY14" i="3"/>
  <c r="E13" i="1"/>
  <c r="AM13" i="1" s="1"/>
  <c r="AN13" i="1" s="1"/>
  <c r="AS13" i="1"/>
  <c r="AR12" i="1"/>
  <c r="AY12" i="1"/>
  <c r="BI4" i="3" l="1"/>
  <c r="AW13" i="3"/>
  <c r="BR14" i="3"/>
  <c r="AU14" i="3"/>
  <c r="AV14" i="3" s="1"/>
  <c r="AT13" i="3"/>
  <c r="BO797" i="1"/>
  <c r="BQ796" i="1"/>
  <c r="AU796" i="1" s="1"/>
  <c r="AV796" i="1" s="1"/>
  <c r="BR17" i="1"/>
  <c r="BQ15" i="3"/>
  <c r="BO16" i="3"/>
  <c r="F15" i="3"/>
  <c r="BO18" i="1"/>
  <c r="BQ18" i="1" s="1"/>
  <c r="AU18" i="1" s="1"/>
  <c r="AM15" i="3"/>
  <c r="AN15" i="3" s="1"/>
  <c r="AO15" i="3" s="1"/>
  <c r="E16" i="3"/>
  <c r="F13" i="1"/>
  <c r="G12" i="1"/>
  <c r="H12" i="1" s="1"/>
  <c r="G14" i="3"/>
  <c r="H14" i="3" s="1"/>
  <c r="AY15" i="3"/>
  <c r="AS18" i="3"/>
  <c r="AR17" i="3"/>
  <c r="E14" i="1"/>
  <c r="AM14" i="1" s="1"/>
  <c r="AN14" i="1" s="1"/>
  <c r="AS14" i="1"/>
  <c r="AR13" i="1"/>
  <c r="AY13" i="1"/>
  <c r="AT14" i="3" l="1"/>
  <c r="BR15" i="3"/>
  <c r="AU15" i="3"/>
  <c r="AV15" i="3" s="1"/>
  <c r="BJ4" i="3"/>
  <c r="AW14" i="3"/>
  <c r="BQ797" i="1"/>
  <c r="AU797" i="1" s="1"/>
  <c r="AV797" i="1" s="1"/>
  <c r="BO798" i="1"/>
  <c r="BR18" i="1"/>
  <c r="BQ16" i="3"/>
  <c r="BO17" i="3"/>
  <c r="BO19" i="1"/>
  <c r="BQ19" i="1" s="1"/>
  <c r="AU19" i="1" s="1"/>
  <c r="F14" i="1"/>
  <c r="G13" i="1"/>
  <c r="H13" i="1" s="1"/>
  <c r="AM16" i="3"/>
  <c r="AN16" i="3" s="1"/>
  <c r="AO16" i="3" s="1"/>
  <c r="E17" i="3"/>
  <c r="F16" i="3"/>
  <c r="F17" i="3" s="1"/>
  <c r="G15" i="3"/>
  <c r="H15" i="3" s="1"/>
  <c r="AY16" i="3"/>
  <c r="AR18" i="3"/>
  <c r="AS19" i="3"/>
  <c r="E15" i="1"/>
  <c r="AM15" i="1" s="1"/>
  <c r="AN15" i="1" s="1"/>
  <c r="AY14" i="1"/>
  <c r="AS15" i="1"/>
  <c r="AR14" i="1"/>
  <c r="BK4" i="3" l="1"/>
  <c r="AW15" i="3"/>
  <c r="BR16" i="3"/>
  <c r="AU16" i="3"/>
  <c r="AV16" i="3" s="1"/>
  <c r="AT15" i="3"/>
  <c r="BO799" i="1"/>
  <c r="BQ798" i="1"/>
  <c r="AU798" i="1" s="1"/>
  <c r="AV798" i="1" s="1"/>
  <c r="BR19" i="1"/>
  <c r="BQ17" i="3"/>
  <c r="BO18" i="3"/>
  <c r="BO20" i="1"/>
  <c r="BQ20" i="1" s="1"/>
  <c r="AU20" i="1" s="1"/>
  <c r="AM17" i="3"/>
  <c r="AN17" i="3" s="1"/>
  <c r="AO17" i="3" s="1"/>
  <c r="E18" i="3"/>
  <c r="F15" i="1"/>
  <c r="G14" i="1"/>
  <c r="H14" i="1" s="1"/>
  <c r="G16" i="3"/>
  <c r="H16" i="3" s="1"/>
  <c r="AY17" i="3"/>
  <c r="AS20" i="3"/>
  <c r="AR19" i="3"/>
  <c r="E16" i="1"/>
  <c r="AM16" i="1" s="1"/>
  <c r="AN16" i="1" s="1"/>
  <c r="AY15" i="1"/>
  <c r="AS16" i="1"/>
  <c r="AR15" i="1"/>
  <c r="AZ5" i="3" l="1"/>
  <c r="AW16" i="3"/>
  <c r="BR17" i="3"/>
  <c r="AU17" i="3"/>
  <c r="AV17" i="3" s="1"/>
  <c r="AT16" i="3"/>
  <c r="BM4" i="3"/>
  <c r="AP5" i="3" s="1"/>
  <c r="BL4" i="3"/>
  <c r="BQ799" i="1"/>
  <c r="AU799" i="1" s="1"/>
  <c r="AV799" i="1" s="1"/>
  <c r="BO800" i="1"/>
  <c r="BR20" i="1"/>
  <c r="BQ18" i="3"/>
  <c r="BO19" i="3"/>
  <c r="BO21" i="1"/>
  <c r="BQ21" i="1" s="1"/>
  <c r="AU21" i="1" s="1"/>
  <c r="F16" i="1"/>
  <c r="G15" i="1"/>
  <c r="H15" i="1" s="1"/>
  <c r="AM18" i="3"/>
  <c r="AN18" i="3" s="1"/>
  <c r="AO18" i="3" s="1"/>
  <c r="E19" i="3"/>
  <c r="F18" i="3"/>
  <c r="G17" i="3"/>
  <c r="H17" i="3" s="1"/>
  <c r="AY18" i="3"/>
  <c r="AR20" i="3"/>
  <c r="AS21" i="3"/>
  <c r="E17" i="1"/>
  <c r="AM17" i="1" s="1"/>
  <c r="AN17" i="1" s="1"/>
  <c r="AS17" i="1"/>
  <c r="AR16" i="1"/>
  <c r="AY16" i="1"/>
  <c r="AT17" i="3" l="1"/>
  <c r="BA5" i="3"/>
  <c r="AW17" i="3"/>
  <c r="BR18" i="3"/>
  <c r="AU18" i="3"/>
  <c r="AV18" i="3" s="1"/>
  <c r="BO801" i="1"/>
  <c r="BQ800" i="1"/>
  <c r="AU800" i="1" s="1"/>
  <c r="AV800" i="1" s="1"/>
  <c r="BR21" i="1"/>
  <c r="BQ19" i="3"/>
  <c r="BO20" i="3"/>
  <c r="F19" i="3"/>
  <c r="BO22" i="1"/>
  <c r="BQ22" i="1" s="1"/>
  <c r="AU22" i="1" s="1"/>
  <c r="AM19" i="3"/>
  <c r="AN19" i="3" s="1"/>
  <c r="AO19" i="3" s="1"/>
  <c r="E20" i="3"/>
  <c r="F17" i="1"/>
  <c r="G16" i="1"/>
  <c r="H16" i="1" s="1"/>
  <c r="G18" i="3"/>
  <c r="H18" i="3" s="1"/>
  <c r="AY19" i="3"/>
  <c r="AR21" i="3"/>
  <c r="AS22" i="3"/>
  <c r="E18" i="1"/>
  <c r="AM18" i="1" s="1"/>
  <c r="AN18" i="1" s="1"/>
  <c r="AY17" i="1"/>
  <c r="AS18" i="1"/>
  <c r="AR17" i="1"/>
  <c r="AT18" i="3" l="1"/>
  <c r="BR19" i="3"/>
  <c r="AU19" i="3"/>
  <c r="AV19" i="3" s="1"/>
  <c r="AW19" i="3" s="1"/>
  <c r="BB5" i="3"/>
  <c r="AW18" i="3"/>
  <c r="BQ801" i="1"/>
  <c r="AU801" i="1" s="1"/>
  <c r="AV801" i="1" s="1"/>
  <c r="BO802" i="1"/>
  <c r="BR22" i="1"/>
  <c r="BQ20" i="3"/>
  <c r="BO21" i="3"/>
  <c r="BO23" i="1"/>
  <c r="BQ23" i="1" s="1"/>
  <c r="AU23" i="1" s="1"/>
  <c r="F18" i="1"/>
  <c r="G17" i="1"/>
  <c r="H17" i="1" s="1"/>
  <c r="AM20" i="3"/>
  <c r="AN20" i="3" s="1"/>
  <c r="AO20" i="3" s="1"/>
  <c r="E21" i="3"/>
  <c r="F20" i="3"/>
  <c r="G19" i="3"/>
  <c r="H19" i="3" s="1"/>
  <c r="AY20" i="3"/>
  <c r="AR22" i="3"/>
  <c r="AS23" i="3"/>
  <c r="E19" i="1"/>
  <c r="AM19" i="1" s="1"/>
  <c r="AN19" i="1" s="1"/>
  <c r="AY18" i="1"/>
  <c r="AS19" i="1"/>
  <c r="AR18" i="1"/>
  <c r="BR20" i="3" l="1"/>
  <c r="AU20" i="3"/>
  <c r="AV20" i="3" s="1"/>
  <c r="BC5" i="3"/>
  <c r="AT19" i="3"/>
  <c r="BO803" i="1"/>
  <c r="BQ802" i="1"/>
  <c r="AU802" i="1" s="1"/>
  <c r="AV802" i="1" s="1"/>
  <c r="BR23" i="1"/>
  <c r="BQ21" i="3"/>
  <c r="BO22" i="3"/>
  <c r="F21" i="3"/>
  <c r="BO24" i="1"/>
  <c r="BQ24" i="1" s="1"/>
  <c r="AU24" i="1" s="1"/>
  <c r="AM21" i="3"/>
  <c r="AN21" i="3" s="1"/>
  <c r="AO21" i="3" s="1"/>
  <c r="E22" i="3"/>
  <c r="F19" i="1"/>
  <c r="G18" i="1"/>
  <c r="H18" i="1" s="1"/>
  <c r="G20" i="3"/>
  <c r="H20" i="3" s="1"/>
  <c r="AY21" i="3"/>
  <c r="AR23" i="3"/>
  <c r="AS24" i="3"/>
  <c r="E20" i="1"/>
  <c r="AM20" i="1" s="1"/>
  <c r="AN20" i="1" s="1"/>
  <c r="AS20" i="1"/>
  <c r="AR19" i="1"/>
  <c r="AY19" i="1"/>
  <c r="AT20" i="3" l="1"/>
  <c r="BR21" i="3"/>
  <c r="AU21" i="3"/>
  <c r="AV21" i="3" s="1"/>
  <c r="BD5" i="3"/>
  <c r="AW20" i="3"/>
  <c r="BQ803" i="1"/>
  <c r="AU803" i="1" s="1"/>
  <c r="AV803" i="1" s="1"/>
  <c r="BO804" i="1"/>
  <c r="BR24" i="1"/>
  <c r="BQ22" i="3"/>
  <c r="BO23" i="3"/>
  <c r="BO25" i="1"/>
  <c r="BQ25" i="1" s="1"/>
  <c r="AU25" i="1" s="1"/>
  <c r="F20" i="1"/>
  <c r="G19" i="1"/>
  <c r="H19" i="1" s="1"/>
  <c r="AM22" i="3"/>
  <c r="AN22" i="3" s="1"/>
  <c r="AO22" i="3" s="1"/>
  <c r="E23" i="3"/>
  <c r="F22" i="3"/>
  <c r="G21" i="3"/>
  <c r="H21" i="3" s="1"/>
  <c r="AS25" i="3"/>
  <c r="AR24" i="3"/>
  <c r="AY22" i="3"/>
  <c r="E21" i="1"/>
  <c r="AM21" i="1" s="1"/>
  <c r="AN21" i="1" s="1"/>
  <c r="AY20" i="1"/>
  <c r="AS21" i="1"/>
  <c r="AR20" i="1"/>
  <c r="AT21" i="3" l="1"/>
  <c r="BR22" i="3"/>
  <c r="AU22" i="3"/>
  <c r="BE5" i="3"/>
  <c r="AW21" i="3"/>
  <c r="BO805" i="1"/>
  <c r="BQ804" i="1"/>
  <c r="AU804" i="1" s="1"/>
  <c r="AV804" i="1" s="1"/>
  <c r="BR25" i="1"/>
  <c r="BQ23" i="3"/>
  <c r="BO24" i="3"/>
  <c r="F23" i="3"/>
  <c r="BO26" i="1"/>
  <c r="BQ26" i="1" s="1"/>
  <c r="AU26" i="1" s="1"/>
  <c r="AM23" i="3"/>
  <c r="AN23" i="3" s="1"/>
  <c r="AO23" i="3" s="1"/>
  <c r="E24" i="3"/>
  <c r="F21" i="1"/>
  <c r="G20" i="1"/>
  <c r="H20" i="1" s="1"/>
  <c r="G22" i="3"/>
  <c r="H22" i="3" s="1"/>
  <c r="AY23" i="3"/>
  <c r="AS26" i="3"/>
  <c r="AR25" i="3"/>
  <c r="E22" i="1"/>
  <c r="AM22" i="1" s="1"/>
  <c r="AN22" i="1" s="1"/>
  <c r="AY21" i="1"/>
  <c r="AS22" i="1"/>
  <c r="AR21" i="1"/>
  <c r="BR23" i="3" l="1"/>
  <c r="AU23" i="3"/>
  <c r="AV23" i="3" s="1"/>
  <c r="AT22" i="3"/>
  <c r="AV22" i="3"/>
  <c r="F24" i="3"/>
  <c r="BQ805" i="1"/>
  <c r="AU805" i="1" s="1"/>
  <c r="AV805" i="1" s="1"/>
  <c r="BO806" i="1"/>
  <c r="BR26" i="1"/>
  <c r="BQ24" i="3"/>
  <c r="BO25" i="3"/>
  <c r="BO27" i="1"/>
  <c r="BQ27" i="1" s="1"/>
  <c r="AU27" i="1" s="1"/>
  <c r="F22" i="1"/>
  <c r="G21" i="1"/>
  <c r="H21" i="1" s="1"/>
  <c r="AM24" i="3"/>
  <c r="AN24" i="3" s="1"/>
  <c r="AO24" i="3" s="1"/>
  <c r="E25" i="3"/>
  <c r="G23" i="3"/>
  <c r="H23" i="3" s="1"/>
  <c r="AR26" i="3"/>
  <c r="AS27" i="3"/>
  <c r="AS28" i="3" s="1"/>
  <c r="AY24" i="3"/>
  <c r="E23" i="1"/>
  <c r="AM23" i="1" s="1"/>
  <c r="AN23" i="1" s="1"/>
  <c r="AS23" i="1"/>
  <c r="AR22" i="1"/>
  <c r="AY22" i="1"/>
  <c r="AW22" i="3" l="1"/>
  <c r="BF5" i="3"/>
  <c r="AT23" i="3"/>
  <c r="BR24" i="3"/>
  <c r="AU24" i="3"/>
  <c r="BG5" i="3"/>
  <c r="AW23" i="3"/>
  <c r="F25" i="3"/>
  <c r="BO807" i="1"/>
  <c r="BQ806" i="1"/>
  <c r="AU806" i="1" s="1"/>
  <c r="AV806" i="1" s="1"/>
  <c r="BR27" i="1"/>
  <c r="BQ25" i="3"/>
  <c r="BO26" i="3"/>
  <c r="BO28" i="1"/>
  <c r="BQ28" i="1" s="1"/>
  <c r="AU28" i="1" s="1"/>
  <c r="F23" i="1"/>
  <c r="G22" i="1"/>
  <c r="H22" i="1" s="1"/>
  <c r="AM25" i="3"/>
  <c r="AN25" i="3" s="1"/>
  <c r="AO25" i="3" s="1"/>
  <c r="E26" i="3"/>
  <c r="AS29" i="3"/>
  <c r="AR28" i="3"/>
  <c r="G24" i="3"/>
  <c r="H24" i="3" s="1"/>
  <c r="AR27" i="3"/>
  <c r="AY25" i="3"/>
  <c r="E24" i="1"/>
  <c r="AM24" i="1" s="1"/>
  <c r="AN24" i="1" s="1"/>
  <c r="AY23" i="1"/>
  <c r="AS24" i="1"/>
  <c r="AR23" i="1"/>
  <c r="BR25" i="3" l="1"/>
  <c r="AU25" i="3"/>
  <c r="AV25" i="3" s="1"/>
  <c r="AV24" i="3"/>
  <c r="AT24" i="3"/>
  <c r="BQ807" i="1"/>
  <c r="AU807" i="1" s="1"/>
  <c r="AV807" i="1" s="1"/>
  <c r="BO808" i="1"/>
  <c r="BR28" i="1"/>
  <c r="BQ26" i="3"/>
  <c r="BO27" i="3"/>
  <c r="BO29" i="1"/>
  <c r="BQ29" i="1" s="1"/>
  <c r="AU29" i="1" s="1"/>
  <c r="AS30" i="3"/>
  <c r="AR29" i="3"/>
  <c r="AM26" i="3"/>
  <c r="AN26" i="3" s="1"/>
  <c r="AO26" i="3" s="1"/>
  <c r="E27" i="3"/>
  <c r="F24" i="1"/>
  <c r="G23" i="1"/>
  <c r="H23" i="1" s="1"/>
  <c r="F26" i="3"/>
  <c r="G25" i="3"/>
  <c r="H25" i="3" s="1"/>
  <c r="AY26" i="3"/>
  <c r="E25" i="1"/>
  <c r="AM25" i="1" s="1"/>
  <c r="AN25" i="1" s="1"/>
  <c r="AS25" i="1"/>
  <c r="AR24" i="1"/>
  <c r="AY24" i="1"/>
  <c r="AT25" i="3" l="1"/>
  <c r="BR26" i="3"/>
  <c r="AU26" i="3"/>
  <c r="AV26" i="3" s="1"/>
  <c r="BH5" i="3"/>
  <c r="AW24" i="3"/>
  <c r="BI5" i="3"/>
  <c r="AW25" i="3"/>
  <c r="BO809" i="1"/>
  <c r="BQ808" i="1"/>
  <c r="AU808" i="1" s="1"/>
  <c r="AV808" i="1" s="1"/>
  <c r="BR29" i="1"/>
  <c r="F27" i="3"/>
  <c r="BQ27" i="3"/>
  <c r="BO28" i="3"/>
  <c r="BO30" i="1"/>
  <c r="BQ30" i="1" s="1"/>
  <c r="AU30" i="1" s="1"/>
  <c r="AM27" i="3"/>
  <c r="AN27" i="3" s="1"/>
  <c r="AO27" i="3" s="1"/>
  <c r="E28" i="3"/>
  <c r="AS31" i="3"/>
  <c r="AR30" i="3"/>
  <c r="F25" i="1"/>
  <c r="G24" i="1"/>
  <c r="H24" i="1" s="1"/>
  <c r="G26" i="3"/>
  <c r="H26" i="3" s="1"/>
  <c r="AY27" i="3"/>
  <c r="AY28" i="3" s="1"/>
  <c r="E26" i="1"/>
  <c r="AM26" i="1" s="1"/>
  <c r="AN26" i="1" s="1"/>
  <c r="AY25" i="1"/>
  <c r="AS26" i="1"/>
  <c r="AR25" i="1"/>
  <c r="F28" i="3" l="1"/>
  <c r="AT26" i="3"/>
  <c r="BR27" i="3"/>
  <c r="AU27" i="3"/>
  <c r="AV27" i="3" s="1"/>
  <c r="BJ5" i="3"/>
  <c r="AW26" i="3"/>
  <c r="BQ809" i="1"/>
  <c r="AU809" i="1" s="1"/>
  <c r="AV809" i="1" s="1"/>
  <c r="BO810" i="1"/>
  <c r="BR30" i="1"/>
  <c r="BQ28" i="3"/>
  <c r="BO29" i="3"/>
  <c r="BO31" i="1"/>
  <c r="BQ31" i="1" s="1"/>
  <c r="AU31" i="1" s="1"/>
  <c r="F26" i="1"/>
  <c r="G25" i="1"/>
  <c r="H25" i="1" s="1"/>
  <c r="AY29" i="3"/>
  <c r="AS32" i="3"/>
  <c r="AR31" i="3"/>
  <c r="AM28" i="3"/>
  <c r="AN28" i="3" s="1"/>
  <c r="AO28" i="3" s="1"/>
  <c r="E29" i="3"/>
  <c r="G27" i="3"/>
  <c r="H27" i="3" s="1"/>
  <c r="E27" i="1"/>
  <c r="AM27" i="1" s="1"/>
  <c r="AN27" i="1" s="1"/>
  <c r="AS27" i="1"/>
  <c r="AR26" i="1"/>
  <c r="AY26" i="1"/>
  <c r="AT27" i="3" l="1"/>
  <c r="BR28" i="3"/>
  <c r="AU28" i="3"/>
  <c r="BK5" i="3"/>
  <c r="BM5" i="3" s="1"/>
  <c r="AP6" i="3" s="1"/>
  <c r="AW27" i="3"/>
  <c r="BO811" i="1"/>
  <c r="BQ810" i="1"/>
  <c r="AU810" i="1" s="1"/>
  <c r="AV810" i="1" s="1"/>
  <c r="BR31" i="1"/>
  <c r="BQ29" i="3"/>
  <c r="BO30" i="3"/>
  <c r="BO32" i="1"/>
  <c r="BQ32" i="1" s="1"/>
  <c r="AU32" i="1" s="1"/>
  <c r="AM29" i="3"/>
  <c r="AN29" i="3" s="1"/>
  <c r="AO29" i="3" s="1"/>
  <c r="E30" i="3"/>
  <c r="AY30" i="3"/>
  <c r="F29" i="3"/>
  <c r="AR32" i="3"/>
  <c r="AS33" i="3"/>
  <c r="F27" i="1"/>
  <c r="G26" i="1"/>
  <c r="H26" i="1" s="1"/>
  <c r="G28" i="3"/>
  <c r="H28" i="3" s="1"/>
  <c r="E28" i="1"/>
  <c r="AM28" i="1" s="1"/>
  <c r="AN28" i="1" s="1"/>
  <c r="AY27" i="1"/>
  <c r="AS28" i="1"/>
  <c r="AR27" i="1"/>
  <c r="AV28" i="3" l="1"/>
  <c r="AT28" i="3"/>
  <c r="BR29" i="3"/>
  <c r="AU29" i="3"/>
  <c r="AV29" i="3" s="1"/>
  <c r="BA6" i="3" s="1"/>
  <c r="BL5" i="3"/>
  <c r="BQ811" i="1"/>
  <c r="AU811" i="1" s="1"/>
  <c r="AV811" i="1" s="1"/>
  <c r="BO812" i="1"/>
  <c r="BR32" i="1"/>
  <c r="F30" i="3"/>
  <c r="BQ30" i="3"/>
  <c r="BO31" i="3"/>
  <c r="BO33" i="1"/>
  <c r="BQ33" i="1" s="1"/>
  <c r="AU33" i="1" s="1"/>
  <c r="F28" i="1"/>
  <c r="G27" i="1"/>
  <c r="H27" i="1" s="1"/>
  <c r="AR33" i="3"/>
  <c r="AS34" i="3"/>
  <c r="AM30" i="3"/>
  <c r="AN30" i="3" s="1"/>
  <c r="AO30" i="3" s="1"/>
  <c r="E31" i="3"/>
  <c r="AY31" i="3"/>
  <c r="G29" i="3"/>
  <c r="H29" i="3" s="1"/>
  <c r="E29" i="1"/>
  <c r="AM29" i="1" s="1"/>
  <c r="AN29" i="1" s="1"/>
  <c r="AS29" i="1"/>
  <c r="AR28" i="1"/>
  <c r="AY28" i="1"/>
  <c r="BR30" i="3" l="1"/>
  <c r="AU30" i="3"/>
  <c r="AT29" i="3"/>
  <c r="AW29" i="3"/>
  <c r="AZ6" i="3"/>
  <c r="AW28" i="3"/>
  <c r="BO813" i="1"/>
  <c r="BQ812" i="1"/>
  <c r="AU812" i="1" s="1"/>
  <c r="AV812" i="1" s="1"/>
  <c r="BR33" i="1"/>
  <c r="BQ31" i="3"/>
  <c r="BO32" i="3"/>
  <c r="BO34" i="1"/>
  <c r="BQ34" i="1" s="1"/>
  <c r="AU34" i="1" s="1"/>
  <c r="AM31" i="3"/>
  <c r="AN31" i="3" s="1"/>
  <c r="AO31" i="3" s="1"/>
  <c r="E32" i="3"/>
  <c r="F31" i="3"/>
  <c r="AS35" i="3"/>
  <c r="AR34" i="3"/>
  <c r="AY32" i="3"/>
  <c r="F29" i="1"/>
  <c r="G28" i="1"/>
  <c r="H28" i="1" s="1"/>
  <c r="G30" i="3"/>
  <c r="H30" i="3" s="1"/>
  <c r="E30" i="1"/>
  <c r="AM30" i="1" s="1"/>
  <c r="AN30" i="1" s="1"/>
  <c r="AY29" i="1"/>
  <c r="AS30" i="1"/>
  <c r="AR29" i="1"/>
  <c r="AT30" i="3" l="1"/>
  <c r="AV30" i="3"/>
  <c r="BR31" i="3"/>
  <c r="AU31" i="3"/>
  <c r="AV31" i="3" s="1"/>
  <c r="BQ813" i="1"/>
  <c r="AU813" i="1" s="1"/>
  <c r="AV813" i="1" s="1"/>
  <c r="BO814" i="1"/>
  <c r="BR34" i="1"/>
  <c r="BQ32" i="3"/>
  <c r="BO33" i="3"/>
  <c r="BO35" i="1"/>
  <c r="BQ35" i="1" s="1"/>
  <c r="AU35" i="1" s="1"/>
  <c r="AS36" i="3"/>
  <c r="AR35" i="3"/>
  <c r="F30" i="1"/>
  <c r="G29" i="1"/>
  <c r="H29" i="1" s="1"/>
  <c r="AY33" i="3"/>
  <c r="F32" i="3"/>
  <c r="AM32" i="3"/>
  <c r="AN32" i="3" s="1"/>
  <c r="AO32" i="3" s="1"/>
  <c r="E33" i="3"/>
  <c r="G31" i="3"/>
  <c r="H31" i="3" s="1"/>
  <c r="E31" i="1"/>
  <c r="AM31" i="1" s="1"/>
  <c r="AN31" i="1" s="1"/>
  <c r="AS31" i="1"/>
  <c r="AR30" i="1"/>
  <c r="AY30" i="1"/>
  <c r="BC6" i="3" l="1"/>
  <c r="AW31" i="3"/>
  <c r="BB6" i="3"/>
  <c r="AW30" i="3"/>
  <c r="AT31" i="3"/>
  <c r="BR32" i="3"/>
  <c r="AU32" i="3"/>
  <c r="BO815" i="1"/>
  <c r="BQ814" i="1"/>
  <c r="AU814" i="1" s="1"/>
  <c r="AV814" i="1" s="1"/>
  <c r="BR35" i="1"/>
  <c r="BQ33" i="3"/>
  <c r="BO34" i="3"/>
  <c r="BO36" i="1"/>
  <c r="BQ36" i="1" s="1"/>
  <c r="AU36" i="1" s="1"/>
  <c r="AY34" i="3"/>
  <c r="F31" i="1"/>
  <c r="G30" i="1"/>
  <c r="H30" i="1" s="1"/>
  <c r="F33" i="3"/>
  <c r="AM33" i="3"/>
  <c r="AN33" i="3" s="1"/>
  <c r="AO33" i="3" s="1"/>
  <c r="E34" i="3"/>
  <c r="AS37" i="3"/>
  <c r="AR36" i="3"/>
  <c r="G32" i="3"/>
  <c r="H32" i="3" s="1"/>
  <c r="E32" i="1"/>
  <c r="AM32" i="1" s="1"/>
  <c r="AN32" i="1" s="1"/>
  <c r="AY31" i="1"/>
  <c r="AS32" i="1"/>
  <c r="AR31" i="1"/>
  <c r="AT32" i="3" l="1"/>
  <c r="AV32" i="3"/>
  <c r="BR33" i="3"/>
  <c r="AU33" i="3"/>
  <c r="AV33" i="3" s="1"/>
  <c r="BE6" i="3" s="1"/>
  <c r="BQ815" i="1"/>
  <c r="AU815" i="1" s="1"/>
  <c r="AV815" i="1" s="1"/>
  <c r="BO816" i="1"/>
  <c r="BR36" i="1"/>
  <c r="BQ34" i="3"/>
  <c r="BO35" i="3"/>
  <c r="BO37" i="1"/>
  <c r="BQ37" i="1" s="1"/>
  <c r="AU37" i="1" s="1"/>
  <c r="F32" i="1"/>
  <c r="G31" i="1"/>
  <c r="H31" i="1" s="1"/>
  <c r="AR37" i="3"/>
  <c r="AS38" i="3"/>
  <c r="AY35" i="3"/>
  <c r="AM34" i="3"/>
  <c r="AN34" i="3" s="1"/>
  <c r="AO34" i="3" s="1"/>
  <c r="E35" i="3"/>
  <c r="F34" i="3"/>
  <c r="G33" i="3"/>
  <c r="H33" i="3" s="1"/>
  <c r="E33" i="1"/>
  <c r="AM33" i="1" s="1"/>
  <c r="AN33" i="1" s="1"/>
  <c r="AS33" i="1"/>
  <c r="AR32" i="1"/>
  <c r="AY32" i="1"/>
  <c r="BR34" i="3" l="1"/>
  <c r="AU34" i="3"/>
  <c r="AV34" i="3" s="1"/>
  <c r="AW33" i="3"/>
  <c r="BD6" i="3"/>
  <c r="AW32" i="3"/>
  <c r="AT33" i="3"/>
  <c r="BO817" i="1"/>
  <c r="BQ816" i="1"/>
  <c r="AU816" i="1" s="1"/>
  <c r="AV816" i="1" s="1"/>
  <c r="BR37" i="1"/>
  <c r="BQ35" i="3"/>
  <c r="BO36" i="3"/>
  <c r="F35" i="3"/>
  <c r="BO38" i="1"/>
  <c r="BQ38" i="1" s="1"/>
  <c r="AU38" i="1" s="1"/>
  <c r="AY36" i="3"/>
  <c r="AM35" i="3"/>
  <c r="AN35" i="3" s="1"/>
  <c r="AO35" i="3" s="1"/>
  <c r="E36" i="3"/>
  <c r="AR38" i="3"/>
  <c r="AS39" i="3"/>
  <c r="F33" i="1"/>
  <c r="G32" i="1"/>
  <c r="H32" i="1" s="1"/>
  <c r="G34" i="3"/>
  <c r="H34" i="3" s="1"/>
  <c r="E34" i="1"/>
  <c r="AM34" i="1" s="1"/>
  <c r="AN34" i="1" s="1"/>
  <c r="AY33" i="1"/>
  <c r="AS34" i="1"/>
  <c r="AR33" i="1"/>
  <c r="F36" i="3" l="1"/>
  <c r="AT34" i="3"/>
  <c r="BR35" i="3"/>
  <c r="AU35" i="3"/>
  <c r="AV35" i="3" s="1"/>
  <c r="BF6" i="3"/>
  <c r="AW34" i="3"/>
  <c r="BQ817" i="1"/>
  <c r="AU817" i="1" s="1"/>
  <c r="AV817" i="1" s="1"/>
  <c r="BO818" i="1"/>
  <c r="BR38" i="1"/>
  <c r="BQ36" i="3"/>
  <c r="BO37" i="3"/>
  <c r="BO39" i="1"/>
  <c r="BQ39" i="1" s="1"/>
  <c r="AU39" i="1" s="1"/>
  <c r="AY37" i="3"/>
  <c r="F34" i="1"/>
  <c r="G33" i="1"/>
  <c r="H33" i="1" s="1"/>
  <c r="AR39" i="3"/>
  <c r="AS40" i="3"/>
  <c r="AM36" i="3"/>
  <c r="AN36" i="3" s="1"/>
  <c r="AO36" i="3" s="1"/>
  <c r="E37" i="3"/>
  <c r="G35" i="3"/>
  <c r="H35" i="3" s="1"/>
  <c r="E35" i="1"/>
  <c r="AM35" i="1" s="1"/>
  <c r="AN35" i="1" s="1"/>
  <c r="AS35" i="1"/>
  <c r="AR34" i="1"/>
  <c r="AY34" i="1"/>
  <c r="AT35" i="3" l="1"/>
  <c r="BR36" i="3"/>
  <c r="AU36" i="3"/>
  <c r="BG6" i="3"/>
  <c r="AW35" i="3"/>
  <c r="BO819" i="1"/>
  <c r="BQ818" i="1"/>
  <c r="AU818" i="1" s="1"/>
  <c r="AV818" i="1" s="1"/>
  <c r="BR39" i="1"/>
  <c r="BQ37" i="3"/>
  <c r="BO38" i="3"/>
  <c r="BO40" i="1"/>
  <c r="BQ40" i="1" s="1"/>
  <c r="AU40" i="1" s="1"/>
  <c r="AM37" i="3"/>
  <c r="AN37" i="3" s="1"/>
  <c r="AO37" i="3" s="1"/>
  <c r="E38" i="3"/>
  <c r="AY38" i="3"/>
  <c r="F35" i="1"/>
  <c r="G34" i="1"/>
  <c r="H34" i="1" s="1"/>
  <c r="AR40" i="3"/>
  <c r="AS41" i="3"/>
  <c r="F37" i="3"/>
  <c r="G36" i="3"/>
  <c r="H36" i="3" s="1"/>
  <c r="E36" i="1"/>
  <c r="AM36" i="1" s="1"/>
  <c r="AN36" i="1" s="1"/>
  <c r="AY35" i="1"/>
  <c r="AS36" i="1"/>
  <c r="AR35" i="1"/>
  <c r="AT36" i="3" l="1"/>
  <c r="AV36" i="3"/>
  <c r="BR37" i="3"/>
  <c r="AU37" i="3"/>
  <c r="AV37" i="3" s="1"/>
  <c r="BQ819" i="1"/>
  <c r="AU819" i="1" s="1"/>
  <c r="AV819" i="1" s="1"/>
  <c r="BO820" i="1"/>
  <c r="BR40" i="1"/>
  <c r="BQ38" i="3"/>
  <c r="BO39" i="3"/>
  <c r="F38" i="3"/>
  <c r="BO41" i="1"/>
  <c r="BQ41" i="1" s="1"/>
  <c r="AU41" i="1" s="1"/>
  <c r="AY39" i="3"/>
  <c r="AR41" i="3"/>
  <c r="AS42" i="3"/>
  <c r="AM38" i="3"/>
  <c r="AN38" i="3" s="1"/>
  <c r="AO38" i="3" s="1"/>
  <c r="E39" i="3"/>
  <c r="F36" i="1"/>
  <c r="G35" i="1"/>
  <c r="H35" i="1" s="1"/>
  <c r="G37" i="3"/>
  <c r="H37" i="3" s="1"/>
  <c r="E37" i="1"/>
  <c r="AM37" i="1" s="1"/>
  <c r="AN37" i="1" s="1"/>
  <c r="AS37" i="1"/>
  <c r="AR36" i="1"/>
  <c r="AY36" i="1"/>
  <c r="BH6" i="3" l="1"/>
  <c r="AW36" i="3"/>
  <c r="BR38" i="3"/>
  <c r="AU38" i="3"/>
  <c r="BI6" i="3"/>
  <c r="AW37" i="3"/>
  <c r="AT37" i="3"/>
  <c r="F39" i="3"/>
  <c r="BO821" i="1"/>
  <c r="BQ820" i="1"/>
  <c r="AU820" i="1" s="1"/>
  <c r="AV820" i="1" s="1"/>
  <c r="BR41" i="1"/>
  <c r="BQ39" i="3"/>
  <c r="BO40" i="3"/>
  <c r="BO42" i="1"/>
  <c r="BQ42" i="1" s="1"/>
  <c r="AU42" i="1" s="1"/>
  <c r="F37" i="1"/>
  <c r="G36" i="1"/>
  <c r="H36" i="1" s="1"/>
  <c r="AM39" i="3"/>
  <c r="AN39" i="3" s="1"/>
  <c r="AO39" i="3" s="1"/>
  <c r="E40" i="3"/>
  <c r="AY40" i="3"/>
  <c r="AR42" i="3"/>
  <c r="AS43" i="3"/>
  <c r="G38" i="3"/>
  <c r="H38" i="3" s="1"/>
  <c r="E38" i="1"/>
  <c r="AM38" i="1" s="1"/>
  <c r="AN38" i="1" s="1"/>
  <c r="AY37" i="1"/>
  <c r="AS38" i="1"/>
  <c r="AR37" i="1"/>
  <c r="AV38" i="3" l="1"/>
  <c r="AT38" i="3"/>
  <c r="BR39" i="3"/>
  <c r="AU39" i="3"/>
  <c r="AV39" i="3" s="1"/>
  <c r="F40" i="3"/>
  <c r="BQ821" i="1"/>
  <c r="AU821" i="1" s="1"/>
  <c r="AV821" i="1" s="1"/>
  <c r="BO822" i="1"/>
  <c r="BR42" i="1"/>
  <c r="BQ40" i="3"/>
  <c r="BO41" i="3"/>
  <c r="BO43" i="1"/>
  <c r="BQ43" i="1" s="1"/>
  <c r="AU43" i="1" s="1"/>
  <c r="AR43" i="3"/>
  <c r="AS44" i="3"/>
  <c r="F38" i="1"/>
  <c r="G37" i="1"/>
  <c r="H37" i="1" s="1"/>
  <c r="AY41" i="3"/>
  <c r="AM40" i="3"/>
  <c r="AN40" i="3" s="1"/>
  <c r="AO40" i="3" s="1"/>
  <c r="E41" i="3"/>
  <c r="G39" i="3"/>
  <c r="H39" i="3" s="1"/>
  <c r="E39" i="1"/>
  <c r="AM39" i="1" s="1"/>
  <c r="AN39" i="1" s="1"/>
  <c r="AS39" i="1"/>
  <c r="AR38" i="1"/>
  <c r="AY38" i="1"/>
  <c r="BR40" i="3" l="1"/>
  <c r="AU40" i="3"/>
  <c r="AV40" i="3" s="1"/>
  <c r="AT39" i="3"/>
  <c r="BK6" i="3"/>
  <c r="AW39" i="3"/>
  <c r="BJ6" i="3"/>
  <c r="AW38" i="3"/>
  <c r="BO823" i="1"/>
  <c r="BQ822" i="1"/>
  <c r="AU822" i="1" s="1"/>
  <c r="AV822" i="1" s="1"/>
  <c r="BR43" i="1"/>
  <c r="BQ41" i="3"/>
  <c r="BO42" i="3"/>
  <c r="BO44" i="1"/>
  <c r="BQ44" i="1" s="1"/>
  <c r="AU44" i="1" s="1"/>
  <c r="F39" i="1"/>
  <c r="G38" i="1"/>
  <c r="H38" i="1" s="1"/>
  <c r="AS45" i="3"/>
  <c r="AR44" i="3"/>
  <c r="AM41" i="3"/>
  <c r="AN41" i="3" s="1"/>
  <c r="AO41" i="3" s="1"/>
  <c r="E42" i="3"/>
  <c r="AY42" i="3"/>
  <c r="F41" i="3"/>
  <c r="G40" i="3"/>
  <c r="H40" i="3" s="1"/>
  <c r="E40" i="1"/>
  <c r="AM40" i="1" s="1"/>
  <c r="AN40" i="1" s="1"/>
  <c r="AY39" i="1"/>
  <c r="AS40" i="1"/>
  <c r="AR39" i="1"/>
  <c r="AT40" i="3" l="1"/>
  <c r="BM6" i="3"/>
  <c r="AP7" i="3" s="1"/>
  <c r="BL6" i="3"/>
  <c r="AZ7" i="3"/>
  <c r="AW40" i="3"/>
  <c r="BR41" i="3"/>
  <c r="AU41" i="3"/>
  <c r="AV41" i="3" s="1"/>
  <c r="BQ823" i="1"/>
  <c r="AU823" i="1" s="1"/>
  <c r="AV823" i="1" s="1"/>
  <c r="BO824" i="1"/>
  <c r="BR44" i="1"/>
  <c r="BQ42" i="3"/>
  <c r="BO43" i="3"/>
  <c r="BO45" i="1"/>
  <c r="BQ45" i="1" s="1"/>
  <c r="AU45" i="1" s="1"/>
  <c r="AR45" i="3"/>
  <c r="AS46" i="3"/>
  <c r="F42" i="3"/>
  <c r="F40" i="1"/>
  <c r="G39" i="1"/>
  <c r="H39" i="1" s="1"/>
  <c r="AM42" i="3"/>
  <c r="AN42" i="3" s="1"/>
  <c r="AO42" i="3" s="1"/>
  <c r="E43" i="3"/>
  <c r="AY43" i="3"/>
  <c r="G41" i="3"/>
  <c r="H41" i="3" s="1"/>
  <c r="E41" i="1"/>
  <c r="AM41" i="1" s="1"/>
  <c r="AN41" i="1" s="1"/>
  <c r="AS41" i="1"/>
  <c r="AR40" i="1"/>
  <c r="AY40" i="1"/>
  <c r="BA7" i="3" l="1"/>
  <c r="AT41" i="3"/>
  <c r="BR42" i="3"/>
  <c r="AU42" i="3"/>
  <c r="AW41" i="3"/>
  <c r="BO825" i="1"/>
  <c r="BQ824" i="1"/>
  <c r="AU824" i="1" s="1"/>
  <c r="AV824" i="1" s="1"/>
  <c r="BR45" i="1"/>
  <c r="BQ43" i="3"/>
  <c r="BO44" i="3"/>
  <c r="BO46" i="1"/>
  <c r="BQ46" i="1" s="1"/>
  <c r="AU46" i="1" s="1"/>
  <c r="F43" i="3"/>
  <c r="F41" i="1"/>
  <c r="G40" i="1"/>
  <c r="H40" i="1" s="1"/>
  <c r="AS47" i="3"/>
  <c r="AR46" i="3"/>
  <c r="AY44" i="3"/>
  <c r="AM43" i="3"/>
  <c r="AN43" i="3" s="1"/>
  <c r="AO43" i="3" s="1"/>
  <c r="E44" i="3"/>
  <c r="G42" i="3"/>
  <c r="H42" i="3" s="1"/>
  <c r="E42" i="1"/>
  <c r="AM42" i="1" s="1"/>
  <c r="AN42" i="1" s="1"/>
  <c r="AY41" i="1"/>
  <c r="AS42" i="1"/>
  <c r="AR41" i="1"/>
  <c r="BR43" i="3" l="1"/>
  <c r="AU43" i="3"/>
  <c r="AV43" i="3" s="1"/>
  <c r="AT42" i="3"/>
  <c r="AV42" i="3"/>
  <c r="BQ825" i="1"/>
  <c r="AU825" i="1" s="1"/>
  <c r="AV825" i="1" s="1"/>
  <c r="BO826" i="1"/>
  <c r="BR46" i="1"/>
  <c r="BQ44" i="3"/>
  <c r="BO45" i="3"/>
  <c r="F44" i="3"/>
  <c r="BO47" i="1"/>
  <c r="BQ47" i="1" s="1"/>
  <c r="AU47" i="1" s="1"/>
  <c r="AY45" i="3"/>
  <c r="AR47" i="3"/>
  <c r="AS48" i="3"/>
  <c r="AM44" i="3"/>
  <c r="AN44" i="3" s="1"/>
  <c r="AO44" i="3" s="1"/>
  <c r="E45" i="3"/>
  <c r="F42" i="1"/>
  <c r="G41" i="1"/>
  <c r="H41" i="1" s="1"/>
  <c r="G43" i="3"/>
  <c r="H43" i="3" s="1"/>
  <c r="E43" i="1"/>
  <c r="AM43" i="1" s="1"/>
  <c r="AN43" i="1" s="1"/>
  <c r="AS43" i="1"/>
  <c r="AR42" i="1"/>
  <c r="AY42" i="1"/>
  <c r="AT43" i="3" l="1"/>
  <c r="BR44" i="3"/>
  <c r="AU44" i="3"/>
  <c r="BC7" i="3"/>
  <c r="AW43" i="3"/>
  <c r="BB7" i="3"/>
  <c r="AW42" i="3"/>
  <c r="BO827" i="1"/>
  <c r="BQ826" i="1"/>
  <c r="AU826" i="1" s="1"/>
  <c r="AV826" i="1" s="1"/>
  <c r="BR47" i="1"/>
  <c r="BQ45" i="3"/>
  <c r="BO46" i="3"/>
  <c r="BO48" i="1"/>
  <c r="BQ48" i="1" s="1"/>
  <c r="AU48" i="1" s="1"/>
  <c r="F43" i="1"/>
  <c r="G42" i="1"/>
  <c r="H42" i="1" s="1"/>
  <c r="AM45" i="3"/>
  <c r="AN45" i="3" s="1"/>
  <c r="AO45" i="3" s="1"/>
  <c r="E46" i="3"/>
  <c r="AS49" i="3"/>
  <c r="AR48" i="3"/>
  <c r="AY46" i="3"/>
  <c r="F45" i="3"/>
  <c r="F46" i="3" s="1"/>
  <c r="G44" i="3"/>
  <c r="H44" i="3" s="1"/>
  <c r="E44" i="1"/>
  <c r="AM44" i="1" s="1"/>
  <c r="AN44" i="1" s="1"/>
  <c r="AY43" i="1"/>
  <c r="AS44" i="1"/>
  <c r="AR43" i="1"/>
  <c r="AV44" i="3" l="1"/>
  <c r="AT44" i="3"/>
  <c r="BR45" i="3"/>
  <c r="AU45" i="3"/>
  <c r="AV45" i="3" s="1"/>
  <c r="BE7" i="3" s="1"/>
  <c r="BQ827" i="1"/>
  <c r="AU827" i="1" s="1"/>
  <c r="AV827" i="1" s="1"/>
  <c r="BO828" i="1"/>
  <c r="BR48" i="1"/>
  <c r="BQ46" i="3"/>
  <c r="BO47" i="3"/>
  <c r="BO49" i="1"/>
  <c r="BQ49" i="1" s="1"/>
  <c r="AU49" i="1" s="1"/>
  <c r="AR49" i="3"/>
  <c r="AS50" i="3"/>
  <c r="AM46" i="3"/>
  <c r="AN46" i="3" s="1"/>
  <c r="AO46" i="3" s="1"/>
  <c r="E47" i="3"/>
  <c r="AY47" i="3"/>
  <c r="F44" i="1"/>
  <c r="G43" i="1"/>
  <c r="H43" i="1" s="1"/>
  <c r="G45" i="3"/>
  <c r="H45" i="3" s="1"/>
  <c r="E45" i="1"/>
  <c r="AM45" i="1" s="1"/>
  <c r="AN45" i="1" s="1"/>
  <c r="AS45" i="1"/>
  <c r="AR44" i="1"/>
  <c r="AY44" i="1"/>
  <c r="AT45" i="3" l="1"/>
  <c r="BR46" i="3"/>
  <c r="AU46" i="3"/>
  <c r="AV46" i="3" s="1"/>
  <c r="AW45" i="3"/>
  <c r="BD7" i="3"/>
  <c r="AW44" i="3"/>
  <c r="BO829" i="1"/>
  <c r="BQ828" i="1"/>
  <c r="AU828" i="1" s="1"/>
  <c r="AV828" i="1" s="1"/>
  <c r="BR49" i="1"/>
  <c r="BQ47" i="3"/>
  <c r="BO48" i="3"/>
  <c r="BO50" i="1"/>
  <c r="BQ50" i="1" s="1"/>
  <c r="AU50" i="1" s="1"/>
  <c r="AM47" i="3"/>
  <c r="AN47" i="3" s="1"/>
  <c r="AO47" i="3" s="1"/>
  <c r="E48" i="3"/>
  <c r="F47" i="3"/>
  <c r="F48" i="3" s="1"/>
  <c r="AR50" i="3"/>
  <c r="AS51" i="3"/>
  <c r="F45" i="1"/>
  <c r="G44" i="1"/>
  <c r="H44" i="1" s="1"/>
  <c r="AY48" i="3"/>
  <c r="G46" i="3"/>
  <c r="H46" i="3" s="1"/>
  <c r="E46" i="1"/>
  <c r="AM46" i="1" s="1"/>
  <c r="AN46" i="1" s="1"/>
  <c r="AY45" i="1"/>
  <c r="AS46" i="1"/>
  <c r="AR45" i="1"/>
  <c r="BR47" i="3" l="1"/>
  <c r="AU47" i="3"/>
  <c r="AV47" i="3" s="1"/>
  <c r="BF7" i="3"/>
  <c r="AW46" i="3"/>
  <c r="AT46" i="3"/>
  <c r="BQ829" i="1"/>
  <c r="AU829" i="1" s="1"/>
  <c r="AV829" i="1" s="1"/>
  <c r="BO830" i="1"/>
  <c r="BR50" i="1"/>
  <c r="BQ48" i="3"/>
  <c r="BO49" i="3"/>
  <c r="BO51" i="1"/>
  <c r="BQ51" i="1" s="1"/>
  <c r="AU51" i="1" s="1"/>
  <c r="AS52" i="3"/>
  <c r="AR51" i="3"/>
  <c r="AY49" i="3"/>
  <c r="AM48" i="3"/>
  <c r="AN48" i="3" s="1"/>
  <c r="AO48" i="3" s="1"/>
  <c r="E49" i="3"/>
  <c r="F49" i="3" s="1"/>
  <c r="F46" i="1"/>
  <c r="G45" i="1"/>
  <c r="H45" i="1" s="1"/>
  <c r="G47" i="3"/>
  <c r="H47" i="3" s="1"/>
  <c r="E47" i="1"/>
  <c r="AM47" i="1" s="1"/>
  <c r="AN47" i="1" s="1"/>
  <c r="AS47" i="1"/>
  <c r="AR46" i="1"/>
  <c r="AY46" i="1"/>
  <c r="BG7" i="3" l="1"/>
  <c r="AW47" i="3"/>
  <c r="BR48" i="3"/>
  <c r="AU48" i="3"/>
  <c r="AT47" i="3"/>
  <c r="BO831" i="1"/>
  <c r="BQ830" i="1"/>
  <c r="AU830" i="1" s="1"/>
  <c r="AV830" i="1" s="1"/>
  <c r="BR51" i="1"/>
  <c r="BQ49" i="3"/>
  <c r="BO50" i="3"/>
  <c r="BO52" i="1"/>
  <c r="BQ52" i="1" s="1"/>
  <c r="AU52" i="1" s="1"/>
  <c r="F47" i="1"/>
  <c r="G46" i="1"/>
  <c r="H46" i="1" s="1"/>
  <c r="AM49" i="3"/>
  <c r="AN49" i="3" s="1"/>
  <c r="AO49" i="3" s="1"/>
  <c r="E50" i="3"/>
  <c r="AS53" i="3"/>
  <c r="AR52" i="3"/>
  <c r="AY50" i="3"/>
  <c r="G48" i="3"/>
  <c r="H48" i="3" s="1"/>
  <c r="E48" i="1"/>
  <c r="AM48" i="1" s="1"/>
  <c r="AN48" i="1" s="1"/>
  <c r="AY47" i="1"/>
  <c r="AS48" i="1"/>
  <c r="AR47" i="1"/>
  <c r="AT48" i="3" l="1"/>
  <c r="AV48" i="3"/>
  <c r="BR49" i="3"/>
  <c r="AU49" i="3"/>
  <c r="AV49" i="3" s="1"/>
  <c r="BQ831" i="1"/>
  <c r="AU831" i="1" s="1"/>
  <c r="AV831" i="1" s="1"/>
  <c r="BO832" i="1"/>
  <c r="BR52" i="1"/>
  <c r="BQ50" i="3"/>
  <c r="BO51" i="3"/>
  <c r="BO53" i="1"/>
  <c r="BQ53" i="1" s="1"/>
  <c r="AU53" i="1" s="1"/>
  <c r="AR53" i="3"/>
  <c r="AS54" i="3"/>
  <c r="AM50" i="3"/>
  <c r="AN50" i="3" s="1"/>
  <c r="AO50" i="3" s="1"/>
  <c r="E51" i="3"/>
  <c r="AY51" i="3"/>
  <c r="F48" i="1"/>
  <c r="G47" i="1"/>
  <c r="H47" i="1" s="1"/>
  <c r="F50" i="3"/>
  <c r="G49" i="3"/>
  <c r="H49" i="3" s="1"/>
  <c r="E49" i="1"/>
  <c r="AM49" i="1" s="1"/>
  <c r="AN49" i="1" s="1"/>
  <c r="AS49" i="1"/>
  <c r="AR48" i="1"/>
  <c r="AY48" i="1"/>
  <c r="BH7" i="3" l="1"/>
  <c r="AW48" i="3"/>
  <c r="BI7" i="3"/>
  <c r="AW49" i="3"/>
  <c r="BR50" i="3"/>
  <c r="AU50" i="3"/>
  <c r="AT49" i="3"/>
  <c r="BO833" i="1"/>
  <c r="BQ832" i="1"/>
  <c r="AU832" i="1" s="1"/>
  <c r="AV832" i="1" s="1"/>
  <c r="BR53" i="1"/>
  <c r="BQ51" i="3"/>
  <c r="BO52" i="3"/>
  <c r="F51" i="3"/>
  <c r="BO54" i="1"/>
  <c r="BQ54" i="1" s="1"/>
  <c r="AU54" i="1" s="1"/>
  <c r="AM51" i="3"/>
  <c r="AN51" i="3" s="1"/>
  <c r="AO51" i="3" s="1"/>
  <c r="E52" i="3"/>
  <c r="F52" i="3" s="1"/>
  <c r="AR54" i="3"/>
  <c r="AS55" i="3"/>
  <c r="AY52" i="3"/>
  <c r="F49" i="1"/>
  <c r="G48" i="1"/>
  <c r="H48" i="1" s="1"/>
  <c r="G50" i="3"/>
  <c r="H50" i="3" s="1"/>
  <c r="E50" i="1"/>
  <c r="AM50" i="1" s="1"/>
  <c r="AN50" i="1" s="1"/>
  <c r="AY49" i="1"/>
  <c r="AS50" i="1"/>
  <c r="AR49" i="1"/>
  <c r="BR51" i="3" l="1"/>
  <c r="AU51" i="3"/>
  <c r="AV51" i="3" s="1"/>
  <c r="AV50" i="3"/>
  <c r="AT50" i="3"/>
  <c r="BQ833" i="1"/>
  <c r="AU833" i="1" s="1"/>
  <c r="AV833" i="1" s="1"/>
  <c r="BO834" i="1"/>
  <c r="BR54" i="1"/>
  <c r="BQ52" i="3"/>
  <c r="BO53" i="3"/>
  <c r="BO55" i="1"/>
  <c r="BQ55" i="1" s="1"/>
  <c r="AU55" i="1" s="1"/>
  <c r="AS56" i="3"/>
  <c r="AR55" i="3"/>
  <c r="AY53" i="3"/>
  <c r="F50" i="1"/>
  <c r="G49" i="1"/>
  <c r="H49" i="1" s="1"/>
  <c r="AM52" i="3"/>
  <c r="AN52" i="3" s="1"/>
  <c r="AO52" i="3" s="1"/>
  <c r="E53" i="3"/>
  <c r="G51" i="3"/>
  <c r="H51" i="3" s="1"/>
  <c r="E51" i="1"/>
  <c r="AM51" i="1" s="1"/>
  <c r="AN51" i="1" s="1"/>
  <c r="AS51" i="1"/>
  <c r="AR50" i="1"/>
  <c r="AY50" i="1"/>
  <c r="AT51" i="3" l="1"/>
  <c r="BR52" i="3"/>
  <c r="AU52" i="3"/>
  <c r="AV52" i="3" s="1"/>
  <c r="AW50" i="3"/>
  <c r="BJ7" i="3"/>
  <c r="BK7" i="3"/>
  <c r="AW51" i="3"/>
  <c r="BO835" i="1"/>
  <c r="BQ834" i="1"/>
  <c r="AU834" i="1" s="1"/>
  <c r="AV834" i="1" s="1"/>
  <c r="BR55" i="1"/>
  <c r="BQ53" i="3"/>
  <c r="BO54" i="3"/>
  <c r="BO56" i="1"/>
  <c r="BQ56" i="1" s="1"/>
  <c r="AU56" i="1" s="1"/>
  <c r="AY54" i="3"/>
  <c r="AM53" i="3"/>
  <c r="AN53" i="3" s="1"/>
  <c r="AO53" i="3" s="1"/>
  <c r="E54" i="3"/>
  <c r="AR56" i="3"/>
  <c r="AS57" i="3"/>
  <c r="F51" i="1"/>
  <c r="G50" i="1"/>
  <c r="H50" i="1" s="1"/>
  <c r="F53" i="3"/>
  <c r="G52" i="3"/>
  <c r="H52" i="3" s="1"/>
  <c r="E52" i="1"/>
  <c r="AM52" i="1" s="1"/>
  <c r="AN52" i="1" s="1"/>
  <c r="AY51" i="1"/>
  <c r="AS52" i="1"/>
  <c r="AR51" i="1"/>
  <c r="AT52" i="3" l="1"/>
  <c r="BR53" i="3"/>
  <c r="AU53" i="3"/>
  <c r="AV53" i="3" s="1"/>
  <c r="BL7" i="3"/>
  <c r="BM7" i="3"/>
  <c r="AP8" i="3" s="1"/>
  <c r="AZ8" i="3"/>
  <c r="AW52" i="3"/>
  <c r="BQ835" i="1"/>
  <c r="AU835" i="1" s="1"/>
  <c r="AV835" i="1" s="1"/>
  <c r="BO836" i="1"/>
  <c r="BR56" i="1"/>
  <c r="BQ54" i="3"/>
  <c r="BO55" i="3"/>
  <c r="BO57" i="1"/>
  <c r="BQ57" i="1" s="1"/>
  <c r="AU57" i="1" s="1"/>
  <c r="F54" i="3"/>
  <c r="F52" i="1"/>
  <c r="G51" i="1"/>
  <c r="H51" i="1" s="1"/>
  <c r="AY55" i="3"/>
  <c r="AR57" i="3"/>
  <c r="AS58" i="3"/>
  <c r="AM54" i="3"/>
  <c r="AN54" i="3" s="1"/>
  <c r="AO54" i="3" s="1"/>
  <c r="E55" i="3"/>
  <c r="G53" i="3"/>
  <c r="H53" i="3" s="1"/>
  <c r="E53" i="1"/>
  <c r="AM53" i="1" s="1"/>
  <c r="AN53" i="1" s="1"/>
  <c r="AS53" i="1"/>
  <c r="AR52" i="1"/>
  <c r="AY52" i="1"/>
  <c r="AT53" i="3" l="1"/>
  <c r="BR54" i="3"/>
  <c r="AU54" i="3"/>
  <c r="BA8" i="3"/>
  <c r="AW53" i="3"/>
  <c r="BO837" i="1"/>
  <c r="BQ836" i="1"/>
  <c r="AU836" i="1" s="1"/>
  <c r="AV836" i="1" s="1"/>
  <c r="BR57" i="1"/>
  <c r="BQ55" i="3"/>
  <c r="BO56" i="3"/>
  <c r="BO58" i="1"/>
  <c r="BQ58" i="1" s="1"/>
  <c r="AU58" i="1" s="1"/>
  <c r="AM55" i="3"/>
  <c r="AN55" i="3" s="1"/>
  <c r="AO55" i="3" s="1"/>
  <c r="E56" i="3"/>
  <c r="AY56" i="3"/>
  <c r="AS59" i="3"/>
  <c r="AR58" i="3"/>
  <c r="F53" i="1"/>
  <c r="G52" i="1"/>
  <c r="H52" i="1" s="1"/>
  <c r="F55" i="3"/>
  <c r="F56" i="3" s="1"/>
  <c r="G54" i="3"/>
  <c r="H54" i="3" s="1"/>
  <c r="E54" i="1"/>
  <c r="AM54" i="1" s="1"/>
  <c r="AN54" i="1" s="1"/>
  <c r="AY53" i="1"/>
  <c r="AS54" i="1"/>
  <c r="AR53" i="1"/>
  <c r="AT54" i="3" l="1"/>
  <c r="AV54" i="3"/>
  <c r="BR55" i="3"/>
  <c r="AU55" i="3"/>
  <c r="AV55" i="3" s="1"/>
  <c r="BQ837" i="1"/>
  <c r="AU837" i="1" s="1"/>
  <c r="AV837" i="1" s="1"/>
  <c r="BO838" i="1"/>
  <c r="BR58" i="1"/>
  <c r="BQ56" i="3"/>
  <c r="BO57" i="3"/>
  <c r="BO59" i="1"/>
  <c r="BQ59" i="1" s="1"/>
  <c r="AU59" i="1" s="1"/>
  <c r="AY57" i="3"/>
  <c r="F54" i="1"/>
  <c r="G53" i="1"/>
  <c r="H53" i="1" s="1"/>
  <c r="AM56" i="3"/>
  <c r="AN56" i="3" s="1"/>
  <c r="AO56" i="3" s="1"/>
  <c r="E57" i="3"/>
  <c r="AS60" i="3"/>
  <c r="AR59" i="3"/>
  <c r="G55" i="3"/>
  <c r="H55" i="3" s="1"/>
  <c r="E55" i="1"/>
  <c r="AM55" i="1" s="1"/>
  <c r="AN55" i="1" s="1"/>
  <c r="AS55" i="1"/>
  <c r="AR54" i="1"/>
  <c r="AY54" i="1"/>
  <c r="BC8" i="3" l="1"/>
  <c r="AW55" i="3"/>
  <c r="AW54" i="3"/>
  <c r="BB8" i="3"/>
  <c r="AT55" i="3"/>
  <c r="BR56" i="3"/>
  <c r="AU56" i="3"/>
  <c r="AV56" i="3" s="1"/>
  <c r="BO839" i="1"/>
  <c r="BQ838" i="1"/>
  <c r="AU838" i="1" s="1"/>
  <c r="AV838" i="1" s="1"/>
  <c r="BR59" i="1"/>
  <c r="BQ57" i="3"/>
  <c r="BO58" i="3"/>
  <c r="BO60" i="1"/>
  <c r="BQ60" i="1" s="1"/>
  <c r="AU60" i="1" s="1"/>
  <c r="AS61" i="3"/>
  <c r="AR60" i="3"/>
  <c r="AY58" i="3"/>
  <c r="F55" i="1"/>
  <c r="G54" i="1"/>
  <c r="H54" i="1" s="1"/>
  <c r="AM57" i="3"/>
  <c r="AN57" i="3" s="1"/>
  <c r="AO57" i="3" s="1"/>
  <c r="E58" i="3"/>
  <c r="F57" i="3"/>
  <c r="G56" i="3"/>
  <c r="H56" i="3" s="1"/>
  <c r="E56" i="1"/>
  <c r="AM56" i="1" s="1"/>
  <c r="AN56" i="1" s="1"/>
  <c r="AY55" i="1"/>
  <c r="AS56" i="1"/>
  <c r="AR55" i="1"/>
  <c r="AT56" i="3" l="1"/>
  <c r="BR57" i="3"/>
  <c r="AU57" i="3"/>
  <c r="AV57" i="3" s="1"/>
  <c r="AW56" i="3"/>
  <c r="BD8" i="3"/>
  <c r="BQ839" i="1"/>
  <c r="AU839" i="1" s="1"/>
  <c r="AV839" i="1" s="1"/>
  <c r="BO840" i="1"/>
  <c r="BR60" i="1"/>
  <c r="BQ58" i="3"/>
  <c r="BO59" i="3"/>
  <c r="BO61" i="1"/>
  <c r="BQ61" i="1" s="1"/>
  <c r="AU61" i="1" s="1"/>
  <c r="F58" i="3"/>
  <c r="AM58" i="3"/>
  <c r="AN58" i="3" s="1"/>
  <c r="AO58" i="3" s="1"/>
  <c r="E59" i="3"/>
  <c r="AY59" i="3"/>
  <c r="AS62" i="3"/>
  <c r="AR61" i="3"/>
  <c r="F56" i="1"/>
  <c r="G55" i="1"/>
  <c r="H55" i="1" s="1"/>
  <c r="G57" i="3"/>
  <c r="H57" i="3" s="1"/>
  <c r="E57" i="1"/>
  <c r="AM57" i="1" s="1"/>
  <c r="AN57" i="1" s="1"/>
  <c r="AS57" i="1"/>
  <c r="AR56" i="1"/>
  <c r="AY56" i="1"/>
  <c r="BE8" i="3" l="1"/>
  <c r="AW57" i="3"/>
  <c r="AT57" i="3"/>
  <c r="BR58" i="3"/>
  <c r="AU58" i="3"/>
  <c r="BO841" i="1"/>
  <c r="BQ840" i="1"/>
  <c r="AU840" i="1" s="1"/>
  <c r="AV840" i="1" s="1"/>
  <c r="BR61" i="1"/>
  <c r="BQ59" i="3"/>
  <c r="BO60" i="3"/>
  <c r="BO62" i="1"/>
  <c r="BQ62" i="1" s="1"/>
  <c r="AU62" i="1" s="1"/>
  <c r="AY60" i="3"/>
  <c r="F57" i="1"/>
  <c r="G56" i="1"/>
  <c r="H56" i="1" s="1"/>
  <c r="AM59" i="3"/>
  <c r="AN59" i="3" s="1"/>
  <c r="AO59" i="3" s="1"/>
  <c r="E60" i="3"/>
  <c r="AR62" i="3"/>
  <c r="AS63" i="3"/>
  <c r="F59" i="3"/>
  <c r="F60" i="3" s="1"/>
  <c r="G58" i="3"/>
  <c r="H58" i="3" s="1"/>
  <c r="E58" i="1"/>
  <c r="AM58" i="1" s="1"/>
  <c r="AN58" i="1" s="1"/>
  <c r="AY57" i="1"/>
  <c r="AS58" i="1"/>
  <c r="AR57" i="1"/>
  <c r="BR59" i="3" l="1"/>
  <c r="AU59" i="3"/>
  <c r="AV59" i="3" s="1"/>
  <c r="AV58" i="3"/>
  <c r="AT58" i="3"/>
  <c r="BQ841" i="1"/>
  <c r="AU841" i="1" s="1"/>
  <c r="AV841" i="1" s="1"/>
  <c r="BO842" i="1"/>
  <c r="BR62" i="1"/>
  <c r="BQ60" i="3"/>
  <c r="BO61" i="3"/>
  <c r="BO63" i="1"/>
  <c r="BQ63" i="1" s="1"/>
  <c r="AU63" i="1" s="1"/>
  <c r="F58" i="1"/>
  <c r="G57" i="1"/>
  <c r="H57" i="1" s="1"/>
  <c r="AS64" i="3"/>
  <c r="AR63" i="3"/>
  <c r="AY61" i="3"/>
  <c r="AM60" i="3"/>
  <c r="AN60" i="3" s="1"/>
  <c r="AO60" i="3" s="1"/>
  <c r="E61" i="3"/>
  <c r="G59" i="3"/>
  <c r="H59" i="3" s="1"/>
  <c r="E59" i="1"/>
  <c r="AM59" i="1" s="1"/>
  <c r="AN59" i="1" s="1"/>
  <c r="AS59" i="1"/>
  <c r="AR58" i="1"/>
  <c r="AY58" i="1"/>
  <c r="AT59" i="3" l="1"/>
  <c r="BG8" i="3"/>
  <c r="AW59" i="3"/>
  <c r="BR60" i="3"/>
  <c r="AU60" i="3"/>
  <c r="AW58" i="3"/>
  <c r="BF8" i="3"/>
  <c r="BO843" i="1"/>
  <c r="BQ842" i="1"/>
  <c r="AU842" i="1" s="1"/>
  <c r="AV842" i="1" s="1"/>
  <c r="BR63" i="1"/>
  <c r="BQ61" i="3"/>
  <c r="BO62" i="3"/>
  <c r="BO64" i="1"/>
  <c r="BQ64" i="1" s="1"/>
  <c r="AU64" i="1" s="1"/>
  <c r="AY62" i="3"/>
  <c r="AM61" i="3"/>
  <c r="AN61" i="3" s="1"/>
  <c r="AO61" i="3" s="1"/>
  <c r="E62" i="3"/>
  <c r="AS65" i="3"/>
  <c r="AR64" i="3"/>
  <c r="F61" i="3"/>
  <c r="F59" i="1"/>
  <c r="G58" i="1"/>
  <c r="H58" i="1" s="1"/>
  <c r="G60" i="3"/>
  <c r="H60" i="3" s="1"/>
  <c r="E60" i="1"/>
  <c r="AM60" i="1" s="1"/>
  <c r="AN60" i="1" s="1"/>
  <c r="AS60" i="1"/>
  <c r="AR59" i="1"/>
  <c r="AY59" i="1"/>
  <c r="BR61" i="3" l="1"/>
  <c r="AU61" i="3"/>
  <c r="AV61" i="3" s="1"/>
  <c r="AV60" i="3"/>
  <c r="AT60" i="3"/>
  <c r="BQ843" i="1"/>
  <c r="AU843" i="1" s="1"/>
  <c r="AV843" i="1" s="1"/>
  <c r="BO844" i="1"/>
  <c r="BR64" i="1"/>
  <c r="BQ62" i="3"/>
  <c r="BO63" i="3"/>
  <c r="BO65" i="1"/>
  <c r="BQ65" i="1" s="1"/>
  <c r="AU65" i="1" s="1"/>
  <c r="AM62" i="3"/>
  <c r="AN62" i="3" s="1"/>
  <c r="AO62" i="3" s="1"/>
  <c r="E63" i="3"/>
  <c r="F60" i="1"/>
  <c r="G59" i="1"/>
  <c r="H59" i="1" s="1"/>
  <c r="AY63" i="3"/>
  <c r="F62" i="3"/>
  <c r="AS66" i="3"/>
  <c r="AR65" i="3"/>
  <c r="G61" i="3"/>
  <c r="H61" i="3" s="1"/>
  <c r="E61" i="1"/>
  <c r="AM61" i="1" s="1"/>
  <c r="AN61" i="1" s="1"/>
  <c r="AY60" i="1"/>
  <c r="AS61" i="1"/>
  <c r="AR60" i="1"/>
  <c r="AT61" i="3" l="1"/>
  <c r="BI8" i="3"/>
  <c r="AW61" i="3"/>
  <c r="BR62" i="3"/>
  <c r="AU62" i="3"/>
  <c r="BH8" i="3"/>
  <c r="AW60" i="3"/>
  <c r="BO845" i="1"/>
  <c r="BQ844" i="1"/>
  <c r="AU844" i="1" s="1"/>
  <c r="AV844" i="1" s="1"/>
  <c r="BR65" i="1"/>
  <c r="F63" i="3"/>
  <c r="BQ63" i="3"/>
  <c r="BO64" i="3"/>
  <c r="BO66" i="1"/>
  <c r="BQ66" i="1" s="1"/>
  <c r="AU66" i="1" s="1"/>
  <c r="AS67" i="3"/>
  <c r="AR66" i="3"/>
  <c r="F61" i="1"/>
  <c r="G60" i="1"/>
  <c r="H60" i="1" s="1"/>
  <c r="AY64" i="3"/>
  <c r="AM63" i="3"/>
  <c r="AN63" i="3" s="1"/>
  <c r="AO63" i="3" s="1"/>
  <c r="E64" i="3"/>
  <c r="G62" i="3"/>
  <c r="H62" i="3" s="1"/>
  <c r="E62" i="1"/>
  <c r="AM62" i="1" s="1"/>
  <c r="AN62" i="1" s="1"/>
  <c r="AY61" i="1"/>
  <c r="AS62" i="1"/>
  <c r="AR61" i="1"/>
  <c r="BR63" i="3" l="1"/>
  <c r="AU63" i="3"/>
  <c r="AV63" i="3" s="1"/>
  <c r="AV62" i="3"/>
  <c r="AT62" i="3"/>
  <c r="F64" i="3"/>
  <c r="BQ845" i="1"/>
  <c r="AU845" i="1" s="1"/>
  <c r="AV845" i="1" s="1"/>
  <c r="BO846" i="1"/>
  <c r="BR66" i="1"/>
  <c r="BQ64" i="3"/>
  <c r="BO65" i="3"/>
  <c r="BO67" i="1"/>
  <c r="BQ67" i="1" s="1"/>
  <c r="AU67" i="1" s="1"/>
  <c r="F62" i="1"/>
  <c r="G61" i="1"/>
  <c r="H61" i="1" s="1"/>
  <c r="AM64" i="3"/>
  <c r="AN64" i="3" s="1"/>
  <c r="AO64" i="3" s="1"/>
  <c r="E65" i="3"/>
  <c r="AY65" i="3"/>
  <c r="AR67" i="3"/>
  <c r="AS68" i="3"/>
  <c r="G63" i="3"/>
  <c r="H63" i="3" s="1"/>
  <c r="E63" i="1"/>
  <c r="AM63" i="1" s="1"/>
  <c r="AN63" i="1" s="1"/>
  <c r="AS63" i="1"/>
  <c r="AR62" i="1"/>
  <c r="AY62" i="1"/>
  <c r="AT63" i="3" l="1"/>
  <c r="BR64" i="3"/>
  <c r="AU64" i="3"/>
  <c r="AV64" i="3" s="1"/>
  <c r="BJ8" i="3"/>
  <c r="AW62" i="3"/>
  <c r="BK8" i="3"/>
  <c r="AW63" i="3"/>
  <c r="BO847" i="1"/>
  <c r="BQ846" i="1"/>
  <c r="AU846" i="1" s="1"/>
  <c r="AV846" i="1" s="1"/>
  <c r="BR67" i="1"/>
  <c r="BQ65" i="3"/>
  <c r="BO66" i="3"/>
  <c r="BO68" i="1"/>
  <c r="BQ68" i="1" s="1"/>
  <c r="AU68" i="1" s="1"/>
  <c r="AM65" i="3"/>
  <c r="AN65" i="3" s="1"/>
  <c r="AO65" i="3" s="1"/>
  <c r="E66" i="3"/>
  <c r="F63" i="1"/>
  <c r="G62" i="1"/>
  <c r="H62" i="1" s="1"/>
  <c r="AR68" i="3"/>
  <c r="AS69" i="3"/>
  <c r="AY66" i="3"/>
  <c r="F65" i="3"/>
  <c r="F66" i="3" s="1"/>
  <c r="G64" i="3"/>
  <c r="H64" i="3" s="1"/>
  <c r="E64" i="1"/>
  <c r="AM64" i="1" s="1"/>
  <c r="AN64" i="1" s="1"/>
  <c r="AY63" i="1"/>
  <c r="AS64" i="1"/>
  <c r="AR63" i="1"/>
  <c r="BL8" i="3" l="1"/>
  <c r="AT64" i="3"/>
  <c r="BM8" i="3"/>
  <c r="AP9" i="3" s="1"/>
  <c r="BR65" i="3"/>
  <c r="AU65" i="3"/>
  <c r="AV65" i="3" s="1"/>
  <c r="AW64" i="3"/>
  <c r="AZ9" i="3"/>
  <c r="BQ847" i="1"/>
  <c r="AU847" i="1" s="1"/>
  <c r="AV847" i="1" s="1"/>
  <c r="BO848" i="1"/>
  <c r="BR68" i="1"/>
  <c r="BQ66" i="3"/>
  <c r="BO67" i="3"/>
  <c r="BO69" i="1"/>
  <c r="BQ69" i="1" s="1"/>
  <c r="AU69" i="1" s="1"/>
  <c r="AR69" i="3"/>
  <c r="AS70" i="3"/>
  <c r="F64" i="1"/>
  <c r="G63" i="1"/>
  <c r="H63" i="1" s="1"/>
  <c r="AM66" i="3"/>
  <c r="AN66" i="3" s="1"/>
  <c r="AO66" i="3" s="1"/>
  <c r="E67" i="3"/>
  <c r="F67" i="3" s="1"/>
  <c r="AY67" i="3"/>
  <c r="G65" i="3"/>
  <c r="H65" i="3" s="1"/>
  <c r="E65" i="1"/>
  <c r="AM65" i="1" s="1"/>
  <c r="AN65" i="1" s="1"/>
  <c r="AS65" i="1"/>
  <c r="AR64" i="1"/>
  <c r="AY64" i="1"/>
  <c r="AT65" i="3" l="1"/>
  <c r="BA9" i="3"/>
  <c r="AW65" i="3"/>
  <c r="BR66" i="3"/>
  <c r="AU66" i="3"/>
  <c r="BO849" i="1"/>
  <c r="BQ848" i="1"/>
  <c r="AU848" i="1" s="1"/>
  <c r="AV848" i="1" s="1"/>
  <c r="BR69" i="1"/>
  <c r="BQ67" i="3"/>
  <c r="BO68" i="3"/>
  <c r="BO70" i="1"/>
  <c r="BQ70" i="1" s="1"/>
  <c r="AU70" i="1" s="1"/>
  <c r="AY68" i="3"/>
  <c r="F65" i="1"/>
  <c r="G64" i="1"/>
  <c r="H64" i="1" s="1"/>
  <c r="AS71" i="3"/>
  <c r="AR70" i="3"/>
  <c r="AM67" i="3"/>
  <c r="AN67" i="3" s="1"/>
  <c r="AO67" i="3" s="1"/>
  <c r="E68" i="3"/>
  <c r="G66" i="3"/>
  <c r="H66" i="3" s="1"/>
  <c r="E66" i="1"/>
  <c r="AM66" i="1" s="1"/>
  <c r="AN66" i="1" s="1"/>
  <c r="AS66" i="1"/>
  <c r="AR65" i="1"/>
  <c r="AY65" i="1"/>
  <c r="BR67" i="3" l="1"/>
  <c r="AU67" i="3"/>
  <c r="AV67" i="3" s="1"/>
  <c r="AT66" i="3"/>
  <c r="AV66" i="3"/>
  <c r="BQ849" i="1"/>
  <c r="AU849" i="1" s="1"/>
  <c r="AV849" i="1" s="1"/>
  <c r="BO850" i="1"/>
  <c r="BR70" i="1"/>
  <c r="BQ68" i="3"/>
  <c r="BO69" i="3"/>
  <c r="BO71" i="1"/>
  <c r="BQ71" i="1" s="1"/>
  <c r="AU71" i="1" s="1"/>
  <c r="AM68" i="3"/>
  <c r="AN68" i="3" s="1"/>
  <c r="AO68" i="3" s="1"/>
  <c r="E69" i="3"/>
  <c r="AY69" i="3"/>
  <c r="AR71" i="3"/>
  <c r="AS72" i="3"/>
  <c r="F66" i="1"/>
  <c r="G65" i="1"/>
  <c r="H65" i="1" s="1"/>
  <c r="F68" i="3"/>
  <c r="G67" i="3"/>
  <c r="H67" i="3" s="1"/>
  <c r="E67" i="1"/>
  <c r="AM67" i="1" s="1"/>
  <c r="AN67" i="1" s="1"/>
  <c r="AY66" i="1"/>
  <c r="AS67" i="1"/>
  <c r="AR66" i="1"/>
  <c r="BR68" i="3" l="1"/>
  <c r="AU68" i="3"/>
  <c r="AT67" i="3"/>
  <c r="BC9" i="3"/>
  <c r="AW67" i="3"/>
  <c r="BB9" i="3"/>
  <c r="AW66" i="3"/>
  <c r="BO851" i="1"/>
  <c r="BQ850" i="1"/>
  <c r="AU850" i="1" s="1"/>
  <c r="AV850" i="1" s="1"/>
  <c r="BR71" i="1"/>
  <c r="BQ69" i="3"/>
  <c r="BO70" i="3"/>
  <c r="F69" i="3"/>
  <c r="BO72" i="1"/>
  <c r="BQ72" i="1" s="1"/>
  <c r="AU72" i="1" s="1"/>
  <c r="AY70" i="3"/>
  <c r="F70" i="3"/>
  <c r="F67" i="1"/>
  <c r="G66" i="1"/>
  <c r="H66" i="1" s="1"/>
  <c r="AR72" i="3"/>
  <c r="AS73" i="3"/>
  <c r="AM69" i="3"/>
  <c r="AN69" i="3" s="1"/>
  <c r="AO69" i="3" s="1"/>
  <c r="E70" i="3"/>
  <c r="G68" i="3"/>
  <c r="H68" i="3" s="1"/>
  <c r="E68" i="1"/>
  <c r="AM68" i="1" s="1"/>
  <c r="AN68" i="1" s="1"/>
  <c r="AS68" i="1"/>
  <c r="AR67" i="1"/>
  <c r="AY67" i="1"/>
  <c r="BR69" i="3" l="1"/>
  <c r="AU69" i="3"/>
  <c r="AV69" i="3" s="1"/>
  <c r="AV68" i="3"/>
  <c r="AT68" i="3"/>
  <c r="BQ851" i="1"/>
  <c r="AU851" i="1" s="1"/>
  <c r="AV851" i="1" s="1"/>
  <c r="BO852" i="1"/>
  <c r="BR72" i="1"/>
  <c r="BQ70" i="3"/>
  <c r="BO71" i="3"/>
  <c r="BO73" i="1"/>
  <c r="BQ73" i="1" s="1"/>
  <c r="AU73" i="1" s="1"/>
  <c r="AM70" i="3"/>
  <c r="AN70" i="3" s="1"/>
  <c r="AO70" i="3" s="1"/>
  <c r="E71" i="3"/>
  <c r="F71" i="3" s="1"/>
  <c r="AS74" i="3"/>
  <c r="AR73" i="3"/>
  <c r="AY71" i="3"/>
  <c r="F68" i="1"/>
  <c r="G67" i="1"/>
  <c r="H67" i="1" s="1"/>
  <c r="G69" i="3"/>
  <c r="H69" i="3" s="1"/>
  <c r="E69" i="1"/>
  <c r="AM69" i="1" s="1"/>
  <c r="AN69" i="1" s="1"/>
  <c r="AY68" i="1"/>
  <c r="AS69" i="1"/>
  <c r="AR68" i="1"/>
  <c r="AT69" i="3" l="1"/>
  <c r="AW68" i="3"/>
  <c r="BD9" i="3"/>
  <c r="BE9" i="3"/>
  <c r="AW69" i="3"/>
  <c r="BR70" i="3"/>
  <c r="AU70" i="3"/>
  <c r="BO853" i="1"/>
  <c r="BQ852" i="1"/>
  <c r="AU852" i="1" s="1"/>
  <c r="AV852" i="1" s="1"/>
  <c r="BR73" i="1"/>
  <c r="BQ71" i="3"/>
  <c r="BO72" i="3"/>
  <c r="BO74" i="1"/>
  <c r="BQ74" i="1" s="1"/>
  <c r="AU74" i="1" s="1"/>
  <c r="AR74" i="3"/>
  <c r="AS75" i="3"/>
  <c r="F69" i="1"/>
  <c r="G68" i="1"/>
  <c r="H68" i="1" s="1"/>
  <c r="AY72" i="3"/>
  <c r="AM71" i="3"/>
  <c r="AN71" i="3" s="1"/>
  <c r="AO71" i="3" s="1"/>
  <c r="E72" i="3"/>
  <c r="G70" i="3"/>
  <c r="H70" i="3" s="1"/>
  <c r="E70" i="1"/>
  <c r="AM70" i="1" s="1"/>
  <c r="AN70" i="1" s="1"/>
  <c r="AS70" i="1"/>
  <c r="AR69" i="1"/>
  <c r="AY69" i="1"/>
  <c r="BR71" i="3" l="1"/>
  <c r="AU71" i="3"/>
  <c r="AV71" i="3" s="1"/>
  <c r="AT70" i="3"/>
  <c r="AV70" i="3"/>
  <c r="BQ853" i="1"/>
  <c r="AU853" i="1" s="1"/>
  <c r="AV853" i="1" s="1"/>
  <c r="BO854" i="1"/>
  <c r="BR74" i="1"/>
  <c r="BQ72" i="3"/>
  <c r="BO73" i="3"/>
  <c r="BO75" i="1"/>
  <c r="BQ75" i="1" s="1"/>
  <c r="AU75" i="1" s="1"/>
  <c r="F70" i="1"/>
  <c r="G69" i="1"/>
  <c r="H69" i="1" s="1"/>
  <c r="AM72" i="3"/>
  <c r="AN72" i="3" s="1"/>
  <c r="AO72" i="3" s="1"/>
  <c r="E73" i="3"/>
  <c r="F72" i="3"/>
  <c r="AR75" i="3"/>
  <c r="AS76" i="3"/>
  <c r="AY73" i="3"/>
  <c r="G71" i="3"/>
  <c r="H71" i="3" s="1"/>
  <c r="E71" i="1"/>
  <c r="AM71" i="1" s="1"/>
  <c r="AN71" i="1" s="1"/>
  <c r="AY70" i="1"/>
  <c r="BD69" i="1"/>
  <c r="BJ69" i="1"/>
  <c r="BB69" i="1"/>
  <c r="BI69" i="1"/>
  <c r="BG69" i="1"/>
  <c r="BK69" i="1"/>
  <c r="BH69" i="1"/>
  <c r="BF69" i="1"/>
  <c r="BE69" i="1"/>
  <c r="BC69" i="1"/>
  <c r="AS71" i="1"/>
  <c r="AR70" i="1"/>
  <c r="AT71" i="3" l="1"/>
  <c r="BF9" i="3"/>
  <c r="AW70" i="3"/>
  <c r="BR72" i="3"/>
  <c r="AU72" i="3"/>
  <c r="BG9" i="3"/>
  <c r="AW71" i="3"/>
  <c r="BO855" i="1"/>
  <c r="BQ854" i="1"/>
  <c r="AU854" i="1" s="1"/>
  <c r="AV854" i="1" s="1"/>
  <c r="BR75" i="1"/>
  <c r="BQ73" i="3"/>
  <c r="BO74" i="3"/>
  <c r="F73" i="3"/>
  <c r="BO76" i="1"/>
  <c r="BQ76" i="1" s="1"/>
  <c r="AU76" i="1" s="1"/>
  <c r="AR76" i="3"/>
  <c r="AS77" i="3"/>
  <c r="AM73" i="3"/>
  <c r="AN73" i="3" s="1"/>
  <c r="AO73" i="3" s="1"/>
  <c r="E74" i="3"/>
  <c r="AY74" i="3"/>
  <c r="F71" i="1"/>
  <c r="G70" i="1"/>
  <c r="H70" i="1" s="1"/>
  <c r="G72" i="3"/>
  <c r="H72" i="3" s="1"/>
  <c r="E72" i="1"/>
  <c r="AM72" i="1" s="1"/>
  <c r="AN72" i="1" s="1"/>
  <c r="AS72" i="1"/>
  <c r="AR71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V72" i="3" l="1"/>
  <c r="AT72" i="3"/>
  <c r="BR73" i="3"/>
  <c r="AU73" i="3"/>
  <c r="AV73" i="3" s="1"/>
  <c r="BQ855" i="1"/>
  <c r="AU855" i="1" s="1"/>
  <c r="AV855" i="1" s="1"/>
  <c r="BO856" i="1"/>
  <c r="BR76" i="1"/>
  <c r="BQ74" i="3"/>
  <c r="BO75" i="3"/>
  <c r="BO77" i="1"/>
  <c r="BQ77" i="1" s="1"/>
  <c r="AU77" i="1" s="1"/>
  <c r="AM74" i="3"/>
  <c r="AN74" i="3" s="1"/>
  <c r="AO74" i="3" s="1"/>
  <c r="E75" i="3"/>
  <c r="F72" i="1"/>
  <c r="G71" i="1"/>
  <c r="H71" i="1" s="1"/>
  <c r="AY75" i="3"/>
  <c r="F74" i="3"/>
  <c r="F75" i="3" s="1"/>
  <c r="AS78" i="3"/>
  <c r="AR77" i="3"/>
  <c r="G73" i="3"/>
  <c r="H73" i="3" s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BI9" i="3" l="1"/>
  <c r="AW73" i="3"/>
  <c r="BR74" i="3"/>
  <c r="AU74" i="3"/>
  <c r="AT73" i="3"/>
  <c r="BH9" i="3"/>
  <c r="AW72" i="3"/>
  <c r="BO857" i="1"/>
  <c r="BQ856" i="1"/>
  <c r="AU856" i="1" s="1"/>
  <c r="AV856" i="1" s="1"/>
  <c r="BR77" i="1"/>
  <c r="BQ75" i="3"/>
  <c r="BO76" i="3"/>
  <c r="BO78" i="1"/>
  <c r="BQ78" i="1" s="1"/>
  <c r="AU78" i="1" s="1"/>
  <c r="AR78" i="3"/>
  <c r="AS79" i="3"/>
  <c r="F73" i="1"/>
  <c r="G72" i="1"/>
  <c r="H72" i="1" s="1"/>
  <c r="AM75" i="3"/>
  <c r="AN75" i="3" s="1"/>
  <c r="AO75" i="3" s="1"/>
  <c r="E76" i="3"/>
  <c r="F76" i="3" s="1"/>
  <c r="AY76" i="3"/>
  <c r="G74" i="3"/>
  <c r="H74" i="3" s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BR75" i="3" l="1"/>
  <c r="AU75" i="3"/>
  <c r="AV75" i="3" s="1"/>
  <c r="AT74" i="3"/>
  <c r="AV74" i="3"/>
  <c r="BQ857" i="1"/>
  <c r="AU857" i="1" s="1"/>
  <c r="AV857" i="1" s="1"/>
  <c r="BO858" i="1"/>
  <c r="BR78" i="1"/>
  <c r="BQ76" i="3"/>
  <c r="BO77" i="3"/>
  <c r="BO79" i="1"/>
  <c r="BQ79" i="1" s="1"/>
  <c r="AU79" i="1" s="1"/>
  <c r="AM76" i="3"/>
  <c r="AN76" i="3" s="1"/>
  <c r="AO76" i="3" s="1"/>
  <c r="E77" i="3"/>
  <c r="AY77" i="3"/>
  <c r="F74" i="1"/>
  <c r="G73" i="1"/>
  <c r="H73" i="1" s="1"/>
  <c r="AS80" i="3"/>
  <c r="AR79" i="3"/>
  <c r="G75" i="3"/>
  <c r="H75" i="3" s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W74" i="3" l="1"/>
  <c r="BJ9" i="3"/>
  <c r="AT75" i="3"/>
  <c r="BK9" i="3"/>
  <c r="AW75" i="3"/>
  <c r="BR76" i="3"/>
  <c r="AU76" i="3"/>
  <c r="BO859" i="1"/>
  <c r="BQ858" i="1"/>
  <c r="AU858" i="1" s="1"/>
  <c r="AV858" i="1" s="1"/>
  <c r="BR79" i="1"/>
  <c r="BQ77" i="3"/>
  <c r="BO78" i="3"/>
  <c r="BO80" i="1"/>
  <c r="BQ80" i="1" s="1"/>
  <c r="AU80" i="1" s="1"/>
  <c r="AS81" i="3"/>
  <c r="AR80" i="3"/>
  <c r="AM77" i="3"/>
  <c r="AN77" i="3" s="1"/>
  <c r="AO77" i="3" s="1"/>
  <c r="E78" i="3"/>
  <c r="F75" i="1"/>
  <c r="G74" i="1"/>
  <c r="H74" i="1" s="1"/>
  <c r="AY78" i="3"/>
  <c r="F77" i="3"/>
  <c r="F78" i="3" s="1"/>
  <c r="G76" i="3"/>
  <c r="H76" i="3" s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M9" i="3" l="1"/>
  <c r="AP10" i="3" s="1"/>
  <c r="BL9" i="3"/>
  <c r="BR77" i="3"/>
  <c r="AU77" i="3"/>
  <c r="AV77" i="3" s="1"/>
  <c r="AT76" i="3"/>
  <c r="AV76" i="3"/>
  <c r="BQ859" i="1"/>
  <c r="AU859" i="1" s="1"/>
  <c r="AV859" i="1" s="1"/>
  <c r="BC75" i="1" s="1"/>
  <c r="BO860" i="1"/>
  <c r="BR80" i="1"/>
  <c r="BQ78" i="3"/>
  <c r="BO79" i="3"/>
  <c r="BO81" i="1"/>
  <c r="BQ81" i="1" s="1"/>
  <c r="AU81" i="1" s="1"/>
  <c r="AM78" i="3"/>
  <c r="AN78" i="3" s="1"/>
  <c r="AO78" i="3" s="1"/>
  <c r="E79" i="3"/>
  <c r="F76" i="1"/>
  <c r="G75" i="1"/>
  <c r="H75" i="1" s="1"/>
  <c r="AY79" i="3"/>
  <c r="AS82" i="3"/>
  <c r="AR81" i="3"/>
  <c r="G77" i="3"/>
  <c r="H77" i="3" s="1"/>
  <c r="E77" i="1"/>
  <c r="AM77" i="1" s="1"/>
  <c r="AN77" i="1" s="1"/>
  <c r="AY76" i="1"/>
  <c r="BB75" i="1"/>
  <c r="BA75" i="1"/>
  <c r="AZ75" i="1"/>
  <c r="AS77" i="1"/>
  <c r="AR76" i="1"/>
  <c r="BL74" i="1"/>
  <c r="AW76" i="3" l="1"/>
  <c r="AZ10" i="3"/>
  <c r="AT77" i="3"/>
  <c r="BR78" i="3"/>
  <c r="AU78" i="3"/>
  <c r="AV78" i="3" s="1"/>
  <c r="BA10" i="3"/>
  <c r="AW77" i="3"/>
  <c r="BO861" i="1"/>
  <c r="BQ860" i="1"/>
  <c r="AU860" i="1" s="1"/>
  <c r="AV860" i="1" s="1"/>
  <c r="BD75" i="1" s="1"/>
  <c r="BR81" i="1"/>
  <c r="BQ79" i="3"/>
  <c r="BO80" i="3"/>
  <c r="BO82" i="1"/>
  <c r="BQ82" i="1" s="1"/>
  <c r="AU82" i="1" s="1"/>
  <c r="F77" i="1"/>
  <c r="G76" i="1"/>
  <c r="H76" i="1" s="1"/>
  <c r="AR82" i="3"/>
  <c r="AS83" i="3"/>
  <c r="AM79" i="3"/>
  <c r="AN79" i="3" s="1"/>
  <c r="AO79" i="3" s="1"/>
  <c r="E80" i="3"/>
  <c r="AY80" i="3"/>
  <c r="F79" i="3"/>
  <c r="G78" i="3"/>
  <c r="H78" i="3" s="1"/>
  <c r="E78" i="1"/>
  <c r="AM78" i="1" s="1"/>
  <c r="AN78" i="1" s="1"/>
  <c r="AS78" i="1"/>
  <c r="AR77" i="1"/>
  <c r="AY77" i="1"/>
  <c r="AT78" i="3" l="1"/>
  <c r="BR79" i="3"/>
  <c r="AU79" i="3"/>
  <c r="AV79" i="3" s="1"/>
  <c r="BB10" i="3"/>
  <c r="AW78" i="3"/>
  <c r="BQ861" i="1"/>
  <c r="AU861" i="1" s="1"/>
  <c r="AV861" i="1" s="1"/>
  <c r="BE75" i="1" s="1"/>
  <c r="BO862" i="1"/>
  <c r="BR82" i="1"/>
  <c r="BQ80" i="3"/>
  <c r="BO81" i="3"/>
  <c r="BO83" i="1"/>
  <c r="BQ83" i="1" s="1"/>
  <c r="AU83" i="1" s="1"/>
  <c r="F80" i="3"/>
  <c r="F81" i="3" s="1"/>
  <c r="AM80" i="3"/>
  <c r="AN80" i="3" s="1"/>
  <c r="AO80" i="3" s="1"/>
  <c r="E81" i="3"/>
  <c r="AR83" i="3"/>
  <c r="AS84" i="3"/>
  <c r="AY81" i="3"/>
  <c r="F78" i="1"/>
  <c r="G77" i="1"/>
  <c r="H77" i="1" s="1"/>
  <c r="G79" i="3"/>
  <c r="H79" i="3" s="1"/>
  <c r="E79" i="1"/>
  <c r="AM79" i="1" s="1"/>
  <c r="AN79" i="1" s="1"/>
  <c r="AY78" i="1"/>
  <c r="AS79" i="1"/>
  <c r="AR78" i="1"/>
  <c r="BC10" i="3" l="1"/>
  <c r="AW79" i="3"/>
  <c r="BR80" i="3"/>
  <c r="AU80" i="3"/>
  <c r="AT79" i="3"/>
  <c r="BO863" i="1"/>
  <c r="BQ862" i="1"/>
  <c r="AU862" i="1" s="1"/>
  <c r="AV862" i="1" s="1"/>
  <c r="BF75" i="1" s="1"/>
  <c r="BR83" i="1"/>
  <c r="BQ81" i="3"/>
  <c r="BO82" i="3"/>
  <c r="BO84" i="1"/>
  <c r="BQ84" i="1" s="1"/>
  <c r="AU84" i="1" s="1"/>
  <c r="AY82" i="3"/>
  <c r="F79" i="1"/>
  <c r="G78" i="1"/>
  <c r="H78" i="1" s="1"/>
  <c r="AS85" i="3"/>
  <c r="AR84" i="3"/>
  <c r="AM81" i="3"/>
  <c r="AN81" i="3" s="1"/>
  <c r="AO81" i="3" s="1"/>
  <c r="E82" i="3"/>
  <c r="F82" i="3" s="1"/>
  <c r="G80" i="3"/>
  <c r="H80" i="3" s="1"/>
  <c r="E80" i="1"/>
  <c r="AM80" i="1" s="1"/>
  <c r="AN80" i="1" s="1"/>
  <c r="AS80" i="1"/>
  <c r="AR79" i="1"/>
  <c r="AY79" i="1"/>
  <c r="BR81" i="3" l="1"/>
  <c r="AU81" i="3"/>
  <c r="AV81" i="3" s="1"/>
  <c r="AT80" i="3"/>
  <c r="AV80" i="3"/>
  <c r="BQ863" i="1"/>
  <c r="AU863" i="1" s="1"/>
  <c r="AV863" i="1" s="1"/>
  <c r="BG75" i="1" s="1"/>
  <c r="BO864" i="1"/>
  <c r="BR84" i="1"/>
  <c r="BQ82" i="3"/>
  <c r="BO83" i="3"/>
  <c r="BO85" i="1"/>
  <c r="BQ85" i="1" s="1"/>
  <c r="AU85" i="1" s="1"/>
  <c r="F80" i="1"/>
  <c r="G79" i="1"/>
  <c r="H79" i="1" s="1"/>
  <c r="AY83" i="3"/>
  <c r="AM82" i="3"/>
  <c r="AN82" i="3" s="1"/>
  <c r="AO82" i="3" s="1"/>
  <c r="E83" i="3"/>
  <c r="AS86" i="3"/>
  <c r="AR85" i="3"/>
  <c r="G81" i="3"/>
  <c r="H81" i="3" s="1"/>
  <c r="E81" i="1"/>
  <c r="AM81" i="1" s="1"/>
  <c r="AN81" i="1" s="1"/>
  <c r="AY80" i="1"/>
  <c r="AS81" i="1"/>
  <c r="AR80" i="1"/>
  <c r="AT81" i="3" l="1"/>
  <c r="BR82" i="3"/>
  <c r="AU82" i="3"/>
  <c r="AV82" i="3" s="1"/>
  <c r="BE10" i="3"/>
  <c r="AW81" i="3"/>
  <c r="BD10" i="3"/>
  <c r="AW80" i="3"/>
  <c r="BO865" i="1"/>
  <c r="BQ864" i="1"/>
  <c r="AU864" i="1" s="1"/>
  <c r="AV864" i="1" s="1"/>
  <c r="BH75" i="1" s="1"/>
  <c r="BR85" i="1"/>
  <c r="BQ83" i="3"/>
  <c r="BO84" i="3"/>
  <c r="BO86" i="1"/>
  <c r="BQ86" i="1" s="1"/>
  <c r="AU86" i="1" s="1"/>
  <c r="AY84" i="3"/>
  <c r="AR86" i="3"/>
  <c r="AS87" i="3"/>
  <c r="AM83" i="3"/>
  <c r="AN83" i="3" s="1"/>
  <c r="AO83" i="3" s="1"/>
  <c r="E84" i="3"/>
  <c r="F81" i="1"/>
  <c r="G80" i="1"/>
  <c r="H80" i="1" s="1"/>
  <c r="F83" i="3"/>
  <c r="G82" i="3"/>
  <c r="H82" i="3" s="1"/>
  <c r="E82" i="1"/>
  <c r="AM82" i="1" s="1"/>
  <c r="AN82" i="1" s="1"/>
  <c r="AS82" i="1"/>
  <c r="AR81" i="1"/>
  <c r="AY81" i="1"/>
  <c r="AW82" i="3" l="1"/>
  <c r="BF10" i="3"/>
  <c r="BR83" i="3"/>
  <c r="AU83" i="3"/>
  <c r="AV83" i="3" s="1"/>
  <c r="AT82" i="3"/>
  <c r="BQ865" i="1"/>
  <c r="AU865" i="1" s="1"/>
  <c r="AV865" i="1" s="1"/>
  <c r="BI75" i="1" s="1"/>
  <c r="BO866" i="1"/>
  <c r="BR86" i="1"/>
  <c r="BQ84" i="3"/>
  <c r="BO85" i="3"/>
  <c r="F84" i="3"/>
  <c r="F85" i="3" s="1"/>
  <c r="BO87" i="1"/>
  <c r="BQ87" i="1" s="1"/>
  <c r="AU87" i="1" s="1"/>
  <c r="AR87" i="3"/>
  <c r="AS88" i="3"/>
  <c r="F82" i="1"/>
  <c r="G81" i="1"/>
  <c r="H81" i="1" s="1"/>
  <c r="AY85" i="3"/>
  <c r="AM84" i="3"/>
  <c r="AN84" i="3" s="1"/>
  <c r="AO84" i="3" s="1"/>
  <c r="E85" i="3"/>
  <c r="G83" i="3"/>
  <c r="H83" i="3" s="1"/>
  <c r="E83" i="1"/>
  <c r="AM83" i="1" s="1"/>
  <c r="AN83" i="1" s="1"/>
  <c r="AY82" i="1"/>
  <c r="AS83" i="1"/>
  <c r="AR82" i="1"/>
  <c r="AT83" i="3" l="1"/>
  <c r="BG10" i="3"/>
  <c r="AW83" i="3"/>
  <c r="BR84" i="3"/>
  <c r="AU84" i="3"/>
  <c r="BO867" i="1"/>
  <c r="BQ866" i="1"/>
  <c r="AU866" i="1" s="1"/>
  <c r="AV866" i="1" s="1"/>
  <c r="BJ75" i="1" s="1"/>
  <c r="BR87" i="1"/>
  <c r="BQ85" i="3"/>
  <c r="BO86" i="3"/>
  <c r="BO88" i="1"/>
  <c r="BQ88" i="1" s="1"/>
  <c r="AU88" i="1" s="1"/>
  <c r="AM85" i="3"/>
  <c r="AN85" i="3" s="1"/>
  <c r="AO85" i="3" s="1"/>
  <c r="E86" i="3"/>
  <c r="F83" i="1"/>
  <c r="G82" i="1"/>
  <c r="H82" i="1" s="1"/>
  <c r="AY86" i="3"/>
  <c r="F86" i="3"/>
  <c r="AS89" i="3"/>
  <c r="AR88" i="3"/>
  <c r="G84" i="3"/>
  <c r="H84" i="3" s="1"/>
  <c r="E84" i="1"/>
  <c r="AM84" i="1" s="1"/>
  <c r="AN84" i="1" s="1"/>
  <c r="AS84" i="1"/>
  <c r="AR83" i="1"/>
  <c r="AY83" i="1"/>
  <c r="BR85" i="3" l="1"/>
  <c r="AU85" i="3"/>
  <c r="AV85" i="3" s="1"/>
  <c r="AT84" i="3"/>
  <c r="AV84" i="3"/>
  <c r="BQ867" i="1"/>
  <c r="AU867" i="1" s="1"/>
  <c r="AV867" i="1" s="1"/>
  <c r="BK75" i="1" s="1"/>
  <c r="BL75" i="1" s="1"/>
  <c r="BO868" i="1"/>
  <c r="BR88" i="1"/>
  <c r="BQ86" i="3"/>
  <c r="BO87" i="3"/>
  <c r="BO89" i="1"/>
  <c r="BQ89" i="1" s="1"/>
  <c r="AU89" i="1" s="1"/>
  <c r="F84" i="1"/>
  <c r="G83" i="1"/>
  <c r="H83" i="1" s="1"/>
  <c r="AM86" i="3"/>
  <c r="AN86" i="3" s="1"/>
  <c r="AO86" i="3" s="1"/>
  <c r="E87" i="3"/>
  <c r="AY87" i="3"/>
  <c r="AR89" i="3"/>
  <c r="AS90" i="3"/>
  <c r="G85" i="3"/>
  <c r="H85" i="3" s="1"/>
  <c r="E85" i="1"/>
  <c r="AM85" i="1" s="1"/>
  <c r="AN85" i="1" s="1"/>
  <c r="AY84" i="1"/>
  <c r="AS85" i="1"/>
  <c r="AR84" i="1"/>
  <c r="BR86" i="3" l="1"/>
  <c r="AU86" i="3"/>
  <c r="BH10" i="3"/>
  <c r="AW84" i="3"/>
  <c r="AT85" i="3"/>
  <c r="BI10" i="3"/>
  <c r="AW85" i="3"/>
  <c r="BO869" i="1"/>
  <c r="BQ868" i="1"/>
  <c r="AU868" i="1" s="1"/>
  <c r="AV868" i="1" s="1"/>
  <c r="AZ76" i="1" s="1"/>
  <c r="BR89" i="1"/>
  <c r="BQ87" i="3"/>
  <c r="BO88" i="3"/>
  <c r="BO90" i="1"/>
  <c r="BQ90" i="1" s="1"/>
  <c r="AU90" i="1" s="1"/>
  <c r="AM87" i="3"/>
  <c r="AN87" i="3" s="1"/>
  <c r="AO87" i="3" s="1"/>
  <c r="E88" i="3"/>
  <c r="AS91" i="3"/>
  <c r="AR90" i="3"/>
  <c r="F85" i="1"/>
  <c r="G84" i="1"/>
  <c r="H84" i="1" s="1"/>
  <c r="F87" i="3"/>
  <c r="AY88" i="3"/>
  <c r="G86" i="3"/>
  <c r="H86" i="3" s="1"/>
  <c r="E86" i="1"/>
  <c r="AM86" i="1" s="1"/>
  <c r="AN86" i="1" s="1"/>
  <c r="AS86" i="1"/>
  <c r="AR85" i="1"/>
  <c r="AY85" i="1"/>
  <c r="BR87" i="3" l="1"/>
  <c r="AU87" i="3"/>
  <c r="AV87" i="3" s="1"/>
  <c r="AT86" i="3"/>
  <c r="AV86" i="3"/>
  <c r="BQ869" i="1"/>
  <c r="AU869" i="1" s="1"/>
  <c r="AV869" i="1" s="1"/>
  <c r="BA76" i="1" s="1"/>
  <c r="BO870" i="1"/>
  <c r="BR90" i="1"/>
  <c r="BQ88" i="3"/>
  <c r="BO89" i="3"/>
  <c r="BO91" i="1"/>
  <c r="BQ91" i="1" s="1"/>
  <c r="AU91" i="1" s="1"/>
  <c r="AY89" i="3"/>
  <c r="F86" i="1"/>
  <c r="G85" i="1"/>
  <c r="H85" i="1" s="1"/>
  <c r="AS92" i="3"/>
  <c r="AR91" i="3"/>
  <c r="AM88" i="3"/>
  <c r="AN88" i="3" s="1"/>
  <c r="AO88" i="3" s="1"/>
  <c r="E89" i="3"/>
  <c r="F88" i="3"/>
  <c r="G87" i="3"/>
  <c r="H87" i="3" s="1"/>
  <c r="E87" i="1"/>
  <c r="AM87" i="1" s="1"/>
  <c r="AN87" i="1" s="1"/>
  <c r="AY86" i="1"/>
  <c r="AS87" i="1"/>
  <c r="AR86" i="1"/>
  <c r="BJ10" i="3" l="1"/>
  <c r="AW86" i="3"/>
  <c r="AT87" i="3"/>
  <c r="BR88" i="3"/>
  <c r="AU88" i="3"/>
  <c r="BK10" i="3"/>
  <c r="AW87" i="3"/>
  <c r="BO871" i="1"/>
  <c r="BQ870" i="1"/>
  <c r="AU870" i="1" s="1"/>
  <c r="AV870" i="1" s="1"/>
  <c r="BB76" i="1" s="1"/>
  <c r="BR91" i="1"/>
  <c r="BQ89" i="3"/>
  <c r="BO90" i="3"/>
  <c r="BO92" i="1"/>
  <c r="BQ92" i="1" s="1"/>
  <c r="AU92" i="1" s="1"/>
  <c r="F89" i="3"/>
  <c r="F87" i="1"/>
  <c r="G86" i="1"/>
  <c r="H86" i="1" s="1"/>
  <c r="AM89" i="3"/>
  <c r="AN89" i="3" s="1"/>
  <c r="AO89" i="3" s="1"/>
  <c r="E90" i="3"/>
  <c r="AY90" i="3"/>
  <c r="AR92" i="3"/>
  <c r="AS93" i="3"/>
  <c r="G88" i="3"/>
  <c r="H88" i="3" s="1"/>
  <c r="E88" i="1"/>
  <c r="AM88" i="1" s="1"/>
  <c r="AN88" i="1" s="1"/>
  <c r="AS88" i="1"/>
  <c r="AR87" i="1"/>
  <c r="AY87" i="1"/>
  <c r="BM10" i="3" l="1"/>
  <c r="AP11" i="3" s="1"/>
  <c r="BL10" i="3"/>
  <c r="AV88" i="3"/>
  <c r="AT88" i="3"/>
  <c r="BR89" i="3"/>
  <c r="AU89" i="3"/>
  <c r="AV89" i="3" s="1"/>
  <c r="BQ871" i="1"/>
  <c r="AU871" i="1" s="1"/>
  <c r="AV871" i="1" s="1"/>
  <c r="BC76" i="1" s="1"/>
  <c r="BO872" i="1"/>
  <c r="BR92" i="1"/>
  <c r="F90" i="3"/>
  <c r="BQ90" i="3"/>
  <c r="BO91" i="3"/>
  <c r="BO93" i="1"/>
  <c r="BQ93" i="1" s="1"/>
  <c r="AU93" i="1" s="1"/>
  <c r="AR93" i="3"/>
  <c r="AS94" i="3"/>
  <c r="F88" i="1"/>
  <c r="G87" i="1"/>
  <c r="H87" i="1" s="1"/>
  <c r="AM90" i="3"/>
  <c r="AN90" i="3" s="1"/>
  <c r="AO90" i="3" s="1"/>
  <c r="AH10" i="3" s="1"/>
  <c r="E91" i="3"/>
  <c r="E92" i="3" s="1"/>
  <c r="E93" i="3" s="1"/>
  <c r="E94" i="3" s="1"/>
  <c r="AY91" i="3"/>
  <c r="G89" i="3"/>
  <c r="H89" i="3" s="1"/>
  <c r="E89" i="1"/>
  <c r="AM89" i="1" s="1"/>
  <c r="AN89" i="1" s="1"/>
  <c r="AY88" i="1"/>
  <c r="AS89" i="1"/>
  <c r="AR88" i="1"/>
  <c r="BA11" i="3" l="1"/>
  <c r="AW89" i="3"/>
  <c r="AT89" i="3"/>
  <c r="BR90" i="3"/>
  <c r="AU90" i="3"/>
  <c r="AV90" i="3" s="1"/>
  <c r="AW88" i="3"/>
  <c r="AZ11" i="3"/>
  <c r="BO873" i="1"/>
  <c r="BQ872" i="1"/>
  <c r="AU872" i="1" s="1"/>
  <c r="AV872" i="1" s="1"/>
  <c r="BD76" i="1" s="1"/>
  <c r="BR93" i="1"/>
  <c r="BQ91" i="3"/>
  <c r="BO92" i="3"/>
  <c r="BO94" i="1"/>
  <c r="BQ94" i="1" s="1"/>
  <c r="AU94" i="1" s="1"/>
  <c r="AH23" i="3"/>
  <c r="F89" i="1"/>
  <c r="G88" i="1"/>
  <c r="H88" i="1" s="1"/>
  <c r="AR94" i="3"/>
  <c r="AS95" i="3"/>
  <c r="AY92" i="3"/>
  <c r="F91" i="3"/>
  <c r="F92" i="3" s="1"/>
  <c r="F93" i="3" s="1"/>
  <c r="F94" i="3" s="1"/>
  <c r="G90" i="3"/>
  <c r="H90" i="3" s="1"/>
  <c r="E95" i="3"/>
  <c r="E90" i="1"/>
  <c r="AM90" i="1" s="1"/>
  <c r="AN90" i="1" s="1"/>
  <c r="AS90" i="1"/>
  <c r="AR89" i="1"/>
  <c r="AY89" i="1"/>
  <c r="BB11" i="3" l="1"/>
  <c r="AW90" i="3"/>
  <c r="AT90" i="3"/>
  <c r="BR91" i="3"/>
  <c r="AU91" i="3"/>
  <c r="AV91" i="3" s="1"/>
  <c r="BQ873" i="1"/>
  <c r="AU873" i="1" s="1"/>
  <c r="AV873" i="1" s="1"/>
  <c r="BE76" i="1" s="1"/>
  <c r="BO874" i="1"/>
  <c r="BR94" i="1"/>
  <c r="BQ92" i="3"/>
  <c r="BO93" i="3"/>
  <c r="BO95" i="1"/>
  <c r="BQ95" i="1" s="1"/>
  <c r="AU95" i="1" s="1"/>
  <c r="AS96" i="3"/>
  <c r="AR95" i="3"/>
  <c r="F95" i="3"/>
  <c r="AY93" i="3"/>
  <c r="F90" i="1"/>
  <c r="G89" i="1"/>
  <c r="H89" i="1" s="1"/>
  <c r="G91" i="3"/>
  <c r="H91" i="3" s="1"/>
  <c r="E96" i="3"/>
  <c r="E91" i="1"/>
  <c r="AY90" i="1"/>
  <c r="AS91" i="1"/>
  <c r="AR90" i="1"/>
  <c r="BC11" i="3" l="1"/>
  <c r="AW91" i="3"/>
  <c r="AT91" i="3"/>
  <c r="BR92" i="3"/>
  <c r="AU92" i="3"/>
  <c r="BO875" i="1"/>
  <c r="BQ874" i="1"/>
  <c r="AU874" i="1" s="1"/>
  <c r="AV874" i="1" s="1"/>
  <c r="BF76" i="1" s="1"/>
  <c r="BR95" i="1"/>
  <c r="BQ93" i="3"/>
  <c r="BO94" i="3"/>
  <c r="BO96" i="1"/>
  <c r="BQ96" i="1" s="1"/>
  <c r="AU96" i="1" s="1"/>
  <c r="AY94" i="3"/>
  <c r="F96" i="3"/>
  <c r="F91" i="1"/>
  <c r="G90" i="1"/>
  <c r="H90" i="1" s="1"/>
  <c r="AR96" i="3"/>
  <c r="AS97" i="3"/>
  <c r="G92" i="3"/>
  <c r="H92" i="3" s="1"/>
  <c r="E97" i="3"/>
  <c r="E92" i="1"/>
  <c r="AS92" i="1"/>
  <c r="AR91" i="1"/>
  <c r="AY91" i="1"/>
  <c r="AT92" i="3" l="1"/>
  <c r="AV92" i="3"/>
  <c r="BR93" i="3"/>
  <c r="AU93" i="3"/>
  <c r="AV93" i="3" s="1"/>
  <c r="BQ875" i="1"/>
  <c r="AU875" i="1" s="1"/>
  <c r="AV875" i="1" s="1"/>
  <c r="BG76" i="1" s="1"/>
  <c r="BO876" i="1"/>
  <c r="BR96" i="1"/>
  <c r="BQ94" i="3"/>
  <c r="BO95" i="3"/>
  <c r="BO97" i="1"/>
  <c r="BQ97" i="1" s="1"/>
  <c r="AU97" i="1" s="1"/>
  <c r="F97" i="3"/>
  <c r="F92" i="1"/>
  <c r="G91" i="1"/>
  <c r="H91" i="1" s="1"/>
  <c r="AY95" i="3"/>
  <c r="AS98" i="3"/>
  <c r="AR97" i="3"/>
  <c r="G93" i="3"/>
  <c r="H93" i="3" s="1"/>
  <c r="E98" i="3"/>
  <c r="E93" i="1"/>
  <c r="AY92" i="1"/>
  <c r="AS93" i="1"/>
  <c r="AR92" i="1"/>
  <c r="BR94" i="3" l="1"/>
  <c r="AU94" i="3"/>
  <c r="BE11" i="3"/>
  <c r="AW93" i="3"/>
  <c r="AT93" i="3"/>
  <c r="BD11" i="3"/>
  <c r="AW92" i="3"/>
  <c r="F98" i="3"/>
  <c r="BO877" i="1"/>
  <c r="BQ876" i="1"/>
  <c r="AU876" i="1" s="1"/>
  <c r="AV876" i="1" s="1"/>
  <c r="BH76" i="1" s="1"/>
  <c r="BR97" i="1"/>
  <c r="BQ95" i="3"/>
  <c r="BO96" i="3"/>
  <c r="BO98" i="1"/>
  <c r="BQ98" i="1" s="1"/>
  <c r="AU98" i="1" s="1"/>
  <c r="F93" i="1"/>
  <c r="G92" i="1"/>
  <c r="H92" i="1" s="1"/>
  <c r="AS99" i="3"/>
  <c r="AR98" i="3"/>
  <c r="AY96" i="3"/>
  <c r="G94" i="3"/>
  <c r="H94" i="3" s="1"/>
  <c r="E99" i="3"/>
  <c r="F99" i="3" s="1"/>
  <c r="E94" i="1"/>
  <c r="AS94" i="1"/>
  <c r="AR93" i="1"/>
  <c r="AY93" i="1"/>
  <c r="AV94" i="3" l="1"/>
  <c r="AT94" i="3"/>
  <c r="BR95" i="3"/>
  <c r="AU95" i="3"/>
  <c r="AV95" i="3" s="1"/>
  <c r="BQ877" i="1"/>
  <c r="AU877" i="1" s="1"/>
  <c r="AV877" i="1" s="1"/>
  <c r="BI76" i="1" s="1"/>
  <c r="BO878" i="1"/>
  <c r="BR98" i="1"/>
  <c r="BQ96" i="3"/>
  <c r="BO97" i="3"/>
  <c r="BO99" i="1"/>
  <c r="BQ99" i="1" s="1"/>
  <c r="AU99" i="1" s="1"/>
  <c r="AY97" i="3"/>
  <c r="AS100" i="3"/>
  <c r="AR99" i="3"/>
  <c r="F94" i="1"/>
  <c r="G93" i="1"/>
  <c r="H93" i="1" s="1"/>
  <c r="G95" i="3"/>
  <c r="H95" i="3" s="1"/>
  <c r="E100" i="3"/>
  <c r="F100" i="3" s="1"/>
  <c r="E95" i="1"/>
  <c r="AY94" i="1"/>
  <c r="AS95" i="1"/>
  <c r="AR94" i="1"/>
  <c r="BG11" i="3" l="1"/>
  <c r="AW95" i="3"/>
  <c r="BR96" i="3"/>
  <c r="AU96" i="3"/>
  <c r="AT95" i="3"/>
  <c r="AW94" i="3"/>
  <c r="BF11" i="3"/>
  <c r="BO879" i="1"/>
  <c r="BQ878" i="1"/>
  <c r="AU878" i="1" s="1"/>
  <c r="AV878" i="1" s="1"/>
  <c r="BJ76" i="1" s="1"/>
  <c r="BR99" i="1"/>
  <c r="BQ97" i="3"/>
  <c r="BO98" i="3"/>
  <c r="BO100" i="1"/>
  <c r="BQ100" i="1" s="1"/>
  <c r="AU100" i="1" s="1"/>
  <c r="AY98" i="3"/>
  <c r="F95" i="1"/>
  <c r="G94" i="1"/>
  <c r="H94" i="1" s="1"/>
  <c r="AS101" i="3"/>
  <c r="AR100" i="3"/>
  <c r="G96" i="3"/>
  <c r="H96" i="3" s="1"/>
  <c r="E101" i="3"/>
  <c r="F101" i="3" s="1"/>
  <c r="E96" i="1"/>
  <c r="AS96" i="1"/>
  <c r="AR95" i="1"/>
  <c r="AY95" i="1"/>
  <c r="AV96" i="3" l="1"/>
  <c r="AT96" i="3"/>
  <c r="BR97" i="3"/>
  <c r="AU97" i="3"/>
  <c r="AV97" i="3" s="1"/>
  <c r="BQ879" i="1"/>
  <c r="AU879" i="1" s="1"/>
  <c r="AV879" i="1" s="1"/>
  <c r="BK76" i="1" s="1"/>
  <c r="BL76" i="1" s="1"/>
  <c r="BO880" i="1"/>
  <c r="BR100" i="1"/>
  <c r="BQ98" i="3"/>
  <c r="BO99" i="3"/>
  <c r="BO101" i="1"/>
  <c r="BQ101" i="1" s="1"/>
  <c r="AU101" i="1" s="1"/>
  <c r="AY99" i="3"/>
  <c r="AS102" i="3"/>
  <c r="AR101" i="3"/>
  <c r="F96" i="1"/>
  <c r="G95" i="1"/>
  <c r="H95" i="1" s="1"/>
  <c r="G97" i="3"/>
  <c r="H97" i="3" s="1"/>
  <c r="E102" i="3"/>
  <c r="F102" i="3" s="1"/>
  <c r="E97" i="1"/>
  <c r="AY96" i="1"/>
  <c r="AS97" i="1"/>
  <c r="AR96" i="1"/>
  <c r="BI11" i="3" l="1"/>
  <c r="AW97" i="3"/>
  <c r="BR98" i="3"/>
  <c r="AU98" i="3"/>
  <c r="AT97" i="3"/>
  <c r="BH11" i="3"/>
  <c r="AW96" i="3"/>
  <c r="BO881" i="1"/>
  <c r="BQ880" i="1"/>
  <c r="AU880" i="1" s="1"/>
  <c r="AV880" i="1" s="1"/>
  <c r="AZ77" i="1" s="1"/>
  <c r="BR101" i="1"/>
  <c r="BQ99" i="3"/>
  <c r="BO100" i="3"/>
  <c r="BO102" i="1"/>
  <c r="BQ102" i="1" s="1"/>
  <c r="AU102" i="1" s="1"/>
  <c r="AR102" i="3"/>
  <c r="AS103" i="3"/>
  <c r="AY100" i="3"/>
  <c r="F97" i="1"/>
  <c r="G96" i="1"/>
  <c r="H96" i="1" s="1"/>
  <c r="G98" i="3"/>
  <c r="H98" i="3" s="1"/>
  <c r="E103" i="3"/>
  <c r="F103" i="3" s="1"/>
  <c r="E98" i="1"/>
  <c r="AS98" i="1"/>
  <c r="AR97" i="1"/>
  <c r="AY97" i="1"/>
  <c r="AV98" i="3" l="1"/>
  <c r="AT98" i="3"/>
  <c r="BR99" i="3"/>
  <c r="AU99" i="3"/>
  <c r="AV99" i="3" s="1"/>
  <c r="BQ881" i="1"/>
  <c r="AU881" i="1" s="1"/>
  <c r="AV881" i="1" s="1"/>
  <c r="BA77" i="1" s="1"/>
  <c r="BO882" i="1"/>
  <c r="BR102" i="1"/>
  <c r="BQ100" i="3"/>
  <c r="BO101" i="3"/>
  <c r="BO103" i="1"/>
  <c r="BQ103" i="1" s="1"/>
  <c r="AU103" i="1" s="1"/>
  <c r="AY101" i="3"/>
  <c r="AS104" i="3"/>
  <c r="AR103" i="3"/>
  <c r="F98" i="1"/>
  <c r="G97" i="1"/>
  <c r="H97" i="1" s="1"/>
  <c r="G99" i="3"/>
  <c r="H99" i="3" s="1"/>
  <c r="E104" i="3"/>
  <c r="F104" i="3" s="1"/>
  <c r="E99" i="1"/>
  <c r="AY98" i="1"/>
  <c r="AS99" i="1"/>
  <c r="AR98" i="1"/>
  <c r="BR100" i="3" l="1"/>
  <c r="AU100" i="3"/>
  <c r="AV100" i="3" s="1"/>
  <c r="BK11" i="3"/>
  <c r="AW99" i="3"/>
  <c r="AT99" i="3"/>
  <c r="BJ11" i="3"/>
  <c r="AW98" i="3"/>
  <c r="BO883" i="1"/>
  <c r="BQ882" i="1"/>
  <c r="AU882" i="1" s="1"/>
  <c r="AV882" i="1" s="1"/>
  <c r="BB77" i="1" s="1"/>
  <c r="BR103" i="1"/>
  <c r="BQ101" i="3"/>
  <c r="BO102" i="3"/>
  <c r="BO104" i="1"/>
  <c r="BQ104" i="1" s="1"/>
  <c r="AU104" i="1" s="1"/>
  <c r="F99" i="1"/>
  <c r="G98" i="1"/>
  <c r="H98" i="1" s="1"/>
  <c r="AY102" i="3"/>
  <c r="AS105" i="3"/>
  <c r="AR104" i="3"/>
  <c r="G100" i="3"/>
  <c r="H100" i="3" s="1"/>
  <c r="E105" i="3"/>
  <c r="F105" i="3" s="1"/>
  <c r="E100" i="1"/>
  <c r="AS100" i="1"/>
  <c r="AR99" i="1"/>
  <c r="AY99" i="1"/>
  <c r="AT100" i="3" l="1"/>
  <c r="BR101" i="3"/>
  <c r="AU101" i="3"/>
  <c r="AV101" i="3" s="1"/>
  <c r="BL11" i="3"/>
  <c r="BM11" i="3"/>
  <c r="AP12" i="3" s="1"/>
  <c r="AZ12" i="3"/>
  <c r="AW100" i="3"/>
  <c r="BQ883" i="1"/>
  <c r="AU883" i="1" s="1"/>
  <c r="AV883" i="1" s="1"/>
  <c r="BC77" i="1" s="1"/>
  <c r="BO884" i="1"/>
  <c r="BR104" i="1"/>
  <c r="BQ102" i="3"/>
  <c r="BO103" i="3"/>
  <c r="BO105" i="1"/>
  <c r="BQ105" i="1" s="1"/>
  <c r="AU105" i="1" s="1"/>
  <c r="F100" i="1"/>
  <c r="G100" i="1" s="1"/>
  <c r="H100" i="1" s="1"/>
  <c r="AY103" i="3"/>
  <c r="AS106" i="3"/>
  <c r="AR105" i="3"/>
  <c r="G99" i="1"/>
  <c r="H99" i="1" s="1"/>
  <c r="G101" i="3"/>
  <c r="H101" i="3" s="1"/>
  <c r="E106" i="3"/>
  <c r="F106" i="3" s="1"/>
  <c r="E101" i="1"/>
  <c r="AY100" i="1"/>
  <c r="AS101" i="1"/>
  <c r="AR100" i="1"/>
  <c r="AT101" i="3" l="1"/>
  <c r="BA12" i="3"/>
  <c r="AW101" i="3"/>
  <c r="BR102" i="3"/>
  <c r="AU102" i="3"/>
  <c r="BO885" i="1"/>
  <c r="BQ884" i="1"/>
  <c r="AU884" i="1" s="1"/>
  <c r="AV884" i="1" s="1"/>
  <c r="BD77" i="1" s="1"/>
  <c r="BR105" i="1"/>
  <c r="BQ103" i="3"/>
  <c r="BO104" i="3"/>
  <c r="BO106" i="1"/>
  <c r="BQ106" i="1" s="1"/>
  <c r="AU106" i="1" s="1"/>
  <c r="AY104" i="3"/>
  <c r="F101" i="1"/>
  <c r="G101" i="1" s="1"/>
  <c r="H101" i="1" s="1"/>
  <c r="AR106" i="3"/>
  <c r="AS107" i="3"/>
  <c r="G102" i="3"/>
  <c r="H102" i="3" s="1"/>
  <c r="E107" i="3"/>
  <c r="F107" i="3" s="1"/>
  <c r="E102" i="1"/>
  <c r="AS102" i="1"/>
  <c r="AR101" i="1"/>
  <c r="AY101" i="1"/>
  <c r="AV102" i="3" l="1"/>
  <c r="AT102" i="3"/>
  <c r="BR103" i="3"/>
  <c r="AU103" i="3"/>
  <c r="AV103" i="3" s="1"/>
  <c r="BQ885" i="1"/>
  <c r="AU885" i="1" s="1"/>
  <c r="AV885" i="1" s="1"/>
  <c r="BE77" i="1" s="1"/>
  <c r="BO886" i="1"/>
  <c r="BR106" i="1"/>
  <c r="BQ104" i="3"/>
  <c r="BO105" i="3"/>
  <c r="BO107" i="1"/>
  <c r="BQ107" i="1" s="1"/>
  <c r="AU107" i="1" s="1"/>
  <c r="AR107" i="3"/>
  <c r="AS108" i="3"/>
  <c r="AY105" i="3"/>
  <c r="F102" i="1"/>
  <c r="G102" i="1" s="1"/>
  <c r="H102" i="1" s="1"/>
  <c r="G103" i="3"/>
  <c r="H103" i="3" s="1"/>
  <c r="E108" i="3"/>
  <c r="F108" i="3" s="1"/>
  <c r="E103" i="1"/>
  <c r="AY102" i="1"/>
  <c r="AS103" i="1"/>
  <c r="AR102" i="1"/>
  <c r="BC12" i="3" l="1"/>
  <c r="AW103" i="3"/>
  <c r="AT103" i="3"/>
  <c r="BB12" i="3"/>
  <c r="AW102" i="3"/>
  <c r="BR104" i="3"/>
  <c r="AU104" i="3"/>
  <c r="AV104" i="3" s="1"/>
  <c r="BO887" i="1"/>
  <c r="BQ886" i="1"/>
  <c r="AU886" i="1" s="1"/>
  <c r="AV886" i="1" s="1"/>
  <c r="BF77" i="1" s="1"/>
  <c r="BR107" i="1"/>
  <c r="BQ105" i="3"/>
  <c r="BO106" i="3"/>
  <c r="BO108" i="1"/>
  <c r="BQ108" i="1" s="1"/>
  <c r="AU108" i="1" s="1"/>
  <c r="AY106" i="3"/>
  <c r="AS109" i="3"/>
  <c r="AR108" i="3"/>
  <c r="F103" i="1"/>
  <c r="G103" i="1" s="1"/>
  <c r="H103" i="1" s="1"/>
  <c r="G104" i="3"/>
  <c r="H104" i="3" s="1"/>
  <c r="E109" i="3"/>
  <c r="F109" i="3" s="1"/>
  <c r="E104" i="1"/>
  <c r="AS104" i="1"/>
  <c r="AR103" i="1"/>
  <c r="AY103" i="1"/>
  <c r="AT104" i="3" l="1"/>
  <c r="BR105" i="3"/>
  <c r="AU105" i="3"/>
  <c r="AV105" i="3" s="1"/>
  <c r="BD12" i="3"/>
  <c r="AW104" i="3"/>
  <c r="BQ887" i="1"/>
  <c r="AU887" i="1" s="1"/>
  <c r="AV887" i="1" s="1"/>
  <c r="BG77" i="1" s="1"/>
  <c r="BO888" i="1"/>
  <c r="BR108" i="1"/>
  <c r="BQ106" i="3"/>
  <c r="BO107" i="3"/>
  <c r="BO109" i="1"/>
  <c r="BQ109" i="1" s="1"/>
  <c r="AU109" i="1" s="1"/>
  <c r="AY107" i="3"/>
  <c r="F104" i="1"/>
  <c r="F105" i="1" s="1"/>
  <c r="AR109" i="3"/>
  <c r="AS110" i="3"/>
  <c r="G105" i="3"/>
  <c r="H105" i="3" s="1"/>
  <c r="E110" i="3"/>
  <c r="F110" i="3" s="1"/>
  <c r="E105" i="1"/>
  <c r="AY104" i="1"/>
  <c r="AS105" i="1"/>
  <c r="AR104" i="1"/>
  <c r="BR106" i="3" l="1"/>
  <c r="AU106" i="3"/>
  <c r="BE12" i="3"/>
  <c r="AW105" i="3"/>
  <c r="AT105" i="3"/>
  <c r="BO889" i="1"/>
  <c r="BQ888" i="1"/>
  <c r="AU888" i="1" s="1"/>
  <c r="AV888" i="1" s="1"/>
  <c r="BH77" i="1" s="1"/>
  <c r="BR109" i="1"/>
  <c r="BQ107" i="3"/>
  <c r="BO108" i="3"/>
  <c r="BO110" i="1"/>
  <c r="BQ110" i="1" s="1"/>
  <c r="AU110" i="1" s="1"/>
  <c r="AS111" i="3"/>
  <c r="AR110" i="3"/>
  <c r="AY108" i="3"/>
  <c r="G104" i="1"/>
  <c r="H104" i="1" s="1"/>
  <c r="G106" i="3"/>
  <c r="H106" i="3" s="1"/>
  <c r="E111" i="3"/>
  <c r="F111" i="3" s="1"/>
  <c r="G105" i="1"/>
  <c r="E106" i="1"/>
  <c r="F106" i="1" s="1"/>
  <c r="AS106" i="1"/>
  <c r="AR105" i="1"/>
  <c r="AY105" i="1"/>
  <c r="AT106" i="3" l="1"/>
  <c r="AV106" i="3"/>
  <c r="BR107" i="3"/>
  <c r="AU107" i="3"/>
  <c r="AV107" i="3" s="1"/>
  <c r="BQ889" i="1"/>
  <c r="AU889" i="1" s="1"/>
  <c r="AV889" i="1" s="1"/>
  <c r="BI77" i="1" s="1"/>
  <c r="BO890" i="1"/>
  <c r="BR110" i="1"/>
  <c r="BQ108" i="3"/>
  <c r="BO109" i="3"/>
  <c r="BO111" i="1"/>
  <c r="BQ111" i="1" s="1"/>
  <c r="AU111" i="1" s="1"/>
  <c r="H105" i="1"/>
  <c r="AY109" i="3"/>
  <c r="AR111" i="3"/>
  <c r="AS112" i="3"/>
  <c r="G107" i="3"/>
  <c r="H107" i="3" s="1"/>
  <c r="E112" i="3"/>
  <c r="F112" i="3" s="1"/>
  <c r="G106" i="1"/>
  <c r="E107" i="1"/>
  <c r="F107" i="1" s="1"/>
  <c r="AY106" i="1"/>
  <c r="AS107" i="1"/>
  <c r="AR106" i="1"/>
  <c r="BG12" i="3" l="1"/>
  <c r="AW107" i="3"/>
  <c r="BR108" i="3"/>
  <c r="AU108" i="3"/>
  <c r="AV108" i="3" s="1"/>
  <c r="AT107" i="3"/>
  <c r="BF12" i="3"/>
  <c r="AW106" i="3"/>
  <c r="BO891" i="1"/>
  <c r="BQ890" i="1"/>
  <c r="AU890" i="1" s="1"/>
  <c r="AV890" i="1" s="1"/>
  <c r="BJ77" i="1" s="1"/>
  <c r="BR111" i="1"/>
  <c r="BQ109" i="3"/>
  <c r="BO110" i="3"/>
  <c r="H106" i="1"/>
  <c r="BO112" i="1"/>
  <c r="BQ112" i="1" s="1"/>
  <c r="AU112" i="1" s="1"/>
  <c r="AY110" i="3"/>
  <c r="AR112" i="3"/>
  <c r="AS113" i="3"/>
  <c r="G108" i="3"/>
  <c r="H108" i="3" s="1"/>
  <c r="E113" i="3"/>
  <c r="F113" i="3" s="1"/>
  <c r="G107" i="1"/>
  <c r="H107" i="1" s="1"/>
  <c r="E108" i="1"/>
  <c r="F108" i="1" s="1"/>
  <c r="AS108" i="1"/>
  <c r="AR107" i="1"/>
  <c r="AY107" i="1"/>
  <c r="AT108" i="3" l="1"/>
  <c r="BH12" i="3"/>
  <c r="AW108" i="3"/>
  <c r="BR109" i="3"/>
  <c r="AU109" i="3"/>
  <c r="AV109" i="3" s="1"/>
  <c r="BQ891" i="1"/>
  <c r="AU891" i="1" s="1"/>
  <c r="AV891" i="1" s="1"/>
  <c r="BK77" i="1" s="1"/>
  <c r="BL77" i="1" s="1"/>
  <c r="BO892" i="1"/>
  <c r="BR112" i="1"/>
  <c r="BQ110" i="3"/>
  <c r="BO111" i="3"/>
  <c r="BO113" i="1"/>
  <c r="BQ113" i="1" s="1"/>
  <c r="AU113" i="1" s="1"/>
  <c r="AY111" i="3"/>
  <c r="AR113" i="3"/>
  <c r="AS114" i="3"/>
  <c r="G109" i="3"/>
  <c r="H109" i="3" s="1"/>
  <c r="E114" i="3"/>
  <c r="F114" i="3" s="1"/>
  <c r="G108" i="1"/>
  <c r="H108" i="1" s="1"/>
  <c r="E109" i="1"/>
  <c r="F109" i="1" s="1"/>
  <c r="AY108" i="1"/>
  <c r="AS109" i="1"/>
  <c r="AR108" i="1"/>
  <c r="AT109" i="3" l="1"/>
  <c r="BI12" i="3"/>
  <c r="AW109" i="3"/>
  <c r="BR110" i="3"/>
  <c r="AU110" i="3"/>
  <c r="BO893" i="1"/>
  <c r="BQ892" i="1"/>
  <c r="AU892" i="1" s="1"/>
  <c r="AV892" i="1" s="1"/>
  <c r="AZ78" i="1" s="1"/>
  <c r="BR113" i="1"/>
  <c r="BQ111" i="3"/>
  <c r="BO112" i="3"/>
  <c r="BO114" i="1"/>
  <c r="BQ114" i="1" s="1"/>
  <c r="AU114" i="1" s="1"/>
  <c r="AY112" i="3"/>
  <c r="AR114" i="3"/>
  <c r="AS115" i="3"/>
  <c r="G110" i="3"/>
  <c r="H110" i="3" s="1"/>
  <c r="E115" i="3"/>
  <c r="F115" i="3" s="1"/>
  <c r="G109" i="1"/>
  <c r="H109" i="1" s="1"/>
  <c r="E110" i="1"/>
  <c r="F110" i="1" s="1"/>
  <c r="AS110" i="1"/>
  <c r="AR109" i="1"/>
  <c r="AY109" i="1"/>
  <c r="BR111" i="3" l="1"/>
  <c r="AU111" i="3"/>
  <c r="AV111" i="3" s="1"/>
  <c r="AT110" i="3"/>
  <c r="AV110" i="3"/>
  <c r="BQ893" i="1"/>
  <c r="AU893" i="1" s="1"/>
  <c r="AV893" i="1" s="1"/>
  <c r="BA78" i="1" s="1"/>
  <c r="BO894" i="1"/>
  <c r="BR114" i="1"/>
  <c r="BQ112" i="3"/>
  <c r="BO113" i="3"/>
  <c r="BO115" i="1"/>
  <c r="BQ115" i="1" s="1"/>
  <c r="AU115" i="1" s="1"/>
  <c r="AY113" i="3"/>
  <c r="AR115" i="3"/>
  <c r="AS116" i="3"/>
  <c r="G111" i="3"/>
  <c r="H111" i="3" s="1"/>
  <c r="E116" i="3"/>
  <c r="F116" i="3" s="1"/>
  <c r="G110" i="1"/>
  <c r="H110" i="1" s="1"/>
  <c r="E111" i="1"/>
  <c r="F111" i="1" s="1"/>
  <c r="AY110" i="1"/>
  <c r="AS111" i="1"/>
  <c r="AR110" i="1"/>
  <c r="AT111" i="3" l="1"/>
  <c r="BR112" i="3"/>
  <c r="AU112" i="3"/>
  <c r="AV112" i="3" s="1"/>
  <c r="BK12" i="3"/>
  <c r="AW111" i="3"/>
  <c r="BJ12" i="3"/>
  <c r="AW110" i="3"/>
  <c r="BO895" i="1"/>
  <c r="BQ894" i="1"/>
  <c r="AU894" i="1" s="1"/>
  <c r="AV894" i="1" s="1"/>
  <c r="BB78" i="1" s="1"/>
  <c r="BR115" i="1"/>
  <c r="BQ113" i="3"/>
  <c r="BO114" i="3"/>
  <c r="BO116" i="1"/>
  <c r="BQ116" i="1" s="1"/>
  <c r="AU116" i="1" s="1"/>
  <c r="AY114" i="3"/>
  <c r="AS117" i="3"/>
  <c r="AR116" i="3"/>
  <c r="G112" i="3"/>
  <c r="H112" i="3" s="1"/>
  <c r="E117" i="3"/>
  <c r="F117" i="3" s="1"/>
  <c r="G111" i="1"/>
  <c r="H111" i="1" s="1"/>
  <c r="E112" i="1"/>
  <c r="F112" i="1" s="1"/>
  <c r="AS112" i="1"/>
  <c r="AR111" i="1"/>
  <c r="AY111" i="1"/>
  <c r="AT112" i="3" l="1"/>
  <c r="BR113" i="3"/>
  <c r="AU113" i="3"/>
  <c r="AV113" i="3" s="1"/>
  <c r="BL12" i="3"/>
  <c r="BM12" i="3"/>
  <c r="AP13" i="3" s="1"/>
  <c r="AZ13" i="3"/>
  <c r="AW112" i="3"/>
  <c r="BQ895" i="1"/>
  <c r="AU895" i="1" s="1"/>
  <c r="AV895" i="1" s="1"/>
  <c r="BC78" i="1" s="1"/>
  <c r="BO896" i="1"/>
  <c r="BR116" i="1"/>
  <c r="BQ114" i="3"/>
  <c r="BO115" i="3"/>
  <c r="BO117" i="1"/>
  <c r="BQ117" i="1" s="1"/>
  <c r="AU117" i="1" s="1"/>
  <c r="AR117" i="3"/>
  <c r="AS118" i="3"/>
  <c r="AY115" i="3"/>
  <c r="G113" i="3"/>
  <c r="H113" i="3" s="1"/>
  <c r="E118" i="3"/>
  <c r="F118" i="3" s="1"/>
  <c r="G112" i="1"/>
  <c r="H112" i="1" s="1"/>
  <c r="E113" i="1"/>
  <c r="F113" i="1" s="1"/>
  <c r="AY112" i="1"/>
  <c r="AS113" i="1"/>
  <c r="AR112" i="1"/>
  <c r="AT113" i="3" l="1"/>
  <c r="BA13" i="3"/>
  <c r="AW113" i="3"/>
  <c r="BR114" i="3"/>
  <c r="AU114" i="3"/>
  <c r="BO897" i="1"/>
  <c r="BQ896" i="1"/>
  <c r="AU896" i="1" s="1"/>
  <c r="AV896" i="1" s="1"/>
  <c r="BD78" i="1" s="1"/>
  <c r="BR117" i="1"/>
  <c r="BQ115" i="3"/>
  <c r="BO116" i="3"/>
  <c r="BO118" i="1"/>
  <c r="BQ118" i="1" s="1"/>
  <c r="AU118" i="1" s="1"/>
  <c r="AY116" i="3"/>
  <c r="AS119" i="3"/>
  <c r="AR118" i="3"/>
  <c r="G114" i="3"/>
  <c r="H114" i="3" s="1"/>
  <c r="E119" i="3"/>
  <c r="F119" i="3" s="1"/>
  <c r="G113" i="1"/>
  <c r="H113" i="1" s="1"/>
  <c r="E114" i="1"/>
  <c r="F114" i="1" s="1"/>
  <c r="AS114" i="1"/>
  <c r="AR113" i="1"/>
  <c r="AY113" i="1"/>
  <c r="BR115" i="3" l="1"/>
  <c r="AU115" i="3"/>
  <c r="AV115" i="3" s="1"/>
  <c r="AT114" i="3"/>
  <c r="AV114" i="3"/>
  <c r="BQ897" i="1"/>
  <c r="AU897" i="1" s="1"/>
  <c r="AV897" i="1" s="1"/>
  <c r="BE78" i="1" s="1"/>
  <c r="BO898" i="1"/>
  <c r="BR118" i="1"/>
  <c r="BQ116" i="3"/>
  <c r="BO117" i="3"/>
  <c r="BO119" i="1"/>
  <c r="BQ119" i="1" s="1"/>
  <c r="AU119" i="1" s="1"/>
  <c r="AY117" i="3"/>
  <c r="AS120" i="3"/>
  <c r="AR119" i="3"/>
  <c r="G115" i="3"/>
  <c r="H115" i="3" s="1"/>
  <c r="E120" i="3"/>
  <c r="F120" i="3" s="1"/>
  <c r="G114" i="1"/>
  <c r="H114" i="1" s="1"/>
  <c r="E115" i="1"/>
  <c r="F115" i="1" s="1"/>
  <c r="AY114" i="1"/>
  <c r="AS115" i="1"/>
  <c r="AR114" i="1"/>
  <c r="AT115" i="3" l="1"/>
  <c r="BR116" i="3"/>
  <c r="AU116" i="3"/>
  <c r="AV116" i="3" s="1"/>
  <c r="BB13" i="3"/>
  <c r="AW114" i="3"/>
  <c r="BC13" i="3"/>
  <c r="AW115" i="3"/>
  <c r="BO899" i="1"/>
  <c r="BQ898" i="1"/>
  <c r="AU898" i="1" s="1"/>
  <c r="AV898" i="1" s="1"/>
  <c r="BF78" i="1" s="1"/>
  <c r="BR119" i="1"/>
  <c r="BQ117" i="3"/>
  <c r="BO118" i="3"/>
  <c r="BO120" i="1"/>
  <c r="BQ120" i="1" s="1"/>
  <c r="AU120" i="1" s="1"/>
  <c r="AY118" i="3"/>
  <c r="AR120" i="3"/>
  <c r="AS121" i="3"/>
  <c r="G116" i="3"/>
  <c r="H116" i="3" s="1"/>
  <c r="E121" i="3"/>
  <c r="F121" i="3" s="1"/>
  <c r="G115" i="1"/>
  <c r="H115" i="1" s="1"/>
  <c r="E116" i="1"/>
  <c r="F116" i="1" s="1"/>
  <c r="AS116" i="1"/>
  <c r="AR115" i="1"/>
  <c r="AY115" i="1"/>
  <c r="AT116" i="3" l="1"/>
  <c r="BR117" i="3"/>
  <c r="AU117" i="3"/>
  <c r="AV117" i="3" s="1"/>
  <c r="BD13" i="3"/>
  <c r="AW116" i="3"/>
  <c r="BQ899" i="1"/>
  <c r="AU899" i="1" s="1"/>
  <c r="AV899" i="1" s="1"/>
  <c r="BG78" i="1" s="1"/>
  <c r="BO900" i="1"/>
  <c r="BR120" i="1"/>
  <c r="BQ118" i="3"/>
  <c r="BO119" i="3"/>
  <c r="BO121" i="1"/>
  <c r="BQ121" i="1" s="1"/>
  <c r="AU121" i="1" s="1"/>
  <c r="AS122" i="3"/>
  <c r="AR121" i="3"/>
  <c r="AY119" i="3"/>
  <c r="G117" i="3"/>
  <c r="H117" i="3" s="1"/>
  <c r="E122" i="3"/>
  <c r="F122" i="3" s="1"/>
  <c r="G116" i="1"/>
  <c r="H116" i="1" s="1"/>
  <c r="E117" i="1"/>
  <c r="F117" i="1" s="1"/>
  <c r="AY116" i="1"/>
  <c r="AS117" i="1"/>
  <c r="AR116" i="1"/>
  <c r="BR118" i="3" l="1"/>
  <c r="AU118" i="3"/>
  <c r="BE13" i="3"/>
  <c r="AW117" i="3"/>
  <c r="AT117" i="3"/>
  <c r="BO901" i="1"/>
  <c r="BQ900" i="1"/>
  <c r="AU900" i="1" s="1"/>
  <c r="AV900" i="1" s="1"/>
  <c r="BH78" i="1" s="1"/>
  <c r="BR121" i="1"/>
  <c r="BQ119" i="3"/>
  <c r="BO120" i="3"/>
  <c r="BO122" i="1"/>
  <c r="BQ122" i="1" s="1"/>
  <c r="AU122" i="1" s="1"/>
  <c r="AS123" i="3"/>
  <c r="AR122" i="3"/>
  <c r="AY120" i="3"/>
  <c r="G118" i="3"/>
  <c r="H118" i="3" s="1"/>
  <c r="E123" i="3"/>
  <c r="F123" i="3" s="1"/>
  <c r="G117" i="1"/>
  <c r="H117" i="1" s="1"/>
  <c r="E118" i="1"/>
  <c r="F118" i="1" s="1"/>
  <c r="AS118" i="1"/>
  <c r="AR117" i="1"/>
  <c r="AY117" i="1"/>
  <c r="BR119" i="3" l="1"/>
  <c r="AU119" i="3"/>
  <c r="AV119" i="3" s="1"/>
  <c r="AT118" i="3"/>
  <c r="AV118" i="3"/>
  <c r="BQ901" i="1"/>
  <c r="AU901" i="1" s="1"/>
  <c r="AV901" i="1" s="1"/>
  <c r="BI78" i="1" s="1"/>
  <c r="BO902" i="1"/>
  <c r="BR122" i="1"/>
  <c r="BQ120" i="3"/>
  <c r="BO121" i="3"/>
  <c r="BO123" i="1"/>
  <c r="BQ123" i="1" s="1"/>
  <c r="AU123" i="1" s="1"/>
  <c r="AS124" i="3"/>
  <c r="AR123" i="3"/>
  <c r="AY121" i="3"/>
  <c r="G119" i="3"/>
  <c r="H119" i="3" s="1"/>
  <c r="E124" i="3"/>
  <c r="F124" i="3" s="1"/>
  <c r="G118" i="1"/>
  <c r="H118" i="1" s="1"/>
  <c r="E119" i="1"/>
  <c r="F119" i="1" s="1"/>
  <c r="AY118" i="1"/>
  <c r="AS119" i="1"/>
  <c r="AR118" i="1"/>
  <c r="AT119" i="3" l="1"/>
  <c r="BG13" i="3"/>
  <c r="AW119" i="3"/>
  <c r="BR120" i="3"/>
  <c r="AU120" i="3"/>
  <c r="AV120" i="3" s="1"/>
  <c r="BF13" i="3"/>
  <c r="AW118" i="3"/>
  <c r="BO903" i="1"/>
  <c r="BQ902" i="1"/>
  <c r="AU902" i="1" s="1"/>
  <c r="AV902" i="1" s="1"/>
  <c r="BJ78" i="1" s="1"/>
  <c r="BR123" i="1"/>
  <c r="BQ121" i="3"/>
  <c r="BO122" i="3"/>
  <c r="BO124" i="1"/>
  <c r="BQ124" i="1" s="1"/>
  <c r="AU124" i="1" s="1"/>
  <c r="AY122" i="3"/>
  <c r="AR124" i="3"/>
  <c r="AS125" i="3"/>
  <c r="G120" i="3"/>
  <c r="H120" i="3" s="1"/>
  <c r="E125" i="3"/>
  <c r="F125" i="3" s="1"/>
  <c r="G119" i="1"/>
  <c r="H119" i="1" s="1"/>
  <c r="E120" i="1"/>
  <c r="F120" i="1" s="1"/>
  <c r="AS120" i="1"/>
  <c r="AR119" i="1"/>
  <c r="AY119" i="1"/>
  <c r="BH13" i="3" l="1"/>
  <c r="AW120" i="3"/>
  <c r="BR121" i="3"/>
  <c r="AU121" i="3"/>
  <c r="AV121" i="3" s="1"/>
  <c r="AT120" i="3"/>
  <c r="BQ903" i="1"/>
  <c r="AU903" i="1" s="1"/>
  <c r="AV903" i="1" s="1"/>
  <c r="BK78" i="1" s="1"/>
  <c r="BL78" i="1" s="1"/>
  <c r="BO904" i="1"/>
  <c r="BR124" i="1"/>
  <c r="BQ122" i="3"/>
  <c r="BO123" i="3"/>
  <c r="BO125" i="1"/>
  <c r="BQ125" i="1" s="1"/>
  <c r="AU125" i="1" s="1"/>
  <c r="AY123" i="3"/>
  <c r="AS126" i="3"/>
  <c r="AR125" i="3"/>
  <c r="G121" i="3"/>
  <c r="H121" i="3" s="1"/>
  <c r="E126" i="3"/>
  <c r="F126" i="3" s="1"/>
  <c r="G120" i="1"/>
  <c r="H120" i="1" s="1"/>
  <c r="E121" i="1"/>
  <c r="F121" i="1" s="1"/>
  <c r="AY120" i="1"/>
  <c r="AS121" i="1"/>
  <c r="AR120" i="1"/>
  <c r="AT121" i="3" l="1"/>
  <c r="BI13" i="3"/>
  <c r="AW121" i="3"/>
  <c r="BR122" i="3"/>
  <c r="AU122" i="3"/>
  <c r="BO905" i="1"/>
  <c r="BQ904" i="1"/>
  <c r="AU904" i="1" s="1"/>
  <c r="AV904" i="1" s="1"/>
  <c r="AZ79" i="1" s="1"/>
  <c r="BR125" i="1"/>
  <c r="BQ123" i="3"/>
  <c r="BO124" i="3"/>
  <c r="BO126" i="1"/>
  <c r="BQ126" i="1" s="1"/>
  <c r="AU126" i="1" s="1"/>
  <c r="AS127" i="3"/>
  <c r="AR126" i="3"/>
  <c r="AY124" i="3"/>
  <c r="G122" i="3"/>
  <c r="H122" i="3" s="1"/>
  <c r="E127" i="3"/>
  <c r="F127" i="3" s="1"/>
  <c r="G121" i="1"/>
  <c r="H121" i="1" s="1"/>
  <c r="E122" i="1"/>
  <c r="F122" i="1" s="1"/>
  <c r="AS122" i="1"/>
  <c r="AR121" i="1"/>
  <c r="AY121" i="1"/>
  <c r="BR123" i="3" l="1"/>
  <c r="AU123" i="3"/>
  <c r="AV123" i="3" s="1"/>
  <c r="AT122" i="3"/>
  <c r="AV122" i="3"/>
  <c r="BQ905" i="1"/>
  <c r="AU905" i="1" s="1"/>
  <c r="AV905" i="1" s="1"/>
  <c r="BA79" i="1" s="1"/>
  <c r="BO906" i="1"/>
  <c r="BR126" i="1"/>
  <c r="BQ124" i="3"/>
  <c r="BO125" i="3"/>
  <c r="BO127" i="1"/>
  <c r="BQ127" i="1" s="1"/>
  <c r="AU127" i="1" s="1"/>
  <c r="AS128" i="3"/>
  <c r="AR127" i="3"/>
  <c r="AY125" i="3"/>
  <c r="G123" i="3"/>
  <c r="H123" i="3" s="1"/>
  <c r="E128" i="3"/>
  <c r="F128" i="3" s="1"/>
  <c r="G122" i="1"/>
  <c r="H122" i="1" s="1"/>
  <c r="E123" i="1"/>
  <c r="F123" i="1" s="1"/>
  <c r="AY122" i="1"/>
  <c r="AS123" i="1"/>
  <c r="AR122" i="1"/>
  <c r="AT123" i="3" l="1"/>
  <c r="BR124" i="3"/>
  <c r="AU124" i="3"/>
  <c r="BK13" i="3"/>
  <c r="AW123" i="3"/>
  <c r="BJ13" i="3"/>
  <c r="AW122" i="3"/>
  <c r="BO907" i="1"/>
  <c r="BQ906" i="1"/>
  <c r="AU906" i="1" s="1"/>
  <c r="AV906" i="1" s="1"/>
  <c r="BB79" i="1" s="1"/>
  <c r="BR127" i="1"/>
  <c r="BQ125" i="3"/>
  <c r="BO126" i="3"/>
  <c r="BO128" i="1"/>
  <c r="BQ128" i="1" s="1"/>
  <c r="AU128" i="1" s="1"/>
  <c r="AS129" i="3"/>
  <c r="AR128" i="3"/>
  <c r="AY126" i="3"/>
  <c r="G124" i="3"/>
  <c r="H124" i="3" s="1"/>
  <c r="E129" i="3"/>
  <c r="F129" i="3" s="1"/>
  <c r="G123" i="1"/>
  <c r="H123" i="1" s="1"/>
  <c r="E124" i="1"/>
  <c r="F124" i="1" s="1"/>
  <c r="AS124" i="1"/>
  <c r="AR123" i="1"/>
  <c r="AY123" i="1"/>
  <c r="BR125" i="3" l="1"/>
  <c r="AU125" i="3"/>
  <c r="AV125" i="3" s="1"/>
  <c r="BM13" i="3"/>
  <c r="AP14" i="3" s="1"/>
  <c r="BL13" i="3"/>
  <c r="AV124" i="3"/>
  <c r="AT124" i="3"/>
  <c r="BQ907" i="1"/>
  <c r="AU907" i="1" s="1"/>
  <c r="AV907" i="1" s="1"/>
  <c r="BC79" i="1" s="1"/>
  <c r="BO908" i="1"/>
  <c r="BR128" i="1"/>
  <c r="BQ126" i="3"/>
  <c r="BO127" i="3"/>
  <c r="BO129" i="1"/>
  <c r="BQ129" i="1" s="1"/>
  <c r="AU129" i="1" s="1"/>
  <c r="AR129" i="3"/>
  <c r="AS130" i="3"/>
  <c r="AY127" i="3"/>
  <c r="G125" i="3"/>
  <c r="H125" i="3" s="1"/>
  <c r="E130" i="3"/>
  <c r="F130" i="3" s="1"/>
  <c r="G124" i="1"/>
  <c r="H124" i="1" s="1"/>
  <c r="E125" i="1"/>
  <c r="F125" i="1" s="1"/>
  <c r="AY124" i="1"/>
  <c r="AS125" i="1"/>
  <c r="AR124" i="1"/>
  <c r="AT125" i="3" l="1"/>
  <c r="AZ14" i="3"/>
  <c r="AW124" i="3"/>
  <c r="BA14" i="3"/>
  <c r="AW125" i="3"/>
  <c r="BR126" i="3"/>
  <c r="AU126" i="3"/>
  <c r="AV126" i="3" s="1"/>
  <c r="BO909" i="1"/>
  <c r="BQ908" i="1"/>
  <c r="AU908" i="1" s="1"/>
  <c r="AV908" i="1" s="1"/>
  <c r="BD79" i="1" s="1"/>
  <c r="BR129" i="1"/>
  <c r="BQ127" i="3"/>
  <c r="BO128" i="3"/>
  <c r="BO130" i="1"/>
  <c r="BQ130" i="1" s="1"/>
  <c r="AU130" i="1" s="1"/>
  <c r="AY128" i="3"/>
  <c r="AR130" i="3"/>
  <c r="AS131" i="3"/>
  <c r="G126" i="3"/>
  <c r="H126" i="3" s="1"/>
  <c r="E131" i="3"/>
  <c r="F131" i="3" s="1"/>
  <c r="G125" i="1"/>
  <c r="H125" i="1" s="1"/>
  <c r="E126" i="1"/>
  <c r="F126" i="1" s="1"/>
  <c r="AS126" i="1"/>
  <c r="AR125" i="1"/>
  <c r="AY125" i="1"/>
  <c r="BB14" i="3" l="1"/>
  <c r="AW126" i="3"/>
  <c r="BR127" i="3"/>
  <c r="AU127" i="3"/>
  <c r="AV127" i="3" s="1"/>
  <c r="AT126" i="3"/>
  <c r="BQ909" i="1"/>
  <c r="AU909" i="1" s="1"/>
  <c r="AV909" i="1" s="1"/>
  <c r="BE79" i="1" s="1"/>
  <c r="BO910" i="1"/>
  <c r="BR130" i="1"/>
  <c r="BQ128" i="3"/>
  <c r="BO129" i="3"/>
  <c r="BO131" i="1"/>
  <c r="BQ131" i="1" s="1"/>
  <c r="AU131" i="1" s="1"/>
  <c r="AY129" i="3"/>
  <c r="AR131" i="3"/>
  <c r="AS132" i="3"/>
  <c r="G127" i="3"/>
  <c r="H127" i="3" s="1"/>
  <c r="E132" i="3"/>
  <c r="F132" i="3" s="1"/>
  <c r="G126" i="1"/>
  <c r="H126" i="1" s="1"/>
  <c r="E127" i="1"/>
  <c r="F127" i="1" s="1"/>
  <c r="AY126" i="1"/>
  <c r="AS127" i="1"/>
  <c r="AR126" i="1"/>
  <c r="AT127" i="3" l="1"/>
  <c r="BC14" i="3"/>
  <c r="AW127" i="3"/>
  <c r="BR128" i="3"/>
  <c r="AU128" i="3"/>
  <c r="BO911" i="1"/>
  <c r="BQ910" i="1"/>
  <c r="AU910" i="1" s="1"/>
  <c r="AV910" i="1" s="1"/>
  <c r="BF79" i="1" s="1"/>
  <c r="BR131" i="1"/>
  <c r="BQ129" i="3"/>
  <c r="BO130" i="3"/>
  <c r="BO132" i="1"/>
  <c r="BQ132" i="1" s="1"/>
  <c r="AU132" i="1" s="1"/>
  <c r="AY130" i="3"/>
  <c r="AR132" i="3"/>
  <c r="AS133" i="3"/>
  <c r="G128" i="3"/>
  <c r="H128" i="3" s="1"/>
  <c r="E133" i="3"/>
  <c r="F133" i="3" s="1"/>
  <c r="G127" i="1"/>
  <c r="H127" i="1" s="1"/>
  <c r="E128" i="1"/>
  <c r="F128" i="1" s="1"/>
  <c r="AS128" i="1"/>
  <c r="AR127" i="1"/>
  <c r="AY127" i="1"/>
  <c r="BR129" i="3" l="1"/>
  <c r="AU129" i="3"/>
  <c r="AV129" i="3" s="1"/>
  <c r="AT128" i="3"/>
  <c r="AV128" i="3"/>
  <c r="BQ911" i="1"/>
  <c r="AU911" i="1" s="1"/>
  <c r="AV911" i="1" s="1"/>
  <c r="BG79" i="1" s="1"/>
  <c r="BO912" i="1"/>
  <c r="BR132" i="1"/>
  <c r="BQ130" i="3"/>
  <c r="BO131" i="3"/>
  <c r="BO133" i="1"/>
  <c r="BQ133" i="1" s="1"/>
  <c r="AU133" i="1" s="1"/>
  <c r="AR133" i="3"/>
  <c r="AS134" i="3"/>
  <c r="AY131" i="3"/>
  <c r="G129" i="3"/>
  <c r="H129" i="3" s="1"/>
  <c r="E134" i="3"/>
  <c r="F134" i="3" s="1"/>
  <c r="G128" i="1"/>
  <c r="H128" i="1" s="1"/>
  <c r="E129" i="1"/>
  <c r="F129" i="1" s="1"/>
  <c r="AY128" i="1"/>
  <c r="AS129" i="1"/>
  <c r="AR128" i="1"/>
  <c r="AT129" i="3" l="1"/>
  <c r="BD14" i="3"/>
  <c r="AW128" i="3"/>
  <c r="BE14" i="3"/>
  <c r="AW129" i="3"/>
  <c r="BR130" i="3"/>
  <c r="AU130" i="3"/>
  <c r="BO913" i="1"/>
  <c r="BQ912" i="1"/>
  <c r="AU912" i="1" s="1"/>
  <c r="AV912" i="1" s="1"/>
  <c r="BH79" i="1" s="1"/>
  <c r="BR133" i="1"/>
  <c r="BQ131" i="3"/>
  <c r="BO132" i="3"/>
  <c r="BO134" i="1"/>
  <c r="BQ134" i="1" s="1"/>
  <c r="AU134" i="1" s="1"/>
  <c r="AY132" i="3"/>
  <c r="AR134" i="3"/>
  <c r="AS135" i="3"/>
  <c r="G130" i="3"/>
  <c r="H130" i="3" s="1"/>
  <c r="E135" i="3"/>
  <c r="F135" i="3" s="1"/>
  <c r="G129" i="1"/>
  <c r="H129" i="1" s="1"/>
  <c r="E130" i="1"/>
  <c r="F130" i="1" s="1"/>
  <c r="AS130" i="1"/>
  <c r="AR129" i="1"/>
  <c r="AY129" i="1"/>
  <c r="BR131" i="3" l="1"/>
  <c r="AU131" i="3"/>
  <c r="AV131" i="3" s="1"/>
  <c r="AV130" i="3"/>
  <c r="AT130" i="3"/>
  <c r="BQ913" i="1"/>
  <c r="AU913" i="1" s="1"/>
  <c r="AV913" i="1" s="1"/>
  <c r="BI79" i="1" s="1"/>
  <c r="BO914" i="1"/>
  <c r="BR134" i="1"/>
  <c r="BQ132" i="3"/>
  <c r="BO133" i="3"/>
  <c r="BO135" i="1"/>
  <c r="BQ135" i="1" s="1"/>
  <c r="AU135" i="1" s="1"/>
  <c r="AY133" i="3"/>
  <c r="AS136" i="3"/>
  <c r="AR135" i="3"/>
  <c r="G131" i="3"/>
  <c r="H131" i="3" s="1"/>
  <c r="E136" i="3"/>
  <c r="F136" i="3" s="1"/>
  <c r="G130" i="1"/>
  <c r="H130" i="1" s="1"/>
  <c r="E131" i="1"/>
  <c r="F131" i="1" s="1"/>
  <c r="AY130" i="1"/>
  <c r="AS131" i="1"/>
  <c r="AR130" i="1"/>
  <c r="AT131" i="3" l="1"/>
  <c r="BF14" i="3"/>
  <c r="AW130" i="3"/>
  <c r="BG14" i="3"/>
  <c r="AW131" i="3"/>
  <c r="BR132" i="3"/>
  <c r="AU132" i="3"/>
  <c r="BO915" i="1"/>
  <c r="BQ914" i="1"/>
  <c r="AU914" i="1" s="1"/>
  <c r="AV914" i="1" s="1"/>
  <c r="BJ79" i="1" s="1"/>
  <c r="BR135" i="1"/>
  <c r="BQ133" i="3"/>
  <c r="BO134" i="3"/>
  <c r="BO136" i="1"/>
  <c r="BQ136" i="1" s="1"/>
  <c r="AU136" i="1" s="1"/>
  <c r="AY134" i="3"/>
  <c r="AS137" i="3"/>
  <c r="AR136" i="3"/>
  <c r="G132" i="3"/>
  <c r="H132" i="3" s="1"/>
  <c r="E137" i="3"/>
  <c r="F137" i="3" s="1"/>
  <c r="G131" i="1"/>
  <c r="H131" i="1" s="1"/>
  <c r="E132" i="1"/>
  <c r="F132" i="1" s="1"/>
  <c r="AS132" i="1"/>
  <c r="AR131" i="1"/>
  <c r="AY131" i="1"/>
  <c r="BR133" i="3" l="1"/>
  <c r="AU133" i="3"/>
  <c r="AV133" i="3" s="1"/>
  <c r="AV132" i="3"/>
  <c r="AT132" i="3"/>
  <c r="BQ915" i="1"/>
  <c r="AU915" i="1" s="1"/>
  <c r="AV915" i="1" s="1"/>
  <c r="BK79" i="1" s="1"/>
  <c r="BL79" i="1" s="1"/>
  <c r="BO916" i="1"/>
  <c r="BR136" i="1"/>
  <c r="BQ134" i="3"/>
  <c r="BO135" i="3"/>
  <c r="BO137" i="1"/>
  <c r="BQ137" i="1" s="1"/>
  <c r="AU137" i="1" s="1"/>
  <c r="AY135" i="3"/>
  <c r="AR137" i="3"/>
  <c r="AS138" i="3"/>
  <c r="G133" i="3"/>
  <c r="H133" i="3" s="1"/>
  <c r="E138" i="3"/>
  <c r="F138" i="3" s="1"/>
  <c r="G132" i="1"/>
  <c r="H132" i="1" s="1"/>
  <c r="E133" i="1"/>
  <c r="F133" i="1" s="1"/>
  <c r="AY132" i="1"/>
  <c r="AS133" i="1"/>
  <c r="AR132" i="1"/>
  <c r="AT133" i="3" l="1"/>
  <c r="BR134" i="3"/>
  <c r="AU134" i="3"/>
  <c r="AV134" i="3" s="1"/>
  <c r="BH14" i="3"/>
  <c r="AW132" i="3"/>
  <c r="BI14" i="3"/>
  <c r="AW133" i="3"/>
  <c r="BO917" i="1"/>
  <c r="BQ916" i="1"/>
  <c r="AU916" i="1" s="1"/>
  <c r="AV916" i="1" s="1"/>
  <c r="AZ80" i="1" s="1"/>
  <c r="BR137" i="1"/>
  <c r="BQ135" i="3"/>
  <c r="BO136" i="3"/>
  <c r="BO138" i="1"/>
  <c r="BQ138" i="1" s="1"/>
  <c r="AU138" i="1" s="1"/>
  <c r="AY136" i="3"/>
  <c r="AR138" i="3"/>
  <c r="AS139" i="3"/>
  <c r="G134" i="3"/>
  <c r="H134" i="3" s="1"/>
  <c r="E139" i="3"/>
  <c r="F139" i="3" s="1"/>
  <c r="G133" i="1"/>
  <c r="H133" i="1" s="1"/>
  <c r="E134" i="1"/>
  <c r="F134" i="1" s="1"/>
  <c r="AS134" i="1"/>
  <c r="AR133" i="1"/>
  <c r="AY133" i="1"/>
  <c r="AT134" i="3" l="1"/>
  <c r="BJ14" i="3"/>
  <c r="AW134" i="3"/>
  <c r="BR135" i="3"/>
  <c r="AU135" i="3"/>
  <c r="AV135" i="3" s="1"/>
  <c r="BQ917" i="1"/>
  <c r="AU917" i="1" s="1"/>
  <c r="AV917" i="1" s="1"/>
  <c r="BA80" i="1" s="1"/>
  <c r="BO918" i="1"/>
  <c r="BR138" i="1"/>
  <c r="BQ136" i="3"/>
  <c r="BO137" i="3"/>
  <c r="BO139" i="1"/>
  <c r="BQ139" i="1" s="1"/>
  <c r="AU139" i="1" s="1"/>
  <c r="AY137" i="3"/>
  <c r="AR139" i="3"/>
  <c r="AS140" i="3"/>
  <c r="G135" i="3"/>
  <c r="H135" i="3" s="1"/>
  <c r="E140" i="3"/>
  <c r="F140" i="3" s="1"/>
  <c r="G134" i="1"/>
  <c r="H134" i="1" s="1"/>
  <c r="E135" i="1"/>
  <c r="F135" i="1" s="1"/>
  <c r="AY134" i="1"/>
  <c r="AS135" i="1"/>
  <c r="AR134" i="1"/>
  <c r="BK14" i="3" l="1"/>
  <c r="AW135" i="3"/>
  <c r="BR136" i="3"/>
  <c r="AU136" i="3"/>
  <c r="AT135" i="3"/>
  <c r="BO919" i="1"/>
  <c r="BQ918" i="1"/>
  <c r="AU918" i="1" s="1"/>
  <c r="AV918" i="1" s="1"/>
  <c r="BB80" i="1" s="1"/>
  <c r="BR139" i="1"/>
  <c r="BQ137" i="3"/>
  <c r="BO138" i="3"/>
  <c r="BO140" i="1"/>
  <c r="BQ140" i="1" s="1"/>
  <c r="AU140" i="1" s="1"/>
  <c r="AY138" i="3"/>
  <c r="AS141" i="3"/>
  <c r="AR140" i="3"/>
  <c r="G136" i="3"/>
  <c r="H136" i="3" s="1"/>
  <c r="E141" i="3"/>
  <c r="F141" i="3" s="1"/>
  <c r="G135" i="1"/>
  <c r="H135" i="1" s="1"/>
  <c r="E136" i="1"/>
  <c r="F136" i="1" s="1"/>
  <c r="AS136" i="1"/>
  <c r="AR135" i="1"/>
  <c r="AY135" i="1"/>
  <c r="BR137" i="3" l="1"/>
  <c r="AU137" i="3"/>
  <c r="AV137" i="3" s="1"/>
  <c r="AV136" i="3"/>
  <c r="AT136" i="3"/>
  <c r="AT137" i="3" s="1"/>
  <c r="BL14" i="3"/>
  <c r="BM14" i="3"/>
  <c r="AP15" i="3" s="1"/>
  <c r="BQ919" i="1"/>
  <c r="AU919" i="1" s="1"/>
  <c r="AV919" i="1" s="1"/>
  <c r="BC80" i="1" s="1"/>
  <c r="BO920" i="1"/>
  <c r="BR140" i="1"/>
  <c r="BQ138" i="3"/>
  <c r="BO139" i="3"/>
  <c r="BO141" i="1"/>
  <c r="BQ141" i="1" s="1"/>
  <c r="AU141" i="1" s="1"/>
  <c r="AY139" i="3"/>
  <c r="AR141" i="3"/>
  <c r="AS142" i="3"/>
  <c r="G137" i="3"/>
  <c r="H137" i="3" s="1"/>
  <c r="E142" i="3"/>
  <c r="F142" i="3" s="1"/>
  <c r="G136" i="1"/>
  <c r="H136" i="1" s="1"/>
  <c r="E137" i="1"/>
  <c r="F137" i="1" s="1"/>
  <c r="AY136" i="1"/>
  <c r="AS137" i="1"/>
  <c r="AR136" i="1"/>
  <c r="AZ15" i="3" l="1"/>
  <c r="AW136" i="3"/>
  <c r="BA15" i="3"/>
  <c r="AW137" i="3"/>
  <c r="BR138" i="3"/>
  <c r="AU138" i="3"/>
  <c r="BO921" i="1"/>
  <c r="BQ920" i="1"/>
  <c r="AU920" i="1" s="1"/>
  <c r="AV920" i="1" s="1"/>
  <c r="BD80" i="1" s="1"/>
  <c r="BR141" i="1"/>
  <c r="BQ139" i="3"/>
  <c r="BO140" i="3"/>
  <c r="BO142" i="1"/>
  <c r="BQ142" i="1" s="1"/>
  <c r="AU142" i="1" s="1"/>
  <c r="AY140" i="3"/>
  <c r="AS143" i="3"/>
  <c r="AR142" i="3"/>
  <c r="G138" i="3"/>
  <c r="H138" i="3" s="1"/>
  <c r="E143" i="3"/>
  <c r="F143" i="3" s="1"/>
  <c r="G137" i="1"/>
  <c r="H137" i="1" s="1"/>
  <c r="E138" i="1"/>
  <c r="F138" i="1" s="1"/>
  <c r="AS138" i="1"/>
  <c r="AR137" i="1"/>
  <c r="AY137" i="1"/>
  <c r="BR139" i="3" l="1"/>
  <c r="AU139" i="3"/>
  <c r="AV139" i="3" s="1"/>
  <c r="AT138" i="3"/>
  <c r="AV138" i="3"/>
  <c r="BQ921" i="1"/>
  <c r="AU921" i="1" s="1"/>
  <c r="AV921" i="1" s="1"/>
  <c r="BE80" i="1" s="1"/>
  <c r="BO922" i="1"/>
  <c r="BR142" i="1"/>
  <c r="BQ140" i="3"/>
  <c r="BO141" i="3"/>
  <c r="BO143" i="1"/>
  <c r="BQ143" i="1" s="1"/>
  <c r="AU143" i="1" s="1"/>
  <c r="AR143" i="3"/>
  <c r="AS144" i="3"/>
  <c r="AY141" i="3"/>
  <c r="G139" i="3"/>
  <c r="H139" i="3" s="1"/>
  <c r="E144" i="3"/>
  <c r="F144" i="3" s="1"/>
  <c r="G138" i="1"/>
  <c r="H138" i="1" s="1"/>
  <c r="E139" i="1"/>
  <c r="F139" i="1" s="1"/>
  <c r="AY138" i="1"/>
  <c r="AS139" i="1"/>
  <c r="AR138" i="1"/>
  <c r="AT139" i="3" l="1"/>
  <c r="BB15" i="3"/>
  <c r="AW138" i="3"/>
  <c r="BR140" i="3"/>
  <c r="AU140" i="3"/>
  <c r="BC15" i="3"/>
  <c r="AW139" i="3"/>
  <c r="BO923" i="1"/>
  <c r="BQ922" i="1"/>
  <c r="AU922" i="1" s="1"/>
  <c r="AV922" i="1" s="1"/>
  <c r="BF80" i="1" s="1"/>
  <c r="BR143" i="1"/>
  <c r="BQ141" i="3"/>
  <c r="BO142" i="3"/>
  <c r="BO144" i="1"/>
  <c r="BQ144" i="1" s="1"/>
  <c r="AU144" i="1" s="1"/>
  <c r="AY142" i="3"/>
  <c r="AS145" i="3"/>
  <c r="AR144" i="3"/>
  <c r="G140" i="3"/>
  <c r="H140" i="3" s="1"/>
  <c r="E145" i="3"/>
  <c r="F145" i="3" s="1"/>
  <c r="G139" i="1"/>
  <c r="H139" i="1" s="1"/>
  <c r="E140" i="1"/>
  <c r="F140" i="1" s="1"/>
  <c r="AS140" i="1"/>
  <c r="AR139" i="1"/>
  <c r="AY139" i="1"/>
  <c r="BR141" i="3" l="1"/>
  <c r="AU141" i="3"/>
  <c r="AV141" i="3" s="1"/>
  <c r="AV140" i="3"/>
  <c r="AT140" i="3"/>
  <c r="BQ923" i="1"/>
  <c r="AU923" i="1" s="1"/>
  <c r="AV923" i="1" s="1"/>
  <c r="BG80" i="1" s="1"/>
  <c r="BO924" i="1"/>
  <c r="BR144" i="1"/>
  <c r="BQ142" i="3"/>
  <c r="BO143" i="3"/>
  <c r="BO145" i="1"/>
  <c r="BQ145" i="1" s="1"/>
  <c r="AU145" i="1" s="1"/>
  <c r="AY143" i="3"/>
  <c r="AR145" i="3"/>
  <c r="AS146" i="3"/>
  <c r="G141" i="3"/>
  <c r="H141" i="3" s="1"/>
  <c r="E146" i="3"/>
  <c r="F146" i="3" s="1"/>
  <c r="G140" i="1"/>
  <c r="H140" i="1" s="1"/>
  <c r="E141" i="1"/>
  <c r="F141" i="1" s="1"/>
  <c r="AY140" i="1"/>
  <c r="AS141" i="1"/>
  <c r="AR140" i="1"/>
  <c r="AT141" i="3" l="1"/>
  <c r="BD15" i="3"/>
  <c r="AW140" i="3"/>
  <c r="BE15" i="3"/>
  <c r="AW141" i="3"/>
  <c r="BR142" i="3"/>
  <c r="AU142" i="3"/>
  <c r="BO925" i="1"/>
  <c r="BQ924" i="1"/>
  <c r="AU924" i="1" s="1"/>
  <c r="AV924" i="1" s="1"/>
  <c r="BH80" i="1" s="1"/>
  <c r="BR145" i="1"/>
  <c r="BQ143" i="3"/>
  <c r="BO144" i="3"/>
  <c r="BO146" i="1"/>
  <c r="BQ146" i="1" s="1"/>
  <c r="AU146" i="1" s="1"/>
  <c r="AS147" i="3"/>
  <c r="AR146" i="3"/>
  <c r="AY144" i="3"/>
  <c r="G142" i="3"/>
  <c r="H142" i="3" s="1"/>
  <c r="E147" i="3"/>
  <c r="F147" i="3" s="1"/>
  <c r="G141" i="1"/>
  <c r="H141" i="1" s="1"/>
  <c r="E142" i="1"/>
  <c r="F142" i="1" s="1"/>
  <c r="AS142" i="1"/>
  <c r="AR141" i="1"/>
  <c r="AY141" i="1"/>
  <c r="AT142" i="3" l="1"/>
  <c r="AV142" i="3"/>
  <c r="BR143" i="3"/>
  <c r="AU143" i="3"/>
  <c r="AV143" i="3" s="1"/>
  <c r="BQ925" i="1"/>
  <c r="AU925" i="1" s="1"/>
  <c r="AV925" i="1" s="1"/>
  <c r="BI80" i="1" s="1"/>
  <c r="BO926" i="1"/>
  <c r="BR146" i="1"/>
  <c r="BQ144" i="3"/>
  <c r="BO145" i="3"/>
  <c r="BO147" i="1"/>
  <c r="BQ147" i="1" s="1"/>
  <c r="AU147" i="1" s="1"/>
  <c r="AR147" i="3"/>
  <c r="AS148" i="3"/>
  <c r="AY145" i="3"/>
  <c r="G143" i="3"/>
  <c r="H143" i="3" s="1"/>
  <c r="E148" i="3"/>
  <c r="F148" i="3" s="1"/>
  <c r="G142" i="1"/>
  <c r="H142" i="1" s="1"/>
  <c r="E143" i="1"/>
  <c r="F143" i="1" s="1"/>
  <c r="AY142" i="1"/>
  <c r="AS143" i="1"/>
  <c r="AR142" i="1"/>
  <c r="BF15" i="3" l="1"/>
  <c r="AW142" i="3"/>
  <c r="BG15" i="3"/>
  <c r="AW143" i="3"/>
  <c r="BR144" i="3"/>
  <c r="AU144" i="3"/>
  <c r="AV144" i="3" s="1"/>
  <c r="AT143" i="3"/>
  <c r="BO927" i="1"/>
  <c r="BQ926" i="1"/>
  <c r="AU926" i="1" s="1"/>
  <c r="AV926" i="1" s="1"/>
  <c r="BJ80" i="1" s="1"/>
  <c r="BR147" i="1"/>
  <c r="BQ145" i="3"/>
  <c r="BO146" i="3"/>
  <c r="BO148" i="1"/>
  <c r="BQ148" i="1" s="1"/>
  <c r="AU148" i="1" s="1"/>
  <c r="AS149" i="3"/>
  <c r="AR148" i="3"/>
  <c r="AY146" i="3"/>
  <c r="G144" i="3"/>
  <c r="H144" i="3" s="1"/>
  <c r="E149" i="3"/>
  <c r="F149" i="3" s="1"/>
  <c r="G143" i="1"/>
  <c r="H143" i="1" s="1"/>
  <c r="E144" i="1"/>
  <c r="F144" i="1" s="1"/>
  <c r="AS144" i="1"/>
  <c r="AR143" i="1"/>
  <c r="AY143" i="1"/>
  <c r="BR145" i="3" l="1"/>
  <c r="AU145" i="3"/>
  <c r="AV145" i="3" s="1"/>
  <c r="BH15" i="3"/>
  <c r="AW144" i="3"/>
  <c r="AT144" i="3"/>
  <c r="BQ927" i="1"/>
  <c r="AU927" i="1" s="1"/>
  <c r="AV927" i="1" s="1"/>
  <c r="BK80" i="1" s="1"/>
  <c r="BL80" i="1" s="1"/>
  <c r="BO928" i="1"/>
  <c r="BR148" i="1"/>
  <c r="BQ146" i="3"/>
  <c r="BO147" i="3"/>
  <c r="BO149" i="1"/>
  <c r="BQ149" i="1" s="1"/>
  <c r="AU149" i="1" s="1"/>
  <c r="AR149" i="3"/>
  <c r="AS150" i="3"/>
  <c r="AY147" i="3"/>
  <c r="G145" i="3"/>
  <c r="H145" i="3" s="1"/>
  <c r="E150" i="3"/>
  <c r="F150" i="3" s="1"/>
  <c r="G144" i="1"/>
  <c r="H144" i="1" s="1"/>
  <c r="E145" i="1"/>
  <c r="F145" i="1" s="1"/>
  <c r="AY144" i="1"/>
  <c r="AS145" i="1"/>
  <c r="AR144" i="1"/>
  <c r="BI15" i="3" l="1"/>
  <c r="AW145" i="3"/>
  <c r="BR146" i="3"/>
  <c r="AU146" i="3"/>
  <c r="AT145" i="3"/>
  <c r="BO929" i="1"/>
  <c r="BQ928" i="1"/>
  <c r="AU928" i="1" s="1"/>
  <c r="AV928" i="1" s="1"/>
  <c r="AZ81" i="1" s="1"/>
  <c r="BR149" i="1"/>
  <c r="BQ147" i="3"/>
  <c r="BO148" i="3"/>
  <c r="BO150" i="1"/>
  <c r="BQ150" i="1" s="1"/>
  <c r="AU150" i="1" s="1"/>
  <c r="AS151" i="3"/>
  <c r="AR150" i="3"/>
  <c r="AY148" i="3"/>
  <c r="G146" i="3"/>
  <c r="H146" i="3" s="1"/>
  <c r="E151" i="3"/>
  <c r="F151" i="3" s="1"/>
  <c r="G145" i="1"/>
  <c r="H145" i="1" s="1"/>
  <c r="E146" i="1"/>
  <c r="F146" i="1" s="1"/>
  <c r="AY145" i="1"/>
  <c r="AS146" i="1"/>
  <c r="AR145" i="1"/>
  <c r="BR147" i="3" l="1"/>
  <c r="AU147" i="3"/>
  <c r="AV147" i="3" s="1"/>
  <c r="AV146" i="3"/>
  <c r="AT146" i="3"/>
  <c r="BQ929" i="1"/>
  <c r="AU929" i="1" s="1"/>
  <c r="AV929" i="1" s="1"/>
  <c r="BA81" i="1" s="1"/>
  <c r="BO930" i="1"/>
  <c r="BR150" i="1"/>
  <c r="BQ148" i="3"/>
  <c r="BO149" i="3"/>
  <c r="BO151" i="1"/>
  <c r="BQ151" i="1" s="1"/>
  <c r="AU151" i="1" s="1"/>
  <c r="AR151" i="3"/>
  <c r="AS152" i="3"/>
  <c r="AY149" i="3"/>
  <c r="G147" i="3"/>
  <c r="H147" i="3" s="1"/>
  <c r="E152" i="3"/>
  <c r="F152" i="3" s="1"/>
  <c r="G146" i="1"/>
  <c r="H146" i="1" s="1"/>
  <c r="E147" i="1"/>
  <c r="F147" i="1" s="1"/>
  <c r="AS147" i="1"/>
  <c r="AR146" i="1"/>
  <c r="AY146" i="1"/>
  <c r="AT147" i="3" l="1"/>
  <c r="BJ15" i="3"/>
  <c r="AW146" i="3"/>
  <c r="BR148" i="3"/>
  <c r="AU148" i="3"/>
  <c r="AV148" i="3" s="1"/>
  <c r="BK15" i="3"/>
  <c r="AW147" i="3"/>
  <c r="BO931" i="1"/>
  <c r="BQ930" i="1"/>
  <c r="AU930" i="1" s="1"/>
  <c r="AV930" i="1" s="1"/>
  <c r="BB81" i="1" s="1"/>
  <c r="BR151" i="1"/>
  <c r="BQ149" i="3"/>
  <c r="BO150" i="3"/>
  <c r="BO152" i="1"/>
  <c r="BQ152" i="1" s="1"/>
  <c r="AU152" i="1" s="1"/>
  <c r="AY150" i="3"/>
  <c r="AR152" i="3"/>
  <c r="AS153" i="3"/>
  <c r="G148" i="3"/>
  <c r="H148" i="3" s="1"/>
  <c r="E153" i="3"/>
  <c r="F153" i="3" s="1"/>
  <c r="G147" i="1"/>
  <c r="H147" i="1" s="1"/>
  <c r="E148" i="1"/>
  <c r="F148" i="1" s="1"/>
  <c r="AY147" i="1"/>
  <c r="AS148" i="1"/>
  <c r="AR147" i="1"/>
  <c r="AT148" i="3" l="1"/>
  <c r="BL15" i="3"/>
  <c r="BM15" i="3"/>
  <c r="AP16" i="3" s="1"/>
  <c r="AW148" i="3"/>
  <c r="AZ16" i="3"/>
  <c r="BR149" i="3"/>
  <c r="AU149" i="3"/>
  <c r="AV149" i="3" s="1"/>
  <c r="BQ931" i="1"/>
  <c r="AU931" i="1" s="1"/>
  <c r="AV931" i="1" s="1"/>
  <c r="BC81" i="1" s="1"/>
  <c r="BO932" i="1"/>
  <c r="BR152" i="1"/>
  <c r="BQ150" i="3"/>
  <c r="BO151" i="3"/>
  <c r="BO153" i="1"/>
  <c r="BQ153" i="1" s="1"/>
  <c r="AU153" i="1" s="1"/>
  <c r="AY151" i="3"/>
  <c r="AR153" i="3"/>
  <c r="AS154" i="3"/>
  <c r="G149" i="3"/>
  <c r="H149" i="3" s="1"/>
  <c r="E154" i="3"/>
  <c r="F154" i="3" s="1"/>
  <c r="G148" i="1"/>
  <c r="H148" i="1" s="1"/>
  <c r="E149" i="1"/>
  <c r="F149" i="1" s="1"/>
  <c r="AS149" i="1"/>
  <c r="AR148" i="1"/>
  <c r="AY148" i="1"/>
  <c r="AT149" i="3" l="1"/>
  <c r="BR150" i="3"/>
  <c r="AU150" i="3"/>
  <c r="BA16" i="3"/>
  <c r="AW149" i="3"/>
  <c r="BO933" i="1"/>
  <c r="BQ932" i="1"/>
  <c r="AU932" i="1" s="1"/>
  <c r="AV932" i="1" s="1"/>
  <c r="BD81" i="1" s="1"/>
  <c r="BR153" i="1"/>
  <c r="BQ151" i="3"/>
  <c r="BO152" i="3"/>
  <c r="BO154" i="1"/>
  <c r="BQ154" i="1" s="1"/>
  <c r="AU154" i="1" s="1"/>
  <c r="AY152" i="3"/>
  <c r="AS155" i="3"/>
  <c r="AR154" i="3"/>
  <c r="G150" i="3"/>
  <c r="H150" i="3" s="1"/>
  <c r="E155" i="3"/>
  <c r="F155" i="3" s="1"/>
  <c r="G149" i="1"/>
  <c r="H149" i="1" s="1"/>
  <c r="E150" i="1"/>
  <c r="F150" i="1" s="1"/>
  <c r="AY149" i="1"/>
  <c r="AS150" i="1"/>
  <c r="AR149" i="1"/>
  <c r="AT150" i="3" l="1"/>
  <c r="AV150" i="3"/>
  <c r="BR151" i="3"/>
  <c r="AU151" i="3"/>
  <c r="AV151" i="3" s="1"/>
  <c r="BQ933" i="1"/>
  <c r="AU933" i="1" s="1"/>
  <c r="AV933" i="1" s="1"/>
  <c r="BE81" i="1" s="1"/>
  <c r="BO934" i="1"/>
  <c r="BR154" i="1"/>
  <c r="BQ152" i="3"/>
  <c r="BO153" i="3"/>
  <c r="BO155" i="1"/>
  <c r="BQ155" i="1" s="1"/>
  <c r="AU155" i="1" s="1"/>
  <c r="AY153" i="3"/>
  <c r="AR155" i="3"/>
  <c r="AS156" i="3"/>
  <c r="G151" i="3"/>
  <c r="H151" i="3" s="1"/>
  <c r="E156" i="3"/>
  <c r="F156" i="3" s="1"/>
  <c r="G150" i="1"/>
  <c r="H150" i="1" s="1"/>
  <c r="E151" i="1"/>
  <c r="F151" i="1" s="1"/>
  <c r="AY150" i="1"/>
  <c r="AS151" i="1"/>
  <c r="AR150" i="1"/>
  <c r="BC16" i="3" l="1"/>
  <c r="AW151" i="3"/>
  <c r="BB16" i="3"/>
  <c r="AW150" i="3"/>
  <c r="AT151" i="3"/>
  <c r="BR152" i="3"/>
  <c r="AU152" i="3"/>
  <c r="BO935" i="1"/>
  <c r="BQ934" i="1"/>
  <c r="AU934" i="1" s="1"/>
  <c r="AV934" i="1" s="1"/>
  <c r="BF81" i="1" s="1"/>
  <c r="BR155" i="1"/>
  <c r="BQ153" i="3"/>
  <c r="BO154" i="3"/>
  <c r="BO156" i="1"/>
  <c r="BQ156" i="1" s="1"/>
  <c r="AU156" i="1" s="1"/>
  <c r="AY154" i="3"/>
  <c r="AS157" i="3"/>
  <c r="AR156" i="3"/>
  <c r="G152" i="3"/>
  <c r="H152" i="3" s="1"/>
  <c r="E157" i="3"/>
  <c r="F157" i="3" s="1"/>
  <c r="G151" i="1"/>
  <c r="H151" i="1" s="1"/>
  <c r="E152" i="1"/>
  <c r="F152" i="1" s="1"/>
  <c r="AS152" i="1"/>
  <c r="AR151" i="1"/>
  <c r="AY151" i="1"/>
  <c r="AT152" i="3" l="1"/>
  <c r="AV152" i="3"/>
  <c r="BR153" i="3"/>
  <c r="AU153" i="3"/>
  <c r="AV153" i="3" s="1"/>
  <c r="BQ935" i="1"/>
  <c r="AU935" i="1" s="1"/>
  <c r="AV935" i="1" s="1"/>
  <c r="BG81" i="1" s="1"/>
  <c r="BO936" i="1"/>
  <c r="BR156" i="1"/>
  <c r="BQ154" i="3"/>
  <c r="BO155" i="3"/>
  <c r="BO157" i="1"/>
  <c r="BQ157" i="1" s="1"/>
  <c r="AU157" i="1" s="1"/>
  <c r="BB154" i="3"/>
  <c r="BE154" i="3"/>
  <c r="BH154" i="3"/>
  <c r="BI154" i="3"/>
  <c r="AY155" i="3"/>
  <c r="BC154" i="3"/>
  <c r="AZ154" i="3"/>
  <c r="BJ154" i="3"/>
  <c r="BK154" i="3"/>
  <c r="BA154" i="3"/>
  <c r="BD154" i="3"/>
  <c r="BG154" i="3"/>
  <c r="BF154" i="3"/>
  <c r="AR157" i="3"/>
  <c r="AS158" i="3"/>
  <c r="G153" i="3"/>
  <c r="H153" i="3" s="1"/>
  <c r="E158" i="3"/>
  <c r="F158" i="3" s="1"/>
  <c r="G152" i="1"/>
  <c r="H152" i="1" s="1"/>
  <c r="E153" i="1"/>
  <c r="F153" i="1" s="1"/>
  <c r="AY152" i="1"/>
  <c r="AS153" i="1"/>
  <c r="AR152" i="1"/>
  <c r="BR154" i="3" l="1"/>
  <c r="AU154" i="3"/>
  <c r="BE16" i="3"/>
  <c r="AW153" i="3"/>
  <c r="BD16" i="3"/>
  <c r="AW152" i="3"/>
  <c r="AT153" i="3"/>
  <c r="BO937" i="1"/>
  <c r="BQ936" i="1"/>
  <c r="AU936" i="1" s="1"/>
  <c r="AV936" i="1" s="1"/>
  <c r="BH81" i="1" s="1"/>
  <c r="BR157" i="1"/>
  <c r="BQ155" i="3"/>
  <c r="BO156" i="3"/>
  <c r="BO158" i="1"/>
  <c r="BQ158" i="1" s="1"/>
  <c r="AU158" i="1" s="1"/>
  <c r="BG155" i="3"/>
  <c r="BA155" i="3"/>
  <c r="BI155" i="3"/>
  <c r="AY156" i="3"/>
  <c r="BE155" i="3"/>
  <c r="BD155" i="3"/>
  <c r="AZ155" i="3"/>
  <c r="BB155" i="3"/>
  <c r="BC155" i="3"/>
  <c r="BH155" i="3"/>
  <c r="BF155" i="3"/>
  <c r="BJ155" i="3"/>
  <c r="BK155" i="3"/>
  <c r="AS159" i="3"/>
  <c r="AR158" i="3"/>
  <c r="BL154" i="3"/>
  <c r="G154" i="3"/>
  <c r="H154" i="3" s="1"/>
  <c r="E159" i="3"/>
  <c r="F159" i="3" s="1"/>
  <c r="G153" i="1"/>
  <c r="H153" i="1" s="1"/>
  <c r="E154" i="1"/>
  <c r="F154" i="1" s="1"/>
  <c r="AS154" i="1"/>
  <c r="AR153" i="1"/>
  <c r="AY153" i="1"/>
  <c r="BR155" i="3" l="1"/>
  <c r="AU155" i="3"/>
  <c r="AV155" i="3" s="1"/>
  <c r="AV154" i="3"/>
  <c r="AT154" i="3"/>
  <c r="BQ937" i="1"/>
  <c r="AU937" i="1" s="1"/>
  <c r="AV937" i="1" s="1"/>
  <c r="BI81" i="1" s="1"/>
  <c r="BO938" i="1"/>
  <c r="BR158" i="1"/>
  <c r="BQ156" i="3"/>
  <c r="BO157" i="3"/>
  <c r="BO159" i="1"/>
  <c r="BQ159" i="1" s="1"/>
  <c r="AU159" i="1" s="1"/>
  <c r="AR159" i="3"/>
  <c r="AS160" i="3"/>
  <c r="BB156" i="3"/>
  <c r="BH156" i="3"/>
  <c r="AY157" i="3"/>
  <c r="BI156" i="3"/>
  <c r="BE156" i="3"/>
  <c r="BC156" i="3"/>
  <c r="AZ156" i="3"/>
  <c r="BD156" i="3"/>
  <c r="BK156" i="3"/>
  <c r="BA156" i="3"/>
  <c r="BG156" i="3"/>
  <c r="BF156" i="3"/>
  <c r="BJ156" i="3"/>
  <c r="BL155" i="3"/>
  <c r="G155" i="3"/>
  <c r="H155" i="3" s="1"/>
  <c r="E160" i="3"/>
  <c r="F160" i="3" s="1"/>
  <c r="G154" i="1"/>
  <c r="H154" i="1" s="1"/>
  <c r="E155" i="1"/>
  <c r="F155" i="1" s="1"/>
  <c r="AS155" i="1"/>
  <c r="AR154" i="1"/>
  <c r="AT155" i="3" l="1"/>
  <c r="BR156" i="3"/>
  <c r="AU156" i="3"/>
  <c r="BF16" i="3"/>
  <c r="AW154" i="3"/>
  <c r="BG16" i="3"/>
  <c r="AW155" i="3"/>
  <c r="BO939" i="1"/>
  <c r="BQ938" i="1"/>
  <c r="AU938" i="1" s="1"/>
  <c r="AV938" i="1" s="1"/>
  <c r="BJ81" i="1" s="1"/>
  <c r="BR159" i="1"/>
  <c r="BQ157" i="3"/>
  <c r="BO158" i="3"/>
  <c r="BO160" i="1"/>
  <c r="BQ160" i="1" s="1"/>
  <c r="AU160" i="1" s="1"/>
  <c r="BG157" i="3"/>
  <c r="BA157" i="3"/>
  <c r="BC157" i="3"/>
  <c r="AY158" i="3"/>
  <c r="BE157" i="3"/>
  <c r="BB157" i="3"/>
  <c r="BD157" i="3"/>
  <c r="BH157" i="3"/>
  <c r="BI157" i="3"/>
  <c r="BF157" i="3"/>
  <c r="BK157" i="3"/>
  <c r="BJ157" i="3"/>
  <c r="AZ157" i="3"/>
  <c r="AS161" i="3"/>
  <c r="AR160" i="3"/>
  <c r="BL156" i="3"/>
  <c r="G156" i="3"/>
  <c r="H156" i="3" s="1"/>
  <c r="E161" i="3"/>
  <c r="F161" i="3" s="1"/>
  <c r="G155" i="1"/>
  <c r="H155" i="1" s="1"/>
  <c r="E156" i="1"/>
  <c r="F156" i="1" s="1"/>
  <c r="AS156" i="1"/>
  <c r="AR155" i="1"/>
  <c r="AV156" i="3" l="1"/>
  <c r="AT156" i="3"/>
  <c r="BR157" i="3"/>
  <c r="AU157" i="3"/>
  <c r="AV157" i="3" s="1"/>
  <c r="BQ939" i="1"/>
  <c r="AU939" i="1" s="1"/>
  <c r="AV939" i="1" s="1"/>
  <c r="BK81" i="1" s="1"/>
  <c r="BL81" i="1" s="1"/>
  <c r="BO940" i="1"/>
  <c r="BR160" i="1"/>
  <c r="BQ158" i="3"/>
  <c r="BO159" i="3"/>
  <c r="BO161" i="1"/>
  <c r="BQ161" i="1" s="1"/>
  <c r="AU161" i="1" s="1"/>
  <c r="BL157" i="3"/>
  <c r="BB158" i="3"/>
  <c r="BH158" i="3"/>
  <c r="BD158" i="3"/>
  <c r="BE158" i="3"/>
  <c r="AY159" i="3"/>
  <c r="BJ158" i="3"/>
  <c r="BI158" i="3"/>
  <c r="BC158" i="3"/>
  <c r="AZ158" i="3"/>
  <c r="BK158" i="3"/>
  <c r="BA158" i="3"/>
  <c r="BG158" i="3"/>
  <c r="BF158" i="3"/>
  <c r="AR161" i="3"/>
  <c r="AS162" i="3"/>
  <c r="G157" i="3"/>
  <c r="H157" i="3" s="1"/>
  <c r="E162" i="3"/>
  <c r="F162" i="3" s="1"/>
  <c r="G156" i="1"/>
  <c r="H156" i="1" s="1"/>
  <c r="E157" i="1"/>
  <c r="F157" i="1" s="1"/>
  <c r="AS157" i="1"/>
  <c r="AR156" i="1"/>
  <c r="BI16" i="3" l="1"/>
  <c r="AW157" i="3"/>
  <c r="BR158" i="3"/>
  <c r="AU158" i="3"/>
  <c r="AT157" i="3"/>
  <c r="BH16" i="3"/>
  <c r="AW156" i="3"/>
  <c r="BO941" i="1"/>
  <c r="BQ940" i="1"/>
  <c r="AU940" i="1" s="1"/>
  <c r="AV940" i="1" s="1"/>
  <c r="AZ82" i="1" s="1"/>
  <c r="BR161" i="1"/>
  <c r="BQ159" i="3"/>
  <c r="BO160" i="3"/>
  <c r="BO162" i="1"/>
  <c r="BQ162" i="1" s="1"/>
  <c r="AU162" i="1" s="1"/>
  <c r="BL158" i="3"/>
  <c r="AS163" i="3"/>
  <c r="AR162" i="3"/>
  <c r="BG159" i="3"/>
  <c r="BA159" i="3"/>
  <c r="BH159" i="3"/>
  <c r="AY160" i="3"/>
  <c r="BE159" i="3"/>
  <c r="AZ159" i="3"/>
  <c r="BB159" i="3"/>
  <c r="BI159" i="3"/>
  <c r="BC159" i="3"/>
  <c r="BF159" i="3"/>
  <c r="BD159" i="3"/>
  <c r="BK159" i="3"/>
  <c r="BJ159" i="3"/>
  <c r="G158" i="3"/>
  <c r="H158" i="3" s="1"/>
  <c r="E163" i="3"/>
  <c r="F163" i="3" s="1"/>
  <c r="G157" i="1"/>
  <c r="H157" i="1" s="1"/>
  <c r="E158" i="1"/>
  <c r="F158" i="1" s="1"/>
  <c r="AS158" i="1"/>
  <c r="AR157" i="1"/>
  <c r="BR159" i="3" l="1"/>
  <c r="AU159" i="3"/>
  <c r="AV159" i="3" s="1"/>
  <c r="AV158" i="3"/>
  <c r="AT158" i="3"/>
  <c r="BQ941" i="1"/>
  <c r="AU941" i="1" s="1"/>
  <c r="AV941" i="1" s="1"/>
  <c r="BA82" i="1" s="1"/>
  <c r="BO942" i="1"/>
  <c r="BR162" i="1"/>
  <c r="BQ160" i="3"/>
  <c r="BO161" i="3"/>
  <c r="BO163" i="1"/>
  <c r="BQ163" i="1" s="1"/>
  <c r="AU163" i="1" s="1"/>
  <c r="AR163" i="3"/>
  <c r="AS164" i="3"/>
  <c r="BL159" i="3"/>
  <c r="BB160" i="3"/>
  <c r="BJ160" i="3"/>
  <c r="BH160" i="3"/>
  <c r="BF160" i="3"/>
  <c r="BI160" i="3"/>
  <c r="BC160" i="3"/>
  <c r="AZ160" i="3"/>
  <c r="BG160" i="3"/>
  <c r="AY161" i="3"/>
  <c r="BK160" i="3"/>
  <c r="BA160" i="3"/>
  <c r="BD160" i="3"/>
  <c r="BE160" i="3"/>
  <c r="G159" i="3"/>
  <c r="H159" i="3" s="1"/>
  <c r="E164" i="3"/>
  <c r="F164" i="3" s="1"/>
  <c r="G158" i="1"/>
  <c r="H158" i="1" s="1"/>
  <c r="E159" i="1"/>
  <c r="F159" i="1" s="1"/>
  <c r="AS159" i="1"/>
  <c r="AR158" i="1"/>
  <c r="AT159" i="3" l="1"/>
  <c r="BR160" i="3"/>
  <c r="AU160" i="3"/>
  <c r="BJ16" i="3"/>
  <c r="AW158" i="3"/>
  <c r="BK16" i="3"/>
  <c r="AW159" i="3"/>
  <c r="BO943" i="1"/>
  <c r="BQ942" i="1"/>
  <c r="AU942" i="1" s="1"/>
  <c r="AV942" i="1" s="1"/>
  <c r="BB82" i="1" s="1"/>
  <c r="BR163" i="1"/>
  <c r="BQ161" i="3"/>
  <c r="BO162" i="3"/>
  <c r="BO164" i="1"/>
  <c r="BQ164" i="1" s="1"/>
  <c r="AU164" i="1" s="1"/>
  <c r="BL160" i="3"/>
  <c r="BG161" i="3"/>
  <c r="BA161" i="3"/>
  <c r="BF161" i="3"/>
  <c r="AZ161" i="3"/>
  <c r="AY162" i="3"/>
  <c r="BE161" i="3"/>
  <c r="BD161" i="3"/>
  <c r="BB161" i="3"/>
  <c r="BH161" i="3"/>
  <c r="BI161" i="3"/>
  <c r="BC161" i="3"/>
  <c r="BJ161" i="3"/>
  <c r="BK161" i="3"/>
  <c r="AS165" i="3"/>
  <c r="AR164" i="3"/>
  <c r="G160" i="3"/>
  <c r="H160" i="3" s="1"/>
  <c r="E165" i="3"/>
  <c r="F165" i="3" s="1"/>
  <c r="G159" i="1"/>
  <c r="H159" i="1" s="1"/>
  <c r="E160" i="1"/>
  <c r="F160" i="1" s="1"/>
  <c r="AS160" i="1"/>
  <c r="AR159" i="1"/>
  <c r="BL16" i="3" l="1"/>
  <c r="BM16" i="3"/>
  <c r="AP17" i="3" s="1"/>
  <c r="AV160" i="3"/>
  <c r="AT160" i="3"/>
  <c r="BR161" i="3"/>
  <c r="AU161" i="3"/>
  <c r="AV161" i="3" s="1"/>
  <c r="BQ943" i="1"/>
  <c r="AU943" i="1" s="1"/>
  <c r="AV943" i="1" s="1"/>
  <c r="BC82" i="1" s="1"/>
  <c r="BO944" i="1"/>
  <c r="BR164" i="1"/>
  <c r="BQ162" i="3"/>
  <c r="BO163" i="3"/>
  <c r="BO165" i="1"/>
  <c r="BQ165" i="1" s="1"/>
  <c r="AU165" i="1" s="1"/>
  <c r="BL161" i="3"/>
  <c r="AS166" i="3"/>
  <c r="AR165" i="3"/>
  <c r="BB162" i="3"/>
  <c r="BH162" i="3"/>
  <c r="BD162" i="3"/>
  <c r="BJ162" i="3"/>
  <c r="BI162" i="3"/>
  <c r="BE162" i="3"/>
  <c r="BC162" i="3"/>
  <c r="AZ162" i="3"/>
  <c r="BK162" i="3"/>
  <c r="BA162" i="3"/>
  <c r="BG162" i="3"/>
  <c r="BF162" i="3"/>
  <c r="AY163" i="3"/>
  <c r="G161" i="3"/>
  <c r="H161" i="3" s="1"/>
  <c r="E166" i="3"/>
  <c r="F166" i="3" s="1"/>
  <c r="G160" i="1"/>
  <c r="H160" i="1" s="1"/>
  <c r="E161" i="1"/>
  <c r="F161" i="1" s="1"/>
  <c r="AS161" i="1"/>
  <c r="AR160" i="1"/>
  <c r="BA17" i="3" l="1"/>
  <c r="AW161" i="3"/>
  <c r="AT161" i="3"/>
  <c r="AZ17" i="3"/>
  <c r="AW160" i="3"/>
  <c r="BR162" i="3"/>
  <c r="AU162" i="3"/>
  <c r="BO945" i="1"/>
  <c r="BQ944" i="1"/>
  <c r="AU944" i="1" s="1"/>
  <c r="AV944" i="1" s="1"/>
  <c r="BD82" i="1" s="1"/>
  <c r="BR165" i="1"/>
  <c r="BQ163" i="3"/>
  <c r="BO164" i="3"/>
  <c r="BO166" i="1"/>
  <c r="BQ166" i="1" s="1"/>
  <c r="AU166" i="1" s="1"/>
  <c r="AR166" i="3"/>
  <c r="AS167" i="3"/>
  <c r="BL162" i="3"/>
  <c r="BG163" i="3"/>
  <c r="BA163" i="3"/>
  <c r="AY164" i="3"/>
  <c r="BE163" i="3"/>
  <c r="BC163" i="3"/>
  <c r="BB163" i="3"/>
  <c r="AZ163" i="3"/>
  <c r="BH163" i="3"/>
  <c r="BF163" i="3"/>
  <c r="BI163" i="3"/>
  <c r="BK163" i="3"/>
  <c r="BJ163" i="3"/>
  <c r="BD163" i="3"/>
  <c r="G162" i="3"/>
  <c r="H162" i="3" s="1"/>
  <c r="E167" i="3"/>
  <c r="F167" i="3" s="1"/>
  <c r="G161" i="1"/>
  <c r="H161" i="1" s="1"/>
  <c r="E162" i="1"/>
  <c r="F162" i="1" s="1"/>
  <c r="AS162" i="1"/>
  <c r="AR161" i="1"/>
  <c r="BR163" i="3" l="1"/>
  <c r="AU163" i="3"/>
  <c r="AV163" i="3" s="1"/>
  <c r="AT162" i="3"/>
  <c r="AV162" i="3"/>
  <c r="BQ945" i="1"/>
  <c r="AU945" i="1" s="1"/>
  <c r="AV945" i="1" s="1"/>
  <c r="BE82" i="1" s="1"/>
  <c r="BO946" i="1"/>
  <c r="BR166" i="1"/>
  <c r="BQ164" i="3"/>
  <c r="BO165" i="3"/>
  <c r="BO167" i="1"/>
  <c r="BQ167" i="1" s="1"/>
  <c r="AU167" i="1" s="1"/>
  <c r="BL163" i="3"/>
  <c r="AR167" i="3"/>
  <c r="AS168" i="3"/>
  <c r="BB164" i="3"/>
  <c r="BD164" i="3"/>
  <c r="AY165" i="3"/>
  <c r="BH164" i="3"/>
  <c r="BI164" i="3"/>
  <c r="BC164" i="3"/>
  <c r="AZ164" i="3"/>
  <c r="BE164" i="3"/>
  <c r="BJ164" i="3"/>
  <c r="BK164" i="3"/>
  <c r="BA164" i="3"/>
  <c r="BG164" i="3"/>
  <c r="BF164" i="3"/>
  <c r="G163" i="3"/>
  <c r="H163" i="3" s="1"/>
  <c r="E168" i="3"/>
  <c r="F168" i="3" s="1"/>
  <c r="G162" i="1"/>
  <c r="H162" i="1" s="1"/>
  <c r="E163" i="1"/>
  <c r="F163" i="1" s="1"/>
  <c r="AS163" i="1"/>
  <c r="AR162" i="1"/>
  <c r="AT163" i="3" l="1"/>
  <c r="BB17" i="3"/>
  <c r="AW162" i="3"/>
  <c r="BR164" i="3"/>
  <c r="AU164" i="3"/>
  <c r="AV164" i="3" s="1"/>
  <c r="BC17" i="3"/>
  <c r="AW163" i="3"/>
  <c r="BO947" i="1"/>
  <c r="BQ946" i="1"/>
  <c r="AU946" i="1" s="1"/>
  <c r="AV946" i="1" s="1"/>
  <c r="BF82" i="1" s="1"/>
  <c r="BR167" i="1"/>
  <c r="BQ165" i="3"/>
  <c r="BO166" i="3"/>
  <c r="BO168" i="1"/>
  <c r="BQ168" i="1" s="1"/>
  <c r="AU168" i="1" s="1"/>
  <c r="AR168" i="3"/>
  <c r="AS169" i="3"/>
  <c r="BL164" i="3"/>
  <c r="BH165" i="3"/>
  <c r="BE165" i="3"/>
  <c r="BF165" i="3"/>
  <c r="BI165" i="3"/>
  <c r="AY166" i="3"/>
  <c r="BD165" i="3"/>
  <c r="BJ165" i="3"/>
  <c r="AZ165" i="3"/>
  <c r="BG165" i="3"/>
  <c r="BK165" i="3"/>
  <c r="BB165" i="3"/>
  <c r="BA165" i="3"/>
  <c r="BC165" i="3"/>
  <c r="G164" i="3"/>
  <c r="H164" i="3" s="1"/>
  <c r="E169" i="3"/>
  <c r="F169" i="3" s="1"/>
  <c r="G163" i="1"/>
  <c r="H163" i="1" s="1"/>
  <c r="E164" i="1"/>
  <c r="F164" i="1" s="1"/>
  <c r="AS164" i="1"/>
  <c r="AR163" i="1"/>
  <c r="BD17" i="3" l="1"/>
  <c r="AW164" i="3"/>
  <c r="AT164" i="3"/>
  <c r="BR165" i="3"/>
  <c r="AU165" i="3"/>
  <c r="AV165" i="3" s="1"/>
  <c r="BQ947" i="1"/>
  <c r="AU947" i="1" s="1"/>
  <c r="AV947" i="1" s="1"/>
  <c r="BG82" i="1" s="1"/>
  <c r="BO948" i="1"/>
  <c r="BR168" i="1"/>
  <c r="BQ166" i="3"/>
  <c r="BO167" i="3"/>
  <c r="BO169" i="1"/>
  <c r="BQ169" i="1" s="1"/>
  <c r="AU169" i="1" s="1"/>
  <c r="BL165" i="3"/>
  <c r="AR169" i="3"/>
  <c r="AS170" i="3"/>
  <c r="BH166" i="3"/>
  <c r="BF166" i="3"/>
  <c r="BE166" i="3"/>
  <c r="BB166" i="3"/>
  <c r="BI166" i="3"/>
  <c r="BA166" i="3"/>
  <c r="BK166" i="3"/>
  <c r="BJ166" i="3"/>
  <c r="BG166" i="3"/>
  <c r="BC166" i="3"/>
  <c r="AY167" i="3"/>
  <c r="AZ166" i="3"/>
  <c r="BD166" i="3"/>
  <c r="G165" i="3"/>
  <c r="H165" i="3" s="1"/>
  <c r="E170" i="3"/>
  <c r="F170" i="3" s="1"/>
  <c r="G164" i="1"/>
  <c r="H164" i="1" s="1"/>
  <c r="E165" i="1"/>
  <c r="F165" i="1" s="1"/>
  <c r="AS165" i="1"/>
  <c r="AR164" i="1"/>
  <c r="AT165" i="3" l="1"/>
  <c r="BR166" i="3"/>
  <c r="AU166" i="3"/>
  <c r="BE17" i="3"/>
  <c r="AW165" i="3"/>
  <c r="BO949" i="1"/>
  <c r="BQ948" i="1"/>
  <c r="AU948" i="1" s="1"/>
  <c r="AV948" i="1" s="1"/>
  <c r="BH82" i="1" s="1"/>
  <c r="BR169" i="1"/>
  <c r="BQ167" i="3"/>
  <c r="BO168" i="3"/>
  <c r="BO170" i="1"/>
  <c r="BQ170" i="1" s="1"/>
  <c r="AU170" i="1" s="1"/>
  <c r="AR170" i="3"/>
  <c r="AS171" i="3"/>
  <c r="BL166" i="3"/>
  <c r="BI167" i="3"/>
  <c r="BH167" i="3"/>
  <c r="BB167" i="3"/>
  <c r="BD167" i="3"/>
  <c r="BJ167" i="3"/>
  <c r="BE167" i="3"/>
  <c r="BK167" i="3"/>
  <c r="BC167" i="3"/>
  <c r="BG167" i="3"/>
  <c r="AZ167" i="3"/>
  <c r="AY168" i="3"/>
  <c r="BA167" i="3"/>
  <c r="BF167" i="3"/>
  <c r="G166" i="3"/>
  <c r="H166" i="3" s="1"/>
  <c r="E171" i="3"/>
  <c r="F171" i="3" s="1"/>
  <c r="G165" i="1"/>
  <c r="H165" i="1" s="1"/>
  <c r="E166" i="1"/>
  <c r="F166" i="1" s="1"/>
  <c r="AS166" i="1"/>
  <c r="AR165" i="1"/>
  <c r="BR167" i="3" l="1"/>
  <c r="AU167" i="3"/>
  <c r="AV167" i="3" s="1"/>
  <c r="AT166" i="3"/>
  <c r="AV166" i="3"/>
  <c r="BQ949" i="1"/>
  <c r="AU949" i="1" s="1"/>
  <c r="AV949" i="1" s="1"/>
  <c r="BI82" i="1" s="1"/>
  <c r="BO950" i="1"/>
  <c r="BR170" i="1"/>
  <c r="BQ168" i="3"/>
  <c r="BO169" i="3"/>
  <c r="BO171" i="1"/>
  <c r="BQ171" i="1" s="1"/>
  <c r="AU171" i="1" s="1"/>
  <c r="BL167" i="3"/>
  <c r="AR171" i="3"/>
  <c r="AS172" i="3"/>
  <c r="BE168" i="3"/>
  <c r="AY169" i="3"/>
  <c r="AZ168" i="3"/>
  <c r="BK168" i="3"/>
  <c r="BG168" i="3"/>
  <c r="BB168" i="3"/>
  <c r="BJ168" i="3"/>
  <c r="BC168" i="3"/>
  <c r="BD168" i="3"/>
  <c r="BF168" i="3"/>
  <c r="BA168" i="3"/>
  <c r="BI168" i="3"/>
  <c r="BH168" i="3"/>
  <c r="G167" i="3"/>
  <c r="H167" i="3" s="1"/>
  <c r="E172" i="3"/>
  <c r="F172" i="3" s="1"/>
  <c r="G166" i="1"/>
  <c r="H166" i="1" s="1"/>
  <c r="E167" i="1"/>
  <c r="F167" i="1" s="1"/>
  <c r="AS167" i="1"/>
  <c r="AR166" i="1"/>
  <c r="AT167" i="3" l="1"/>
  <c r="BF17" i="3"/>
  <c r="AW166" i="3"/>
  <c r="BR168" i="3"/>
  <c r="AU168" i="3"/>
  <c r="AV168" i="3" s="1"/>
  <c r="BG17" i="3"/>
  <c r="AW167" i="3"/>
  <c r="BO951" i="1"/>
  <c r="BQ950" i="1"/>
  <c r="AU950" i="1" s="1"/>
  <c r="AV950" i="1" s="1"/>
  <c r="BJ82" i="1" s="1"/>
  <c r="BR171" i="1"/>
  <c r="BQ169" i="3"/>
  <c r="BO170" i="3"/>
  <c r="BO172" i="1"/>
  <c r="BQ172" i="1" s="1"/>
  <c r="AU172" i="1" s="1"/>
  <c r="AR172" i="3"/>
  <c r="AS173" i="3"/>
  <c r="BE169" i="3"/>
  <c r="BK169" i="3"/>
  <c r="AZ169" i="3"/>
  <c r="AY170" i="3"/>
  <c r="BG169" i="3"/>
  <c r="BB169" i="3"/>
  <c r="BA169" i="3"/>
  <c r="BC169" i="3"/>
  <c r="BD169" i="3"/>
  <c r="BF169" i="3"/>
  <c r="BJ169" i="3"/>
  <c r="BI169" i="3"/>
  <c r="BH169" i="3"/>
  <c r="BL168" i="3"/>
  <c r="G168" i="3"/>
  <c r="H168" i="3" s="1"/>
  <c r="E173" i="3"/>
  <c r="F173" i="3" s="1"/>
  <c r="G167" i="1"/>
  <c r="H167" i="1" s="1"/>
  <c r="E168" i="1"/>
  <c r="F168" i="1" s="1"/>
  <c r="AS168" i="1"/>
  <c r="AR167" i="1"/>
  <c r="BR169" i="3" l="1"/>
  <c r="AU169" i="3"/>
  <c r="AV169" i="3" s="1"/>
  <c r="AT168" i="3"/>
  <c r="BH17" i="3"/>
  <c r="AW168" i="3"/>
  <c r="BQ951" i="1"/>
  <c r="AU951" i="1" s="1"/>
  <c r="AV951" i="1" s="1"/>
  <c r="BK82" i="1" s="1"/>
  <c r="BL82" i="1" s="1"/>
  <c r="BO952" i="1"/>
  <c r="BR172" i="1"/>
  <c r="BQ170" i="3"/>
  <c r="BO171" i="3"/>
  <c r="BO173" i="1"/>
  <c r="BQ173" i="1" s="1"/>
  <c r="AU173" i="1" s="1"/>
  <c r="BL169" i="3"/>
  <c r="BE170" i="3"/>
  <c r="BK170" i="3"/>
  <c r="BA170" i="3"/>
  <c r="BD170" i="3"/>
  <c r="AZ170" i="3"/>
  <c r="AY171" i="3"/>
  <c r="BB170" i="3"/>
  <c r="BF170" i="3"/>
  <c r="BC170" i="3"/>
  <c r="BG170" i="3"/>
  <c r="BJ170" i="3"/>
  <c r="BI170" i="3"/>
  <c r="BH170" i="3"/>
  <c r="AR173" i="3"/>
  <c r="AS174" i="3"/>
  <c r="G169" i="3"/>
  <c r="H169" i="3" s="1"/>
  <c r="E174" i="3"/>
  <c r="F174" i="3" s="1"/>
  <c r="G168" i="1"/>
  <c r="H168" i="1" s="1"/>
  <c r="E169" i="1"/>
  <c r="F169" i="1" s="1"/>
  <c r="AS169" i="1"/>
  <c r="AR168" i="1"/>
  <c r="BI17" i="3" l="1"/>
  <c r="AW169" i="3"/>
  <c r="AT169" i="3"/>
  <c r="BR170" i="3"/>
  <c r="AU170" i="3"/>
  <c r="BO953" i="1"/>
  <c r="BQ952" i="1"/>
  <c r="AU952" i="1" s="1"/>
  <c r="AV952" i="1" s="1"/>
  <c r="AZ83" i="1" s="1"/>
  <c r="BR173" i="1"/>
  <c r="BQ171" i="3"/>
  <c r="BO172" i="3"/>
  <c r="BO174" i="1"/>
  <c r="BQ174" i="1" s="1"/>
  <c r="AU174" i="1" s="1"/>
  <c r="AR174" i="3"/>
  <c r="AS175" i="3"/>
  <c r="BE171" i="3"/>
  <c r="BK171" i="3"/>
  <c r="BG171" i="3"/>
  <c r="BJ171" i="3"/>
  <c r="AZ171" i="3"/>
  <c r="AY172" i="3"/>
  <c r="BF171" i="3"/>
  <c r="BA171" i="3"/>
  <c r="BB171" i="3"/>
  <c r="BD171" i="3"/>
  <c r="BC171" i="3"/>
  <c r="BI171" i="3"/>
  <c r="BH171" i="3"/>
  <c r="BL170" i="3"/>
  <c r="G170" i="3"/>
  <c r="H170" i="3" s="1"/>
  <c r="E175" i="3"/>
  <c r="F175" i="3" s="1"/>
  <c r="G169" i="1"/>
  <c r="H169" i="1" s="1"/>
  <c r="E170" i="1"/>
  <c r="F170" i="1" s="1"/>
  <c r="AS170" i="1"/>
  <c r="AR169" i="1"/>
  <c r="BR171" i="3" l="1"/>
  <c r="AU171" i="3"/>
  <c r="AV171" i="3" s="1"/>
  <c r="AT170" i="3"/>
  <c r="AV170" i="3"/>
  <c r="BO954" i="1"/>
  <c r="BQ953" i="1"/>
  <c r="AU953" i="1" s="1"/>
  <c r="AV953" i="1" s="1"/>
  <c r="BA83" i="1" s="1"/>
  <c r="BR174" i="1"/>
  <c r="BQ172" i="3"/>
  <c r="BO173" i="3"/>
  <c r="BO175" i="1"/>
  <c r="BQ175" i="1" s="1"/>
  <c r="AU175" i="1" s="1"/>
  <c r="AR175" i="3"/>
  <c r="AS176" i="3"/>
  <c r="BB172" i="3"/>
  <c r="AY173" i="3"/>
  <c r="BC172" i="3"/>
  <c r="BF172" i="3"/>
  <c r="AZ172" i="3"/>
  <c r="BA172" i="3"/>
  <c r="BG172" i="3"/>
  <c r="BI172" i="3"/>
  <c r="BH172" i="3"/>
  <c r="BD172" i="3"/>
  <c r="BJ172" i="3"/>
  <c r="BE172" i="3"/>
  <c r="BK172" i="3"/>
  <c r="BL171" i="3"/>
  <c r="G171" i="3"/>
  <c r="H171" i="3" s="1"/>
  <c r="E176" i="3"/>
  <c r="F176" i="3" s="1"/>
  <c r="G170" i="1"/>
  <c r="H170" i="1" s="1"/>
  <c r="E171" i="1"/>
  <c r="F171" i="1" s="1"/>
  <c r="AS171" i="1"/>
  <c r="AR170" i="1"/>
  <c r="AT171" i="3" l="1"/>
  <c r="BR172" i="3"/>
  <c r="AU172" i="3"/>
  <c r="AV172" i="3" s="1"/>
  <c r="BJ17" i="3"/>
  <c r="AW170" i="3"/>
  <c r="BK17" i="3"/>
  <c r="AW171" i="3"/>
  <c r="BO955" i="1"/>
  <c r="BQ954" i="1"/>
  <c r="AU954" i="1" s="1"/>
  <c r="AV954" i="1" s="1"/>
  <c r="BB83" i="1" s="1"/>
  <c r="BR175" i="1"/>
  <c r="BQ173" i="3"/>
  <c r="BO174" i="3"/>
  <c r="BO176" i="1"/>
  <c r="BQ176" i="1" s="1"/>
  <c r="AU176" i="1" s="1"/>
  <c r="AY174" i="3"/>
  <c r="BD173" i="3"/>
  <c r="BB173" i="3"/>
  <c r="BH173" i="3"/>
  <c r="AZ173" i="3"/>
  <c r="BC173" i="3"/>
  <c r="BK173" i="3"/>
  <c r="BA173" i="3"/>
  <c r="BF173" i="3"/>
  <c r="BI173" i="3"/>
  <c r="BG173" i="3"/>
  <c r="BE173" i="3"/>
  <c r="BJ173" i="3"/>
  <c r="AR176" i="3"/>
  <c r="AS177" i="3"/>
  <c r="BL172" i="3"/>
  <c r="G172" i="3"/>
  <c r="H172" i="3" s="1"/>
  <c r="E177" i="3"/>
  <c r="F177" i="3" s="1"/>
  <c r="G171" i="1"/>
  <c r="H171" i="1" s="1"/>
  <c r="E172" i="1"/>
  <c r="F172" i="1" s="1"/>
  <c r="AS172" i="1"/>
  <c r="AR171" i="1"/>
  <c r="AT172" i="3" l="1"/>
  <c r="BM17" i="3"/>
  <c r="AP18" i="3" s="1"/>
  <c r="AZ18" i="3"/>
  <c r="AW172" i="3"/>
  <c r="BL17" i="3"/>
  <c r="BR173" i="3"/>
  <c r="AU173" i="3"/>
  <c r="AV173" i="3" s="1"/>
  <c r="BQ955" i="1"/>
  <c r="AU955" i="1" s="1"/>
  <c r="AV955" i="1" s="1"/>
  <c r="BC83" i="1" s="1"/>
  <c r="BO956" i="1"/>
  <c r="BR176" i="1"/>
  <c r="BQ174" i="3"/>
  <c r="BO175" i="3"/>
  <c r="BO177" i="1"/>
  <c r="BQ177" i="1" s="1"/>
  <c r="AU177" i="1" s="1"/>
  <c r="BL173" i="3"/>
  <c r="BK174" i="3"/>
  <c r="BF174" i="3"/>
  <c r="BB174" i="3"/>
  <c r="BE174" i="3"/>
  <c r="AY175" i="3"/>
  <c r="AZ174" i="3"/>
  <c r="BA174" i="3"/>
  <c r="BC174" i="3"/>
  <c r="BI174" i="3"/>
  <c r="BD174" i="3"/>
  <c r="BH174" i="3"/>
  <c r="BJ174" i="3"/>
  <c r="BG174" i="3"/>
  <c r="AR177" i="3"/>
  <c r="AS178" i="3"/>
  <c r="G173" i="3"/>
  <c r="H173" i="3" s="1"/>
  <c r="E178" i="3"/>
  <c r="F178" i="3" s="1"/>
  <c r="G172" i="1"/>
  <c r="H172" i="1" s="1"/>
  <c r="E173" i="1"/>
  <c r="F173" i="1" s="1"/>
  <c r="AS173" i="1"/>
  <c r="AR172" i="1"/>
  <c r="BA18" i="3" l="1"/>
  <c r="AW173" i="3"/>
  <c r="BR174" i="3"/>
  <c r="AU174" i="3"/>
  <c r="AT173" i="3"/>
  <c r="BO957" i="1"/>
  <c r="BQ956" i="1"/>
  <c r="AU956" i="1" s="1"/>
  <c r="AV956" i="1" s="1"/>
  <c r="BD83" i="1" s="1"/>
  <c r="BR177" i="1"/>
  <c r="BQ175" i="3"/>
  <c r="BO176" i="3"/>
  <c r="BO178" i="1"/>
  <c r="BQ178" i="1" s="1"/>
  <c r="AU178" i="1" s="1"/>
  <c r="AR178" i="3"/>
  <c r="AS179" i="3"/>
  <c r="BL174" i="3"/>
  <c r="BJ175" i="3"/>
  <c r="BE175" i="3"/>
  <c r="BG175" i="3"/>
  <c r="AZ175" i="3"/>
  <c r="BK175" i="3"/>
  <c r="BC175" i="3"/>
  <c r="BD175" i="3"/>
  <c r="BF175" i="3"/>
  <c r="BA175" i="3"/>
  <c r="BB175" i="3"/>
  <c r="BI175" i="3"/>
  <c r="AY176" i="3"/>
  <c r="BH175" i="3"/>
  <c r="G174" i="3"/>
  <c r="H174" i="3" s="1"/>
  <c r="E179" i="3"/>
  <c r="F179" i="3" s="1"/>
  <c r="G173" i="1"/>
  <c r="H173" i="1" s="1"/>
  <c r="E174" i="1"/>
  <c r="F174" i="1" s="1"/>
  <c r="AS174" i="1"/>
  <c r="AR173" i="1"/>
  <c r="AT174" i="3" l="1"/>
  <c r="AV174" i="3"/>
  <c r="BR175" i="3"/>
  <c r="AU175" i="3"/>
  <c r="AV175" i="3" s="1"/>
  <c r="BQ957" i="1"/>
  <c r="AU957" i="1" s="1"/>
  <c r="AV957" i="1" s="1"/>
  <c r="BE83" i="1" s="1"/>
  <c r="BO958" i="1"/>
  <c r="BR178" i="1"/>
  <c r="BQ176" i="3"/>
  <c r="BO177" i="3"/>
  <c r="BO179" i="1"/>
  <c r="BQ179" i="1" s="1"/>
  <c r="AU179" i="1" s="1"/>
  <c r="AR179" i="3"/>
  <c r="AS180" i="3"/>
  <c r="BD176" i="3"/>
  <c r="AY177" i="3"/>
  <c r="BF176" i="3"/>
  <c r="BC176" i="3"/>
  <c r="BG176" i="3"/>
  <c r="BB176" i="3"/>
  <c r="BH176" i="3"/>
  <c r="AZ176" i="3"/>
  <c r="BJ176" i="3"/>
  <c r="BE176" i="3"/>
  <c r="BA176" i="3"/>
  <c r="BI176" i="3"/>
  <c r="BK176" i="3"/>
  <c r="BL175" i="3"/>
  <c r="G175" i="3"/>
  <c r="H175" i="3" s="1"/>
  <c r="E180" i="3"/>
  <c r="F180" i="3" s="1"/>
  <c r="G174" i="1"/>
  <c r="H174" i="1" s="1"/>
  <c r="E175" i="1"/>
  <c r="F175" i="1" s="1"/>
  <c r="AS175" i="1"/>
  <c r="AR174" i="1"/>
  <c r="BR176" i="3" l="1"/>
  <c r="AU176" i="3"/>
  <c r="AV176" i="3" s="1"/>
  <c r="BC18" i="3"/>
  <c r="AW175" i="3"/>
  <c r="BB18" i="3"/>
  <c r="AW174" i="3"/>
  <c r="AT175" i="3"/>
  <c r="BO959" i="1"/>
  <c r="BQ958" i="1"/>
  <c r="AU958" i="1" s="1"/>
  <c r="AV958" i="1" s="1"/>
  <c r="BF83" i="1" s="1"/>
  <c r="BR179" i="1"/>
  <c r="BQ177" i="3"/>
  <c r="BO178" i="3"/>
  <c r="BO180" i="1"/>
  <c r="BQ180" i="1" s="1"/>
  <c r="AU180" i="1" s="1"/>
  <c r="BF177" i="3"/>
  <c r="BG177" i="3"/>
  <c r="BE177" i="3"/>
  <c r="BH177" i="3"/>
  <c r="AY178" i="3"/>
  <c r="AZ177" i="3"/>
  <c r="BD177" i="3"/>
  <c r="BA177" i="3"/>
  <c r="BJ177" i="3"/>
  <c r="BI177" i="3"/>
  <c r="BK177" i="3"/>
  <c r="BC177" i="3"/>
  <c r="BB177" i="3"/>
  <c r="BL176" i="3"/>
  <c r="AR180" i="3"/>
  <c r="AS181" i="3"/>
  <c r="G176" i="3"/>
  <c r="H176" i="3" s="1"/>
  <c r="E181" i="3"/>
  <c r="F181" i="3" s="1"/>
  <c r="G175" i="1"/>
  <c r="H175" i="1" s="1"/>
  <c r="E176" i="1"/>
  <c r="F176" i="1" s="1"/>
  <c r="AS176" i="1"/>
  <c r="AR175" i="1"/>
  <c r="AT176" i="3" l="1"/>
  <c r="AW176" i="3"/>
  <c r="BD18" i="3"/>
  <c r="BR177" i="3"/>
  <c r="AU177" i="3"/>
  <c r="AV177" i="3" s="1"/>
  <c r="BQ959" i="1"/>
  <c r="AU959" i="1" s="1"/>
  <c r="AV959" i="1" s="1"/>
  <c r="BG83" i="1" s="1"/>
  <c r="BO960" i="1"/>
  <c r="BR180" i="1"/>
  <c r="BQ178" i="3"/>
  <c r="BO179" i="3"/>
  <c r="BO181" i="1"/>
  <c r="BQ181" i="1" s="1"/>
  <c r="AU181" i="1" s="1"/>
  <c r="AZ178" i="3"/>
  <c r="BH178" i="3"/>
  <c r="BG178" i="3"/>
  <c r="BK178" i="3"/>
  <c r="BJ178" i="3"/>
  <c r="BB178" i="3"/>
  <c r="BD178" i="3"/>
  <c r="BE178" i="3"/>
  <c r="AY179" i="3"/>
  <c r="BC178" i="3"/>
  <c r="BA178" i="3"/>
  <c r="BI178" i="3"/>
  <c r="BF178" i="3"/>
  <c r="BL177" i="3"/>
  <c r="AR181" i="3"/>
  <c r="AS182" i="3"/>
  <c r="G177" i="3"/>
  <c r="H177" i="3" s="1"/>
  <c r="E182" i="3"/>
  <c r="F182" i="3" s="1"/>
  <c r="G176" i="1"/>
  <c r="H176" i="1" s="1"/>
  <c r="E177" i="1"/>
  <c r="F177" i="1" s="1"/>
  <c r="AS177" i="1"/>
  <c r="AR176" i="1"/>
  <c r="AT177" i="3" l="1"/>
  <c r="BE18" i="3"/>
  <c r="AW177" i="3"/>
  <c r="BR178" i="3"/>
  <c r="AU178" i="3"/>
  <c r="BO961" i="1"/>
  <c r="BQ960" i="1"/>
  <c r="AU960" i="1" s="1"/>
  <c r="AV960" i="1" s="1"/>
  <c r="BH83" i="1" s="1"/>
  <c r="BR181" i="1"/>
  <c r="BQ179" i="3"/>
  <c r="BO180" i="3"/>
  <c r="BO182" i="1"/>
  <c r="BQ182" i="1" s="1"/>
  <c r="AU182" i="1" s="1"/>
  <c r="AR182" i="3"/>
  <c r="AS183" i="3"/>
  <c r="BI179" i="3"/>
  <c r="BC179" i="3"/>
  <c r="BE179" i="3"/>
  <c r="BD179" i="3"/>
  <c r="BH179" i="3"/>
  <c r="BF179" i="3"/>
  <c r="BJ179" i="3"/>
  <c r="BG179" i="3"/>
  <c r="BK179" i="3"/>
  <c r="AZ179" i="3"/>
  <c r="AY180" i="3"/>
  <c r="BB179" i="3"/>
  <c r="BA179" i="3"/>
  <c r="BL178" i="3"/>
  <c r="G178" i="3"/>
  <c r="H178" i="3" s="1"/>
  <c r="E183" i="3"/>
  <c r="F183" i="3" s="1"/>
  <c r="G177" i="1"/>
  <c r="H177" i="1" s="1"/>
  <c r="E178" i="1"/>
  <c r="F178" i="1" s="1"/>
  <c r="AS178" i="1"/>
  <c r="AR177" i="1"/>
  <c r="BR179" i="3" l="1"/>
  <c r="AU179" i="3"/>
  <c r="AV179" i="3" s="1"/>
  <c r="AV178" i="3"/>
  <c r="AT178" i="3"/>
  <c r="BQ961" i="1"/>
  <c r="AU961" i="1" s="1"/>
  <c r="AV961" i="1" s="1"/>
  <c r="BI83" i="1" s="1"/>
  <c r="BO962" i="1"/>
  <c r="BR182" i="1"/>
  <c r="BQ180" i="3"/>
  <c r="BO181" i="3"/>
  <c r="BO183" i="1"/>
  <c r="BQ183" i="1" s="1"/>
  <c r="AU183" i="1" s="1"/>
  <c r="BL179" i="3"/>
  <c r="AR183" i="3"/>
  <c r="AS184" i="3"/>
  <c r="BH180" i="3"/>
  <c r="BB180" i="3"/>
  <c r="BG180" i="3"/>
  <c r="BJ180" i="3"/>
  <c r="AZ180" i="3"/>
  <c r="BD180" i="3"/>
  <c r="BA180" i="3"/>
  <c r="BK180" i="3"/>
  <c r="BI180" i="3"/>
  <c r="BE180" i="3"/>
  <c r="AY181" i="3"/>
  <c r="BF180" i="3"/>
  <c r="BC180" i="3"/>
  <c r="G179" i="3"/>
  <c r="H179" i="3" s="1"/>
  <c r="E184" i="3"/>
  <c r="F184" i="3" s="1"/>
  <c r="G178" i="1"/>
  <c r="H178" i="1" s="1"/>
  <c r="E179" i="1"/>
  <c r="F179" i="1" s="1"/>
  <c r="AS179" i="1"/>
  <c r="AR178" i="1"/>
  <c r="AT179" i="3" l="1"/>
  <c r="BG18" i="3"/>
  <c r="AW179" i="3"/>
  <c r="BF18" i="3"/>
  <c r="AW178" i="3"/>
  <c r="BR180" i="3"/>
  <c r="AU180" i="3"/>
  <c r="AV180" i="3" s="1"/>
  <c r="BO963" i="1"/>
  <c r="BQ962" i="1"/>
  <c r="AU962" i="1" s="1"/>
  <c r="AV962" i="1" s="1"/>
  <c r="BJ83" i="1" s="1"/>
  <c r="BR183" i="1"/>
  <c r="BQ181" i="3"/>
  <c r="BO182" i="3"/>
  <c r="BO184" i="1"/>
  <c r="BQ184" i="1" s="1"/>
  <c r="AU184" i="1" s="1"/>
  <c r="BL180" i="3"/>
  <c r="AR184" i="3"/>
  <c r="AS185" i="3"/>
  <c r="BI181" i="3"/>
  <c r="AZ181" i="3"/>
  <c r="BE181" i="3"/>
  <c r="BB181" i="3"/>
  <c r="BF181" i="3"/>
  <c r="BH181" i="3"/>
  <c r="BC181" i="3"/>
  <c r="BK181" i="3"/>
  <c r="BG181" i="3"/>
  <c r="BD181" i="3"/>
  <c r="AY182" i="3"/>
  <c r="BA181" i="3"/>
  <c r="BJ181" i="3"/>
  <c r="G180" i="3"/>
  <c r="H180" i="3" s="1"/>
  <c r="E185" i="3"/>
  <c r="F185" i="3" s="1"/>
  <c r="G179" i="1"/>
  <c r="H179" i="1" s="1"/>
  <c r="E180" i="1"/>
  <c r="F180" i="1" s="1"/>
  <c r="AS180" i="1"/>
  <c r="AR179" i="1"/>
  <c r="BR181" i="3" l="1"/>
  <c r="AU181" i="3"/>
  <c r="AV181" i="3" s="1"/>
  <c r="AW180" i="3"/>
  <c r="BH18" i="3"/>
  <c r="AT180" i="3"/>
  <c r="BO964" i="1"/>
  <c r="BQ963" i="1"/>
  <c r="AU963" i="1" s="1"/>
  <c r="AV963" i="1" s="1"/>
  <c r="BK83" i="1" s="1"/>
  <c r="BL83" i="1" s="1"/>
  <c r="BR184" i="1"/>
  <c r="BQ182" i="3"/>
  <c r="BO183" i="3"/>
  <c r="BO185" i="1"/>
  <c r="BQ185" i="1" s="1"/>
  <c r="AU185" i="1" s="1"/>
  <c r="BL181" i="3"/>
  <c r="AR185" i="3"/>
  <c r="AS186" i="3"/>
  <c r="BI182" i="3"/>
  <c r="BG182" i="3"/>
  <c r="BH182" i="3"/>
  <c r="BK182" i="3"/>
  <c r="AY183" i="3"/>
  <c r="BF182" i="3"/>
  <c r="BE182" i="3"/>
  <c r="AZ182" i="3"/>
  <c r="BJ182" i="3"/>
  <c r="BD182" i="3"/>
  <c r="BB182" i="3"/>
  <c r="BC182" i="3"/>
  <c r="BA182" i="3"/>
  <c r="G181" i="3"/>
  <c r="H181" i="3" s="1"/>
  <c r="E186" i="3"/>
  <c r="F186" i="3" s="1"/>
  <c r="G180" i="1"/>
  <c r="H180" i="1" s="1"/>
  <c r="E181" i="1"/>
  <c r="F181" i="1" s="1"/>
  <c r="AS181" i="1"/>
  <c r="AR180" i="1"/>
  <c r="BI18" i="3" l="1"/>
  <c r="AW181" i="3"/>
  <c r="BR182" i="3"/>
  <c r="AU182" i="3"/>
  <c r="AT181" i="3"/>
  <c r="BO965" i="1"/>
  <c r="BQ964" i="1"/>
  <c r="AU964" i="1" s="1"/>
  <c r="AV964" i="1" s="1"/>
  <c r="AZ84" i="1" s="1"/>
  <c r="BR185" i="1"/>
  <c r="BQ183" i="3"/>
  <c r="BO184" i="3"/>
  <c r="BO186" i="1"/>
  <c r="BQ186" i="1" s="1"/>
  <c r="AU186" i="1" s="1"/>
  <c r="BL182" i="3"/>
  <c r="AR186" i="3"/>
  <c r="AS187" i="3"/>
  <c r="BH183" i="3"/>
  <c r="BF183" i="3"/>
  <c r="BB183" i="3"/>
  <c r="BJ183" i="3"/>
  <c r="BG183" i="3"/>
  <c r="BE183" i="3"/>
  <c r="AZ183" i="3"/>
  <c r="BK183" i="3"/>
  <c r="BC183" i="3"/>
  <c r="BD183" i="3"/>
  <c r="AY184" i="3"/>
  <c r="BI183" i="3"/>
  <c r="BA183" i="3"/>
  <c r="G182" i="3"/>
  <c r="H182" i="3" s="1"/>
  <c r="E187" i="3"/>
  <c r="F187" i="3" s="1"/>
  <c r="G181" i="1"/>
  <c r="H181" i="1" s="1"/>
  <c r="E182" i="1"/>
  <c r="F182" i="1" s="1"/>
  <c r="AS182" i="1"/>
  <c r="AR181" i="1"/>
  <c r="AV182" i="3" l="1"/>
  <c r="AT182" i="3"/>
  <c r="BR183" i="3"/>
  <c r="AU183" i="3"/>
  <c r="AV183" i="3" s="1"/>
  <c r="BQ965" i="1"/>
  <c r="AU965" i="1" s="1"/>
  <c r="AV965" i="1" s="1"/>
  <c r="BA84" i="1" s="1"/>
  <c r="BO966" i="1"/>
  <c r="BR186" i="1"/>
  <c r="BQ184" i="3"/>
  <c r="BO185" i="3"/>
  <c r="BO187" i="1"/>
  <c r="BQ187" i="1" s="1"/>
  <c r="AU187" i="1" s="1"/>
  <c r="AR187" i="3"/>
  <c r="AS188" i="3"/>
  <c r="BL183" i="3"/>
  <c r="BF184" i="3"/>
  <c r="BD184" i="3"/>
  <c r="BJ184" i="3"/>
  <c r="BK184" i="3"/>
  <c r="BG184" i="3"/>
  <c r="BH184" i="3"/>
  <c r="AZ184" i="3"/>
  <c r="BA184" i="3"/>
  <c r="BB184" i="3"/>
  <c r="AY185" i="3"/>
  <c r="BC184" i="3"/>
  <c r="BE184" i="3"/>
  <c r="BI184" i="3"/>
  <c r="G183" i="3"/>
  <c r="H183" i="3" s="1"/>
  <c r="E188" i="3"/>
  <c r="F188" i="3" s="1"/>
  <c r="G182" i="1"/>
  <c r="H182" i="1" s="1"/>
  <c r="E183" i="1"/>
  <c r="F183" i="1" s="1"/>
  <c r="AS183" i="1"/>
  <c r="AR182" i="1"/>
  <c r="BR184" i="3" l="1"/>
  <c r="AU184" i="3"/>
  <c r="AV184" i="3" s="1"/>
  <c r="BK18" i="3"/>
  <c r="AW183" i="3"/>
  <c r="AT183" i="3"/>
  <c r="AW182" i="3"/>
  <c r="BJ18" i="3"/>
  <c r="BO967" i="1"/>
  <c r="BQ966" i="1"/>
  <c r="AU966" i="1" s="1"/>
  <c r="AV966" i="1" s="1"/>
  <c r="BB84" i="1" s="1"/>
  <c r="BR187" i="1"/>
  <c r="BQ185" i="3"/>
  <c r="BO186" i="3"/>
  <c r="BO188" i="1"/>
  <c r="BQ188" i="1" s="1"/>
  <c r="AU188" i="1" s="1"/>
  <c r="AR188" i="3"/>
  <c r="AS189" i="3"/>
  <c r="BL184" i="3"/>
  <c r="BF185" i="3"/>
  <c r="AY186" i="3"/>
  <c r="BC185" i="3"/>
  <c r="BD185" i="3"/>
  <c r="BH185" i="3"/>
  <c r="BB185" i="3"/>
  <c r="BJ185" i="3"/>
  <c r="AZ185" i="3"/>
  <c r="BA185" i="3"/>
  <c r="BE185" i="3"/>
  <c r="BI185" i="3"/>
  <c r="BG185" i="3"/>
  <c r="BK185" i="3"/>
  <c r="G184" i="3"/>
  <c r="H184" i="3" s="1"/>
  <c r="E189" i="3"/>
  <c r="F189" i="3" s="1"/>
  <c r="G183" i="1"/>
  <c r="H183" i="1" s="1"/>
  <c r="E184" i="1"/>
  <c r="F184" i="1" s="1"/>
  <c r="AS184" i="1"/>
  <c r="AR183" i="1"/>
  <c r="AT184" i="3" l="1"/>
  <c r="BR185" i="3"/>
  <c r="AU185" i="3"/>
  <c r="AV185" i="3" s="1"/>
  <c r="BL18" i="3"/>
  <c r="BM18" i="3"/>
  <c r="AP19" i="3" s="1"/>
  <c r="AZ19" i="3"/>
  <c r="AW184" i="3"/>
  <c r="BQ967" i="1"/>
  <c r="AU967" i="1" s="1"/>
  <c r="AV967" i="1" s="1"/>
  <c r="BC84" i="1" s="1"/>
  <c r="BO968" i="1"/>
  <c r="BR188" i="1"/>
  <c r="BQ186" i="3"/>
  <c r="BO187" i="3"/>
  <c r="BO189" i="1"/>
  <c r="BQ189" i="1" s="1"/>
  <c r="AU189" i="1" s="1"/>
  <c r="AR189" i="3"/>
  <c r="AS190" i="3"/>
  <c r="BL185" i="3"/>
  <c r="AZ186" i="3"/>
  <c r="BH186" i="3"/>
  <c r="BJ186" i="3"/>
  <c r="BF186" i="3"/>
  <c r="BG186" i="3"/>
  <c r="BK186" i="3"/>
  <c r="BB186" i="3"/>
  <c r="BC186" i="3"/>
  <c r="AY187" i="3"/>
  <c r="BA186" i="3"/>
  <c r="BI186" i="3"/>
  <c r="BE186" i="3"/>
  <c r="BD186" i="3"/>
  <c r="G185" i="3"/>
  <c r="H185" i="3" s="1"/>
  <c r="E190" i="3"/>
  <c r="F190" i="3" s="1"/>
  <c r="G184" i="1"/>
  <c r="H184" i="1" s="1"/>
  <c r="E185" i="1"/>
  <c r="F185" i="1" s="1"/>
  <c r="AS185" i="1"/>
  <c r="AR184" i="1"/>
  <c r="BR186" i="3" l="1"/>
  <c r="AU186" i="3"/>
  <c r="BA19" i="3"/>
  <c r="AW185" i="3"/>
  <c r="AT185" i="3"/>
  <c r="BO969" i="1"/>
  <c r="BQ968" i="1"/>
  <c r="AU968" i="1" s="1"/>
  <c r="AV968" i="1" s="1"/>
  <c r="BD84" i="1" s="1"/>
  <c r="BR189" i="1"/>
  <c r="BQ187" i="3"/>
  <c r="BO188" i="3"/>
  <c r="BO190" i="1"/>
  <c r="BQ190" i="1" s="1"/>
  <c r="AU190" i="1" s="1"/>
  <c r="BL186" i="3"/>
  <c r="AR190" i="3"/>
  <c r="AS191" i="3"/>
  <c r="BI187" i="3"/>
  <c r="AY188" i="3"/>
  <c r="BE187" i="3"/>
  <c r="BB187" i="3"/>
  <c r="BH187" i="3"/>
  <c r="BG187" i="3"/>
  <c r="AZ187" i="3"/>
  <c r="BK187" i="3"/>
  <c r="BF187" i="3"/>
  <c r="BJ187" i="3"/>
  <c r="BC187" i="3"/>
  <c r="BD187" i="3"/>
  <c r="BA187" i="3"/>
  <c r="G186" i="3"/>
  <c r="H186" i="3" s="1"/>
  <c r="E191" i="3"/>
  <c r="F191" i="3" s="1"/>
  <c r="G185" i="1"/>
  <c r="H185" i="1" s="1"/>
  <c r="E186" i="1"/>
  <c r="F186" i="1" s="1"/>
  <c r="AS186" i="1"/>
  <c r="AR185" i="1"/>
  <c r="AV186" i="3" l="1"/>
  <c r="AT186" i="3"/>
  <c r="BR187" i="3"/>
  <c r="AU187" i="3"/>
  <c r="AV187" i="3" s="1"/>
  <c r="BQ969" i="1"/>
  <c r="AU969" i="1" s="1"/>
  <c r="AV969" i="1" s="1"/>
  <c r="BE84" i="1" s="1"/>
  <c r="BO970" i="1"/>
  <c r="BR190" i="1"/>
  <c r="BQ188" i="3"/>
  <c r="BO189" i="3"/>
  <c r="BO191" i="1"/>
  <c r="BQ191" i="1" s="1"/>
  <c r="AU191" i="1" s="1"/>
  <c r="BH188" i="3"/>
  <c r="BD188" i="3"/>
  <c r="AZ188" i="3"/>
  <c r="BJ188" i="3"/>
  <c r="BK188" i="3"/>
  <c r="AY189" i="3"/>
  <c r="BA188" i="3"/>
  <c r="BB188" i="3"/>
  <c r="BI188" i="3"/>
  <c r="BE188" i="3"/>
  <c r="BC188" i="3"/>
  <c r="BF188" i="3"/>
  <c r="BG188" i="3"/>
  <c r="AR191" i="3"/>
  <c r="AS192" i="3"/>
  <c r="BL187" i="3"/>
  <c r="G187" i="3"/>
  <c r="H187" i="3" s="1"/>
  <c r="E192" i="3"/>
  <c r="F192" i="3" s="1"/>
  <c r="G186" i="1"/>
  <c r="H186" i="1" s="1"/>
  <c r="E187" i="1"/>
  <c r="F187" i="1" s="1"/>
  <c r="AS187" i="1"/>
  <c r="AR186" i="1"/>
  <c r="AT187" i="3" l="1"/>
  <c r="BR188" i="3"/>
  <c r="AU188" i="3"/>
  <c r="BC19" i="3"/>
  <c r="AW187" i="3"/>
  <c r="BB19" i="3"/>
  <c r="AW186" i="3"/>
  <c r="BO971" i="1"/>
  <c r="BQ970" i="1"/>
  <c r="AU970" i="1" s="1"/>
  <c r="AV970" i="1" s="1"/>
  <c r="BF84" i="1" s="1"/>
  <c r="BR191" i="1"/>
  <c r="BQ189" i="3"/>
  <c r="BO190" i="3"/>
  <c r="BO192" i="1"/>
  <c r="BQ192" i="1" s="1"/>
  <c r="AU192" i="1" s="1"/>
  <c r="BL188" i="3"/>
  <c r="BC189" i="3"/>
  <c r="BG189" i="3"/>
  <c r="BB189" i="3"/>
  <c r="BD189" i="3"/>
  <c r="BK189" i="3"/>
  <c r="AY190" i="3"/>
  <c r="BF189" i="3"/>
  <c r="BH189" i="3"/>
  <c r="BJ189" i="3"/>
  <c r="BA189" i="3"/>
  <c r="AZ189" i="3"/>
  <c r="BE189" i="3"/>
  <c r="BI189" i="3"/>
  <c r="AS193" i="3"/>
  <c r="AR192" i="3"/>
  <c r="G188" i="3"/>
  <c r="H188" i="3" s="1"/>
  <c r="E193" i="3"/>
  <c r="F193" i="3" s="1"/>
  <c r="G187" i="1"/>
  <c r="H187" i="1" s="1"/>
  <c r="E188" i="1"/>
  <c r="F188" i="1" s="1"/>
  <c r="AS188" i="1"/>
  <c r="AR187" i="1"/>
  <c r="BR189" i="3" l="1"/>
  <c r="AU189" i="3"/>
  <c r="AV189" i="3" s="1"/>
  <c r="AV188" i="3"/>
  <c r="AT188" i="3"/>
  <c r="BO972" i="1"/>
  <c r="BQ971" i="1"/>
  <c r="AU971" i="1" s="1"/>
  <c r="AV971" i="1" s="1"/>
  <c r="BG84" i="1" s="1"/>
  <c r="BR192" i="1"/>
  <c r="BQ190" i="3"/>
  <c r="BO191" i="3"/>
  <c r="BO193" i="1"/>
  <c r="BQ193" i="1" s="1"/>
  <c r="AU193" i="1" s="1"/>
  <c r="BL189" i="3"/>
  <c r="AR193" i="3"/>
  <c r="AS194" i="3"/>
  <c r="BJ190" i="3"/>
  <c r="BH190" i="3"/>
  <c r="BI190" i="3"/>
  <c r="BK190" i="3"/>
  <c r="BG190" i="3"/>
  <c r="BE190" i="3"/>
  <c r="BB190" i="3"/>
  <c r="BD190" i="3"/>
  <c r="BC190" i="3"/>
  <c r="BF190" i="3"/>
  <c r="AY191" i="3"/>
  <c r="BA190" i="3"/>
  <c r="AZ190" i="3"/>
  <c r="G189" i="3"/>
  <c r="H189" i="3" s="1"/>
  <c r="E194" i="3"/>
  <c r="F194" i="3" s="1"/>
  <c r="G188" i="1"/>
  <c r="H188" i="1" s="1"/>
  <c r="E189" i="1"/>
  <c r="F189" i="1" s="1"/>
  <c r="AS189" i="1"/>
  <c r="AR188" i="1"/>
  <c r="AT189" i="3" l="1"/>
  <c r="BR190" i="3"/>
  <c r="AU190" i="3"/>
  <c r="BE19" i="3"/>
  <c r="AW189" i="3"/>
  <c r="BD19" i="3"/>
  <c r="AW188" i="3"/>
  <c r="BO973" i="1"/>
  <c r="BQ972" i="1"/>
  <c r="AU972" i="1" s="1"/>
  <c r="AV972" i="1" s="1"/>
  <c r="BH84" i="1" s="1"/>
  <c r="BR193" i="1"/>
  <c r="BQ191" i="3"/>
  <c r="BO192" i="3"/>
  <c r="BO194" i="1"/>
  <c r="BQ194" i="1" s="1"/>
  <c r="AU194" i="1" s="1"/>
  <c r="AR194" i="3"/>
  <c r="AS195" i="3"/>
  <c r="BL190" i="3"/>
  <c r="BK191" i="3"/>
  <c r="BH191" i="3"/>
  <c r="BI191" i="3"/>
  <c r="AY192" i="3"/>
  <c r="AZ191" i="3"/>
  <c r="BA191" i="3"/>
  <c r="BD191" i="3"/>
  <c r="BJ191" i="3"/>
  <c r="BF191" i="3"/>
  <c r="BG191" i="3"/>
  <c r="BB191" i="3"/>
  <c r="BC191" i="3"/>
  <c r="BE191" i="3"/>
  <c r="G190" i="3"/>
  <c r="H190" i="3" s="1"/>
  <c r="E195" i="3"/>
  <c r="F195" i="3" s="1"/>
  <c r="G189" i="1"/>
  <c r="H189" i="1" s="1"/>
  <c r="E190" i="1"/>
  <c r="F190" i="1" s="1"/>
  <c r="AS190" i="1"/>
  <c r="AR189" i="1"/>
  <c r="BR191" i="3" l="1"/>
  <c r="AU191" i="3"/>
  <c r="AV191" i="3" s="1"/>
  <c r="AV190" i="3"/>
  <c r="AT190" i="3"/>
  <c r="BQ973" i="1"/>
  <c r="AU973" i="1" s="1"/>
  <c r="AV973" i="1" s="1"/>
  <c r="BI84" i="1" s="1"/>
  <c r="BO974" i="1"/>
  <c r="BR194" i="1"/>
  <c r="BQ192" i="3"/>
  <c r="BO193" i="3"/>
  <c r="BO195" i="1"/>
  <c r="BQ195" i="1" s="1"/>
  <c r="AU195" i="1" s="1"/>
  <c r="AR195" i="3"/>
  <c r="AS196" i="3"/>
  <c r="BL191" i="3"/>
  <c r="BK192" i="3"/>
  <c r="BH192" i="3"/>
  <c r="BI192" i="3"/>
  <c r="BB192" i="3"/>
  <c r="BD192" i="3"/>
  <c r="BJ192" i="3"/>
  <c r="BF192" i="3"/>
  <c r="BG192" i="3"/>
  <c r="AY193" i="3"/>
  <c r="AZ192" i="3"/>
  <c r="BA192" i="3"/>
  <c r="BC192" i="3"/>
  <c r="BE192" i="3"/>
  <c r="G191" i="3"/>
  <c r="H191" i="3" s="1"/>
  <c r="E196" i="3"/>
  <c r="F196" i="3" s="1"/>
  <c r="G190" i="1"/>
  <c r="H190" i="1" s="1"/>
  <c r="E191" i="1"/>
  <c r="F191" i="1" s="1"/>
  <c r="AS191" i="1"/>
  <c r="AR190" i="1"/>
  <c r="AT191" i="3" l="1"/>
  <c r="BF19" i="3"/>
  <c r="AW190" i="3"/>
  <c r="BG19" i="3"/>
  <c r="AW191" i="3"/>
  <c r="BR192" i="3"/>
  <c r="AU192" i="3"/>
  <c r="AV192" i="3" s="1"/>
  <c r="BO975" i="1"/>
  <c r="BQ974" i="1"/>
  <c r="AU974" i="1" s="1"/>
  <c r="AV974" i="1" s="1"/>
  <c r="BJ84" i="1" s="1"/>
  <c r="BR195" i="1"/>
  <c r="BQ193" i="3"/>
  <c r="BO194" i="3"/>
  <c r="BO196" i="1"/>
  <c r="BQ196" i="1" s="1"/>
  <c r="AU196" i="1" s="1"/>
  <c r="AS197" i="3"/>
  <c r="AR196" i="3"/>
  <c r="BL192" i="3"/>
  <c r="BF193" i="3"/>
  <c r="BI193" i="3"/>
  <c r="BG193" i="3"/>
  <c r="BD193" i="3"/>
  <c r="AY194" i="3"/>
  <c r="BH193" i="3"/>
  <c r="BB193" i="3"/>
  <c r="BJ193" i="3"/>
  <c r="BC193" i="3"/>
  <c r="AZ193" i="3"/>
  <c r="BA193" i="3"/>
  <c r="BK193" i="3"/>
  <c r="BE193" i="3"/>
  <c r="G192" i="3"/>
  <c r="H192" i="3" s="1"/>
  <c r="E197" i="3"/>
  <c r="F197" i="3" s="1"/>
  <c r="G191" i="1"/>
  <c r="H191" i="1" s="1"/>
  <c r="E192" i="1"/>
  <c r="F192" i="1" s="1"/>
  <c r="AS192" i="1"/>
  <c r="AR191" i="1"/>
  <c r="BH19" i="3" l="1"/>
  <c r="AW192" i="3"/>
  <c r="BR193" i="3"/>
  <c r="AU193" i="3"/>
  <c r="AV193" i="3" s="1"/>
  <c r="AT192" i="3"/>
  <c r="BQ975" i="1"/>
  <c r="AU975" i="1" s="1"/>
  <c r="AV975" i="1" s="1"/>
  <c r="BK84" i="1" s="1"/>
  <c r="BL84" i="1" s="1"/>
  <c r="BO976" i="1"/>
  <c r="BR196" i="1"/>
  <c r="BQ194" i="3"/>
  <c r="BO195" i="3"/>
  <c r="BO197" i="1"/>
  <c r="BQ197" i="1" s="1"/>
  <c r="AU197" i="1" s="1"/>
  <c r="BF194" i="3"/>
  <c r="BG194" i="3"/>
  <c r="BA194" i="3"/>
  <c r="BE194" i="3"/>
  <c r="BC194" i="3"/>
  <c r="BI194" i="3"/>
  <c r="AY195" i="3"/>
  <c r="BJ194" i="3"/>
  <c r="BB194" i="3"/>
  <c r="BH194" i="3"/>
  <c r="BK194" i="3"/>
  <c r="AZ194" i="3"/>
  <c r="BD194" i="3"/>
  <c r="AR197" i="3"/>
  <c r="AS198" i="3"/>
  <c r="BL193" i="3"/>
  <c r="G193" i="3"/>
  <c r="H193" i="3" s="1"/>
  <c r="E198" i="3"/>
  <c r="F198" i="3" s="1"/>
  <c r="G192" i="1"/>
  <c r="H192" i="1" s="1"/>
  <c r="E193" i="1"/>
  <c r="F193" i="1" s="1"/>
  <c r="AS193" i="1"/>
  <c r="AR192" i="1"/>
  <c r="BI19" i="3" l="1"/>
  <c r="AW193" i="3"/>
  <c r="BR194" i="3"/>
  <c r="AU194" i="3"/>
  <c r="AT193" i="3"/>
  <c r="BR197" i="1"/>
  <c r="BO977" i="1"/>
  <c r="BQ976" i="1"/>
  <c r="AU976" i="1" s="1"/>
  <c r="AV976" i="1" s="1"/>
  <c r="AZ85" i="1" s="1"/>
  <c r="BQ195" i="3"/>
  <c r="BO196" i="3"/>
  <c r="BO198" i="1"/>
  <c r="BQ198" i="1" s="1"/>
  <c r="BL194" i="3"/>
  <c r="AS199" i="3"/>
  <c r="AR198" i="3"/>
  <c r="BF195" i="3"/>
  <c r="BG195" i="3"/>
  <c r="BE195" i="3"/>
  <c r="BI195" i="3"/>
  <c r="AY196" i="3"/>
  <c r="BH195" i="3"/>
  <c r="BB195" i="3"/>
  <c r="AZ195" i="3"/>
  <c r="BC195" i="3"/>
  <c r="BD195" i="3"/>
  <c r="BJ195" i="3"/>
  <c r="BA195" i="3"/>
  <c r="BK195" i="3"/>
  <c r="G194" i="3"/>
  <c r="H194" i="3" s="1"/>
  <c r="E199" i="3"/>
  <c r="F199" i="3" s="1"/>
  <c r="G193" i="1"/>
  <c r="H193" i="1" s="1"/>
  <c r="E194" i="1"/>
  <c r="F194" i="1" s="1"/>
  <c r="AS194" i="1"/>
  <c r="AR193" i="1"/>
  <c r="AT194" i="3" l="1"/>
  <c r="AV194" i="3"/>
  <c r="BR195" i="3"/>
  <c r="AU195" i="3"/>
  <c r="AV195" i="3" s="1"/>
  <c r="BR198" i="1"/>
  <c r="AU198" i="1"/>
  <c r="BQ977" i="1"/>
  <c r="AU977" i="1" s="1"/>
  <c r="AV977" i="1" s="1"/>
  <c r="BA85" i="1" s="1"/>
  <c r="BO978" i="1"/>
  <c r="BQ196" i="3"/>
  <c r="BO197" i="3"/>
  <c r="BO199" i="1"/>
  <c r="BQ199" i="1" s="1"/>
  <c r="BL195" i="3"/>
  <c r="BF196" i="3"/>
  <c r="BE196" i="3"/>
  <c r="BG196" i="3"/>
  <c r="AZ196" i="3"/>
  <c r="BJ196" i="3"/>
  <c r="BH196" i="3"/>
  <c r="AY197" i="3"/>
  <c r="BI196" i="3"/>
  <c r="BK196" i="3"/>
  <c r="BB196" i="3"/>
  <c r="BD196" i="3"/>
  <c r="BC196" i="3"/>
  <c r="BA196" i="3"/>
  <c r="AR199" i="3"/>
  <c r="AS200" i="3"/>
  <c r="AR200" i="3" s="1"/>
  <c r="G195" i="3"/>
  <c r="H195" i="3" s="1"/>
  <c r="E200" i="3"/>
  <c r="F200" i="3" s="1"/>
  <c r="G194" i="1"/>
  <c r="H194" i="1" s="1"/>
  <c r="E195" i="1"/>
  <c r="F195" i="1" s="1"/>
  <c r="AS195" i="1"/>
  <c r="AR194" i="1"/>
  <c r="BK19" i="3" l="1"/>
  <c r="AW195" i="3"/>
  <c r="BR196" i="3"/>
  <c r="AU196" i="3"/>
  <c r="BJ19" i="3"/>
  <c r="AW194" i="3"/>
  <c r="AT195" i="3"/>
  <c r="BR199" i="1"/>
  <c r="AU199" i="1"/>
  <c r="BO979" i="1"/>
  <c r="BQ978" i="1"/>
  <c r="AU978" i="1" s="1"/>
  <c r="AV978" i="1" s="1"/>
  <c r="BB85" i="1" s="1"/>
  <c r="BQ197" i="3"/>
  <c r="BO198" i="3"/>
  <c r="BO200" i="1"/>
  <c r="BQ200" i="1" s="1"/>
  <c r="BL196" i="3"/>
  <c r="BJ197" i="3"/>
  <c r="BA197" i="3"/>
  <c r="BH197" i="3"/>
  <c r="BK197" i="3"/>
  <c r="BF197" i="3"/>
  <c r="BC197" i="3"/>
  <c r="AY198" i="3"/>
  <c r="BE197" i="3"/>
  <c r="BB197" i="3"/>
  <c r="BI197" i="3"/>
  <c r="BG197" i="3"/>
  <c r="BD197" i="3"/>
  <c r="AZ197" i="3"/>
  <c r="G196" i="3"/>
  <c r="H196" i="3" s="1"/>
  <c r="E201" i="3"/>
  <c r="F201" i="3" s="1"/>
  <c r="G195" i="1"/>
  <c r="H195" i="1" s="1"/>
  <c r="E196" i="1"/>
  <c r="F196" i="1" s="1"/>
  <c r="AS196" i="1"/>
  <c r="AR195" i="1"/>
  <c r="BL19" i="3" l="1"/>
  <c r="AT196" i="3"/>
  <c r="AV196" i="3"/>
  <c r="BR197" i="3"/>
  <c r="AU197" i="3"/>
  <c r="AV197" i="3" s="1"/>
  <c r="BM19" i="3"/>
  <c r="AP20" i="3" s="1"/>
  <c r="BR200" i="1"/>
  <c r="AU200" i="1"/>
  <c r="BO980" i="1"/>
  <c r="BQ979" i="1"/>
  <c r="AU979" i="1" s="1"/>
  <c r="AV979" i="1" s="1"/>
  <c r="BC85" i="1" s="1"/>
  <c r="BQ198" i="3"/>
  <c r="BO199" i="3"/>
  <c r="BO201" i="1"/>
  <c r="BQ201" i="1" s="1"/>
  <c r="BI198" i="3"/>
  <c r="BD198" i="3"/>
  <c r="AZ198" i="3"/>
  <c r="BJ198" i="3"/>
  <c r="BF198" i="3"/>
  <c r="BE198" i="3"/>
  <c r="BC198" i="3"/>
  <c r="BH198" i="3"/>
  <c r="BA198" i="3"/>
  <c r="BK198" i="3"/>
  <c r="BB198" i="3"/>
  <c r="BG198" i="3"/>
  <c r="AY199" i="3"/>
  <c r="BL197" i="3"/>
  <c r="G197" i="3"/>
  <c r="H197" i="3" s="1"/>
  <c r="AS201" i="3"/>
  <c r="E202" i="3"/>
  <c r="F202" i="3" s="1"/>
  <c r="G196" i="1"/>
  <c r="H196" i="1" s="1"/>
  <c r="E197" i="1"/>
  <c r="F197" i="1" s="1"/>
  <c r="AS197" i="1"/>
  <c r="AR196" i="1"/>
  <c r="BA20" i="3" l="1"/>
  <c r="AW197" i="3"/>
  <c r="BR198" i="3"/>
  <c r="AU198" i="3"/>
  <c r="AZ20" i="3"/>
  <c r="AW196" i="3"/>
  <c r="AT197" i="3"/>
  <c r="BR201" i="1"/>
  <c r="AU201" i="1"/>
  <c r="BO981" i="1"/>
  <c r="BQ980" i="1"/>
  <c r="AU980" i="1" s="1"/>
  <c r="AV980" i="1" s="1"/>
  <c r="BD85" i="1" s="1"/>
  <c r="BQ199" i="3"/>
  <c r="BO200" i="3"/>
  <c r="BO202" i="1"/>
  <c r="BQ202" i="1" s="1"/>
  <c r="BL198" i="3"/>
  <c r="BC199" i="3"/>
  <c r="BK199" i="3"/>
  <c r="BD199" i="3"/>
  <c r="BB199" i="3"/>
  <c r="BE199" i="3"/>
  <c r="BH199" i="3"/>
  <c r="BI199" i="3"/>
  <c r="AZ199" i="3"/>
  <c r="BA199" i="3"/>
  <c r="BF199" i="3"/>
  <c r="AY200" i="3"/>
  <c r="BG199" i="3"/>
  <c r="BJ199" i="3"/>
  <c r="G198" i="3"/>
  <c r="H198" i="3" s="1"/>
  <c r="E203" i="3"/>
  <c r="F203" i="3" s="1"/>
  <c r="AR201" i="3"/>
  <c r="AS202" i="3"/>
  <c r="G197" i="1"/>
  <c r="H197" i="1" s="1"/>
  <c r="E198" i="1"/>
  <c r="F198" i="1" s="1"/>
  <c r="AS198" i="1"/>
  <c r="AR197" i="1"/>
  <c r="BR199" i="3" l="1"/>
  <c r="AU199" i="3"/>
  <c r="AV199" i="3" s="1"/>
  <c r="AT198" i="3"/>
  <c r="AV198" i="3"/>
  <c r="BR202" i="1"/>
  <c r="AU202" i="1"/>
  <c r="BQ981" i="1"/>
  <c r="AU981" i="1" s="1"/>
  <c r="AV981" i="1" s="1"/>
  <c r="BE85" i="1" s="1"/>
  <c r="BO982" i="1"/>
  <c r="BQ200" i="3"/>
  <c r="BO201" i="3"/>
  <c r="BO203" i="1"/>
  <c r="BQ203" i="1" s="1"/>
  <c r="BC200" i="3"/>
  <c r="BD200" i="3"/>
  <c r="BE200" i="3"/>
  <c r="BA200" i="3"/>
  <c r="AZ200" i="3"/>
  <c r="BK200" i="3"/>
  <c r="BJ200" i="3"/>
  <c r="BF200" i="3"/>
  <c r="BH200" i="3"/>
  <c r="BG200" i="3"/>
  <c r="BI200" i="3"/>
  <c r="BB200" i="3"/>
  <c r="BL199" i="3"/>
  <c r="G199" i="3"/>
  <c r="H199" i="3" s="1"/>
  <c r="E204" i="3"/>
  <c r="F204" i="3" s="1"/>
  <c r="AR202" i="3"/>
  <c r="AS203" i="3"/>
  <c r="G198" i="1"/>
  <c r="H198" i="1" s="1"/>
  <c r="E199" i="1"/>
  <c r="F199" i="1" s="1"/>
  <c r="AS199" i="1"/>
  <c r="AR198" i="1"/>
  <c r="AT199" i="3" l="1"/>
  <c r="BB20" i="3"/>
  <c r="AW198" i="3"/>
  <c r="BC20" i="3"/>
  <c r="AW199" i="3"/>
  <c r="BR200" i="3"/>
  <c r="AU200" i="3"/>
  <c r="AV200" i="3" s="1"/>
  <c r="BR203" i="1"/>
  <c r="AU203" i="1"/>
  <c r="BO983" i="1"/>
  <c r="BQ982" i="1"/>
  <c r="AU982" i="1" s="1"/>
  <c r="AV982" i="1" s="1"/>
  <c r="BF85" i="1" s="1"/>
  <c r="BQ201" i="3"/>
  <c r="BO202" i="3"/>
  <c r="BO204" i="1"/>
  <c r="BQ204" i="1" s="1"/>
  <c r="BL200" i="3"/>
  <c r="G200" i="3"/>
  <c r="H200" i="3" s="1"/>
  <c r="AR203" i="3"/>
  <c r="AS204" i="3"/>
  <c r="E205" i="3"/>
  <c r="F205" i="3" s="1"/>
  <c r="G199" i="1"/>
  <c r="H199" i="1" s="1"/>
  <c r="E200" i="1"/>
  <c r="F200" i="1" s="1"/>
  <c r="AS200" i="1"/>
  <c r="AR199" i="1"/>
  <c r="AT200" i="3" l="1"/>
  <c r="BR201" i="3"/>
  <c r="AU201" i="3"/>
  <c r="AV201" i="3" s="1"/>
  <c r="BD20" i="3"/>
  <c r="AW200" i="3"/>
  <c r="BR204" i="1"/>
  <c r="AU204" i="1"/>
  <c r="BQ983" i="1"/>
  <c r="AU983" i="1" s="1"/>
  <c r="AV983" i="1" s="1"/>
  <c r="BG85" i="1" s="1"/>
  <c r="BO984" i="1"/>
  <c r="BQ202" i="3"/>
  <c r="BO203" i="3"/>
  <c r="BO205" i="1"/>
  <c r="BQ205" i="1" s="1"/>
  <c r="G201" i="3"/>
  <c r="H201" i="3" s="1"/>
  <c r="E206" i="3"/>
  <c r="F206" i="3" s="1"/>
  <c r="AR204" i="3"/>
  <c r="AS205" i="3"/>
  <c r="G200" i="1"/>
  <c r="H200" i="1" s="1"/>
  <c r="E201" i="1"/>
  <c r="F201" i="1" s="1"/>
  <c r="AS201" i="1"/>
  <c r="AR200" i="1"/>
  <c r="AT201" i="3" l="1"/>
  <c r="BE20" i="3"/>
  <c r="AW201" i="3"/>
  <c r="BR202" i="3"/>
  <c r="AU202" i="3"/>
  <c r="BR205" i="1"/>
  <c r="AU205" i="1"/>
  <c r="BO985" i="1"/>
  <c r="BQ984" i="1"/>
  <c r="AU984" i="1" s="1"/>
  <c r="AV984" i="1" s="1"/>
  <c r="BH85" i="1" s="1"/>
  <c r="BQ203" i="3"/>
  <c r="BO204" i="3"/>
  <c r="BO206" i="1"/>
  <c r="BQ206" i="1" s="1"/>
  <c r="G202" i="3"/>
  <c r="H202" i="3" s="1"/>
  <c r="E207" i="3"/>
  <c r="F207" i="3" s="1"/>
  <c r="AR205" i="3"/>
  <c r="AS206" i="3"/>
  <c r="G201" i="1"/>
  <c r="H201" i="1" s="1"/>
  <c r="E202" i="1"/>
  <c r="F202" i="1" s="1"/>
  <c r="AS202" i="1"/>
  <c r="AR201" i="1"/>
  <c r="AV202" i="3" l="1"/>
  <c r="AT202" i="3"/>
  <c r="BR203" i="3"/>
  <c r="AU203" i="3"/>
  <c r="AV203" i="3" s="1"/>
  <c r="BR206" i="1"/>
  <c r="AU206" i="1"/>
  <c r="BO986" i="1"/>
  <c r="BQ985" i="1"/>
  <c r="AU985" i="1" s="1"/>
  <c r="AV985" i="1" s="1"/>
  <c r="BI85" i="1" s="1"/>
  <c r="BQ204" i="3"/>
  <c r="BO205" i="3"/>
  <c r="BO207" i="1"/>
  <c r="BQ207" i="1" s="1"/>
  <c r="G203" i="3"/>
  <c r="H203" i="3" s="1"/>
  <c r="AR206" i="3"/>
  <c r="AS207" i="3"/>
  <c r="E208" i="3"/>
  <c r="F208" i="3" s="1"/>
  <c r="G202" i="1"/>
  <c r="H202" i="1" s="1"/>
  <c r="E203" i="1"/>
  <c r="F203" i="1" s="1"/>
  <c r="AS203" i="1"/>
  <c r="AR202" i="1"/>
  <c r="BG20" i="3" l="1"/>
  <c r="AW203" i="3"/>
  <c r="BR204" i="3"/>
  <c r="AU204" i="3"/>
  <c r="AV204" i="3" s="1"/>
  <c r="AT203" i="3"/>
  <c r="BF20" i="3"/>
  <c r="AW202" i="3"/>
  <c r="BR207" i="1"/>
  <c r="AU207" i="1"/>
  <c r="BO987" i="1"/>
  <c r="BQ986" i="1"/>
  <c r="AU986" i="1" s="1"/>
  <c r="AV986" i="1" s="1"/>
  <c r="BJ85" i="1" s="1"/>
  <c r="BQ205" i="3"/>
  <c r="BO206" i="3"/>
  <c r="BO208" i="1"/>
  <c r="BQ208" i="1" s="1"/>
  <c r="G204" i="3"/>
  <c r="H204" i="3" s="1"/>
  <c r="E209" i="3"/>
  <c r="F209" i="3" s="1"/>
  <c r="AR207" i="3"/>
  <c r="AS208" i="3"/>
  <c r="G203" i="1"/>
  <c r="H203" i="1" s="1"/>
  <c r="E204" i="1"/>
  <c r="F204" i="1" s="1"/>
  <c r="AS204" i="1"/>
  <c r="AR203" i="1"/>
  <c r="AT204" i="3" l="1"/>
  <c r="BR205" i="3"/>
  <c r="AU205" i="3"/>
  <c r="AV205" i="3" s="1"/>
  <c r="BH20" i="3"/>
  <c r="AW204" i="3"/>
  <c r="BR208" i="1"/>
  <c r="AU208" i="1"/>
  <c r="BQ987" i="1"/>
  <c r="AU987" i="1" s="1"/>
  <c r="AV987" i="1" s="1"/>
  <c r="BK85" i="1" s="1"/>
  <c r="BL85" i="1" s="1"/>
  <c r="BO988" i="1"/>
  <c r="BQ206" i="3"/>
  <c r="BO207" i="3"/>
  <c r="BO209" i="1"/>
  <c r="BQ209" i="1" s="1"/>
  <c r="G205" i="3"/>
  <c r="H205" i="3" s="1"/>
  <c r="E210" i="3"/>
  <c r="F210" i="3" s="1"/>
  <c r="AR208" i="3"/>
  <c r="AS209" i="3"/>
  <c r="G204" i="1"/>
  <c r="H204" i="1" s="1"/>
  <c r="E205" i="1"/>
  <c r="F205" i="1" s="1"/>
  <c r="AS205" i="1"/>
  <c r="AR204" i="1"/>
  <c r="BR206" i="3" l="1"/>
  <c r="AU206" i="3"/>
  <c r="BI20" i="3"/>
  <c r="AW205" i="3"/>
  <c r="AT205" i="3"/>
  <c r="BR209" i="1"/>
  <c r="AU209" i="1"/>
  <c r="BO989" i="1"/>
  <c r="BQ988" i="1"/>
  <c r="AU988" i="1" s="1"/>
  <c r="AV988" i="1" s="1"/>
  <c r="AZ86" i="1" s="1"/>
  <c r="BQ207" i="3"/>
  <c r="BO208" i="3"/>
  <c r="BO210" i="1"/>
  <c r="BQ210" i="1" s="1"/>
  <c r="G206" i="3"/>
  <c r="H206" i="3" s="1"/>
  <c r="AR209" i="3"/>
  <c r="AS210" i="3"/>
  <c r="E211" i="3"/>
  <c r="F211" i="3" s="1"/>
  <c r="G205" i="1"/>
  <c r="H205" i="1" s="1"/>
  <c r="E206" i="1"/>
  <c r="F206" i="1" s="1"/>
  <c r="AS206" i="1"/>
  <c r="AR205" i="1"/>
  <c r="BR207" i="3" l="1"/>
  <c r="AU207" i="3"/>
  <c r="AV207" i="3" s="1"/>
  <c r="AV206" i="3"/>
  <c r="AT206" i="3"/>
  <c r="BR210" i="1"/>
  <c r="AU210" i="1"/>
  <c r="BQ989" i="1"/>
  <c r="AU989" i="1" s="1"/>
  <c r="AV989" i="1" s="1"/>
  <c r="BA86" i="1" s="1"/>
  <c r="BO990" i="1"/>
  <c r="BQ208" i="3"/>
  <c r="BO209" i="3"/>
  <c r="BO211" i="1"/>
  <c r="BQ211" i="1" s="1"/>
  <c r="G207" i="3"/>
  <c r="H207" i="3" s="1"/>
  <c r="E212" i="3"/>
  <c r="F212" i="3" s="1"/>
  <c r="AR210" i="3"/>
  <c r="AS211" i="3"/>
  <c r="G206" i="1"/>
  <c r="H206" i="1" s="1"/>
  <c r="E207" i="1"/>
  <c r="F207" i="1" s="1"/>
  <c r="AS207" i="1"/>
  <c r="AR206" i="1"/>
  <c r="AT207" i="3" l="1"/>
  <c r="BR208" i="3"/>
  <c r="AU208" i="3"/>
  <c r="BJ20" i="3"/>
  <c r="AW206" i="3"/>
  <c r="BK20" i="3"/>
  <c r="AW207" i="3"/>
  <c r="BR211" i="1"/>
  <c r="AU211" i="1"/>
  <c r="BO991" i="1"/>
  <c r="BQ990" i="1"/>
  <c r="AU990" i="1" s="1"/>
  <c r="AV990" i="1" s="1"/>
  <c r="BB86" i="1" s="1"/>
  <c r="BQ209" i="3"/>
  <c r="BO210" i="3"/>
  <c r="BO212" i="1"/>
  <c r="BQ212" i="1" s="1"/>
  <c r="G208" i="3"/>
  <c r="H208" i="3" s="1"/>
  <c r="AR211" i="3"/>
  <c r="AS212" i="3"/>
  <c r="E213" i="3"/>
  <c r="F213" i="3" s="1"/>
  <c r="G207" i="1"/>
  <c r="H207" i="1" s="1"/>
  <c r="E208" i="1"/>
  <c r="F208" i="1" s="1"/>
  <c r="AS208" i="1"/>
  <c r="AR207" i="1"/>
  <c r="BM20" i="3" l="1"/>
  <c r="AP21" i="3" s="1"/>
  <c r="BR209" i="3"/>
  <c r="AU209" i="3"/>
  <c r="AV209" i="3" s="1"/>
  <c r="BL20" i="3"/>
  <c r="AT208" i="3"/>
  <c r="AV208" i="3"/>
  <c r="BR212" i="1"/>
  <c r="AU212" i="1"/>
  <c r="BO992" i="1"/>
  <c r="BQ991" i="1"/>
  <c r="AU991" i="1" s="1"/>
  <c r="AV991" i="1" s="1"/>
  <c r="BC86" i="1" s="1"/>
  <c r="BQ210" i="3"/>
  <c r="BO211" i="3"/>
  <c r="BO213" i="1"/>
  <c r="BQ213" i="1" s="1"/>
  <c r="G209" i="3"/>
  <c r="H209" i="3" s="1"/>
  <c r="E214" i="3"/>
  <c r="F214" i="3" s="1"/>
  <c r="AR212" i="3"/>
  <c r="AS213" i="3"/>
  <c r="G208" i="1"/>
  <c r="H208" i="1" s="1"/>
  <c r="E209" i="1"/>
  <c r="F209" i="1" s="1"/>
  <c r="AS209" i="1"/>
  <c r="AR208" i="1"/>
  <c r="AT209" i="3" l="1"/>
  <c r="AZ21" i="3"/>
  <c r="AW208" i="3"/>
  <c r="BR210" i="3"/>
  <c r="AU210" i="3"/>
  <c r="AV210" i="3" s="1"/>
  <c r="BA21" i="3"/>
  <c r="AW209" i="3"/>
  <c r="BR213" i="1"/>
  <c r="AU213" i="1"/>
  <c r="BO993" i="1"/>
  <c r="BQ992" i="1"/>
  <c r="AU992" i="1" s="1"/>
  <c r="AV992" i="1" s="1"/>
  <c r="BD86" i="1" s="1"/>
  <c r="BQ211" i="3"/>
  <c r="BO212" i="3"/>
  <c r="BO214" i="1"/>
  <c r="BQ214" i="1" s="1"/>
  <c r="G210" i="3"/>
  <c r="H210" i="3" s="1"/>
  <c r="AR213" i="3"/>
  <c r="AS214" i="3"/>
  <c r="E215" i="3"/>
  <c r="F215" i="3" s="1"/>
  <c r="G209" i="1"/>
  <c r="H209" i="1" s="1"/>
  <c r="E210" i="1"/>
  <c r="F210" i="1" s="1"/>
  <c r="AS210" i="1"/>
  <c r="AR209" i="1"/>
  <c r="AT210" i="3" l="1"/>
  <c r="BR211" i="3"/>
  <c r="AU211" i="3"/>
  <c r="AV211" i="3" s="1"/>
  <c r="BB21" i="3"/>
  <c r="AW210" i="3"/>
  <c r="BR214" i="1"/>
  <c r="AU214" i="1"/>
  <c r="BQ993" i="1"/>
  <c r="AU993" i="1" s="1"/>
  <c r="AV993" i="1" s="1"/>
  <c r="BE86" i="1" s="1"/>
  <c r="BO994" i="1"/>
  <c r="BQ212" i="3"/>
  <c r="BO213" i="3"/>
  <c r="BO215" i="1"/>
  <c r="BQ215" i="1" s="1"/>
  <c r="G211" i="3"/>
  <c r="H211" i="3" s="1"/>
  <c r="AR214" i="3"/>
  <c r="AS215" i="3"/>
  <c r="E216" i="3"/>
  <c r="F216" i="3" s="1"/>
  <c r="G210" i="1"/>
  <c r="H210" i="1" s="1"/>
  <c r="E211" i="1"/>
  <c r="F211" i="1" s="1"/>
  <c r="AS211" i="1"/>
  <c r="AR210" i="1"/>
  <c r="AT211" i="3" l="1"/>
  <c r="BR212" i="3"/>
  <c r="AU212" i="3"/>
  <c r="BC21" i="3"/>
  <c r="AW211" i="3"/>
  <c r="BR215" i="1"/>
  <c r="AU215" i="1"/>
  <c r="BO995" i="1"/>
  <c r="BQ994" i="1"/>
  <c r="AU994" i="1" s="1"/>
  <c r="AV994" i="1" s="1"/>
  <c r="BF86" i="1" s="1"/>
  <c r="BQ213" i="3"/>
  <c r="BO214" i="3"/>
  <c r="BO216" i="1"/>
  <c r="BQ216" i="1" s="1"/>
  <c r="G212" i="3"/>
  <c r="H212" i="3" s="1"/>
  <c r="E217" i="3"/>
  <c r="F217" i="3" s="1"/>
  <c r="AR215" i="3"/>
  <c r="AS216" i="3"/>
  <c r="G211" i="1"/>
  <c r="H211" i="1" s="1"/>
  <c r="E212" i="1"/>
  <c r="F212" i="1" s="1"/>
  <c r="AS212" i="1"/>
  <c r="AR211" i="1"/>
  <c r="BR213" i="3" l="1"/>
  <c r="AU213" i="3"/>
  <c r="AV213" i="3" s="1"/>
  <c r="AT212" i="3"/>
  <c r="AV212" i="3"/>
  <c r="BR216" i="1"/>
  <c r="AU216" i="1"/>
  <c r="BQ995" i="1"/>
  <c r="AU995" i="1" s="1"/>
  <c r="AV995" i="1" s="1"/>
  <c r="BG86" i="1" s="1"/>
  <c r="BO996" i="1"/>
  <c r="BQ214" i="3"/>
  <c r="BO215" i="3"/>
  <c r="BO217" i="1"/>
  <c r="BQ217" i="1" s="1"/>
  <c r="G213" i="3"/>
  <c r="H213" i="3" s="1"/>
  <c r="AR216" i="3"/>
  <c r="AS217" i="3"/>
  <c r="E218" i="3"/>
  <c r="F218" i="3" s="1"/>
  <c r="G212" i="1"/>
  <c r="H212" i="1" s="1"/>
  <c r="E213" i="1"/>
  <c r="F213" i="1" s="1"/>
  <c r="AS213" i="1"/>
  <c r="AR212" i="1"/>
  <c r="AT213" i="3" l="1"/>
  <c r="BR214" i="3"/>
  <c r="AU214" i="3"/>
  <c r="BD21" i="3"/>
  <c r="AW212" i="3"/>
  <c r="BE21" i="3"/>
  <c r="AW213" i="3"/>
  <c r="BR217" i="1"/>
  <c r="AU217" i="1"/>
  <c r="BO997" i="1"/>
  <c r="BQ996" i="1"/>
  <c r="AU996" i="1" s="1"/>
  <c r="AV996" i="1" s="1"/>
  <c r="BH86" i="1" s="1"/>
  <c r="BQ215" i="3"/>
  <c r="BO216" i="3"/>
  <c r="BO218" i="1"/>
  <c r="BQ218" i="1" s="1"/>
  <c r="G214" i="3"/>
  <c r="H214" i="3" s="1"/>
  <c r="E219" i="3"/>
  <c r="F219" i="3" s="1"/>
  <c r="AR217" i="3"/>
  <c r="AS218" i="3"/>
  <c r="G213" i="1"/>
  <c r="H213" i="1" s="1"/>
  <c r="E214" i="1"/>
  <c r="F214" i="1" s="1"/>
  <c r="AS214" i="1"/>
  <c r="AR213" i="1"/>
  <c r="AV214" i="3" l="1"/>
  <c r="AT214" i="3"/>
  <c r="BR215" i="3"/>
  <c r="AU215" i="3"/>
  <c r="AV215" i="3" s="1"/>
  <c r="BR218" i="1"/>
  <c r="AU218" i="1"/>
  <c r="BQ997" i="1"/>
  <c r="AU997" i="1" s="1"/>
  <c r="AV997" i="1" s="1"/>
  <c r="BI86" i="1" s="1"/>
  <c r="BO998" i="1"/>
  <c r="BQ216" i="3"/>
  <c r="BO217" i="3"/>
  <c r="BO219" i="1"/>
  <c r="BQ219" i="1" s="1"/>
  <c r="G215" i="3"/>
  <c r="H215" i="3" s="1"/>
  <c r="AR218" i="3"/>
  <c r="AS219" i="3"/>
  <c r="E220" i="3"/>
  <c r="F220" i="3" s="1"/>
  <c r="G214" i="1"/>
  <c r="H214" i="1" s="1"/>
  <c r="E215" i="1"/>
  <c r="F215" i="1" s="1"/>
  <c r="AS215" i="1"/>
  <c r="AR214" i="1"/>
  <c r="BG21" i="3" l="1"/>
  <c r="AW215" i="3"/>
  <c r="AT215" i="3"/>
  <c r="BR216" i="3"/>
  <c r="AU216" i="3"/>
  <c r="AV216" i="3" s="1"/>
  <c r="BF21" i="3"/>
  <c r="AW214" i="3"/>
  <c r="BR219" i="1"/>
  <c r="AU219" i="1"/>
  <c r="BO999" i="1"/>
  <c r="BQ998" i="1"/>
  <c r="AU998" i="1" s="1"/>
  <c r="AV998" i="1" s="1"/>
  <c r="BJ86" i="1" s="1"/>
  <c r="BQ217" i="3"/>
  <c r="BO218" i="3"/>
  <c r="BO220" i="1"/>
  <c r="BQ220" i="1" s="1"/>
  <c r="G216" i="3"/>
  <c r="H216" i="3" s="1"/>
  <c r="AR219" i="3"/>
  <c r="AS220" i="3"/>
  <c r="E221" i="3"/>
  <c r="F221" i="3" s="1"/>
  <c r="G215" i="1"/>
  <c r="H215" i="1" s="1"/>
  <c r="E216" i="1"/>
  <c r="F216" i="1" s="1"/>
  <c r="AS216" i="1"/>
  <c r="AR215" i="1"/>
  <c r="BR217" i="3" l="1"/>
  <c r="AU217" i="3"/>
  <c r="AV217" i="3" s="1"/>
  <c r="BH21" i="3"/>
  <c r="AW216" i="3"/>
  <c r="AT216" i="3"/>
  <c r="BR220" i="1"/>
  <c r="AU220" i="1"/>
  <c r="BO1000" i="1"/>
  <c r="BQ999" i="1"/>
  <c r="AU999" i="1" s="1"/>
  <c r="AV999" i="1" s="1"/>
  <c r="BK86" i="1" s="1"/>
  <c r="BL86" i="1" s="1"/>
  <c r="BQ218" i="3"/>
  <c r="BO219" i="3"/>
  <c r="BO221" i="1"/>
  <c r="BQ221" i="1" s="1"/>
  <c r="G217" i="3"/>
  <c r="H217" i="3" s="1"/>
  <c r="E222" i="3"/>
  <c r="F222" i="3" s="1"/>
  <c r="AR220" i="3"/>
  <c r="AS221" i="3"/>
  <c r="G216" i="1"/>
  <c r="H216" i="1" s="1"/>
  <c r="E217" i="1"/>
  <c r="F217" i="1" s="1"/>
  <c r="AS217" i="1"/>
  <c r="AR216" i="1"/>
  <c r="AT217" i="3" l="1"/>
  <c r="BR218" i="3"/>
  <c r="AU218" i="3"/>
  <c r="BI21" i="3"/>
  <c r="AW217" i="3"/>
  <c r="BR221" i="1"/>
  <c r="AU221" i="1"/>
  <c r="BO1001" i="1"/>
  <c r="BQ1000" i="1"/>
  <c r="AU1000" i="1" s="1"/>
  <c r="AV1000" i="1" s="1"/>
  <c r="AZ87" i="1" s="1"/>
  <c r="BQ219" i="3"/>
  <c r="BO220" i="3"/>
  <c r="BO222" i="1"/>
  <c r="BQ222" i="1" s="1"/>
  <c r="G218" i="3"/>
  <c r="H218" i="3" s="1"/>
  <c r="E223" i="3"/>
  <c r="F223" i="3" s="1"/>
  <c r="AR221" i="3"/>
  <c r="AS222" i="3"/>
  <c r="G217" i="1"/>
  <c r="H217" i="1" s="1"/>
  <c r="E218" i="1"/>
  <c r="F218" i="1" s="1"/>
  <c r="AS218" i="1"/>
  <c r="AR217" i="1"/>
  <c r="BR219" i="3" l="1"/>
  <c r="AU219" i="3"/>
  <c r="AV219" i="3" s="1"/>
  <c r="AV218" i="3"/>
  <c r="AT218" i="3"/>
  <c r="BR222" i="1"/>
  <c r="AU222" i="1"/>
  <c r="BO1002" i="1"/>
  <c r="BQ1001" i="1"/>
  <c r="AU1001" i="1" s="1"/>
  <c r="AV1001" i="1" s="1"/>
  <c r="BA87" i="1" s="1"/>
  <c r="BQ220" i="3"/>
  <c r="BO221" i="3"/>
  <c r="BO223" i="1"/>
  <c r="BQ223" i="1" s="1"/>
  <c r="G219" i="3"/>
  <c r="H219" i="3" s="1"/>
  <c r="E224" i="3"/>
  <c r="F224" i="3" s="1"/>
  <c r="AR222" i="3"/>
  <c r="AS223" i="3"/>
  <c r="G218" i="1"/>
  <c r="H218" i="1" s="1"/>
  <c r="E219" i="1"/>
  <c r="F219" i="1" s="1"/>
  <c r="AS219" i="1"/>
  <c r="AR218" i="1"/>
  <c r="AT219" i="3" l="1"/>
  <c r="BR220" i="3"/>
  <c r="AU220" i="3"/>
  <c r="AV220" i="3" s="1"/>
  <c r="AW218" i="3"/>
  <c r="BJ21" i="3"/>
  <c r="BK21" i="3"/>
  <c r="AW219" i="3"/>
  <c r="BR223" i="1"/>
  <c r="AU223" i="1"/>
  <c r="BO1003" i="1"/>
  <c r="BQ1002" i="1"/>
  <c r="AU1002" i="1" s="1"/>
  <c r="AV1002" i="1" s="1"/>
  <c r="BB87" i="1" s="1"/>
  <c r="BQ221" i="3"/>
  <c r="BO222" i="3"/>
  <c r="BO224" i="1"/>
  <c r="BQ224" i="1" s="1"/>
  <c r="G220" i="3"/>
  <c r="H220" i="3" s="1"/>
  <c r="AR223" i="3"/>
  <c r="AS224" i="3"/>
  <c r="E225" i="3"/>
  <c r="F225" i="3" s="1"/>
  <c r="G219" i="1"/>
  <c r="H219" i="1" s="1"/>
  <c r="E220" i="1"/>
  <c r="F220" i="1" s="1"/>
  <c r="AS220" i="1"/>
  <c r="AR219" i="1"/>
  <c r="AT220" i="3" l="1"/>
  <c r="BL21" i="3"/>
  <c r="BM21" i="3"/>
  <c r="AP22" i="3" s="1"/>
  <c r="AW220" i="3"/>
  <c r="AZ22" i="3"/>
  <c r="BR221" i="3"/>
  <c r="AU221" i="3"/>
  <c r="AV221" i="3" s="1"/>
  <c r="BR224" i="1"/>
  <c r="AU224" i="1"/>
  <c r="BO1004" i="1"/>
  <c r="BQ1003" i="1"/>
  <c r="AU1003" i="1" s="1"/>
  <c r="AV1003" i="1" s="1"/>
  <c r="BC87" i="1" s="1"/>
  <c r="BQ222" i="3"/>
  <c r="BO223" i="3"/>
  <c r="BO225" i="1"/>
  <c r="BQ225" i="1" s="1"/>
  <c r="G221" i="3"/>
  <c r="H221" i="3" s="1"/>
  <c r="E226" i="3"/>
  <c r="F226" i="3" s="1"/>
  <c r="AR224" i="3"/>
  <c r="AS225" i="3"/>
  <c r="G220" i="1"/>
  <c r="H220" i="1" s="1"/>
  <c r="E221" i="1"/>
  <c r="F221" i="1" s="1"/>
  <c r="AS221" i="1"/>
  <c r="AR220" i="1"/>
  <c r="BR222" i="3" l="1"/>
  <c r="AU222" i="3"/>
  <c r="BA22" i="3"/>
  <c r="AW221" i="3"/>
  <c r="AT221" i="3"/>
  <c r="BR225" i="1"/>
  <c r="AU225" i="1"/>
  <c r="BO1005" i="1"/>
  <c r="BQ1004" i="1"/>
  <c r="AU1004" i="1" s="1"/>
  <c r="AV1004" i="1" s="1"/>
  <c r="BD87" i="1" s="1"/>
  <c r="BQ223" i="3"/>
  <c r="BO224" i="3"/>
  <c r="BO226" i="1"/>
  <c r="BQ226" i="1" s="1"/>
  <c r="G222" i="3"/>
  <c r="H222" i="3" s="1"/>
  <c r="E227" i="3"/>
  <c r="F227" i="3" s="1"/>
  <c r="AR225" i="3"/>
  <c r="AS226" i="3"/>
  <c r="G221" i="1"/>
  <c r="H221" i="1" s="1"/>
  <c r="E222" i="1"/>
  <c r="F222" i="1" s="1"/>
  <c r="AS222" i="1"/>
  <c r="AR221" i="1"/>
  <c r="AV222" i="3" l="1"/>
  <c r="AT222" i="3"/>
  <c r="BR223" i="3"/>
  <c r="AU223" i="3"/>
  <c r="AV223" i="3" s="1"/>
  <c r="BR226" i="1"/>
  <c r="AU226" i="1"/>
  <c r="BQ1005" i="1"/>
  <c r="AU1005" i="1" s="1"/>
  <c r="AV1005" i="1" s="1"/>
  <c r="BE87" i="1" s="1"/>
  <c r="BO1006" i="1"/>
  <c r="BQ224" i="3"/>
  <c r="BO225" i="3"/>
  <c r="BO227" i="1"/>
  <c r="BQ227" i="1" s="1"/>
  <c r="G223" i="3"/>
  <c r="H223" i="3" s="1"/>
  <c r="E228" i="3"/>
  <c r="F228" i="3" s="1"/>
  <c r="AR226" i="3"/>
  <c r="AS227" i="3"/>
  <c r="G222" i="1"/>
  <c r="H222" i="1" s="1"/>
  <c r="E223" i="1"/>
  <c r="F223" i="1" s="1"/>
  <c r="AS223" i="1"/>
  <c r="AR222" i="1"/>
  <c r="AT223" i="3" l="1"/>
  <c r="BB22" i="3"/>
  <c r="AW222" i="3"/>
  <c r="BC22" i="3"/>
  <c r="AW223" i="3"/>
  <c r="BR224" i="3"/>
  <c r="AU224" i="3"/>
  <c r="BR227" i="1"/>
  <c r="AU227" i="1"/>
  <c r="BO1007" i="1"/>
  <c r="BQ1006" i="1"/>
  <c r="AU1006" i="1" s="1"/>
  <c r="AV1006" i="1" s="1"/>
  <c r="BF87" i="1" s="1"/>
  <c r="BQ225" i="3"/>
  <c r="BO226" i="3"/>
  <c r="BO228" i="1"/>
  <c r="BQ228" i="1" s="1"/>
  <c r="G224" i="3"/>
  <c r="H224" i="3" s="1"/>
  <c r="AR227" i="3"/>
  <c r="AS228" i="3"/>
  <c r="E229" i="3"/>
  <c r="F229" i="3" s="1"/>
  <c r="G223" i="1"/>
  <c r="H223" i="1" s="1"/>
  <c r="E224" i="1"/>
  <c r="F224" i="1" s="1"/>
  <c r="AS224" i="1"/>
  <c r="AR223" i="1"/>
  <c r="BR225" i="3" l="1"/>
  <c r="AU225" i="3"/>
  <c r="AV225" i="3" s="1"/>
  <c r="AV224" i="3"/>
  <c r="AT224" i="3"/>
  <c r="BR228" i="1"/>
  <c r="AU228" i="1"/>
  <c r="BO1008" i="1"/>
  <c r="BQ1007" i="1"/>
  <c r="AU1007" i="1" s="1"/>
  <c r="AV1007" i="1" s="1"/>
  <c r="BG87" i="1" s="1"/>
  <c r="BQ226" i="3"/>
  <c r="BO227" i="3"/>
  <c r="BO229" i="1"/>
  <c r="BQ229" i="1" s="1"/>
  <c r="G225" i="3"/>
  <c r="H225" i="3" s="1"/>
  <c r="E230" i="3"/>
  <c r="F230" i="3" s="1"/>
  <c r="AR228" i="3"/>
  <c r="AS229" i="3"/>
  <c r="G224" i="1"/>
  <c r="H224" i="1" s="1"/>
  <c r="E225" i="1"/>
  <c r="F225" i="1" s="1"/>
  <c r="AS225" i="1"/>
  <c r="AR224" i="1"/>
  <c r="AT225" i="3" l="1"/>
  <c r="BD22" i="3"/>
  <c r="AW224" i="3"/>
  <c r="BE22" i="3"/>
  <c r="AW225" i="3"/>
  <c r="BR226" i="3"/>
  <c r="AU226" i="3"/>
  <c r="AV226" i="3" s="1"/>
  <c r="BR229" i="1"/>
  <c r="AU229" i="1"/>
  <c r="BO1009" i="1"/>
  <c r="BQ1008" i="1"/>
  <c r="AU1008" i="1" s="1"/>
  <c r="AV1008" i="1" s="1"/>
  <c r="BH87" i="1" s="1"/>
  <c r="BQ227" i="3"/>
  <c r="BO228" i="3"/>
  <c r="BO230" i="1"/>
  <c r="BQ230" i="1" s="1"/>
  <c r="G226" i="3"/>
  <c r="H226" i="3" s="1"/>
  <c r="E231" i="3"/>
  <c r="F231" i="3" s="1"/>
  <c r="AR229" i="3"/>
  <c r="AS230" i="3"/>
  <c r="G225" i="1"/>
  <c r="H225" i="1" s="1"/>
  <c r="E226" i="1"/>
  <c r="F226" i="1" s="1"/>
  <c r="AS226" i="1"/>
  <c r="AR225" i="1"/>
  <c r="BR227" i="3" l="1"/>
  <c r="AU227" i="3"/>
  <c r="AV227" i="3" s="1"/>
  <c r="BF22" i="3"/>
  <c r="AW226" i="3"/>
  <c r="AT226" i="3"/>
  <c r="BR230" i="1"/>
  <c r="AU230" i="1"/>
  <c r="BO1010" i="1"/>
  <c r="BQ1009" i="1"/>
  <c r="AU1009" i="1" s="1"/>
  <c r="AV1009" i="1" s="1"/>
  <c r="BI87" i="1" s="1"/>
  <c r="BQ228" i="3"/>
  <c r="BO229" i="3"/>
  <c r="BO231" i="1"/>
  <c r="BQ231" i="1" s="1"/>
  <c r="G227" i="3"/>
  <c r="H227" i="3" s="1"/>
  <c r="AR230" i="3"/>
  <c r="AS231" i="3"/>
  <c r="E232" i="3"/>
  <c r="F232" i="3" s="1"/>
  <c r="G226" i="1"/>
  <c r="H226" i="1" s="1"/>
  <c r="E227" i="1"/>
  <c r="F227" i="1" s="1"/>
  <c r="AS227" i="1"/>
  <c r="AR226" i="1"/>
  <c r="AT227" i="3" l="1"/>
  <c r="BG22" i="3"/>
  <c r="AW227" i="3"/>
  <c r="BR228" i="3"/>
  <c r="AU228" i="3"/>
  <c r="BR231" i="1"/>
  <c r="AU231" i="1"/>
  <c r="BO1011" i="1"/>
  <c r="BQ1010" i="1"/>
  <c r="AU1010" i="1" s="1"/>
  <c r="AV1010" i="1" s="1"/>
  <c r="BJ87" i="1" s="1"/>
  <c r="BQ229" i="3"/>
  <c r="BO230" i="3"/>
  <c r="BO232" i="1"/>
  <c r="BQ232" i="1" s="1"/>
  <c r="G228" i="3"/>
  <c r="H228" i="3" s="1"/>
  <c r="E233" i="3"/>
  <c r="F233" i="3" s="1"/>
  <c r="AR231" i="3"/>
  <c r="AS232" i="3"/>
  <c r="G227" i="1"/>
  <c r="H227" i="1" s="1"/>
  <c r="E228" i="1"/>
  <c r="F228" i="1" s="1"/>
  <c r="AS228" i="1"/>
  <c r="AR227" i="1"/>
  <c r="AV228" i="3" l="1"/>
  <c r="AT228" i="3"/>
  <c r="BR229" i="3"/>
  <c r="AU229" i="3"/>
  <c r="AV229" i="3" s="1"/>
  <c r="BR232" i="1"/>
  <c r="AU232" i="1"/>
  <c r="BQ1011" i="1"/>
  <c r="AU1011" i="1" s="1"/>
  <c r="AV1011" i="1" s="1"/>
  <c r="BK87" i="1" s="1"/>
  <c r="BL87" i="1" s="1"/>
  <c r="BO1012" i="1"/>
  <c r="BQ230" i="3"/>
  <c r="BO231" i="3"/>
  <c r="BO233" i="1"/>
  <c r="BQ233" i="1" s="1"/>
  <c r="G229" i="3"/>
  <c r="H229" i="3" s="1"/>
  <c r="AR232" i="3"/>
  <c r="AS233" i="3"/>
  <c r="E234" i="3"/>
  <c r="F234" i="3" s="1"/>
  <c r="G228" i="1"/>
  <c r="H228" i="1" s="1"/>
  <c r="E229" i="1"/>
  <c r="F229" i="1" s="1"/>
  <c r="AS229" i="1"/>
  <c r="AR228" i="1"/>
  <c r="BR230" i="3" l="1"/>
  <c r="AU230" i="3"/>
  <c r="AV230" i="3" s="1"/>
  <c r="BI22" i="3"/>
  <c r="AW229" i="3"/>
  <c r="AT229" i="3"/>
  <c r="AW228" i="3"/>
  <c r="BH22" i="3"/>
  <c r="BR233" i="1"/>
  <c r="AU233" i="1"/>
  <c r="BO1013" i="1"/>
  <c r="BQ1012" i="1"/>
  <c r="AU1012" i="1" s="1"/>
  <c r="AV1012" i="1" s="1"/>
  <c r="AZ88" i="1" s="1"/>
  <c r="BQ231" i="3"/>
  <c r="BO232" i="3"/>
  <c r="BO234" i="1"/>
  <c r="BQ234" i="1" s="1"/>
  <c r="G230" i="3"/>
  <c r="H230" i="3" s="1"/>
  <c r="E235" i="3"/>
  <c r="F235" i="3" s="1"/>
  <c r="AR233" i="3"/>
  <c r="AS234" i="3"/>
  <c r="G229" i="1"/>
  <c r="H229" i="1" s="1"/>
  <c r="E230" i="1"/>
  <c r="F230" i="1" s="1"/>
  <c r="AS230" i="1"/>
  <c r="AR229" i="1"/>
  <c r="AT230" i="3" l="1"/>
  <c r="BR231" i="3"/>
  <c r="AU231" i="3"/>
  <c r="AV231" i="3" s="1"/>
  <c r="BJ22" i="3"/>
  <c r="AW230" i="3"/>
  <c r="BR234" i="1"/>
  <c r="AU234" i="1"/>
  <c r="BO1014" i="1"/>
  <c r="BQ1013" i="1"/>
  <c r="AU1013" i="1" s="1"/>
  <c r="AV1013" i="1" s="1"/>
  <c r="BA88" i="1" s="1"/>
  <c r="BQ232" i="3"/>
  <c r="BO233" i="3"/>
  <c r="BO235" i="1"/>
  <c r="BQ235" i="1" s="1"/>
  <c r="G231" i="3"/>
  <c r="H231" i="3" s="1"/>
  <c r="AR234" i="3"/>
  <c r="AS235" i="3"/>
  <c r="E236" i="3"/>
  <c r="F236" i="3" s="1"/>
  <c r="G230" i="1"/>
  <c r="H230" i="1" s="1"/>
  <c r="E231" i="1"/>
  <c r="F231" i="1" s="1"/>
  <c r="AS231" i="1"/>
  <c r="AR230" i="1"/>
  <c r="BK22" i="3" l="1"/>
  <c r="BM22" i="3" s="1"/>
  <c r="AP23" i="3" s="1"/>
  <c r="AW231" i="3"/>
  <c r="BR232" i="3"/>
  <c r="AU232" i="3"/>
  <c r="AT231" i="3"/>
  <c r="BR235" i="1"/>
  <c r="AU235" i="1"/>
  <c r="BO1015" i="1"/>
  <c r="BQ1014" i="1"/>
  <c r="AU1014" i="1" s="1"/>
  <c r="AV1014" i="1" s="1"/>
  <c r="BB88" i="1" s="1"/>
  <c r="BQ233" i="3"/>
  <c r="BO234" i="3"/>
  <c r="BO236" i="1"/>
  <c r="BQ236" i="1" s="1"/>
  <c r="G232" i="3"/>
  <c r="H232" i="3" s="1"/>
  <c r="AR235" i="3"/>
  <c r="AS236" i="3"/>
  <c r="E237" i="3"/>
  <c r="F237" i="3" s="1"/>
  <c r="G231" i="1"/>
  <c r="H231" i="1" s="1"/>
  <c r="E232" i="1"/>
  <c r="F232" i="1" s="1"/>
  <c r="AS232" i="1"/>
  <c r="AR231" i="1"/>
  <c r="AV232" i="3" l="1"/>
  <c r="AT232" i="3"/>
  <c r="BR233" i="3"/>
  <c r="AU233" i="3"/>
  <c r="AV233" i="3" s="1"/>
  <c r="BL22" i="3"/>
  <c r="BR236" i="1"/>
  <c r="AU236" i="1"/>
  <c r="BQ1015" i="1"/>
  <c r="AU1015" i="1" s="1"/>
  <c r="AV1015" i="1" s="1"/>
  <c r="BC88" i="1" s="1"/>
  <c r="BO1016" i="1"/>
  <c r="BQ234" i="3"/>
  <c r="BO235" i="3"/>
  <c r="BO237" i="1"/>
  <c r="BQ237" i="1" s="1"/>
  <c r="G233" i="3"/>
  <c r="H233" i="3" s="1"/>
  <c r="E238" i="3"/>
  <c r="F238" i="3" s="1"/>
  <c r="AR236" i="3"/>
  <c r="AS237" i="3"/>
  <c r="G232" i="1"/>
  <c r="H232" i="1" s="1"/>
  <c r="E233" i="1"/>
  <c r="F233" i="1" s="1"/>
  <c r="AS233" i="1"/>
  <c r="AR232" i="1"/>
  <c r="BA23" i="3" l="1"/>
  <c r="AW233" i="3"/>
  <c r="BR234" i="3"/>
  <c r="AU234" i="3"/>
  <c r="AV234" i="3" s="1"/>
  <c r="AT233" i="3"/>
  <c r="AZ23" i="3"/>
  <c r="AW232" i="3"/>
  <c r="BR237" i="1"/>
  <c r="AU237" i="1"/>
  <c r="BO1017" i="1"/>
  <c r="BQ1016" i="1"/>
  <c r="AU1016" i="1" s="1"/>
  <c r="AV1016" i="1" s="1"/>
  <c r="BD88" i="1" s="1"/>
  <c r="BQ235" i="3"/>
  <c r="BO236" i="3"/>
  <c r="BO238" i="1"/>
  <c r="BQ238" i="1" s="1"/>
  <c r="G234" i="3"/>
  <c r="H234" i="3" s="1"/>
  <c r="AR237" i="3"/>
  <c r="AS238" i="3"/>
  <c r="E239" i="3"/>
  <c r="F239" i="3" s="1"/>
  <c r="G233" i="1"/>
  <c r="H233" i="1" s="1"/>
  <c r="E234" i="1"/>
  <c r="F234" i="1" s="1"/>
  <c r="AS234" i="1"/>
  <c r="AR233" i="1"/>
  <c r="AT234" i="3" l="1"/>
  <c r="BR235" i="3"/>
  <c r="AU235" i="3"/>
  <c r="AV235" i="3" s="1"/>
  <c r="BB23" i="3"/>
  <c r="AW234" i="3"/>
  <c r="BR238" i="1"/>
  <c r="AU238" i="1"/>
  <c r="BO1018" i="1"/>
  <c r="BQ1017" i="1"/>
  <c r="AU1017" i="1" s="1"/>
  <c r="AV1017" i="1" s="1"/>
  <c r="BE88" i="1" s="1"/>
  <c r="BQ236" i="3"/>
  <c r="BO237" i="3"/>
  <c r="BO239" i="1"/>
  <c r="BQ239" i="1" s="1"/>
  <c r="G235" i="3"/>
  <c r="H235" i="3" s="1"/>
  <c r="E240" i="3"/>
  <c r="F240" i="3" s="1"/>
  <c r="AR238" i="3"/>
  <c r="AS239" i="3"/>
  <c r="G234" i="1"/>
  <c r="H234" i="1" s="1"/>
  <c r="E235" i="1"/>
  <c r="F235" i="1" s="1"/>
  <c r="AS235" i="1"/>
  <c r="AR234" i="1"/>
  <c r="AT235" i="3" l="1"/>
  <c r="BR236" i="3"/>
  <c r="AU236" i="3"/>
  <c r="BC23" i="3"/>
  <c r="AW235" i="3"/>
  <c r="BR239" i="1"/>
  <c r="AU239" i="1"/>
  <c r="BO1019" i="1"/>
  <c r="BQ1018" i="1"/>
  <c r="AU1018" i="1" s="1"/>
  <c r="AV1018" i="1" s="1"/>
  <c r="BF88" i="1" s="1"/>
  <c r="BQ237" i="3"/>
  <c r="BO238" i="3"/>
  <c r="BO240" i="1"/>
  <c r="BQ240" i="1" s="1"/>
  <c r="G236" i="3"/>
  <c r="H236" i="3" s="1"/>
  <c r="AR239" i="3"/>
  <c r="AS240" i="3"/>
  <c r="E241" i="3"/>
  <c r="F241" i="3" s="1"/>
  <c r="G235" i="1"/>
  <c r="H235" i="1" s="1"/>
  <c r="E236" i="1"/>
  <c r="F236" i="1" s="1"/>
  <c r="AS236" i="1"/>
  <c r="AR235" i="1"/>
  <c r="AT236" i="3" l="1"/>
  <c r="AV236" i="3"/>
  <c r="BR237" i="3"/>
  <c r="AU237" i="3"/>
  <c r="AV237" i="3" s="1"/>
  <c r="BR240" i="1"/>
  <c r="AU240" i="1"/>
  <c r="BO1020" i="1"/>
  <c r="BQ1019" i="1"/>
  <c r="AU1019" i="1" s="1"/>
  <c r="AV1019" i="1" s="1"/>
  <c r="BG88" i="1" s="1"/>
  <c r="BQ238" i="3"/>
  <c r="BO239" i="3"/>
  <c r="BO241" i="1"/>
  <c r="BQ241" i="1" s="1"/>
  <c r="G237" i="3"/>
  <c r="H237" i="3" s="1"/>
  <c r="E242" i="3"/>
  <c r="F242" i="3" s="1"/>
  <c r="AR240" i="3"/>
  <c r="AS241" i="3"/>
  <c r="G236" i="1"/>
  <c r="H236" i="1" s="1"/>
  <c r="E237" i="1"/>
  <c r="F237" i="1" s="1"/>
  <c r="AS237" i="1"/>
  <c r="AR236" i="1"/>
  <c r="BE23" i="3" l="1"/>
  <c r="AW237" i="3"/>
  <c r="BD23" i="3"/>
  <c r="AW236" i="3"/>
  <c r="AT237" i="3"/>
  <c r="BR238" i="3"/>
  <c r="AU238" i="3"/>
  <c r="BR241" i="1"/>
  <c r="AU241" i="1"/>
  <c r="BO1021" i="1"/>
  <c r="BQ1020" i="1"/>
  <c r="AU1020" i="1" s="1"/>
  <c r="AV1020" i="1" s="1"/>
  <c r="BH88" i="1" s="1"/>
  <c r="BQ239" i="3"/>
  <c r="BO240" i="3"/>
  <c r="BO242" i="1"/>
  <c r="BQ242" i="1" s="1"/>
  <c r="G238" i="3"/>
  <c r="H238" i="3" s="1"/>
  <c r="AR241" i="3"/>
  <c r="AS242" i="3"/>
  <c r="E243" i="3"/>
  <c r="F243" i="3" s="1"/>
  <c r="G237" i="1"/>
  <c r="H237" i="1" s="1"/>
  <c r="E238" i="1"/>
  <c r="F238" i="1" s="1"/>
  <c r="AS238" i="1"/>
  <c r="AR237" i="1"/>
  <c r="AT238" i="3" l="1"/>
  <c r="AV238" i="3"/>
  <c r="BR239" i="3"/>
  <c r="AU239" i="3"/>
  <c r="AV239" i="3" s="1"/>
  <c r="BR242" i="1"/>
  <c r="AU242" i="1"/>
  <c r="BQ1021" i="1"/>
  <c r="AU1021" i="1" s="1"/>
  <c r="AV1021" i="1" s="1"/>
  <c r="BI88" i="1" s="1"/>
  <c r="BO1022" i="1"/>
  <c r="BQ240" i="3"/>
  <c r="BO241" i="3"/>
  <c r="BO243" i="1"/>
  <c r="BQ243" i="1" s="1"/>
  <c r="G239" i="3"/>
  <c r="H239" i="3" s="1"/>
  <c r="E244" i="3"/>
  <c r="F244" i="3" s="1"/>
  <c r="AR242" i="3"/>
  <c r="AS243" i="3"/>
  <c r="G238" i="1"/>
  <c r="H238" i="1" s="1"/>
  <c r="E239" i="1"/>
  <c r="F239" i="1" s="1"/>
  <c r="AS239" i="1"/>
  <c r="AR238" i="1"/>
  <c r="BG23" i="3" l="1"/>
  <c r="AW239" i="3"/>
  <c r="BF23" i="3"/>
  <c r="AW238" i="3"/>
  <c r="BR240" i="3"/>
  <c r="AU240" i="3"/>
  <c r="AT239" i="3"/>
  <c r="BR243" i="1"/>
  <c r="AU243" i="1"/>
  <c r="BO1023" i="1"/>
  <c r="BQ1022" i="1"/>
  <c r="AU1022" i="1" s="1"/>
  <c r="AV1022" i="1" s="1"/>
  <c r="BJ88" i="1" s="1"/>
  <c r="BQ241" i="3"/>
  <c r="BO242" i="3"/>
  <c r="BO244" i="1"/>
  <c r="BQ244" i="1" s="1"/>
  <c r="G240" i="3"/>
  <c r="H240" i="3" s="1"/>
  <c r="AR243" i="3"/>
  <c r="AS244" i="3"/>
  <c r="E245" i="3"/>
  <c r="F245" i="3" s="1"/>
  <c r="G239" i="1"/>
  <c r="H239" i="1" s="1"/>
  <c r="E240" i="1"/>
  <c r="F240" i="1" s="1"/>
  <c r="AS240" i="1"/>
  <c r="AR239" i="1"/>
  <c r="AV240" i="3" l="1"/>
  <c r="AT240" i="3"/>
  <c r="BR241" i="3"/>
  <c r="AU241" i="3"/>
  <c r="AV241" i="3" s="1"/>
  <c r="BR244" i="1"/>
  <c r="AU244" i="1"/>
  <c r="BO1024" i="1"/>
  <c r="BQ1023" i="1"/>
  <c r="AU1023" i="1" s="1"/>
  <c r="AV1023" i="1" s="1"/>
  <c r="BK88" i="1" s="1"/>
  <c r="BL88" i="1" s="1"/>
  <c r="BQ242" i="3"/>
  <c r="BO243" i="3"/>
  <c r="BO245" i="1"/>
  <c r="BQ245" i="1" s="1"/>
  <c r="G241" i="3"/>
  <c r="H241" i="3" s="1"/>
  <c r="E246" i="3"/>
  <c r="F246" i="3" s="1"/>
  <c r="AR244" i="3"/>
  <c r="AS245" i="3"/>
  <c r="G240" i="1"/>
  <c r="H240" i="1" s="1"/>
  <c r="E241" i="1"/>
  <c r="F241" i="1" s="1"/>
  <c r="AS241" i="1"/>
  <c r="AR240" i="1"/>
  <c r="BI23" i="3" l="1"/>
  <c r="AW241" i="3"/>
  <c r="AT241" i="3"/>
  <c r="BR242" i="3"/>
  <c r="AU242" i="3"/>
  <c r="BH23" i="3"/>
  <c r="AW240" i="3"/>
  <c r="BR245" i="1"/>
  <c r="AU245" i="1"/>
  <c r="BO1025" i="1"/>
  <c r="BQ1024" i="1"/>
  <c r="AU1024" i="1" s="1"/>
  <c r="AV1024" i="1" s="1"/>
  <c r="AZ89" i="1" s="1"/>
  <c r="BQ243" i="3"/>
  <c r="BO244" i="3"/>
  <c r="BO246" i="1"/>
  <c r="BQ246" i="1" s="1"/>
  <c r="G242" i="3"/>
  <c r="H242" i="3" s="1"/>
  <c r="AR245" i="3"/>
  <c r="AS246" i="3"/>
  <c r="E247" i="3"/>
  <c r="F247" i="3" s="1"/>
  <c r="G241" i="1"/>
  <c r="H241" i="1" s="1"/>
  <c r="E242" i="1"/>
  <c r="F242" i="1" s="1"/>
  <c r="AS242" i="1"/>
  <c r="AR241" i="1"/>
  <c r="AV242" i="3" l="1"/>
  <c r="AT242" i="3"/>
  <c r="BR243" i="3"/>
  <c r="AU243" i="3"/>
  <c r="AV243" i="3" s="1"/>
  <c r="BR246" i="1"/>
  <c r="AU246" i="1"/>
  <c r="BO1026" i="1"/>
  <c r="BQ1025" i="1"/>
  <c r="AU1025" i="1" s="1"/>
  <c r="AV1025" i="1" s="1"/>
  <c r="BA89" i="1" s="1"/>
  <c r="BQ244" i="3"/>
  <c r="BO245" i="3"/>
  <c r="BO247" i="1"/>
  <c r="BQ247" i="1" s="1"/>
  <c r="G243" i="3"/>
  <c r="H243" i="3" s="1"/>
  <c r="AR246" i="3"/>
  <c r="AS247" i="3"/>
  <c r="E248" i="3"/>
  <c r="F248" i="3" s="1"/>
  <c r="G242" i="1"/>
  <c r="H242" i="1" s="1"/>
  <c r="E243" i="1"/>
  <c r="F243" i="1" s="1"/>
  <c r="AS243" i="1"/>
  <c r="AR242" i="1"/>
  <c r="BR244" i="3" l="1"/>
  <c r="AU244" i="3"/>
  <c r="AV244" i="3" s="1"/>
  <c r="BK23" i="3"/>
  <c r="AW243" i="3"/>
  <c r="AT243" i="3"/>
  <c r="BJ23" i="3"/>
  <c r="AW242" i="3"/>
  <c r="BR247" i="1"/>
  <c r="AU247" i="1"/>
  <c r="BO1027" i="1"/>
  <c r="BQ1026" i="1"/>
  <c r="AU1026" i="1" s="1"/>
  <c r="AV1026" i="1" s="1"/>
  <c r="BB89" i="1" s="1"/>
  <c r="BQ245" i="3"/>
  <c r="BO246" i="3"/>
  <c r="BO248" i="1"/>
  <c r="BQ248" i="1" s="1"/>
  <c r="G244" i="3"/>
  <c r="H244" i="3" s="1"/>
  <c r="AR247" i="3"/>
  <c r="AS248" i="3"/>
  <c r="E249" i="3"/>
  <c r="F249" i="3" s="1"/>
  <c r="G243" i="1"/>
  <c r="H243" i="1" s="1"/>
  <c r="E244" i="1"/>
  <c r="F244" i="1" s="1"/>
  <c r="AS244" i="1"/>
  <c r="AR243" i="1"/>
  <c r="AT244" i="3" l="1"/>
  <c r="BL23" i="3"/>
  <c r="BM23" i="3"/>
  <c r="AP24" i="3" s="1"/>
  <c r="AZ24" i="3"/>
  <c r="AW244" i="3"/>
  <c r="BR245" i="3"/>
  <c r="AU245" i="3"/>
  <c r="AV245" i="3" s="1"/>
  <c r="BR248" i="1"/>
  <c r="AU248" i="1"/>
  <c r="BO1028" i="1"/>
  <c r="BQ1027" i="1"/>
  <c r="AU1027" i="1" s="1"/>
  <c r="AV1027" i="1" s="1"/>
  <c r="BC89" i="1" s="1"/>
  <c r="BQ246" i="3"/>
  <c r="BO247" i="3"/>
  <c r="BO249" i="1"/>
  <c r="BQ249" i="1" s="1"/>
  <c r="G245" i="3"/>
  <c r="H245" i="3" s="1"/>
  <c r="E250" i="3"/>
  <c r="F250" i="3" s="1"/>
  <c r="AR248" i="3"/>
  <c r="AS249" i="3"/>
  <c r="G244" i="1"/>
  <c r="H244" i="1" s="1"/>
  <c r="E245" i="1"/>
  <c r="F245" i="1" s="1"/>
  <c r="AS245" i="1"/>
  <c r="AR244" i="1"/>
  <c r="BA24" i="3" l="1"/>
  <c r="AW245" i="3"/>
  <c r="BR246" i="3"/>
  <c r="AU246" i="3"/>
  <c r="AT245" i="3"/>
  <c r="BR249" i="1"/>
  <c r="AU249" i="1"/>
  <c r="BO1029" i="1"/>
  <c r="BQ1028" i="1"/>
  <c r="AU1028" i="1" s="1"/>
  <c r="AV1028" i="1" s="1"/>
  <c r="BD89" i="1" s="1"/>
  <c r="BQ247" i="3"/>
  <c r="BO248" i="3"/>
  <c r="BO250" i="1"/>
  <c r="BQ250" i="1" s="1"/>
  <c r="G246" i="3"/>
  <c r="H246" i="3" s="1"/>
  <c r="AR249" i="3"/>
  <c r="AS250" i="3"/>
  <c r="E251" i="3"/>
  <c r="F251" i="3" s="1"/>
  <c r="G245" i="1"/>
  <c r="H245" i="1" s="1"/>
  <c r="E246" i="1"/>
  <c r="F246" i="1" s="1"/>
  <c r="AS246" i="1"/>
  <c r="AR245" i="1"/>
  <c r="BR247" i="3" l="1"/>
  <c r="AU247" i="3"/>
  <c r="AV247" i="3" s="1"/>
  <c r="BC24" i="3" s="1"/>
  <c r="AT246" i="3"/>
  <c r="AV246" i="3"/>
  <c r="BR250" i="1"/>
  <c r="AU250" i="1"/>
  <c r="BO1030" i="1"/>
  <c r="BQ1029" i="1"/>
  <c r="AU1029" i="1" s="1"/>
  <c r="AV1029" i="1" s="1"/>
  <c r="BE89" i="1" s="1"/>
  <c r="BQ248" i="3"/>
  <c r="BO249" i="3"/>
  <c r="BO251" i="1"/>
  <c r="BQ251" i="1" s="1"/>
  <c r="G247" i="3"/>
  <c r="H247" i="3" s="1"/>
  <c r="E252" i="3"/>
  <c r="F252" i="3" s="1"/>
  <c r="AR250" i="3"/>
  <c r="AS251" i="3"/>
  <c r="G246" i="1"/>
  <c r="H246" i="1" s="1"/>
  <c r="E247" i="1"/>
  <c r="F247" i="1" s="1"/>
  <c r="AS247" i="1"/>
  <c r="AR246" i="1"/>
  <c r="AT247" i="3" l="1"/>
  <c r="BR248" i="3"/>
  <c r="AU248" i="3"/>
  <c r="AW247" i="3"/>
  <c r="BB24" i="3"/>
  <c r="AW246" i="3"/>
  <c r="BR251" i="1"/>
  <c r="AU251" i="1"/>
  <c r="BO1031" i="1"/>
  <c r="BQ1030" i="1"/>
  <c r="AU1030" i="1" s="1"/>
  <c r="AV1030" i="1" s="1"/>
  <c r="BF89" i="1" s="1"/>
  <c r="BQ249" i="3"/>
  <c r="BO250" i="3"/>
  <c r="BO252" i="1"/>
  <c r="BQ252" i="1" s="1"/>
  <c r="G248" i="3"/>
  <c r="H248" i="3" s="1"/>
  <c r="AR251" i="3"/>
  <c r="AS252" i="3"/>
  <c r="E253" i="3"/>
  <c r="F253" i="3" s="1"/>
  <c r="G247" i="1"/>
  <c r="H247" i="1" s="1"/>
  <c r="E248" i="1"/>
  <c r="F248" i="1" s="1"/>
  <c r="AS248" i="1"/>
  <c r="AR247" i="1"/>
  <c r="AV248" i="3" l="1"/>
  <c r="AT248" i="3"/>
  <c r="BR249" i="3"/>
  <c r="AU249" i="3"/>
  <c r="AV249" i="3" s="1"/>
  <c r="BR252" i="1"/>
  <c r="AU252" i="1"/>
  <c r="BQ1031" i="1"/>
  <c r="AU1031" i="1" s="1"/>
  <c r="AV1031" i="1" s="1"/>
  <c r="BG89" i="1" s="1"/>
  <c r="BO1032" i="1"/>
  <c r="BQ250" i="3"/>
  <c r="BO251" i="3"/>
  <c r="BO253" i="1"/>
  <c r="BQ253" i="1" s="1"/>
  <c r="G249" i="3"/>
  <c r="H249" i="3" s="1"/>
  <c r="E254" i="3"/>
  <c r="F254" i="3" s="1"/>
  <c r="AR252" i="3"/>
  <c r="AS253" i="3"/>
  <c r="G248" i="1"/>
  <c r="H248" i="1" s="1"/>
  <c r="E249" i="1"/>
  <c r="F249" i="1" s="1"/>
  <c r="AS249" i="1"/>
  <c r="AR248" i="1"/>
  <c r="BE24" i="3" l="1"/>
  <c r="AW249" i="3"/>
  <c r="AT249" i="3"/>
  <c r="BR250" i="3"/>
  <c r="AU250" i="3"/>
  <c r="BD24" i="3"/>
  <c r="AW248" i="3"/>
  <c r="BR253" i="1"/>
  <c r="AU253" i="1"/>
  <c r="BO1033" i="1"/>
  <c r="BQ1032" i="1"/>
  <c r="AU1032" i="1" s="1"/>
  <c r="AV1032" i="1" s="1"/>
  <c r="BH89" i="1" s="1"/>
  <c r="BQ251" i="3"/>
  <c r="BO252" i="3"/>
  <c r="BO254" i="1"/>
  <c r="BQ254" i="1" s="1"/>
  <c r="G250" i="3"/>
  <c r="H250" i="3" s="1"/>
  <c r="AR253" i="3"/>
  <c r="AS254" i="3"/>
  <c r="E255" i="3"/>
  <c r="F255" i="3" s="1"/>
  <c r="G249" i="1"/>
  <c r="H249" i="1" s="1"/>
  <c r="E250" i="1"/>
  <c r="F250" i="1" s="1"/>
  <c r="AS250" i="1"/>
  <c r="AR249" i="1"/>
  <c r="AT250" i="3" l="1"/>
  <c r="AV250" i="3"/>
  <c r="BR251" i="3"/>
  <c r="AU251" i="3"/>
  <c r="AV251" i="3" s="1"/>
  <c r="BR254" i="1"/>
  <c r="AU254" i="1"/>
  <c r="BO1034" i="1"/>
  <c r="BQ1033" i="1"/>
  <c r="AU1033" i="1" s="1"/>
  <c r="AV1033" i="1" s="1"/>
  <c r="BI89" i="1" s="1"/>
  <c r="BQ252" i="3"/>
  <c r="BO253" i="3"/>
  <c r="BO255" i="1"/>
  <c r="BQ255" i="1" s="1"/>
  <c r="G251" i="3"/>
  <c r="H251" i="3" s="1"/>
  <c r="AR254" i="3"/>
  <c r="AS255" i="3"/>
  <c r="E256" i="3"/>
  <c r="F256" i="3" s="1"/>
  <c r="G250" i="1"/>
  <c r="H250" i="1" s="1"/>
  <c r="E251" i="1"/>
  <c r="F251" i="1" s="1"/>
  <c r="AS251" i="1"/>
  <c r="AR250" i="1"/>
  <c r="BG24" i="3" l="1"/>
  <c r="AW251" i="3"/>
  <c r="BF24" i="3"/>
  <c r="AW250" i="3"/>
  <c r="BR252" i="3"/>
  <c r="AU252" i="3"/>
  <c r="AT251" i="3"/>
  <c r="BR255" i="1"/>
  <c r="AU255" i="1"/>
  <c r="BO1035" i="1"/>
  <c r="BQ1034" i="1"/>
  <c r="AU1034" i="1" s="1"/>
  <c r="AV1034" i="1" s="1"/>
  <c r="BJ89" i="1" s="1"/>
  <c r="BQ253" i="3"/>
  <c r="BO254" i="3"/>
  <c r="BO256" i="1"/>
  <c r="BQ256" i="1" s="1"/>
  <c r="G252" i="3"/>
  <c r="H252" i="3" s="1"/>
  <c r="E257" i="3"/>
  <c r="F257" i="3" s="1"/>
  <c r="AR255" i="3"/>
  <c r="AS256" i="3"/>
  <c r="G251" i="1"/>
  <c r="H251" i="1" s="1"/>
  <c r="E252" i="1"/>
  <c r="F252" i="1" s="1"/>
  <c r="AS252" i="1"/>
  <c r="AR251" i="1"/>
  <c r="BR253" i="3" l="1"/>
  <c r="AU253" i="3"/>
  <c r="AV253" i="3" s="1"/>
  <c r="AT252" i="3"/>
  <c r="AV252" i="3"/>
  <c r="BR256" i="1"/>
  <c r="AU256" i="1"/>
  <c r="BO1036" i="1"/>
  <c r="BQ1035" i="1"/>
  <c r="AU1035" i="1" s="1"/>
  <c r="AV1035" i="1" s="1"/>
  <c r="BK89" i="1" s="1"/>
  <c r="BL89" i="1" s="1"/>
  <c r="BQ254" i="3"/>
  <c r="BO255" i="3"/>
  <c r="BO257" i="1"/>
  <c r="BQ257" i="1" s="1"/>
  <c r="G253" i="3"/>
  <c r="H253" i="3" s="1"/>
  <c r="E258" i="3"/>
  <c r="F258" i="3" s="1"/>
  <c r="AR256" i="3"/>
  <c r="AS257" i="3"/>
  <c r="G252" i="1"/>
  <c r="H252" i="1" s="1"/>
  <c r="E253" i="1"/>
  <c r="F253" i="1" s="1"/>
  <c r="AS253" i="1"/>
  <c r="AR252" i="1"/>
  <c r="AT253" i="3" l="1"/>
  <c r="BR254" i="3"/>
  <c r="AU254" i="3"/>
  <c r="AV254" i="3" s="1"/>
  <c r="BH24" i="3"/>
  <c r="AW252" i="3"/>
  <c r="BI24" i="3"/>
  <c r="AW253" i="3"/>
  <c r="BR257" i="1"/>
  <c r="AU257" i="1"/>
  <c r="BO1037" i="1"/>
  <c r="BQ1036" i="1"/>
  <c r="AU1036" i="1" s="1"/>
  <c r="AV1036" i="1" s="1"/>
  <c r="AZ90" i="1" s="1"/>
  <c r="BQ255" i="3"/>
  <c r="BO256" i="3"/>
  <c r="BO258" i="1"/>
  <c r="BQ258" i="1" s="1"/>
  <c r="G254" i="3"/>
  <c r="H254" i="3" s="1"/>
  <c r="E259" i="3"/>
  <c r="F259" i="3" s="1"/>
  <c r="AR257" i="3"/>
  <c r="AS258" i="3"/>
  <c r="G253" i="1"/>
  <c r="H253" i="1" s="1"/>
  <c r="E254" i="1"/>
  <c r="F254" i="1" s="1"/>
  <c r="AS254" i="1"/>
  <c r="AR253" i="1"/>
  <c r="BJ24" i="3" l="1"/>
  <c r="AW254" i="3"/>
  <c r="BR255" i="3"/>
  <c r="AU255" i="3"/>
  <c r="AV255" i="3" s="1"/>
  <c r="AT254" i="3"/>
  <c r="BR258" i="1"/>
  <c r="AU258" i="1"/>
  <c r="BQ1037" i="1"/>
  <c r="AU1037" i="1" s="1"/>
  <c r="AV1037" i="1" s="1"/>
  <c r="BA90" i="1" s="1"/>
  <c r="BO1038" i="1"/>
  <c r="BQ256" i="3"/>
  <c r="BO257" i="3"/>
  <c r="BO259" i="1"/>
  <c r="BQ259" i="1" s="1"/>
  <c r="G255" i="3"/>
  <c r="H255" i="3" s="1"/>
  <c r="AS259" i="3"/>
  <c r="AR258" i="3"/>
  <c r="E260" i="3"/>
  <c r="F260" i="3" s="1"/>
  <c r="G254" i="1"/>
  <c r="H254" i="1" s="1"/>
  <c r="E255" i="1"/>
  <c r="F255" i="1" s="1"/>
  <c r="AS255" i="1"/>
  <c r="AR254" i="1"/>
  <c r="AT255" i="3" l="1"/>
  <c r="BK24" i="3"/>
  <c r="BL24" i="3" s="1"/>
  <c r="AW255" i="3"/>
  <c r="BR256" i="3"/>
  <c r="AU256" i="3"/>
  <c r="BR259" i="1"/>
  <c r="AU259" i="1"/>
  <c r="BO1039" i="1"/>
  <c r="BQ1038" i="1"/>
  <c r="AU1038" i="1" s="1"/>
  <c r="AV1038" i="1" s="1"/>
  <c r="BB90" i="1" s="1"/>
  <c r="BQ257" i="3"/>
  <c r="BO258" i="3"/>
  <c r="BO260" i="1"/>
  <c r="BQ260" i="1" s="1"/>
  <c r="G256" i="3"/>
  <c r="H256" i="3" s="1"/>
  <c r="E261" i="3"/>
  <c r="F261" i="3" s="1"/>
  <c r="AS260" i="3"/>
  <c r="AR259" i="3"/>
  <c r="G255" i="1"/>
  <c r="H255" i="1" s="1"/>
  <c r="E256" i="1"/>
  <c r="F256" i="1" s="1"/>
  <c r="AS256" i="1"/>
  <c r="AR255" i="1"/>
  <c r="BM24" i="3" l="1"/>
  <c r="AP25" i="3" s="1"/>
  <c r="BR257" i="3"/>
  <c r="AU257" i="3"/>
  <c r="AV257" i="3" s="1"/>
  <c r="AV256" i="3"/>
  <c r="AT256" i="3"/>
  <c r="BR260" i="1"/>
  <c r="AU260" i="1"/>
  <c r="BO1040" i="1"/>
  <c r="BQ1039" i="1"/>
  <c r="AU1039" i="1" s="1"/>
  <c r="AV1039" i="1" s="1"/>
  <c r="BC90" i="1" s="1"/>
  <c r="BQ258" i="3"/>
  <c r="BO259" i="3"/>
  <c r="BO261" i="1"/>
  <c r="BQ261" i="1" s="1"/>
  <c r="G257" i="3"/>
  <c r="H257" i="3" s="1"/>
  <c r="E262" i="3"/>
  <c r="F262" i="3" s="1"/>
  <c r="AS261" i="3"/>
  <c r="AR260" i="3"/>
  <c r="G256" i="1"/>
  <c r="H256" i="1" s="1"/>
  <c r="E257" i="1"/>
  <c r="F257" i="1" s="1"/>
  <c r="AS257" i="1"/>
  <c r="AR256" i="1"/>
  <c r="AT257" i="3" l="1"/>
  <c r="AZ25" i="3"/>
  <c r="AW256" i="3"/>
  <c r="BA25" i="3"/>
  <c r="AW257" i="3"/>
  <c r="BR258" i="3"/>
  <c r="AU258" i="3"/>
  <c r="BR261" i="1"/>
  <c r="AU261" i="1"/>
  <c r="BO1041" i="1"/>
  <c r="BQ1040" i="1"/>
  <c r="AU1040" i="1" s="1"/>
  <c r="AV1040" i="1" s="1"/>
  <c r="BD90" i="1" s="1"/>
  <c r="BQ259" i="3"/>
  <c r="BO260" i="3"/>
  <c r="BO262" i="1"/>
  <c r="BQ262" i="1" s="1"/>
  <c r="G258" i="3"/>
  <c r="H258" i="3" s="1"/>
  <c r="AS262" i="3"/>
  <c r="AR261" i="3"/>
  <c r="E263" i="3"/>
  <c r="F263" i="3" s="1"/>
  <c r="G257" i="1"/>
  <c r="H257" i="1" s="1"/>
  <c r="E258" i="1"/>
  <c r="F258" i="1" s="1"/>
  <c r="AS258" i="1"/>
  <c r="AR257" i="1"/>
  <c r="BR259" i="3" l="1"/>
  <c r="AU259" i="3"/>
  <c r="AV259" i="3" s="1"/>
  <c r="AV258" i="3"/>
  <c r="AT258" i="3"/>
  <c r="BR262" i="1"/>
  <c r="AU262" i="1"/>
  <c r="BO1042" i="1"/>
  <c r="BQ1041" i="1"/>
  <c r="AU1041" i="1" s="1"/>
  <c r="AV1041" i="1" s="1"/>
  <c r="BE90" i="1" s="1"/>
  <c r="BQ260" i="3"/>
  <c r="BO261" i="3"/>
  <c r="BO263" i="1"/>
  <c r="BQ263" i="1" s="1"/>
  <c r="G259" i="3"/>
  <c r="H259" i="3" s="1"/>
  <c r="E264" i="3"/>
  <c r="F264" i="3" s="1"/>
  <c r="AS263" i="3"/>
  <c r="AR262" i="3"/>
  <c r="G258" i="1"/>
  <c r="H258" i="1" s="1"/>
  <c r="E259" i="1"/>
  <c r="F259" i="1" s="1"/>
  <c r="AS259" i="1"/>
  <c r="AR258" i="1"/>
  <c r="AT259" i="3" l="1"/>
  <c r="BC25" i="3"/>
  <c r="AW259" i="3"/>
  <c r="AW258" i="3"/>
  <c r="BB25" i="3"/>
  <c r="BR260" i="3"/>
  <c r="AU260" i="3"/>
  <c r="BR263" i="1"/>
  <c r="AU263" i="1"/>
  <c r="BO1043" i="1"/>
  <c r="BQ1042" i="1"/>
  <c r="AU1042" i="1" s="1"/>
  <c r="AV1042" i="1" s="1"/>
  <c r="BF90" i="1" s="1"/>
  <c r="BQ261" i="3"/>
  <c r="BO262" i="3"/>
  <c r="BO264" i="1"/>
  <c r="BQ264" i="1" s="1"/>
  <c r="G260" i="3"/>
  <c r="H260" i="3" s="1"/>
  <c r="AS264" i="3"/>
  <c r="AR263" i="3"/>
  <c r="E265" i="3"/>
  <c r="F265" i="3" s="1"/>
  <c r="G259" i="1"/>
  <c r="H259" i="1" s="1"/>
  <c r="E260" i="1"/>
  <c r="F260" i="1" s="1"/>
  <c r="AS260" i="1"/>
  <c r="AR259" i="1"/>
  <c r="BR261" i="3" l="1"/>
  <c r="AU261" i="3"/>
  <c r="AV261" i="3" s="1"/>
  <c r="AT260" i="3"/>
  <c r="AV260" i="3"/>
  <c r="BR264" i="1"/>
  <c r="AU264" i="1"/>
  <c r="BQ1043" i="1"/>
  <c r="AU1043" i="1" s="1"/>
  <c r="AV1043" i="1" s="1"/>
  <c r="BG90" i="1" s="1"/>
  <c r="BO1044" i="1"/>
  <c r="BQ262" i="3"/>
  <c r="BO263" i="3"/>
  <c r="BO265" i="1"/>
  <c r="BQ265" i="1" s="1"/>
  <c r="G261" i="3"/>
  <c r="H261" i="3" s="1"/>
  <c r="AS265" i="3"/>
  <c r="AR264" i="3"/>
  <c r="E266" i="3"/>
  <c r="F266" i="3" s="1"/>
  <c r="G260" i="1"/>
  <c r="H260" i="1" s="1"/>
  <c r="E261" i="1"/>
  <c r="F261" i="1" s="1"/>
  <c r="AS261" i="1"/>
  <c r="AR260" i="1"/>
  <c r="AT261" i="3" l="1"/>
  <c r="BD25" i="3"/>
  <c r="AW260" i="3"/>
  <c r="BE25" i="3"/>
  <c r="AW261" i="3"/>
  <c r="BR262" i="3"/>
  <c r="AU262" i="3"/>
  <c r="AV262" i="3" s="1"/>
  <c r="BR265" i="1"/>
  <c r="AU265" i="1"/>
  <c r="BO1045" i="1"/>
  <c r="BQ1044" i="1"/>
  <c r="AU1044" i="1" s="1"/>
  <c r="AV1044" i="1" s="1"/>
  <c r="BH90" i="1" s="1"/>
  <c r="BQ263" i="3"/>
  <c r="BO264" i="3"/>
  <c r="BO266" i="1"/>
  <c r="BQ266" i="1" s="1"/>
  <c r="G262" i="3"/>
  <c r="H262" i="3" s="1"/>
  <c r="AS266" i="3"/>
  <c r="AR265" i="3"/>
  <c r="E267" i="3"/>
  <c r="F267" i="3" s="1"/>
  <c r="G261" i="1"/>
  <c r="H261" i="1" s="1"/>
  <c r="E262" i="1"/>
  <c r="F262" i="1" s="1"/>
  <c r="AS262" i="1"/>
  <c r="AR261" i="1"/>
  <c r="AT262" i="3" l="1"/>
  <c r="BR263" i="3"/>
  <c r="AU263" i="3"/>
  <c r="AV263" i="3" s="1"/>
  <c r="AW262" i="3"/>
  <c r="BF25" i="3"/>
  <c r="BR266" i="1"/>
  <c r="AU266" i="1"/>
  <c r="BO1046" i="1"/>
  <c r="BQ1045" i="1"/>
  <c r="AU1045" i="1" s="1"/>
  <c r="AV1045" i="1" s="1"/>
  <c r="BI90" i="1" s="1"/>
  <c r="BQ264" i="3"/>
  <c r="BO265" i="3"/>
  <c r="BO267" i="1"/>
  <c r="BQ267" i="1" s="1"/>
  <c r="G263" i="3"/>
  <c r="H263" i="3" s="1"/>
  <c r="AS267" i="3"/>
  <c r="AR266" i="3"/>
  <c r="E268" i="3"/>
  <c r="F268" i="3" s="1"/>
  <c r="G262" i="1"/>
  <c r="H262" i="1" s="1"/>
  <c r="E263" i="1"/>
  <c r="F263" i="1" s="1"/>
  <c r="AS263" i="1"/>
  <c r="AR262" i="1"/>
  <c r="BR264" i="3" l="1"/>
  <c r="AU264" i="3"/>
  <c r="BG25" i="3"/>
  <c r="AW263" i="3"/>
  <c r="AT263" i="3"/>
  <c r="BR267" i="1"/>
  <c r="AU267" i="1"/>
  <c r="BO1047" i="1"/>
  <c r="BQ1046" i="1"/>
  <c r="AU1046" i="1" s="1"/>
  <c r="AV1046" i="1" s="1"/>
  <c r="BJ90" i="1" s="1"/>
  <c r="BQ265" i="3"/>
  <c r="BO266" i="3"/>
  <c r="BO268" i="1"/>
  <c r="BQ268" i="1" s="1"/>
  <c r="G264" i="3"/>
  <c r="H264" i="3" s="1"/>
  <c r="AS268" i="3"/>
  <c r="AR267" i="3"/>
  <c r="E269" i="3"/>
  <c r="F269" i="3" s="1"/>
  <c r="G263" i="1"/>
  <c r="H263" i="1" s="1"/>
  <c r="E264" i="1"/>
  <c r="F264" i="1" s="1"/>
  <c r="AS264" i="1"/>
  <c r="AR263" i="1"/>
  <c r="AT264" i="3" l="1"/>
  <c r="AV264" i="3"/>
  <c r="BR265" i="3"/>
  <c r="AU265" i="3"/>
  <c r="AV265" i="3" s="1"/>
  <c r="BR268" i="1"/>
  <c r="AU268" i="1"/>
  <c r="BQ1047" i="1"/>
  <c r="AU1047" i="1" s="1"/>
  <c r="AV1047" i="1" s="1"/>
  <c r="BK90" i="1" s="1"/>
  <c r="BL90" i="1" s="1"/>
  <c r="BO1048" i="1"/>
  <c r="BQ266" i="3"/>
  <c r="BO267" i="3"/>
  <c r="BO269" i="1"/>
  <c r="BQ269" i="1" s="1"/>
  <c r="G265" i="3"/>
  <c r="H265" i="3" s="1"/>
  <c r="AS269" i="3"/>
  <c r="AR268" i="3"/>
  <c r="E270" i="3"/>
  <c r="F270" i="3" s="1"/>
  <c r="G264" i="1"/>
  <c r="H264" i="1" s="1"/>
  <c r="E265" i="1"/>
  <c r="F265" i="1" s="1"/>
  <c r="AS265" i="1"/>
  <c r="AR264" i="1"/>
  <c r="BI25" i="3" l="1"/>
  <c r="AW265" i="3"/>
  <c r="BR266" i="3"/>
  <c r="AU266" i="3"/>
  <c r="AV266" i="3" s="1"/>
  <c r="BH25" i="3"/>
  <c r="AW264" i="3"/>
  <c r="AT265" i="3"/>
  <c r="BR269" i="1"/>
  <c r="AU269" i="1"/>
  <c r="BO1049" i="1"/>
  <c r="BQ1048" i="1"/>
  <c r="AU1048" i="1" s="1"/>
  <c r="AV1048" i="1" s="1"/>
  <c r="AZ91" i="1" s="1"/>
  <c r="BQ267" i="3"/>
  <c r="BO268" i="3"/>
  <c r="BO270" i="1"/>
  <c r="BQ270" i="1" s="1"/>
  <c r="G266" i="3"/>
  <c r="H266" i="3" s="1"/>
  <c r="E271" i="3"/>
  <c r="F271" i="3" s="1"/>
  <c r="AS270" i="3"/>
  <c r="AR269" i="3"/>
  <c r="G265" i="1"/>
  <c r="H265" i="1" s="1"/>
  <c r="E266" i="1"/>
  <c r="F266" i="1" s="1"/>
  <c r="AS266" i="1"/>
  <c r="AR265" i="1"/>
  <c r="AT266" i="3" l="1"/>
  <c r="BJ25" i="3"/>
  <c r="AW266" i="3"/>
  <c r="BR267" i="3"/>
  <c r="AU267" i="3"/>
  <c r="AV267" i="3" s="1"/>
  <c r="BR270" i="1"/>
  <c r="AU270" i="1"/>
  <c r="BO1050" i="1"/>
  <c r="BQ1049" i="1"/>
  <c r="AU1049" i="1" s="1"/>
  <c r="AV1049" i="1" s="1"/>
  <c r="BA91" i="1" s="1"/>
  <c r="BQ268" i="3"/>
  <c r="BO269" i="3"/>
  <c r="BO271" i="1"/>
  <c r="BQ271" i="1" s="1"/>
  <c r="G267" i="3"/>
  <c r="H267" i="3" s="1"/>
  <c r="AS271" i="3"/>
  <c r="AR270" i="3"/>
  <c r="E272" i="3"/>
  <c r="F272" i="3" s="1"/>
  <c r="G266" i="1"/>
  <c r="H266" i="1" s="1"/>
  <c r="E267" i="1"/>
  <c r="F267" i="1" s="1"/>
  <c r="AS267" i="1"/>
  <c r="AR266" i="1"/>
  <c r="AT267" i="3" l="1"/>
  <c r="BK25" i="3"/>
  <c r="BM25" i="3" s="1"/>
  <c r="AP26" i="3" s="1"/>
  <c r="AW267" i="3"/>
  <c r="BR268" i="3"/>
  <c r="AU268" i="3"/>
  <c r="BR271" i="1"/>
  <c r="AU271" i="1"/>
  <c r="BO1051" i="1"/>
  <c r="BQ1050" i="1"/>
  <c r="AU1050" i="1" s="1"/>
  <c r="AV1050" i="1" s="1"/>
  <c r="BB91" i="1" s="1"/>
  <c r="BQ269" i="3"/>
  <c r="BO270" i="3"/>
  <c r="BO272" i="1"/>
  <c r="BQ272" i="1" s="1"/>
  <c r="G268" i="3"/>
  <c r="H268" i="3" s="1"/>
  <c r="AS272" i="3"/>
  <c r="AR271" i="3"/>
  <c r="E273" i="3"/>
  <c r="F273" i="3" s="1"/>
  <c r="G267" i="1"/>
  <c r="H267" i="1" s="1"/>
  <c r="E268" i="1"/>
  <c r="F268" i="1" s="1"/>
  <c r="AS268" i="1"/>
  <c r="AR267" i="1"/>
  <c r="BL25" i="3" l="1"/>
  <c r="BR269" i="3"/>
  <c r="AU269" i="3"/>
  <c r="AV269" i="3" s="1"/>
  <c r="AT268" i="3"/>
  <c r="AV268" i="3"/>
  <c r="BR272" i="1"/>
  <c r="AU272" i="1"/>
  <c r="BO1052" i="1"/>
  <c r="BQ1051" i="1"/>
  <c r="AU1051" i="1" s="1"/>
  <c r="AV1051" i="1" s="1"/>
  <c r="BC91" i="1" s="1"/>
  <c r="BQ270" i="3"/>
  <c r="BO271" i="3"/>
  <c r="BO273" i="1"/>
  <c r="BQ273" i="1" s="1"/>
  <c r="G269" i="3"/>
  <c r="H269" i="3" s="1"/>
  <c r="AS273" i="3"/>
  <c r="AR272" i="3"/>
  <c r="E274" i="3"/>
  <c r="F274" i="3" s="1"/>
  <c r="G268" i="1"/>
  <c r="H268" i="1" s="1"/>
  <c r="E269" i="1"/>
  <c r="F269" i="1" s="1"/>
  <c r="AS269" i="1"/>
  <c r="AR268" i="1"/>
  <c r="AT269" i="3" l="1"/>
  <c r="AW268" i="3"/>
  <c r="AZ26" i="3"/>
  <c r="BA26" i="3"/>
  <c r="AW269" i="3"/>
  <c r="BR270" i="3"/>
  <c r="AU270" i="3"/>
  <c r="BR273" i="1"/>
  <c r="AU273" i="1"/>
  <c r="BO1053" i="1"/>
  <c r="BQ1052" i="1"/>
  <c r="AU1052" i="1" s="1"/>
  <c r="AV1052" i="1" s="1"/>
  <c r="BD91" i="1" s="1"/>
  <c r="BQ271" i="3"/>
  <c r="BO272" i="3"/>
  <c r="BO274" i="1"/>
  <c r="BQ274" i="1" s="1"/>
  <c r="G270" i="3"/>
  <c r="H270" i="3" s="1"/>
  <c r="AS274" i="3"/>
  <c r="AR273" i="3"/>
  <c r="E275" i="3"/>
  <c r="F275" i="3" s="1"/>
  <c r="G269" i="1"/>
  <c r="H269" i="1" s="1"/>
  <c r="E270" i="1"/>
  <c r="F270" i="1" s="1"/>
  <c r="AS270" i="1"/>
  <c r="AR269" i="1"/>
  <c r="BR271" i="3" l="1"/>
  <c r="AU271" i="3"/>
  <c r="AV271" i="3" s="1"/>
  <c r="AV270" i="3"/>
  <c r="AT270" i="3"/>
  <c r="BR274" i="1"/>
  <c r="AU274" i="1"/>
  <c r="BQ1053" i="1"/>
  <c r="AU1053" i="1" s="1"/>
  <c r="AV1053" i="1" s="1"/>
  <c r="BE91" i="1" s="1"/>
  <c r="BO1054" i="1"/>
  <c r="BQ272" i="3"/>
  <c r="BO273" i="3"/>
  <c r="BO275" i="1"/>
  <c r="BQ275" i="1" s="1"/>
  <c r="G271" i="3"/>
  <c r="H271" i="3" s="1"/>
  <c r="E276" i="3"/>
  <c r="F276" i="3" s="1"/>
  <c r="AS275" i="3"/>
  <c r="AR274" i="3"/>
  <c r="G270" i="1"/>
  <c r="H270" i="1" s="1"/>
  <c r="E271" i="1"/>
  <c r="F271" i="1" s="1"/>
  <c r="AS271" i="1"/>
  <c r="AR270" i="1"/>
  <c r="AT271" i="3" l="1"/>
  <c r="BB26" i="3"/>
  <c r="AW270" i="3"/>
  <c r="BC26" i="3"/>
  <c r="AW271" i="3"/>
  <c r="BR272" i="3"/>
  <c r="AU272" i="3"/>
  <c r="BR275" i="1"/>
  <c r="AU275" i="1"/>
  <c r="BO1055" i="1"/>
  <c r="BQ1054" i="1"/>
  <c r="AU1054" i="1" s="1"/>
  <c r="AV1054" i="1" s="1"/>
  <c r="BF91" i="1" s="1"/>
  <c r="BQ273" i="3"/>
  <c r="BO274" i="3"/>
  <c r="BO276" i="1"/>
  <c r="BQ276" i="1" s="1"/>
  <c r="G272" i="3"/>
  <c r="H272" i="3" s="1"/>
  <c r="AS276" i="3"/>
  <c r="AR275" i="3"/>
  <c r="E277" i="3"/>
  <c r="F277" i="3" s="1"/>
  <c r="G271" i="1"/>
  <c r="H271" i="1" s="1"/>
  <c r="E272" i="1"/>
  <c r="F272" i="1" s="1"/>
  <c r="AS272" i="1"/>
  <c r="AR271" i="1"/>
  <c r="BR273" i="3" l="1"/>
  <c r="AU273" i="3"/>
  <c r="AV273" i="3" s="1"/>
  <c r="AV272" i="3"/>
  <c r="AT272" i="3"/>
  <c r="BR276" i="1"/>
  <c r="AU276" i="1"/>
  <c r="BO1056" i="1"/>
  <c r="BQ1055" i="1"/>
  <c r="AU1055" i="1" s="1"/>
  <c r="AV1055" i="1" s="1"/>
  <c r="BG91" i="1" s="1"/>
  <c r="BQ274" i="3"/>
  <c r="BO275" i="3"/>
  <c r="BO277" i="1"/>
  <c r="BQ277" i="1" s="1"/>
  <c r="G273" i="3"/>
  <c r="H273" i="3" s="1"/>
  <c r="AS277" i="3"/>
  <c r="AR276" i="3"/>
  <c r="E278" i="3"/>
  <c r="F278" i="3" s="1"/>
  <c r="G272" i="1"/>
  <c r="H272" i="1" s="1"/>
  <c r="E273" i="1"/>
  <c r="F273" i="1" s="1"/>
  <c r="AS273" i="1"/>
  <c r="AR272" i="1"/>
  <c r="AT273" i="3" l="1"/>
  <c r="BD26" i="3"/>
  <c r="AW272" i="3"/>
  <c r="BE26" i="3"/>
  <c r="AW273" i="3"/>
  <c r="BR274" i="3"/>
  <c r="AU274" i="3"/>
  <c r="AV274" i="3" s="1"/>
  <c r="BR277" i="1"/>
  <c r="AU277" i="1"/>
  <c r="BO1057" i="1"/>
  <c r="BQ1056" i="1"/>
  <c r="AU1056" i="1" s="1"/>
  <c r="AV1056" i="1" s="1"/>
  <c r="BH91" i="1" s="1"/>
  <c r="BQ275" i="3"/>
  <c r="BO276" i="3"/>
  <c r="BO278" i="1"/>
  <c r="BQ278" i="1" s="1"/>
  <c r="G274" i="3"/>
  <c r="H274" i="3" s="1"/>
  <c r="AS278" i="3"/>
  <c r="AR277" i="3"/>
  <c r="E279" i="3"/>
  <c r="F279" i="3" s="1"/>
  <c r="G273" i="1"/>
  <c r="H273" i="1" s="1"/>
  <c r="E274" i="1"/>
  <c r="F274" i="1" s="1"/>
  <c r="AS274" i="1"/>
  <c r="AR273" i="1"/>
  <c r="BF26" i="3" l="1"/>
  <c r="AW274" i="3"/>
  <c r="BR275" i="3"/>
  <c r="AU275" i="3"/>
  <c r="AV275" i="3" s="1"/>
  <c r="AT274" i="3"/>
  <c r="BR278" i="1"/>
  <c r="AU278" i="1"/>
  <c r="BO1058" i="1"/>
  <c r="BQ1057" i="1"/>
  <c r="AU1057" i="1" s="1"/>
  <c r="AV1057" i="1" s="1"/>
  <c r="BI91" i="1" s="1"/>
  <c r="BQ276" i="3"/>
  <c r="BO277" i="3"/>
  <c r="BO279" i="1"/>
  <c r="BQ279" i="1" s="1"/>
  <c r="G275" i="3"/>
  <c r="H275" i="3" s="1"/>
  <c r="AS279" i="3"/>
  <c r="AR278" i="3"/>
  <c r="E280" i="3"/>
  <c r="F280" i="3" s="1"/>
  <c r="G274" i="1"/>
  <c r="H274" i="1" s="1"/>
  <c r="E275" i="1"/>
  <c r="F275" i="1" s="1"/>
  <c r="AS275" i="1"/>
  <c r="AR274" i="1"/>
  <c r="AT275" i="3" l="1"/>
  <c r="BG26" i="3"/>
  <c r="AW275" i="3"/>
  <c r="BR276" i="3"/>
  <c r="AU276" i="3"/>
  <c r="BR279" i="1"/>
  <c r="AU279" i="1"/>
  <c r="BO1059" i="1"/>
  <c r="BQ1058" i="1"/>
  <c r="AU1058" i="1" s="1"/>
  <c r="AV1058" i="1" s="1"/>
  <c r="BJ91" i="1" s="1"/>
  <c r="BQ277" i="3"/>
  <c r="BO278" i="3"/>
  <c r="BO280" i="1"/>
  <c r="BQ280" i="1" s="1"/>
  <c r="G276" i="3"/>
  <c r="H276" i="3" s="1"/>
  <c r="AS280" i="3"/>
  <c r="AR279" i="3"/>
  <c r="E281" i="3"/>
  <c r="F281" i="3" s="1"/>
  <c r="G275" i="1"/>
  <c r="H275" i="1" s="1"/>
  <c r="E276" i="1"/>
  <c r="F276" i="1" s="1"/>
  <c r="AS276" i="1"/>
  <c r="AR275" i="1"/>
  <c r="AT276" i="3" l="1"/>
  <c r="AV276" i="3"/>
  <c r="BR277" i="3"/>
  <c r="AU277" i="3"/>
  <c r="AV277" i="3" s="1"/>
  <c r="BR280" i="1"/>
  <c r="AU280" i="1"/>
  <c r="BQ1059" i="1"/>
  <c r="AU1059" i="1" s="1"/>
  <c r="AV1059" i="1" s="1"/>
  <c r="BK91" i="1" s="1"/>
  <c r="BL91" i="1" s="1"/>
  <c r="BO1060" i="1"/>
  <c r="BQ278" i="3"/>
  <c r="BO279" i="3"/>
  <c r="BO281" i="1"/>
  <c r="BQ281" i="1" s="1"/>
  <c r="G277" i="3"/>
  <c r="H277" i="3" s="1"/>
  <c r="AS281" i="3"/>
  <c r="AR280" i="3"/>
  <c r="E282" i="3"/>
  <c r="F282" i="3" s="1"/>
  <c r="G276" i="1"/>
  <c r="H276" i="1" s="1"/>
  <c r="E277" i="1"/>
  <c r="F277" i="1" s="1"/>
  <c r="AS277" i="1"/>
  <c r="AR276" i="1"/>
  <c r="BR278" i="3" l="1"/>
  <c r="AU278" i="3"/>
  <c r="AV278" i="3" s="1"/>
  <c r="BI26" i="3"/>
  <c r="AW277" i="3"/>
  <c r="AW276" i="3"/>
  <c r="BH26" i="3"/>
  <c r="AT277" i="3"/>
  <c r="BR281" i="1"/>
  <c r="AU281" i="1"/>
  <c r="BO1061" i="1"/>
  <c r="BQ1060" i="1"/>
  <c r="AU1060" i="1" s="1"/>
  <c r="AV1060" i="1" s="1"/>
  <c r="AZ92" i="1" s="1"/>
  <c r="BQ279" i="3"/>
  <c r="BO280" i="3"/>
  <c r="BO282" i="1"/>
  <c r="BQ282" i="1" s="1"/>
  <c r="G278" i="3"/>
  <c r="H278" i="3" s="1"/>
  <c r="AS282" i="3"/>
  <c r="AR281" i="3"/>
  <c r="E283" i="3"/>
  <c r="F283" i="3" s="1"/>
  <c r="G277" i="1"/>
  <c r="H277" i="1" s="1"/>
  <c r="E278" i="1"/>
  <c r="F278" i="1" s="1"/>
  <c r="AS278" i="1"/>
  <c r="AR277" i="1"/>
  <c r="AT278" i="3" l="1"/>
  <c r="BR279" i="3"/>
  <c r="AU279" i="3"/>
  <c r="AV279" i="3" s="1"/>
  <c r="BJ26" i="3"/>
  <c r="AW278" i="3"/>
  <c r="BR282" i="1"/>
  <c r="AU282" i="1"/>
  <c r="BO1062" i="1"/>
  <c r="BQ1061" i="1"/>
  <c r="AU1061" i="1" s="1"/>
  <c r="AV1061" i="1" s="1"/>
  <c r="BA92" i="1" s="1"/>
  <c r="BQ280" i="3"/>
  <c r="BO281" i="3"/>
  <c r="BO283" i="1"/>
  <c r="BQ283" i="1" s="1"/>
  <c r="G279" i="3"/>
  <c r="H279" i="3" s="1"/>
  <c r="E284" i="3"/>
  <c r="F284" i="3" s="1"/>
  <c r="AS283" i="3"/>
  <c r="AR282" i="3"/>
  <c r="G278" i="1"/>
  <c r="H278" i="1" s="1"/>
  <c r="E279" i="1"/>
  <c r="F279" i="1" s="1"/>
  <c r="AS279" i="1"/>
  <c r="AR278" i="1"/>
  <c r="BR280" i="3" l="1"/>
  <c r="AU280" i="3"/>
  <c r="AT279" i="3"/>
  <c r="BK26" i="3"/>
  <c r="BM26" i="3" s="1"/>
  <c r="AP27" i="3" s="1"/>
  <c r="AW279" i="3"/>
  <c r="BR283" i="1"/>
  <c r="AU283" i="1"/>
  <c r="BO1063" i="1"/>
  <c r="BQ1062" i="1"/>
  <c r="AU1062" i="1" s="1"/>
  <c r="AV1062" i="1" s="1"/>
  <c r="BB92" i="1" s="1"/>
  <c r="BQ281" i="3"/>
  <c r="BO282" i="3"/>
  <c r="BO284" i="1"/>
  <c r="BQ284" i="1" s="1"/>
  <c r="G280" i="3"/>
  <c r="H280" i="3" s="1"/>
  <c r="E285" i="3"/>
  <c r="F285" i="3" s="1"/>
  <c r="AS284" i="3"/>
  <c r="AR283" i="3"/>
  <c r="G279" i="1"/>
  <c r="H279" i="1" s="1"/>
  <c r="E280" i="1"/>
  <c r="F280" i="1" s="1"/>
  <c r="AS280" i="1"/>
  <c r="AR279" i="1"/>
  <c r="AV280" i="3" l="1"/>
  <c r="AT280" i="3"/>
  <c r="BR281" i="3"/>
  <c r="AU281" i="3"/>
  <c r="AV281" i="3" s="1"/>
  <c r="BL26" i="3"/>
  <c r="BR284" i="1"/>
  <c r="AU284" i="1"/>
  <c r="BQ1063" i="1"/>
  <c r="AU1063" i="1" s="1"/>
  <c r="AV1063" i="1" s="1"/>
  <c r="BC92" i="1" s="1"/>
  <c r="BO1064" i="1"/>
  <c r="BQ282" i="3"/>
  <c r="BO283" i="3"/>
  <c r="BO285" i="1"/>
  <c r="BQ285" i="1" s="1"/>
  <c r="G281" i="3"/>
  <c r="H281" i="3" s="1"/>
  <c r="AS285" i="3"/>
  <c r="AR284" i="3"/>
  <c r="E286" i="3"/>
  <c r="F286" i="3" s="1"/>
  <c r="G280" i="1"/>
  <c r="H280" i="1" s="1"/>
  <c r="E281" i="1"/>
  <c r="F281" i="1" s="1"/>
  <c r="AS281" i="1"/>
  <c r="AR280" i="1"/>
  <c r="BA27" i="3" l="1"/>
  <c r="AW281" i="3"/>
  <c r="AT281" i="3"/>
  <c r="BR282" i="3"/>
  <c r="AU282" i="3"/>
  <c r="AZ27" i="3"/>
  <c r="AW280" i="3"/>
  <c r="BR285" i="1"/>
  <c r="AU285" i="1"/>
  <c r="BO1065" i="1"/>
  <c r="BQ1064" i="1"/>
  <c r="AU1064" i="1" s="1"/>
  <c r="AV1064" i="1" s="1"/>
  <c r="BD92" i="1" s="1"/>
  <c r="BQ283" i="3"/>
  <c r="BO284" i="3"/>
  <c r="BO286" i="1"/>
  <c r="BQ286" i="1" s="1"/>
  <c r="G282" i="3"/>
  <c r="H282" i="3" s="1"/>
  <c r="E287" i="3"/>
  <c r="F287" i="3" s="1"/>
  <c r="AS286" i="3"/>
  <c r="AR285" i="3"/>
  <c r="G281" i="1"/>
  <c r="H281" i="1" s="1"/>
  <c r="E282" i="1"/>
  <c r="F282" i="1" s="1"/>
  <c r="AS282" i="1"/>
  <c r="AR281" i="1"/>
  <c r="AV282" i="3" l="1"/>
  <c r="AT282" i="3"/>
  <c r="BR283" i="3"/>
  <c r="AU283" i="3"/>
  <c r="AV283" i="3" s="1"/>
  <c r="BR286" i="1"/>
  <c r="AU286" i="1"/>
  <c r="BO1066" i="1"/>
  <c r="BQ1065" i="1"/>
  <c r="AU1065" i="1" s="1"/>
  <c r="AV1065" i="1" s="1"/>
  <c r="BE92" i="1" s="1"/>
  <c r="BQ284" i="3"/>
  <c r="BO285" i="3"/>
  <c r="BO287" i="1"/>
  <c r="BQ287" i="1" s="1"/>
  <c r="G283" i="3"/>
  <c r="H283" i="3" s="1"/>
  <c r="AS287" i="3"/>
  <c r="AR286" i="3"/>
  <c r="E288" i="3"/>
  <c r="F288" i="3" s="1"/>
  <c r="G282" i="1"/>
  <c r="H282" i="1" s="1"/>
  <c r="E283" i="1"/>
  <c r="F283" i="1" s="1"/>
  <c r="AS283" i="1"/>
  <c r="AR282" i="1"/>
  <c r="BC27" i="3" l="1"/>
  <c r="AW283" i="3"/>
  <c r="BR284" i="3"/>
  <c r="AU284" i="3"/>
  <c r="AT283" i="3"/>
  <c r="BB27" i="3"/>
  <c r="AW282" i="3"/>
  <c r="BR287" i="1"/>
  <c r="AU287" i="1"/>
  <c r="BO1067" i="1"/>
  <c r="BQ1066" i="1"/>
  <c r="AU1066" i="1" s="1"/>
  <c r="AV1066" i="1" s="1"/>
  <c r="BF92" i="1" s="1"/>
  <c r="BQ285" i="3"/>
  <c r="BO286" i="3"/>
  <c r="BO288" i="1"/>
  <c r="BQ288" i="1" s="1"/>
  <c r="G284" i="3"/>
  <c r="H284" i="3" s="1"/>
  <c r="E289" i="3"/>
  <c r="F289" i="3" s="1"/>
  <c r="AS288" i="3"/>
  <c r="AR287" i="3"/>
  <c r="G283" i="1"/>
  <c r="H283" i="1" s="1"/>
  <c r="E284" i="1"/>
  <c r="F284" i="1" s="1"/>
  <c r="AS284" i="1"/>
  <c r="AR283" i="1"/>
  <c r="BR285" i="3" l="1"/>
  <c r="AU285" i="3"/>
  <c r="AV285" i="3" s="1"/>
  <c r="AV284" i="3"/>
  <c r="AT284" i="3"/>
  <c r="BR288" i="1"/>
  <c r="AU288" i="1"/>
  <c r="BO1068" i="1"/>
  <c r="BQ1067" i="1"/>
  <c r="AU1067" i="1" s="1"/>
  <c r="AV1067" i="1" s="1"/>
  <c r="BG92" i="1" s="1"/>
  <c r="BQ286" i="3"/>
  <c r="BO287" i="3"/>
  <c r="BO289" i="1"/>
  <c r="BQ289" i="1" s="1"/>
  <c r="G285" i="3"/>
  <c r="H285" i="3" s="1"/>
  <c r="E290" i="3"/>
  <c r="F290" i="3" s="1"/>
  <c r="AS289" i="3"/>
  <c r="AR288" i="3"/>
  <c r="G284" i="1"/>
  <c r="H284" i="1" s="1"/>
  <c r="E285" i="1"/>
  <c r="F285" i="1" s="1"/>
  <c r="AS285" i="1"/>
  <c r="AR284" i="1"/>
  <c r="AT285" i="3" l="1"/>
  <c r="BD27" i="3"/>
  <c r="AW284" i="3"/>
  <c r="BE27" i="3"/>
  <c r="AW285" i="3"/>
  <c r="BR286" i="3"/>
  <c r="AU286" i="3"/>
  <c r="AV286" i="3" s="1"/>
  <c r="BR289" i="1"/>
  <c r="AU289" i="1"/>
  <c r="BO1069" i="1"/>
  <c r="BQ1068" i="1"/>
  <c r="AU1068" i="1" s="1"/>
  <c r="AV1068" i="1" s="1"/>
  <c r="BH92" i="1" s="1"/>
  <c r="BQ287" i="3"/>
  <c r="BO288" i="3"/>
  <c r="BO290" i="1"/>
  <c r="BQ290" i="1" s="1"/>
  <c r="G286" i="3"/>
  <c r="H286" i="3" s="1"/>
  <c r="AS290" i="3"/>
  <c r="AR289" i="3"/>
  <c r="E291" i="3"/>
  <c r="F291" i="3" s="1"/>
  <c r="G285" i="1"/>
  <c r="H285" i="1" s="1"/>
  <c r="E286" i="1"/>
  <c r="F286" i="1" s="1"/>
  <c r="AS286" i="1"/>
  <c r="AR285" i="1"/>
  <c r="BR287" i="3" l="1"/>
  <c r="AU287" i="3"/>
  <c r="AV287" i="3" s="1"/>
  <c r="BF27" i="3"/>
  <c r="AW286" i="3"/>
  <c r="AT286" i="3"/>
  <c r="BR290" i="1"/>
  <c r="AU290" i="1"/>
  <c r="BQ1069" i="1"/>
  <c r="AU1069" i="1" s="1"/>
  <c r="AV1069" i="1" s="1"/>
  <c r="BI92" i="1" s="1"/>
  <c r="BO1070" i="1"/>
  <c r="BQ288" i="3"/>
  <c r="BO289" i="3"/>
  <c r="BO291" i="1"/>
  <c r="BQ291" i="1" s="1"/>
  <c r="G287" i="3"/>
  <c r="H287" i="3" s="1"/>
  <c r="E292" i="3"/>
  <c r="F292" i="3" s="1"/>
  <c r="AS291" i="3"/>
  <c r="AR290" i="3"/>
  <c r="G286" i="1"/>
  <c r="H286" i="1" s="1"/>
  <c r="E287" i="1"/>
  <c r="F287" i="1" s="1"/>
  <c r="AS287" i="1"/>
  <c r="AR286" i="1"/>
  <c r="BG27" i="3" l="1"/>
  <c r="AW287" i="3"/>
  <c r="BR288" i="3"/>
  <c r="AU288" i="3"/>
  <c r="AT287" i="3"/>
  <c r="BR291" i="1"/>
  <c r="AU291" i="1"/>
  <c r="BO1071" i="1"/>
  <c r="BQ1070" i="1"/>
  <c r="AU1070" i="1" s="1"/>
  <c r="AV1070" i="1" s="1"/>
  <c r="BJ92" i="1" s="1"/>
  <c r="BQ289" i="3"/>
  <c r="BO290" i="3"/>
  <c r="BO292" i="1"/>
  <c r="BQ292" i="1" s="1"/>
  <c r="G288" i="3"/>
  <c r="H288" i="3" s="1"/>
  <c r="AS292" i="3"/>
  <c r="AR291" i="3"/>
  <c r="E293" i="3"/>
  <c r="F293" i="3" s="1"/>
  <c r="G287" i="1"/>
  <c r="H287" i="1" s="1"/>
  <c r="E288" i="1"/>
  <c r="F288" i="1" s="1"/>
  <c r="AS288" i="1"/>
  <c r="AR287" i="1"/>
  <c r="AV288" i="3" l="1"/>
  <c r="AT288" i="3"/>
  <c r="BR289" i="3"/>
  <c r="AU289" i="3"/>
  <c r="AV289" i="3" s="1"/>
  <c r="BR292" i="1"/>
  <c r="AU292" i="1"/>
  <c r="BO1072" i="1"/>
  <c r="BQ1071" i="1"/>
  <c r="AU1071" i="1" s="1"/>
  <c r="AV1071" i="1" s="1"/>
  <c r="BK92" i="1" s="1"/>
  <c r="BL92" i="1" s="1"/>
  <c r="BQ290" i="3"/>
  <c r="BO291" i="3"/>
  <c r="BO293" i="1"/>
  <c r="BQ293" i="1" s="1"/>
  <c r="G289" i="3"/>
  <c r="H289" i="3" s="1"/>
  <c r="AS293" i="3"/>
  <c r="AR292" i="3"/>
  <c r="E294" i="3"/>
  <c r="F294" i="3" s="1"/>
  <c r="G288" i="1"/>
  <c r="H288" i="1" s="1"/>
  <c r="E289" i="1"/>
  <c r="F289" i="1" s="1"/>
  <c r="AS289" i="1"/>
  <c r="AR288" i="1"/>
  <c r="BI27" i="3" l="1"/>
  <c r="AW289" i="3"/>
  <c r="AT289" i="3"/>
  <c r="BR290" i="3"/>
  <c r="AU290" i="3"/>
  <c r="AV290" i="3" s="1"/>
  <c r="BH27" i="3"/>
  <c r="AW288" i="3"/>
  <c r="BR293" i="1"/>
  <c r="AU293" i="1"/>
  <c r="BO1073" i="1"/>
  <c r="BQ1072" i="1"/>
  <c r="AU1072" i="1" s="1"/>
  <c r="AV1072" i="1" s="1"/>
  <c r="AZ93" i="1" s="1"/>
  <c r="BQ291" i="3"/>
  <c r="BO292" i="3"/>
  <c r="BO294" i="1"/>
  <c r="BQ294" i="1" s="1"/>
  <c r="G290" i="3"/>
  <c r="H290" i="3" s="1"/>
  <c r="E295" i="3"/>
  <c r="F295" i="3" s="1"/>
  <c r="AS294" i="3"/>
  <c r="AR293" i="3"/>
  <c r="G289" i="1"/>
  <c r="H289" i="1" s="1"/>
  <c r="E290" i="1"/>
  <c r="F290" i="1" s="1"/>
  <c r="AS290" i="1"/>
  <c r="AR289" i="1"/>
  <c r="BR291" i="3" l="1"/>
  <c r="AU291" i="3"/>
  <c r="AV291" i="3" s="1"/>
  <c r="BJ27" i="3"/>
  <c r="AW290" i="3"/>
  <c r="AT290" i="3"/>
  <c r="BR294" i="1"/>
  <c r="AU294" i="1"/>
  <c r="BO1074" i="1"/>
  <c r="BQ1073" i="1"/>
  <c r="AU1073" i="1" s="1"/>
  <c r="AV1073" i="1" s="1"/>
  <c r="BA93" i="1" s="1"/>
  <c r="BQ292" i="3"/>
  <c r="BO293" i="3"/>
  <c r="BO295" i="1"/>
  <c r="BQ295" i="1" s="1"/>
  <c r="G291" i="3"/>
  <c r="H291" i="3" s="1"/>
  <c r="E296" i="3"/>
  <c r="F296" i="3" s="1"/>
  <c r="AS295" i="3"/>
  <c r="AR294" i="3"/>
  <c r="G290" i="1"/>
  <c r="H290" i="1" s="1"/>
  <c r="E291" i="1"/>
  <c r="F291" i="1" s="1"/>
  <c r="AS291" i="1"/>
  <c r="AR290" i="1"/>
  <c r="BR292" i="3" l="1"/>
  <c r="AU292" i="3"/>
  <c r="BK27" i="3"/>
  <c r="AW291" i="3"/>
  <c r="AT291" i="3"/>
  <c r="BR295" i="1"/>
  <c r="AU295" i="1"/>
  <c r="BO1075" i="1"/>
  <c r="BQ1074" i="1"/>
  <c r="AU1074" i="1" s="1"/>
  <c r="AV1074" i="1" s="1"/>
  <c r="BB93" i="1" s="1"/>
  <c r="BQ293" i="3"/>
  <c r="BO294" i="3"/>
  <c r="BO296" i="1"/>
  <c r="BQ296" i="1" s="1"/>
  <c r="G292" i="3"/>
  <c r="H292" i="3" s="1"/>
  <c r="AS296" i="3"/>
  <c r="AR295" i="3"/>
  <c r="E297" i="3"/>
  <c r="F297" i="3" s="1"/>
  <c r="G291" i="1"/>
  <c r="H291" i="1" s="1"/>
  <c r="E292" i="1"/>
  <c r="F292" i="1" s="1"/>
  <c r="AS292" i="1"/>
  <c r="AR291" i="1"/>
  <c r="BL27" i="3" l="1"/>
  <c r="BM27" i="3"/>
  <c r="AP28" i="3" s="1"/>
  <c r="BR293" i="3"/>
  <c r="AU293" i="3"/>
  <c r="AV293" i="3" s="1"/>
  <c r="AV292" i="3"/>
  <c r="AT292" i="3"/>
  <c r="BR296" i="1"/>
  <c r="AU296" i="1"/>
  <c r="BQ1075" i="1"/>
  <c r="AU1075" i="1" s="1"/>
  <c r="AV1075" i="1" s="1"/>
  <c r="BC93" i="1" s="1"/>
  <c r="BO1076" i="1"/>
  <c r="BQ294" i="3"/>
  <c r="BO295" i="3"/>
  <c r="BO297" i="1"/>
  <c r="BQ297" i="1" s="1"/>
  <c r="G293" i="3"/>
  <c r="H293" i="3" s="1"/>
  <c r="E298" i="3"/>
  <c r="F298" i="3" s="1"/>
  <c r="AS297" i="3"/>
  <c r="AR296" i="3"/>
  <c r="G292" i="1"/>
  <c r="H292" i="1" s="1"/>
  <c r="E293" i="1"/>
  <c r="F293" i="1" s="1"/>
  <c r="AS293" i="1"/>
  <c r="AR292" i="1"/>
  <c r="AT293" i="3" l="1"/>
  <c r="AZ28" i="3"/>
  <c r="AW292" i="3"/>
  <c r="BA28" i="3"/>
  <c r="AW293" i="3"/>
  <c r="BR294" i="3"/>
  <c r="AU294" i="3"/>
  <c r="BR297" i="1"/>
  <c r="AU297" i="1"/>
  <c r="BO1077" i="1"/>
  <c r="BQ1076" i="1"/>
  <c r="AU1076" i="1" s="1"/>
  <c r="AV1076" i="1" s="1"/>
  <c r="BD93" i="1" s="1"/>
  <c r="BQ295" i="3"/>
  <c r="BO296" i="3"/>
  <c r="BO298" i="1"/>
  <c r="BQ298" i="1" s="1"/>
  <c r="G294" i="3"/>
  <c r="H294" i="3" s="1"/>
  <c r="AS298" i="3"/>
  <c r="AR297" i="3"/>
  <c r="E299" i="3"/>
  <c r="F299" i="3" s="1"/>
  <c r="G293" i="1"/>
  <c r="H293" i="1" s="1"/>
  <c r="E294" i="1"/>
  <c r="F294" i="1" s="1"/>
  <c r="AS294" i="1"/>
  <c r="AR293" i="1"/>
  <c r="BR295" i="3" l="1"/>
  <c r="AU295" i="3"/>
  <c r="AV295" i="3" s="1"/>
  <c r="AT294" i="3"/>
  <c r="AV294" i="3"/>
  <c r="BR298" i="1"/>
  <c r="AU298" i="1"/>
  <c r="BO1078" i="1"/>
  <c r="BQ1077" i="1"/>
  <c r="AU1077" i="1" s="1"/>
  <c r="AV1077" i="1" s="1"/>
  <c r="BE93" i="1" s="1"/>
  <c r="BQ296" i="3"/>
  <c r="BO297" i="3"/>
  <c r="BO299" i="1"/>
  <c r="BQ299" i="1" s="1"/>
  <c r="G295" i="3"/>
  <c r="H295" i="3" s="1"/>
  <c r="E300" i="3"/>
  <c r="F300" i="3" s="1"/>
  <c r="AS299" i="3"/>
  <c r="AR298" i="3"/>
  <c r="G294" i="1"/>
  <c r="H294" i="1" s="1"/>
  <c r="E295" i="1"/>
  <c r="F295" i="1" s="1"/>
  <c r="AS295" i="1"/>
  <c r="AR294" i="1"/>
  <c r="AT295" i="3" l="1"/>
  <c r="BB28" i="3"/>
  <c r="AW294" i="3"/>
  <c r="BR296" i="3"/>
  <c r="AU296" i="3"/>
  <c r="BC28" i="3"/>
  <c r="AW295" i="3"/>
  <c r="BR299" i="1"/>
  <c r="AU299" i="1"/>
  <c r="BO1079" i="1"/>
  <c r="BQ1078" i="1"/>
  <c r="AU1078" i="1" s="1"/>
  <c r="AV1078" i="1" s="1"/>
  <c r="BF93" i="1" s="1"/>
  <c r="BQ297" i="3"/>
  <c r="BO298" i="3"/>
  <c r="BO300" i="1"/>
  <c r="BQ300" i="1" s="1"/>
  <c r="G296" i="3"/>
  <c r="H296" i="3" s="1"/>
  <c r="E301" i="3"/>
  <c r="F301" i="3" s="1"/>
  <c r="AS300" i="3"/>
  <c r="AR299" i="3"/>
  <c r="G295" i="1"/>
  <c r="H295" i="1" s="1"/>
  <c r="E296" i="1"/>
  <c r="F296" i="1" s="1"/>
  <c r="AS296" i="1"/>
  <c r="AR295" i="1"/>
  <c r="AV296" i="3" l="1"/>
  <c r="AT296" i="3"/>
  <c r="BR297" i="3"/>
  <c r="AU297" i="3"/>
  <c r="AV297" i="3" s="1"/>
  <c r="BR300" i="1"/>
  <c r="AU300" i="1"/>
  <c r="BQ1079" i="1"/>
  <c r="AU1079" i="1" s="1"/>
  <c r="AV1079" i="1" s="1"/>
  <c r="BG93" i="1" s="1"/>
  <c r="BO1080" i="1"/>
  <c r="BQ298" i="3"/>
  <c r="BO299" i="3"/>
  <c r="BO301" i="1"/>
  <c r="BQ301" i="1" s="1"/>
  <c r="G297" i="3"/>
  <c r="H297" i="3" s="1"/>
  <c r="AS301" i="3"/>
  <c r="AR300" i="3"/>
  <c r="E302" i="3"/>
  <c r="F302" i="3" s="1"/>
  <c r="G296" i="1"/>
  <c r="H296" i="1" s="1"/>
  <c r="E297" i="1"/>
  <c r="F297" i="1" s="1"/>
  <c r="AS297" i="1"/>
  <c r="AR296" i="1"/>
  <c r="AT297" i="3" l="1"/>
  <c r="BE28" i="3"/>
  <c r="AW297" i="3"/>
  <c r="BR298" i="3"/>
  <c r="AU298" i="3"/>
  <c r="AV298" i="3" s="1"/>
  <c r="BD28" i="3"/>
  <c r="AW296" i="3"/>
  <c r="BR301" i="1"/>
  <c r="AU301" i="1"/>
  <c r="BO1081" i="1"/>
  <c r="BQ1080" i="1"/>
  <c r="AU1080" i="1" s="1"/>
  <c r="AV1080" i="1" s="1"/>
  <c r="BH93" i="1" s="1"/>
  <c r="BQ299" i="3"/>
  <c r="BO300" i="3"/>
  <c r="BO302" i="1"/>
  <c r="BQ302" i="1" s="1"/>
  <c r="G298" i="3"/>
  <c r="H298" i="3" s="1"/>
  <c r="AS302" i="3"/>
  <c r="AR301" i="3"/>
  <c r="E303" i="3"/>
  <c r="F303" i="3" s="1"/>
  <c r="G297" i="1"/>
  <c r="H297" i="1" s="1"/>
  <c r="E298" i="1"/>
  <c r="F298" i="1" s="1"/>
  <c r="AS298" i="1"/>
  <c r="AR297" i="1"/>
  <c r="BF28" i="3" l="1"/>
  <c r="AW298" i="3"/>
  <c r="BR299" i="3"/>
  <c r="AU299" i="3"/>
  <c r="AV299" i="3" s="1"/>
  <c r="AT298" i="3"/>
  <c r="BR302" i="1"/>
  <c r="AU302" i="1"/>
  <c r="BO1082" i="1"/>
  <c r="BQ1081" i="1"/>
  <c r="AU1081" i="1" s="1"/>
  <c r="AV1081" i="1" s="1"/>
  <c r="BI93" i="1" s="1"/>
  <c r="BQ300" i="3"/>
  <c r="BO301" i="3"/>
  <c r="BO303" i="1"/>
  <c r="BQ303" i="1" s="1"/>
  <c r="G299" i="3"/>
  <c r="H299" i="3" s="1"/>
  <c r="AS303" i="3"/>
  <c r="AR302" i="3"/>
  <c r="E304" i="3"/>
  <c r="F304" i="3" s="1"/>
  <c r="G298" i="1"/>
  <c r="H298" i="1" s="1"/>
  <c r="E299" i="1"/>
  <c r="F299" i="1" s="1"/>
  <c r="AS299" i="1"/>
  <c r="AR298" i="1"/>
  <c r="AT299" i="3" l="1"/>
  <c r="BR300" i="3"/>
  <c r="AU300" i="3"/>
  <c r="BG28" i="3"/>
  <c r="AW299" i="3"/>
  <c r="BR303" i="1"/>
  <c r="AU303" i="1"/>
  <c r="BO1083" i="1"/>
  <c r="BQ1082" i="1"/>
  <c r="AU1082" i="1" s="1"/>
  <c r="AV1082" i="1" s="1"/>
  <c r="BJ93" i="1" s="1"/>
  <c r="BQ301" i="3"/>
  <c r="BO302" i="3"/>
  <c r="BO304" i="1"/>
  <c r="BQ304" i="1" s="1"/>
  <c r="G300" i="3"/>
  <c r="H300" i="3" s="1"/>
  <c r="AS304" i="3"/>
  <c r="AR303" i="3"/>
  <c r="E305" i="3"/>
  <c r="F305" i="3" s="1"/>
  <c r="G299" i="1"/>
  <c r="H299" i="1" s="1"/>
  <c r="E300" i="1"/>
  <c r="F300" i="1" s="1"/>
  <c r="AS300" i="1"/>
  <c r="AR299" i="1"/>
  <c r="BR301" i="3" l="1"/>
  <c r="AU301" i="3"/>
  <c r="AV301" i="3" s="1"/>
  <c r="AV300" i="3"/>
  <c r="AT300" i="3"/>
  <c r="BR304" i="1"/>
  <c r="AU304" i="1"/>
  <c r="BO1084" i="1"/>
  <c r="BQ1083" i="1"/>
  <c r="AU1083" i="1" s="1"/>
  <c r="AV1083" i="1" s="1"/>
  <c r="BK93" i="1" s="1"/>
  <c r="BL93" i="1" s="1"/>
  <c r="BQ302" i="3"/>
  <c r="BO303" i="3"/>
  <c r="BO305" i="1"/>
  <c r="BQ305" i="1" s="1"/>
  <c r="G301" i="3"/>
  <c r="H301" i="3" s="1"/>
  <c r="AS305" i="3"/>
  <c r="AR304" i="3"/>
  <c r="E306" i="3"/>
  <c r="F306" i="3" s="1"/>
  <c r="G300" i="1"/>
  <c r="H300" i="1" s="1"/>
  <c r="E301" i="1"/>
  <c r="F301" i="1" s="1"/>
  <c r="AS301" i="1"/>
  <c r="AR300" i="1"/>
  <c r="AT301" i="3" l="1"/>
  <c r="BR302" i="3"/>
  <c r="AU302" i="3"/>
  <c r="AV302" i="3" s="1"/>
  <c r="BH28" i="3"/>
  <c r="AW300" i="3"/>
  <c r="BI28" i="3"/>
  <c r="AW301" i="3"/>
  <c r="BR305" i="1"/>
  <c r="AU305" i="1"/>
  <c r="BO1085" i="1"/>
  <c r="BQ1084" i="1"/>
  <c r="AU1084" i="1" s="1"/>
  <c r="AV1084" i="1" s="1"/>
  <c r="AZ94" i="1" s="1"/>
  <c r="BQ303" i="3"/>
  <c r="BO304" i="3"/>
  <c r="BO306" i="1"/>
  <c r="BQ306" i="1" s="1"/>
  <c r="G302" i="3"/>
  <c r="H302" i="3" s="1"/>
  <c r="E307" i="3"/>
  <c r="F307" i="3" s="1"/>
  <c r="AS306" i="3"/>
  <c r="AR305" i="3"/>
  <c r="G301" i="1"/>
  <c r="H301" i="1" s="1"/>
  <c r="E302" i="1"/>
  <c r="F302" i="1" s="1"/>
  <c r="AS302" i="1"/>
  <c r="AR301" i="1"/>
  <c r="AT302" i="3" l="1"/>
  <c r="BR303" i="3"/>
  <c r="AU303" i="3"/>
  <c r="AV303" i="3" s="1"/>
  <c r="BJ28" i="3"/>
  <c r="AW302" i="3"/>
  <c r="BR306" i="1"/>
  <c r="AU306" i="1"/>
  <c r="BQ1085" i="1"/>
  <c r="AU1085" i="1" s="1"/>
  <c r="AV1085" i="1" s="1"/>
  <c r="BA94" i="1" s="1"/>
  <c r="BO1086" i="1"/>
  <c r="BQ304" i="3"/>
  <c r="BO305" i="3"/>
  <c r="BO307" i="1"/>
  <c r="BQ307" i="1" s="1"/>
  <c r="G303" i="3"/>
  <c r="H303" i="3" s="1"/>
  <c r="AS307" i="3"/>
  <c r="AR306" i="3"/>
  <c r="E308" i="3"/>
  <c r="F308" i="3" s="1"/>
  <c r="G302" i="1"/>
  <c r="H302" i="1" s="1"/>
  <c r="E303" i="1"/>
  <c r="F303" i="1" s="1"/>
  <c r="AS303" i="1"/>
  <c r="AR302" i="1"/>
  <c r="AT303" i="3" l="1"/>
  <c r="BR304" i="3"/>
  <c r="AU304" i="3"/>
  <c r="BK28" i="3"/>
  <c r="AW303" i="3"/>
  <c r="BR307" i="1"/>
  <c r="AU307" i="1"/>
  <c r="BO1087" i="1"/>
  <c r="BQ1086" i="1"/>
  <c r="AU1086" i="1" s="1"/>
  <c r="AV1086" i="1" s="1"/>
  <c r="BB94" i="1" s="1"/>
  <c r="BQ305" i="3"/>
  <c r="BO306" i="3"/>
  <c r="BO308" i="1"/>
  <c r="BQ308" i="1" s="1"/>
  <c r="G304" i="3"/>
  <c r="H304" i="3" s="1"/>
  <c r="AS308" i="3"/>
  <c r="AR307" i="3"/>
  <c r="E309" i="3"/>
  <c r="F309" i="3" s="1"/>
  <c r="G303" i="1"/>
  <c r="H303" i="1" s="1"/>
  <c r="E304" i="1"/>
  <c r="F304" i="1" s="1"/>
  <c r="AS304" i="1"/>
  <c r="AR303" i="1"/>
  <c r="BM28" i="3" l="1"/>
  <c r="AP29" i="3" s="1"/>
  <c r="BL28" i="3"/>
  <c r="BR305" i="3"/>
  <c r="AU305" i="3"/>
  <c r="AV305" i="3" s="1"/>
  <c r="AT304" i="3"/>
  <c r="AV304" i="3"/>
  <c r="BR308" i="1"/>
  <c r="AU308" i="1"/>
  <c r="BO1088" i="1"/>
  <c r="BQ1087" i="1"/>
  <c r="AU1087" i="1" s="1"/>
  <c r="AV1087" i="1" s="1"/>
  <c r="BC94" i="1" s="1"/>
  <c r="BQ306" i="3"/>
  <c r="BO307" i="3"/>
  <c r="BO309" i="1"/>
  <c r="BQ309" i="1" s="1"/>
  <c r="G305" i="3"/>
  <c r="H305" i="3" s="1"/>
  <c r="E310" i="3"/>
  <c r="F310" i="3" s="1"/>
  <c r="AS309" i="3"/>
  <c r="AR308" i="3"/>
  <c r="G304" i="1"/>
  <c r="H304" i="1" s="1"/>
  <c r="E305" i="1"/>
  <c r="F305" i="1" s="1"/>
  <c r="AS305" i="1"/>
  <c r="AR304" i="1"/>
  <c r="AT305" i="3" l="1"/>
  <c r="BA29" i="3"/>
  <c r="AW305" i="3"/>
  <c r="AZ29" i="3"/>
  <c r="AW304" i="3"/>
  <c r="BR306" i="3"/>
  <c r="AU306" i="3"/>
  <c r="BR309" i="1"/>
  <c r="AU309" i="1"/>
  <c r="BO1089" i="1"/>
  <c r="BQ1088" i="1"/>
  <c r="AU1088" i="1" s="1"/>
  <c r="AV1088" i="1" s="1"/>
  <c r="BD94" i="1" s="1"/>
  <c r="BQ307" i="3"/>
  <c r="BO308" i="3"/>
  <c r="BO310" i="1"/>
  <c r="BQ310" i="1" s="1"/>
  <c r="G306" i="3"/>
  <c r="H306" i="3" s="1"/>
  <c r="E311" i="3"/>
  <c r="F311" i="3" s="1"/>
  <c r="AS310" i="3"/>
  <c r="AR309" i="3"/>
  <c r="G305" i="1"/>
  <c r="H305" i="1" s="1"/>
  <c r="E306" i="1"/>
  <c r="F306" i="1" s="1"/>
  <c r="AS306" i="1"/>
  <c r="AR305" i="1"/>
  <c r="BR307" i="3" l="1"/>
  <c r="AU307" i="3"/>
  <c r="AV307" i="3" s="1"/>
  <c r="AT306" i="3"/>
  <c r="AV306" i="3"/>
  <c r="BR310" i="1"/>
  <c r="AU310" i="1"/>
  <c r="BO1090" i="1"/>
  <c r="BQ1089" i="1"/>
  <c r="AU1089" i="1" s="1"/>
  <c r="AV1089" i="1" s="1"/>
  <c r="BE94" i="1" s="1"/>
  <c r="BQ308" i="3"/>
  <c r="BO309" i="3"/>
  <c r="BO311" i="1"/>
  <c r="BQ311" i="1" s="1"/>
  <c r="G307" i="3"/>
  <c r="H307" i="3" s="1"/>
  <c r="AS311" i="3"/>
  <c r="AR310" i="3"/>
  <c r="E312" i="3"/>
  <c r="F312" i="3" s="1"/>
  <c r="G306" i="1"/>
  <c r="H306" i="1" s="1"/>
  <c r="E307" i="1"/>
  <c r="F307" i="1" s="1"/>
  <c r="AS307" i="1"/>
  <c r="AR306" i="1"/>
  <c r="AT307" i="3" l="1"/>
  <c r="BB29" i="3"/>
  <c r="AW306" i="3"/>
  <c r="BC29" i="3"/>
  <c r="AW307" i="3"/>
  <c r="BR308" i="3"/>
  <c r="AU308" i="3"/>
  <c r="AV308" i="3" s="1"/>
  <c r="BR311" i="1"/>
  <c r="AU311" i="1"/>
  <c r="BO1091" i="1"/>
  <c r="BQ1090" i="1"/>
  <c r="AU1090" i="1" s="1"/>
  <c r="AV1090" i="1" s="1"/>
  <c r="BF94" i="1" s="1"/>
  <c r="BQ309" i="3"/>
  <c r="BO310" i="3"/>
  <c r="BO312" i="1"/>
  <c r="BQ312" i="1" s="1"/>
  <c r="G308" i="3"/>
  <c r="H308" i="3" s="1"/>
  <c r="E313" i="3"/>
  <c r="F313" i="3" s="1"/>
  <c r="AS312" i="3"/>
  <c r="AR311" i="3"/>
  <c r="G307" i="1"/>
  <c r="H307" i="1" s="1"/>
  <c r="E308" i="1"/>
  <c r="F308" i="1" s="1"/>
  <c r="AS308" i="1"/>
  <c r="AR307" i="1"/>
  <c r="AT308" i="3" l="1"/>
  <c r="BR309" i="3"/>
  <c r="AU309" i="3"/>
  <c r="AV309" i="3" s="1"/>
  <c r="AW308" i="3"/>
  <c r="BD29" i="3"/>
  <c r="BR312" i="1"/>
  <c r="AU312" i="1"/>
  <c r="BQ1091" i="1"/>
  <c r="AU1091" i="1" s="1"/>
  <c r="AV1091" i="1" s="1"/>
  <c r="BG94" i="1" s="1"/>
  <c r="BO1092" i="1"/>
  <c r="BQ310" i="3"/>
  <c r="BO311" i="3"/>
  <c r="BO313" i="1"/>
  <c r="BQ313" i="1" s="1"/>
  <c r="G309" i="3"/>
  <c r="H309" i="3" s="1"/>
  <c r="AS313" i="3"/>
  <c r="AR312" i="3"/>
  <c r="E314" i="3"/>
  <c r="F314" i="3" s="1"/>
  <c r="G308" i="1"/>
  <c r="H308" i="1" s="1"/>
  <c r="E309" i="1"/>
  <c r="F309" i="1" s="1"/>
  <c r="AS309" i="1"/>
  <c r="AR308" i="1"/>
  <c r="AT309" i="3" l="1"/>
  <c r="BE29" i="3"/>
  <c r="AW309" i="3"/>
  <c r="BR310" i="3"/>
  <c r="AU310" i="3"/>
  <c r="BR313" i="1"/>
  <c r="AU313" i="1"/>
  <c r="BO1093" i="1"/>
  <c r="BQ1092" i="1"/>
  <c r="AU1092" i="1" s="1"/>
  <c r="AV1092" i="1" s="1"/>
  <c r="BH94" i="1" s="1"/>
  <c r="BQ311" i="3"/>
  <c r="BO312" i="3"/>
  <c r="BO314" i="1"/>
  <c r="BQ314" i="1" s="1"/>
  <c r="G310" i="3"/>
  <c r="H310" i="3" s="1"/>
  <c r="E315" i="3"/>
  <c r="F315" i="3" s="1"/>
  <c r="AS314" i="3"/>
  <c r="AR313" i="3"/>
  <c r="G309" i="1"/>
  <c r="H309" i="1" s="1"/>
  <c r="E310" i="1"/>
  <c r="F310" i="1" s="1"/>
  <c r="AS310" i="1"/>
  <c r="AR309" i="1"/>
  <c r="BR311" i="3" l="1"/>
  <c r="AU311" i="3"/>
  <c r="AV311" i="3" s="1"/>
  <c r="AT310" i="3"/>
  <c r="AV310" i="3"/>
  <c r="BR314" i="1"/>
  <c r="AU314" i="1"/>
  <c r="BO1094" i="1"/>
  <c r="BQ1093" i="1"/>
  <c r="AU1093" i="1" s="1"/>
  <c r="AV1093" i="1" s="1"/>
  <c r="BI94" i="1" s="1"/>
  <c r="BQ312" i="3"/>
  <c r="BO313" i="3"/>
  <c r="BO315" i="1"/>
  <c r="BQ315" i="1" s="1"/>
  <c r="G311" i="3"/>
  <c r="H311" i="3" s="1"/>
  <c r="AS315" i="3"/>
  <c r="AR314" i="3"/>
  <c r="E316" i="3"/>
  <c r="F316" i="3" s="1"/>
  <c r="G310" i="1"/>
  <c r="H310" i="1" s="1"/>
  <c r="E311" i="1"/>
  <c r="F311" i="1" s="1"/>
  <c r="AS311" i="1"/>
  <c r="AR310" i="1"/>
  <c r="AT311" i="3" l="1"/>
  <c r="BF29" i="3"/>
  <c r="AW310" i="3"/>
  <c r="BR312" i="3"/>
  <c r="AU312" i="3"/>
  <c r="AV312" i="3" s="1"/>
  <c r="BG29" i="3"/>
  <c r="AW311" i="3"/>
  <c r="BR315" i="1"/>
  <c r="AU315" i="1"/>
  <c r="BO1095" i="1"/>
  <c r="BQ1094" i="1"/>
  <c r="AU1094" i="1" s="1"/>
  <c r="AV1094" i="1" s="1"/>
  <c r="BJ94" i="1" s="1"/>
  <c r="BQ313" i="3"/>
  <c r="BO314" i="3"/>
  <c r="BO316" i="1"/>
  <c r="BQ316" i="1" s="1"/>
  <c r="G312" i="3"/>
  <c r="H312" i="3" s="1"/>
  <c r="AS316" i="3"/>
  <c r="AR315" i="3"/>
  <c r="E317" i="3"/>
  <c r="F317" i="3" s="1"/>
  <c r="G311" i="1"/>
  <c r="H311" i="1" s="1"/>
  <c r="E312" i="1"/>
  <c r="F312" i="1" s="1"/>
  <c r="AS312" i="1"/>
  <c r="AR311" i="1"/>
  <c r="BH29" i="3" l="1"/>
  <c r="AW312" i="3"/>
  <c r="AT312" i="3"/>
  <c r="BR313" i="3"/>
  <c r="AU313" i="3"/>
  <c r="AV313" i="3" s="1"/>
  <c r="BR316" i="1"/>
  <c r="AU316" i="1"/>
  <c r="BQ1095" i="1"/>
  <c r="AU1095" i="1" s="1"/>
  <c r="AV1095" i="1" s="1"/>
  <c r="BK94" i="1" s="1"/>
  <c r="BL94" i="1" s="1"/>
  <c r="BO1096" i="1"/>
  <c r="BQ314" i="3"/>
  <c r="BO315" i="3"/>
  <c r="BO317" i="1"/>
  <c r="BQ317" i="1" s="1"/>
  <c r="G313" i="3"/>
  <c r="H313" i="3" s="1"/>
  <c r="AS317" i="3"/>
  <c r="AR316" i="3"/>
  <c r="E318" i="3"/>
  <c r="F318" i="3" s="1"/>
  <c r="G312" i="1"/>
  <c r="H312" i="1" s="1"/>
  <c r="E313" i="1"/>
  <c r="F313" i="1" s="1"/>
  <c r="AS313" i="1"/>
  <c r="AR312" i="1"/>
  <c r="BR314" i="3" l="1"/>
  <c r="AU314" i="3"/>
  <c r="AT313" i="3"/>
  <c r="BI29" i="3"/>
  <c r="AW313" i="3"/>
  <c r="BR317" i="1"/>
  <c r="AU317" i="1"/>
  <c r="BO1097" i="1"/>
  <c r="BQ1096" i="1"/>
  <c r="AU1096" i="1" s="1"/>
  <c r="AV1096" i="1" s="1"/>
  <c r="AZ95" i="1" s="1"/>
  <c r="BQ315" i="3"/>
  <c r="BO316" i="3"/>
  <c r="BO318" i="1"/>
  <c r="BQ318" i="1" s="1"/>
  <c r="G314" i="3"/>
  <c r="H314" i="3" s="1"/>
  <c r="E319" i="3"/>
  <c r="F319" i="3" s="1"/>
  <c r="AS318" i="3"/>
  <c r="AR317" i="3"/>
  <c r="G313" i="1"/>
  <c r="H313" i="1" s="1"/>
  <c r="E314" i="1"/>
  <c r="F314" i="1" s="1"/>
  <c r="AS314" i="1"/>
  <c r="AR313" i="1"/>
  <c r="AT314" i="3" l="1"/>
  <c r="AV314" i="3"/>
  <c r="BR315" i="3"/>
  <c r="AU315" i="3"/>
  <c r="AV315" i="3" s="1"/>
  <c r="BR318" i="1"/>
  <c r="AU318" i="1"/>
  <c r="BO1098" i="1"/>
  <c r="BQ1097" i="1"/>
  <c r="AU1097" i="1" s="1"/>
  <c r="AV1097" i="1" s="1"/>
  <c r="BA95" i="1" s="1"/>
  <c r="BQ316" i="3"/>
  <c r="BO317" i="3"/>
  <c r="BO319" i="1"/>
  <c r="BQ319" i="1" s="1"/>
  <c r="G315" i="3"/>
  <c r="H315" i="3" s="1"/>
  <c r="E320" i="3"/>
  <c r="F320" i="3" s="1"/>
  <c r="AS319" i="3"/>
  <c r="AR318" i="3"/>
  <c r="G314" i="1"/>
  <c r="H314" i="1" s="1"/>
  <c r="E315" i="1"/>
  <c r="F315" i="1" s="1"/>
  <c r="AS315" i="1"/>
  <c r="AR314" i="1"/>
  <c r="BK29" i="3" l="1"/>
  <c r="AW315" i="3"/>
  <c r="BJ29" i="3"/>
  <c r="AW314" i="3"/>
  <c r="AT315" i="3"/>
  <c r="BR316" i="3"/>
  <c r="AU316" i="3"/>
  <c r="AV316" i="3" s="1"/>
  <c r="BR319" i="1"/>
  <c r="AU319" i="1"/>
  <c r="BO1099" i="1"/>
  <c r="BQ1098" i="1"/>
  <c r="AU1098" i="1" s="1"/>
  <c r="AV1098" i="1" s="1"/>
  <c r="BB95" i="1" s="1"/>
  <c r="BQ317" i="3"/>
  <c r="BO318" i="3"/>
  <c r="BO320" i="1"/>
  <c r="BQ320" i="1" s="1"/>
  <c r="G315" i="1"/>
  <c r="H315" i="1" s="1"/>
  <c r="G316" i="3"/>
  <c r="H316" i="3" s="1"/>
  <c r="AS320" i="3"/>
  <c r="AR319" i="3"/>
  <c r="E321" i="3"/>
  <c r="F321" i="3" s="1"/>
  <c r="E316" i="1"/>
  <c r="F316" i="1" s="1"/>
  <c r="AS316" i="1"/>
  <c r="AR315" i="1"/>
  <c r="AT316" i="3" l="1"/>
  <c r="BR317" i="3"/>
  <c r="AU317" i="3"/>
  <c r="AV317" i="3" s="1"/>
  <c r="AZ30" i="3"/>
  <c r="AW316" i="3"/>
  <c r="BL29" i="3"/>
  <c r="BM29" i="3"/>
  <c r="AP30" i="3" s="1"/>
  <c r="BR320" i="1"/>
  <c r="AU320" i="1"/>
  <c r="BO1100" i="1"/>
  <c r="BQ1099" i="1"/>
  <c r="AU1099" i="1" s="1"/>
  <c r="AV1099" i="1" s="1"/>
  <c r="BC95" i="1" s="1"/>
  <c r="BQ318" i="3"/>
  <c r="BO319" i="3"/>
  <c r="BO321" i="1"/>
  <c r="BQ321" i="1" s="1"/>
  <c r="G317" i="3"/>
  <c r="H317" i="3" s="1"/>
  <c r="E322" i="3"/>
  <c r="F322" i="3" s="1"/>
  <c r="AS321" i="3"/>
  <c r="AR320" i="3"/>
  <c r="G316" i="1"/>
  <c r="H316" i="1" s="1"/>
  <c r="E317" i="1"/>
  <c r="F317" i="1" s="1"/>
  <c r="AS317" i="1"/>
  <c r="AR316" i="1"/>
  <c r="BA30" i="3" l="1"/>
  <c r="AW317" i="3"/>
  <c r="AT317" i="3"/>
  <c r="BR318" i="3"/>
  <c r="AU318" i="3"/>
  <c r="BR321" i="1"/>
  <c r="AU321" i="1"/>
  <c r="BO1101" i="1"/>
  <c r="BQ1100" i="1"/>
  <c r="AU1100" i="1" s="1"/>
  <c r="AV1100" i="1" s="1"/>
  <c r="BD95" i="1" s="1"/>
  <c r="BQ319" i="3"/>
  <c r="BO320" i="3"/>
  <c r="BO322" i="1"/>
  <c r="BQ322" i="1" s="1"/>
  <c r="G318" i="3"/>
  <c r="H318" i="3" s="1"/>
  <c r="AS322" i="3"/>
  <c r="AR321" i="3"/>
  <c r="E323" i="3"/>
  <c r="F323" i="3" s="1"/>
  <c r="G317" i="1"/>
  <c r="H317" i="1" s="1"/>
  <c r="E318" i="1"/>
  <c r="F318" i="1" s="1"/>
  <c r="AS318" i="1"/>
  <c r="AR317" i="1"/>
  <c r="AT318" i="3" l="1"/>
  <c r="AV318" i="3"/>
  <c r="BR319" i="3"/>
  <c r="AU319" i="3"/>
  <c r="AV319" i="3" s="1"/>
  <c r="BR322" i="1"/>
  <c r="AU322" i="1"/>
  <c r="BQ1101" i="1"/>
  <c r="AU1101" i="1" s="1"/>
  <c r="AV1101" i="1" s="1"/>
  <c r="BE95" i="1" s="1"/>
  <c r="BO1102" i="1"/>
  <c r="BQ320" i="3"/>
  <c r="BO321" i="3"/>
  <c r="BO323" i="1"/>
  <c r="BQ323" i="1" s="1"/>
  <c r="G319" i="3"/>
  <c r="H319" i="3" s="1"/>
  <c r="AS323" i="3"/>
  <c r="AR322" i="3"/>
  <c r="E324" i="3"/>
  <c r="F324" i="3" s="1"/>
  <c r="G318" i="1"/>
  <c r="H318" i="1" s="1"/>
  <c r="E319" i="1"/>
  <c r="F319" i="1" s="1"/>
  <c r="AS319" i="1"/>
  <c r="AR318" i="1"/>
  <c r="BB30" i="3" l="1"/>
  <c r="AW318" i="3"/>
  <c r="AT319" i="3"/>
  <c r="BR320" i="3"/>
  <c r="AU320" i="3"/>
  <c r="BC30" i="3"/>
  <c r="AW319" i="3"/>
  <c r="BR323" i="1"/>
  <c r="AU323" i="1"/>
  <c r="BO1103" i="1"/>
  <c r="BQ1102" i="1"/>
  <c r="AU1102" i="1" s="1"/>
  <c r="AV1102" i="1" s="1"/>
  <c r="BF95" i="1" s="1"/>
  <c r="BQ321" i="3"/>
  <c r="BO322" i="3"/>
  <c r="BO324" i="1"/>
  <c r="BQ324" i="1" s="1"/>
  <c r="G320" i="3"/>
  <c r="H320" i="3" s="1"/>
  <c r="E325" i="3"/>
  <c r="F325" i="3" s="1"/>
  <c r="AS324" i="3"/>
  <c r="AR323" i="3"/>
  <c r="G319" i="1"/>
  <c r="H319" i="1" s="1"/>
  <c r="E320" i="1"/>
  <c r="F320" i="1" s="1"/>
  <c r="AS320" i="1"/>
  <c r="AR319" i="1"/>
  <c r="AT320" i="3" l="1"/>
  <c r="AV320" i="3"/>
  <c r="BR321" i="3"/>
  <c r="AU321" i="3"/>
  <c r="AV321" i="3" s="1"/>
  <c r="BR324" i="1"/>
  <c r="AU324" i="1"/>
  <c r="BO1104" i="1"/>
  <c r="BQ1103" i="1"/>
  <c r="AU1103" i="1" s="1"/>
  <c r="AV1103" i="1" s="1"/>
  <c r="BG95" i="1" s="1"/>
  <c r="BQ322" i="3"/>
  <c r="BO323" i="3"/>
  <c r="BO325" i="1"/>
  <c r="BQ325" i="1" s="1"/>
  <c r="G321" i="3"/>
  <c r="H321" i="3" s="1"/>
  <c r="E326" i="3"/>
  <c r="F326" i="3" s="1"/>
  <c r="AS325" i="3"/>
  <c r="AR324" i="3"/>
  <c r="G320" i="1"/>
  <c r="H320" i="1" s="1"/>
  <c r="E321" i="1"/>
  <c r="F321" i="1" s="1"/>
  <c r="AS321" i="1"/>
  <c r="AR320" i="1"/>
  <c r="BR322" i="3" l="1"/>
  <c r="AU322" i="3"/>
  <c r="AV322" i="3" s="1"/>
  <c r="BD30" i="3"/>
  <c r="AW320" i="3"/>
  <c r="BE30" i="3"/>
  <c r="AW321" i="3"/>
  <c r="AT321" i="3"/>
  <c r="AT322" i="3" s="1"/>
  <c r="BR325" i="1"/>
  <c r="AU325" i="1"/>
  <c r="BO1105" i="1"/>
  <c r="BQ1104" i="1"/>
  <c r="AU1104" i="1" s="1"/>
  <c r="AV1104" i="1" s="1"/>
  <c r="BH95" i="1" s="1"/>
  <c r="BQ323" i="3"/>
  <c r="BO324" i="3"/>
  <c r="BO326" i="1"/>
  <c r="BQ326" i="1" s="1"/>
  <c r="G322" i="3"/>
  <c r="H322" i="3" s="1"/>
  <c r="AS326" i="3"/>
  <c r="AR325" i="3"/>
  <c r="E327" i="3"/>
  <c r="F327" i="3" s="1"/>
  <c r="G321" i="1"/>
  <c r="H321" i="1" s="1"/>
  <c r="E322" i="1"/>
  <c r="F322" i="1" s="1"/>
  <c r="AS322" i="1"/>
  <c r="AR321" i="1"/>
  <c r="BR323" i="3" l="1"/>
  <c r="AU323" i="3"/>
  <c r="AV323" i="3" s="1"/>
  <c r="BF30" i="3"/>
  <c r="AW322" i="3"/>
  <c r="BR326" i="1"/>
  <c r="AU326" i="1"/>
  <c r="BO1106" i="1"/>
  <c r="BQ1105" i="1"/>
  <c r="AU1105" i="1" s="1"/>
  <c r="AV1105" i="1" s="1"/>
  <c r="BI95" i="1" s="1"/>
  <c r="BQ324" i="3"/>
  <c r="BO325" i="3"/>
  <c r="BO327" i="1"/>
  <c r="BQ327" i="1" s="1"/>
  <c r="G323" i="3"/>
  <c r="H323" i="3" s="1"/>
  <c r="AS327" i="3"/>
  <c r="AR326" i="3"/>
  <c r="E328" i="3"/>
  <c r="F328" i="3" s="1"/>
  <c r="G322" i="1"/>
  <c r="H322" i="1" s="1"/>
  <c r="E323" i="1"/>
  <c r="F323" i="1" s="1"/>
  <c r="AS323" i="1"/>
  <c r="AR322" i="1"/>
  <c r="AT323" i="3" l="1"/>
  <c r="BG30" i="3"/>
  <c r="AW323" i="3"/>
  <c r="BR324" i="3"/>
  <c r="AU324" i="3"/>
  <c r="BR327" i="1"/>
  <c r="AU327" i="1"/>
  <c r="BO1107" i="1"/>
  <c r="BQ1106" i="1"/>
  <c r="AU1106" i="1" s="1"/>
  <c r="AV1106" i="1" s="1"/>
  <c r="BJ95" i="1" s="1"/>
  <c r="BQ325" i="3"/>
  <c r="BO326" i="3"/>
  <c r="BO328" i="1"/>
  <c r="BQ328" i="1" s="1"/>
  <c r="G324" i="3"/>
  <c r="H324" i="3" s="1"/>
  <c r="E329" i="3"/>
  <c r="F329" i="3" s="1"/>
  <c r="AS328" i="3"/>
  <c r="AR327" i="3"/>
  <c r="G323" i="1"/>
  <c r="H323" i="1" s="1"/>
  <c r="E324" i="1"/>
  <c r="F324" i="1" s="1"/>
  <c r="AS324" i="1"/>
  <c r="AR323" i="1"/>
  <c r="AT324" i="3" l="1"/>
  <c r="AV324" i="3"/>
  <c r="BR325" i="3"/>
  <c r="AU325" i="3"/>
  <c r="AV325" i="3" s="1"/>
  <c r="BR328" i="1"/>
  <c r="AU328" i="1"/>
  <c r="BO1108" i="1"/>
  <c r="BQ1107" i="1"/>
  <c r="AU1107" i="1" s="1"/>
  <c r="AV1107" i="1" s="1"/>
  <c r="BK95" i="1" s="1"/>
  <c r="BL95" i="1" s="1"/>
  <c r="BQ326" i="3"/>
  <c r="BO327" i="3"/>
  <c r="BO329" i="1"/>
  <c r="BQ329" i="1" s="1"/>
  <c r="G325" i="3"/>
  <c r="H325" i="3" s="1"/>
  <c r="E330" i="3"/>
  <c r="F330" i="3" s="1"/>
  <c r="AS329" i="3"/>
  <c r="AR328" i="3"/>
  <c r="G324" i="1"/>
  <c r="H324" i="1" s="1"/>
  <c r="E325" i="1"/>
  <c r="F325" i="1" s="1"/>
  <c r="AS325" i="1"/>
  <c r="AR324" i="1"/>
  <c r="BR326" i="3" l="1"/>
  <c r="AU326" i="3"/>
  <c r="BI30" i="3"/>
  <c r="AW325" i="3"/>
  <c r="BH30" i="3"/>
  <c r="AW324" i="3"/>
  <c r="AT325" i="3"/>
  <c r="BR329" i="1"/>
  <c r="AU329" i="1"/>
  <c r="BO1109" i="1"/>
  <c r="BQ1108" i="1"/>
  <c r="AU1108" i="1" s="1"/>
  <c r="AV1108" i="1" s="1"/>
  <c r="AZ96" i="1" s="1"/>
  <c r="BQ327" i="3"/>
  <c r="BO328" i="3"/>
  <c r="BO330" i="1"/>
  <c r="BQ330" i="1" s="1"/>
  <c r="G326" i="3"/>
  <c r="H326" i="3" s="1"/>
  <c r="E331" i="3"/>
  <c r="F331" i="3" s="1"/>
  <c r="AS330" i="3"/>
  <c r="AR329" i="3"/>
  <c r="G325" i="1"/>
  <c r="H325" i="1" s="1"/>
  <c r="E326" i="1"/>
  <c r="F326" i="1" s="1"/>
  <c r="AS326" i="1"/>
  <c r="AR325" i="1"/>
  <c r="BR327" i="3" l="1"/>
  <c r="AU327" i="3"/>
  <c r="AV327" i="3" s="1"/>
  <c r="AV326" i="3"/>
  <c r="AT326" i="3"/>
  <c r="BR330" i="1"/>
  <c r="AU330" i="1"/>
  <c r="BO1110" i="1"/>
  <c r="BQ1109" i="1"/>
  <c r="AU1109" i="1" s="1"/>
  <c r="AV1109" i="1" s="1"/>
  <c r="BA96" i="1" s="1"/>
  <c r="BQ328" i="3"/>
  <c r="BO329" i="3"/>
  <c r="BO331" i="1"/>
  <c r="BQ331" i="1" s="1"/>
  <c r="G327" i="3"/>
  <c r="H327" i="3" s="1"/>
  <c r="E332" i="3"/>
  <c r="F332" i="3" s="1"/>
  <c r="AS331" i="3"/>
  <c r="AR330" i="3"/>
  <c r="G326" i="1"/>
  <c r="H326" i="1" s="1"/>
  <c r="E327" i="1"/>
  <c r="F327" i="1" s="1"/>
  <c r="AS327" i="1"/>
  <c r="AR326" i="1"/>
  <c r="AT327" i="3" l="1"/>
  <c r="BR328" i="3"/>
  <c r="AU328" i="3"/>
  <c r="BJ30" i="3"/>
  <c r="AW326" i="3"/>
  <c r="BK30" i="3"/>
  <c r="AW327" i="3"/>
  <c r="BR331" i="1"/>
  <c r="AU331" i="1"/>
  <c r="BO1111" i="1"/>
  <c r="BQ1110" i="1"/>
  <c r="AU1110" i="1" s="1"/>
  <c r="AV1110" i="1" s="1"/>
  <c r="BB96" i="1" s="1"/>
  <c r="BQ329" i="3"/>
  <c r="BO330" i="3"/>
  <c r="BO332" i="1"/>
  <c r="BQ332" i="1" s="1"/>
  <c r="G328" i="3"/>
  <c r="H328" i="3" s="1"/>
  <c r="AS332" i="3"/>
  <c r="AR331" i="3"/>
  <c r="E333" i="3"/>
  <c r="F333" i="3" s="1"/>
  <c r="G327" i="1"/>
  <c r="H327" i="1" s="1"/>
  <c r="E328" i="1"/>
  <c r="F328" i="1" s="1"/>
  <c r="AS328" i="1"/>
  <c r="AR327" i="1"/>
  <c r="BM30" i="3" l="1"/>
  <c r="AP31" i="3" s="1"/>
  <c r="BL30" i="3"/>
  <c r="AV328" i="3"/>
  <c r="AT328" i="3"/>
  <c r="BR329" i="3"/>
  <c r="AU329" i="3"/>
  <c r="AV329" i="3" s="1"/>
  <c r="BR332" i="1"/>
  <c r="AU332" i="1"/>
  <c r="BQ1111" i="1"/>
  <c r="AU1111" i="1" s="1"/>
  <c r="AV1111" i="1" s="1"/>
  <c r="BC96" i="1" s="1"/>
  <c r="BO1112" i="1"/>
  <c r="BQ330" i="3"/>
  <c r="BO331" i="3"/>
  <c r="BO333" i="1"/>
  <c r="BQ333" i="1" s="1"/>
  <c r="G329" i="3"/>
  <c r="H329" i="3" s="1"/>
  <c r="AS333" i="3"/>
  <c r="AR332" i="3"/>
  <c r="E334" i="3"/>
  <c r="F334" i="3" s="1"/>
  <c r="G328" i="1"/>
  <c r="H328" i="1" s="1"/>
  <c r="E329" i="1"/>
  <c r="F329" i="1" s="1"/>
  <c r="AS329" i="1"/>
  <c r="AR328" i="1"/>
  <c r="BA31" i="3" l="1"/>
  <c r="AW329" i="3"/>
  <c r="AT329" i="3"/>
  <c r="AZ31" i="3"/>
  <c r="AW328" i="3"/>
  <c r="BR330" i="3"/>
  <c r="AU330" i="3"/>
  <c r="AV330" i="3" s="1"/>
  <c r="BR333" i="1"/>
  <c r="AU333" i="1"/>
  <c r="BO1113" i="1"/>
  <c r="BQ1112" i="1"/>
  <c r="AU1112" i="1" s="1"/>
  <c r="AV1112" i="1" s="1"/>
  <c r="BD96" i="1" s="1"/>
  <c r="BQ331" i="3"/>
  <c r="BO332" i="3"/>
  <c r="BO334" i="1"/>
  <c r="BQ334" i="1" s="1"/>
  <c r="G330" i="3"/>
  <c r="H330" i="3" s="1"/>
  <c r="AS334" i="3"/>
  <c r="AR333" i="3"/>
  <c r="E335" i="3"/>
  <c r="F335" i="3" s="1"/>
  <c r="G329" i="1"/>
  <c r="H329" i="1" s="1"/>
  <c r="E330" i="1"/>
  <c r="F330" i="1" s="1"/>
  <c r="AS330" i="1"/>
  <c r="AR329" i="1"/>
  <c r="BR331" i="3" l="1"/>
  <c r="AU331" i="3"/>
  <c r="AV331" i="3" s="1"/>
  <c r="BB31" i="3"/>
  <c r="AW330" i="3"/>
  <c r="AT330" i="3"/>
  <c r="AT331" i="3" s="1"/>
  <c r="BR334" i="1"/>
  <c r="AU334" i="1"/>
  <c r="BO1114" i="1"/>
  <c r="BQ1113" i="1"/>
  <c r="AU1113" i="1" s="1"/>
  <c r="AV1113" i="1" s="1"/>
  <c r="BE96" i="1" s="1"/>
  <c r="BQ332" i="3"/>
  <c r="BO333" i="3"/>
  <c r="BO335" i="1"/>
  <c r="BQ335" i="1" s="1"/>
  <c r="G331" i="3"/>
  <c r="H331" i="3" s="1"/>
  <c r="AS335" i="3"/>
  <c r="AR334" i="3"/>
  <c r="E336" i="3"/>
  <c r="F336" i="3" s="1"/>
  <c r="G330" i="1"/>
  <c r="H330" i="1" s="1"/>
  <c r="E331" i="1"/>
  <c r="F331" i="1" s="1"/>
  <c r="AS331" i="1"/>
  <c r="AR330" i="1"/>
  <c r="BR332" i="3" l="1"/>
  <c r="AU332" i="3"/>
  <c r="BC31" i="3"/>
  <c r="AW331" i="3"/>
  <c r="BR335" i="1"/>
  <c r="AU335" i="1"/>
  <c r="BO1115" i="1"/>
  <c r="BQ1114" i="1"/>
  <c r="AU1114" i="1" s="1"/>
  <c r="AV1114" i="1" s="1"/>
  <c r="BF96" i="1" s="1"/>
  <c r="BQ333" i="3"/>
  <c r="BO334" i="3"/>
  <c r="BO336" i="1"/>
  <c r="BQ336" i="1" s="1"/>
  <c r="G332" i="3"/>
  <c r="H332" i="3" s="1"/>
  <c r="AS336" i="3"/>
  <c r="AR335" i="3"/>
  <c r="E337" i="3"/>
  <c r="F337" i="3" s="1"/>
  <c r="G331" i="1"/>
  <c r="H331" i="1" s="1"/>
  <c r="E332" i="1"/>
  <c r="F332" i="1" s="1"/>
  <c r="AS332" i="1"/>
  <c r="AR331" i="1"/>
  <c r="AT332" i="3" l="1"/>
  <c r="AV332" i="3"/>
  <c r="BR333" i="3"/>
  <c r="AU333" i="3"/>
  <c r="AV333" i="3" s="1"/>
  <c r="BR336" i="1"/>
  <c r="AU336" i="1"/>
  <c r="BO1116" i="1"/>
  <c r="BQ1115" i="1"/>
  <c r="AU1115" i="1" s="1"/>
  <c r="AV1115" i="1" s="1"/>
  <c r="BG96" i="1" s="1"/>
  <c r="BQ334" i="3"/>
  <c r="BO335" i="3"/>
  <c r="BO337" i="1"/>
  <c r="BQ337" i="1" s="1"/>
  <c r="G333" i="3"/>
  <c r="H333" i="3" s="1"/>
  <c r="E338" i="3"/>
  <c r="F338" i="3" s="1"/>
  <c r="AS337" i="3"/>
  <c r="AR336" i="3"/>
  <c r="G332" i="1"/>
  <c r="H332" i="1" s="1"/>
  <c r="E333" i="1"/>
  <c r="F333" i="1" s="1"/>
  <c r="AS333" i="1"/>
  <c r="AR332" i="1"/>
  <c r="BE31" i="3" l="1"/>
  <c r="AW333" i="3"/>
  <c r="BD31" i="3"/>
  <c r="AW332" i="3"/>
  <c r="AT333" i="3"/>
  <c r="BR334" i="3"/>
  <c r="AU334" i="3"/>
  <c r="BR337" i="1"/>
  <c r="AU337" i="1"/>
  <c r="BO1117" i="1"/>
  <c r="BQ1116" i="1"/>
  <c r="AU1116" i="1" s="1"/>
  <c r="AV1116" i="1" s="1"/>
  <c r="BH96" i="1" s="1"/>
  <c r="BQ335" i="3"/>
  <c r="BO336" i="3"/>
  <c r="BO338" i="1"/>
  <c r="BQ338" i="1" s="1"/>
  <c r="G334" i="3"/>
  <c r="H334" i="3" s="1"/>
  <c r="AS338" i="3"/>
  <c r="AR337" i="3"/>
  <c r="E339" i="3"/>
  <c r="F339" i="3" s="1"/>
  <c r="G333" i="1"/>
  <c r="H333" i="1" s="1"/>
  <c r="E334" i="1"/>
  <c r="F334" i="1" s="1"/>
  <c r="AS334" i="1"/>
  <c r="AR333" i="1"/>
  <c r="BR335" i="3" l="1"/>
  <c r="AU335" i="3"/>
  <c r="AV335" i="3" s="1"/>
  <c r="AT334" i="3"/>
  <c r="AV334" i="3"/>
  <c r="BR338" i="1"/>
  <c r="AU338" i="1"/>
  <c r="BQ1117" i="1"/>
  <c r="AU1117" i="1" s="1"/>
  <c r="AV1117" i="1" s="1"/>
  <c r="BI96" i="1" s="1"/>
  <c r="BO1118" i="1"/>
  <c r="BQ336" i="3"/>
  <c r="BO337" i="3"/>
  <c r="BO339" i="1"/>
  <c r="BQ339" i="1" s="1"/>
  <c r="G335" i="3"/>
  <c r="H335" i="3" s="1"/>
  <c r="E340" i="3"/>
  <c r="F340" i="3" s="1"/>
  <c r="AS339" i="3"/>
  <c r="AR338" i="3"/>
  <c r="G334" i="1"/>
  <c r="H334" i="1" s="1"/>
  <c r="E335" i="1"/>
  <c r="F335" i="1" s="1"/>
  <c r="AS335" i="1"/>
  <c r="AR334" i="1"/>
  <c r="AT335" i="3" l="1"/>
  <c r="BF31" i="3"/>
  <c r="AW334" i="3"/>
  <c r="BG31" i="3"/>
  <c r="AW335" i="3"/>
  <c r="BR336" i="3"/>
  <c r="AU336" i="3"/>
  <c r="AV336" i="3" s="1"/>
  <c r="BR339" i="1"/>
  <c r="AU339" i="1"/>
  <c r="BO1119" i="1"/>
  <c r="BQ1118" i="1"/>
  <c r="AU1118" i="1" s="1"/>
  <c r="AV1118" i="1" s="1"/>
  <c r="BJ96" i="1" s="1"/>
  <c r="BQ337" i="3"/>
  <c r="BO338" i="3"/>
  <c r="BO340" i="1"/>
  <c r="BQ340" i="1" s="1"/>
  <c r="G336" i="3"/>
  <c r="H336" i="3" s="1"/>
  <c r="AS340" i="3"/>
  <c r="AR339" i="3"/>
  <c r="E341" i="3"/>
  <c r="F341" i="3" s="1"/>
  <c r="G335" i="1"/>
  <c r="H335" i="1" s="1"/>
  <c r="E336" i="1"/>
  <c r="F336" i="1" s="1"/>
  <c r="AS336" i="1"/>
  <c r="AR335" i="1"/>
  <c r="AT336" i="3" l="1"/>
  <c r="BR337" i="3"/>
  <c r="AU337" i="3"/>
  <c r="AV337" i="3" s="1"/>
  <c r="BH31" i="3"/>
  <c r="AW336" i="3"/>
  <c r="BR340" i="1"/>
  <c r="AU340" i="1"/>
  <c r="BO1120" i="1"/>
  <c r="BQ1119" i="1"/>
  <c r="AU1119" i="1" s="1"/>
  <c r="AV1119" i="1" s="1"/>
  <c r="BK96" i="1" s="1"/>
  <c r="BL96" i="1" s="1"/>
  <c r="BQ338" i="3"/>
  <c r="BO339" i="3"/>
  <c r="BO341" i="1"/>
  <c r="BQ341" i="1" s="1"/>
  <c r="G337" i="3"/>
  <c r="H337" i="3" s="1"/>
  <c r="E342" i="3"/>
  <c r="F342" i="3" s="1"/>
  <c r="AS341" i="3"/>
  <c r="AR340" i="3"/>
  <c r="G336" i="1"/>
  <c r="H336" i="1" s="1"/>
  <c r="E337" i="1"/>
  <c r="F337" i="1" s="1"/>
  <c r="AS337" i="1"/>
  <c r="AR336" i="1"/>
  <c r="AT337" i="3" l="1"/>
  <c r="BI31" i="3"/>
  <c r="AW337" i="3"/>
  <c r="BR338" i="3"/>
  <c r="AU338" i="3"/>
  <c r="BR341" i="1"/>
  <c r="AU341" i="1"/>
  <c r="BO1121" i="1"/>
  <c r="BQ1120" i="1"/>
  <c r="AU1120" i="1" s="1"/>
  <c r="AV1120" i="1" s="1"/>
  <c r="AZ97" i="1" s="1"/>
  <c r="BQ339" i="3"/>
  <c r="BO340" i="3"/>
  <c r="BO342" i="1"/>
  <c r="BQ342" i="1" s="1"/>
  <c r="G338" i="3"/>
  <c r="H338" i="3" s="1"/>
  <c r="E343" i="3"/>
  <c r="F343" i="3" s="1"/>
  <c r="AS342" i="3"/>
  <c r="AR341" i="3"/>
  <c r="G337" i="1"/>
  <c r="H337" i="1" s="1"/>
  <c r="E338" i="1"/>
  <c r="F338" i="1" s="1"/>
  <c r="AS338" i="1"/>
  <c r="AR337" i="1"/>
  <c r="AV338" i="3" l="1"/>
  <c r="AT338" i="3"/>
  <c r="BR339" i="3"/>
  <c r="AU339" i="3"/>
  <c r="AV339" i="3" s="1"/>
  <c r="BR342" i="1"/>
  <c r="AU342" i="1"/>
  <c r="BO1122" i="1"/>
  <c r="BQ1121" i="1"/>
  <c r="AU1121" i="1" s="1"/>
  <c r="AV1121" i="1" s="1"/>
  <c r="BA97" i="1" s="1"/>
  <c r="BQ340" i="3"/>
  <c r="BO341" i="3"/>
  <c r="BO343" i="1"/>
  <c r="BQ343" i="1" s="1"/>
  <c r="G339" i="3"/>
  <c r="H339" i="3" s="1"/>
  <c r="AS343" i="3"/>
  <c r="AR342" i="3"/>
  <c r="E344" i="3"/>
  <c r="F344" i="3" s="1"/>
  <c r="G338" i="1"/>
  <c r="H338" i="1" s="1"/>
  <c r="E339" i="1"/>
  <c r="F339" i="1" s="1"/>
  <c r="AS339" i="1"/>
  <c r="AR338" i="1"/>
  <c r="BK31" i="3" l="1"/>
  <c r="AW339" i="3"/>
  <c r="BR340" i="3"/>
  <c r="AU340" i="3"/>
  <c r="AT339" i="3"/>
  <c r="BJ31" i="3"/>
  <c r="AW338" i="3"/>
  <c r="BR343" i="1"/>
  <c r="AU343" i="1"/>
  <c r="BO1123" i="1"/>
  <c r="BQ1122" i="1"/>
  <c r="AU1122" i="1" s="1"/>
  <c r="AV1122" i="1" s="1"/>
  <c r="BB97" i="1" s="1"/>
  <c r="BQ341" i="3"/>
  <c r="BO342" i="3"/>
  <c r="BO344" i="1"/>
  <c r="BQ344" i="1" s="1"/>
  <c r="G340" i="3"/>
  <c r="H340" i="3" s="1"/>
  <c r="AS344" i="3"/>
  <c r="AR343" i="3"/>
  <c r="E345" i="3"/>
  <c r="F345" i="3" s="1"/>
  <c r="G339" i="1"/>
  <c r="H339" i="1" s="1"/>
  <c r="E340" i="1"/>
  <c r="F340" i="1" s="1"/>
  <c r="AS340" i="1"/>
  <c r="AR339" i="1"/>
  <c r="BL31" i="3" l="1"/>
  <c r="AT340" i="3"/>
  <c r="AV340" i="3"/>
  <c r="BR341" i="3"/>
  <c r="AU341" i="3"/>
  <c r="AV341" i="3" s="1"/>
  <c r="BM31" i="3"/>
  <c r="AP32" i="3" s="1"/>
  <c r="BR344" i="1"/>
  <c r="AU344" i="1"/>
  <c r="BQ1123" i="1"/>
  <c r="AU1123" i="1" s="1"/>
  <c r="AV1123" i="1" s="1"/>
  <c r="BC97" i="1" s="1"/>
  <c r="BO1124" i="1"/>
  <c r="BQ342" i="3"/>
  <c r="BO343" i="3"/>
  <c r="BO345" i="1"/>
  <c r="BQ345" i="1" s="1"/>
  <c r="G341" i="3"/>
  <c r="H341" i="3" s="1"/>
  <c r="AS345" i="3"/>
  <c r="AR344" i="3"/>
  <c r="E346" i="3"/>
  <c r="F346" i="3" s="1"/>
  <c r="G340" i="1"/>
  <c r="H340" i="1" s="1"/>
  <c r="E341" i="1"/>
  <c r="F341" i="1" s="1"/>
  <c r="AS341" i="1"/>
  <c r="AR340" i="1"/>
  <c r="BA32" i="3" l="1"/>
  <c r="AW341" i="3"/>
  <c r="AZ32" i="3"/>
  <c r="AW340" i="3"/>
  <c r="BR342" i="3"/>
  <c r="AU342" i="3"/>
  <c r="AV342" i="3" s="1"/>
  <c r="AT341" i="3"/>
  <c r="BR345" i="1"/>
  <c r="AU345" i="1"/>
  <c r="BO1125" i="1"/>
  <c r="BQ1124" i="1"/>
  <c r="AU1124" i="1" s="1"/>
  <c r="AV1124" i="1" s="1"/>
  <c r="BD97" i="1" s="1"/>
  <c r="BQ343" i="3"/>
  <c r="BO344" i="3"/>
  <c r="BO346" i="1"/>
  <c r="BQ346" i="1" s="1"/>
  <c r="G342" i="3"/>
  <c r="H342" i="3" s="1"/>
  <c r="AS346" i="3"/>
  <c r="AR345" i="3"/>
  <c r="E347" i="3"/>
  <c r="F347" i="3" s="1"/>
  <c r="G341" i="1"/>
  <c r="H341" i="1" s="1"/>
  <c r="E342" i="1"/>
  <c r="F342" i="1" s="1"/>
  <c r="AS342" i="1"/>
  <c r="AR341" i="1"/>
  <c r="AT342" i="3" l="1"/>
  <c r="BR343" i="3"/>
  <c r="AU343" i="3"/>
  <c r="AV343" i="3" s="1"/>
  <c r="BB32" i="3"/>
  <c r="AW342" i="3"/>
  <c r="BR346" i="1"/>
  <c r="AU346" i="1"/>
  <c r="BO1126" i="1"/>
  <c r="BQ1125" i="1"/>
  <c r="AU1125" i="1" s="1"/>
  <c r="AV1125" i="1" s="1"/>
  <c r="BE97" i="1" s="1"/>
  <c r="BQ344" i="3"/>
  <c r="BO345" i="3"/>
  <c r="BO347" i="1"/>
  <c r="BQ347" i="1" s="1"/>
  <c r="G343" i="3"/>
  <c r="H343" i="3" s="1"/>
  <c r="E348" i="3"/>
  <c r="F348" i="3" s="1"/>
  <c r="AS347" i="3"/>
  <c r="AR346" i="3"/>
  <c r="G342" i="1"/>
  <c r="H342" i="1" s="1"/>
  <c r="E343" i="1"/>
  <c r="F343" i="1" s="1"/>
  <c r="AS343" i="1"/>
  <c r="AR342" i="1"/>
  <c r="BR344" i="3" l="1"/>
  <c r="AU344" i="3"/>
  <c r="BC32" i="3"/>
  <c r="AW343" i="3"/>
  <c r="AT343" i="3"/>
  <c r="BR347" i="1"/>
  <c r="AU347" i="1"/>
  <c r="BO1127" i="1"/>
  <c r="BQ1126" i="1"/>
  <c r="AU1126" i="1" s="1"/>
  <c r="AV1126" i="1" s="1"/>
  <c r="BF97" i="1" s="1"/>
  <c r="BQ345" i="3"/>
  <c r="BO346" i="3"/>
  <c r="BO348" i="1"/>
  <c r="BQ348" i="1" s="1"/>
  <c r="G344" i="3"/>
  <c r="H344" i="3" s="1"/>
  <c r="AS348" i="3"/>
  <c r="AR347" i="3"/>
  <c r="E349" i="3"/>
  <c r="F349" i="3" s="1"/>
  <c r="G343" i="1"/>
  <c r="H343" i="1" s="1"/>
  <c r="E344" i="1"/>
  <c r="F344" i="1" s="1"/>
  <c r="AS344" i="1"/>
  <c r="AR343" i="1"/>
  <c r="AT344" i="3" l="1"/>
  <c r="AV344" i="3"/>
  <c r="BR345" i="3"/>
  <c r="AU345" i="3"/>
  <c r="AV345" i="3" s="1"/>
  <c r="BR348" i="1"/>
  <c r="AU348" i="1"/>
  <c r="BQ1127" i="1"/>
  <c r="AU1127" i="1" s="1"/>
  <c r="AV1127" i="1" s="1"/>
  <c r="BG97" i="1" s="1"/>
  <c r="BO1128" i="1"/>
  <c r="BQ346" i="3"/>
  <c r="BO347" i="3"/>
  <c r="BO349" i="1"/>
  <c r="BQ349" i="1" s="1"/>
  <c r="G345" i="3"/>
  <c r="H345" i="3" s="1"/>
  <c r="AS349" i="3"/>
  <c r="AR348" i="3"/>
  <c r="E350" i="3"/>
  <c r="F350" i="3" s="1"/>
  <c r="G344" i="1"/>
  <c r="H344" i="1" s="1"/>
  <c r="E345" i="1"/>
  <c r="F345" i="1" s="1"/>
  <c r="AS345" i="1"/>
  <c r="AR344" i="1"/>
  <c r="BE32" i="3" l="1"/>
  <c r="AW345" i="3"/>
  <c r="BD32" i="3"/>
  <c r="AW344" i="3"/>
  <c r="AT345" i="3"/>
  <c r="BR346" i="3"/>
  <c r="AU346" i="3"/>
  <c r="BR349" i="1"/>
  <c r="AU349" i="1"/>
  <c r="BO1129" i="1"/>
  <c r="BQ1128" i="1"/>
  <c r="AU1128" i="1" s="1"/>
  <c r="AV1128" i="1" s="1"/>
  <c r="BH97" i="1" s="1"/>
  <c r="BQ347" i="3"/>
  <c r="BO348" i="3"/>
  <c r="BO350" i="1"/>
  <c r="BQ350" i="1" s="1"/>
  <c r="G346" i="3"/>
  <c r="H346" i="3" s="1"/>
  <c r="AS350" i="3"/>
  <c r="AR349" i="3"/>
  <c r="E351" i="3"/>
  <c r="F351" i="3" s="1"/>
  <c r="G345" i="1"/>
  <c r="H345" i="1" s="1"/>
  <c r="E346" i="1"/>
  <c r="F346" i="1" s="1"/>
  <c r="AS346" i="1"/>
  <c r="AR345" i="1"/>
  <c r="BR347" i="3" l="1"/>
  <c r="AU347" i="3"/>
  <c r="AV347" i="3" s="1"/>
  <c r="AT346" i="3"/>
  <c r="AV346" i="3"/>
  <c r="BR350" i="1"/>
  <c r="AU350" i="1"/>
  <c r="BO1130" i="1"/>
  <c r="BQ1129" i="1"/>
  <c r="AU1129" i="1" s="1"/>
  <c r="AV1129" i="1" s="1"/>
  <c r="BI97" i="1" s="1"/>
  <c r="BQ348" i="3"/>
  <c r="BO349" i="3"/>
  <c r="BO351" i="1"/>
  <c r="BQ351" i="1" s="1"/>
  <c r="G347" i="3"/>
  <c r="H347" i="3" s="1"/>
  <c r="E352" i="3"/>
  <c r="F352" i="3" s="1"/>
  <c r="AS351" i="3"/>
  <c r="AR350" i="3"/>
  <c r="G346" i="1"/>
  <c r="H346" i="1" s="1"/>
  <c r="E347" i="1"/>
  <c r="F347" i="1" s="1"/>
  <c r="AS347" i="1"/>
  <c r="AR346" i="1"/>
  <c r="AT347" i="3" l="1"/>
  <c r="AW346" i="3"/>
  <c r="BF32" i="3"/>
  <c r="BG32" i="3"/>
  <c r="AW347" i="3"/>
  <c r="BR348" i="3"/>
  <c r="AU348" i="3"/>
  <c r="BR351" i="1"/>
  <c r="AU351" i="1"/>
  <c r="BO1131" i="1"/>
  <c r="BQ1130" i="1"/>
  <c r="AU1130" i="1" s="1"/>
  <c r="AV1130" i="1" s="1"/>
  <c r="BJ97" i="1" s="1"/>
  <c r="BQ349" i="3"/>
  <c r="BO350" i="3"/>
  <c r="BO352" i="1"/>
  <c r="BQ352" i="1" s="1"/>
  <c r="G348" i="3"/>
  <c r="H348" i="3" s="1"/>
  <c r="E353" i="3"/>
  <c r="F353" i="3" s="1"/>
  <c r="AS352" i="3"/>
  <c r="AR351" i="3"/>
  <c r="G347" i="1"/>
  <c r="H347" i="1" s="1"/>
  <c r="E348" i="1"/>
  <c r="F348" i="1" s="1"/>
  <c r="AS348" i="1"/>
  <c r="AR347" i="1"/>
  <c r="AV348" i="3" l="1"/>
  <c r="AT348" i="3"/>
  <c r="BR349" i="3"/>
  <c r="AU349" i="3"/>
  <c r="AV349" i="3" s="1"/>
  <c r="BR352" i="1"/>
  <c r="AU352" i="1"/>
  <c r="BO1132" i="1"/>
  <c r="BQ1131" i="1"/>
  <c r="AU1131" i="1" s="1"/>
  <c r="AV1131" i="1" s="1"/>
  <c r="BK97" i="1" s="1"/>
  <c r="BL97" i="1" s="1"/>
  <c r="BQ350" i="3"/>
  <c r="BO351" i="3"/>
  <c r="BO353" i="1"/>
  <c r="BQ353" i="1" s="1"/>
  <c r="G349" i="3"/>
  <c r="H349" i="3" s="1"/>
  <c r="AS353" i="3"/>
  <c r="AR352" i="3"/>
  <c r="E354" i="3"/>
  <c r="F354" i="3" s="1"/>
  <c r="G348" i="1"/>
  <c r="H348" i="1" s="1"/>
  <c r="E349" i="1"/>
  <c r="F349" i="1" s="1"/>
  <c r="AS349" i="1"/>
  <c r="AR348" i="1"/>
  <c r="BR350" i="3" l="1"/>
  <c r="AU350" i="3"/>
  <c r="BI32" i="3"/>
  <c r="AW349" i="3"/>
  <c r="AT349" i="3"/>
  <c r="BH32" i="3"/>
  <c r="AW348" i="3"/>
  <c r="BR353" i="1"/>
  <c r="AU353" i="1"/>
  <c r="BO1133" i="1"/>
  <c r="BQ1132" i="1"/>
  <c r="AU1132" i="1" s="1"/>
  <c r="AV1132" i="1" s="1"/>
  <c r="AZ98" i="1" s="1"/>
  <c r="BQ351" i="3"/>
  <c r="BO352" i="3"/>
  <c r="BO354" i="1"/>
  <c r="BQ354" i="1" s="1"/>
  <c r="G350" i="3"/>
  <c r="H350" i="3" s="1"/>
  <c r="E355" i="3"/>
  <c r="F355" i="3" s="1"/>
  <c r="AS354" i="3"/>
  <c r="AR353" i="3"/>
  <c r="G349" i="1"/>
  <c r="H349" i="1" s="1"/>
  <c r="E350" i="1"/>
  <c r="F350" i="1" s="1"/>
  <c r="AS350" i="1"/>
  <c r="AR349" i="1"/>
  <c r="AV350" i="3" l="1"/>
  <c r="AT350" i="3"/>
  <c r="BR351" i="3"/>
  <c r="AU351" i="3"/>
  <c r="AV351" i="3" s="1"/>
  <c r="BR354" i="1"/>
  <c r="AU354" i="1"/>
  <c r="BQ1133" i="1"/>
  <c r="AU1133" i="1" s="1"/>
  <c r="AV1133" i="1" s="1"/>
  <c r="BA98" i="1" s="1"/>
  <c r="BO1134" i="1"/>
  <c r="BQ352" i="3"/>
  <c r="BO353" i="3"/>
  <c r="BO355" i="1"/>
  <c r="BQ355" i="1" s="1"/>
  <c r="G351" i="3"/>
  <c r="H351" i="3" s="1"/>
  <c r="AS355" i="3"/>
  <c r="AR354" i="3"/>
  <c r="E356" i="3"/>
  <c r="F356" i="3" s="1"/>
  <c r="G350" i="1"/>
  <c r="H350" i="1" s="1"/>
  <c r="E351" i="1"/>
  <c r="F351" i="1" s="1"/>
  <c r="AS351" i="1"/>
  <c r="AR350" i="1"/>
  <c r="BR352" i="3" l="1"/>
  <c r="AU352" i="3"/>
  <c r="AV352" i="3" s="1"/>
  <c r="BK32" i="3"/>
  <c r="AW351" i="3"/>
  <c r="AT351" i="3"/>
  <c r="BJ32" i="3"/>
  <c r="AW350" i="3"/>
  <c r="BR355" i="1"/>
  <c r="AU355" i="1"/>
  <c r="BO1135" i="1"/>
  <c r="BQ1134" i="1"/>
  <c r="AU1134" i="1" s="1"/>
  <c r="AV1134" i="1" s="1"/>
  <c r="BB98" i="1" s="1"/>
  <c r="BQ353" i="3"/>
  <c r="BO354" i="3"/>
  <c r="BO356" i="1"/>
  <c r="BQ356" i="1" s="1"/>
  <c r="G352" i="3"/>
  <c r="H352" i="3" s="1"/>
  <c r="AS356" i="3"/>
  <c r="AR355" i="3"/>
  <c r="E357" i="3"/>
  <c r="F357" i="3" s="1"/>
  <c r="G351" i="1"/>
  <c r="H351" i="1" s="1"/>
  <c r="E352" i="1"/>
  <c r="F352" i="1" s="1"/>
  <c r="AS352" i="1"/>
  <c r="AR351" i="1"/>
  <c r="AT352" i="3" l="1"/>
  <c r="BM32" i="3"/>
  <c r="AP33" i="3" s="1"/>
  <c r="BR353" i="3"/>
  <c r="AU353" i="3"/>
  <c r="AV353" i="3" s="1"/>
  <c r="BL32" i="3"/>
  <c r="AZ33" i="3"/>
  <c r="AW352" i="3"/>
  <c r="BR356" i="1"/>
  <c r="AU356" i="1"/>
  <c r="BO1136" i="1"/>
  <c r="BQ1135" i="1"/>
  <c r="AU1135" i="1" s="1"/>
  <c r="AV1135" i="1" s="1"/>
  <c r="BC98" i="1" s="1"/>
  <c r="BQ354" i="3"/>
  <c r="BO355" i="3"/>
  <c r="BO357" i="1"/>
  <c r="BQ357" i="1" s="1"/>
  <c r="G353" i="3"/>
  <c r="H353" i="3" s="1"/>
  <c r="E358" i="3"/>
  <c r="F358" i="3" s="1"/>
  <c r="AS357" i="3"/>
  <c r="AR356" i="3"/>
  <c r="G352" i="1"/>
  <c r="H352" i="1" s="1"/>
  <c r="E353" i="1"/>
  <c r="F353" i="1" s="1"/>
  <c r="AS353" i="1"/>
  <c r="AR352" i="1"/>
  <c r="AT353" i="3" l="1"/>
  <c r="BA33" i="3"/>
  <c r="AW353" i="3"/>
  <c r="BR354" i="3"/>
  <c r="AU354" i="3"/>
  <c r="BR357" i="1"/>
  <c r="AU357" i="1"/>
  <c r="BO1137" i="1"/>
  <c r="BQ1136" i="1"/>
  <c r="AU1136" i="1" s="1"/>
  <c r="AV1136" i="1" s="1"/>
  <c r="BD98" i="1" s="1"/>
  <c r="BQ355" i="3"/>
  <c r="BO356" i="3"/>
  <c r="BO358" i="1"/>
  <c r="BQ358" i="1" s="1"/>
  <c r="G354" i="3"/>
  <c r="H354" i="3" s="1"/>
  <c r="AS358" i="3"/>
  <c r="AR357" i="3"/>
  <c r="E359" i="3"/>
  <c r="F359" i="3" s="1"/>
  <c r="G353" i="1"/>
  <c r="H353" i="1" s="1"/>
  <c r="E354" i="1"/>
  <c r="F354" i="1" s="1"/>
  <c r="AS354" i="1"/>
  <c r="AR353" i="1"/>
  <c r="AT354" i="3" l="1"/>
  <c r="AV354" i="3"/>
  <c r="BR355" i="3"/>
  <c r="AU355" i="3"/>
  <c r="AV355" i="3" s="1"/>
  <c r="BR358" i="1"/>
  <c r="AU358" i="1"/>
  <c r="BO1138" i="1"/>
  <c r="BQ1137" i="1"/>
  <c r="AU1137" i="1" s="1"/>
  <c r="AV1137" i="1" s="1"/>
  <c r="BE98" i="1" s="1"/>
  <c r="BQ356" i="3"/>
  <c r="BO357" i="3"/>
  <c r="BO359" i="1"/>
  <c r="BQ359" i="1" s="1"/>
  <c r="G355" i="3"/>
  <c r="H355" i="3" s="1"/>
  <c r="E360" i="3"/>
  <c r="F360" i="3" s="1"/>
  <c r="AS359" i="3"/>
  <c r="AR358" i="3"/>
  <c r="G354" i="1"/>
  <c r="H354" i="1" s="1"/>
  <c r="E355" i="1"/>
  <c r="F355" i="1" s="1"/>
  <c r="AS355" i="1"/>
  <c r="AR354" i="1"/>
  <c r="BC33" i="3" l="1"/>
  <c r="AW355" i="3"/>
  <c r="BR356" i="3"/>
  <c r="AU356" i="3"/>
  <c r="AV356" i="3" s="1"/>
  <c r="BB33" i="3"/>
  <c r="AW354" i="3"/>
  <c r="AT355" i="3"/>
  <c r="BR359" i="1"/>
  <c r="AU359" i="1"/>
  <c r="BO1139" i="1"/>
  <c r="BQ1138" i="1"/>
  <c r="AU1138" i="1" s="1"/>
  <c r="AV1138" i="1" s="1"/>
  <c r="BF98" i="1" s="1"/>
  <c r="BQ357" i="3"/>
  <c r="BO358" i="3"/>
  <c r="BO360" i="1"/>
  <c r="BQ360" i="1" s="1"/>
  <c r="G356" i="3"/>
  <c r="H356" i="3" s="1"/>
  <c r="E361" i="3"/>
  <c r="F361" i="3" s="1"/>
  <c r="AS360" i="3"/>
  <c r="AR359" i="3"/>
  <c r="G355" i="1"/>
  <c r="H355" i="1" s="1"/>
  <c r="E356" i="1"/>
  <c r="F356" i="1" s="1"/>
  <c r="AS356" i="1"/>
  <c r="AR355" i="1"/>
  <c r="AT356" i="3" l="1"/>
  <c r="BR357" i="3"/>
  <c r="AU357" i="3"/>
  <c r="AV357" i="3" s="1"/>
  <c r="BD33" i="3"/>
  <c r="AW356" i="3"/>
  <c r="BR360" i="1"/>
  <c r="AU360" i="1"/>
  <c r="BQ1139" i="1"/>
  <c r="AU1139" i="1" s="1"/>
  <c r="AV1139" i="1" s="1"/>
  <c r="BG98" i="1" s="1"/>
  <c r="BO1140" i="1"/>
  <c r="BQ358" i="3"/>
  <c r="BO359" i="3"/>
  <c r="BO361" i="1"/>
  <c r="BQ361" i="1" s="1"/>
  <c r="G357" i="3"/>
  <c r="H357" i="3" s="1"/>
  <c r="AS361" i="3"/>
  <c r="AR360" i="3"/>
  <c r="E362" i="3"/>
  <c r="F362" i="3" s="1"/>
  <c r="G356" i="1"/>
  <c r="H356" i="1" s="1"/>
  <c r="E357" i="1"/>
  <c r="F357" i="1" s="1"/>
  <c r="AS357" i="1"/>
  <c r="AR356" i="1"/>
  <c r="BR358" i="3" l="1"/>
  <c r="AU358" i="3"/>
  <c r="BE33" i="3"/>
  <c r="AW357" i="3"/>
  <c r="AT357" i="3"/>
  <c r="BR361" i="1"/>
  <c r="AU361" i="1"/>
  <c r="BO1141" i="1"/>
  <c r="BQ1140" i="1"/>
  <c r="AU1140" i="1" s="1"/>
  <c r="AV1140" i="1" s="1"/>
  <c r="BH98" i="1" s="1"/>
  <c r="BQ359" i="3"/>
  <c r="BO360" i="3"/>
  <c r="BO362" i="1"/>
  <c r="BQ362" i="1" s="1"/>
  <c r="G358" i="3"/>
  <c r="H358" i="3" s="1"/>
  <c r="AS362" i="3"/>
  <c r="AR361" i="3"/>
  <c r="E363" i="3"/>
  <c r="F363" i="3" s="1"/>
  <c r="G357" i="1"/>
  <c r="H357" i="1" s="1"/>
  <c r="E358" i="1"/>
  <c r="F358" i="1" s="1"/>
  <c r="AS358" i="1"/>
  <c r="AR357" i="1"/>
  <c r="AV358" i="3" l="1"/>
  <c r="AT358" i="3"/>
  <c r="BR359" i="3"/>
  <c r="AU359" i="3"/>
  <c r="AV359" i="3" s="1"/>
  <c r="BR362" i="1"/>
  <c r="AU362" i="1"/>
  <c r="BO1142" i="1"/>
  <c r="BQ1141" i="1"/>
  <c r="AU1141" i="1" s="1"/>
  <c r="AV1141" i="1" s="1"/>
  <c r="BI98" i="1" s="1"/>
  <c r="BQ360" i="3"/>
  <c r="BO361" i="3"/>
  <c r="BO363" i="1"/>
  <c r="BQ363" i="1" s="1"/>
  <c r="G359" i="3"/>
  <c r="H359" i="3" s="1"/>
  <c r="AS363" i="3"/>
  <c r="AR362" i="3"/>
  <c r="E364" i="3"/>
  <c r="F364" i="3" s="1"/>
  <c r="G358" i="1"/>
  <c r="H358" i="1" s="1"/>
  <c r="E359" i="1"/>
  <c r="F359" i="1" s="1"/>
  <c r="AS359" i="1"/>
  <c r="AR358" i="1"/>
  <c r="BG33" i="3" l="1"/>
  <c r="AW359" i="3"/>
  <c r="AT359" i="3"/>
  <c r="BF33" i="3"/>
  <c r="AW358" i="3"/>
  <c r="BR360" i="3"/>
  <c r="AU360" i="3"/>
  <c r="AV360" i="3" s="1"/>
  <c r="BR363" i="1"/>
  <c r="AU363" i="1"/>
  <c r="BO1143" i="1"/>
  <c r="BQ1142" i="1"/>
  <c r="AU1142" i="1" s="1"/>
  <c r="AV1142" i="1" s="1"/>
  <c r="BJ98" i="1" s="1"/>
  <c r="BQ361" i="3"/>
  <c r="BO362" i="3"/>
  <c r="BO364" i="1"/>
  <c r="BQ364" i="1" s="1"/>
  <c r="G360" i="3"/>
  <c r="H360" i="3" s="1"/>
  <c r="E365" i="3"/>
  <c r="F365" i="3" s="1"/>
  <c r="AS364" i="3"/>
  <c r="AR363" i="3"/>
  <c r="G359" i="1"/>
  <c r="H359" i="1" s="1"/>
  <c r="E360" i="1"/>
  <c r="F360" i="1" s="1"/>
  <c r="AS360" i="1"/>
  <c r="AR359" i="1"/>
  <c r="BR361" i="3" l="1"/>
  <c r="AU361" i="3"/>
  <c r="AV361" i="3" s="1"/>
  <c r="BH33" i="3"/>
  <c r="AW360" i="3"/>
  <c r="AT360" i="3"/>
  <c r="BR364" i="1"/>
  <c r="AU364" i="1"/>
  <c r="BQ1143" i="1"/>
  <c r="AU1143" i="1" s="1"/>
  <c r="AV1143" i="1" s="1"/>
  <c r="BK98" i="1" s="1"/>
  <c r="BL98" i="1" s="1"/>
  <c r="BO1144" i="1"/>
  <c r="BQ362" i="3"/>
  <c r="BO363" i="3"/>
  <c r="BO365" i="1"/>
  <c r="BQ365" i="1" s="1"/>
  <c r="G361" i="3"/>
  <c r="H361" i="3" s="1"/>
  <c r="E366" i="3"/>
  <c r="F366" i="3" s="1"/>
  <c r="AS365" i="3"/>
  <c r="AR364" i="3"/>
  <c r="G360" i="1"/>
  <c r="H360" i="1" s="1"/>
  <c r="E361" i="1"/>
  <c r="F361" i="1" s="1"/>
  <c r="AS361" i="1"/>
  <c r="AR360" i="1"/>
  <c r="BI33" i="3" l="1"/>
  <c r="AW361" i="3"/>
  <c r="BR362" i="3"/>
  <c r="AU362" i="3"/>
  <c r="AT361" i="3"/>
  <c r="BR365" i="1"/>
  <c r="AU365" i="1"/>
  <c r="BO1145" i="1"/>
  <c r="BQ1144" i="1"/>
  <c r="AU1144" i="1" s="1"/>
  <c r="AV1144" i="1" s="1"/>
  <c r="AZ99" i="1" s="1"/>
  <c r="BQ363" i="3"/>
  <c r="BO364" i="3"/>
  <c r="BO366" i="1"/>
  <c r="BQ366" i="1" s="1"/>
  <c r="G362" i="3"/>
  <c r="H362" i="3" s="1"/>
  <c r="E367" i="3"/>
  <c r="F367" i="3" s="1"/>
  <c r="AS366" i="3"/>
  <c r="AR365" i="3"/>
  <c r="G361" i="1"/>
  <c r="H361" i="1" s="1"/>
  <c r="E362" i="1"/>
  <c r="F362" i="1" s="1"/>
  <c r="AS362" i="1"/>
  <c r="AR361" i="1"/>
  <c r="BR363" i="3" l="1"/>
  <c r="AU363" i="3"/>
  <c r="AV363" i="3" s="1"/>
  <c r="AV362" i="3"/>
  <c r="AT362" i="3"/>
  <c r="BR366" i="1"/>
  <c r="AU366" i="1"/>
  <c r="BO1146" i="1"/>
  <c r="BQ1145" i="1"/>
  <c r="AU1145" i="1" s="1"/>
  <c r="AV1145" i="1" s="1"/>
  <c r="BA99" i="1" s="1"/>
  <c r="BQ364" i="3"/>
  <c r="BO365" i="3"/>
  <c r="BO367" i="1"/>
  <c r="BQ367" i="1" s="1"/>
  <c r="G363" i="3"/>
  <c r="H363" i="3" s="1"/>
  <c r="E368" i="3"/>
  <c r="F368" i="3" s="1"/>
  <c r="AS367" i="3"/>
  <c r="AR366" i="3"/>
  <c r="G362" i="1"/>
  <c r="H362" i="1" s="1"/>
  <c r="E363" i="1"/>
  <c r="F363" i="1" s="1"/>
  <c r="AS363" i="1"/>
  <c r="AR362" i="1"/>
  <c r="AT363" i="3" l="1"/>
  <c r="BR364" i="3"/>
  <c r="AU364" i="3"/>
  <c r="BJ33" i="3"/>
  <c r="AW362" i="3"/>
  <c r="BK33" i="3"/>
  <c r="AW363" i="3"/>
  <c r="BR367" i="1"/>
  <c r="AU367" i="1"/>
  <c r="BO1147" i="1"/>
  <c r="BQ1146" i="1"/>
  <c r="AU1146" i="1" s="1"/>
  <c r="AV1146" i="1" s="1"/>
  <c r="BB99" i="1" s="1"/>
  <c r="BQ365" i="3"/>
  <c r="BO366" i="3"/>
  <c r="BO368" i="1"/>
  <c r="BQ368" i="1" s="1"/>
  <c r="G364" i="3"/>
  <c r="H364" i="3" s="1"/>
  <c r="AS368" i="3"/>
  <c r="AR367" i="3"/>
  <c r="E369" i="3"/>
  <c r="F369" i="3" s="1"/>
  <c r="G363" i="1"/>
  <c r="H363" i="1" s="1"/>
  <c r="E364" i="1"/>
  <c r="F364" i="1" s="1"/>
  <c r="AS364" i="1"/>
  <c r="AR363" i="1"/>
  <c r="BR365" i="3" l="1"/>
  <c r="AU365" i="3"/>
  <c r="AV365" i="3" s="1"/>
  <c r="AV364" i="3"/>
  <c r="AT364" i="3"/>
  <c r="BM33" i="3"/>
  <c r="AP34" i="3" s="1"/>
  <c r="BL33" i="3"/>
  <c r="BR368" i="1"/>
  <c r="AU368" i="1"/>
  <c r="BO1148" i="1"/>
  <c r="BQ1147" i="1"/>
  <c r="AU1147" i="1" s="1"/>
  <c r="AV1147" i="1" s="1"/>
  <c r="BC99" i="1" s="1"/>
  <c r="BQ366" i="3"/>
  <c r="BO367" i="3"/>
  <c r="BO369" i="1"/>
  <c r="BQ369" i="1" s="1"/>
  <c r="G365" i="3"/>
  <c r="H365" i="3" s="1"/>
  <c r="AS369" i="3"/>
  <c r="AR368" i="3"/>
  <c r="E370" i="3"/>
  <c r="F370" i="3" s="1"/>
  <c r="G364" i="1"/>
  <c r="H364" i="1" s="1"/>
  <c r="E365" i="1"/>
  <c r="F365" i="1" s="1"/>
  <c r="AS365" i="1"/>
  <c r="AR364" i="1"/>
  <c r="AT365" i="3" l="1"/>
  <c r="AZ34" i="3"/>
  <c r="AW364" i="3"/>
  <c r="BA34" i="3"/>
  <c r="AW365" i="3"/>
  <c r="BR366" i="3"/>
  <c r="AU366" i="3"/>
  <c r="AV366" i="3" s="1"/>
  <c r="BR369" i="1"/>
  <c r="AU369" i="1"/>
  <c r="BO1149" i="1"/>
  <c r="BQ1148" i="1"/>
  <c r="AU1148" i="1" s="1"/>
  <c r="AV1148" i="1" s="1"/>
  <c r="BD99" i="1" s="1"/>
  <c r="BQ367" i="3"/>
  <c r="BO368" i="3"/>
  <c r="BO370" i="1"/>
  <c r="BQ370" i="1" s="1"/>
  <c r="G366" i="3"/>
  <c r="H366" i="3" s="1"/>
  <c r="E371" i="3"/>
  <c r="F371" i="3" s="1"/>
  <c r="AS370" i="3"/>
  <c r="AR369" i="3"/>
  <c r="G365" i="1"/>
  <c r="H365" i="1" s="1"/>
  <c r="E366" i="1"/>
  <c r="F366" i="1" s="1"/>
  <c r="AS366" i="1"/>
  <c r="AR365" i="1"/>
  <c r="BR367" i="3" l="1"/>
  <c r="AU367" i="3"/>
  <c r="AV367" i="3" s="1"/>
  <c r="BB34" i="3"/>
  <c r="AW366" i="3"/>
  <c r="AT366" i="3"/>
  <c r="BR370" i="1"/>
  <c r="AU370" i="1"/>
  <c r="BQ1149" i="1"/>
  <c r="AU1149" i="1" s="1"/>
  <c r="AV1149" i="1" s="1"/>
  <c r="BE99" i="1" s="1"/>
  <c r="BO1150" i="1"/>
  <c r="BQ368" i="3"/>
  <c r="BO369" i="3"/>
  <c r="BO371" i="1"/>
  <c r="BQ371" i="1" s="1"/>
  <c r="G367" i="3"/>
  <c r="H367" i="3" s="1"/>
  <c r="E372" i="3"/>
  <c r="F372" i="3" s="1"/>
  <c r="AS371" i="3"/>
  <c r="AR370" i="3"/>
  <c r="G366" i="1"/>
  <c r="H366" i="1" s="1"/>
  <c r="E367" i="1"/>
  <c r="F367" i="1" s="1"/>
  <c r="AS367" i="1"/>
  <c r="AR366" i="1"/>
  <c r="AT367" i="3" l="1"/>
  <c r="BC34" i="3"/>
  <c r="AW367" i="3"/>
  <c r="BR368" i="3"/>
  <c r="AU368" i="3"/>
  <c r="BR371" i="1"/>
  <c r="AU371" i="1"/>
  <c r="BO1151" i="1"/>
  <c r="BQ1150" i="1"/>
  <c r="AU1150" i="1" s="1"/>
  <c r="AV1150" i="1" s="1"/>
  <c r="BF99" i="1" s="1"/>
  <c r="BQ369" i="3"/>
  <c r="BO370" i="3"/>
  <c r="BO372" i="1"/>
  <c r="BQ372" i="1" s="1"/>
  <c r="G368" i="3"/>
  <c r="H368" i="3" s="1"/>
  <c r="AS372" i="3"/>
  <c r="AR371" i="3"/>
  <c r="E373" i="3"/>
  <c r="F373" i="3" s="1"/>
  <c r="G367" i="1"/>
  <c r="H367" i="1" s="1"/>
  <c r="E368" i="1"/>
  <c r="F368" i="1" s="1"/>
  <c r="AS368" i="1"/>
  <c r="AR367" i="1"/>
  <c r="BR369" i="3" l="1"/>
  <c r="AU369" i="3"/>
  <c r="AV369" i="3" s="1"/>
  <c r="AT368" i="3"/>
  <c r="AV368" i="3"/>
  <c r="BR372" i="1"/>
  <c r="AU372" i="1"/>
  <c r="BO1152" i="1"/>
  <c r="BQ1151" i="1"/>
  <c r="AU1151" i="1" s="1"/>
  <c r="AV1151" i="1" s="1"/>
  <c r="BG99" i="1" s="1"/>
  <c r="BQ370" i="3"/>
  <c r="BO371" i="3"/>
  <c r="BO373" i="1"/>
  <c r="BQ373" i="1" s="1"/>
  <c r="G369" i="3"/>
  <c r="H369" i="3" s="1"/>
  <c r="AS373" i="3"/>
  <c r="AR372" i="3"/>
  <c r="E374" i="3"/>
  <c r="F374" i="3" s="1"/>
  <c r="G368" i="1"/>
  <c r="H368" i="1" s="1"/>
  <c r="E369" i="1"/>
  <c r="F369" i="1" s="1"/>
  <c r="AS369" i="1"/>
  <c r="AR368" i="1"/>
  <c r="AT369" i="3" l="1"/>
  <c r="BD34" i="3"/>
  <c r="AW368" i="3"/>
  <c r="BE34" i="3"/>
  <c r="AW369" i="3"/>
  <c r="BR370" i="3"/>
  <c r="AU370" i="3"/>
  <c r="AV370" i="3" s="1"/>
  <c r="BR373" i="1"/>
  <c r="AU373" i="1"/>
  <c r="BO1153" i="1"/>
  <c r="BQ1152" i="1"/>
  <c r="AU1152" i="1" s="1"/>
  <c r="AV1152" i="1" s="1"/>
  <c r="BH99" i="1" s="1"/>
  <c r="BQ371" i="3"/>
  <c r="BO372" i="3"/>
  <c r="BO374" i="1"/>
  <c r="BQ374" i="1" s="1"/>
  <c r="G370" i="3"/>
  <c r="H370" i="3" s="1"/>
  <c r="E375" i="3"/>
  <c r="F375" i="3" s="1"/>
  <c r="AS374" i="3"/>
  <c r="AR373" i="3"/>
  <c r="G369" i="1"/>
  <c r="H369" i="1" s="1"/>
  <c r="E370" i="1"/>
  <c r="F370" i="1" s="1"/>
  <c r="AS370" i="1"/>
  <c r="AR369" i="1"/>
  <c r="AT370" i="3" l="1"/>
  <c r="BR371" i="3"/>
  <c r="AU371" i="3"/>
  <c r="AV371" i="3" s="1"/>
  <c r="BF34" i="3"/>
  <c r="AW370" i="3"/>
  <c r="BR374" i="1"/>
  <c r="AU374" i="1"/>
  <c r="BO1154" i="1"/>
  <c r="BQ1153" i="1"/>
  <c r="AU1153" i="1" s="1"/>
  <c r="AV1153" i="1" s="1"/>
  <c r="BI99" i="1" s="1"/>
  <c r="BQ372" i="3"/>
  <c r="BO373" i="3"/>
  <c r="BO375" i="1"/>
  <c r="BQ375" i="1" s="1"/>
  <c r="G371" i="3"/>
  <c r="H371" i="3" s="1"/>
  <c r="AR374" i="3"/>
  <c r="AS375" i="3"/>
  <c r="E376" i="3"/>
  <c r="F376" i="3" s="1"/>
  <c r="G370" i="1"/>
  <c r="H370" i="1" s="1"/>
  <c r="E371" i="1"/>
  <c r="F371" i="1" s="1"/>
  <c r="AS371" i="1"/>
  <c r="AR370" i="1"/>
  <c r="AT371" i="3" l="1"/>
  <c r="BG34" i="3"/>
  <c r="AW371" i="3"/>
  <c r="BR372" i="3"/>
  <c r="AU372" i="3"/>
  <c r="BR375" i="1"/>
  <c r="AU375" i="1"/>
  <c r="BO1155" i="1"/>
  <c r="BQ1154" i="1"/>
  <c r="AU1154" i="1" s="1"/>
  <c r="AV1154" i="1" s="1"/>
  <c r="BJ99" i="1" s="1"/>
  <c r="BQ373" i="3"/>
  <c r="BO374" i="3"/>
  <c r="BO376" i="1"/>
  <c r="BQ376" i="1" s="1"/>
  <c r="G372" i="3"/>
  <c r="H372" i="3" s="1"/>
  <c r="E377" i="3"/>
  <c r="F377" i="3" s="1"/>
  <c r="AR375" i="3"/>
  <c r="AS376" i="3"/>
  <c r="G371" i="1"/>
  <c r="H371" i="1" s="1"/>
  <c r="E372" i="1"/>
  <c r="F372" i="1" s="1"/>
  <c r="AS372" i="1"/>
  <c r="AR371" i="1"/>
  <c r="BR373" i="3" l="1"/>
  <c r="AU373" i="3"/>
  <c r="AV373" i="3" s="1"/>
  <c r="AT372" i="3"/>
  <c r="AV372" i="3"/>
  <c r="BR376" i="1"/>
  <c r="AU376" i="1"/>
  <c r="BQ1155" i="1"/>
  <c r="AU1155" i="1" s="1"/>
  <c r="AV1155" i="1" s="1"/>
  <c r="BK99" i="1" s="1"/>
  <c r="BL99" i="1" s="1"/>
  <c r="BO1156" i="1"/>
  <c r="BQ374" i="3"/>
  <c r="BO375" i="3"/>
  <c r="BO377" i="1"/>
  <c r="BQ377" i="1" s="1"/>
  <c r="G373" i="3"/>
  <c r="H373" i="3" s="1"/>
  <c r="AR376" i="3"/>
  <c r="AS377" i="3"/>
  <c r="E378" i="3"/>
  <c r="F378" i="3" s="1"/>
  <c r="G372" i="1"/>
  <c r="H372" i="1" s="1"/>
  <c r="E373" i="1"/>
  <c r="F373" i="1" s="1"/>
  <c r="AS373" i="1"/>
  <c r="AR372" i="1"/>
  <c r="AT373" i="3" l="1"/>
  <c r="BR374" i="3"/>
  <c r="AU374" i="3"/>
  <c r="AV374" i="3" s="1"/>
  <c r="BH34" i="3"/>
  <c r="AW372" i="3"/>
  <c r="BI34" i="3"/>
  <c r="AW373" i="3"/>
  <c r="BR377" i="1"/>
  <c r="AU377" i="1"/>
  <c r="BO1157" i="1"/>
  <c r="BQ1156" i="1"/>
  <c r="AU1156" i="1" s="1"/>
  <c r="AV1156" i="1" s="1"/>
  <c r="AZ100" i="1" s="1"/>
  <c r="BQ375" i="3"/>
  <c r="BO376" i="3"/>
  <c r="BO378" i="1"/>
  <c r="BQ378" i="1" s="1"/>
  <c r="G374" i="3"/>
  <c r="H374" i="3" s="1"/>
  <c r="E379" i="3"/>
  <c r="F379" i="3" s="1"/>
  <c r="AR377" i="3"/>
  <c r="AS378" i="3"/>
  <c r="G373" i="1"/>
  <c r="H373" i="1" s="1"/>
  <c r="E374" i="1"/>
  <c r="F374" i="1" s="1"/>
  <c r="AS374" i="1"/>
  <c r="AR373" i="1"/>
  <c r="AT374" i="3" l="1"/>
  <c r="BR375" i="3"/>
  <c r="AU375" i="3"/>
  <c r="AV375" i="3" s="1"/>
  <c r="BJ34" i="3"/>
  <c r="AW374" i="3"/>
  <c r="BR378" i="1"/>
  <c r="AU378" i="1"/>
  <c r="BO1158" i="1"/>
  <c r="BQ1157" i="1"/>
  <c r="AU1157" i="1" s="1"/>
  <c r="AV1157" i="1" s="1"/>
  <c r="BA100" i="1" s="1"/>
  <c r="BQ376" i="3"/>
  <c r="BO377" i="3"/>
  <c r="BO379" i="1"/>
  <c r="BQ379" i="1" s="1"/>
  <c r="G375" i="3"/>
  <c r="H375" i="3" s="1"/>
  <c r="E380" i="3"/>
  <c r="F380" i="3" s="1"/>
  <c r="AS379" i="3"/>
  <c r="AR378" i="3"/>
  <c r="G374" i="1"/>
  <c r="H374" i="1" s="1"/>
  <c r="E375" i="1"/>
  <c r="F375" i="1" s="1"/>
  <c r="AS375" i="1"/>
  <c r="AR374" i="1"/>
  <c r="AT375" i="3" l="1"/>
  <c r="BK34" i="3"/>
  <c r="BM34" i="3" s="1"/>
  <c r="AP35" i="3" s="1"/>
  <c r="AW375" i="3"/>
  <c r="BR376" i="3"/>
  <c r="AU376" i="3"/>
  <c r="BR379" i="1"/>
  <c r="AU379" i="1"/>
  <c r="BO1159" i="1"/>
  <c r="BQ1158" i="1"/>
  <c r="AU1158" i="1" s="1"/>
  <c r="AV1158" i="1" s="1"/>
  <c r="BB100" i="1" s="1"/>
  <c r="BQ377" i="3"/>
  <c r="BO378" i="3"/>
  <c r="BO380" i="1"/>
  <c r="BQ380" i="1" s="1"/>
  <c r="G376" i="3"/>
  <c r="H376" i="3" s="1"/>
  <c r="E381" i="3"/>
  <c r="F381" i="3" s="1"/>
  <c r="AS380" i="3"/>
  <c r="AR379" i="3"/>
  <c r="G375" i="1"/>
  <c r="H375" i="1" s="1"/>
  <c r="E376" i="1"/>
  <c r="F376" i="1" s="1"/>
  <c r="AS376" i="1"/>
  <c r="AR375" i="1"/>
  <c r="AV376" i="3" l="1"/>
  <c r="AT376" i="3"/>
  <c r="BR377" i="3"/>
  <c r="AU377" i="3"/>
  <c r="AV377" i="3" s="1"/>
  <c r="BL34" i="3"/>
  <c r="BR380" i="1"/>
  <c r="AU380" i="1"/>
  <c r="BQ1159" i="1"/>
  <c r="AU1159" i="1" s="1"/>
  <c r="AV1159" i="1" s="1"/>
  <c r="BC100" i="1" s="1"/>
  <c r="BO1160" i="1"/>
  <c r="BQ378" i="3"/>
  <c r="BO379" i="3"/>
  <c r="BO381" i="1"/>
  <c r="BQ381" i="1" s="1"/>
  <c r="G377" i="3"/>
  <c r="H377" i="3" s="1"/>
  <c r="AS381" i="3"/>
  <c r="AR380" i="3"/>
  <c r="E382" i="3"/>
  <c r="F382" i="3" s="1"/>
  <c r="G376" i="1"/>
  <c r="H376" i="1" s="1"/>
  <c r="E377" i="1"/>
  <c r="F377" i="1" s="1"/>
  <c r="AS377" i="1"/>
  <c r="AR376" i="1"/>
  <c r="BA35" i="3" l="1"/>
  <c r="AW377" i="3"/>
  <c r="BR378" i="3"/>
  <c r="AU378" i="3"/>
  <c r="AV378" i="3" s="1"/>
  <c r="AT377" i="3"/>
  <c r="AZ35" i="3"/>
  <c r="AW376" i="3"/>
  <c r="BR381" i="1"/>
  <c r="AU381" i="1"/>
  <c r="BO1161" i="1"/>
  <c r="BQ1160" i="1"/>
  <c r="AU1160" i="1" s="1"/>
  <c r="AV1160" i="1" s="1"/>
  <c r="BD100" i="1" s="1"/>
  <c r="BQ379" i="3"/>
  <c r="BO380" i="3"/>
  <c r="BO382" i="1"/>
  <c r="BQ382" i="1" s="1"/>
  <c r="G378" i="3"/>
  <c r="H378" i="3" s="1"/>
  <c r="E383" i="3"/>
  <c r="F383" i="3" s="1"/>
  <c r="AS382" i="3"/>
  <c r="AR381" i="3"/>
  <c r="G377" i="1"/>
  <c r="H377" i="1" s="1"/>
  <c r="E378" i="1"/>
  <c r="F378" i="1" s="1"/>
  <c r="AS378" i="1"/>
  <c r="AR377" i="1"/>
  <c r="AT378" i="3" l="1"/>
  <c r="BB35" i="3"/>
  <c r="AW378" i="3"/>
  <c r="BR379" i="3"/>
  <c r="AU379" i="3"/>
  <c r="AV379" i="3" s="1"/>
  <c r="BR382" i="1"/>
  <c r="AU382" i="1"/>
  <c r="BO1162" i="1"/>
  <c r="BQ1161" i="1"/>
  <c r="AU1161" i="1" s="1"/>
  <c r="AV1161" i="1" s="1"/>
  <c r="BE100" i="1" s="1"/>
  <c r="BQ380" i="3"/>
  <c r="BO381" i="3"/>
  <c r="BO383" i="1"/>
  <c r="BQ383" i="1" s="1"/>
  <c r="G379" i="3"/>
  <c r="H379" i="3" s="1"/>
  <c r="E384" i="3"/>
  <c r="F384" i="3" s="1"/>
  <c r="AS383" i="3"/>
  <c r="AR382" i="3"/>
  <c r="G378" i="1"/>
  <c r="H378" i="1" s="1"/>
  <c r="E379" i="1"/>
  <c r="F379" i="1" s="1"/>
  <c r="AS379" i="1"/>
  <c r="AR378" i="1"/>
  <c r="BR380" i="3" l="1"/>
  <c r="AU380" i="3"/>
  <c r="BC35" i="3"/>
  <c r="AW379" i="3"/>
  <c r="AT379" i="3"/>
  <c r="BR383" i="1"/>
  <c r="AU383" i="1"/>
  <c r="BO1163" i="1"/>
  <c r="BQ1162" i="1"/>
  <c r="AU1162" i="1" s="1"/>
  <c r="AV1162" i="1" s="1"/>
  <c r="BF100" i="1" s="1"/>
  <c r="BQ381" i="3"/>
  <c r="BO382" i="3"/>
  <c r="BO384" i="1"/>
  <c r="BQ384" i="1" s="1"/>
  <c r="G380" i="3"/>
  <c r="H380" i="3" s="1"/>
  <c r="AS384" i="3"/>
  <c r="AR383" i="3"/>
  <c r="E385" i="3"/>
  <c r="F385" i="3" s="1"/>
  <c r="G379" i="1"/>
  <c r="H379" i="1" s="1"/>
  <c r="E380" i="1"/>
  <c r="F380" i="1" s="1"/>
  <c r="AS380" i="1"/>
  <c r="AR379" i="1"/>
  <c r="AT380" i="3" l="1"/>
  <c r="AV380" i="3"/>
  <c r="BR381" i="3"/>
  <c r="AU381" i="3"/>
  <c r="AV381" i="3" s="1"/>
  <c r="BR384" i="1"/>
  <c r="AU384" i="1"/>
  <c r="BO1164" i="1"/>
  <c r="BQ1163" i="1"/>
  <c r="AU1163" i="1" s="1"/>
  <c r="AV1163" i="1" s="1"/>
  <c r="BG100" i="1" s="1"/>
  <c r="BQ382" i="3"/>
  <c r="BO383" i="3"/>
  <c r="BO385" i="1"/>
  <c r="BQ385" i="1" s="1"/>
  <c r="G381" i="3"/>
  <c r="H381" i="3" s="1"/>
  <c r="AS385" i="3"/>
  <c r="AR384" i="3"/>
  <c r="E386" i="3"/>
  <c r="F386" i="3" s="1"/>
  <c r="G380" i="1"/>
  <c r="H380" i="1" s="1"/>
  <c r="E381" i="1"/>
  <c r="F381" i="1" s="1"/>
  <c r="AS381" i="1"/>
  <c r="AR380" i="1"/>
  <c r="BD35" i="3" l="1"/>
  <c r="AW380" i="3"/>
  <c r="BE35" i="3"/>
  <c r="AW381" i="3"/>
  <c r="AT381" i="3"/>
  <c r="BR382" i="3"/>
  <c r="AU382" i="3"/>
  <c r="BR385" i="1"/>
  <c r="AU385" i="1"/>
  <c r="BO1165" i="1"/>
  <c r="BQ1164" i="1"/>
  <c r="AU1164" i="1" s="1"/>
  <c r="AV1164" i="1" s="1"/>
  <c r="BH100" i="1" s="1"/>
  <c r="BQ383" i="3"/>
  <c r="BO384" i="3"/>
  <c r="BO386" i="1"/>
  <c r="BQ386" i="1" s="1"/>
  <c r="G382" i="3"/>
  <c r="H382" i="3" s="1"/>
  <c r="AS386" i="3"/>
  <c r="AR385" i="3"/>
  <c r="E387" i="3"/>
  <c r="F387" i="3" s="1"/>
  <c r="G381" i="1"/>
  <c r="H381" i="1" s="1"/>
  <c r="E382" i="1"/>
  <c r="F382" i="1" s="1"/>
  <c r="AS382" i="1"/>
  <c r="AR381" i="1"/>
  <c r="BR383" i="3" l="1"/>
  <c r="AU383" i="3"/>
  <c r="AV383" i="3" s="1"/>
  <c r="AT382" i="3"/>
  <c r="AV382" i="3"/>
  <c r="BR386" i="1"/>
  <c r="AU386" i="1"/>
  <c r="BQ1165" i="1"/>
  <c r="AU1165" i="1" s="1"/>
  <c r="AV1165" i="1" s="1"/>
  <c r="BI100" i="1" s="1"/>
  <c r="BO1166" i="1"/>
  <c r="BQ384" i="3"/>
  <c r="BO385" i="3"/>
  <c r="BO387" i="1"/>
  <c r="BQ387" i="1" s="1"/>
  <c r="G383" i="3"/>
  <c r="H383" i="3" s="1"/>
  <c r="E388" i="3"/>
  <c r="F388" i="3" s="1"/>
  <c r="AS387" i="3"/>
  <c r="AR386" i="3"/>
  <c r="G382" i="1"/>
  <c r="H382" i="1" s="1"/>
  <c r="E383" i="1"/>
  <c r="F383" i="1" s="1"/>
  <c r="AS383" i="1"/>
  <c r="AR382" i="1"/>
  <c r="AT383" i="3" l="1"/>
  <c r="BF35" i="3"/>
  <c r="AW382" i="3"/>
  <c r="BR384" i="3"/>
  <c r="AU384" i="3"/>
  <c r="BG35" i="3"/>
  <c r="AW383" i="3"/>
  <c r="BR387" i="1"/>
  <c r="AU387" i="1"/>
  <c r="BO1167" i="1"/>
  <c r="BQ1166" i="1"/>
  <c r="AU1166" i="1" s="1"/>
  <c r="AV1166" i="1" s="1"/>
  <c r="BJ100" i="1" s="1"/>
  <c r="BQ385" i="3"/>
  <c r="BO386" i="3"/>
  <c r="BO388" i="1"/>
  <c r="BQ388" i="1" s="1"/>
  <c r="G384" i="3"/>
  <c r="H384" i="3" s="1"/>
  <c r="AS388" i="3"/>
  <c r="AR387" i="3"/>
  <c r="E389" i="3"/>
  <c r="F389" i="3" s="1"/>
  <c r="G383" i="1"/>
  <c r="H383" i="1" s="1"/>
  <c r="E384" i="1"/>
  <c r="F384" i="1" s="1"/>
  <c r="AS384" i="1"/>
  <c r="AR383" i="1"/>
  <c r="BR385" i="3" l="1"/>
  <c r="AU385" i="3"/>
  <c r="AV385" i="3" s="1"/>
  <c r="AV384" i="3"/>
  <c r="AT384" i="3"/>
  <c r="BR388" i="1"/>
  <c r="AU388" i="1"/>
  <c r="BO1168" i="1"/>
  <c r="BQ1167" i="1"/>
  <c r="AU1167" i="1" s="1"/>
  <c r="AV1167" i="1" s="1"/>
  <c r="BK100" i="1" s="1"/>
  <c r="BL100" i="1" s="1"/>
  <c r="BQ386" i="3"/>
  <c r="BO387" i="3"/>
  <c r="BO389" i="1"/>
  <c r="BQ389" i="1" s="1"/>
  <c r="G385" i="3"/>
  <c r="H385" i="3" s="1"/>
  <c r="AS389" i="3"/>
  <c r="AR388" i="3"/>
  <c r="E390" i="3"/>
  <c r="F390" i="3" s="1"/>
  <c r="G384" i="1"/>
  <c r="H384" i="1" s="1"/>
  <c r="E385" i="1"/>
  <c r="F385" i="1" s="1"/>
  <c r="AS385" i="1"/>
  <c r="AR384" i="1"/>
  <c r="AT385" i="3" l="1"/>
  <c r="BR386" i="3"/>
  <c r="AU386" i="3"/>
  <c r="BI35" i="3"/>
  <c r="AW385" i="3"/>
  <c r="BH35" i="3"/>
  <c r="AW384" i="3"/>
  <c r="BR389" i="1"/>
  <c r="AU389" i="1"/>
  <c r="BO1169" i="1"/>
  <c r="BQ1168" i="1"/>
  <c r="AU1168" i="1" s="1"/>
  <c r="AV1168" i="1" s="1"/>
  <c r="AZ101" i="1" s="1"/>
  <c r="BQ387" i="3"/>
  <c r="BO388" i="3"/>
  <c r="BO390" i="1"/>
  <c r="BQ390" i="1" s="1"/>
  <c r="G386" i="3"/>
  <c r="H386" i="3" s="1"/>
  <c r="E391" i="3"/>
  <c r="F391" i="3" s="1"/>
  <c r="AS390" i="3"/>
  <c r="AR389" i="3"/>
  <c r="G385" i="1"/>
  <c r="H385" i="1" s="1"/>
  <c r="E386" i="1"/>
  <c r="F386" i="1" s="1"/>
  <c r="AS386" i="1"/>
  <c r="AR385" i="1"/>
  <c r="BR387" i="3" l="1"/>
  <c r="AU387" i="3"/>
  <c r="AV387" i="3" s="1"/>
  <c r="AV386" i="3"/>
  <c r="AT386" i="3"/>
  <c r="BR390" i="1"/>
  <c r="AU390" i="1"/>
  <c r="BO1170" i="1"/>
  <c r="BQ1169" i="1"/>
  <c r="AU1169" i="1" s="1"/>
  <c r="AV1169" i="1" s="1"/>
  <c r="BA101" i="1" s="1"/>
  <c r="BQ388" i="3"/>
  <c r="BO389" i="3"/>
  <c r="BO391" i="1"/>
  <c r="BQ391" i="1" s="1"/>
  <c r="G387" i="3"/>
  <c r="H387" i="3" s="1"/>
  <c r="E392" i="3"/>
  <c r="F392" i="3" s="1"/>
  <c r="AS391" i="3"/>
  <c r="AR390" i="3"/>
  <c r="G386" i="1"/>
  <c r="H386" i="1" s="1"/>
  <c r="E387" i="1"/>
  <c r="F387" i="1" s="1"/>
  <c r="AS387" i="1"/>
  <c r="AR386" i="1"/>
  <c r="AT387" i="3" l="1"/>
  <c r="BR388" i="3"/>
  <c r="AU388" i="3"/>
  <c r="AV388" i="3" s="1"/>
  <c r="BJ35" i="3"/>
  <c r="AW386" i="3"/>
  <c r="BK35" i="3"/>
  <c r="AW387" i="3"/>
  <c r="BR391" i="1"/>
  <c r="AU391" i="1"/>
  <c r="BO1171" i="1"/>
  <c r="BQ1170" i="1"/>
  <c r="AU1170" i="1" s="1"/>
  <c r="AV1170" i="1" s="1"/>
  <c r="BB101" i="1" s="1"/>
  <c r="BQ389" i="3"/>
  <c r="BO390" i="3"/>
  <c r="BO392" i="1"/>
  <c r="BQ392" i="1" s="1"/>
  <c r="G388" i="3"/>
  <c r="H388" i="3" s="1"/>
  <c r="AS392" i="3"/>
  <c r="AR391" i="3"/>
  <c r="E393" i="3"/>
  <c r="F393" i="3" s="1"/>
  <c r="G387" i="1"/>
  <c r="H387" i="1" s="1"/>
  <c r="E388" i="1"/>
  <c r="F388" i="1" s="1"/>
  <c r="AS388" i="1"/>
  <c r="AR387" i="1"/>
  <c r="AT388" i="3" l="1"/>
  <c r="BR389" i="3"/>
  <c r="AU389" i="3"/>
  <c r="AV389" i="3" s="1"/>
  <c r="AZ36" i="3"/>
  <c r="AW388" i="3"/>
  <c r="BM35" i="3"/>
  <c r="AP36" i="3" s="1"/>
  <c r="BL35" i="3"/>
  <c r="BR392" i="1"/>
  <c r="AU392" i="1"/>
  <c r="BQ1171" i="1"/>
  <c r="AU1171" i="1" s="1"/>
  <c r="AV1171" i="1" s="1"/>
  <c r="BC101" i="1" s="1"/>
  <c r="BO1172" i="1"/>
  <c r="BQ390" i="3"/>
  <c r="BO391" i="3"/>
  <c r="BO393" i="1"/>
  <c r="BQ393" i="1" s="1"/>
  <c r="G389" i="3"/>
  <c r="H389" i="3" s="1"/>
  <c r="E394" i="3"/>
  <c r="F394" i="3" s="1"/>
  <c r="V4" i="3" s="1"/>
  <c r="AS393" i="3"/>
  <c r="AR392" i="3"/>
  <c r="G388" i="1"/>
  <c r="H388" i="1" s="1"/>
  <c r="E389" i="1"/>
  <c r="F389" i="1" s="1"/>
  <c r="AS389" i="1"/>
  <c r="AR388" i="1"/>
  <c r="BR390" i="3" l="1"/>
  <c r="AU390" i="3"/>
  <c r="BA36" i="3"/>
  <c r="AW389" i="3"/>
  <c r="AT389" i="3"/>
  <c r="BR393" i="1"/>
  <c r="AU393" i="1"/>
  <c r="BO1173" i="1"/>
  <c r="BQ1172" i="1"/>
  <c r="AU1172" i="1" s="1"/>
  <c r="AV1172" i="1" s="1"/>
  <c r="BD101" i="1" s="1"/>
  <c r="BQ391" i="3"/>
  <c r="BO392" i="3"/>
  <c r="BO394" i="1"/>
  <c r="BQ394" i="1" s="1"/>
  <c r="G390" i="3"/>
  <c r="H390" i="3" s="1"/>
  <c r="E395" i="3"/>
  <c r="F395" i="3" s="1"/>
  <c r="AS394" i="3"/>
  <c r="AR393" i="3"/>
  <c r="G389" i="1"/>
  <c r="H389" i="1" s="1"/>
  <c r="E390" i="1"/>
  <c r="F390" i="1" s="1"/>
  <c r="AS390" i="1"/>
  <c r="AR389" i="1"/>
  <c r="BR391" i="3" l="1"/>
  <c r="AU391" i="3"/>
  <c r="AV391" i="3" s="1"/>
  <c r="AT390" i="3"/>
  <c r="AV390" i="3"/>
  <c r="BR394" i="1"/>
  <c r="AU394" i="1"/>
  <c r="BO1174" i="1"/>
  <c r="BQ1173" i="1"/>
  <c r="AU1173" i="1" s="1"/>
  <c r="AV1173" i="1" s="1"/>
  <c r="BE101" i="1" s="1"/>
  <c r="BQ392" i="3"/>
  <c r="BO393" i="3"/>
  <c r="BO395" i="1"/>
  <c r="BQ395" i="1" s="1"/>
  <c r="G391" i="3"/>
  <c r="H391" i="3" s="1"/>
  <c r="AS395" i="3"/>
  <c r="AR394" i="3"/>
  <c r="E396" i="3"/>
  <c r="F396" i="3" s="1"/>
  <c r="G390" i="1"/>
  <c r="H390" i="1" s="1"/>
  <c r="E391" i="1"/>
  <c r="F391" i="1" s="1"/>
  <c r="AS391" i="1"/>
  <c r="AR390" i="1"/>
  <c r="AT391" i="3" l="1"/>
  <c r="BR392" i="3"/>
  <c r="AU392" i="3"/>
  <c r="AV392" i="3" s="1"/>
  <c r="BB36" i="3"/>
  <c r="AW390" i="3"/>
  <c r="BC36" i="3"/>
  <c r="AW391" i="3"/>
  <c r="BR395" i="1"/>
  <c r="AU395" i="1"/>
  <c r="BO1175" i="1"/>
  <c r="BQ1174" i="1"/>
  <c r="AU1174" i="1" s="1"/>
  <c r="AV1174" i="1" s="1"/>
  <c r="BF101" i="1" s="1"/>
  <c r="BQ393" i="3"/>
  <c r="BO394" i="3"/>
  <c r="BO396" i="1"/>
  <c r="BQ396" i="1" s="1"/>
  <c r="G392" i="3"/>
  <c r="H392" i="3" s="1"/>
  <c r="AS396" i="3"/>
  <c r="AR395" i="3"/>
  <c r="E397" i="3"/>
  <c r="F397" i="3" s="1"/>
  <c r="G391" i="1"/>
  <c r="H391" i="1" s="1"/>
  <c r="E392" i="1"/>
  <c r="F392" i="1" s="1"/>
  <c r="AS392" i="1"/>
  <c r="AR391" i="1"/>
  <c r="AT392" i="3" l="1"/>
  <c r="BR393" i="3"/>
  <c r="AU393" i="3"/>
  <c r="AV393" i="3" s="1"/>
  <c r="BD36" i="3"/>
  <c r="AW392" i="3"/>
  <c r="BR396" i="1"/>
  <c r="AU396" i="1"/>
  <c r="BQ1175" i="1"/>
  <c r="AU1175" i="1" s="1"/>
  <c r="AV1175" i="1" s="1"/>
  <c r="BG101" i="1" s="1"/>
  <c r="BO1176" i="1"/>
  <c r="BQ394" i="3"/>
  <c r="BO395" i="3"/>
  <c r="BO397" i="1"/>
  <c r="BQ397" i="1" s="1"/>
  <c r="G393" i="3"/>
  <c r="H393" i="3" s="1"/>
  <c r="G394" i="3"/>
  <c r="R4" i="3"/>
  <c r="AS397" i="3"/>
  <c r="AR396" i="3"/>
  <c r="E398" i="3"/>
  <c r="F398" i="3" s="1"/>
  <c r="G392" i="1"/>
  <c r="H392" i="1" s="1"/>
  <c r="E393" i="1"/>
  <c r="F393" i="1" s="1"/>
  <c r="AS393" i="1"/>
  <c r="AR392" i="1"/>
  <c r="AT393" i="3" l="1"/>
  <c r="BE36" i="3"/>
  <c r="AW393" i="3"/>
  <c r="BR394" i="3"/>
  <c r="AU394" i="3"/>
  <c r="BR397" i="1"/>
  <c r="AU397" i="1"/>
  <c r="BO1177" i="1"/>
  <c r="BQ1176" i="1"/>
  <c r="AU1176" i="1" s="1"/>
  <c r="AV1176" i="1" s="1"/>
  <c r="BH101" i="1" s="1"/>
  <c r="BQ395" i="3"/>
  <c r="BO396" i="3"/>
  <c r="BO398" i="1"/>
  <c r="BQ398" i="1" s="1"/>
  <c r="H394" i="3"/>
  <c r="AF4" i="3"/>
  <c r="AS398" i="3"/>
  <c r="AR397" i="3"/>
  <c r="E399" i="3"/>
  <c r="F399" i="3" s="1"/>
  <c r="R5" i="3"/>
  <c r="S5" i="3" s="1"/>
  <c r="G393" i="1"/>
  <c r="H393" i="1" s="1"/>
  <c r="E394" i="1"/>
  <c r="F394" i="1" s="1"/>
  <c r="AS394" i="1"/>
  <c r="AR393" i="1"/>
  <c r="AT394" i="3" l="1"/>
  <c r="AV394" i="3"/>
  <c r="BR395" i="3"/>
  <c r="AU395" i="3"/>
  <c r="AV395" i="3" s="1"/>
  <c r="BR398" i="1"/>
  <c r="AU398" i="1"/>
  <c r="BO1178" i="1"/>
  <c r="BQ1177" i="1"/>
  <c r="AU1177" i="1" s="1"/>
  <c r="AV1177" i="1" s="1"/>
  <c r="BI101" i="1" s="1"/>
  <c r="BQ396" i="3"/>
  <c r="BO397" i="3"/>
  <c r="BO399" i="1"/>
  <c r="BQ399" i="1" s="1"/>
  <c r="R4" i="1"/>
  <c r="AF4" i="1"/>
  <c r="G395" i="3"/>
  <c r="H395" i="3" s="1"/>
  <c r="R6" i="3"/>
  <c r="S6" i="3" s="1"/>
  <c r="AE5" i="3"/>
  <c r="AS399" i="3"/>
  <c r="AR398" i="3"/>
  <c r="E400" i="3"/>
  <c r="F400" i="3" s="1"/>
  <c r="G394" i="1"/>
  <c r="H394" i="1" s="1"/>
  <c r="E395" i="1"/>
  <c r="F395" i="1" s="1"/>
  <c r="AS395" i="1"/>
  <c r="AR394" i="1"/>
  <c r="BG36" i="3" l="1"/>
  <c r="AW395" i="3"/>
  <c r="AT395" i="3"/>
  <c r="BR396" i="3"/>
  <c r="AU396" i="3"/>
  <c r="AV396" i="3" s="1"/>
  <c r="BF36" i="3"/>
  <c r="AW394" i="3"/>
  <c r="BR399" i="1"/>
  <c r="AU399" i="1"/>
  <c r="BO1179" i="1"/>
  <c r="BQ1178" i="1"/>
  <c r="AU1178" i="1" s="1"/>
  <c r="AV1178" i="1" s="1"/>
  <c r="BJ101" i="1" s="1"/>
  <c r="BQ397" i="3"/>
  <c r="BO398" i="3"/>
  <c r="BO400" i="1"/>
  <c r="BQ400" i="1" s="1"/>
  <c r="AF5" i="3"/>
  <c r="G396" i="3"/>
  <c r="H396" i="3" s="1"/>
  <c r="T4" i="3"/>
  <c r="U4" i="3" s="1"/>
  <c r="AS400" i="3"/>
  <c r="AR399" i="3"/>
  <c r="R7" i="3"/>
  <c r="S7" i="3" s="1"/>
  <c r="AE6" i="3"/>
  <c r="E401" i="3"/>
  <c r="F401" i="3" s="1"/>
  <c r="G395" i="1"/>
  <c r="H395" i="1" s="1"/>
  <c r="E396" i="1"/>
  <c r="F396" i="1" s="1"/>
  <c r="AS396" i="1"/>
  <c r="AR395" i="1"/>
  <c r="AT396" i="3" l="1"/>
  <c r="BH36" i="3"/>
  <c r="AW396" i="3"/>
  <c r="BR397" i="3"/>
  <c r="AU397" i="3"/>
  <c r="AV397" i="3" s="1"/>
  <c r="BR400" i="1"/>
  <c r="AU400" i="1"/>
  <c r="BO1180" i="1"/>
  <c r="BQ1179" i="1"/>
  <c r="AU1179" i="1" s="1"/>
  <c r="AV1179" i="1" s="1"/>
  <c r="BK101" i="1" s="1"/>
  <c r="BL101" i="1" s="1"/>
  <c r="BQ398" i="3"/>
  <c r="BO399" i="3"/>
  <c r="BO401" i="1"/>
  <c r="BQ401" i="1" s="1"/>
  <c r="AF6" i="3"/>
  <c r="G397" i="3"/>
  <c r="H397" i="3" s="1"/>
  <c r="O4" i="3"/>
  <c r="T5" i="3"/>
  <c r="AS401" i="3"/>
  <c r="AR400" i="3"/>
  <c r="E402" i="3"/>
  <c r="F402" i="3" s="1"/>
  <c r="AE7" i="3"/>
  <c r="R8" i="3"/>
  <c r="S8" i="3" s="1"/>
  <c r="G396" i="1"/>
  <c r="H396" i="1" s="1"/>
  <c r="E397" i="1"/>
  <c r="F397" i="1" s="1"/>
  <c r="AS397" i="1"/>
  <c r="AR396" i="1"/>
  <c r="BI36" i="3" l="1"/>
  <c r="AW397" i="3"/>
  <c r="AT397" i="3"/>
  <c r="BR398" i="3"/>
  <c r="AU398" i="3"/>
  <c r="BR401" i="1"/>
  <c r="AU401" i="1"/>
  <c r="BO1181" i="1"/>
  <c r="BQ1180" i="1"/>
  <c r="AU1180" i="1" s="1"/>
  <c r="AV1180" i="1" s="1"/>
  <c r="AZ102" i="1" s="1"/>
  <c r="BQ399" i="3"/>
  <c r="BO400" i="3"/>
  <c r="BO402" i="1"/>
  <c r="BQ402" i="1" s="1"/>
  <c r="AF7" i="3"/>
  <c r="U5" i="3"/>
  <c r="G398" i="3"/>
  <c r="H398" i="3" s="1"/>
  <c r="T6" i="3"/>
  <c r="R9" i="3"/>
  <c r="S9" i="3" s="1"/>
  <c r="AE8" i="3"/>
  <c r="E403" i="3"/>
  <c r="F403" i="3" s="1"/>
  <c r="AS402" i="3"/>
  <c r="AR401" i="3"/>
  <c r="G397" i="1"/>
  <c r="H397" i="1" s="1"/>
  <c r="E398" i="1"/>
  <c r="F398" i="1" s="1"/>
  <c r="AS398" i="1"/>
  <c r="AR397" i="1"/>
  <c r="BR399" i="3" l="1"/>
  <c r="AU399" i="3"/>
  <c r="AV399" i="3" s="1"/>
  <c r="AV398" i="3"/>
  <c r="AT398" i="3"/>
  <c r="BR402" i="1"/>
  <c r="AU402" i="1"/>
  <c r="BQ1181" i="1"/>
  <c r="AU1181" i="1" s="1"/>
  <c r="AV1181" i="1" s="1"/>
  <c r="BA102" i="1" s="1"/>
  <c r="BO1182" i="1"/>
  <c r="BQ400" i="3"/>
  <c r="BO401" i="3"/>
  <c r="BO403" i="1"/>
  <c r="BQ403" i="1" s="1"/>
  <c r="AF8" i="3"/>
  <c r="U6" i="3"/>
  <c r="G399" i="3"/>
  <c r="H399" i="3" s="1"/>
  <c r="T7" i="3"/>
  <c r="R10" i="3"/>
  <c r="S10" i="3" s="1"/>
  <c r="AE9" i="3"/>
  <c r="E404" i="3"/>
  <c r="F404" i="3" s="1"/>
  <c r="AS403" i="3"/>
  <c r="AR402" i="3"/>
  <c r="G398" i="1"/>
  <c r="H398" i="1" s="1"/>
  <c r="E399" i="1"/>
  <c r="F399" i="1" s="1"/>
  <c r="AS399" i="1"/>
  <c r="AR398" i="1"/>
  <c r="AT399" i="3" l="1"/>
  <c r="BJ36" i="3"/>
  <c r="AW398" i="3"/>
  <c r="BK36" i="3"/>
  <c r="AW399" i="3"/>
  <c r="BR400" i="3"/>
  <c r="AU400" i="3"/>
  <c r="AV400" i="3" s="1"/>
  <c r="BR403" i="1"/>
  <c r="AU403" i="1"/>
  <c r="BO1183" i="1"/>
  <c r="BQ1182" i="1"/>
  <c r="AU1182" i="1" s="1"/>
  <c r="AV1182" i="1" s="1"/>
  <c r="BB102" i="1" s="1"/>
  <c r="BQ401" i="3"/>
  <c r="BO402" i="3"/>
  <c r="BO404" i="1"/>
  <c r="BQ404" i="1" s="1"/>
  <c r="AF9" i="3"/>
  <c r="U7" i="3"/>
  <c r="G400" i="3"/>
  <c r="H400" i="3" s="1"/>
  <c r="T8" i="3"/>
  <c r="AS404" i="3"/>
  <c r="AR403" i="3"/>
  <c r="AE10" i="3"/>
  <c r="R11" i="3"/>
  <c r="S11" i="3" s="1"/>
  <c r="E405" i="3"/>
  <c r="F405" i="3" s="1"/>
  <c r="G399" i="1"/>
  <c r="H399" i="1" s="1"/>
  <c r="E400" i="1"/>
  <c r="F400" i="1" s="1"/>
  <c r="AS400" i="1"/>
  <c r="AR399" i="1"/>
  <c r="BR401" i="3" l="1"/>
  <c r="AU401" i="3"/>
  <c r="AV401" i="3" s="1"/>
  <c r="AZ37" i="3"/>
  <c r="AW400" i="3"/>
  <c r="BL36" i="3"/>
  <c r="BM36" i="3"/>
  <c r="AP37" i="3" s="1"/>
  <c r="AT400" i="3"/>
  <c r="AT401" i="3" s="1"/>
  <c r="BR404" i="1"/>
  <c r="AU404" i="1"/>
  <c r="BO1184" i="1"/>
  <c r="BQ1183" i="1"/>
  <c r="AU1183" i="1" s="1"/>
  <c r="AV1183" i="1" s="1"/>
  <c r="BC102" i="1" s="1"/>
  <c r="BQ402" i="3"/>
  <c r="BO403" i="3"/>
  <c r="BO405" i="1"/>
  <c r="BQ405" i="1" s="1"/>
  <c r="AF10" i="3"/>
  <c r="U8" i="3"/>
  <c r="G401" i="3"/>
  <c r="H401" i="3" s="1"/>
  <c r="T9" i="3"/>
  <c r="AE11" i="3"/>
  <c r="R12" i="3"/>
  <c r="S12" i="3" s="1"/>
  <c r="E406" i="3"/>
  <c r="F406" i="3" s="1"/>
  <c r="AS405" i="3"/>
  <c r="AR404" i="3"/>
  <c r="G400" i="1"/>
  <c r="H400" i="1" s="1"/>
  <c r="E401" i="1"/>
  <c r="F401" i="1" s="1"/>
  <c r="AS401" i="1"/>
  <c r="AR400" i="1"/>
  <c r="BR402" i="3" l="1"/>
  <c r="AU402" i="3"/>
  <c r="BA37" i="3"/>
  <c r="AW401" i="3"/>
  <c r="BR405" i="1"/>
  <c r="AU405" i="1"/>
  <c r="BO1185" i="1"/>
  <c r="BQ1184" i="1"/>
  <c r="AU1184" i="1" s="1"/>
  <c r="AV1184" i="1" s="1"/>
  <c r="BD102" i="1" s="1"/>
  <c r="BQ403" i="3"/>
  <c r="BO404" i="3"/>
  <c r="BO406" i="1"/>
  <c r="BQ406" i="1" s="1"/>
  <c r="AF11" i="3"/>
  <c r="U9" i="3"/>
  <c r="G402" i="3"/>
  <c r="H402" i="3" s="1"/>
  <c r="T10" i="3"/>
  <c r="AS406" i="3"/>
  <c r="AR405" i="3"/>
  <c r="R13" i="3"/>
  <c r="S13" i="3" s="1"/>
  <c r="AE12" i="3"/>
  <c r="E407" i="3"/>
  <c r="F407" i="3" s="1"/>
  <c r="G401" i="1"/>
  <c r="H401" i="1" s="1"/>
  <c r="E402" i="1"/>
  <c r="F402" i="1" s="1"/>
  <c r="AS402" i="1"/>
  <c r="AR401" i="1"/>
  <c r="BR403" i="3" l="1"/>
  <c r="AU403" i="3"/>
  <c r="AV403" i="3" s="1"/>
  <c r="AT402" i="3"/>
  <c r="AV402" i="3"/>
  <c r="BR406" i="1"/>
  <c r="AU406" i="1"/>
  <c r="BO1186" i="1"/>
  <c r="BQ1185" i="1"/>
  <c r="AU1185" i="1" s="1"/>
  <c r="AV1185" i="1" s="1"/>
  <c r="BE102" i="1" s="1"/>
  <c r="BQ404" i="3"/>
  <c r="BO405" i="3"/>
  <c r="BO407" i="1"/>
  <c r="BQ407" i="1" s="1"/>
  <c r="AF12" i="3"/>
  <c r="U10" i="3"/>
  <c r="G403" i="3"/>
  <c r="H403" i="3" s="1"/>
  <c r="T11" i="3"/>
  <c r="AE13" i="3"/>
  <c r="R14" i="3"/>
  <c r="S14" i="3" s="1"/>
  <c r="E408" i="3"/>
  <c r="F408" i="3" s="1"/>
  <c r="AS407" i="3"/>
  <c r="AR406" i="3"/>
  <c r="G402" i="1"/>
  <c r="H402" i="1" s="1"/>
  <c r="E403" i="1"/>
  <c r="F403" i="1" s="1"/>
  <c r="AS403" i="1"/>
  <c r="AR402" i="1"/>
  <c r="BB37" i="3" l="1"/>
  <c r="AW402" i="3"/>
  <c r="BR404" i="3"/>
  <c r="AU404" i="3"/>
  <c r="AT403" i="3"/>
  <c r="BC37" i="3"/>
  <c r="AW403" i="3"/>
  <c r="BR407" i="1"/>
  <c r="AU407" i="1"/>
  <c r="BO1187" i="1"/>
  <c r="BQ1186" i="1"/>
  <c r="AU1186" i="1" s="1"/>
  <c r="AV1186" i="1" s="1"/>
  <c r="BF102" i="1" s="1"/>
  <c r="BQ405" i="3"/>
  <c r="BO406" i="3"/>
  <c r="BO408" i="1"/>
  <c r="BQ408" i="1" s="1"/>
  <c r="AF13" i="3"/>
  <c r="U11" i="3"/>
  <c r="G404" i="3"/>
  <c r="H404" i="3" s="1"/>
  <c r="T12" i="3"/>
  <c r="R15" i="3"/>
  <c r="S15" i="3" s="1"/>
  <c r="AE14" i="3"/>
  <c r="AS408" i="3"/>
  <c r="AR407" i="3"/>
  <c r="E409" i="3"/>
  <c r="F409" i="3" s="1"/>
  <c r="G403" i="1"/>
  <c r="H403" i="1" s="1"/>
  <c r="E404" i="1"/>
  <c r="F404" i="1" s="1"/>
  <c r="AS404" i="1"/>
  <c r="AR403" i="1"/>
  <c r="BR405" i="3" l="1"/>
  <c r="AU405" i="3"/>
  <c r="AV405" i="3" s="1"/>
  <c r="AV404" i="3"/>
  <c r="AT404" i="3"/>
  <c r="BR408" i="1"/>
  <c r="AU408" i="1"/>
  <c r="BQ1187" i="1"/>
  <c r="AU1187" i="1" s="1"/>
  <c r="AV1187" i="1" s="1"/>
  <c r="BG102" i="1" s="1"/>
  <c r="BO1188" i="1"/>
  <c r="BQ406" i="3"/>
  <c r="BO407" i="3"/>
  <c r="BO409" i="1"/>
  <c r="BQ409" i="1" s="1"/>
  <c r="AF14" i="3"/>
  <c r="U12" i="3"/>
  <c r="G405" i="3"/>
  <c r="H405" i="3" s="1"/>
  <c r="T13" i="3"/>
  <c r="R16" i="3"/>
  <c r="S16" i="3" s="1"/>
  <c r="AE15" i="3"/>
  <c r="E410" i="3"/>
  <c r="F410" i="3" s="1"/>
  <c r="AS409" i="3"/>
  <c r="AR408" i="3"/>
  <c r="G404" i="1"/>
  <c r="H404" i="1" s="1"/>
  <c r="E405" i="1"/>
  <c r="F405" i="1" s="1"/>
  <c r="AS405" i="1"/>
  <c r="AR404" i="1"/>
  <c r="AT405" i="3" l="1"/>
  <c r="BD37" i="3"/>
  <c r="AW404" i="3"/>
  <c r="BE37" i="3"/>
  <c r="AW405" i="3"/>
  <c r="BR406" i="3"/>
  <c r="AU406" i="3"/>
  <c r="BR409" i="1"/>
  <c r="AU409" i="1"/>
  <c r="BO1189" i="1"/>
  <c r="BQ1188" i="1"/>
  <c r="AU1188" i="1" s="1"/>
  <c r="AV1188" i="1" s="1"/>
  <c r="BH102" i="1" s="1"/>
  <c r="BQ407" i="3"/>
  <c r="BO408" i="3"/>
  <c r="BO410" i="1"/>
  <c r="BQ410" i="1" s="1"/>
  <c r="AF15" i="3"/>
  <c r="U13" i="3"/>
  <c r="G406" i="3"/>
  <c r="H406" i="3" s="1"/>
  <c r="T14" i="3"/>
  <c r="AE16" i="3"/>
  <c r="R17" i="3"/>
  <c r="S17" i="3" s="1"/>
  <c r="AS410" i="3"/>
  <c r="AR409" i="3"/>
  <c r="E411" i="3"/>
  <c r="F411" i="3" s="1"/>
  <c r="G405" i="1"/>
  <c r="H405" i="1" s="1"/>
  <c r="E406" i="1"/>
  <c r="F406" i="1" s="1"/>
  <c r="AS406" i="1"/>
  <c r="AR405" i="1"/>
  <c r="AV406" i="3" l="1"/>
  <c r="AT406" i="3"/>
  <c r="BR407" i="3"/>
  <c r="AU407" i="3"/>
  <c r="AV407" i="3" s="1"/>
  <c r="BR410" i="1"/>
  <c r="AU410" i="1"/>
  <c r="BO1190" i="1"/>
  <c r="BQ1189" i="1"/>
  <c r="AU1189" i="1" s="1"/>
  <c r="AV1189" i="1" s="1"/>
  <c r="BI102" i="1" s="1"/>
  <c r="BQ408" i="3"/>
  <c r="BO409" i="3"/>
  <c r="BO411" i="1"/>
  <c r="BQ411" i="1" s="1"/>
  <c r="AF16" i="3"/>
  <c r="U14" i="3"/>
  <c r="G407" i="3"/>
  <c r="H407" i="3" s="1"/>
  <c r="T15" i="3"/>
  <c r="AE17" i="3"/>
  <c r="R18" i="3"/>
  <c r="S18" i="3" s="1"/>
  <c r="AS411" i="3"/>
  <c r="AR410" i="3"/>
  <c r="E412" i="3"/>
  <c r="F412" i="3" s="1"/>
  <c r="G406" i="1"/>
  <c r="H406" i="1" s="1"/>
  <c r="E407" i="1"/>
  <c r="F407" i="1" s="1"/>
  <c r="AS407" i="1"/>
  <c r="AR406" i="1"/>
  <c r="BG37" i="3" l="1"/>
  <c r="AW407" i="3"/>
  <c r="AT407" i="3"/>
  <c r="BR408" i="3"/>
  <c r="AU408" i="3"/>
  <c r="BF37" i="3"/>
  <c r="AW406" i="3"/>
  <c r="BR411" i="1"/>
  <c r="AU411" i="1"/>
  <c r="BO1191" i="1"/>
  <c r="BQ1190" i="1"/>
  <c r="AU1190" i="1" s="1"/>
  <c r="AV1190" i="1" s="1"/>
  <c r="BJ102" i="1" s="1"/>
  <c r="BQ409" i="3"/>
  <c r="BO410" i="3"/>
  <c r="BO412" i="1"/>
  <c r="BQ412" i="1" s="1"/>
  <c r="AF17" i="3"/>
  <c r="U15" i="3"/>
  <c r="G408" i="3"/>
  <c r="H408" i="3" s="1"/>
  <c r="T16" i="3"/>
  <c r="E413" i="3"/>
  <c r="F413" i="3" s="1"/>
  <c r="AE18" i="3"/>
  <c r="R19" i="3"/>
  <c r="S19" i="3" s="1"/>
  <c r="AS412" i="3"/>
  <c r="AR411" i="3"/>
  <c r="G407" i="1"/>
  <c r="H407" i="1" s="1"/>
  <c r="E408" i="1"/>
  <c r="F408" i="1" s="1"/>
  <c r="AS408" i="1"/>
  <c r="AR407" i="1"/>
  <c r="BR409" i="3" l="1"/>
  <c r="AU409" i="3"/>
  <c r="AV409" i="3" s="1"/>
  <c r="AV408" i="3"/>
  <c r="AT408" i="3"/>
  <c r="BR412" i="1"/>
  <c r="AU412" i="1"/>
  <c r="BQ1191" i="1"/>
  <c r="AU1191" i="1" s="1"/>
  <c r="AV1191" i="1" s="1"/>
  <c r="BK102" i="1" s="1"/>
  <c r="BL102" i="1" s="1"/>
  <c r="BO1192" i="1"/>
  <c r="BQ410" i="3"/>
  <c r="BO411" i="3"/>
  <c r="BO413" i="1"/>
  <c r="BQ413" i="1" s="1"/>
  <c r="AF18" i="3"/>
  <c r="U16" i="3"/>
  <c r="G409" i="3"/>
  <c r="H409" i="3" s="1"/>
  <c r="T17" i="3"/>
  <c r="AE19" i="3"/>
  <c r="R20" i="3"/>
  <c r="S20" i="3" s="1"/>
  <c r="E414" i="3"/>
  <c r="F414" i="3" s="1"/>
  <c r="AS413" i="3"/>
  <c r="AR412" i="3"/>
  <c r="G408" i="1"/>
  <c r="H408" i="1" s="1"/>
  <c r="E409" i="1"/>
  <c r="F409" i="1" s="1"/>
  <c r="AS409" i="1"/>
  <c r="AR408" i="1"/>
  <c r="AT409" i="3" l="1"/>
  <c r="BR410" i="3"/>
  <c r="AU410" i="3"/>
  <c r="AV410" i="3" s="1"/>
  <c r="BI37" i="3"/>
  <c r="AW409" i="3"/>
  <c r="BH37" i="3"/>
  <c r="AW408" i="3"/>
  <c r="BR413" i="1"/>
  <c r="AU413" i="1"/>
  <c r="BO1193" i="1"/>
  <c r="BQ1192" i="1"/>
  <c r="AU1192" i="1" s="1"/>
  <c r="AV1192" i="1" s="1"/>
  <c r="AZ103" i="1" s="1"/>
  <c r="BQ411" i="3"/>
  <c r="BO412" i="3"/>
  <c r="BO414" i="1"/>
  <c r="BQ414" i="1" s="1"/>
  <c r="AF19" i="3"/>
  <c r="U17" i="3"/>
  <c r="G410" i="3"/>
  <c r="H410" i="3" s="1"/>
  <c r="T18" i="3"/>
  <c r="R21" i="3"/>
  <c r="S21" i="3" s="1"/>
  <c r="AE20" i="3"/>
  <c r="AS414" i="3"/>
  <c r="AR413" i="3"/>
  <c r="E415" i="3"/>
  <c r="F415" i="3" s="1"/>
  <c r="G409" i="1"/>
  <c r="H409" i="1" s="1"/>
  <c r="E410" i="1"/>
  <c r="F410" i="1" s="1"/>
  <c r="AS410" i="1"/>
  <c r="AR409" i="1"/>
  <c r="AT410" i="3" l="1"/>
  <c r="BJ37" i="3"/>
  <c r="AW410" i="3"/>
  <c r="BR411" i="3"/>
  <c r="AU411" i="3"/>
  <c r="AV411" i="3" s="1"/>
  <c r="BR414" i="1"/>
  <c r="AU414" i="1"/>
  <c r="BO1194" i="1"/>
  <c r="BQ1193" i="1"/>
  <c r="AU1193" i="1" s="1"/>
  <c r="AV1193" i="1" s="1"/>
  <c r="BA103" i="1" s="1"/>
  <c r="BQ412" i="3"/>
  <c r="BO413" i="3"/>
  <c r="BO415" i="1"/>
  <c r="BQ415" i="1" s="1"/>
  <c r="AF20" i="3"/>
  <c r="U18" i="3"/>
  <c r="G411" i="3"/>
  <c r="H411" i="3" s="1"/>
  <c r="T19" i="3"/>
  <c r="AS415" i="3"/>
  <c r="AR414" i="3"/>
  <c r="E416" i="3"/>
  <c r="F416" i="3" s="1"/>
  <c r="R22" i="3"/>
  <c r="S22" i="3" s="1"/>
  <c r="AE21" i="3"/>
  <c r="G410" i="1"/>
  <c r="H410" i="1" s="1"/>
  <c r="E411" i="1"/>
  <c r="F411" i="1" s="1"/>
  <c r="AS411" i="1"/>
  <c r="AR410" i="1"/>
  <c r="BK37" i="3" l="1"/>
  <c r="BM37" i="3" s="1"/>
  <c r="AP38" i="3" s="1"/>
  <c r="AW411" i="3"/>
  <c r="BR412" i="3"/>
  <c r="AU412" i="3"/>
  <c r="AT411" i="3"/>
  <c r="BR415" i="1"/>
  <c r="AU415" i="1"/>
  <c r="BO1195" i="1"/>
  <c r="BQ1194" i="1"/>
  <c r="AU1194" i="1" s="1"/>
  <c r="AV1194" i="1" s="1"/>
  <c r="BB103" i="1" s="1"/>
  <c r="BQ413" i="3"/>
  <c r="BO414" i="3"/>
  <c r="BO416" i="1"/>
  <c r="BQ416" i="1" s="1"/>
  <c r="AF21" i="3"/>
  <c r="U19" i="3"/>
  <c r="G412" i="3"/>
  <c r="H412" i="3" s="1"/>
  <c r="T20" i="3"/>
  <c r="E417" i="3"/>
  <c r="F417" i="3" s="1"/>
  <c r="R23" i="3"/>
  <c r="S23" i="3" s="1"/>
  <c r="AE22" i="3"/>
  <c r="AS416" i="3"/>
  <c r="AR415" i="3"/>
  <c r="G411" i="1"/>
  <c r="H411" i="1" s="1"/>
  <c r="E412" i="1"/>
  <c r="F412" i="1" s="1"/>
  <c r="AS412" i="1"/>
  <c r="AR411" i="1"/>
  <c r="BL37" i="3" l="1"/>
  <c r="AV412" i="3"/>
  <c r="AT412" i="3"/>
  <c r="BR413" i="3"/>
  <c r="AU413" i="3"/>
  <c r="AV413" i="3" s="1"/>
  <c r="BR416" i="1"/>
  <c r="AU416" i="1"/>
  <c r="BO1196" i="1"/>
  <c r="BQ1195" i="1"/>
  <c r="AU1195" i="1" s="1"/>
  <c r="AV1195" i="1" s="1"/>
  <c r="BC103" i="1" s="1"/>
  <c r="BQ414" i="3"/>
  <c r="BO415" i="3"/>
  <c r="BO417" i="1"/>
  <c r="BQ417" i="1" s="1"/>
  <c r="AF22" i="3"/>
  <c r="U20" i="3"/>
  <c r="G413" i="3"/>
  <c r="H413" i="3" s="1"/>
  <c r="T21" i="3"/>
  <c r="E418" i="3"/>
  <c r="F418" i="3" s="1"/>
  <c r="AS417" i="3"/>
  <c r="AR416" i="3"/>
  <c r="AE23" i="3"/>
  <c r="R24" i="3"/>
  <c r="S24" i="3" s="1"/>
  <c r="G412" i="1"/>
  <c r="H412" i="1" s="1"/>
  <c r="E413" i="1"/>
  <c r="F413" i="1" s="1"/>
  <c r="AS413" i="1"/>
  <c r="AR412" i="1"/>
  <c r="AT413" i="3" l="1"/>
  <c r="BA38" i="3"/>
  <c r="AW413" i="3"/>
  <c r="BR414" i="3"/>
  <c r="AU414" i="3"/>
  <c r="AZ38" i="3"/>
  <c r="AW412" i="3"/>
  <c r="BR417" i="1"/>
  <c r="AU417" i="1"/>
  <c r="BO1197" i="1"/>
  <c r="BQ1196" i="1"/>
  <c r="AU1196" i="1" s="1"/>
  <c r="AV1196" i="1" s="1"/>
  <c r="BD103" i="1" s="1"/>
  <c r="BQ415" i="3"/>
  <c r="BO416" i="3"/>
  <c r="BO418" i="1"/>
  <c r="BQ418" i="1" s="1"/>
  <c r="AF23" i="3"/>
  <c r="U21" i="3"/>
  <c r="G414" i="3"/>
  <c r="H414" i="3" s="1"/>
  <c r="T22" i="3"/>
  <c r="R25" i="3"/>
  <c r="S25" i="3" s="1"/>
  <c r="AE24" i="3"/>
  <c r="E419" i="3"/>
  <c r="F419" i="3" s="1"/>
  <c r="AS418" i="3"/>
  <c r="AR417" i="3"/>
  <c r="G413" i="1"/>
  <c r="H413" i="1" s="1"/>
  <c r="E414" i="1"/>
  <c r="F414" i="1" s="1"/>
  <c r="AS414" i="1"/>
  <c r="AR413" i="1"/>
  <c r="BR415" i="3" l="1"/>
  <c r="AU415" i="3"/>
  <c r="AV415" i="3" s="1"/>
  <c r="AT414" i="3"/>
  <c r="AV414" i="3"/>
  <c r="BR418" i="1"/>
  <c r="AU418" i="1"/>
  <c r="BQ1197" i="1"/>
  <c r="AU1197" i="1" s="1"/>
  <c r="AV1197" i="1" s="1"/>
  <c r="BE103" i="1" s="1"/>
  <c r="BO1198" i="1"/>
  <c r="BQ416" i="3"/>
  <c r="BO417" i="3"/>
  <c r="BO419" i="1"/>
  <c r="BQ419" i="1" s="1"/>
  <c r="AF24" i="3"/>
  <c r="U22" i="3"/>
  <c r="G415" i="3"/>
  <c r="H415" i="3" s="1"/>
  <c r="T23" i="3"/>
  <c r="AS419" i="3"/>
  <c r="AR418" i="3"/>
  <c r="E420" i="3"/>
  <c r="F420" i="3" s="1"/>
  <c r="R26" i="3"/>
  <c r="S26" i="3" s="1"/>
  <c r="AE25" i="3"/>
  <c r="G414" i="1"/>
  <c r="H414" i="1" s="1"/>
  <c r="E415" i="1"/>
  <c r="F415" i="1" s="1"/>
  <c r="AS415" i="1"/>
  <c r="AR414" i="1"/>
  <c r="AT415" i="3" l="1"/>
  <c r="BB38" i="3"/>
  <c r="AW414" i="3"/>
  <c r="BC38" i="3"/>
  <c r="AW415" i="3"/>
  <c r="BR416" i="3"/>
  <c r="AU416" i="3"/>
  <c r="AV416" i="3" s="1"/>
  <c r="BR419" i="1"/>
  <c r="AU419" i="1"/>
  <c r="BO1199" i="1"/>
  <c r="BQ1198" i="1"/>
  <c r="AU1198" i="1" s="1"/>
  <c r="AV1198" i="1" s="1"/>
  <c r="BF103" i="1" s="1"/>
  <c r="BQ417" i="3"/>
  <c r="BO418" i="3"/>
  <c r="BO420" i="1"/>
  <c r="BQ420" i="1" s="1"/>
  <c r="AF25" i="3"/>
  <c r="U23" i="3"/>
  <c r="G416" i="3"/>
  <c r="H416" i="3" s="1"/>
  <c r="T24" i="3"/>
  <c r="E421" i="3"/>
  <c r="F421" i="3" s="1"/>
  <c r="AS420" i="3"/>
  <c r="AR419" i="3"/>
  <c r="AE26" i="3"/>
  <c r="R27" i="3"/>
  <c r="S27" i="3" s="1"/>
  <c r="G415" i="1"/>
  <c r="H415" i="1" s="1"/>
  <c r="E416" i="1"/>
  <c r="F416" i="1" s="1"/>
  <c r="AS416" i="1"/>
  <c r="AR415" i="1"/>
  <c r="BR417" i="3" l="1"/>
  <c r="AU417" i="3"/>
  <c r="AV417" i="3" s="1"/>
  <c r="BD38" i="3"/>
  <c r="AW416" i="3"/>
  <c r="AT416" i="3"/>
  <c r="BR420" i="1"/>
  <c r="AU420" i="1"/>
  <c r="BO1200" i="1"/>
  <c r="BQ1199" i="1"/>
  <c r="AU1199" i="1" s="1"/>
  <c r="AV1199" i="1" s="1"/>
  <c r="BG103" i="1" s="1"/>
  <c r="BQ418" i="3"/>
  <c r="BO419" i="3"/>
  <c r="BO421" i="1"/>
  <c r="BQ421" i="1" s="1"/>
  <c r="AF26" i="3"/>
  <c r="U24" i="3"/>
  <c r="G417" i="3"/>
  <c r="H417" i="3" s="1"/>
  <c r="T25" i="3"/>
  <c r="E422" i="3"/>
  <c r="F422" i="3" s="1"/>
  <c r="AS421" i="3"/>
  <c r="AR420" i="3"/>
  <c r="R28" i="3"/>
  <c r="S28" i="3" s="1"/>
  <c r="AE27" i="3"/>
  <c r="G416" i="1"/>
  <c r="H416" i="1" s="1"/>
  <c r="E417" i="1"/>
  <c r="F417" i="1" s="1"/>
  <c r="AS417" i="1"/>
  <c r="AR416" i="1"/>
  <c r="AT417" i="3" l="1"/>
  <c r="BE38" i="3"/>
  <c r="AW417" i="3"/>
  <c r="BR418" i="3"/>
  <c r="AU418" i="3"/>
  <c r="BR421" i="1"/>
  <c r="AU421" i="1"/>
  <c r="BO1201" i="1"/>
  <c r="BQ1200" i="1"/>
  <c r="AU1200" i="1" s="1"/>
  <c r="AV1200" i="1" s="1"/>
  <c r="BH103" i="1" s="1"/>
  <c r="BQ419" i="3"/>
  <c r="BO420" i="3"/>
  <c r="BO422" i="1"/>
  <c r="BQ422" i="1" s="1"/>
  <c r="AF27" i="3"/>
  <c r="U25" i="3"/>
  <c r="G418" i="3"/>
  <c r="H418" i="3" s="1"/>
  <c r="T26" i="3"/>
  <c r="AS422" i="3"/>
  <c r="AR421" i="3"/>
  <c r="E423" i="3"/>
  <c r="F423" i="3" s="1"/>
  <c r="R29" i="3"/>
  <c r="S29" i="3" s="1"/>
  <c r="AE28" i="3"/>
  <c r="G417" i="1"/>
  <c r="H417" i="1" s="1"/>
  <c r="E418" i="1"/>
  <c r="F418" i="1" s="1"/>
  <c r="AS418" i="1"/>
  <c r="AR417" i="1"/>
  <c r="BR419" i="3" l="1"/>
  <c r="AU419" i="3"/>
  <c r="AV419" i="3" s="1"/>
  <c r="AV418" i="3"/>
  <c r="AT418" i="3"/>
  <c r="BR422" i="1"/>
  <c r="AU422" i="1"/>
  <c r="BO1202" i="1"/>
  <c r="BQ1201" i="1"/>
  <c r="AU1201" i="1" s="1"/>
  <c r="AV1201" i="1" s="1"/>
  <c r="BI103" i="1" s="1"/>
  <c r="BQ420" i="3"/>
  <c r="BO421" i="3"/>
  <c r="BO423" i="1"/>
  <c r="BQ423" i="1" s="1"/>
  <c r="AF28" i="3"/>
  <c r="U26" i="3"/>
  <c r="G419" i="3"/>
  <c r="H419" i="3" s="1"/>
  <c r="T27" i="3"/>
  <c r="AS423" i="3"/>
  <c r="AR422" i="3"/>
  <c r="AE29" i="3"/>
  <c r="R30" i="3"/>
  <c r="S30" i="3" s="1"/>
  <c r="E424" i="3"/>
  <c r="F424" i="3" s="1"/>
  <c r="G418" i="1"/>
  <c r="H418" i="1" s="1"/>
  <c r="E419" i="1"/>
  <c r="F419" i="1" s="1"/>
  <c r="AS419" i="1"/>
  <c r="AR418" i="1"/>
  <c r="AT419" i="3" l="1"/>
  <c r="BF38" i="3"/>
  <c r="AW418" i="3"/>
  <c r="BG38" i="3"/>
  <c r="AW419" i="3"/>
  <c r="BR420" i="3"/>
  <c r="AU420" i="3"/>
  <c r="BR423" i="1"/>
  <c r="AU423" i="1"/>
  <c r="BO1203" i="1"/>
  <c r="BQ1202" i="1"/>
  <c r="AU1202" i="1" s="1"/>
  <c r="AV1202" i="1" s="1"/>
  <c r="BJ103" i="1" s="1"/>
  <c r="BQ421" i="3"/>
  <c r="BO422" i="3"/>
  <c r="BO424" i="1"/>
  <c r="BQ424" i="1" s="1"/>
  <c r="AF29" i="3"/>
  <c r="U27" i="3"/>
  <c r="G420" i="3"/>
  <c r="H420" i="3" s="1"/>
  <c r="T28" i="3"/>
  <c r="E425" i="3"/>
  <c r="F425" i="3" s="1"/>
  <c r="AE30" i="3"/>
  <c r="R31" i="3"/>
  <c r="S31" i="3" s="1"/>
  <c r="AS424" i="3"/>
  <c r="AR423" i="3"/>
  <c r="G419" i="1"/>
  <c r="H419" i="1" s="1"/>
  <c r="E420" i="1"/>
  <c r="F420" i="1" s="1"/>
  <c r="AS420" i="1"/>
  <c r="AR419" i="1"/>
  <c r="BR421" i="3" l="1"/>
  <c r="AU421" i="3"/>
  <c r="AV421" i="3" s="1"/>
  <c r="AT420" i="3"/>
  <c r="AV420" i="3"/>
  <c r="BR424" i="1"/>
  <c r="AU424" i="1"/>
  <c r="BQ1203" i="1"/>
  <c r="AU1203" i="1" s="1"/>
  <c r="AV1203" i="1" s="1"/>
  <c r="BK103" i="1" s="1"/>
  <c r="BL103" i="1" s="1"/>
  <c r="BO1204" i="1"/>
  <c r="BQ422" i="3"/>
  <c r="BO423" i="3"/>
  <c r="BO425" i="1"/>
  <c r="BQ425" i="1" s="1"/>
  <c r="AF30" i="3"/>
  <c r="U28" i="3"/>
  <c r="G421" i="3"/>
  <c r="H421" i="3" s="1"/>
  <c r="T29" i="3"/>
  <c r="AS425" i="3"/>
  <c r="AR424" i="3"/>
  <c r="R32" i="3"/>
  <c r="S32" i="3" s="1"/>
  <c r="AE31" i="3"/>
  <c r="E426" i="3"/>
  <c r="F426" i="3" s="1"/>
  <c r="G420" i="1"/>
  <c r="H420" i="1" s="1"/>
  <c r="E421" i="1"/>
  <c r="F421" i="1" s="1"/>
  <c r="AS421" i="1"/>
  <c r="AR420" i="1"/>
  <c r="AT421" i="3" l="1"/>
  <c r="BR422" i="3"/>
  <c r="AU422" i="3"/>
  <c r="BH38" i="3"/>
  <c r="AW420" i="3"/>
  <c r="BI38" i="3"/>
  <c r="AW421" i="3"/>
  <c r="BR425" i="1"/>
  <c r="AU425" i="1"/>
  <c r="BO1205" i="1"/>
  <c r="BQ1204" i="1"/>
  <c r="AU1204" i="1" s="1"/>
  <c r="AV1204" i="1" s="1"/>
  <c r="AZ104" i="1" s="1"/>
  <c r="BQ423" i="3"/>
  <c r="BO424" i="3"/>
  <c r="BO426" i="1"/>
  <c r="BQ426" i="1" s="1"/>
  <c r="AF31" i="3"/>
  <c r="U29" i="3"/>
  <c r="G422" i="3"/>
  <c r="H422" i="3" s="1"/>
  <c r="T30" i="3"/>
  <c r="R33" i="3"/>
  <c r="S33" i="3" s="1"/>
  <c r="AE32" i="3"/>
  <c r="E427" i="3"/>
  <c r="F427" i="3" s="1"/>
  <c r="AS426" i="3"/>
  <c r="AR425" i="3"/>
  <c r="G421" i="1"/>
  <c r="H421" i="1" s="1"/>
  <c r="E422" i="1"/>
  <c r="F422" i="1" s="1"/>
  <c r="AS422" i="1"/>
  <c r="AR421" i="1"/>
  <c r="BR423" i="3" l="1"/>
  <c r="AU423" i="3"/>
  <c r="AV423" i="3" s="1"/>
  <c r="AV422" i="3"/>
  <c r="AT422" i="3"/>
  <c r="BR426" i="1"/>
  <c r="AU426" i="1"/>
  <c r="BO1206" i="1"/>
  <c r="BQ1205" i="1"/>
  <c r="AU1205" i="1" s="1"/>
  <c r="AV1205" i="1" s="1"/>
  <c r="BA104" i="1" s="1"/>
  <c r="BQ424" i="3"/>
  <c r="BO425" i="3"/>
  <c r="BO427" i="1"/>
  <c r="BQ427" i="1" s="1"/>
  <c r="AF32" i="3"/>
  <c r="U30" i="3"/>
  <c r="G423" i="3"/>
  <c r="H423" i="3" s="1"/>
  <c r="T31" i="3"/>
  <c r="AS427" i="3"/>
  <c r="AR426" i="3"/>
  <c r="R34" i="3"/>
  <c r="S34" i="3" s="1"/>
  <c r="AE33" i="3"/>
  <c r="E428" i="3"/>
  <c r="F428" i="3" s="1"/>
  <c r="G422" i="1"/>
  <c r="H422" i="1" s="1"/>
  <c r="E423" i="1"/>
  <c r="F423" i="1" s="1"/>
  <c r="AS423" i="1"/>
  <c r="AR422" i="1"/>
  <c r="AT423" i="3" l="1"/>
  <c r="BR424" i="3"/>
  <c r="AU424" i="3"/>
  <c r="AV424" i="3" s="1"/>
  <c r="BJ38" i="3"/>
  <c r="AW422" i="3"/>
  <c r="BK38" i="3"/>
  <c r="AW423" i="3"/>
  <c r="BR427" i="1"/>
  <c r="AU427" i="1"/>
  <c r="BO1207" i="1"/>
  <c r="BQ1206" i="1"/>
  <c r="AU1206" i="1" s="1"/>
  <c r="AV1206" i="1" s="1"/>
  <c r="BB104" i="1" s="1"/>
  <c r="BQ425" i="3"/>
  <c r="BO426" i="3"/>
  <c r="BO428" i="1"/>
  <c r="BQ428" i="1" s="1"/>
  <c r="AF33" i="3"/>
  <c r="U31" i="3"/>
  <c r="G424" i="3"/>
  <c r="H424" i="3" s="1"/>
  <c r="T32" i="3"/>
  <c r="E429" i="3"/>
  <c r="F429" i="3" s="1"/>
  <c r="AE34" i="3"/>
  <c r="R35" i="3"/>
  <c r="S35" i="3" s="1"/>
  <c r="AS428" i="3"/>
  <c r="AR427" i="3"/>
  <c r="G423" i="1"/>
  <c r="H423" i="1" s="1"/>
  <c r="E424" i="1"/>
  <c r="F424" i="1" s="1"/>
  <c r="AS424" i="1"/>
  <c r="AR423" i="1"/>
  <c r="AT424" i="3" l="1"/>
  <c r="BL38" i="3"/>
  <c r="BM38" i="3"/>
  <c r="AP39" i="3" s="1"/>
  <c r="AZ39" i="3"/>
  <c r="AW424" i="3"/>
  <c r="BR425" i="3"/>
  <c r="AU425" i="3"/>
  <c r="AV425" i="3" s="1"/>
  <c r="BR428" i="1"/>
  <c r="AU428" i="1"/>
  <c r="BQ1207" i="1"/>
  <c r="AU1207" i="1" s="1"/>
  <c r="AV1207" i="1" s="1"/>
  <c r="BC104" i="1" s="1"/>
  <c r="BO1208" i="1"/>
  <c r="BQ426" i="3"/>
  <c r="BO427" i="3"/>
  <c r="BO429" i="1"/>
  <c r="BQ429" i="1" s="1"/>
  <c r="AF34" i="3"/>
  <c r="U32" i="3"/>
  <c r="G425" i="3"/>
  <c r="H425" i="3" s="1"/>
  <c r="T33" i="3"/>
  <c r="E430" i="3"/>
  <c r="F430" i="3" s="1"/>
  <c r="AS429" i="3"/>
  <c r="AR428" i="3"/>
  <c r="R36" i="3"/>
  <c r="S36" i="3" s="1"/>
  <c r="AE35" i="3"/>
  <c r="G424" i="1"/>
  <c r="H424" i="1" s="1"/>
  <c r="E425" i="1"/>
  <c r="F425" i="1" s="1"/>
  <c r="AS425" i="1"/>
  <c r="AR424" i="1"/>
  <c r="AT425" i="3" l="1"/>
  <c r="BR426" i="3"/>
  <c r="AU426" i="3"/>
  <c r="BA39" i="3"/>
  <c r="AW425" i="3"/>
  <c r="BR429" i="1"/>
  <c r="AU429" i="1"/>
  <c r="BO1209" i="1"/>
  <c r="BQ1208" i="1"/>
  <c r="AU1208" i="1" s="1"/>
  <c r="AV1208" i="1" s="1"/>
  <c r="BD104" i="1" s="1"/>
  <c r="BQ427" i="3"/>
  <c r="BO428" i="3"/>
  <c r="BO430" i="1"/>
  <c r="BQ430" i="1" s="1"/>
  <c r="AF35" i="3"/>
  <c r="U33" i="3"/>
  <c r="G426" i="3"/>
  <c r="H426" i="3" s="1"/>
  <c r="T34" i="3"/>
  <c r="AS430" i="3"/>
  <c r="AR429" i="3"/>
  <c r="AE36" i="3"/>
  <c r="R37" i="3"/>
  <c r="S37" i="3" s="1"/>
  <c r="E431" i="3"/>
  <c r="F431" i="3" s="1"/>
  <c r="G425" i="1"/>
  <c r="H425" i="1" s="1"/>
  <c r="E426" i="1"/>
  <c r="F426" i="1" s="1"/>
  <c r="AS426" i="1"/>
  <c r="AR425" i="1"/>
  <c r="BR427" i="3" l="1"/>
  <c r="AU427" i="3"/>
  <c r="AV427" i="3" s="1"/>
  <c r="AT426" i="3"/>
  <c r="AV426" i="3"/>
  <c r="BR430" i="1"/>
  <c r="AU430" i="1"/>
  <c r="BQ1209" i="1"/>
  <c r="AU1209" i="1" s="1"/>
  <c r="AV1209" i="1" s="1"/>
  <c r="BE104" i="1" s="1"/>
  <c r="BO1210" i="1"/>
  <c r="BQ428" i="3"/>
  <c r="BO429" i="3"/>
  <c r="BO431" i="1"/>
  <c r="BQ431" i="1" s="1"/>
  <c r="AF36" i="3"/>
  <c r="U34" i="3"/>
  <c r="G427" i="3"/>
  <c r="H427" i="3" s="1"/>
  <c r="T35" i="3"/>
  <c r="AS431" i="3"/>
  <c r="AR430" i="3"/>
  <c r="E432" i="3"/>
  <c r="F432" i="3" s="1"/>
  <c r="R38" i="3"/>
  <c r="S38" i="3" s="1"/>
  <c r="AE37" i="3"/>
  <c r="G426" i="1"/>
  <c r="H426" i="1" s="1"/>
  <c r="E427" i="1"/>
  <c r="F427" i="1" s="1"/>
  <c r="AS427" i="1"/>
  <c r="AR426" i="1"/>
  <c r="AT427" i="3" l="1"/>
  <c r="BB39" i="3"/>
  <c r="AW426" i="3"/>
  <c r="BC39" i="3"/>
  <c r="AW427" i="3"/>
  <c r="BR428" i="3"/>
  <c r="AU428" i="3"/>
  <c r="BR431" i="1"/>
  <c r="AU431" i="1"/>
  <c r="BO1211" i="1"/>
  <c r="BQ1210" i="1"/>
  <c r="AU1210" i="1" s="1"/>
  <c r="AV1210" i="1" s="1"/>
  <c r="BF104" i="1" s="1"/>
  <c r="BQ429" i="3"/>
  <c r="BO430" i="3"/>
  <c r="BO432" i="1"/>
  <c r="BQ432" i="1" s="1"/>
  <c r="AF37" i="3"/>
  <c r="U35" i="3"/>
  <c r="G428" i="3"/>
  <c r="H428" i="3" s="1"/>
  <c r="T36" i="3"/>
  <c r="E433" i="3"/>
  <c r="F433" i="3" s="1"/>
  <c r="AS432" i="3"/>
  <c r="AR431" i="3"/>
  <c r="AE38" i="3"/>
  <c r="R39" i="3"/>
  <c r="S39" i="3" s="1"/>
  <c r="G427" i="1"/>
  <c r="H427" i="1" s="1"/>
  <c r="E428" i="1"/>
  <c r="F428" i="1" s="1"/>
  <c r="AS428" i="1"/>
  <c r="AR427" i="1"/>
  <c r="BR429" i="3" l="1"/>
  <c r="AU429" i="3"/>
  <c r="AV429" i="3" s="1"/>
  <c r="AT428" i="3"/>
  <c r="AV428" i="3"/>
  <c r="BR432" i="1"/>
  <c r="AU432" i="1"/>
  <c r="BQ1211" i="1"/>
  <c r="AU1211" i="1" s="1"/>
  <c r="AV1211" i="1" s="1"/>
  <c r="BG104" i="1" s="1"/>
  <c r="BO1212" i="1"/>
  <c r="BQ430" i="3"/>
  <c r="BO431" i="3"/>
  <c r="BO433" i="1"/>
  <c r="BQ433" i="1" s="1"/>
  <c r="AF38" i="3"/>
  <c r="U36" i="3"/>
  <c r="G429" i="3"/>
  <c r="H429" i="3" s="1"/>
  <c r="T37" i="3"/>
  <c r="E434" i="3"/>
  <c r="F434" i="3" s="1"/>
  <c r="R40" i="3"/>
  <c r="S40" i="3" s="1"/>
  <c r="AE39" i="3"/>
  <c r="AS433" i="3"/>
  <c r="AR432" i="3"/>
  <c r="G428" i="1"/>
  <c r="H428" i="1" s="1"/>
  <c r="E429" i="1"/>
  <c r="F429" i="1" s="1"/>
  <c r="AS429" i="1"/>
  <c r="AR428" i="1"/>
  <c r="BR430" i="3" l="1"/>
  <c r="AU430" i="3"/>
  <c r="AV430" i="3" s="1"/>
  <c r="BD39" i="3"/>
  <c r="AW428" i="3"/>
  <c r="AT429" i="3"/>
  <c r="BE39" i="3"/>
  <c r="AW429" i="3"/>
  <c r="BR433" i="1"/>
  <c r="AU433" i="1"/>
  <c r="BO1213" i="1"/>
  <c r="BQ1212" i="1"/>
  <c r="AU1212" i="1" s="1"/>
  <c r="AV1212" i="1" s="1"/>
  <c r="BH104" i="1" s="1"/>
  <c r="BQ431" i="3"/>
  <c r="BO432" i="3"/>
  <c r="BO434" i="1"/>
  <c r="BQ434" i="1" s="1"/>
  <c r="AF39" i="3"/>
  <c r="U37" i="3"/>
  <c r="G430" i="3"/>
  <c r="H430" i="3" s="1"/>
  <c r="T38" i="3"/>
  <c r="E435" i="3"/>
  <c r="F435" i="3" s="1"/>
  <c r="AS434" i="3"/>
  <c r="AR433" i="3"/>
  <c r="AE40" i="3"/>
  <c r="R41" i="3"/>
  <c r="S41" i="3" s="1"/>
  <c r="G429" i="1"/>
  <c r="H429" i="1" s="1"/>
  <c r="E430" i="1"/>
  <c r="F430" i="1" s="1"/>
  <c r="AS430" i="1"/>
  <c r="AR429" i="1"/>
  <c r="AT430" i="3" l="1"/>
  <c r="BR431" i="3"/>
  <c r="AU431" i="3"/>
  <c r="AV431" i="3" s="1"/>
  <c r="BF39" i="3"/>
  <c r="AW430" i="3"/>
  <c r="BR434" i="1"/>
  <c r="AU434" i="1"/>
  <c r="BQ1213" i="1"/>
  <c r="AU1213" i="1" s="1"/>
  <c r="AV1213" i="1" s="1"/>
  <c r="BI104" i="1" s="1"/>
  <c r="BO1214" i="1"/>
  <c r="BQ432" i="3"/>
  <c r="BO433" i="3"/>
  <c r="BO435" i="1"/>
  <c r="BQ435" i="1" s="1"/>
  <c r="AF40" i="3"/>
  <c r="U38" i="3"/>
  <c r="G431" i="3"/>
  <c r="H431" i="3" s="1"/>
  <c r="T39" i="3"/>
  <c r="AE41" i="3"/>
  <c r="R42" i="3"/>
  <c r="S42" i="3" s="1"/>
  <c r="E436" i="3"/>
  <c r="F436" i="3" s="1"/>
  <c r="AS435" i="3"/>
  <c r="AR434" i="3"/>
  <c r="G430" i="1"/>
  <c r="H430" i="1" s="1"/>
  <c r="E431" i="1"/>
  <c r="F431" i="1" s="1"/>
  <c r="AS431" i="1"/>
  <c r="AR430" i="1"/>
  <c r="BR432" i="3" l="1"/>
  <c r="AU432" i="3"/>
  <c r="BG39" i="3"/>
  <c r="AW431" i="3"/>
  <c r="AT431" i="3"/>
  <c r="BR435" i="1"/>
  <c r="AU435" i="1"/>
  <c r="BO1215" i="1"/>
  <c r="BQ1214" i="1"/>
  <c r="AU1214" i="1" s="1"/>
  <c r="AV1214" i="1" s="1"/>
  <c r="BJ104" i="1" s="1"/>
  <c r="BQ433" i="3"/>
  <c r="BO434" i="3"/>
  <c r="BO436" i="1"/>
  <c r="BQ436" i="1" s="1"/>
  <c r="AF41" i="3"/>
  <c r="U39" i="3"/>
  <c r="G432" i="3"/>
  <c r="H432" i="3" s="1"/>
  <c r="T40" i="3"/>
  <c r="E437" i="3"/>
  <c r="F437" i="3" s="1"/>
  <c r="R43" i="3"/>
  <c r="S43" i="3" s="1"/>
  <c r="AE42" i="3"/>
  <c r="AS436" i="3"/>
  <c r="AR435" i="3"/>
  <c r="G431" i="1"/>
  <c r="H431" i="1" s="1"/>
  <c r="E432" i="1"/>
  <c r="F432" i="1" s="1"/>
  <c r="AS432" i="1"/>
  <c r="AR431" i="1"/>
  <c r="BR433" i="3" l="1"/>
  <c r="AU433" i="3"/>
  <c r="AV433" i="3" s="1"/>
  <c r="AV432" i="3"/>
  <c r="AT432" i="3"/>
  <c r="BR436" i="1"/>
  <c r="AU436" i="1"/>
  <c r="BQ1215" i="1"/>
  <c r="AU1215" i="1" s="1"/>
  <c r="AV1215" i="1" s="1"/>
  <c r="BK104" i="1" s="1"/>
  <c r="BL104" i="1" s="1"/>
  <c r="BO1216" i="1"/>
  <c r="BQ434" i="3"/>
  <c r="BO435" i="3"/>
  <c r="BO437" i="1"/>
  <c r="BQ437" i="1" s="1"/>
  <c r="AF42" i="3"/>
  <c r="U40" i="3"/>
  <c r="G433" i="3"/>
  <c r="H433" i="3" s="1"/>
  <c r="T41" i="3"/>
  <c r="E438" i="3"/>
  <c r="F438" i="3" s="1"/>
  <c r="R44" i="3"/>
  <c r="S44" i="3" s="1"/>
  <c r="AE43" i="3"/>
  <c r="AS437" i="3"/>
  <c r="AR436" i="3"/>
  <c r="G432" i="1"/>
  <c r="H432" i="1" s="1"/>
  <c r="E433" i="1"/>
  <c r="F433" i="1" s="1"/>
  <c r="AS433" i="1"/>
  <c r="AR432" i="1"/>
  <c r="AT433" i="3" l="1"/>
  <c r="BR434" i="3"/>
  <c r="AU434" i="3"/>
  <c r="AV434" i="3" s="1"/>
  <c r="BH39" i="3"/>
  <c r="AW432" i="3"/>
  <c r="BI39" i="3"/>
  <c r="AW433" i="3"/>
  <c r="BR437" i="1"/>
  <c r="AU437" i="1"/>
  <c r="BO1217" i="1"/>
  <c r="BQ1216" i="1"/>
  <c r="AU1216" i="1" s="1"/>
  <c r="AV1216" i="1" s="1"/>
  <c r="AZ105" i="1" s="1"/>
  <c r="BQ435" i="3"/>
  <c r="BO436" i="3"/>
  <c r="BO438" i="1"/>
  <c r="BQ438" i="1" s="1"/>
  <c r="AF43" i="3"/>
  <c r="U41" i="3"/>
  <c r="G434" i="3"/>
  <c r="H434" i="3" s="1"/>
  <c r="T42" i="3"/>
  <c r="AS438" i="3"/>
  <c r="AR437" i="3"/>
  <c r="R45" i="3"/>
  <c r="S45" i="3" s="1"/>
  <c r="AE44" i="3"/>
  <c r="E439" i="3"/>
  <c r="F439" i="3" s="1"/>
  <c r="G433" i="1"/>
  <c r="H433" i="1" s="1"/>
  <c r="E434" i="1"/>
  <c r="F434" i="1" s="1"/>
  <c r="AS434" i="1"/>
  <c r="AR433" i="1"/>
  <c r="BR435" i="3" l="1"/>
  <c r="AU435" i="3"/>
  <c r="AV435" i="3" s="1"/>
  <c r="BJ39" i="3"/>
  <c r="AW434" i="3"/>
  <c r="AT434" i="3"/>
  <c r="BR438" i="1"/>
  <c r="AU438" i="1"/>
  <c r="BQ1217" i="1"/>
  <c r="AU1217" i="1" s="1"/>
  <c r="AV1217" i="1" s="1"/>
  <c r="BA105" i="1" s="1"/>
  <c r="BO1218" i="1"/>
  <c r="BQ436" i="3"/>
  <c r="BO437" i="3"/>
  <c r="BO439" i="1"/>
  <c r="BQ439" i="1" s="1"/>
  <c r="AF44" i="3"/>
  <c r="U42" i="3"/>
  <c r="G435" i="3"/>
  <c r="H435" i="3" s="1"/>
  <c r="T43" i="3"/>
  <c r="AE45" i="3"/>
  <c r="R46" i="3"/>
  <c r="S46" i="3" s="1"/>
  <c r="E440" i="3"/>
  <c r="F440" i="3" s="1"/>
  <c r="AS439" i="3"/>
  <c r="AR438" i="3"/>
  <c r="G434" i="1"/>
  <c r="H434" i="1" s="1"/>
  <c r="E435" i="1"/>
  <c r="F435" i="1" s="1"/>
  <c r="AS435" i="1"/>
  <c r="AR434" i="1"/>
  <c r="AT435" i="3" l="1"/>
  <c r="BR436" i="3"/>
  <c r="AU436" i="3"/>
  <c r="BK39" i="3"/>
  <c r="BM39" i="3" s="1"/>
  <c r="AP40" i="3" s="1"/>
  <c r="AW435" i="3"/>
  <c r="BR439" i="1"/>
  <c r="AU439" i="1"/>
  <c r="BO1219" i="1"/>
  <c r="BQ1218" i="1"/>
  <c r="AU1218" i="1" s="1"/>
  <c r="AV1218" i="1" s="1"/>
  <c r="BB105" i="1" s="1"/>
  <c r="BQ437" i="3"/>
  <c r="BO438" i="3"/>
  <c r="BO440" i="1"/>
  <c r="BQ440" i="1" s="1"/>
  <c r="AF45" i="3"/>
  <c r="U43" i="3"/>
  <c r="G436" i="3"/>
  <c r="H436" i="3" s="1"/>
  <c r="T44" i="3"/>
  <c r="R47" i="3"/>
  <c r="S47" i="3" s="1"/>
  <c r="AE46" i="3"/>
  <c r="E441" i="3"/>
  <c r="F441" i="3" s="1"/>
  <c r="AS440" i="3"/>
  <c r="AR439" i="3"/>
  <c r="G435" i="1"/>
  <c r="H435" i="1" s="1"/>
  <c r="E436" i="1"/>
  <c r="F436" i="1" s="1"/>
  <c r="AS436" i="1"/>
  <c r="AR435" i="1"/>
  <c r="AT436" i="3" l="1"/>
  <c r="AV436" i="3"/>
  <c r="BR437" i="3"/>
  <c r="AU437" i="3"/>
  <c r="AV437" i="3" s="1"/>
  <c r="BL39" i="3"/>
  <c r="BR440" i="1"/>
  <c r="AU440" i="1"/>
  <c r="BQ1219" i="1"/>
  <c r="AU1219" i="1" s="1"/>
  <c r="AV1219" i="1" s="1"/>
  <c r="BC105" i="1" s="1"/>
  <c r="BO1220" i="1"/>
  <c r="BQ438" i="3"/>
  <c r="BO439" i="3"/>
  <c r="BO441" i="1"/>
  <c r="BQ441" i="1" s="1"/>
  <c r="AF46" i="3"/>
  <c r="U44" i="3"/>
  <c r="G437" i="3"/>
  <c r="H437" i="3" s="1"/>
  <c r="T45" i="3"/>
  <c r="R48" i="3"/>
  <c r="S48" i="3" s="1"/>
  <c r="AE47" i="3"/>
  <c r="E442" i="3"/>
  <c r="F442" i="3" s="1"/>
  <c r="AS441" i="3"/>
  <c r="AR440" i="3"/>
  <c r="G436" i="1"/>
  <c r="H436" i="1" s="1"/>
  <c r="E437" i="1"/>
  <c r="F437" i="1" s="1"/>
  <c r="AS437" i="1"/>
  <c r="AR436" i="1"/>
  <c r="BR438" i="3" l="1"/>
  <c r="AU438" i="3"/>
  <c r="AV438" i="3" s="1"/>
  <c r="BA40" i="3"/>
  <c r="AW437" i="3"/>
  <c r="AZ40" i="3"/>
  <c r="AW436" i="3"/>
  <c r="AT437" i="3"/>
  <c r="BR441" i="1"/>
  <c r="AU441" i="1"/>
  <c r="BO1221" i="1"/>
  <c r="BQ1220" i="1"/>
  <c r="AU1220" i="1" s="1"/>
  <c r="AV1220" i="1" s="1"/>
  <c r="BD105" i="1" s="1"/>
  <c r="BQ439" i="3"/>
  <c r="BO440" i="3"/>
  <c r="BO442" i="1"/>
  <c r="BQ442" i="1" s="1"/>
  <c r="AF47" i="3"/>
  <c r="U45" i="3"/>
  <c r="G438" i="3"/>
  <c r="H438" i="3" s="1"/>
  <c r="T46" i="3"/>
  <c r="E443" i="3"/>
  <c r="F443" i="3" s="1"/>
  <c r="AS442" i="3"/>
  <c r="AR441" i="3"/>
  <c r="AE48" i="3"/>
  <c r="R49" i="3"/>
  <c r="S49" i="3" s="1"/>
  <c r="G437" i="1"/>
  <c r="H437" i="1" s="1"/>
  <c r="E438" i="1"/>
  <c r="F438" i="1" s="1"/>
  <c r="AS438" i="1"/>
  <c r="AR437" i="1"/>
  <c r="AT438" i="3" l="1"/>
  <c r="BR439" i="3"/>
  <c r="AU439" i="3"/>
  <c r="AV439" i="3" s="1"/>
  <c r="BB40" i="3"/>
  <c r="AW438" i="3"/>
  <c r="BR442" i="1"/>
  <c r="AU442" i="1"/>
  <c r="BQ1221" i="1"/>
  <c r="AU1221" i="1" s="1"/>
  <c r="AV1221" i="1" s="1"/>
  <c r="BE105" i="1" s="1"/>
  <c r="BO1222" i="1"/>
  <c r="BQ440" i="3"/>
  <c r="BO441" i="3"/>
  <c r="BO443" i="1"/>
  <c r="BQ443" i="1" s="1"/>
  <c r="AF48" i="3"/>
  <c r="U46" i="3"/>
  <c r="G439" i="3"/>
  <c r="H439" i="3" s="1"/>
  <c r="T47" i="3"/>
  <c r="AS443" i="3"/>
  <c r="AR442" i="3"/>
  <c r="R50" i="3"/>
  <c r="S50" i="3" s="1"/>
  <c r="AE49" i="3"/>
  <c r="E444" i="3"/>
  <c r="F444" i="3" s="1"/>
  <c r="G438" i="1"/>
  <c r="H438" i="1" s="1"/>
  <c r="E439" i="1"/>
  <c r="F439" i="1" s="1"/>
  <c r="AS439" i="1"/>
  <c r="AR438" i="1"/>
  <c r="BC40" i="3" l="1"/>
  <c r="AW439" i="3"/>
  <c r="AT439" i="3"/>
  <c r="BR440" i="3"/>
  <c r="AU440" i="3"/>
  <c r="BR443" i="1"/>
  <c r="AU443" i="1"/>
  <c r="BO1223" i="1"/>
  <c r="BQ1222" i="1"/>
  <c r="AU1222" i="1" s="1"/>
  <c r="AV1222" i="1" s="1"/>
  <c r="BF105" i="1" s="1"/>
  <c r="BQ441" i="3"/>
  <c r="BO442" i="3"/>
  <c r="BO444" i="1"/>
  <c r="BQ444" i="1" s="1"/>
  <c r="AF49" i="3"/>
  <c r="U47" i="3"/>
  <c r="G440" i="3"/>
  <c r="H440" i="3" s="1"/>
  <c r="T48" i="3"/>
  <c r="E445" i="3"/>
  <c r="F445" i="3" s="1"/>
  <c r="AS444" i="3"/>
  <c r="AR443" i="3"/>
  <c r="R51" i="3"/>
  <c r="S51" i="3" s="1"/>
  <c r="AE50" i="3"/>
  <c r="G439" i="1"/>
  <c r="H439" i="1" s="1"/>
  <c r="E440" i="1"/>
  <c r="F440" i="1" s="1"/>
  <c r="AS440" i="1"/>
  <c r="AR439" i="1"/>
  <c r="AV440" i="3" l="1"/>
  <c r="AT440" i="3"/>
  <c r="BR441" i="3"/>
  <c r="AU441" i="3"/>
  <c r="AV441" i="3" s="1"/>
  <c r="BR444" i="1"/>
  <c r="AU444" i="1"/>
  <c r="BQ1223" i="1"/>
  <c r="AU1223" i="1" s="1"/>
  <c r="AV1223" i="1" s="1"/>
  <c r="BG105" i="1" s="1"/>
  <c r="BO1224" i="1"/>
  <c r="BQ442" i="3"/>
  <c r="BO443" i="3"/>
  <c r="BO445" i="1"/>
  <c r="BQ445" i="1" s="1"/>
  <c r="AF50" i="3"/>
  <c r="U48" i="3"/>
  <c r="G441" i="3"/>
  <c r="H441" i="3" s="1"/>
  <c r="T49" i="3"/>
  <c r="E446" i="3"/>
  <c r="F446" i="3" s="1"/>
  <c r="AS445" i="3"/>
  <c r="AR444" i="3"/>
  <c r="AE51" i="3"/>
  <c r="R52" i="3"/>
  <c r="S52" i="3" s="1"/>
  <c r="G440" i="1"/>
  <c r="H440" i="1" s="1"/>
  <c r="E441" i="1"/>
  <c r="F441" i="1" s="1"/>
  <c r="AS441" i="1"/>
  <c r="AR440" i="1"/>
  <c r="AT441" i="3" l="1"/>
  <c r="BE40" i="3"/>
  <c r="AW441" i="3"/>
  <c r="BD40" i="3"/>
  <c r="AW440" i="3"/>
  <c r="BR442" i="3"/>
  <c r="AU442" i="3"/>
  <c r="AV442" i="3" s="1"/>
  <c r="BR445" i="1"/>
  <c r="AU445" i="1"/>
  <c r="BO1225" i="1"/>
  <c r="BQ1224" i="1"/>
  <c r="AU1224" i="1" s="1"/>
  <c r="AV1224" i="1" s="1"/>
  <c r="BH105" i="1" s="1"/>
  <c r="BQ443" i="3"/>
  <c r="BO444" i="3"/>
  <c r="BO446" i="1"/>
  <c r="BQ446" i="1" s="1"/>
  <c r="AF51" i="3"/>
  <c r="U49" i="3"/>
  <c r="G442" i="3"/>
  <c r="H442" i="3" s="1"/>
  <c r="T50" i="3"/>
  <c r="E447" i="3"/>
  <c r="F447" i="3" s="1"/>
  <c r="AS446" i="3"/>
  <c r="AR445" i="3"/>
  <c r="R53" i="3"/>
  <c r="S53" i="3" s="1"/>
  <c r="AE52" i="3"/>
  <c r="G441" i="1"/>
  <c r="H441" i="1" s="1"/>
  <c r="E442" i="1"/>
  <c r="F442" i="1" s="1"/>
  <c r="AS442" i="1"/>
  <c r="AR441" i="1"/>
  <c r="BR443" i="3" l="1"/>
  <c r="AU443" i="3"/>
  <c r="AV443" i="3" s="1"/>
  <c r="AT442" i="3"/>
  <c r="BF40" i="3"/>
  <c r="AW442" i="3"/>
  <c r="BR446" i="1"/>
  <c r="AU446" i="1"/>
  <c r="BQ1225" i="1"/>
  <c r="AU1225" i="1" s="1"/>
  <c r="AV1225" i="1" s="1"/>
  <c r="BI105" i="1" s="1"/>
  <c r="BO1226" i="1"/>
  <c r="BQ444" i="3"/>
  <c r="BO445" i="3"/>
  <c r="BO447" i="1"/>
  <c r="BQ447" i="1" s="1"/>
  <c r="AF52" i="3"/>
  <c r="U50" i="3"/>
  <c r="G443" i="3"/>
  <c r="H443" i="3" s="1"/>
  <c r="T51" i="3"/>
  <c r="E448" i="3"/>
  <c r="F448" i="3" s="1"/>
  <c r="AS447" i="3"/>
  <c r="AR446" i="3"/>
  <c r="AE53" i="3"/>
  <c r="R54" i="3"/>
  <c r="S54" i="3" s="1"/>
  <c r="G442" i="1"/>
  <c r="H442" i="1" s="1"/>
  <c r="E443" i="1"/>
  <c r="F443" i="1" s="1"/>
  <c r="AS443" i="1"/>
  <c r="AR442" i="1"/>
  <c r="AT443" i="3" l="1"/>
  <c r="BR444" i="3"/>
  <c r="AU444" i="3"/>
  <c r="BG40" i="3"/>
  <c r="AW443" i="3"/>
  <c r="BR447" i="1"/>
  <c r="AU447" i="1"/>
  <c r="BO1227" i="1"/>
  <c r="BQ1226" i="1"/>
  <c r="AU1226" i="1" s="1"/>
  <c r="AV1226" i="1" s="1"/>
  <c r="BJ105" i="1" s="1"/>
  <c r="BQ445" i="3"/>
  <c r="BO446" i="3"/>
  <c r="BO448" i="1"/>
  <c r="BQ448" i="1" s="1"/>
  <c r="AF53" i="3"/>
  <c r="U51" i="3"/>
  <c r="G444" i="3"/>
  <c r="H444" i="3" s="1"/>
  <c r="T52" i="3"/>
  <c r="R55" i="3"/>
  <c r="S55" i="3" s="1"/>
  <c r="AE54" i="3"/>
  <c r="AS448" i="3"/>
  <c r="AR447" i="3"/>
  <c r="E449" i="3"/>
  <c r="F449" i="3" s="1"/>
  <c r="G443" i="1"/>
  <c r="H443" i="1" s="1"/>
  <c r="E444" i="1"/>
  <c r="F444" i="1" s="1"/>
  <c r="AS444" i="1"/>
  <c r="AR443" i="1"/>
  <c r="BR445" i="3" l="1"/>
  <c r="AU445" i="3"/>
  <c r="AV445" i="3" s="1"/>
  <c r="AV444" i="3"/>
  <c r="AT444" i="3"/>
  <c r="BR448" i="1"/>
  <c r="AU448" i="1"/>
  <c r="BQ1227" i="1"/>
  <c r="AU1227" i="1" s="1"/>
  <c r="AV1227" i="1" s="1"/>
  <c r="BK105" i="1" s="1"/>
  <c r="BL105" i="1" s="1"/>
  <c r="BO1228" i="1"/>
  <c r="BQ446" i="3"/>
  <c r="BO447" i="3"/>
  <c r="BO449" i="1"/>
  <c r="BQ449" i="1" s="1"/>
  <c r="AF54" i="3"/>
  <c r="U52" i="3"/>
  <c r="G445" i="3"/>
  <c r="H445" i="3" s="1"/>
  <c r="T53" i="3"/>
  <c r="R56" i="3"/>
  <c r="S56" i="3" s="1"/>
  <c r="AE55" i="3"/>
  <c r="E450" i="3"/>
  <c r="F450" i="3" s="1"/>
  <c r="AS449" i="3"/>
  <c r="AR448" i="3"/>
  <c r="G444" i="1"/>
  <c r="H444" i="1" s="1"/>
  <c r="E445" i="1"/>
  <c r="F445" i="1" s="1"/>
  <c r="AS445" i="1"/>
  <c r="AR444" i="1"/>
  <c r="AT445" i="3" l="1"/>
  <c r="BR446" i="3"/>
  <c r="AU446" i="3"/>
  <c r="AV446" i="3" s="1"/>
  <c r="BI40" i="3"/>
  <c r="AW445" i="3"/>
  <c r="BH40" i="3"/>
  <c r="AW444" i="3"/>
  <c r="BR449" i="1"/>
  <c r="AU449" i="1"/>
  <c r="BO1229" i="1"/>
  <c r="BQ1228" i="1"/>
  <c r="AU1228" i="1" s="1"/>
  <c r="AV1228" i="1" s="1"/>
  <c r="AZ106" i="1" s="1"/>
  <c r="BQ447" i="3"/>
  <c r="BO448" i="3"/>
  <c r="BO450" i="1"/>
  <c r="BQ450" i="1" s="1"/>
  <c r="AF55" i="3"/>
  <c r="U53" i="3"/>
  <c r="G446" i="3"/>
  <c r="H446" i="3" s="1"/>
  <c r="T54" i="3"/>
  <c r="AE56" i="3"/>
  <c r="R57" i="3"/>
  <c r="S57" i="3" s="1"/>
  <c r="E451" i="3"/>
  <c r="F451" i="3" s="1"/>
  <c r="AS450" i="3"/>
  <c r="AR449" i="3"/>
  <c r="G445" i="1"/>
  <c r="H445" i="1" s="1"/>
  <c r="E446" i="1"/>
  <c r="F446" i="1" s="1"/>
  <c r="AS446" i="1"/>
  <c r="AR445" i="1"/>
  <c r="AT446" i="3" l="1"/>
  <c r="BR447" i="3"/>
  <c r="AU447" i="3"/>
  <c r="AV447" i="3" s="1"/>
  <c r="BJ40" i="3"/>
  <c r="AW446" i="3"/>
  <c r="BR450" i="1"/>
  <c r="AU450" i="1"/>
  <c r="BQ1229" i="1"/>
  <c r="AU1229" i="1" s="1"/>
  <c r="AV1229" i="1" s="1"/>
  <c r="BA106" i="1" s="1"/>
  <c r="BO1230" i="1"/>
  <c r="BQ448" i="3"/>
  <c r="BO449" i="3"/>
  <c r="BO451" i="1"/>
  <c r="BQ451" i="1" s="1"/>
  <c r="AF56" i="3"/>
  <c r="U54" i="3"/>
  <c r="G447" i="3"/>
  <c r="H447" i="3" s="1"/>
  <c r="T55" i="3"/>
  <c r="R58" i="3"/>
  <c r="S58" i="3" s="1"/>
  <c r="AE57" i="3"/>
  <c r="E452" i="3"/>
  <c r="F452" i="3" s="1"/>
  <c r="AS451" i="3"/>
  <c r="AR450" i="3"/>
  <c r="G446" i="1"/>
  <c r="H446" i="1" s="1"/>
  <c r="E447" i="1"/>
  <c r="F447" i="1" s="1"/>
  <c r="AS447" i="1"/>
  <c r="AR446" i="1"/>
  <c r="AT447" i="3" l="1"/>
  <c r="BR448" i="3"/>
  <c r="AU448" i="3"/>
  <c r="BK40" i="3"/>
  <c r="BM40" i="3" s="1"/>
  <c r="AP41" i="3" s="1"/>
  <c r="AW447" i="3"/>
  <c r="BR451" i="1"/>
  <c r="AU451" i="1"/>
  <c r="BO1231" i="1"/>
  <c r="BQ1230" i="1"/>
  <c r="AU1230" i="1" s="1"/>
  <c r="AV1230" i="1" s="1"/>
  <c r="BB106" i="1" s="1"/>
  <c r="BQ449" i="3"/>
  <c r="BO450" i="3"/>
  <c r="BO452" i="1"/>
  <c r="BQ452" i="1" s="1"/>
  <c r="AF57" i="3"/>
  <c r="U55" i="3"/>
  <c r="G448" i="3"/>
  <c r="H448" i="3" s="1"/>
  <c r="T56" i="3"/>
  <c r="AS452" i="3"/>
  <c r="AR451" i="3"/>
  <c r="E453" i="3"/>
  <c r="F453" i="3" s="1"/>
  <c r="R59" i="3"/>
  <c r="S59" i="3" s="1"/>
  <c r="AE58" i="3"/>
  <c r="G447" i="1"/>
  <c r="H447" i="1" s="1"/>
  <c r="E448" i="1"/>
  <c r="F448" i="1" s="1"/>
  <c r="AS448" i="1"/>
  <c r="AR447" i="1"/>
  <c r="BR449" i="3" l="1"/>
  <c r="AU449" i="3"/>
  <c r="AV449" i="3" s="1"/>
  <c r="AT448" i="3"/>
  <c r="AV448" i="3"/>
  <c r="BL40" i="3"/>
  <c r="BR452" i="1"/>
  <c r="AU452" i="1"/>
  <c r="BQ1231" i="1"/>
  <c r="AU1231" i="1" s="1"/>
  <c r="AV1231" i="1" s="1"/>
  <c r="BC106" i="1" s="1"/>
  <c r="BO1232" i="1"/>
  <c r="BQ450" i="3"/>
  <c r="BO451" i="3"/>
  <c r="BO453" i="1"/>
  <c r="BQ453" i="1" s="1"/>
  <c r="AF58" i="3"/>
  <c r="U56" i="3"/>
  <c r="G449" i="3"/>
  <c r="H449" i="3" s="1"/>
  <c r="T57" i="3"/>
  <c r="E454" i="3"/>
  <c r="F454" i="3" s="1"/>
  <c r="AR452" i="3"/>
  <c r="AS453" i="3"/>
  <c r="AE59" i="3"/>
  <c r="R60" i="3"/>
  <c r="S60" i="3" s="1"/>
  <c r="G448" i="1"/>
  <c r="H448" i="1" s="1"/>
  <c r="E449" i="1"/>
  <c r="F449" i="1" s="1"/>
  <c r="AS449" i="1"/>
  <c r="AR448" i="1"/>
  <c r="AT449" i="3" l="1"/>
  <c r="BA41" i="3"/>
  <c r="AW449" i="3"/>
  <c r="AZ41" i="3"/>
  <c r="AW448" i="3"/>
  <c r="BR450" i="3"/>
  <c r="AU450" i="3"/>
  <c r="BR453" i="1"/>
  <c r="AU453" i="1"/>
  <c r="BO1233" i="1"/>
  <c r="BQ1232" i="1"/>
  <c r="AU1232" i="1" s="1"/>
  <c r="AV1232" i="1" s="1"/>
  <c r="BD106" i="1" s="1"/>
  <c r="BQ451" i="3"/>
  <c r="BO452" i="3"/>
  <c r="BO454" i="1"/>
  <c r="BQ454" i="1" s="1"/>
  <c r="AF59" i="3"/>
  <c r="U57" i="3"/>
  <c r="G450" i="3"/>
  <c r="H450" i="3" s="1"/>
  <c r="T58" i="3"/>
  <c r="R61" i="3"/>
  <c r="S61" i="3" s="1"/>
  <c r="AE60" i="3"/>
  <c r="E455" i="3"/>
  <c r="F455" i="3" s="1"/>
  <c r="AS454" i="3"/>
  <c r="AR453" i="3"/>
  <c r="G449" i="1"/>
  <c r="H449" i="1" s="1"/>
  <c r="E450" i="1"/>
  <c r="F450" i="1" s="1"/>
  <c r="AS450" i="1"/>
  <c r="AR449" i="1"/>
  <c r="BR451" i="3" l="1"/>
  <c r="AU451" i="3"/>
  <c r="AV451" i="3" s="1"/>
  <c r="AT450" i="3"/>
  <c r="AV450" i="3"/>
  <c r="BR454" i="1"/>
  <c r="AU454" i="1"/>
  <c r="BQ1233" i="1"/>
  <c r="AU1233" i="1" s="1"/>
  <c r="AV1233" i="1" s="1"/>
  <c r="BE106" i="1" s="1"/>
  <c r="BO1234" i="1"/>
  <c r="BQ452" i="3"/>
  <c r="BO453" i="3"/>
  <c r="BO455" i="1"/>
  <c r="BQ455" i="1" s="1"/>
  <c r="AF60" i="3"/>
  <c r="U58" i="3"/>
  <c r="G451" i="3"/>
  <c r="H451" i="3" s="1"/>
  <c r="T59" i="3"/>
  <c r="E456" i="3"/>
  <c r="F456" i="3" s="1"/>
  <c r="AR454" i="3"/>
  <c r="AS455" i="3"/>
  <c r="AE61" i="3"/>
  <c r="R62" i="3"/>
  <c r="S62" i="3" s="1"/>
  <c r="G450" i="1"/>
  <c r="H450" i="1" s="1"/>
  <c r="E451" i="1"/>
  <c r="F451" i="1" s="1"/>
  <c r="AS451" i="1"/>
  <c r="AR450" i="1"/>
  <c r="AT451" i="3" l="1"/>
  <c r="BB41" i="3"/>
  <c r="AW450" i="3"/>
  <c r="BC41" i="3"/>
  <c r="AW451" i="3"/>
  <c r="BR452" i="3"/>
  <c r="AU452" i="3"/>
  <c r="BR455" i="1"/>
  <c r="AU455" i="1"/>
  <c r="BO1235" i="1"/>
  <c r="BQ1234" i="1"/>
  <c r="AU1234" i="1" s="1"/>
  <c r="AV1234" i="1" s="1"/>
  <c r="BF106" i="1" s="1"/>
  <c r="BQ453" i="3"/>
  <c r="BO454" i="3"/>
  <c r="BO456" i="1"/>
  <c r="BQ456" i="1" s="1"/>
  <c r="AF61" i="3"/>
  <c r="U59" i="3"/>
  <c r="G452" i="3"/>
  <c r="H452" i="3" s="1"/>
  <c r="T60" i="3"/>
  <c r="AS456" i="3"/>
  <c r="AR455" i="3"/>
  <c r="R63" i="3"/>
  <c r="S63" i="3" s="1"/>
  <c r="AE62" i="3"/>
  <c r="E457" i="3"/>
  <c r="F457" i="3" s="1"/>
  <c r="G451" i="1"/>
  <c r="H451" i="1" s="1"/>
  <c r="E452" i="1"/>
  <c r="F452" i="1" s="1"/>
  <c r="AS452" i="1"/>
  <c r="AR451" i="1"/>
  <c r="BR453" i="3" l="1"/>
  <c r="AU453" i="3"/>
  <c r="AV453" i="3" s="1"/>
  <c r="AV452" i="3"/>
  <c r="AT452" i="3"/>
  <c r="BR456" i="1"/>
  <c r="AU456" i="1"/>
  <c r="BQ1235" i="1"/>
  <c r="AU1235" i="1" s="1"/>
  <c r="AV1235" i="1" s="1"/>
  <c r="BG106" i="1" s="1"/>
  <c r="BO1236" i="1"/>
  <c r="BQ454" i="3"/>
  <c r="BO455" i="3"/>
  <c r="BO457" i="1"/>
  <c r="BQ457" i="1" s="1"/>
  <c r="AF62" i="3"/>
  <c r="U60" i="3"/>
  <c r="G453" i="3"/>
  <c r="H453" i="3" s="1"/>
  <c r="T61" i="3"/>
  <c r="E458" i="3"/>
  <c r="F458" i="3" s="1"/>
  <c r="AR456" i="3"/>
  <c r="AS457" i="3"/>
  <c r="R64" i="3"/>
  <c r="S64" i="3" s="1"/>
  <c r="AE63" i="3"/>
  <c r="G452" i="1"/>
  <c r="H452" i="1" s="1"/>
  <c r="E453" i="1"/>
  <c r="F453" i="1" s="1"/>
  <c r="AS453" i="1"/>
  <c r="AR452" i="1"/>
  <c r="AT453" i="3" l="1"/>
  <c r="BD41" i="3"/>
  <c r="AW452" i="3"/>
  <c r="BR454" i="3"/>
  <c r="AU454" i="3"/>
  <c r="BE41" i="3"/>
  <c r="AW453" i="3"/>
  <c r="BR457" i="1"/>
  <c r="AU457" i="1"/>
  <c r="BO1237" i="1"/>
  <c r="BQ1236" i="1"/>
  <c r="AU1236" i="1" s="1"/>
  <c r="AV1236" i="1" s="1"/>
  <c r="BH106" i="1" s="1"/>
  <c r="BQ455" i="3"/>
  <c r="BO456" i="3"/>
  <c r="BO458" i="1"/>
  <c r="BQ458" i="1" s="1"/>
  <c r="AF63" i="3"/>
  <c r="U61" i="3"/>
  <c r="G454" i="3"/>
  <c r="H454" i="3" s="1"/>
  <c r="T62" i="3"/>
  <c r="E459" i="3"/>
  <c r="F459" i="3" s="1"/>
  <c r="AE64" i="3"/>
  <c r="R65" i="3"/>
  <c r="S65" i="3" s="1"/>
  <c r="AS458" i="3"/>
  <c r="AR457" i="3"/>
  <c r="G453" i="1"/>
  <c r="H453" i="1" s="1"/>
  <c r="E454" i="1"/>
  <c r="F454" i="1" s="1"/>
  <c r="AS454" i="1"/>
  <c r="AR453" i="1"/>
  <c r="BR455" i="3" l="1"/>
  <c r="AU455" i="3"/>
  <c r="AV455" i="3" s="1"/>
  <c r="AT454" i="3"/>
  <c r="AV454" i="3"/>
  <c r="BR458" i="1"/>
  <c r="AU458" i="1"/>
  <c r="BQ1237" i="1"/>
  <c r="AU1237" i="1" s="1"/>
  <c r="AV1237" i="1" s="1"/>
  <c r="BI106" i="1" s="1"/>
  <c r="BO1238" i="1"/>
  <c r="BQ456" i="3"/>
  <c r="BO457" i="3"/>
  <c r="BO459" i="1"/>
  <c r="BQ459" i="1" s="1"/>
  <c r="AF64" i="3"/>
  <c r="U62" i="3"/>
  <c r="G455" i="3"/>
  <c r="H455" i="3" s="1"/>
  <c r="T63" i="3"/>
  <c r="AS459" i="3"/>
  <c r="AR458" i="3"/>
  <c r="E460" i="3"/>
  <c r="F460" i="3" s="1"/>
  <c r="AE65" i="3"/>
  <c r="R66" i="3"/>
  <c r="S66" i="3" s="1"/>
  <c r="G454" i="1"/>
  <c r="H454" i="1" s="1"/>
  <c r="E455" i="1"/>
  <c r="F455" i="1" s="1"/>
  <c r="AS455" i="1"/>
  <c r="AR454" i="1"/>
  <c r="AT455" i="3" l="1"/>
  <c r="BF41" i="3"/>
  <c r="AW454" i="3"/>
  <c r="BR456" i="3"/>
  <c r="AU456" i="3"/>
  <c r="AV456" i="3" s="1"/>
  <c r="BG41" i="3"/>
  <c r="AW455" i="3"/>
  <c r="BR459" i="1"/>
  <c r="AU459" i="1"/>
  <c r="BO1239" i="1"/>
  <c r="BQ1238" i="1"/>
  <c r="AU1238" i="1" s="1"/>
  <c r="AV1238" i="1" s="1"/>
  <c r="BJ106" i="1" s="1"/>
  <c r="BQ457" i="3"/>
  <c r="BO458" i="3"/>
  <c r="BO460" i="1"/>
  <c r="BQ460" i="1" s="1"/>
  <c r="AF65" i="3"/>
  <c r="U63" i="3"/>
  <c r="G456" i="3"/>
  <c r="H456" i="3" s="1"/>
  <c r="T64" i="3"/>
  <c r="E461" i="3"/>
  <c r="F461" i="3" s="1"/>
  <c r="R67" i="3"/>
  <c r="S67" i="3" s="1"/>
  <c r="AE66" i="3"/>
  <c r="AS460" i="3"/>
  <c r="AR459" i="3"/>
  <c r="G455" i="1"/>
  <c r="H455" i="1" s="1"/>
  <c r="E456" i="1"/>
  <c r="F456" i="1" s="1"/>
  <c r="AS456" i="1"/>
  <c r="AR455" i="1"/>
  <c r="AT456" i="3" l="1"/>
  <c r="BH41" i="3"/>
  <c r="AW456" i="3"/>
  <c r="BR457" i="3"/>
  <c r="AU457" i="3"/>
  <c r="AV457" i="3" s="1"/>
  <c r="BR460" i="1"/>
  <c r="AU460" i="1"/>
  <c r="BQ1239" i="1"/>
  <c r="AU1239" i="1" s="1"/>
  <c r="AV1239" i="1" s="1"/>
  <c r="BK106" i="1" s="1"/>
  <c r="BL106" i="1" s="1"/>
  <c r="BO1240" i="1"/>
  <c r="BQ458" i="3"/>
  <c r="BO459" i="3"/>
  <c r="BO461" i="1"/>
  <c r="BQ461" i="1" s="1"/>
  <c r="AF66" i="3"/>
  <c r="U64" i="3"/>
  <c r="G457" i="3"/>
  <c r="H457" i="3" s="1"/>
  <c r="T65" i="3"/>
  <c r="R68" i="3"/>
  <c r="S68" i="3" s="1"/>
  <c r="AE67" i="3"/>
  <c r="AR460" i="3"/>
  <c r="AS461" i="3"/>
  <c r="E462" i="3"/>
  <c r="F462" i="3" s="1"/>
  <c r="G456" i="1"/>
  <c r="H456" i="1" s="1"/>
  <c r="E457" i="1"/>
  <c r="F457" i="1" s="1"/>
  <c r="AS457" i="1"/>
  <c r="AR456" i="1"/>
  <c r="BI41" i="3" l="1"/>
  <c r="AW457" i="3"/>
  <c r="BR458" i="3"/>
  <c r="AU458" i="3"/>
  <c r="AT457" i="3"/>
  <c r="BR461" i="1"/>
  <c r="AU461" i="1"/>
  <c r="BO1241" i="1"/>
  <c r="BQ1240" i="1"/>
  <c r="AU1240" i="1" s="1"/>
  <c r="AV1240" i="1" s="1"/>
  <c r="AZ107" i="1" s="1"/>
  <c r="BQ459" i="3"/>
  <c r="BO460" i="3"/>
  <c r="BO462" i="1"/>
  <c r="BQ462" i="1" s="1"/>
  <c r="AF67" i="3"/>
  <c r="U65" i="3"/>
  <c r="G458" i="3"/>
  <c r="H458" i="3" s="1"/>
  <c r="T66" i="3"/>
  <c r="AR461" i="3"/>
  <c r="AS462" i="3"/>
  <c r="R69" i="3"/>
  <c r="S69" i="3" s="1"/>
  <c r="AE68" i="3"/>
  <c r="E463" i="3"/>
  <c r="F463" i="3" s="1"/>
  <c r="G457" i="1"/>
  <c r="H457" i="1" s="1"/>
  <c r="E458" i="1"/>
  <c r="F458" i="1" s="1"/>
  <c r="AS458" i="1"/>
  <c r="AR457" i="1"/>
  <c r="BR459" i="3" l="1"/>
  <c r="AU459" i="3"/>
  <c r="AV459" i="3" s="1"/>
  <c r="AV458" i="3"/>
  <c r="AT458" i="3"/>
  <c r="AT459" i="3" s="1"/>
  <c r="BR462" i="1"/>
  <c r="AU462" i="1"/>
  <c r="BQ1241" i="1"/>
  <c r="AU1241" i="1" s="1"/>
  <c r="AV1241" i="1" s="1"/>
  <c r="BA107" i="1" s="1"/>
  <c r="BO1242" i="1"/>
  <c r="BQ460" i="3"/>
  <c r="BO461" i="3"/>
  <c r="BO463" i="1"/>
  <c r="BQ463" i="1" s="1"/>
  <c r="AF68" i="3"/>
  <c r="G459" i="3"/>
  <c r="H459" i="3" s="1"/>
  <c r="T67" i="3"/>
  <c r="AE69" i="3"/>
  <c r="R70" i="3"/>
  <c r="S70" i="3" s="1"/>
  <c r="E464" i="3"/>
  <c r="F464" i="3" s="1"/>
  <c r="AS463" i="3"/>
  <c r="AR462" i="3"/>
  <c r="G458" i="1"/>
  <c r="H458" i="1" s="1"/>
  <c r="E459" i="1"/>
  <c r="F459" i="1" s="1"/>
  <c r="AS459" i="1"/>
  <c r="AR458" i="1"/>
  <c r="BJ41" i="3" l="1"/>
  <c r="AW458" i="3"/>
  <c r="BK41" i="3"/>
  <c r="AW459" i="3"/>
  <c r="BR460" i="3"/>
  <c r="AU460" i="3"/>
  <c r="AV460" i="3" s="1"/>
  <c r="BR463" i="1"/>
  <c r="AU463" i="1"/>
  <c r="BO1243" i="1"/>
  <c r="BQ1242" i="1"/>
  <c r="AU1242" i="1" s="1"/>
  <c r="AV1242" i="1" s="1"/>
  <c r="BB107" i="1" s="1"/>
  <c r="BQ461" i="3"/>
  <c r="BO462" i="3"/>
  <c r="BO464" i="1"/>
  <c r="BQ464" i="1" s="1"/>
  <c r="AF69" i="3"/>
  <c r="G460" i="3"/>
  <c r="H460" i="3" s="1"/>
  <c r="T68" i="3"/>
  <c r="E465" i="3"/>
  <c r="F465" i="3" s="1"/>
  <c r="AR463" i="3"/>
  <c r="AS464" i="3"/>
  <c r="R71" i="3"/>
  <c r="S71" i="3" s="1"/>
  <c r="AE70" i="3"/>
  <c r="G459" i="1"/>
  <c r="H459" i="1" s="1"/>
  <c r="E460" i="1"/>
  <c r="F460" i="1" s="1"/>
  <c r="AS460" i="1"/>
  <c r="AR459" i="1"/>
  <c r="AZ42" i="3" l="1"/>
  <c r="AW460" i="3"/>
  <c r="BM41" i="3"/>
  <c r="AP42" i="3" s="1"/>
  <c r="BL41" i="3"/>
  <c r="BR461" i="3"/>
  <c r="AU461" i="3"/>
  <c r="AV461" i="3" s="1"/>
  <c r="AT460" i="3"/>
  <c r="BR464" i="1"/>
  <c r="AU464" i="1"/>
  <c r="BQ1243" i="1"/>
  <c r="AU1243" i="1" s="1"/>
  <c r="AV1243" i="1" s="1"/>
  <c r="BC107" i="1" s="1"/>
  <c r="BO1244" i="1"/>
  <c r="BQ462" i="3"/>
  <c r="BO463" i="3"/>
  <c r="BO465" i="1"/>
  <c r="BQ465" i="1" s="1"/>
  <c r="AF70" i="3"/>
  <c r="G461" i="3"/>
  <c r="H461" i="3" s="1"/>
  <c r="T69" i="3"/>
  <c r="E466" i="3"/>
  <c r="F466" i="3" s="1"/>
  <c r="R72" i="3"/>
  <c r="S72" i="3" s="1"/>
  <c r="AE71" i="3"/>
  <c r="AR464" i="3"/>
  <c r="AS465" i="3"/>
  <c r="G460" i="1"/>
  <c r="H460" i="1" s="1"/>
  <c r="E461" i="1"/>
  <c r="F461" i="1" s="1"/>
  <c r="AS461" i="1"/>
  <c r="AR460" i="1"/>
  <c r="AT461" i="3" l="1"/>
  <c r="BR462" i="3"/>
  <c r="AU462" i="3"/>
  <c r="BA42" i="3"/>
  <c r="AW461" i="3"/>
  <c r="BR465" i="1"/>
  <c r="AU465" i="1"/>
  <c r="BO1245" i="1"/>
  <c r="BQ1244" i="1"/>
  <c r="AU1244" i="1" s="1"/>
  <c r="AV1244" i="1" s="1"/>
  <c r="BD107" i="1" s="1"/>
  <c r="BQ463" i="3"/>
  <c r="BO464" i="3"/>
  <c r="BO466" i="1"/>
  <c r="BQ466" i="1" s="1"/>
  <c r="AF71" i="3"/>
  <c r="G462" i="3"/>
  <c r="H462" i="3" s="1"/>
  <c r="T70" i="3"/>
  <c r="E467" i="3"/>
  <c r="F467" i="3" s="1"/>
  <c r="AE72" i="3"/>
  <c r="R73" i="3"/>
  <c r="S73" i="3" s="1"/>
  <c r="AR465" i="3"/>
  <c r="AS466" i="3"/>
  <c r="G461" i="1"/>
  <c r="H461" i="1" s="1"/>
  <c r="E462" i="1"/>
  <c r="F462" i="1" s="1"/>
  <c r="AS462" i="1"/>
  <c r="AR461" i="1"/>
  <c r="AV462" i="3" l="1"/>
  <c r="AT462" i="3"/>
  <c r="BR463" i="3"/>
  <c r="AU463" i="3"/>
  <c r="AV463" i="3" s="1"/>
  <c r="BR466" i="1"/>
  <c r="AU466" i="1"/>
  <c r="BQ1245" i="1"/>
  <c r="AU1245" i="1" s="1"/>
  <c r="AV1245" i="1" s="1"/>
  <c r="BE107" i="1" s="1"/>
  <c r="BO1246" i="1"/>
  <c r="BQ464" i="3"/>
  <c r="BO465" i="3"/>
  <c r="BO467" i="1"/>
  <c r="BQ467" i="1" s="1"/>
  <c r="AF72" i="3"/>
  <c r="G463" i="3"/>
  <c r="H463" i="3" s="1"/>
  <c r="T71" i="3"/>
  <c r="E468" i="3"/>
  <c r="F468" i="3" s="1"/>
  <c r="AR466" i="3"/>
  <c r="AS467" i="3"/>
  <c r="AE73" i="3"/>
  <c r="R74" i="3"/>
  <c r="S74" i="3" s="1"/>
  <c r="G462" i="1"/>
  <c r="H462" i="1" s="1"/>
  <c r="E463" i="1"/>
  <c r="F463" i="1" s="1"/>
  <c r="AS463" i="1"/>
  <c r="AR462" i="1"/>
  <c r="BR464" i="3" l="1"/>
  <c r="AU464" i="3"/>
  <c r="AV464" i="3" s="1"/>
  <c r="BC42" i="3"/>
  <c r="AW463" i="3"/>
  <c r="AT463" i="3"/>
  <c r="BB42" i="3"/>
  <c r="AW462" i="3"/>
  <c r="BR467" i="1"/>
  <c r="AU467" i="1"/>
  <c r="BO1247" i="1"/>
  <c r="BQ1246" i="1"/>
  <c r="AU1246" i="1" s="1"/>
  <c r="AV1246" i="1" s="1"/>
  <c r="BF107" i="1" s="1"/>
  <c r="BQ465" i="3"/>
  <c r="BO466" i="3"/>
  <c r="BO468" i="1"/>
  <c r="BQ468" i="1" s="1"/>
  <c r="AF73" i="3"/>
  <c r="G464" i="3"/>
  <c r="H464" i="3" s="1"/>
  <c r="T72" i="3"/>
  <c r="E469" i="3"/>
  <c r="F469" i="3" s="1"/>
  <c r="R75" i="3"/>
  <c r="S75" i="3" s="1"/>
  <c r="AE74" i="3"/>
  <c r="AS468" i="3"/>
  <c r="AR467" i="3"/>
  <c r="G463" i="1"/>
  <c r="H463" i="1" s="1"/>
  <c r="E464" i="1"/>
  <c r="F464" i="1" s="1"/>
  <c r="AS464" i="1"/>
  <c r="AR463" i="1"/>
  <c r="AT464" i="3" l="1"/>
  <c r="BD42" i="3"/>
  <c r="AW464" i="3"/>
  <c r="BR465" i="3"/>
  <c r="AU465" i="3"/>
  <c r="AV465" i="3" s="1"/>
  <c r="BR468" i="1"/>
  <c r="AU468" i="1"/>
  <c r="BQ1247" i="1"/>
  <c r="AU1247" i="1" s="1"/>
  <c r="AV1247" i="1" s="1"/>
  <c r="BG107" i="1" s="1"/>
  <c r="BO1248" i="1"/>
  <c r="BQ466" i="3"/>
  <c r="BO467" i="3"/>
  <c r="BO469" i="1"/>
  <c r="BQ469" i="1" s="1"/>
  <c r="AF74" i="3"/>
  <c r="G465" i="3"/>
  <c r="H465" i="3" s="1"/>
  <c r="T73" i="3"/>
  <c r="AR468" i="3"/>
  <c r="AS469" i="3"/>
  <c r="E470" i="3"/>
  <c r="F470" i="3" s="1"/>
  <c r="R76" i="3"/>
  <c r="S76" i="3" s="1"/>
  <c r="AE75" i="3"/>
  <c r="G464" i="1"/>
  <c r="H464" i="1" s="1"/>
  <c r="E465" i="1"/>
  <c r="F465" i="1" s="1"/>
  <c r="AS465" i="1"/>
  <c r="AR464" i="1"/>
  <c r="AT465" i="3" l="1"/>
  <c r="BR466" i="3"/>
  <c r="AU466" i="3"/>
  <c r="BE42" i="3"/>
  <c r="AW465" i="3"/>
  <c r="BR469" i="1"/>
  <c r="AU469" i="1"/>
  <c r="BO1249" i="1"/>
  <c r="BQ1248" i="1"/>
  <c r="AU1248" i="1" s="1"/>
  <c r="AV1248" i="1" s="1"/>
  <c r="BH107" i="1" s="1"/>
  <c r="BQ467" i="3"/>
  <c r="BO468" i="3"/>
  <c r="BO470" i="1"/>
  <c r="BQ470" i="1" s="1"/>
  <c r="AF75" i="3"/>
  <c r="G466" i="3"/>
  <c r="H466" i="3" s="1"/>
  <c r="T74" i="3"/>
  <c r="R77" i="3"/>
  <c r="S77" i="3" s="1"/>
  <c r="AE76" i="3"/>
  <c r="E471" i="3"/>
  <c r="F471" i="3" s="1"/>
  <c r="AR469" i="3"/>
  <c r="AS470" i="3"/>
  <c r="G465" i="1"/>
  <c r="H465" i="1" s="1"/>
  <c r="E466" i="1"/>
  <c r="F466" i="1" s="1"/>
  <c r="AS466" i="1"/>
  <c r="AR465" i="1"/>
  <c r="BR467" i="3" l="1"/>
  <c r="AU467" i="3"/>
  <c r="AV467" i="3" s="1"/>
  <c r="AT466" i="3"/>
  <c r="AV466" i="3"/>
  <c r="BR470" i="1"/>
  <c r="AU470" i="1"/>
  <c r="BQ1249" i="1"/>
  <c r="AU1249" i="1" s="1"/>
  <c r="AV1249" i="1" s="1"/>
  <c r="BI107" i="1" s="1"/>
  <c r="BO1250" i="1"/>
  <c r="BQ468" i="3"/>
  <c r="BO469" i="3"/>
  <c r="BO471" i="1"/>
  <c r="BQ471" i="1" s="1"/>
  <c r="AF76" i="3"/>
  <c r="G467" i="3"/>
  <c r="H467" i="3" s="1"/>
  <c r="T75" i="3"/>
  <c r="E472" i="3"/>
  <c r="F472" i="3" s="1"/>
  <c r="AS471" i="3"/>
  <c r="AR470" i="3"/>
  <c r="AE77" i="3"/>
  <c r="R78" i="3"/>
  <c r="S78" i="3" s="1"/>
  <c r="G466" i="1"/>
  <c r="H466" i="1" s="1"/>
  <c r="E467" i="1"/>
  <c r="F467" i="1" s="1"/>
  <c r="AS467" i="1"/>
  <c r="AR466" i="1"/>
  <c r="AT467" i="3" l="1"/>
  <c r="BF42" i="3"/>
  <c r="AW466" i="3"/>
  <c r="BG42" i="3"/>
  <c r="AW467" i="3"/>
  <c r="BR468" i="3"/>
  <c r="AU468" i="3"/>
  <c r="AV468" i="3" s="1"/>
  <c r="BR471" i="1"/>
  <c r="AU471" i="1"/>
  <c r="BO1251" i="1"/>
  <c r="BQ1250" i="1"/>
  <c r="AU1250" i="1" s="1"/>
  <c r="AV1250" i="1" s="1"/>
  <c r="BJ107" i="1" s="1"/>
  <c r="BQ469" i="3"/>
  <c r="BO470" i="3"/>
  <c r="BO472" i="1"/>
  <c r="BQ472" i="1" s="1"/>
  <c r="AF77" i="3"/>
  <c r="G468" i="3"/>
  <c r="H468" i="3" s="1"/>
  <c r="T76" i="3"/>
  <c r="AR471" i="3"/>
  <c r="AS472" i="3"/>
  <c r="E473" i="3"/>
  <c r="F473" i="3" s="1"/>
  <c r="R79" i="3"/>
  <c r="S79" i="3" s="1"/>
  <c r="AE78" i="3"/>
  <c r="G467" i="1"/>
  <c r="H467" i="1" s="1"/>
  <c r="E468" i="1"/>
  <c r="F468" i="1" s="1"/>
  <c r="AS468" i="1"/>
  <c r="AR467" i="1"/>
  <c r="AT468" i="3" l="1"/>
  <c r="BH42" i="3"/>
  <c r="AW468" i="3"/>
  <c r="BR469" i="3"/>
  <c r="AU469" i="3"/>
  <c r="AV469" i="3" s="1"/>
  <c r="BR472" i="1"/>
  <c r="AU472" i="1"/>
  <c r="BQ1251" i="1"/>
  <c r="AU1251" i="1" s="1"/>
  <c r="AV1251" i="1" s="1"/>
  <c r="BK107" i="1" s="1"/>
  <c r="BL107" i="1" s="1"/>
  <c r="BO1252" i="1"/>
  <c r="BQ470" i="3"/>
  <c r="BO471" i="3"/>
  <c r="BO473" i="1"/>
  <c r="BQ473" i="1" s="1"/>
  <c r="AF78" i="3"/>
  <c r="G469" i="3"/>
  <c r="H469" i="3" s="1"/>
  <c r="T77" i="3"/>
  <c r="AS473" i="3"/>
  <c r="AR472" i="3"/>
  <c r="E474" i="3"/>
  <c r="F474" i="3" s="1"/>
  <c r="R80" i="3"/>
  <c r="S80" i="3" s="1"/>
  <c r="AE79" i="3"/>
  <c r="G468" i="1"/>
  <c r="H468" i="1" s="1"/>
  <c r="E469" i="1"/>
  <c r="F469" i="1" s="1"/>
  <c r="AS469" i="1"/>
  <c r="AR468" i="1"/>
  <c r="BR470" i="3" l="1"/>
  <c r="AU470" i="3"/>
  <c r="AT469" i="3"/>
  <c r="BI42" i="3"/>
  <c r="AW469" i="3"/>
  <c r="BR473" i="1"/>
  <c r="AU473" i="1"/>
  <c r="BO1253" i="1"/>
  <c r="BQ1252" i="1"/>
  <c r="AU1252" i="1" s="1"/>
  <c r="AV1252" i="1" s="1"/>
  <c r="AZ108" i="1" s="1"/>
  <c r="BQ471" i="3"/>
  <c r="BO472" i="3"/>
  <c r="BO474" i="1"/>
  <c r="BQ474" i="1" s="1"/>
  <c r="AF79" i="3"/>
  <c r="G470" i="3"/>
  <c r="H470" i="3" s="1"/>
  <c r="T78" i="3"/>
  <c r="AR473" i="3"/>
  <c r="AS474" i="3"/>
  <c r="AE80" i="3"/>
  <c r="R81" i="3"/>
  <c r="S81" i="3" s="1"/>
  <c r="E475" i="3"/>
  <c r="F475" i="3" s="1"/>
  <c r="G469" i="1"/>
  <c r="H469" i="1" s="1"/>
  <c r="E470" i="1"/>
  <c r="F470" i="1" s="1"/>
  <c r="AS470" i="1"/>
  <c r="AR469" i="1"/>
  <c r="AT470" i="3" l="1"/>
  <c r="AV470" i="3"/>
  <c r="BR471" i="3"/>
  <c r="AU471" i="3"/>
  <c r="AV471" i="3" s="1"/>
  <c r="BR474" i="1"/>
  <c r="AU474" i="1"/>
  <c r="BO1254" i="1"/>
  <c r="BQ1253" i="1"/>
  <c r="AU1253" i="1" s="1"/>
  <c r="AV1253" i="1" s="1"/>
  <c r="BA108" i="1" s="1"/>
  <c r="BQ472" i="3"/>
  <c r="BO473" i="3"/>
  <c r="BO475" i="1"/>
  <c r="BQ475" i="1" s="1"/>
  <c r="AF80" i="3"/>
  <c r="G471" i="3"/>
  <c r="H471" i="3" s="1"/>
  <c r="T79" i="3"/>
  <c r="AE81" i="3"/>
  <c r="R82" i="3"/>
  <c r="S82" i="3" s="1"/>
  <c r="E476" i="3"/>
  <c r="F476" i="3" s="1"/>
  <c r="AS475" i="3"/>
  <c r="AR474" i="3"/>
  <c r="G470" i="1"/>
  <c r="H470" i="1" s="1"/>
  <c r="E471" i="1"/>
  <c r="F471" i="1" s="1"/>
  <c r="AS471" i="1"/>
  <c r="AR470" i="1"/>
  <c r="BK42" i="3" l="1"/>
  <c r="AW471" i="3"/>
  <c r="BJ42" i="3"/>
  <c r="AW470" i="3"/>
  <c r="BR472" i="3"/>
  <c r="AU472" i="3"/>
  <c r="AV472" i="3" s="1"/>
  <c r="AT471" i="3"/>
  <c r="BR475" i="1"/>
  <c r="AU475" i="1"/>
  <c r="BO1255" i="1"/>
  <c r="BQ1254" i="1"/>
  <c r="AU1254" i="1" s="1"/>
  <c r="AV1254" i="1" s="1"/>
  <c r="BB108" i="1" s="1"/>
  <c r="BQ473" i="3"/>
  <c r="BO474" i="3"/>
  <c r="BO476" i="1"/>
  <c r="BQ476" i="1" s="1"/>
  <c r="AF81" i="3"/>
  <c r="G472" i="3"/>
  <c r="H472" i="3" s="1"/>
  <c r="T80" i="3"/>
  <c r="R83" i="3"/>
  <c r="S83" i="3" s="1"/>
  <c r="AE82" i="3"/>
  <c r="AS476" i="3"/>
  <c r="AR475" i="3"/>
  <c r="E477" i="3"/>
  <c r="F477" i="3" s="1"/>
  <c r="G471" i="1"/>
  <c r="H471" i="1" s="1"/>
  <c r="E472" i="1"/>
  <c r="F472" i="1" s="1"/>
  <c r="AS472" i="1"/>
  <c r="AR471" i="1"/>
  <c r="AT472" i="3" l="1"/>
  <c r="AZ43" i="3"/>
  <c r="AW472" i="3"/>
  <c r="BR473" i="3"/>
  <c r="AU473" i="3"/>
  <c r="AV473" i="3" s="1"/>
  <c r="BL42" i="3"/>
  <c r="BM42" i="3"/>
  <c r="AP43" i="3" s="1"/>
  <c r="BR476" i="1"/>
  <c r="AU476" i="1"/>
  <c r="BO1256" i="1"/>
  <c r="BQ1255" i="1"/>
  <c r="AU1255" i="1" s="1"/>
  <c r="AV1255" i="1" s="1"/>
  <c r="BC108" i="1" s="1"/>
  <c r="BQ474" i="3"/>
  <c r="BO475" i="3"/>
  <c r="BO477" i="1"/>
  <c r="BQ477" i="1" s="1"/>
  <c r="AF82" i="3"/>
  <c r="G473" i="3"/>
  <c r="H473" i="3" s="1"/>
  <c r="T81" i="3"/>
  <c r="AS477" i="3"/>
  <c r="AR476" i="3"/>
  <c r="E478" i="3"/>
  <c r="F478" i="3" s="1"/>
  <c r="R84" i="3"/>
  <c r="S84" i="3" s="1"/>
  <c r="AE83" i="3"/>
  <c r="G472" i="1"/>
  <c r="H472" i="1" s="1"/>
  <c r="E473" i="1"/>
  <c r="F473" i="1" s="1"/>
  <c r="AS473" i="1"/>
  <c r="AR472" i="1"/>
  <c r="BR474" i="3" l="1"/>
  <c r="AU474" i="3"/>
  <c r="BA43" i="3"/>
  <c r="AW473" i="3"/>
  <c r="AT473" i="3"/>
  <c r="BR477" i="1"/>
  <c r="AU477" i="1"/>
  <c r="BO1257" i="1"/>
  <c r="BQ1256" i="1"/>
  <c r="AU1256" i="1" s="1"/>
  <c r="AV1256" i="1" s="1"/>
  <c r="BD108" i="1" s="1"/>
  <c r="BQ475" i="3"/>
  <c r="BO476" i="3"/>
  <c r="BO478" i="1"/>
  <c r="BQ478" i="1" s="1"/>
  <c r="AF83" i="3"/>
  <c r="G474" i="3"/>
  <c r="H474" i="3" s="1"/>
  <c r="T82" i="3"/>
  <c r="E479" i="3"/>
  <c r="F479" i="3" s="1"/>
  <c r="AR477" i="3"/>
  <c r="AS478" i="3"/>
  <c r="R85" i="3"/>
  <c r="S85" i="3" s="1"/>
  <c r="AE84" i="3"/>
  <c r="G473" i="1"/>
  <c r="H473" i="1" s="1"/>
  <c r="E474" i="1"/>
  <c r="F474" i="1" s="1"/>
  <c r="AS474" i="1"/>
  <c r="AR473" i="1"/>
  <c r="AV474" i="3" l="1"/>
  <c r="AT474" i="3"/>
  <c r="BR475" i="3"/>
  <c r="AU475" i="3"/>
  <c r="AV475" i="3" s="1"/>
  <c r="BR478" i="1"/>
  <c r="AU478" i="1"/>
  <c r="BQ1257" i="1"/>
  <c r="AU1257" i="1" s="1"/>
  <c r="AV1257" i="1" s="1"/>
  <c r="BE108" i="1" s="1"/>
  <c r="BO1258" i="1"/>
  <c r="BQ476" i="3"/>
  <c r="BO477" i="3"/>
  <c r="BO479" i="1"/>
  <c r="BQ479" i="1" s="1"/>
  <c r="AF84" i="3"/>
  <c r="G475" i="3"/>
  <c r="H475" i="3" s="1"/>
  <c r="T83" i="3"/>
  <c r="E480" i="3"/>
  <c r="F480" i="3" s="1"/>
  <c r="AE85" i="3"/>
  <c r="R86" i="3"/>
  <c r="S86" i="3" s="1"/>
  <c r="AS479" i="3"/>
  <c r="AR478" i="3"/>
  <c r="G474" i="1"/>
  <c r="H474" i="1" s="1"/>
  <c r="E475" i="1"/>
  <c r="F475" i="1" s="1"/>
  <c r="AS475" i="1"/>
  <c r="AR474" i="1"/>
  <c r="BC43" i="3" l="1"/>
  <c r="AW475" i="3"/>
  <c r="BR476" i="3"/>
  <c r="AU476" i="3"/>
  <c r="AT475" i="3"/>
  <c r="BB43" i="3"/>
  <c r="AW474" i="3"/>
  <c r="BR479" i="1"/>
  <c r="AU479" i="1"/>
  <c r="BO1259" i="1"/>
  <c r="BQ1258" i="1"/>
  <c r="AU1258" i="1" s="1"/>
  <c r="AV1258" i="1" s="1"/>
  <c r="BF108" i="1" s="1"/>
  <c r="BQ477" i="3"/>
  <c r="BO478" i="3"/>
  <c r="BO480" i="1"/>
  <c r="BQ480" i="1" s="1"/>
  <c r="AF85" i="3"/>
  <c r="G476" i="3"/>
  <c r="H476" i="3" s="1"/>
  <c r="T84" i="3"/>
  <c r="AR479" i="3"/>
  <c r="AS480" i="3"/>
  <c r="E481" i="3"/>
  <c r="F481" i="3" s="1"/>
  <c r="AE86" i="3"/>
  <c r="R87" i="3"/>
  <c r="S87" i="3" s="1"/>
  <c r="G475" i="1"/>
  <c r="H475" i="1" s="1"/>
  <c r="E476" i="1"/>
  <c r="F476" i="1" s="1"/>
  <c r="AS476" i="1"/>
  <c r="AR475" i="1"/>
  <c r="AV476" i="3" l="1"/>
  <c r="AT476" i="3"/>
  <c r="BR477" i="3"/>
  <c r="AU477" i="3"/>
  <c r="AV477" i="3" s="1"/>
  <c r="BR480" i="1"/>
  <c r="AU480" i="1"/>
  <c r="BQ1259" i="1"/>
  <c r="AU1259" i="1" s="1"/>
  <c r="AV1259" i="1" s="1"/>
  <c r="BG108" i="1" s="1"/>
  <c r="BO1260" i="1"/>
  <c r="BQ478" i="3"/>
  <c r="BO479" i="3"/>
  <c r="BO481" i="1"/>
  <c r="BQ481" i="1" s="1"/>
  <c r="AF86" i="3"/>
  <c r="G477" i="3"/>
  <c r="H477" i="3" s="1"/>
  <c r="T85" i="3"/>
  <c r="E482" i="3"/>
  <c r="F482" i="3" s="1"/>
  <c r="AS481" i="3"/>
  <c r="AR480" i="3"/>
  <c r="R88" i="3"/>
  <c r="S88" i="3" s="1"/>
  <c r="AE87" i="3"/>
  <c r="G476" i="1"/>
  <c r="H476" i="1" s="1"/>
  <c r="E477" i="1"/>
  <c r="F477" i="1" s="1"/>
  <c r="AS477" i="1"/>
  <c r="AR476" i="1"/>
  <c r="AT477" i="3" l="1"/>
  <c r="BR478" i="3"/>
  <c r="AU478" i="3"/>
  <c r="AV478" i="3" s="1"/>
  <c r="BE43" i="3"/>
  <c r="AW477" i="3"/>
  <c r="BD43" i="3"/>
  <c r="AW476" i="3"/>
  <c r="BR481" i="1"/>
  <c r="AU481" i="1"/>
  <c r="BO1261" i="1"/>
  <c r="BQ1260" i="1"/>
  <c r="AU1260" i="1" s="1"/>
  <c r="AV1260" i="1" s="1"/>
  <c r="BH108" i="1" s="1"/>
  <c r="BQ479" i="3"/>
  <c r="BO480" i="3"/>
  <c r="BO482" i="1"/>
  <c r="BQ482" i="1" s="1"/>
  <c r="AF87" i="3"/>
  <c r="G478" i="3"/>
  <c r="H478" i="3" s="1"/>
  <c r="T86" i="3"/>
  <c r="E483" i="3"/>
  <c r="F483" i="3" s="1"/>
  <c r="R89" i="3"/>
  <c r="S89" i="3" s="1"/>
  <c r="AE88" i="3"/>
  <c r="AR481" i="3"/>
  <c r="AS482" i="3"/>
  <c r="G477" i="1"/>
  <c r="H477" i="1" s="1"/>
  <c r="E478" i="1"/>
  <c r="F478" i="1" s="1"/>
  <c r="AS478" i="1"/>
  <c r="AR477" i="1"/>
  <c r="AT478" i="3" l="1"/>
  <c r="BF43" i="3"/>
  <c r="AW478" i="3"/>
  <c r="BR479" i="3"/>
  <c r="AU479" i="3"/>
  <c r="AV479" i="3" s="1"/>
  <c r="BR482" i="1"/>
  <c r="AU482" i="1"/>
  <c r="BQ1261" i="1"/>
  <c r="AU1261" i="1" s="1"/>
  <c r="AV1261" i="1" s="1"/>
  <c r="BI108" i="1" s="1"/>
  <c r="BO1262" i="1"/>
  <c r="BQ480" i="3"/>
  <c r="BO481" i="3"/>
  <c r="BO483" i="1"/>
  <c r="BQ483" i="1" s="1"/>
  <c r="AF88" i="3"/>
  <c r="G479" i="3"/>
  <c r="H479" i="3" s="1"/>
  <c r="T87" i="3"/>
  <c r="AR482" i="3"/>
  <c r="AS483" i="3"/>
  <c r="E484" i="3"/>
  <c r="F484" i="3" s="1"/>
  <c r="AE89" i="3"/>
  <c r="R90" i="3"/>
  <c r="S90" i="3" s="1"/>
  <c r="G478" i="1"/>
  <c r="H478" i="1" s="1"/>
  <c r="E479" i="1"/>
  <c r="F479" i="1" s="1"/>
  <c r="AS479" i="1"/>
  <c r="AR478" i="1"/>
  <c r="AT479" i="3" l="1"/>
  <c r="BG43" i="3"/>
  <c r="AW479" i="3"/>
  <c r="BR480" i="3"/>
  <c r="AU480" i="3"/>
  <c r="BR483" i="1"/>
  <c r="AU483" i="1"/>
  <c r="BO1263" i="1"/>
  <c r="BQ1262" i="1"/>
  <c r="AU1262" i="1" s="1"/>
  <c r="AV1262" i="1" s="1"/>
  <c r="BJ108" i="1" s="1"/>
  <c r="BQ481" i="3"/>
  <c r="BO482" i="3"/>
  <c r="BO484" i="1"/>
  <c r="BQ484" i="1" s="1"/>
  <c r="AF89" i="3"/>
  <c r="G480" i="3"/>
  <c r="H480" i="3" s="1"/>
  <c r="T88" i="3"/>
  <c r="AS484" i="3"/>
  <c r="AR483" i="3"/>
  <c r="E485" i="3"/>
  <c r="F485" i="3" s="1"/>
  <c r="AE90" i="3"/>
  <c r="R91" i="3"/>
  <c r="S91" i="3" s="1"/>
  <c r="G479" i="1"/>
  <c r="H479" i="1" s="1"/>
  <c r="E480" i="1"/>
  <c r="F480" i="1" s="1"/>
  <c r="AS480" i="1"/>
  <c r="AR479" i="1"/>
  <c r="AV480" i="3" l="1"/>
  <c r="AT480" i="3"/>
  <c r="BR481" i="3"/>
  <c r="AU481" i="3"/>
  <c r="AV481" i="3" s="1"/>
  <c r="BR484" i="1"/>
  <c r="AU484" i="1"/>
  <c r="BQ1263" i="1"/>
  <c r="AU1263" i="1" s="1"/>
  <c r="AV1263" i="1" s="1"/>
  <c r="BK108" i="1" s="1"/>
  <c r="BL108" i="1" s="1"/>
  <c r="BO1264" i="1"/>
  <c r="BQ482" i="3"/>
  <c r="BO483" i="3"/>
  <c r="BO485" i="1"/>
  <c r="BQ485" i="1" s="1"/>
  <c r="AF90" i="3"/>
  <c r="G481" i="3"/>
  <c r="H481" i="3" s="1"/>
  <c r="T89" i="3"/>
  <c r="AS485" i="3"/>
  <c r="AR484" i="3"/>
  <c r="R92" i="3"/>
  <c r="S92" i="3" s="1"/>
  <c r="AE91" i="3"/>
  <c r="E486" i="3"/>
  <c r="F486" i="3" s="1"/>
  <c r="G480" i="1"/>
  <c r="H480" i="1" s="1"/>
  <c r="E481" i="1"/>
  <c r="F481" i="1" s="1"/>
  <c r="AS481" i="1"/>
  <c r="AR480" i="1"/>
  <c r="BR482" i="3" l="1"/>
  <c r="AU482" i="3"/>
  <c r="AV482" i="3" s="1"/>
  <c r="BI43" i="3"/>
  <c r="AW481" i="3"/>
  <c r="AT481" i="3"/>
  <c r="BH43" i="3"/>
  <c r="AW480" i="3"/>
  <c r="BR485" i="1"/>
  <c r="AU485" i="1"/>
  <c r="BO1265" i="1"/>
  <c r="BQ1264" i="1"/>
  <c r="AU1264" i="1" s="1"/>
  <c r="AV1264" i="1" s="1"/>
  <c r="AZ109" i="1" s="1"/>
  <c r="BQ483" i="3"/>
  <c r="BO484" i="3"/>
  <c r="BO486" i="1"/>
  <c r="BQ486" i="1" s="1"/>
  <c r="AF91" i="3"/>
  <c r="G482" i="3"/>
  <c r="H482" i="3" s="1"/>
  <c r="T90" i="3"/>
  <c r="R93" i="3"/>
  <c r="S93" i="3" s="1"/>
  <c r="AE92" i="3"/>
  <c r="AR485" i="3"/>
  <c r="AS486" i="3"/>
  <c r="E487" i="3"/>
  <c r="F487" i="3" s="1"/>
  <c r="G481" i="1"/>
  <c r="H481" i="1" s="1"/>
  <c r="E482" i="1"/>
  <c r="F482" i="1" s="1"/>
  <c r="AS482" i="1"/>
  <c r="AR481" i="1"/>
  <c r="AT482" i="3" l="1"/>
  <c r="BR483" i="3"/>
  <c r="AU483" i="3"/>
  <c r="AV483" i="3" s="1"/>
  <c r="BJ43" i="3"/>
  <c r="AW482" i="3"/>
  <c r="BR486" i="1"/>
  <c r="AU486" i="1"/>
  <c r="BQ1265" i="1"/>
  <c r="AU1265" i="1" s="1"/>
  <c r="AV1265" i="1" s="1"/>
  <c r="BA109" i="1" s="1"/>
  <c r="BO1266" i="1"/>
  <c r="BQ484" i="3"/>
  <c r="BO485" i="3"/>
  <c r="BO487" i="1"/>
  <c r="BQ487" i="1" s="1"/>
  <c r="AF92" i="3"/>
  <c r="G483" i="3"/>
  <c r="H483" i="3" s="1"/>
  <c r="T91" i="3"/>
  <c r="AR486" i="3"/>
  <c r="AS487" i="3"/>
  <c r="E488" i="3"/>
  <c r="F488" i="3" s="1"/>
  <c r="AE93" i="3"/>
  <c r="R94" i="3"/>
  <c r="S94" i="3" s="1"/>
  <c r="G482" i="1"/>
  <c r="H482" i="1" s="1"/>
  <c r="E483" i="1"/>
  <c r="F483" i="1" s="1"/>
  <c r="AS483" i="1"/>
  <c r="AR482" i="1"/>
  <c r="BR484" i="3" l="1"/>
  <c r="AU484" i="3"/>
  <c r="AT483" i="3"/>
  <c r="BK43" i="3"/>
  <c r="AW483" i="3"/>
  <c r="BR487" i="1"/>
  <c r="AU487" i="1"/>
  <c r="BO1267" i="1"/>
  <c r="BQ1266" i="1"/>
  <c r="AU1266" i="1" s="1"/>
  <c r="AV1266" i="1" s="1"/>
  <c r="BB109" i="1" s="1"/>
  <c r="BQ485" i="3"/>
  <c r="BO486" i="3"/>
  <c r="BO488" i="1"/>
  <c r="BQ488" i="1" s="1"/>
  <c r="AF93" i="3"/>
  <c r="G484" i="3"/>
  <c r="H484" i="3" s="1"/>
  <c r="T92" i="3"/>
  <c r="E489" i="3"/>
  <c r="F489" i="3" s="1"/>
  <c r="AE94" i="3"/>
  <c r="R95" i="3"/>
  <c r="S95" i="3" s="1"/>
  <c r="AR487" i="3"/>
  <c r="AS488" i="3"/>
  <c r="G483" i="1"/>
  <c r="H483" i="1" s="1"/>
  <c r="E484" i="1"/>
  <c r="F484" i="1" s="1"/>
  <c r="AS484" i="1"/>
  <c r="AR483" i="1"/>
  <c r="BL43" i="3" l="1"/>
  <c r="BM43" i="3"/>
  <c r="AP44" i="3" s="1"/>
  <c r="BR485" i="3"/>
  <c r="AU485" i="3"/>
  <c r="AV485" i="3" s="1"/>
  <c r="AT484" i="3"/>
  <c r="AV484" i="3"/>
  <c r="BR488" i="1"/>
  <c r="AU488" i="1"/>
  <c r="BQ1267" i="1"/>
  <c r="AU1267" i="1" s="1"/>
  <c r="AV1267" i="1" s="1"/>
  <c r="BC109" i="1" s="1"/>
  <c r="BO1268" i="1"/>
  <c r="BQ486" i="3"/>
  <c r="BO487" i="3"/>
  <c r="BO489" i="1"/>
  <c r="BQ489" i="1" s="1"/>
  <c r="AF94" i="3"/>
  <c r="G485" i="3"/>
  <c r="H485" i="3" s="1"/>
  <c r="T93" i="3"/>
  <c r="E490" i="3"/>
  <c r="F490" i="3" s="1"/>
  <c r="R96" i="3"/>
  <c r="S96" i="3" s="1"/>
  <c r="AE95" i="3"/>
  <c r="AS489" i="3"/>
  <c r="AR488" i="3"/>
  <c r="G484" i="1"/>
  <c r="H484" i="1" s="1"/>
  <c r="E485" i="1"/>
  <c r="F485" i="1" s="1"/>
  <c r="AS485" i="1"/>
  <c r="AR484" i="1"/>
  <c r="AT485" i="3" l="1"/>
  <c r="AZ44" i="3"/>
  <c r="AW484" i="3"/>
  <c r="BA44" i="3"/>
  <c r="AW485" i="3"/>
  <c r="BR486" i="3"/>
  <c r="AU486" i="3"/>
  <c r="AV486" i="3" s="1"/>
  <c r="BR489" i="1"/>
  <c r="AU489" i="1"/>
  <c r="BO1269" i="1"/>
  <c r="BQ1268" i="1"/>
  <c r="AU1268" i="1" s="1"/>
  <c r="AV1268" i="1" s="1"/>
  <c r="BD109" i="1" s="1"/>
  <c r="BQ487" i="3"/>
  <c r="BO488" i="3"/>
  <c r="BO490" i="1"/>
  <c r="BQ490" i="1" s="1"/>
  <c r="AF95" i="3"/>
  <c r="G486" i="3"/>
  <c r="H486" i="3" s="1"/>
  <c r="T94" i="3"/>
  <c r="E491" i="3"/>
  <c r="F491" i="3" s="1"/>
  <c r="AE96" i="3"/>
  <c r="R97" i="3"/>
  <c r="S97" i="3" s="1"/>
  <c r="AR489" i="3"/>
  <c r="AS490" i="3"/>
  <c r="G485" i="1"/>
  <c r="H485" i="1" s="1"/>
  <c r="E486" i="1"/>
  <c r="F486" i="1" s="1"/>
  <c r="AS486" i="1"/>
  <c r="AR485" i="1"/>
  <c r="AT486" i="3" l="1"/>
  <c r="BR487" i="3"/>
  <c r="AU487" i="3"/>
  <c r="AV487" i="3" s="1"/>
  <c r="BB44" i="3"/>
  <c r="AW486" i="3"/>
  <c r="BR490" i="1"/>
  <c r="AU490" i="1"/>
  <c r="BQ1269" i="1"/>
  <c r="AU1269" i="1" s="1"/>
  <c r="AV1269" i="1" s="1"/>
  <c r="BE109" i="1" s="1"/>
  <c r="BO1270" i="1"/>
  <c r="BQ488" i="3"/>
  <c r="BO489" i="3"/>
  <c r="BO491" i="1"/>
  <c r="BQ491" i="1" s="1"/>
  <c r="AF96" i="3"/>
  <c r="G487" i="3"/>
  <c r="H487" i="3" s="1"/>
  <c r="T95" i="3"/>
  <c r="E492" i="3"/>
  <c r="F492" i="3" s="1"/>
  <c r="AR490" i="3"/>
  <c r="AS491" i="3"/>
  <c r="AE97" i="3"/>
  <c r="R98" i="3"/>
  <c r="S98" i="3" s="1"/>
  <c r="G486" i="1"/>
  <c r="H486" i="1" s="1"/>
  <c r="E487" i="1"/>
  <c r="F487" i="1" s="1"/>
  <c r="AS487" i="1"/>
  <c r="AR486" i="1"/>
  <c r="BR488" i="3" l="1"/>
  <c r="AU488" i="3"/>
  <c r="AT487" i="3"/>
  <c r="BC44" i="3"/>
  <c r="AW487" i="3"/>
  <c r="BR491" i="1"/>
  <c r="AU491" i="1"/>
  <c r="BO1271" i="1"/>
  <c r="BQ1270" i="1"/>
  <c r="AU1270" i="1" s="1"/>
  <c r="AV1270" i="1" s="1"/>
  <c r="BF109" i="1" s="1"/>
  <c r="BQ489" i="3"/>
  <c r="BO490" i="3"/>
  <c r="BO492" i="1"/>
  <c r="BQ492" i="1" s="1"/>
  <c r="AF97" i="3"/>
  <c r="G488" i="3"/>
  <c r="H488" i="3" s="1"/>
  <c r="T96" i="3"/>
  <c r="R99" i="3"/>
  <c r="S99" i="3" s="1"/>
  <c r="AE98" i="3"/>
  <c r="AR491" i="3"/>
  <c r="AS492" i="3"/>
  <c r="E493" i="3"/>
  <c r="F493" i="3" s="1"/>
  <c r="G487" i="1"/>
  <c r="H487" i="1" s="1"/>
  <c r="E488" i="1"/>
  <c r="F488" i="1" s="1"/>
  <c r="AS488" i="1"/>
  <c r="AR487" i="1"/>
  <c r="AV488" i="3" l="1"/>
  <c r="AT488" i="3"/>
  <c r="BR489" i="3"/>
  <c r="AU489" i="3"/>
  <c r="AV489" i="3" s="1"/>
  <c r="BR492" i="1"/>
  <c r="AU492" i="1"/>
  <c r="BQ1271" i="1"/>
  <c r="AU1271" i="1" s="1"/>
  <c r="AV1271" i="1" s="1"/>
  <c r="BG109" i="1" s="1"/>
  <c r="BO1272" i="1"/>
  <c r="BQ490" i="3"/>
  <c r="BO491" i="3"/>
  <c r="BO493" i="1"/>
  <c r="BQ493" i="1" s="1"/>
  <c r="AF98" i="3"/>
  <c r="G489" i="3"/>
  <c r="H489" i="3" s="1"/>
  <c r="T97" i="3"/>
  <c r="AS493" i="3"/>
  <c r="AR492" i="3"/>
  <c r="R100" i="3"/>
  <c r="S100" i="3" s="1"/>
  <c r="AE99" i="3"/>
  <c r="E494" i="3"/>
  <c r="F494" i="3" s="1"/>
  <c r="G488" i="1"/>
  <c r="H488" i="1" s="1"/>
  <c r="E489" i="1"/>
  <c r="F489" i="1" s="1"/>
  <c r="AS489" i="1"/>
  <c r="AR488" i="1"/>
  <c r="BE44" i="3" l="1"/>
  <c r="AW489" i="3"/>
  <c r="AT489" i="3"/>
  <c r="BR490" i="3"/>
  <c r="AU490" i="3"/>
  <c r="AV490" i="3" s="1"/>
  <c r="BD44" i="3"/>
  <c r="AW488" i="3"/>
  <c r="BR493" i="1"/>
  <c r="AU493" i="1"/>
  <c r="BO1273" i="1"/>
  <c r="BQ1272" i="1"/>
  <c r="AU1272" i="1" s="1"/>
  <c r="AV1272" i="1" s="1"/>
  <c r="BH109" i="1" s="1"/>
  <c r="BQ491" i="3"/>
  <c r="BO492" i="3"/>
  <c r="BO494" i="1"/>
  <c r="BQ494" i="1" s="1"/>
  <c r="AF99" i="3"/>
  <c r="G490" i="3"/>
  <c r="H490" i="3" s="1"/>
  <c r="T98" i="3"/>
  <c r="E495" i="3"/>
  <c r="F495" i="3" s="1"/>
  <c r="AR493" i="3"/>
  <c r="AS494" i="3"/>
  <c r="R101" i="3"/>
  <c r="S101" i="3" s="1"/>
  <c r="AE100" i="3"/>
  <c r="G489" i="1"/>
  <c r="H489" i="1" s="1"/>
  <c r="E490" i="1"/>
  <c r="F490" i="1" s="1"/>
  <c r="AS490" i="1"/>
  <c r="AR489" i="1"/>
  <c r="BF44" i="3" l="1"/>
  <c r="AW490" i="3"/>
  <c r="BR491" i="3"/>
  <c r="AU491" i="3"/>
  <c r="AV491" i="3" s="1"/>
  <c r="AT490" i="3"/>
  <c r="BR494" i="1"/>
  <c r="AU494" i="1"/>
  <c r="BQ1273" i="1"/>
  <c r="AU1273" i="1" s="1"/>
  <c r="AV1273" i="1" s="1"/>
  <c r="BI109" i="1" s="1"/>
  <c r="BO1274" i="1"/>
  <c r="BQ492" i="3"/>
  <c r="BO493" i="3"/>
  <c r="BO495" i="1"/>
  <c r="BQ495" i="1" s="1"/>
  <c r="AF100" i="3"/>
  <c r="G491" i="3"/>
  <c r="H491" i="3" s="1"/>
  <c r="T99" i="3"/>
  <c r="AR494" i="3"/>
  <c r="AS495" i="3"/>
  <c r="AE101" i="3"/>
  <c r="R102" i="3"/>
  <c r="S102" i="3" s="1"/>
  <c r="E496" i="3"/>
  <c r="F496" i="3" s="1"/>
  <c r="G490" i="1"/>
  <c r="H490" i="1" s="1"/>
  <c r="E491" i="1"/>
  <c r="F491" i="1" s="1"/>
  <c r="AS491" i="1"/>
  <c r="AR490" i="1"/>
  <c r="BR492" i="3" l="1"/>
  <c r="AU492" i="3"/>
  <c r="BG44" i="3"/>
  <c r="AW491" i="3"/>
  <c r="AT491" i="3"/>
  <c r="BR495" i="1"/>
  <c r="AU495" i="1"/>
  <c r="BO1275" i="1"/>
  <c r="BQ1274" i="1"/>
  <c r="AU1274" i="1" s="1"/>
  <c r="AV1274" i="1" s="1"/>
  <c r="BJ109" i="1" s="1"/>
  <c r="BQ493" i="3"/>
  <c r="BO494" i="3"/>
  <c r="BO496" i="1"/>
  <c r="BQ496" i="1" s="1"/>
  <c r="AF101" i="3"/>
  <c r="G492" i="3"/>
  <c r="H492" i="3" s="1"/>
  <c r="T100" i="3"/>
  <c r="E497" i="3"/>
  <c r="F497" i="3" s="1"/>
  <c r="AE102" i="3"/>
  <c r="R103" i="3"/>
  <c r="S103" i="3" s="1"/>
  <c r="AR495" i="3"/>
  <c r="AS496" i="3"/>
  <c r="G491" i="1"/>
  <c r="H491" i="1" s="1"/>
  <c r="E492" i="1"/>
  <c r="F492" i="1" s="1"/>
  <c r="AS492" i="1"/>
  <c r="AR491" i="1"/>
  <c r="BR493" i="3" l="1"/>
  <c r="AU493" i="3"/>
  <c r="AV493" i="3" s="1"/>
  <c r="AT492" i="3"/>
  <c r="AV492" i="3"/>
  <c r="BR496" i="1"/>
  <c r="AU496" i="1"/>
  <c r="BQ1275" i="1"/>
  <c r="AU1275" i="1" s="1"/>
  <c r="AV1275" i="1" s="1"/>
  <c r="BK109" i="1" s="1"/>
  <c r="BL109" i="1" s="1"/>
  <c r="BO1276" i="1"/>
  <c r="BQ494" i="3"/>
  <c r="BO495" i="3"/>
  <c r="BO497" i="1"/>
  <c r="BQ497" i="1" s="1"/>
  <c r="AF102" i="3"/>
  <c r="G493" i="3"/>
  <c r="H493" i="3" s="1"/>
  <c r="T101" i="3"/>
  <c r="AS497" i="3"/>
  <c r="AR496" i="3"/>
  <c r="AE103" i="3"/>
  <c r="R104" i="3"/>
  <c r="S104" i="3" s="1"/>
  <c r="E498" i="3"/>
  <c r="F498" i="3" s="1"/>
  <c r="G492" i="1"/>
  <c r="H492" i="1" s="1"/>
  <c r="E493" i="1"/>
  <c r="F493" i="1" s="1"/>
  <c r="AS493" i="1"/>
  <c r="AR492" i="1"/>
  <c r="BH44" i="3" l="1"/>
  <c r="AW492" i="3"/>
  <c r="BR494" i="3"/>
  <c r="AU494" i="3"/>
  <c r="AT493" i="3"/>
  <c r="BI44" i="3"/>
  <c r="AW493" i="3"/>
  <c r="BR497" i="1"/>
  <c r="AU497" i="1"/>
  <c r="BO1277" i="1"/>
  <c r="BQ1276" i="1"/>
  <c r="AU1276" i="1" s="1"/>
  <c r="AV1276" i="1" s="1"/>
  <c r="AZ110" i="1" s="1"/>
  <c r="BQ495" i="3"/>
  <c r="BO496" i="3"/>
  <c r="BO498" i="1"/>
  <c r="BQ498" i="1" s="1"/>
  <c r="AF103" i="3"/>
  <c r="G494" i="3"/>
  <c r="H494" i="3" s="1"/>
  <c r="T102" i="3"/>
  <c r="AR497" i="3"/>
  <c r="AS498" i="3"/>
  <c r="R105" i="3"/>
  <c r="S105" i="3" s="1"/>
  <c r="AE104" i="3"/>
  <c r="E499" i="3"/>
  <c r="F499" i="3" s="1"/>
  <c r="G493" i="1"/>
  <c r="H493" i="1" s="1"/>
  <c r="E494" i="1"/>
  <c r="F494" i="1" s="1"/>
  <c r="AS494" i="1"/>
  <c r="AR493" i="1"/>
  <c r="BR495" i="3" l="1"/>
  <c r="AU495" i="3"/>
  <c r="AV495" i="3" s="1"/>
  <c r="AV494" i="3"/>
  <c r="AT494" i="3"/>
  <c r="BR498" i="1"/>
  <c r="AU498" i="1"/>
  <c r="BQ1277" i="1"/>
  <c r="AU1277" i="1" s="1"/>
  <c r="AV1277" i="1" s="1"/>
  <c r="BA110" i="1" s="1"/>
  <c r="BO1278" i="1"/>
  <c r="BQ496" i="3"/>
  <c r="BO497" i="3"/>
  <c r="BO499" i="1"/>
  <c r="BQ499" i="1" s="1"/>
  <c r="AF104" i="3"/>
  <c r="G495" i="3"/>
  <c r="H495" i="3" s="1"/>
  <c r="T103" i="3"/>
  <c r="AR498" i="3"/>
  <c r="AS499" i="3"/>
  <c r="E500" i="3"/>
  <c r="F500" i="3" s="1"/>
  <c r="R106" i="3"/>
  <c r="S106" i="3" s="1"/>
  <c r="AE105" i="3"/>
  <c r="G494" i="1"/>
  <c r="H494" i="1" s="1"/>
  <c r="E495" i="1"/>
  <c r="F495" i="1" s="1"/>
  <c r="AS495" i="1"/>
  <c r="AR494" i="1"/>
  <c r="AT495" i="3" l="1"/>
  <c r="BR496" i="3"/>
  <c r="AU496" i="3"/>
  <c r="AV496" i="3" s="1"/>
  <c r="BJ44" i="3"/>
  <c r="AW494" i="3"/>
  <c r="BK44" i="3"/>
  <c r="AW495" i="3"/>
  <c r="BR499" i="1"/>
  <c r="AU499" i="1"/>
  <c r="BO1279" i="1"/>
  <c r="BQ1278" i="1"/>
  <c r="AU1278" i="1" s="1"/>
  <c r="AV1278" i="1" s="1"/>
  <c r="BB110" i="1" s="1"/>
  <c r="BQ497" i="3"/>
  <c r="BO498" i="3"/>
  <c r="BO500" i="1"/>
  <c r="BQ500" i="1" s="1"/>
  <c r="AF105" i="3"/>
  <c r="G496" i="3"/>
  <c r="H496" i="3" s="1"/>
  <c r="T104" i="3"/>
  <c r="AE106" i="3"/>
  <c r="R107" i="3"/>
  <c r="S107" i="3" s="1"/>
  <c r="E501" i="3"/>
  <c r="F501" i="3" s="1"/>
  <c r="AS500" i="3"/>
  <c r="AR499" i="3"/>
  <c r="G495" i="1"/>
  <c r="H495" i="1" s="1"/>
  <c r="E496" i="1"/>
  <c r="F496" i="1" s="1"/>
  <c r="AS496" i="1"/>
  <c r="AR495" i="1"/>
  <c r="AZ45" i="3" l="1"/>
  <c r="AW496" i="3"/>
  <c r="BM44" i="3"/>
  <c r="AP45" i="3" s="1"/>
  <c r="BL44" i="3"/>
  <c r="BR497" i="3"/>
  <c r="AU497" i="3"/>
  <c r="AV497" i="3" s="1"/>
  <c r="AT496" i="3"/>
  <c r="BR500" i="1"/>
  <c r="AU500" i="1"/>
  <c r="BQ1279" i="1"/>
  <c r="AU1279" i="1" s="1"/>
  <c r="AV1279" i="1" s="1"/>
  <c r="BC110" i="1" s="1"/>
  <c r="BO1280" i="1"/>
  <c r="BQ498" i="3"/>
  <c r="BO499" i="3"/>
  <c r="BO501" i="1"/>
  <c r="BQ501" i="1" s="1"/>
  <c r="AF106" i="3"/>
  <c r="G497" i="3"/>
  <c r="H497" i="3" s="1"/>
  <c r="T105" i="3"/>
  <c r="AE107" i="3"/>
  <c r="R108" i="3"/>
  <c r="S108" i="3" s="1"/>
  <c r="E502" i="3"/>
  <c r="F502" i="3" s="1"/>
  <c r="AS501" i="3"/>
  <c r="AR500" i="3"/>
  <c r="G496" i="1"/>
  <c r="H496" i="1" s="1"/>
  <c r="E497" i="1"/>
  <c r="F497" i="1" s="1"/>
  <c r="AS497" i="1"/>
  <c r="AR496" i="1"/>
  <c r="AT497" i="3" l="1"/>
  <c r="BA45" i="3"/>
  <c r="AW497" i="3"/>
  <c r="BR498" i="3"/>
  <c r="AU498" i="3"/>
  <c r="BR501" i="1"/>
  <c r="AU501" i="1"/>
  <c r="BO1281" i="1"/>
  <c r="BQ1280" i="1"/>
  <c r="AU1280" i="1" s="1"/>
  <c r="AV1280" i="1" s="1"/>
  <c r="BD110" i="1" s="1"/>
  <c r="BQ499" i="3"/>
  <c r="BO500" i="3"/>
  <c r="BO502" i="1"/>
  <c r="BQ502" i="1" s="1"/>
  <c r="AF107" i="3"/>
  <c r="G498" i="3"/>
  <c r="H498" i="3" s="1"/>
  <c r="T106" i="3"/>
  <c r="AE108" i="3"/>
  <c r="R109" i="3"/>
  <c r="S109" i="3" s="1"/>
  <c r="AR501" i="3"/>
  <c r="AS502" i="3"/>
  <c r="E503" i="3"/>
  <c r="F503" i="3" s="1"/>
  <c r="G497" i="1"/>
  <c r="H497" i="1" s="1"/>
  <c r="E498" i="1"/>
  <c r="F498" i="1" s="1"/>
  <c r="AS498" i="1"/>
  <c r="AR497" i="1"/>
  <c r="AT498" i="3" l="1"/>
  <c r="AV498" i="3"/>
  <c r="BR499" i="3"/>
  <c r="AU499" i="3"/>
  <c r="AV499" i="3" s="1"/>
  <c r="BR502" i="1"/>
  <c r="AU502" i="1"/>
  <c r="BQ1281" i="1"/>
  <c r="AU1281" i="1" s="1"/>
  <c r="AV1281" i="1" s="1"/>
  <c r="BE110" i="1" s="1"/>
  <c r="BO1282" i="1"/>
  <c r="BQ500" i="3"/>
  <c r="BO501" i="3"/>
  <c r="BO503" i="1"/>
  <c r="BQ503" i="1" s="1"/>
  <c r="AF108" i="3"/>
  <c r="G499" i="3"/>
  <c r="H499" i="3" s="1"/>
  <c r="T107" i="3"/>
  <c r="E504" i="3"/>
  <c r="F504" i="3" s="1"/>
  <c r="AR502" i="3"/>
  <c r="AS503" i="3"/>
  <c r="AE109" i="3"/>
  <c r="R110" i="3"/>
  <c r="S110" i="3" s="1"/>
  <c r="G498" i="1"/>
  <c r="H498" i="1" s="1"/>
  <c r="E499" i="1"/>
  <c r="F499" i="1" s="1"/>
  <c r="AS499" i="1"/>
  <c r="AR498" i="1"/>
  <c r="BR500" i="3" l="1"/>
  <c r="AU500" i="3"/>
  <c r="AV500" i="3" s="1"/>
  <c r="BC45" i="3"/>
  <c r="AW499" i="3"/>
  <c r="BB45" i="3"/>
  <c r="AW498" i="3"/>
  <c r="AT499" i="3"/>
  <c r="AT500" i="3" s="1"/>
  <c r="BR503" i="1"/>
  <c r="AU503" i="1"/>
  <c r="BO1283" i="1"/>
  <c r="BQ1282" i="1"/>
  <c r="AU1282" i="1" s="1"/>
  <c r="AV1282" i="1" s="1"/>
  <c r="BF110" i="1" s="1"/>
  <c r="BQ501" i="3"/>
  <c r="BO502" i="3"/>
  <c r="BO504" i="1"/>
  <c r="BQ504" i="1" s="1"/>
  <c r="AF109" i="3"/>
  <c r="G500" i="3"/>
  <c r="H500" i="3" s="1"/>
  <c r="T108" i="3"/>
  <c r="AS504" i="3"/>
  <c r="AR503" i="3"/>
  <c r="AE110" i="3"/>
  <c r="R111" i="3"/>
  <c r="S111" i="3" s="1"/>
  <c r="E505" i="3"/>
  <c r="F505" i="3" s="1"/>
  <c r="G499" i="1"/>
  <c r="H499" i="1" s="1"/>
  <c r="E500" i="1"/>
  <c r="F500" i="1" s="1"/>
  <c r="AS500" i="1"/>
  <c r="AR499" i="1"/>
  <c r="BR501" i="3" l="1"/>
  <c r="AU501" i="3"/>
  <c r="AV501" i="3" s="1"/>
  <c r="BD45" i="3"/>
  <c r="AW500" i="3"/>
  <c r="BR504" i="1"/>
  <c r="AU504" i="1"/>
  <c r="BQ1283" i="1"/>
  <c r="AU1283" i="1" s="1"/>
  <c r="AV1283" i="1" s="1"/>
  <c r="BG110" i="1" s="1"/>
  <c r="BO1284" i="1"/>
  <c r="BQ502" i="3"/>
  <c r="BO503" i="3"/>
  <c r="BO505" i="1"/>
  <c r="BQ505" i="1" s="1"/>
  <c r="AF110" i="3"/>
  <c r="G501" i="3"/>
  <c r="H501" i="3" s="1"/>
  <c r="T109" i="3"/>
  <c r="E506" i="3"/>
  <c r="F506" i="3" s="1"/>
  <c r="AR504" i="3"/>
  <c r="AS505" i="3"/>
  <c r="AE111" i="3"/>
  <c r="R112" i="3"/>
  <c r="S112" i="3" s="1"/>
  <c r="G500" i="1"/>
  <c r="H500" i="1" s="1"/>
  <c r="E501" i="1"/>
  <c r="F501" i="1" s="1"/>
  <c r="AS501" i="1"/>
  <c r="AR500" i="1"/>
  <c r="AT501" i="3" l="1"/>
  <c r="BR502" i="3"/>
  <c r="AU502" i="3"/>
  <c r="BE45" i="3"/>
  <c r="AW501" i="3"/>
  <c r="BR505" i="1"/>
  <c r="AU505" i="1"/>
  <c r="BO1285" i="1"/>
  <c r="BQ1284" i="1"/>
  <c r="AU1284" i="1" s="1"/>
  <c r="AV1284" i="1" s="1"/>
  <c r="BH110" i="1" s="1"/>
  <c r="BQ503" i="3"/>
  <c r="BO504" i="3"/>
  <c r="BO506" i="1"/>
  <c r="BQ506" i="1" s="1"/>
  <c r="AF111" i="3"/>
  <c r="G502" i="3"/>
  <c r="H502" i="3" s="1"/>
  <c r="T110" i="3"/>
  <c r="E507" i="3"/>
  <c r="F507" i="3" s="1"/>
  <c r="R113" i="3"/>
  <c r="S113" i="3" s="1"/>
  <c r="AE112" i="3"/>
  <c r="AS506" i="3"/>
  <c r="AR505" i="3"/>
  <c r="G501" i="1"/>
  <c r="H501" i="1" s="1"/>
  <c r="E502" i="1"/>
  <c r="F502" i="1" s="1"/>
  <c r="AS502" i="1"/>
  <c r="AR501" i="1"/>
  <c r="AT502" i="3" l="1"/>
  <c r="AV502" i="3"/>
  <c r="BR503" i="3"/>
  <c r="AU503" i="3"/>
  <c r="AV503" i="3" s="1"/>
  <c r="BR506" i="1"/>
  <c r="AU506" i="1"/>
  <c r="BQ1285" i="1"/>
  <c r="AU1285" i="1" s="1"/>
  <c r="AV1285" i="1" s="1"/>
  <c r="BI110" i="1" s="1"/>
  <c r="BO1286" i="1"/>
  <c r="BQ504" i="3"/>
  <c r="BO505" i="3"/>
  <c r="BO507" i="1"/>
  <c r="BQ507" i="1" s="1"/>
  <c r="AF112" i="3"/>
  <c r="G503" i="3"/>
  <c r="H503" i="3" s="1"/>
  <c r="T111" i="3"/>
  <c r="R114" i="3"/>
  <c r="S114" i="3" s="1"/>
  <c r="AE113" i="3"/>
  <c r="AR506" i="3"/>
  <c r="AS507" i="3"/>
  <c r="E508" i="3"/>
  <c r="F508" i="3" s="1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BF45" i="3" l="1"/>
  <c r="AW502" i="3"/>
  <c r="AT503" i="3"/>
  <c r="BG45" i="3"/>
  <c r="AW503" i="3"/>
  <c r="BR504" i="3"/>
  <c r="AU504" i="3"/>
  <c r="BR507" i="1"/>
  <c r="AU507" i="1"/>
  <c r="BO1287" i="1"/>
  <c r="BQ1286" i="1"/>
  <c r="AU1286" i="1" s="1"/>
  <c r="AV1286" i="1" s="1"/>
  <c r="BJ110" i="1" s="1"/>
  <c r="BQ505" i="3"/>
  <c r="BO506" i="3"/>
  <c r="BO508" i="1"/>
  <c r="BQ508" i="1" s="1"/>
  <c r="F503" i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AF113" i="3"/>
  <c r="G504" i="3"/>
  <c r="H504" i="3" s="1"/>
  <c r="T112" i="3"/>
  <c r="AE114" i="3"/>
  <c r="R115" i="3"/>
  <c r="S115" i="3" s="1"/>
  <c r="AR507" i="3"/>
  <c r="AS508" i="3"/>
  <c r="E509" i="3"/>
  <c r="F509" i="3" s="1"/>
  <c r="G503" i="1"/>
  <c r="H503" i="1" s="1"/>
  <c r="G504" i="1"/>
  <c r="AS504" i="1"/>
  <c r="AR503" i="1"/>
  <c r="BR505" i="3" l="1"/>
  <c r="AU505" i="3"/>
  <c r="AV505" i="3" s="1"/>
  <c r="AV504" i="3"/>
  <c r="AT504" i="3"/>
  <c r="BR508" i="1"/>
  <c r="AU508" i="1"/>
  <c r="BQ1287" i="1"/>
  <c r="AU1287" i="1" s="1"/>
  <c r="AV1287" i="1" s="1"/>
  <c r="BK110" i="1" s="1"/>
  <c r="BL110" i="1" s="1"/>
  <c r="BO1288" i="1"/>
  <c r="BQ506" i="3"/>
  <c r="BO507" i="3"/>
  <c r="BO509" i="1"/>
  <c r="BQ509" i="1" s="1"/>
  <c r="AF114" i="3"/>
  <c r="G505" i="3"/>
  <c r="H505" i="3" s="1"/>
  <c r="T113" i="3"/>
  <c r="E510" i="3"/>
  <c r="F510" i="3" s="1"/>
  <c r="AE115" i="3"/>
  <c r="R116" i="3"/>
  <c r="S116" i="3" s="1"/>
  <c r="AS509" i="3"/>
  <c r="AR508" i="3"/>
  <c r="G505" i="1"/>
  <c r="H504" i="1"/>
  <c r="AS505" i="1"/>
  <c r="AR504" i="1"/>
  <c r="AT505" i="3" l="1"/>
  <c r="BR506" i="3"/>
  <c r="AU506" i="3"/>
  <c r="BH45" i="3"/>
  <c r="AW504" i="3"/>
  <c r="BI45" i="3"/>
  <c r="AW505" i="3"/>
  <c r="BR509" i="1"/>
  <c r="AU509" i="1"/>
  <c r="BO1289" i="1"/>
  <c r="BQ1288" i="1"/>
  <c r="AU1288" i="1" s="1"/>
  <c r="AV1288" i="1" s="1"/>
  <c r="AZ111" i="1" s="1"/>
  <c r="BQ507" i="3"/>
  <c r="BO508" i="3"/>
  <c r="BO510" i="1"/>
  <c r="BQ510" i="1" s="1"/>
  <c r="AF115" i="3"/>
  <c r="G506" i="3"/>
  <c r="H506" i="3" s="1"/>
  <c r="T114" i="3"/>
  <c r="E511" i="3"/>
  <c r="F511" i="3" s="1"/>
  <c r="AE116" i="3"/>
  <c r="R117" i="3"/>
  <c r="S117" i="3" s="1"/>
  <c r="AR509" i="3"/>
  <c r="AS510" i="3"/>
  <c r="G506" i="1"/>
  <c r="H505" i="1"/>
  <c r="AS506" i="1"/>
  <c r="AR505" i="1"/>
  <c r="BR507" i="3" l="1"/>
  <c r="AU507" i="3"/>
  <c r="AV507" i="3" s="1"/>
  <c r="AV506" i="3"/>
  <c r="AT506" i="3"/>
  <c r="BR510" i="1"/>
  <c r="AU510" i="1"/>
  <c r="BQ1289" i="1"/>
  <c r="AU1289" i="1" s="1"/>
  <c r="AV1289" i="1" s="1"/>
  <c r="BA111" i="1" s="1"/>
  <c r="BO1290" i="1"/>
  <c r="BQ508" i="3"/>
  <c r="BO509" i="3"/>
  <c r="BO511" i="1"/>
  <c r="BQ511" i="1" s="1"/>
  <c r="AF116" i="3"/>
  <c r="G507" i="3"/>
  <c r="H507" i="3" s="1"/>
  <c r="T115" i="3"/>
  <c r="AE117" i="3"/>
  <c r="R118" i="3"/>
  <c r="S118" i="3" s="1"/>
  <c r="AS511" i="3"/>
  <c r="AR510" i="3"/>
  <c r="E512" i="3"/>
  <c r="F512" i="3" s="1"/>
  <c r="G507" i="1"/>
  <c r="H506" i="1"/>
  <c r="AS507" i="1"/>
  <c r="AR506" i="1"/>
  <c r="BR508" i="3" l="1"/>
  <c r="AU508" i="3"/>
  <c r="AV508" i="3" s="1"/>
  <c r="AT507" i="3"/>
  <c r="BJ45" i="3"/>
  <c r="AW506" i="3"/>
  <c r="BK45" i="3"/>
  <c r="AW507" i="3"/>
  <c r="BR511" i="1"/>
  <c r="AU511" i="1"/>
  <c r="BO1291" i="1"/>
  <c r="BQ1290" i="1"/>
  <c r="AU1290" i="1" s="1"/>
  <c r="AV1290" i="1" s="1"/>
  <c r="BB111" i="1" s="1"/>
  <c r="BQ509" i="3"/>
  <c r="BO510" i="3"/>
  <c r="BO512" i="1"/>
  <c r="BQ512" i="1" s="1"/>
  <c r="AF117" i="3"/>
  <c r="G508" i="3"/>
  <c r="H508" i="3" s="1"/>
  <c r="T116" i="3"/>
  <c r="AR511" i="3"/>
  <c r="AS512" i="3"/>
  <c r="AE118" i="3"/>
  <c r="R119" i="3"/>
  <c r="S119" i="3" s="1"/>
  <c r="E513" i="3"/>
  <c r="F513" i="3" s="1"/>
  <c r="G508" i="1"/>
  <c r="H507" i="1"/>
  <c r="AS508" i="1"/>
  <c r="AR507" i="1"/>
  <c r="AT508" i="3" l="1"/>
  <c r="BR509" i="3"/>
  <c r="AU509" i="3"/>
  <c r="AV509" i="3" s="1"/>
  <c r="BM45" i="3"/>
  <c r="AP46" i="3" s="1"/>
  <c r="BL45" i="3"/>
  <c r="AZ46" i="3"/>
  <c r="AW508" i="3"/>
  <c r="BR512" i="1"/>
  <c r="AU512" i="1"/>
  <c r="BQ1291" i="1"/>
  <c r="AU1291" i="1" s="1"/>
  <c r="AV1291" i="1" s="1"/>
  <c r="BC111" i="1" s="1"/>
  <c r="BO1292" i="1"/>
  <c r="BQ510" i="3"/>
  <c r="BO511" i="3"/>
  <c r="BO513" i="1"/>
  <c r="BQ513" i="1" s="1"/>
  <c r="AF118" i="3"/>
  <c r="G509" i="3"/>
  <c r="H509" i="3" s="1"/>
  <c r="T117" i="3"/>
  <c r="R120" i="3"/>
  <c r="S120" i="3" s="1"/>
  <c r="AE119" i="3"/>
  <c r="E514" i="3"/>
  <c r="F514" i="3" s="1"/>
  <c r="AS513" i="3"/>
  <c r="AR512" i="3"/>
  <c r="G509" i="1"/>
  <c r="H508" i="1"/>
  <c r="AS509" i="1"/>
  <c r="AR508" i="1"/>
  <c r="AT509" i="3" l="1"/>
  <c r="BR510" i="3"/>
  <c r="AU510" i="3"/>
  <c r="BA46" i="3"/>
  <c r="AW509" i="3"/>
  <c r="BR513" i="1"/>
  <c r="AU513" i="1"/>
  <c r="BO1293" i="1"/>
  <c r="BQ1292" i="1"/>
  <c r="AU1292" i="1" s="1"/>
  <c r="AV1292" i="1" s="1"/>
  <c r="BD111" i="1" s="1"/>
  <c r="BQ511" i="3"/>
  <c r="BO512" i="3"/>
  <c r="BO514" i="1"/>
  <c r="BQ514" i="1" s="1"/>
  <c r="AF119" i="3"/>
  <c r="G510" i="3"/>
  <c r="H510" i="3" s="1"/>
  <c r="T118" i="3"/>
  <c r="E515" i="3"/>
  <c r="F515" i="3" s="1"/>
  <c r="R121" i="3"/>
  <c r="S121" i="3" s="1"/>
  <c r="AE120" i="3"/>
  <c r="AS514" i="3"/>
  <c r="AR513" i="3"/>
  <c r="G510" i="1"/>
  <c r="H509" i="1"/>
  <c r="AS510" i="1"/>
  <c r="AR509" i="1"/>
  <c r="AT510" i="3" l="1"/>
  <c r="AV510" i="3"/>
  <c r="BR511" i="3"/>
  <c r="AU511" i="3"/>
  <c r="AV511" i="3" s="1"/>
  <c r="BR514" i="1"/>
  <c r="AU514" i="1"/>
  <c r="BQ1293" i="1"/>
  <c r="AU1293" i="1" s="1"/>
  <c r="AV1293" i="1" s="1"/>
  <c r="BE111" i="1" s="1"/>
  <c r="BO1294" i="1"/>
  <c r="BQ512" i="3"/>
  <c r="BO513" i="3"/>
  <c r="BO515" i="1"/>
  <c r="BQ515" i="1" s="1"/>
  <c r="AF120" i="3"/>
  <c r="G511" i="3"/>
  <c r="H511" i="3" s="1"/>
  <c r="T119" i="3"/>
  <c r="R122" i="3"/>
  <c r="S122" i="3" s="1"/>
  <c r="AE121" i="3"/>
  <c r="AS515" i="3"/>
  <c r="AR514" i="3"/>
  <c r="E516" i="3"/>
  <c r="F516" i="3" s="1"/>
  <c r="G511" i="1"/>
  <c r="H510" i="1"/>
  <c r="AS511" i="1"/>
  <c r="AR510" i="1"/>
  <c r="BR512" i="3" l="1"/>
  <c r="AU512" i="3"/>
  <c r="BC46" i="3"/>
  <c r="AW511" i="3"/>
  <c r="BB46" i="3"/>
  <c r="AW510" i="3"/>
  <c r="AT511" i="3"/>
  <c r="BR515" i="1"/>
  <c r="AU515" i="1"/>
  <c r="BO1295" i="1"/>
  <c r="BQ1294" i="1"/>
  <c r="AU1294" i="1" s="1"/>
  <c r="AV1294" i="1" s="1"/>
  <c r="BF111" i="1" s="1"/>
  <c r="BQ513" i="3"/>
  <c r="BO514" i="3"/>
  <c r="BO516" i="1"/>
  <c r="BQ516" i="1" s="1"/>
  <c r="AF121" i="3"/>
  <c r="G512" i="3"/>
  <c r="H512" i="3" s="1"/>
  <c r="T120" i="3"/>
  <c r="E517" i="3"/>
  <c r="F517" i="3" s="1"/>
  <c r="AE122" i="3"/>
  <c r="R123" i="3"/>
  <c r="S123" i="3" s="1"/>
  <c r="AR515" i="3"/>
  <c r="AS516" i="3"/>
  <c r="G512" i="1"/>
  <c r="H511" i="1"/>
  <c r="AS512" i="1"/>
  <c r="AR511" i="1"/>
  <c r="BR513" i="3" l="1"/>
  <c r="AU513" i="3"/>
  <c r="AV513" i="3" s="1"/>
  <c r="AV512" i="3"/>
  <c r="AT512" i="3"/>
  <c r="BR516" i="1"/>
  <c r="AU516" i="1"/>
  <c r="BQ1295" i="1"/>
  <c r="AU1295" i="1" s="1"/>
  <c r="AV1295" i="1" s="1"/>
  <c r="BG111" i="1" s="1"/>
  <c r="BO1296" i="1"/>
  <c r="BQ514" i="3"/>
  <c r="BO515" i="3"/>
  <c r="BO517" i="1"/>
  <c r="BQ517" i="1" s="1"/>
  <c r="AF122" i="3"/>
  <c r="G513" i="3"/>
  <c r="H513" i="3" s="1"/>
  <c r="T121" i="3"/>
  <c r="E518" i="3"/>
  <c r="F518" i="3" s="1"/>
  <c r="AE123" i="3"/>
  <c r="R124" i="3"/>
  <c r="S124" i="3" s="1"/>
  <c r="AS517" i="3"/>
  <c r="AR516" i="3"/>
  <c r="G513" i="1"/>
  <c r="H512" i="1"/>
  <c r="AS513" i="1"/>
  <c r="AR512" i="1"/>
  <c r="AT513" i="3" l="1"/>
  <c r="BD46" i="3"/>
  <c r="AW512" i="3"/>
  <c r="BE46" i="3"/>
  <c r="AW513" i="3"/>
  <c r="BR514" i="3"/>
  <c r="AU514" i="3"/>
  <c r="BR517" i="1"/>
  <c r="AU517" i="1"/>
  <c r="BO1297" i="1"/>
  <c r="BQ1296" i="1"/>
  <c r="AU1296" i="1" s="1"/>
  <c r="AV1296" i="1" s="1"/>
  <c r="BH111" i="1" s="1"/>
  <c r="BQ515" i="3"/>
  <c r="BO516" i="3"/>
  <c r="BO518" i="1"/>
  <c r="BQ518" i="1" s="1"/>
  <c r="AF123" i="3"/>
  <c r="G514" i="3"/>
  <c r="H514" i="3" s="1"/>
  <c r="T122" i="3"/>
  <c r="E519" i="3"/>
  <c r="F519" i="3" s="1"/>
  <c r="AR517" i="3"/>
  <c r="AS518" i="3"/>
  <c r="AE124" i="3"/>
  <c r="R125" i="3"/>
  <c r="S125" i="3" s="1"/>
  <c r="G514" i="1"/>
  <c r="H513" i="1"/>
  <c r="AS514" i="1"/>
  <c r="AR513" i="1"/>
  <c r="BR515" i="3" l="1"/>
  <c r="AU515" i="3"/>
  <c r="AV515" i="3" s="1"/>
  <c r="AV514" i="3"/>
  <c r="AT514" i="3"/>
  <c r="BR518" i="1"/>
  <c r="AU518" i="1"/>
  <c r="BQ1297" i="1"/>
  <c r="AU1297" i="1" s="1"/>
  <c r="AV1297" i="1" s="1"/>
  <c r="BI111" i="1" s="1"/>
  <c r="BO1298" i="1"/>
  <c r="BQ516" i="3"/>
  <c r="BO517" i="3"/>
  <c r="BO519" i="1"/>
  <c r="BQ519" i="1" s="1"/>
  <c r="AF124" i="3"/>
  <c r="G515" i="3"/>
  <c r="H515" i="3" s="1"/>
  <c r="T123" i="3"/>
  <c r="E520" i="3"/>
  <c r="F520" i="3" s="1"/>
  <c r="AR518" i="3"/>
  <c r="AS519" i="3"/>
  <c r="AE125" i="3"/>
  <c r="R126" i="3"/>
  <c r="S126" i="3" s="1"/>
  <c r="G515" i="1"/>
  <c r="H514" i="1"/>
  <c r="AS515" i="1"/>
  <c r="AR514" i="1"/>
  <c r="AT515" i="3" l="1"/>
  <c r="BF46" i="3"/>
  <c r="AW514" i="3"/>
  <c r="BG46" i="3"/>
  <c r="AW515" i="3"/>
  <c r="BR516" i="3"/>
  <c r="AU516" i="3"/>
  <c r="BR519" i="1"/>
  <c r="AU519" i="1"/>
  <c r="BO1299" i="1"/>
  <c r="BQ1298" i="1"/>
  <c r="AU1298" i="1" s="1"/>
  <c r="AV1298" i="1" s="1"/>
  <c r="BJ111" i="1" s="1"/>
  <c r="BQ517" i="3"/>
  <c r="BO518" i="3"/>
  <c r="BO520" i="1"/>
  <c r="BQ520" i="1" s="1"/>
  <c r="AF125" i="3"/>
  <c r="G516" i="3"/>
  <c r="H516" i="3" s="1"/>
  <c r="T124" i="3"/>
  <c r="AE126" i="3"/>
  <c r="R127" i="3"/>
  <c r="S127" i="3" s="1"/>
  <c r="E521" i="3"/>
  <c r="F521" i="3" s="1"/>
  <c r="AR519" i="3"/>
  <c r="AS520" i="3"/>
  <c r="G516" i="1"/>
  <c r="H515" i="1"/>
  <c r="AS516" i="1"/>
  <c r="AR515" i="1"/>
  <c r="BR517" i="3" l="1"/>
  <c r="AU517" i="3"/>
  <c r="AV517" i="3" s="1"/>
  <c r="AT516" i="3"/>
  <c r="AV516" i="3"/>
  <c r="BR520" i="1"/>
  <c r="AU520" i="1"/>
  <c r="BQ1299" i="1"/>
  <c r="AU1299" i="1" s="1"/>
  <c r="AV1299" i="1" s="1"/>
  <c r="BK111" i="1" s="1"/>
  <c r="BL111" i="1" s="1"/>
  <c r="BO1300" i="1"/>
  <c r="BQ518" i="3"/>
  <c r="BO519" i="3"/>
  <c r="BO521" i="1"/>
  <c r="BQ521" i="1" s="1"/>
  <c r="AF126" i="3"/>
  <c r="G517" i="3"/>
  <c r="H517" i="3" s="1"/>
  <c r="T125" i="3"/>
  <c r="AS521" i="3"/>
  <c r="AR520" i="3"/>
  <c r="R128" i="3"/>
  <c r="S128" i="3" s="1"/>
  <c r="AE127" i="3"/>
  <c r="E522" i="3"/>
  <c r="F522" i="3" s="1"/>
  <c r="G517" i="1"/>
  <c r="H516" i="1"/>
  <c r="AS517" i="1"/>
  <c r="AR516" i="1"/>
  <c r="AT517" i="3" l="1"/>
  <c r="BR518" i="3"/>
  <c r="AU518" i="3"/>
  <c r="BH46" i="3"/>
  <c r="AW516" i="3"/>
  <c r="BI46" i="3"/>
  <c r="AW517" i="3"/>
  <c r="BR521" i="1"/>
  <c r="AU521" i="1"/>
  <c r="BO1301" i="1"/>
  <c r="BQ1300" i="1"/>
  <c r="AU1300" i="1" s="1"/>
  <c r="AV1300" i="1" s="1"/>
  <c r="AZ112" i="1" s="1"/>
  <c r="BQ519" i="3"/>
  <c r="BO520" i="3"/>
  <c r="BO522" i="1"/>
  <c r="BQ522" i="1" s="1"/>
  <c r="AF127" i="3"/>
  <c r="G518" i="3"/>
  <c r="H518" i="3" s="1"/>
  <c r="T126" i="3"/>
  <c r="AR521" i="3"/>
  <c r="AS522" i="3"/>
  <c r="R129" i="3"/>
  <c r="S129" i="3" s="1"/>
  <c r="AE128" i="3"/>
  <c r="E523" i="3"/>
  <c r="F523" i="3" s="1"/>
  <c r="G518" i="1"/>
  <c r="H517" i="1"/>
  <c r="AS518" i="1"/>
  <c r="AR517" i="1"/>
  <c r="BR519" i="3" l="1"/>
  <c r="AU519" i="3"/>
  <c r="AV519" i="3" s="1"/>
  <c r="AV518" i="3"/>
  <c r="AT518" i="3"/>
  <c r="BR522" i="1"/>
  <c r="AU522" i="1"/>
  <c r="BQ1301" i="1"/>
  <c r="AU1301" i="1" s="1"/>
  <c r="AV1301" i="1" s="1"/>
  <c r="BA112" i="1" s="1"/>
  <c r="BO1302" i="1"/>
  <c r="BQ520" i="3"/>
  <c r="BO521" i="3"/>
  <c r="BO523" i="1"/>
  <c r="BQ523" i="1" s="1"/>
  <c r="AF128" i="3"/>
  <c r="G519" i="3"/>
  <c r="H519" i="3" s="1"/>
  <c r="T127" i="3"/>
  <c r="E524" i="3"/>
  <c r="F524" i="3" s="1"/>
  <c r="R130" i="3"/>
  <c r="S130" i="3" s="1"/>
  <c r="AE129" i="3"/>
  <c r="AR522" i="3"/>
  <c r="AS523" i="3"/>
  <c r="G519" i="1"/>
  <c r="H518" i="1"/>
  <c r="AS519" i="1"/>
  <c r="AR518" i="1"/>
  <c r="AT519" i="3" l="1"/>
  <c r="BJ46" i="3"/>
  <c r="AW518" i="3"/>
  <c r="BR520" i="3"/>
  <c r="AU520" i="3"/>
  <c r="BK46" i="3"/>
  <c r="AW519" i="3"/>
  <c r="BR523" i="1"/>
  <c r="AU523" i="1"/>
  <c r="BO1303" i="1"/>
  <c r="BQ1302" i="1"/>
  <c r="AU1302" i="1" s="1"/>
  <c r="AV1302" i="1" s="1"/>
  <c r="BB112" i="1" s="1"/>
  <c r="BQ521" i="3"/>
  <c r="BO522" i="3"/>
  <c r="BO524" i="1"/>
  <c r="BQ524" i="1" s="1"/>
  <c r="AF129" i="3"/>
  <c r="G520" i="3"/>
  <c r="H520" i="3" s="1"/>
  <c r="T128" i="3"/>
  <c r="AR523" i="3"/>
  <c r="AS524" i="3"/>
  <c r="AE130" i="3"/>
  <c r="R131" i="3"/>
  <c r="S131" i="3" s="1"/>
  <c r="E525" i="3"/>
  <c r="F525" i="3" s="1"/>
  <c r="G520" i="1"/>
  <c r="H519" i="1"/>
  <c r="AS520" i="1"/>
  <c r="AR519" i="1"/>
  <c r="BM46" i="3" l="1"/>
  <c r="AP47" i="3" s="1"/>
  <c r="BR521" i="3"/>
  <c r="AU521" i="3"/>
  <c r="AV521" i="3" s="1"/>
  <c r="BL46" i="3"/>
  <c r="AV520" i="3"/>
  <c r="AT520" i="3"/>
  <c r="BR524" i="1"/>
  <c r="AU524" i="1"/>
  <c r="BQ1303" i="1"/>
  <c r="AU1303" i="1" s="1"/>
  <c r="AV1303" i="1" s="1"/>
  <c r="BC112" i="1" s="1"/>
  <c r="BO1304" i="1"/>
  <c r="BQ522" i="3"/>
  <c r="BO523" i="3"/>
  <c r="BO525" i="1"/>
  <c r="BQ525" i="1" s="1"/>
  <c r="AF130" i="3"/>
  <c r="G521" i="3"/>
  <c r="H521" i="3" s="1"/>
  <c r="T129" i="3"/>
  <c r="AE131" i="3"/>
  <c r="R132" i="3"/>
  <c r="S132" i="3" s="1"/>
  <c r="AS525" i="3"/>
  <c r="AR524" i="3"/>
  <c r="E526" i="3"/>
  <c r="F526" i="3" s="1"/>
  <c r="G521" i="1"/>
  <c r="H520" i="1"/>
  <c r="AS521" i="1"/>
  <c r="AR520" i="1"/>
  <c r="AT521" i="3" l="1"/>
  <c r="AZ47" i="3"/>
  <c r="AW520" i="3"/>
  <c r="BA47" i="3"/>
  <c r="AW521" i="3"/>
  <c r="BR522" i="3"/>
  <c r="AU522" i="3"/>
  <c r="BR525" i="1"/>
  <c r="AU525" i="1"/>
  <c r="BO1305" i="1"/>
  <c r="BQ1304" i="1"/>
  <c r="AU1304" i="1" s="1"/>
  <c r="AV1304" i="1" s="1"/>
  <c r="BD112" i="1" s="1"/>
  <c r="BQ523" i="3"/>
  <c r="BO524" i="3"/>
  <c r="BO526" i="1"/>
  <c r="BQ526" i="1" s="1"/>
  <c r="AF131" i="3"/>
  <c r="G522" i="3"/>
  <c r="H522" i="3" s="1"/>
  <c r="T130" i="3"/>
  <c r="AE132" i="3"/>
  <c r="R133" i="3"/>
  <c r="S133" i="3" s="1"/>
  <c r="AR525" i="3"/>
  <c r="AS526" i="3"/>
  <c r="E527" i="3"/>
  <c r="F527" i="3" s="1"/>
  <c r="G522" i="1"/>
  <c r="H521" i="1"/>
  <c r="AS522" i="1"/>
  <c r="AR521" i="1"/>
  <c r="BR523" i="3" l="1"/>
  <c r="AU523" i="3"/>
  <c r="AV523" i="3" s="1"/>
  <c r="AT522" i="3"/>
  <c r="AV522" i="3"/>
  <c r="BR526" i="1"/>
  <c r="AU526" i="1"/>
  <c r="BQ1305" i="1"/>
  <c r="AU1305" i="1" s="1"/>
  <c r="AV1305" i="1" s="1"/>
  <c r="BE112" i="1" s="1"/>
  <c r="BO1306" i="1"/>
  <c r="BQ524" i="3"/>
  <c r="BO525" i="3"/>
  <c r="BO527" i="1"/>
  <c r="BQ527" i="1" s="1"/>
  <c r="AF132" i="3"/>
  <c r="G523" i="3"/>
  <c r="H523" i="3" s="1"/>
  <c r="T131" i="3"/>
  <c r="AE133" i="3"/>
  <c r="R134" i="3"/>
  <c r="S134" i="3" s="1"/>
  <c r="E528" i="3"/>
  <c r="F528" i="3" s="1"/>
  <c r="AS527" i="3"/>
  <c r="AR526" i="3"/>
  <c r="G523" i="1"/>
  <c r="H522" i="1"/>
  <c r="AS523" i="1"/>
  <c r="AR522" i="1"/>
  <c r="AT523" i="3" l="1"/>
  <c r="BB47" i="3"/>
  <c r="AW522" i="3"/>
  <c r="BC47" i="3"/>
  <c r="AW523" i="3"/>
  <c r="BR524" i="3"/>
  <c r="AU524" i="3"/>
  <c r="AV524" i="3" s="1"/>
  <c r="BR527" i="1"/>
  <c r="AU527" i="1"/>
  <c r="BO1307" i="1"/>
  <c r="BQ1306" i="1"/>
  <c r="AU1306" i="1" s="1"/>
  <c r="AV1306" i="1" s="1"/>
  <c r="BF112" i="1" s="1"/>
  <c r="BQ525" i="3"/>
  <c r="BO526" i="3"/>
  <c r="BO528" i="1"/>
  <c r="BQ528" i="1" s="1"/>
  <c r="AF133" i="3"/>
  <c r="G524" i="3"/>
  <c r="H524" i="3" s="1"/>
  <c r="T132" i="3"/>
  <c r="E529" i="3"/>
  <c r="F529" i="3" s="1"/>
  <c r="AE134" i="3"/>
  <c r="R135" i="3"/>
  <c r="S135" i="3" s="1"/>
  <c r="AR527" i="3"/>
  <c r="AS528" i="3"/>
  <c r="G524" i="1"/>
  <c r="H523" i="1"/>
  <c r="AS524" i="1"/>
  <c r="AR523" i="1"/>
  <c r="AT524" i="3" l="1"/>
  <c r="BD47" i="3"/>
  <c r="AW524" i="3"/>
  <c r="BR525" i="3"/>
  <c r="AU525" i="3"/>
  <c r="AV525" i="3" s="1"/>
  <c r="BR528" i="1"/>
  <c r="AU528" i="1"/>
  <c r="BQ1307" i="1"/>
  <c r="AU1307" i="1" s="1"/>
  <c r="AV1307" i="1" s="1"/>
  <c r="BG112" i="1" s="1"/>
  <c r="BO1308" i="1"/>
  <c r="BQ526" i="3"/>
  <c r="BO527" i="3"/>
  <c r="BO529" i="1"/>
  <c r="BQ529" i="1" s="1"/>
  <c r="AF134" i="3"/>
  <c r="G525" i="3"/>
  <c r="H525" i="3" s="1"/>
  <c r="T133" i="3"/>
  <c r="R136" i="3"/>
  <c r="S136" i="3" s="1"/>
  <c r="AE135" i="3"/>
  <c r="AS529" i="3"/>
  <c r="AR528" i="3"/>
  <c r="E530" i="3"/>
  <c r="F530" i="3" s="1"/>
  <c r="G525" i="1"/>
  <c r="H524" i="1"/>
  <c r="AS525" i="1"/>
  <c r="AR524" i="1"/>
  <c r="AT525" i="3" l="1"/>
  <c r="BR526" i="3"/>
  <c r="AU526" i="3"/>
  <c r="BE47" i="3"/>
  <c r="AW525" i="3"/>
  <c r="BR529" i="1"/>
  <c r="AU529" i="1"/>
  <c r="BO1309" i="1"/>
  <c r="BQ1308" i="1"/>
  <c r="AU1308" i="1" s="1"/>
  <c r="AV1308" i="1" s="1"/>
  <c r="BH112" i="1" s="1"/>
  <c r="BQ527" i="3"/>
  <c r="BO528" i="3"/>
  <c r="BO530" i="1"/>
  <c r="BQ530" i="1" s="1"/>
  <c r="AF135" i="3"/>
  <c r="G526" i="3"/>
  <c r="H526" i="3" s="1"/>
  <c r="T134" i="3"/>
  <c r="R137" i="3"/>
  <c r="S137" i="3" s="1"/>
  <c r="AE136" i="3"/>
  <c r="E531" i="3"/>
  <c r="F531" i="3" s="1"/>
  <c r="AR529" i="3"/>
  <c r="AS530" i="3"/>
  <c r="G526" i="1"/>
  <c r="H525" i="1"/>
  <c r="AS526" i="1"/>
  <c r="AR525" i="1"/>
  <c r="AT526" i="3" l="1"/>
  <c r="AV526" i="3"/>
  <c r="BR527" i="3"/>
  <c r="AU527" i="3"/>
  <c r="AV527" i="3" s="1"/>
  <c r="BR530" i="1"/>
  <c r="AU530" i="1"/>
  <c r="BQ1309" i="1"/>
  <c r="AU1309" i="1" s="1"/>
  <c r="AV1309" i="1" s="1"/>
  <c r="BI112" i="1" s="1"/>
  <c r="BO1310" i="1"/>
  <c r="BQ528" i="3"/>
  <c r="BO529" i="3"/>
  <c r="BO531" i="1"/>
  <c r="BQ531" i="1" s="1"/>
  <c r="AF136" i="3"/>
  <c r="G527" i="3"/>
  <c r="H527" i="3" s="1"/>
  <c r="T135" i="3"/>
  <c r="AR530" i="3"/>
  <c r="AS531" i="3"/>
  <c r="E532" i="3"/>
  <c r="F532" i="3" s="1"/>
  <c r="R138" i="3"/>
  <c r="S138" i="3" s="1"/>
  <c r="AE137" i="3"/>
  <c r="G527" i="1"/>
  <c r="H526" i="1"/>
  <c r="AS527" i="1"/>
  <c r="AR526" i="1"/>
  <c r="BF47" i="3" l="1"/>
  <c r="AW526" i="3"/>
  <c r="BG47" i="3"/>
  <c r="AW527" i="3"/>
  <c r="BR528" i="3"/>
  <c r="AU528" i="3"/>
  <c r="AV528" i="3" s="1"/>
  <c r="AT527" i="3"/>
  <c r="BR531" i="1"/>
  <c r="AU531" i="1"/>
  <c r="BO1311" i="1"/>
  <c r="BQ1310" i="1"/>
  <c r="AU1310" i="1" s="1"/>
  <c r="AV1310" i="1" s="1"/>
  <c r="BJ112" i="1" s="1"/>
  <c r="BQ529" i="3"/>
  <c r="BO530" i="3"/>
  <c r="BO532" i="1"/>
  <c r="BQ532" i="1" s="1"/>
  <c r="AF137" i="3"/>
  <c r="G528" i="3"/>
  <c r="H528" i="3" s="1"/>
  <c r="T136" i="3"/>
  <c r="E533" i="3"/>
  <c r="F533" i="3" s="1"/>
  <c r="AR531" i="3"/>
  <c r="AS532" i="3"/>
  <c r="AE138" i="3"/>
  <c r="R139" i="3"/>
  <c r="S139" i="3" s="1"/>
  <c r="G528" i="1"/>
  <c r="H527" i="1"/>
  <c r="AS528" i="1"/>
  <c r="AR527" i="1"/>
  <c r="AT528" i="3" l="1"/>
  <c r="BR529" i="3"/>
  <c r="AU529" i="3"/>
  <c r="AV529" i="3" s="1"/>
  <c r="BH47" i="3"/>
  <c r="AW528" i="3"/>
  <c r="AT529" i="3"/>
  <c r="BR532" i="1"/>
  <c r="AU532" i="1"/>
  <c r="BQ1311" i="1"/>
  <c r="AU1311" i="1" s="1"/>
  <c r="AV1311" i="1" s="1"/>
  <c r="BK112" i="1" s="1"/>
  <c r="BL112" i="1" s="1"/>
  <c r="BO1312" i="1"/>
  <c r="BQ530" i="3"/>
  <c r="BO531" i="3"/>
  <c r="BO533" i="1"/>
  <c r="BQ533" i="1" s="1"/>
  <c r="AF138" i="3"/>
  <c r="G529" i="3"/>
  <c r="H529" i="3" s="1"/>
  <c r="T137" i="3"/>
  <c r="AE139" i="3"/>
  <c r="R140" i="3"/>
  <c r="S140" i="3" s="1"/>
  <c r="AS533" i="3"/>
  <c r="AR532" i="3"/>
  <c r="E534" i="3"/>
  <c r="F534" i="3" s="1"/>
  <c r="G529" i="1"/>
  <c r="H528" i="1"/>
  <c r="AS529" i="1"/>
  <c r="AR528" i="1"/>
  <c r="BR530" i="3" l="1"/>
  <c r="AU530" i="3"/>
  <c r="BI47" i="3"/>
  <c r="AW529" i="3"/>
  <c r="BR533" i="1"/>
  <c r="AU533" i="1"/>
  <c r="BO1313" i="1"/>
  <c r="BQ1312" i="1"/>
  <c r="AU1312" i="1" s="1"/>
  <c r="AV1312" i="1" s="1"/>
  <c r="AZ113" i="1" s="1"/>
  <c r="BQ531" i="3"/>
  <c r="BO532" i="3"/>
  <c r="BO534" i="1"/>
  <c r="BQ534" i="1" s="1"/>
  <c r="AF139" i="3"/>
  <c r="G530" i="3"/>
  <c r="H530" i="3" s="1"/>
  <c r="T138" i="3"/>
  <c r="AE140" i="3"/>
  <c r="R141" i="3"/>
  <c r="S141" i="3" s="1"/>
  <c r="AS534" i="3"/>
  <c r="AR533" i="3"/>
  <c r="E535" i="3"/>
  <c r="F535" i="3" s="1"/>
  <c r="G530" i="1"/>
  <c r="H529" i="1"/>
  <c r="AS530" i="1"/>
  <c r="AR529" i="1"/>
  <c r="BR531" i="3" l="1"/>
  <c r="AU531" i="3"/>
  <c r="AV531" i="3" s="1"/>
  <c r="AV530" i="3"/>
  <c r="AT530" i="3"/>
  <c r="BR534" i="1"/>
  <c r="AU534" i="1"/>
  <c r="BQ1313" i="1"/>
  <c r="AU1313" i="1" s="1"/>
  <c r="AV1313" i="1" s="1"/>
  <c r="BA113" i="1" s="1"/>
  <c r="BO1314" i="1"/>
  <c r="BQ532" i="3"/>
  <c r="BO533" i="3"/>
  <c r="BO535" i="1"/>
  <c r="BQ535" i="1" s="1"/>
  <c r="AF140" i="3"/>
  <c r="G531" i="3"/>
  <c r="H531" i="3" s="1"/>
  <c r="T139" i="3"/>
  <c r="AE141" i="3"/>
  <c r="R142" i="3"/>
  <c r="S142" i="3" s="1"/>
  <c r="AR534" i="3"/>
  <c r="AS535" i="3"/>
  <c r="E536" i="3"/>
  <c r="F536" i="3" s="1"/>
  <c r="G531" i="1"/>
  <c r="H530" i="1"/>
  <c r="AS531" i="1"/>
  <c r="AR530" i="1"/>
  <c r="AT531" i="3" l="1"/>
  <c r="BR532" i="3"/>
  <c r="AU532" i="3"/>
  <c r="AV532" i="3" s="1"/>
  <c r="BJ47" i="3"/>
  <c r="AW530" i="3"/>
  <c r="BK47" i="3"/>
  <c r="AW531" i="3"/>
  <c r="BR535" i="1"/>
  <c r="AU535" i="1"/>
  <c r="BO1315" i="1"/>
  <c r="BQ1314" i="1"/>
  <c r="AU1314" i="1" s="1"/>
  <c r="AV1314" i="1" s="1"/>
  <c r="BB113" i="1" s="1"/>
  <c r="BQ533" i="3"/>
  <c r="BO534" i="3"/>
  <c r="BO536" i="1"/>
  <c r="BQ536" i="1" s="1"/>
  <c r="AF141" i="3"/>
  <c r="G532" i="3"/>
  <c r="H532" i="3" s="1"/>
  <c r="T140" i="3"/>
  <c r="AE142" i="3"/>
  <c r="R143" i="3"/>
  <c r="S143" i="3" s="1"/>
  <c r="E537" i="3"/>
  <c r="F537" i="3" s="1"/>
  <c r="AR535" i="3"/>
  <c r="AS536" i="3"/>
  <c r="G532" i="1"/>
  <c r="H531" i="1"/>
  <c r="AS532" i="1"/>
  <c r="AR531" i="1"/>
  <c r="BL47" i="3" l="1"/>
  <c r="BR533" i="3"/>
  <c r="AU533" i="3"/>
  <c r="AV533" i="3" s="1"/>
  <c r="AZ48" i="3"/>
  <c r="AW532" i="3"/>
  <c r="BM47" i="3"/>
  <c r="AP48" i="3" s="1"/>
  <c r="AT532" i="3"/>
  <c r="BR536" i="1"/>
  <c r="AU536" i="1"/>
  <c r="BQ1315" i="1"/>
  <c r="AU1315" i="1" s="1"/>
  <c r="AV1315" i="1" s="1"/>
  <c r="BC113" i="1" s="1"/>
  <c r="BO1316" i="1"/>
  <c r="BQ534" i="3"/>
  <c r="BO535" i="3"/>
  <c r="BO537" i="1"/>
  <c r="BQ537" i="1" s="1"/>
  <c r="AF142" i="3"/>
  <c r="G533" i="3"/>
  <c r="H533" i="3" s="1"/>
  <c r="T141" i="3"/>
  <c r="AE143" i="3"/>
  <c r="R144" i="3"/>
  <c r="S144" i="3" s="1"/>
  <c r="E538" i="3"/>
  <c r="F538" i="3" s="1"/>
  <c r="AS537" i="3"/>
  <c r="AR536" i="3"/>
  <c r="G533" i="1"/>
  <c r="H532" i="1"/>
  <c r="AS533" i="1"/>
  <c r="AR532" i="1"/>
  <c r="AT533" i="3" l="1"/>
  <c r="BR534" i="3"/>
  <c r="AU534" i="3"/>
  <c r="BA48" i="3"/>
  <c r="AW533" i="3"/>
  <c r="BR537" i="1"/>
  <c r="AU537" i="1"/>
  <c r="BO1317" i="1"/>
  <c r="BQ1316" i="1"/>
  <c r="AU1316" i="1" s="1"/>
  <c r="AV1316" i="1" s="1"/>
  <c r="BD113" i="1" s="1"/>
  <c r="BQ535" i="3"/>
  <c r="BO536" i="3"/>
  <c r="BO538" i="1"/>
  <c r="BQ538" i="1" s="1"/>
  <c r="AF143" i="3"/>
  <c r="G534" i="3"/>
  <c r="H534" i="3" s="1"/>
  <c r="T142" i="3"/>
  <c r="R145" i="3"/>
  <c r="S145" i="3" s="1"/>
  <c r="AE144" i="3"/>
  <c r="AR537" i="3"/>
  <c r="AS538" i="3"/>
  <c r="E539" i="3"/>
  <c r="F539" i="3" s="1"/>
  <c r="G534" i="1"/>
  <c r="H533" i="1"/>
  <c r="AS534" i="1"/>
  <c r="AR533" i="1"/>
  <c r="BR535" i="3" l="1"/>
  <c r="AU535" i="3"/>
  <c r="AV535" i="3" s="1"/>
  <c r="AT534" i="3"/>
  <c r="AV534" i="3"/>
  <c r="BR538" i="1"/>
  <c r="AU538" i="1"/>
  <c r="BQ1317" i="1"/>
  <c r="AU1317" i="1" s="1"/>
  <c r="AV1317" i="1" s="1"/>
  <c r="BE113" i="1" s="1"/>
  <c r="BO1318" i="1"/>
  <c r="BQ536" i="3"/>
  <c r="BO537" i="3"/>
  <c r="BO539" i="1"/>
  <c r="BQ539" i="1" s="1"/>
  <c r="AF144" i="3"/>
  <c r="G535" i="3"/>
  <c r="H535" i="3" s="1"/>
  <c r="T143" i="3"/>
  <c r="AS539" i="3"/>
  <c r="AR538" i="3"/>
  <c r="R146" i="3"/>
  <c r="S146" i="3" s="1"/>
  <c r="AE145" i="3"/>
  <c r="E540" i="3"/>
  <c r="F540" i="3" s="1"/>
  <c r="G535" i="1"/>
  <c r="H534" i="1"/>
  <c r="AS535" i="1"/>
  <c r="AR534" i="1"/>
  <c r="AT535" i="3" l="1"/>
  <c r="BB48" i="3"/>
  <c r="AW534" i="3"/>
  <c r="BC48" i="3"/>
  <c r="AW535" i="3"/>
  <c r="BR536" i="3"/>
  <c r="AU536" i="3"/>
  <c r="BR539" i="1"/>
  <c r="AU539" i="1"/>
  <c r="BO1319" i="1"/>
  <c r="BQ1318" i="1"/>
  <c r="AU1318" i="1" s="1"/>
  <c r="AV1318" i="1" s="1"/>
  <c r="BF113" i="1" s="1"/>
  <c r="BQ537" i="3"/>
  <c r="BO538" i="3"/>
  <c r="BO540" i="1"/>
  <c r="BQ540" i="1" s="1"/>
  <c r="AF145" i="3"/>
  <c r="G536" i="3"/>
  <c r="H536" i="3" s="1"/>
  <c r="T144" i="3"/>
  <c r="AR539" i="3"/>
  <c r="AS540" i="3"/>
  <c r="AE146" i="3"/>
  <c r="R147" i="3"/>
  <c r="S147" i="3" s="1"/>
  <c r="E541" i="3"/>
  <c r="F541" i="3" s="1"/>
  <c r="G536" i="1"/>
  <c r="H535" i="1"/>
  <c r="AS536" i="1"/>
  <c r="AR535" i="1"/>
  <c r="AT536" i="3" l="1"/>
  <c r="AV536" i="3"/>
  <c r="BR537" i="3"/>
  <c r="AU537" i="3"/>
  <c r="AV537" i="3" s="1"/>
  <c r="BR540" i="1"/>
  <c r="AU540" i="1"/>
  <c r="BQ1319" i="1"/>
  <c r="AU1319" i="1" s="1"/>
  <c r="AV1319" i="1" s="1"/>
  <c r="BG113" i="1" s="1"/>
  <c r="BO1320" i="1"/>
  <c r="BQ538" i="3"/>
  <c r="BO539" i="3"/>
  <c r="BO541" i="1"/>
  <c r="BQ541" i="1" s="1"/>
  <c r="AF146" i="3"/>
  <c r="G537" i="3"/>
  <c r="H537" i="3" s="1"/>
  <c r="T145" i="3"/>
  <c r="E542" i="3"/>
  <c r="F542" i="3" s="1"/>
  <c r="AE147" i="3"/>
  <c r="R148" i="3"/>
  <c r="S148" i="3" s="1"/>
  <c r="AS541" i="3"/>
  <c r="AR540" i="3"/>
  <c r="G537" i="1"/>
  <c r="H536" i="1"/>
  <c r="AS537" i="1"/>
  <c r="AR536" i="1"/>
  <c r="BE48" i="3" l="1"/>
  <c r="AW537" i="3"/>
  <c r="BD48" i="3"/>
  <c r="AW536" i="3"/>
  <c r="BR538" i="3"/>
  <c r="AU538" i="3"/>
  <c r="AV538" i="3" s="1"/>
  <c r="AT537" i="3"/>
  <c r="BR541" i="1"/>
  <c r="AU541" i="1"/>
  <c r="BO1321" i="1"/>
  <c r="BQ1320" i="1"/>
  <c r="AU1320" i="1" s="1"/>
  <c r="AV1320" i="1" s="1"/>
  <c r="BH113" i="1" s="1"/>
  <c r="BQ539" i="3"/>
  <c r="BO540" i="3"/>
  <c r="BO542" i="1"/>
  <c r="BQ542" i="1" s="1"/>
  <c r="AF147" i="3"/>
  <c r="G538" i="3"/>
  <c r="H538" i="3" s="1"/>
  <c r="T146" i="3"/>
  <c r="E543" i="3"/>
  <c r="F543" i="3" s="1"/>
  <c r="AS542" i="3"/>
  <c r="AR541" i="3"/>
  <c r="AE148" i="3"/>
  <c r="R149" i="3"/>
  <c r="S149" i="3" s="1"/>
  <c r="G538" i="1"/>
  <c r="H537" i="1"/>
  <c r="AS538" i="1"/>
  <c r="AR537" i="1"/>
  <c r="BR539" i="3" l="1"/>
  <c r="AU539" i="3"/>
  <c r="AV539" i="3" s="1"/>
  <c r="BF48" i="3"/>
  <c r="AW538" i="3"/>
  <c r="AT538" i="3"/>
  <c r="BR542" i="1"/>
  <c r="AU542" i="1"/>
  <c r="BQ1321" i="1"/>
  <c r="AU1321" i="1" s="1"/>
  <c r="AV1321" i="1" s="1"/>
  <c r="BI113" i="1" s="1"/>
  <c r="BO1322" i="1"/>
  <c r="BQ540" i="3"/>
  <c r="BO541" i="3"/>
  <c r="BO543" i="1"/>
  <c r="BQ543" i="1" s="1"/>
  <c r="AF148" i="3"/>
  <c r="G539" i="3"/>
  <c r="H539" i="3" s="1"/>
  <c r="T147" i="3"/>
  <c r="AR542" i="3"/>
  <c r="AS543" i="3"/>
  <c r="AE149" i="3"/>
  <c r="R150" i="3"/>
  <c r="S150" i="3" s="1"/>
  <c r="E544" i="3"/>
  <c r="F544" i="3" s="1"/>
  <c r="G539" i="1"/>
  <c r="H538" i="1"/>
  <c r="AS539" i="1"/>
  <c r="AR538" i="1"/>
  <c r="AT539" i="3" l="1"/>
  <c r="BG48" i="3"/>
  <c r="AW539" i="3"/>
  <c r="BR540" i="3"/>
  <c r="AU540" i="3"/>
  <c r="BR543" i="1"/>
  <c r="AU543" i="1"/>
  <c r="BO1323" i="1"/>
  <c r="BQ1322" i="1"/>
  <c r="AU1322" i="1" s="1"/>
  <c r="AV1322" i="1" s="1"/>
  <c r="BJ113" i="1" s="1"/>
  <c r="BQ541" i="3"/>
  <c r="BO542" i="3"/>
  <c r="BO544" i="1"/>
  <c r="BQ544" i="1" s="1"/>
  <c r="AF149" i="3"/>
  <c r="G540" i="3"/>
  <c r="H540" i="3" s="1"/>
  <c r="T148" i="3"/>
  <c r="AR543" i="3"/>
  <c r="AS544" i="3"/>
  <c r="AE150" i="3"/>
  <c r="R151" i="3"/>
  <c r="S151" i="3" s="1"/>
  <c r="E545" i="3"/>
  <c r="F545" i="3" s="1"/>
  <c r="G540" i="1"/>
  <c r="H539" i="1"/>
  <c r="AS540" i="1"/>
  <c r="AR539" i="1"/>
  <c r="BR541" i="3" l="1"/>
  <c r="AU541" i="3"/>
  <c r="AV541" i="3" s="1"/>
  <c r="AT540" i="3"/>
  <c r="AV540" i="3"/>
  <c r="BR544" i="1"/>
  <c r="AU544" i="1"/>
  <c r="BQ1323" i="1"/>
  <c r="AU1323" i="1" s="1"/>
  <c r="AV1323" i="1" s="1"/>
  <c r="BK113" i="1" s="1"/>
  <c r="BL113" i="1" s="1"/>
  <c r="BO1324" i="1"/>
  <c r="BQ542" i="3"/>
  <c r="BO543" i="3"/>
  <c r="BO545" i="1"/>
  <c r="BQ545" i="1" s="1"/>
  <c r="AF150" i="3"/>
  <c r="G541" i="3"/>
  <c r="H541" i="3" s="1"/>
  <c r="T149" i="3"/>
  <c r="R152" i="3"/>
  <c r="S152" i="3" s="1"/>
  <c r="AE151" i="3"/>
  <c r="AR544" i="3"/>
  <c r="AS545" i="3"/>
  <c r="E546" i="3"/>
  <c r="F546" i="3" s="1"/>
  <c r="G541" i="1"/>
  <c r="H540" i="1"/>
  <c r="AS541" i="1"/>
  <c r="AR540" i="1"/>
  <c r="BR542" i="3" l="1"/>
  <c r="AU542" i="3"/>
  <c r="AV542" i="3" s="1"/>
  <c r="BH48" i="3"/>
  <c r="AW540" i="3"/>
  <c r="AT541" i="3"/>
  <c r="BI48" i="3"/>
  <c r="AW541" i="3"/>
  <c r="BR545" i="1"/>
  <c r="AU545" i="1"/>
  <c r="BO1325" i="1"/>
  <c r="BQ1324" i="1"/>
  <c r="AU1324" i="1" s="1"/>
  <c r="AV1324" i="1" s="1"/>
  <c r="AZ114" i="1" s="1"/>
  <c r="BQ543" i="3"/>
  <c r="BO544" i="3"/>
  <c r="BO546" i="1"/>
  <c r="BQ546" i="1" s="1"/>
  <c r="AF151" i="3"/>
  <c r="G542" i="3"/>
  <c r="H542" i="3" s="1"/>
  <c r="T150" i="3"/>
  <c r="R153" i="3"/>
  <c r="S153" i="3" s="1"/>
  <c r="AE152" i="3"/>
  <c r="E547" i="3"/>
  <c r="F547" i="3" s="1"/>
  <c r="AS546" i="3"/>
  <c r="AR545" i="3"/>
  <c r="G542" i="1"/>
  <c r="H541" i="1"/>
  <c r="AS542" i="1"/>
  <c r="AR541" i="1"/>
  <c r="AT542" i="3" l="1"/>
  <c r="BR543" i="3"/>
  <c r="AU543" i="3"/>
  <c r="AV543" i="3" s="1"/>
  <c r="BJ48" i="3"/>
  <c r="AW542" i="3"/>
  <c r="BR546" i="1"/>
  <c r="AU546" i="1"/>
  <c r="BQ1325" i="1"/>
  <c r="AU1325" i="1" s="1"/>
  <c r="AV1325" i="1" s="1"/>
  <c r="BA114" i="1" s="1"/>
  <c r="BO1326" i="1"/>
  <c r="BQ544" i="3"/>
  <c r="BO545" i="3"/>
  <c r="BO547" i="1"/>
  <c r="BQ547" i="1" s="1"/>
  <c r="AF152" i="3"/>
  <c r="G543" i="3"/>
  <c r="H543" i="3" s="1"/>
  <c r="T151" i="3"/>
  <c r="E548" i="3"/>
  <c r="F548" i="3" s="1"/>
  <c r="AS547" i="3"/>
  <c r="AR546" i="3"/>
  <c r="R154" i="3"/>
  <c r="S154" i="3" s="1"/>
  <c r="AE153" i="3"/>
  <c r="G543" i="1"/>
  <c r="H542" i="1"/>
  <c r="AS543" i="1"/>
  <c r="AR542" i="1"/>
  <c r="AT543" i="3" l="1"/>
  <c r="BK48" i="3"/>
  <c r="BM48" i="3" s="1"/>
  <c r="AP49" i="3" s="1"/>
  <c r="AW543" i="3"/>
  <c r="BR544" i="3"/>
  <c r="AU544" i="3"/>
  <c r="BR547" i="1"/>
  <c r="AU547" i="1"/>
  <c r="BO1327" i="1"/>
  <c r="BQ1326" i="1"/>
  <c r="AU1326" i="1" s="1"/>
  <c r="AV1326" i="1" s="1"/>
  <c r="BB114" i="1" s="1"/>
  <c r="BQ545" i="3"/>
  <c r="BO546" i="3"/>
  <c r="BO548" i="1"/>
  <c r="BQ548" i="1" s="1"/>
  <c r="AF153" i="3"/>
  <c r="G544" i="3"/>
  <c r="H544" i="3" s="1"/>
  <c r="T152" i="3"/>
  <c r="E549" i="3"/>
  <c r="F549" i="3" s="1"/>
  <c r="R155" i="3"/>
  <c r="S155" i="3" s="1"/>
  <c r="AE154" i="3"/>
  <c r="AR547" i="3"/>
  <c r="AS548" i="3"/>
  <c r="G544" i="1"/>
  <c r="H543" i="1"/>
  <c r="AS544" i="1"/>
  <c r="AR543" i="1"/>
  <c r="AT544" i="3" l="1"/>
  <c r="AV544" i="3"/>
  <c r="BR545" i="3"/>
  <c r="AU545" i="3"/>
  <c r="AV545" i="3" s="1"/>
  <c r="BL48" i="3"/>
  <c r="BR548" i="1"/>
  <c r="AU548" i="1"/>
  <c r="BQ1327" i="1"/>
  <c r="AU1327" i="1" s="1"/>
  <c r="AV1327" i="1" s="1"/>
  <c r="BC114" i="1" s="1"/>
  <c r="BO1328" i="1"/>
  <c r="BQ546" i="3"/>
  <c r="BO547" i="3"/>
  <c r="BO549" i="1"/>
  <c r="BQ549" i="1" s="1"/>
  <c r="AF154" i="3"/>
  <c r="G545" i="3"/>
  <c r="H545" i="3" s="1"/>
  <c r="T153" i="3"/>
  <c r="AS549" i="3"/>
  <c r="AR548" i="3"/>
  <c r="E550" i="3"/>
  <c r="F550" i="3" s="1"/>
  <c r="R156" i="3"/>
  <c r="S156" i="3" s="1"/>
  <c r="AE155" i="3"/>
  <c r="G545" i="1"/>
  <c r="H544" i="1"/>
  <c r="AS545" i="1"/>
  <c r="AR544" i="1"/>
  <c r="BA49" i="3" l="1"/>
  <c r="AW545" i="3"/>
  <c r="BR546" i="3"/>
  <c r="AU546" i="3"/>
  <c r="AZ49" i="3"/>
  <c r="AW544" i="3"/>
  <c r="AT545" i="3"/>
  <c r="BR549" i="1"/>
  <c r="AU549" i="1"/>
  <c r="BO1329" i="1"/>
  <c r="BQ1328" i="1"/>
  <c r="AU1328" i="1" s="1"/>
  <c r="AV1328" i="1" s="1"/>
  <c r="BD114" i="1" s="1"/>
  <c r="BQ547" i="3"/>
  <c r="BO548" i="3"/>
  <c r="BO550" i="1"/>
  <c r="BQ550" i="1" s="1"/>
  <c r="AF155" i="3"/>
  <c r="G546" i="3"/>
  <c r="H546" i="3" s="1"/>
  <c r="T154" i="3"/>
  <c r="E551" i="3"/>
  <c r="F551" i="3" s="1"/>
  <c r="R157" i="3"/>
  <c r="S157" i="3" s="1"/>
  <c r="AE156" i="3"/>
  <c r="AS550" i="3"/>
  <c r="AR549" i="3"/>
  <c r="G546" i="1"/>
  <c r="H545" i="1"/>
  <c r="AS546" i="1"/>
  <c r="AR545" i="1"/>
  <c r="BR547" i="3" l="1"/>
  <c r="AU547" i="3"/>
  <c r="AV547" i="3" s="1"/>
  <c r="AV546" i="3"/>
  <c r="AT546" i="3"/>
  <c r="AT547" i="3" s="1"/>
  <c r="BR550" i="1"/>
  <c r="AU550" i="1"/>
  <c r="BQ1329" i="1"/>
  <c r="AU1329" i="1" s="1"/>
  <c r="AV1329" i="1" s="1"/>
  <c r="BE114" i="1" s="1"/>
  <c r="BO1330" i="1"/>
  <c r="BQ548" i="3"/>
  <c r="BO549" i="3"/>
  <c r="BO551" i="1"/>
  <c r="BQ551" i="1" s="1"/>
  <c r="AF156" i="3"/>
  <c r="G547" i="3"/>
  <c r="H547" i="3" s="1"/>
  <c r="T155" i="3"/>
  <c r="R158" i="3"/>
  <c r="S158" i="3" s="1"/>
  <c r="AE157" i="3"/>
  <c r="E552" i="3"/>
  <c r="F552" i="3" s="1"/>
  <c r="AS551" i="3"/>
  <c r="AR550" i="3"/>
  <c r="G547" i="1"/>
  <c r="H546" i="1"/>
  <c r="AS547" i="1"/>
  <c r="AR546" i="1"/>
  <c r="BB49" i="3" l="1"/>
  <c r="AW546" i="3"/>
  <c r="BC49" i="3"/>
  <c r="AW547" i="3"/>
  <c r="BR548" i="3"/>
  <c r="AU548" i="3"/>
  <c r="BR551" i="1"/>
  <c r="AU551" i="1"/>
  <c r="BO1331" i="1"/>
  <c r="BQ1330" i="1"/>
  <c r="AU1330" i="1" s="1"/>
  <c r="AV1330" i="1" s="1"/>
  <c r="BF114" i="1" s="1"/>
  <c r="BQ549" i="3"/>
  <c r="BO550" i="3"/>
  <c r="BO552" i="1"/>
  <c r="BQ552" i="1" s="1"/>
  <c r="AF157" i="3"/>
  <c r="G548" i="3"/>
  <c r="H548" i="3" s="1"/>
  <c r="T156" i="3"/>
  <c r="AR551" i="3"/>
  <c r="AS552" i="3"/>
  <c r="E553" i="3"/>
  <c r="F553" i="3" s="1"/>
  <c r="R159" i="3"/>
  <c r="S159" i="3" s="1"/>
  <c r="AE158" i="3"/>
  <c r="G548" i="1"/>
  <c r="H547" i="1"/>
  <c r="AS548" i="1"/>
  <c r="AR547" i="1"/>
  <c r="BR549" i="3" l="1"/>
  <c r="AU549" i="3"/>
  <c r="AV549" i="3" s="1"/>
  <c r="AT548" i="3"/>
  <c r="AT549" i="3" s="1"/>
  <c r="AV548" i="3"/>
  <c r="BR552" i="1"/>
  <c r="AU552" i="1"/>
  <c r="BQ1331" i="1"/>
  <c r="AU1331" i="1" s="1"/>
  <c r="AV1331" i="1" s="1"/>
  <c r="BG114" i="1" s="1"/>
  <c r="BO1332" i="1"/>
  <c r="BQ550" i="3"/>
  <c r="BO551" i="3"/>
  <c r="BO553" i="1"/>
  <c r="BQ553" i="1" s="1"/>
  <c r="AF158" i="3"/>
  <c r="G549" i="3"/>
  <c r="H549" i="3" s="1"/>
  <c r="T157" i="3"/>
  <c r="E554" i="3"/>
  <c r="F554" i="3" s="1"/>
  <c r="AE159" i="3"/>
  <c r="R160" i="3"/>
  <c r="S160" i="3" s="1"/>
  <c r="AR552" i="3"/>
  <c r="AS553" i="3"/>
  <c r="G549" i="1"/>
  <c r="H548" i="1"/>
  <c r="AS549" i="1"/>
  <c r="AR548" i="1"/>
  <c r="BR550" i="3" l="1"/>
  <c r="AU550" i="3"/>
  <c r="AV550" i="3" s="1"/>
  <c r="BD49" i="3"/>
  <c r="AW548" i="3"/>
  <c r="BE49" i="3"/>
  <c r="AW549" i="3"/>
  <c r="BR553" i="1"/>
  <c r="AU553" i="1"/>
  <c r="BO1333" i="1"/>
  <c r="BQ1332" i="1"/>
  <c r="AU1332" i="1" s="1"/>
  <c r="AV1332" i="1" s="1"/>
  <c r="BH114" i="1" s="1"/>
  <c r="BQ551" i="3"/>
  <c r="BO552" i="3"/>
  <c r="BO554" i="1"/>
  <c r="BQ554" i="1" s="1"/>
  <c r="AF159" i="3"/>
  <c r="G550" i="3"/>
  <c r="H550" i="3" s="1"/>
  <c r="T158" i="3"/>
  <c r="AR553" i="3"/>
  <c r="AS554" i="3"/>
  <c r="AE160" i="3"/>
  <c r="R161" i="3"/>
  <c r="S161" i="3" s="1"/>
  <c r="E555" i="3"/>
  <c r="F555" i="3" s="1"/>
  <c r="G550" i="1"/>
  <c r="H549" i="1"/>
  <c r="AS550" i="1"/>
  <c r="AR549" i="1"/>
  <c r="AT550" i="3" l="1"/>
  <c r="BR551" i="3"/>
  <c r="AU551" i="3"/>
  <c r="AV551" i="3" s="1"/>
  <c r="BF49" i="3"/>
  <c r="AW550" i="3"/>
  <c r="BR554" i="1"/>
  <c r="AU554" i="1"/>
  <c r="BQ1333" i="1"/>
  <c r="AU1333" i="1" s="1"/>
  <c r="AV1333" i="1" s="1"/>
  <c r="BI114" i="1" s="1"/>
  <c r="BO1334" i="1"/>
  <c r="BQ552" i="3"/>
  <c r="BO553" i="3"/>
  <c r="BO555" i="1"/>
  <c r="BQ555" i="1" s="1"/>
  <c r="AF160" i="3"/>
  <c r="G551" i="3"/>
  <c r="H551" i="3" s="1"/>
  <c r="T159" i="3"/>
  <c r="E556" i="3"/>
  <c r="F556" i="3" s="1"/>
  <c r="AE161" i="3"/>
  <c r="R162" i="3"/>
  <c r="S162" i="3" s="1"/>
  <c r="AR554" i="3"/>
  <c r="AS555" i="3"/>
  <c r="G551" i="1"/>
  <c r="H550" i="1"/>
  <c r="AS551" i="1"/>
  <c r="AR550" i="1"/>
  <c r="AT551" i="3" l="1"/>
  <c r="BR552" i="3"/>
  <c r="AU552" i="3"/>
  <c r="BG49" i="3"/>
  <c r="AW551" i="3"/>
  <c r="BR555" i="1"/>
  <c r="AU555" i="1"/>
  <c r="BO1335" i="1"/>
  <c r="BQ1334" i="1"/>
  <c r="AU1334" i="1" s="1"/>
  <c r="AV1334" i="1" s="1"/>
  <c r="BJ114" i="1" s="1"/>
  <c r="BQ553" i="3"/>
  <c r="BO554" i="3"/>
  <c r="BO556" i="1"/>
  <c r="BQ556" i="1" s="1"/>
  <c r="AF161" i="3"/>
  <c r="G552" i="3"/>
  <c r="H552" i="3" s="1"/>
  <c r="T160" i="3"/>
  <c r="AR555" i="3"/>
  <c r="AS556" i="3"/>
  <c r="AE162" i="3"/>
  <c r="R163" i="3"/>
  <c r="S163" i="3" s="1"/>
  <c r="E557" i="3"/>
  <c r="F557" i="3" s="1"/>
  <c r="G552" i="1"/>
  <c r="H551" i="1"/>
  <c r="AS552" i="1"/>
  <c r="AR551" i="1"/>
  <c r="AT552" i="3" l="1"/>
  <c r="AV552" i="3"/>
  <c r="BR553" i="3"/>
  <c r="AU553" i="3"/>
  <c r="AV553" i="3" s="1"/>
  <c r="BR556" i="1"/>
  <c r="AU556" i="1"/>
  <c r="BQ1335" i="1"/>
  <c r="AU1335" i="1" s="1"/>
  <c r="AV1335" i="1" s="1"/>
  <c r="BK114" i="1" s="1"/>
  <c r="BL114" i="1" s="1"/>
  <c r="BO1336" i="1"/>
  <c r="BQ554" i="3"/>
  <c r="BO555" i="3"/>
  <c r="BO557" i="1"/>
  <c r="BQ557" i="1" s="1"/>
  <c r="AF162" i="3"/>
  <c r="G553" i="3"/>
  <c r="H553" i="3" s="1"/>
  <c r="T161" i="3"/>
  <c r="AR556" i="3"/>
  <c r="AS557" i="3"/>
  <c r="E558" i="3"/>
  <c r="F558" i="3" s="1"/>
  <c r="AE163" i="3"/>
  <c r="R164" i="3"/>
  <c r="S164" i="3" s="1"/>
  <c r="G553" i="1"/>
  <c r="H552" i="1"/>
  <c r="AS553" i="1"/>
  <c r="AR552" i="1"/>
  <c r="BI49" i="3" l="1"/>
  <c r="AW553" i="3"/>
  <c r="BH49" i="3"/>
  <c r="AW552" i="3"/>
  <c r="BR554" i="3"/>
  <c r="AU554" i="3"/>
  <c r="AV554" i="3" s="1"/>
  <c r="AT553" i="3"/>
  <c r="BR557" i="1"/>
  <c r="AU557" i="1"/>
  <c r="BO1337" i="1"/>
  <c r="BQ1336" i="1"/>
  <c r="AU1336" i="1" s="1"/>
  <c r="AV1336" i="1" s="1"/>
  <c r="AZ115" i="1" s="1"/>
  <c r="BQ555" i="3"/>
  <c r="BO556" i="3"/>
  <c r="BO558" i="1"/>
  <c r="BQ558" i="1" s="1"/>
  <c r="AF163" i="3"/>
  <c r="G554" i="3"/>
  <c r="H554" i="3" s="1"/>
  <c r="T162" i="3"/>
  <c r="E559" i="3"/>
  <c r="F559" i="3" s="1"/>
  <c r="AR557" i="3"/>
  <c r="AS558" i="3"/>
  <c r="AE164" i="3"/>
  <c r="R165" i="3"/>
  <c r="S165" i="3" s="1"/>
  <c r="G554" i="1"/>
  <c r="H553" i="1"/>
  <c r="AS554" i="1"/>
  <c r="AR553" i="1"/>
  <c r="AT554" i="3" l="1"/>
  <c r="BR555" i="3"/>
  <c r="AU555" i="3"/>
  <c r="AV555" i="3" s="1"/>
  <c r="BJ49" i="3"/>
  <c r="AW554" i="3"/>
  <c r="BR558" i="1"/>
  <c r="AU558" i="1"/>
  <c r="BQ1337" i="1"/>
  <c r="AU1337" i="1" s="1"/>
  <c r="AV1337" i="1" s="1"/>
  <c r="BA115" i="1" s="1"/>
  <c r="BO1338" i="1"/>
  <c r="BQ556" i="3"/>
  <c r="BO557" i="3"/>
  <c r="BO559" i="1"/>
  <c r="BQ559" i="1" s="1"/>
  <c r="AF164" i="3"/>
  <c r="G555" i="3"/>
  <c r="H555" i="3" s="1"/>
  <c r="T163" i="3"/>
  <c r="AE165" i="3"/>
  <c r="R166" i="3"/>
  <c r="S166" i="3" s="1"/>
  <c r="AS559" i="3"/>
  <c r="AR558" i="3"/>
  <c r="E560" i="3"/>
  <c r="F560" i="3" s="1"/>
  <c r="G555" i="1"/>
  <c r="H554" i="1"/>
  <c r="AS555" i="1"/>
  <c r="AR554" i="1"/>
  <c r="AT555" i="3" l="1"/>
  <c r="BR556" i="3"/>
  <c r="AU556" i="3"/>
  <c r="BK49" i="3"/>
  <c r="BL49" i="3" s="1"/>
  <c r="AW555" i="3"/>
  <c r="BR559" i="1"/>
  <c r="AU559" i="1"/>
  <c r="BO1339" i="1"/>
  <c r="BQ1338" i="1"/>
  <c r="AU1338" i="1" s="1"/>
  <c r="AV1338" i="1" s="1"/>
  <c r="BB115" i="1" s="1"/>
  <c r="BQ557" i="3"/>
  <c r="BO558" i="3"/>
  <c r="BO560" i="1"/>
  <c r="BQ560" i="1" s="1"/>
  <c r="AF165" i="3"/>
  <c r="G556" i="3"/>
  <c r="H556" i="3" s="1"/>
  <c r="T164" i="3"/>
  <c r="AE166" i="3"/>
  <c r="R167" i="3"/>
  <c r="S167" i="3" s="1"/>
  <c r="AR559" i="3"/>
  <c r="AS560" i="3"/>
  <c r="E561" i="3"/>
  <c r="F561" i="3" s="1"/>
  <c r="G556" i="1"/>
  <c r="H555" i="1"/>
  <c r="AS556" i="1"/>
  <c r="AR555" i="1"/>
  <c r="AT556" i="3" l="1"/>
  <c r="AV556" i="3"/>
  <c r="BR557" i="3"/>
  <c r="AU557" i="3"/>
  <c r="AV557" i="3" s="1"/>
  <c r="BM49" i="3"/>
  <c r="AP50" i="3" s="1"/>
  <c r="BR560" i="1"/>
  <c r="AU560" i="1"/>
  <c r="BQ1339" i="1"/>
  <c r="AU1339" i="1" s="1"/>
  <c r="AV1339" i="1" s="1"/>
  <c r="BC115" i="1" s="1"/>
  <c r="BO1340" i="1"/>
  <c r="BQ558" i="3"/>
  <c r="BO559" i="3"/>
  <c r="BO561" i="1"/>
  <c r="BQ561" i="1" s="1"/>
  <c r="AF166" i="3"/>
  <c r="G557" i="3"/>
  <c r="H557" i="3" s="1"/>
  <c r="T165" i="3"/>
  <c r="AR560" i="3"/>
  <c r="AS561" i="3"/>
  <c r="AE167" i="3"/>
  <c r="R168" i="3"/>
  <c r="S168" i="3" s="1"/>
  <c r="E562" i="3"/>
  <c r="F562" i="3" s="1"/>
  <c r="G557" i="1"/>
  <c r="H556" i="1"/>
  <c r="AS557" i="1"/>
  <c r="AR556" i="1"/>
  <c r="BR558" i="3" l="1"/>
  <c r="AU558" i="3"/>
  <c r="AV558" i="3" s="1"/>
  <c r="BA50" i="3"/>
  <c r="AW557" i="3"/>
  <c r="AZ50" i="3"/>
  <c r="AW556" i="3"/>
  <c r="AT557" i="3"/>
  <c r="AT558" i="3" s="1"/>
  <c r="BR561" i="1"/>
  <c r="AU561" i="1"/>
  <c r="BO1341" i="1"/>
  <c r="BQ1340" i="1"/>
  <c r="AU1340" i="1" s="1"/>
  <c r="AV1340" i="1" s="1"/>
  <c r="BD115" i="1" s="1"/>
  <c r="BQ559" i="3"/>
  <c r="BO560" i="3"/>
  <c r="BO562" i="1"/>
  <c r="BQ562" i="1" s="1"/>
  <c r="AF167" i="3"/>
  <c r="G558" i="3"/>
  <c r="H558" i="3" s="1"/>
  <c r="T166" i="3"/>
  <c r="E563" i="3"/>
  <c r="F563" i="3" s="1"/>
  <c r="AE168" i="3"/>
  <c r="R169" i="3"/>
  <c r="S169" i="3" s="1"/>
  <c r="AS562" i="3"/>
  <c r="AR561" i="3"/>
  <c r="G558" i="1"/>
  <c r="H557" i="1"/>
  <c r="AS558" i="1"/>
  <c r="AR557" i="1"/>
  <c r="BB50" i="3" l="1"/>
  <c r="AW558" i="3"/>
  <c r="BR559" i="3"/>
  <c r="AU559" i="3"/>
  <c r="AV559" i="3" s="1"/>
  <c r="BR562" i="1"/>
  <c r="AU562" i="1"/>
  <c r="BQ1341" i="1"/>
  <c r="AU1341" i="1" s="1"/>
  <c r="AV1341" i="1" s="1"/>
  <c r="BE115" i="1" s="1"/>
  <c r="BO1342" i="1"/>
  <c r="BQ560" i="3"/>
  <c r="BO561" i="3"/>
  <c r="BO563" i="1"/>
  <c r="BQ563" i="1" s="1"/>
  <c r="AF168" i="3"/>
  <c r="G559" i="3"/>
  <c r="H559" i="3" s="1"/>
  <c r="T167" i="3"/>
  <c r="AE169" i="3"/>
  <c r="R170" i="3"/>
  <c r="S170" i="3" s="1"/>
  <c r="AS563" i="3"/>
  <c r="AR562" i="3"/>
  <c r="E564" i="3"/>
  <c r="F564" i="3" s="1"/>
  <c r="G559" i="1"/>
  <c r="H558" i="1"/>
  <c r="AS559" i="1"/>
  <c r="AR558" i="1"/>
  <c r="AT559" i="3" l="1"/>
  <c r="BC50" i="3"/>
  <c r="AW559" i="3"/>
  <c r="BR560" i="3"/>
  <c r="AU560" i="3"/>
  <c r="BR563" i="1"/>
  <c r="AU563" i="1"/>
  <c r="BO1343" i="1"/>
  <c r="BQ1342" i="1"/>
  <c r="AU1342" i="1" s="1"/>
  <c r="AV1342" i="1" s="1"/>
  <c r="BF115" i="1" s="1"/>
  <c r="BQ561" i="3"/>
  <c r="BO562" i="3"/>
  <c r="BO564" i="1"/>
  <c r="BQ564" i="1" s="1"/>
  <c r="AF169" i="3"/>
  <c r="G560" i="3"/>
  <c r="H560" i="3" s="1"/>
  <c r="T168" i="3"/>
  <c r="AR563" i="3"/>
  <c r="AS564" i="3"/>
  <c r="E565" i="3"/>
  <c r="F565" i="3" s="1"/>
  <c r="R171" i="3"/>
  <c r="S171" i="3" s="1"/>
  <c r="AE170" i="3"/>
  <c r="G560" i="1"/>
  <c r="H559" i="1"/>
  <c r="AS560" i="1"/>
  <c r="AR559" i="1"/>
  <c r="AT560" i="3" l="1"/>
  <c r="AV560" i="3"/>
  <c r="BR561" i="3"/>
  <c r="AU561" i="3"/>
  <c r="AV561" i="3" s="1"/>
  <c r="BR564" i="1"/>
  <c r="AU564" i="1"/>
  <c r="BQ1343" i="1"/>
  <c r="AU1343" i="1" s="1"/>
  <c r="AV1343" i="1" s="1"/>
  <c r="BG115" i="1" s="1"/>
  <c r="BO1344" i="1"/>
  <c r="BQ562" i="3"/>
  <c r="BO563" i="3"/>
  <c r="BO565" i="1"/>
  <c r="BQ565" i="1" s="1"/>
  <c r="AF170" i="3"/>
  <c r="G561" i="3"/>
  <c r="H561" i="3" s="1"/>
  <c r="T169" i="3"/>
  <c r="R172" i="3"/>
  <c r="S172" i="3" s="1"/>
  <c r="AE171" i="3"/>
  <c r="E566" i="3"/>
  <c r="F566" i="3" s="1"/>
  <c r="AR564" i="3"/>
  <c r="AS565" i="3"/>
  <c r="G561" i="1"/>
  <c r="H560" i="1"/>
  <c r="AS561" i="1"/>
  <c r="AR560" i="1"/>
  <c r="BE50" i="3" l="1"/>
  <c r="AW561" i="3"/>
  <c r="BD50" i="3"/>
  <c r="AW560" i="3"/>
  <c r="AT561" i="3"/>
  <c r="BR562" i="3"/>
  <c r="AU562" i="3"/>
  <c r="BR565" i="1"/>
  <c r="AU565" i="1"/>
  <c r="BO1345" i="1"/>
  <c r="BQ1344" i="1"/>
  <c r="AU1344" i="1" s="1"/>
  <c r="AV1344" i="1" s="1"/>
  <c r="BH115" i="1" s="1"/>
  <c r="BQ563" i="3"/>
  <c r="BO564" i="3"/>
  <c r="BO566" i="1"/>
  <c r="BQ566" i="1" s="1"/>
  <c r="AF171" i="3"/>
  <c r="G562" i="3"/>
  <c r="H562" i="3" s="1"/>
  <c r="T170" i="3"/>
  <c r="E567" i="3"/>
  <c r="F567" i="3" s="1"/>
  <c r="AR565" i="3"/>
  <c r="AS566" i="3"/>
  <c r="AE172" i="3"/>
  <c r="R173" i="3"/>
  <c r="S173" i="3" s="1"/>
  <c r="G562" i="1"/>
  <c r="H561" i="1"/>
  <c r="AS562" i="1"/>
  <c r="AR561" i="1"/>
  <c r="BR563" i="3" l="1"/>
  <c r="AU563" i="3"/>
  <c r="AV563" i="3" s="1"/>
  <c r="AV562" i="3"/>
  <c r="AT562" i="3"/>
  <c r="BR566" i="1"/>
  <c r="AU566" i="1"/>
  <c r="BQ1345" i="1"/>
  <c r="AU1345" i="1" s="1"/>
  <c r="AV1345" i="1" s="1"/>
  <c r="BI115" i="1" s="1"/>
  <c r="BO1346" i="1"/>
  <c r="BQ564" i="3"/>
  <c r="BO565" i="3"/>
  <c r="BO567" i="1"/>
  <c r="BQ567" i="1" s="1"/>
  <c r="AF172" i="3"/>
  <c r="G563" i="3"/>
  <c r="H563" i="3" s="1"/>
  <c r="T171" i="3"/>
  <c r="AE173" i="3"/>
  <c r="R174" i="3"/>
  <c r="S174" i="3" s="1"/>
  <c r="AS567" i="3"/>
  <c r="AR566" i="3"/>
  <c r="E568" i="3"/>
  <c r="F568" i="3" s="1"/>
  <c r="G563" i="1"/>
  <c r="H562" i="1"/>
  <c r="AS563" i="1"/>
  <c r="AR562" i="1"/>
  <c r="AT563" i="3" l="1"/>
  <c r="BF50" i="3"/>
  <c r="AW562" i="3"/>
  <c r="BG50" i="3"/>
  <c r="AW563" i="3"/>
  <c r="BR564" i="3"/>
  <c r="AU564" i="3"/>
  <c r="AV564" i="3" s="1"/>
  <c r="BR567" i="1"/>
  <c r="AU567" i="1"/>
  <c r="BO1347" i="1"/>
  <c r="BQ1346" i="1"/>
  <c r="AU1346" i="1" s="1"/>
  <c r="AV1346" i="1" s="1"/>
  <c r="BJ115" i="1" s="1"/>
  <c r="BQ565" i="3"/>
  <c r="BO566" i="3"/>
  <c r="BO568" i="1"/>
  <c r="BQ568" i="1" s="1"/>
  <c r="AF173" i="3"/>
  <c r="G564" i="3"/>
  <c r="H564" i="3" s="1"/>
  <c r="T172" i="3"/>
  <c r="R175" i="3"/>
  <c r="S175" i="3" s="1"/>
  <c r="AE174" i="3"/>
  <c r="E569" i="3"/>
  <c r="F569" i="3" s="1"/>
  <c r="AR567" i="3"/>
  <c r="AS568" i="3"/>
  <c r="G564" i="1"/>
  <c r="H563" i="1"/>
  <c r="AS564" i="1"/>
  <c r="AR563" i="1"/>
  <c r="BR565" i="3" l="1"/>
  <c r="AU565" i="3"/>
  <c r="AV565" i="3" s="1"/>
  <c r="BH50" i="3"/>
  <c r="AW564" i="3"/>
  <c r="AT564" i="3"/>
  <c r="BR568" i="1"/>
  <c r="AU568" i="1"/>
  <c r="BQ1347" i="1"/>
  <c r="AU1347" i="1" s="1"/>
  <c r="AV1347" i="1" s="1"/>
  <c r="BK115" i="1" s="1"/>
  <c r="BL115" i="1" s="1"/>
  <c r="BO1348" i="1"/>
  <c r="BQ566" i="3"/>
  <c r="BO567" i="3"/>
  <c r="BO569" i="1"/>
  <c r="BQ569" i="1" s="1"/>
  <c r="AF174" i="3"/>
  <c r="G565" i="3"/>
  <c r="H565" i="3" s="1"/>
  <c r="T173" i="3"/>
  <c r="R176" i="3"/>
  <c r="S176" i="3" s="1"/>
  <c r="AE175" i="3"/>
  <c r="E570" i="3"/>
  <c r="F570" i="3" s="1"/>
  <c r="AR568" i="3"/>
  <c r="AS569" i="3"/>
  <c r="G565" i="1"/>
  <c r="H564" i="1"/>
  <c r="AS565" i="1"/>
  <c r="AR564" i="1"/>
  <c r="AT565" i="3" l="1"/>
  <c r="BI50" i="3"/>
  <c r="AW565" i="3"/>
  <c r="BR566" i="3"/>
  <c r="AU566" i="3"/>
  <c r="BR569" i="1"/>
  <c r="AU569" i="1"/>
  <c r="BO1349" i="1"/>
  <c r="BQ1348" i="1"/>
  <c r="AU1348" i="1" s="1"/>
  <c r="AV1348" i="1" s="1"/>
  <c r="AZ116" i="1" s="1"/>
  <c r="BQ567" i="3"/>
  <c r="BO568" i="3"/>
  <c r="BO570" i="1"/>
  <c r="BQ570" i="1" s="1"/>
  <c r="AF175" i="3"/>
  <c r="G566" i="3"/>
  <c r="H566" i="3" s="1"/>
  <c r="T174" i="3"/>
  <c r="AS570" i="3"/>
  <c r="AR569" i="3"/>
  <c r="E571" i="3"/>
  <c r="F571" i="3" s="1"/>
  <c r="AE176" i="3"/>
  <c r="R177" i="3"/>
  <c r="S177" i="3" s="1"/>
  <c r="G566" i="1"/>
  <c r="H565" i="1"/>
  <c r="AS566" i="1"/>
  <c r="AR565" i="1"/>
  <c r="AV566" i="3" l="1"/>
  <c r="AT566" i="3"/>
  <c r="BR567" i="3"/>
  <c r="AU567" i="3"/>
  <c r="AV567" i="3" s="1"/>
  <c r="BR570" i="1"/>
  <c r="AU570" i="1"/>
  <c r="BQ1349" i="1"/>
  <c r="AU1349" i="1" s="1"/>
  <c r="AV1349" i="1" s="1"/>
  <c r="BA116" i="1" s="1"/>
  <c r="BO1350" i="1"/>
  <c r="BQ568" i="3"/>
  <c r="BO569" i="3"/>
  <c r="BO571" i="1"/>
  <c r="BQ571" i="1" s="1"/>
  <c r="AF176" i="3"/>
  <c r="G567" i="3"/>
  <c r="H567" i="3" s="1"/>
  <c r="T175" i="3"/>
  <c r="E572" i="3"/>
  <c r="F572" i="3" s="1"/>
  <c r="AE177" i="3"/>
  <c r="R178" i="3"/>
  <c r="S178" i="3" s="1"/>
  <c r="AS571" i="3"/>
  <c r="AR570" i="3"/>
  <c r="G567" i="1"/>
  <c r="H566" i="1"/>
  <c r="AS567" i="1"/>
  <c r="AR566" i="1"/>
  <c r="BR568" i="3" l="1"/>
  <c r="AU568" i="3"/>
  <c r="AV568" i="3" s="1"/>
  <c r="BK50" i="3"/>
  <c r="AW567" i="3"/>
  <c r="AT567" i="3"/>
  <c r="AT568" i="3" s="1"/>
  <c r="BJ50" i="3"/>
  <c r="AW566" i="3"/>
  <c r="BR571" i="1"/>
  <c r="AU571" i="1"/>
  <c r="BO1351" i="1"/>
  <c r="BQ1350" i="1"/>
  <c r="AU1350" i="1" s="1"/>
  <c r="AV1350" i="1" s="1"/>
  <c r="BB116" i="1" s="1"/>
  <c r="BQ569" i="3"/>
  <c r="BO570" i="3"/>
  <c r="BO572" i="1"/>
  <c r="BQ572" i="1" s="1"/>
  <c r="AF177" i="3"/>
  <c r="G568" i="3"/>
  <c r="H568" i="3" s="1"/>
  <c r="T176" i="3"/>
  <c r="R179" i="3"/>
  <c r="S179" i="3" s="1"/>
  <c r="AE178" i="3"/>
  <c r="AR571" i="3"/>
  <c r="AS572" i="3"/>
  <c r="E573" i="3"/>
  <c r="F573" i="3" s="1"/>
  <c r="G568" i="1"/>
  <c r="H567" i="1"/>
  <c r="AS568" i="1"/>
  <c r="AR567" i="1"/>
  <c r="BL50" i="3" l="1"/>
  <c r="BR569" i="3"/>
  <c r="AU569" i="3"/>
  <c r="AV569" i="3" s="1"/>
  <c r="BM50" i="3"/>
  <c r="AP51" i="3" s="1"/>
  <c r="AZ51" i="3"/>
  <c r="AW568" i="3"/>
  <c r="BR572" i="1"/>
  <c r="AU572" i="1"/>
  <c r="BQ1351" i="1"/>
  <c r="AU1351" i="1" s="1"/>
  <c r="AV1351" i="1" s="1"/>
  <c r="BC116" i="1" s="1"/>
  <c r="BO1352" i="1"/>
  <c r="BQ570" i="3"/>
  <c r="BO571" i="3"/>
  <c r="BO573" i="1"/>
  <c r="BQ573" i="1" s="1"/>
  <c r="AF178" i="3"/>
  <c r="G569" i="3"/>
  <c r="H569" i="3" s="1"/>
  <c r="T177" i="3"/>
  <c r="AR572" i="3"/>
  <c r="AS573" i="3"/>
  <c r="E574" i="3"/>
  <c r="F574" i="3" s="1"/>
  <c r="R180" i="3"/>
  <c r="S180" i="3" s="1"/>
  <c r="AE179" i="3"/>
  <c r="G569" i="1"/>
  <c r="H568" i="1"/>
  <c r="AS569" i="1"/>
  <c r="AR568" i="1"/>
  <c r="AT569" i="3" l="1"/>
  <c r="BR570" i="3"/>
  <c r="AU570" i="3"/>
  <c r="BA51" i="3"/>
  <c r="AW569" i="3"/>
  <c r="BR573" i="1"/>
  <c r="AU573" i="1"/>
  <c r="BO1353" i="1"/>
  <c r="BQ1352" i="1"/>
  <c r="AU1352" i="1" s="1"/>
  <c r="AV1352" i="1" s="1"/>
  <c r="BD116" i="1" s="1"/>
  <c r="BQ571" i="3"/>
  <c r="BO572" i="3"/>
  <c r="BO574" i="1"/>
  <c r="BQ574" i="1" s="1"/>
  <c r="AF179" i="3"/>
  <c r="G570" i="3"/>
  <c r="H570" i="3" s="1"/>
  <c r="T178" i="3"/>
  <c r="AR573" i="3"/>
  <c r="AS574" i="3"/>
  <c r="AE180" i="3"/>
  <c r="R181" i="3"/>
  <c r="S181" i="3" s="1"/>
  <c r="E575" i="3"/>
  <c r="F575" i="3" s="1"/>
  <c r="G570" i="1"/>
  <c r="H569" i="1"/>
  <c r="AS570" i="1"/>
  <c r="AR569" i="1"/>
  <c r="AT570" i="3" l="1"/>
  <c r="AV570" i="3"/>
  <c r="BR571" i="3"/>
  <c r="AU571" i="3"/>
  <c r="AV571" i="3" s="1"/>
  <c r="BR574" i="1"/>
  <c r="AU574" i="1"/>
  <c r="BQ1353" i="1"/>
  <c r="AU1353" i="1" s="1"/>
  <c r="AV1353" i="1" s="1"/>
  <c r="BE116" i="1" s="1"/>
  <c r="BO1354" i="1"/>
  <c r="BQ572" i="3"/>
  <c r="BO573" i="3"/>
  <c r="BO575" i="1"/>
  <c r="BQ575" i="1" s="1"/>
  <c r="AF180" i="3"/>
  <c r="G571" i="3"/>
  <c r="H571" i="3" s="1"/>
  <c r="T179" i="3"/>
  <c r="E576" i="3"/>
  <c r="F576" i="3" s="1"/>
  <c r="AS575" i="3"/>
  <c r="AR574" i="3"/>
  <c r="AE181" i="3"/>
  <c r="R182" i="3"/>
  <c r="S182" i="3" s="1"/>
  <c r="G571" i="1"/>
  <c r="H570" i="1"/>
  <c r="AS571" i="1"/>
  <c r="AR570" i="1"/>
  <c r="BC51" i="3" l="1"/>
  <c r="AW571" i="3"/>
  <c r="BB51" i="3"/>
  <c r="AW570" i="3"/>
  <c r="AT571" i="3"/>
  <c r="BR572" i="3"/>
  <c r="AU572" i="3"/>
  <c r="AV572" i="3" s="1"/>
  <c r="BR575" i="1"/>
  <c r="AU575" i="1"/>
  <c r="BO1355" i="1"/>
  <c r="BQ1354" i="1"/>
  <c r="AU1354" i="1" s="1"/>
  <c r="AV1354" i="1" s="1"/>
  <c r="BF116" i="1" s="1"/>
  <c r="BQ573" i="3"/>
  <c r="BO574" i="3"/>
  <c r="BO576" i="1"/>
  <c r="BQ576" i="1" s="1"/>
  <c r="AF181" i="3"/>
  <c r="G572" i="3"/>
  <c r="H572" i="3" s="1"/>
  <c r="T180" i="3"/>
  <c r="AS576" i="3"/>
  <c r="AR575" i="3"/>
  <c r="E577" i="3"/>
  <c r="F577" i="3" s="1"/>
  <c r="R183" i="3"/>
  <c r="S183" i="3" s="1"/>
  <c r="AE182" i="3"/>
  <c r="G572" i="1"/>
  <c r="H571" i="1"/>
  <c r="AS572" i="1"/>
  <c r="AR571" i="1"/>
  <c r="AT572" i="3" l="1"/>
  <c r="BR573" i="3"/>
  <c r="AU573" i="3"/>
  <c r="AV573" i="3" s="1"/>
  <c r="BD51" i="3"/>
  <c r="AW572" i="3"/>
  <c r="BR576" i="1"/>
  <c r="AU576" i="1"/>
  <c r="BQ1355" i="1"/>
  <c r="AU1355" i="1" s="1"/>
  <c r="AV1355" i="1" s="1"/>
  <c r="BG116" i="1" s="1"/>
  <c r="BO1356" i="1"/>
  <c r="BQ574" i="3"/>
  <c r="BO575" i="3"/>
  <c r="BO577" i="1"/>
  <c r="BQ577" i="1" s="1"/>
  <c r="AF182" i="3"/>
  <c r="G573" i="3"/>
  <c r="H573" i="3" s="1"/>
  <c r="T181" i="3"/>
  <c r="R184" i="3"/>
  <c r="S184" i="3" s="1"/>
  <c r="AE183" i="3"/>
  <c r="AR576" i="3"/>
  <c r="AS577" i="3"/>
  <c r="E578" i="3"/>
  <c r="F578" i="3" s="1"/>
  <c r="G573" i="1"/>
  <c r="H572" i="1"/>
  <c r="AS573" i="1"/>
  <c r="AR572" i="1"/>
  <c r="AT573" i="3" l="1"/>
  <c r="BR574" i="3"/>
  <c r="AU574" i="3"/>
  <c r="BE51" i="3"/>
  <c r="AW573" i="3"/>
  <c r="BR577" i="1"/>
  <c r="AU577" i="1"/>
  <c r="BQ1356" i="1"/>
  <c r="AU1356" i="1" s="1"/>
  <c r="AV1356" i="1" s="1"/>
  <c r="BH116" i="1" s="1"/>
  <c r="BO1357" i="1"/>
  <c r="BQ575" i="3"/>
  <c r="BO576" i="3"/>
  <c r="BO578" i="1"/>
  <c r="BQ578" i="1" s="1"/>
  <c r="AF183" i="3"/>
  <c r="G574" i="3"/>
  <c r="H574" i="3" s="1"/>
  <c r="T182" i="3"/>
  <c r="E579" i="3"/>
  <c r="F579" i="3" s="1"/>
  <c r="AR577" i="3"/>
  <c r="AS578" i="3"/>
  <c r="AE184" i="3"/>
  <c r="R185" i="3"/>
  <c r="S185" i="3" s="1"/>
  <c r="G574" i="1"/>
  <c r="H573" i="1"/>
  <c r="AS574" i="1"/>
  <c r="AR573" i="1"/>
  <c r="BR575" i="3" l="1"/>
  <c r="AU575" i="3"/>
  <c r="AV575" i="3" s="1"/>
  <c r="AV574" i="3"/>
  <c r="AT574" i="3"/>
  <c r="BR578" i="1"/>
  <c r="AU578" i="1"/>
  <c r="BO1358" i="1"/>
  <c r="BQ1357" i="1"/>
  <c r="AU1357" i="1" s="1"/>
  <c r="AV1357" i="1" s="1"/>
  <c r="BI116" i="1" s="1"/>
  <c r="BQ576" i="3"/>
  <c r="BO577" i="3"/>
  <c r="BO579" i="1"/>
  <c r="BQ579" i="1" s="1"/>
  <c r="AF184" i="3"/>
  <c r="G575" i="3"/>
  <c r="H575" i="3" s="1"/>
  <c r="T183" i="3"/>
  <c r="AS579" i="3"/>
  <c r="AR578" i="3"/>
  <c r="R186" i="3"/>
  <c r="S186" i="3" s="1"/>
  <c r="AE185" i="3"/>
  <c r="E580" i="3"/>
  <c r="F580" i="3" s="1"/>
  <c r="G575" i="1"/>
  <c r="H574" i="1"/>
  <c r="AS575" i="1"/>
  <c r="AR574" i="1"/>
  <c r="AT575" i="3" l="1"/>
  <c r="BF51" i="3"/>
  <c r="AW574" i="3"/>
  <c r="BG51" i="3"/>
  <c r="AW575" i="3"/>
  <c r="BR576" i="3"/>
  <c r="AU576" i="3"/>
  <c r="AV576" i="3" s="1"/>
  <c r="BR579" i="1"/>
  <c r="AU579" i="1"/>
  <c r="BQ1358" i="1"/>
  <c r="AU1358" i="1" s="1"/>
  <c r="AV1358" i="1" s="1"/>
  <c r="BJ116" i="1" s="1"/>
  <c r="BO1359" i="1"/>
  <c r="BQ577" i="3"/>
  <c r="BO578" i="3"/>
  <c r="BO580" i="1"/>
  <c r="BQ580" i="1" s="1"/>
  <c r="AF185" i="3"/>
  <c r="G576" i="3"/>
  <c r="H576" i="3" s="1"/>
  <c r="T184" i="3"/>
  <c r="AE186" i="3"/>
  <c r="R187" i="3"/>
  <c r="S187" i="3" s="1"/>
  <c r="E581" i="3"/>
  <c r="F581" i="3" s="1"/>
  <c r="AS580" i="3"/>
  <c r="AR579" i="3"/>
  <c r="G576" i="1"/>
  <c r="H575" i="1"/>
  <c r="AS576" i="1"/>
  <c r="AR575" i="1"/>
  <c r="BR577" i="3" l="1"/>
  <c r="AU577" i="3"/>
  <c r="AV577" i="3" s="1"/>
  <c r="BH51" i="3"/>
  <c r="AW576" i="3"/>
  <c r="AT576" i="3"/>
  <c r="BR580" i="1"/>
  <c r="AU580" i="1"/>
  <c r="BO1360" i="1"/>
  <c r="BQ1359" i="1"/>
  <c r="AU1359" i="1" s="1"/>
  <c r="AV1359" i="1" s="1"/>
  <c r="BK116" i="1" s="1"/>
  <c r="BL116" i="1" s="1"/>
  <c r="BQ578" i="3"/>
  <c r="BO579" i="3"/>
  <c r="BO581" i="1"/>
  <c r="BQ581" i="1" s="1"/>
  <c r="AF186" i="3"/>
  <c r="G577" i="3"/>
  <c r="H577" i="3" s="1"/>
  <c r="T185" i="3"/>
  <c r="E582" i="3"/>
  <c r="F582" i="3" s="1"/>
  <c r="R188" i="3"/>
  <c r="S188" i="3" s="1"/>
  <c r="AE187" i="3"/>
  <c r="AR580" i="3"/>
  <c r="AS581" i="3"/>
  <c r="G577" i="1"/>
  <c r="H576" i="1"/>
  <c r="AS577" i="1"/>
  <c r="AR576" i="1"/>
  <c r="AT577" i="3" l="1"/>
  <c r="BR578" i="3"/>
  <c r="AU578" i="3"/>
  <c r="BI51" i="3"/>
  <c r="AW577" i="3"/>
  <c r="BR581" i="1"/>
  <c r="AU581" i="1"/>
  <c r="BO1361" i="1"/>
  <c r="BQ1360" i="1"/>
  <c r="AU1360" i="1" s="1"/>
  <c r="AV1360" i="1" s="1"/>
  <c r="AZ117" i="1" s="1"/>
  <c r="BQ579" i="3"/>
  <c r="BO580" i="3"/>
  <c r="BO582" i="1"/>
  <c r="BQ582" i="1" s="1"/>
  <c r="AF187" i="3"/>
  <c r="G578" i="3"/>
  <c r="H578" i="3" s="1"/>
  <c r="T186" i="3"/>
  <c r="E583" i="3"/>
  <c r="F583" i="3" s="1"/>
  <c r="AE188" i="3"/>
  <c r="R189" i="3"/>
  <c r="S189" i="3" s="1"/>
  <c r="AS582" i="3"/>
  <c r="AR581" i="3"/>
  <c r="G578" i="1"/>
  <c r="H577" i="1"/>
  <c r="AS578" i="1"/>
  <c r="AR577" i="1"/>
  <c r="BR579" i="3" l="1"/>
  <c r="AU579" i="3"/>
  <c r="AV579" i="3" s="1"/>
  <c r="AV578" i="3"/>
  <c r="AT578" i="3"/>
  <c r="BR582" i="1"/>
  <c r="AU582" i="1"/>
  <c r="BQ1361" i="1"/>
  <c r="AU1361" i="1" s="1"/>
  <c r="AV1361" i="1" s="1"/>
  <c r="BA117" i="1" s="1"/>
  <c r="BO1362" i="1"/>
  <c r="BQ580" i="3"/>
  <c r="BO581" i="3"/>
  <c r="BO583" i="1"/>
  <c r="BQ583" i="1" s="1"/>
  <c r="AF188" i="3"/>
  <c r="G579" i="3"/>
  <c r="H579" i="3" s="1"/>
  <c r="T187" i="3"/>
  <c r="AR582" i="3"/>
  <c r="AS583" i="3"/>
  <c r="E584" i="3"/>
  <c r="F584" i="3" s="1"/>
  <c r="R190" i="3"/>
  <c r="S190" i="3" s="1"/>
  <c r="AE189" i="3"/>
  <c r="G579" i="1"/>
  <c r="H578" i="1"/>
  <c r="AS579" i="1"/>
  <c r="AR578" i="1"/>
  <c r="AT579" i="3" l="1"/>
  <c r="BJ51" i="3"/>
  <c r="AW578" i="3"/>
  <c r="BR580" i="3"/>
  <c r="AU580" i="3"/>
  <c r="BK51" i="3"/>
  <c r="AW579" i="3"/>
  <c r="BR583" i="1"/>
  <c r="AU583" i="1"/>
  <c r="BO1363" i="1"/>
  <c r="BQ1362" i="1"/>
  <c r="AU1362" i="1" s="1"/>
  <c r="AV1362" i="1" s="1"/>
  <c r="BB117" i="1" s="1"/>
  <c r="BQ581" i="3"/>
  <c r="BO582" i="3"/>
  <c r="BO584" i="1"/>
  <c r="BQ584" i="1" s="1"/>
  <c r="AF189" i="3"/>
  <c r="G580" i="3"/>
  <c r="H580" i="3" s="1"/>
  <c r="T188" i="3"/>
  <c r="E585" i="3"/>
  <c r="F585" i="3" s="1"/>
  <c r="AS584" i="3"/>
  <c r="AR583" i="3"/>
  <c r="AE190" i="3"/>
  <c r="R191" i="3"/>
  <c r="S191" i="3" s="1"/>
  <c r="G580" i="1"/>
  <c r="H579" i="1"/>
  <c r="AS580" i="1"/>
  <c r="AR579" i="1"/>
  <c r="AV580" i="3" l="1"/>
  <c r="AT580" i="3"/>
  <c r="BR581" i="3"/>
  <c r="AU581" i="3"/>
  <c r="AV581" i="3" s="1"/>
  <c r="BM51" i="3"/>
  <c r="AP52" i="3" s="1"/>
  <c r="BL51" i="3"/>
  <c r="BR584" i="1"/>
  <c r="AU584" i="1"/>
  <c r="BO1364" i="1"/>
  <c r="BQ1363" i="1"/>
  <c r="AU1363" i="1" s="1"/>
  <c r="AV1363" i="1" s="1"/>
  <c r="BC117" i="1" s="1"/>
  <c r="BQ582" i="3"/>
  <c r="BO583" i="3"/>
  <c r="BO585" i="1"/>
  <c r="BQ585" i="1" s="1"/>
  <c r="AF190" i="3"/>
  <c r="G581" i="3"/>
  <c r="H581" i="3" s="1"/>
  <c r="T189" i="3"/>
  <c r="AR584" i="3"/>
  <c r="AS585" i="3"/>
  <c r="R192" i="3"/>
  <c r="S192" i="3" s="1"/>
  <c r="AE191" i="3"/>
  <c r="E586" i="3"/>
  <c r="F586" i="3" s="1"/>
  <c r="G581" i="1"/>
  <c r="H580" i="1"/>
  <c r="AS581" i="1"/>
  <c r="AR580" i="1"/>
  <c r="BA52" i="3" l="1"/>
  <c r="AW581" i="3"/>
  <c r="AT581" i="3"/>
  <c r="BR582" i="3"/>
  <c r="AU582" i="3"/>
  <c r="AV582" i="3" s="1"/>
  <c r="AZ52" i="3"/>
  <c r="AW580" i="3"/>
  <c r="BR585" i="1"/>
  <c r="AU585" i="1"/>
  <c r="BO1365" i="1"/>
  <c r="BQ1364" i="1"/>
  <c r="AU1364" i="1" s="1"/>
  <c r="AV1364" i="1" s="1"/>
  <c r="BD117" i="1" s="1"/>
  <c r="BQ583" i="3"/>
  <c r="BO584" i="3"/>
  <c r="BO586" i="1"/>
  <c r="BQ586" i="1" s="1"/>
  <c r="AF191" i="3"/>
  <c r="G582" i="3"/>
  <c r="H582" i="3" s="1"/>
  <c r="T190" i="3"/>
  <c r="AR585" i="3"/>
  <c r="AS586" i="3"/>
  <c r="E587" i="3"/>
  <c r="F587" i="3" s="1"/>
  <c r="AE192" i="3"/>
  <c r="R193" i="3"/>
  <c r="S193" i="3" s="1"/>
  <c r="G582" i="1"/>
  <c r="H581" i="1"/>
  <c r="AS582" i="1"/>
  <c r="AR581" i="1"/>
  <c r="BB52" i="3" l="1"/>
  <c r="AW582" i="3"/>
  <c r="AT582" i="3"/>
  <c r="BR583" i="3"/>
  <c r="AU583" i="3"/>
  <c r="AV583" i="3" s="1"/>
  <c r="BR586" i="1"/>
  <c r="AU586" i="1"/>
  <c r="BO1366" i="1"/>
  <c r="BQ1365" i="1"/>
  <c r="AU1365" i="1" s="1"/>
  <c r="AV1365" i="1" s="1"/>
  <c r="BE117" i="1" s="1"/>
  <c r="BQ584" i="3"/>
  <c r="BO585" i="3"/>
  <c r="BO587" i="1"/>
  <c r="BQ587" i="1" s="1"/>
  <c r="AF192" i="3"/>
  <c r="G583" i="3"/>
  <c r="H583" i="3" s="1"/>
  <c r="T191" i="3"/>
  <c r="E588" i="3"/>
  <c r="F588" i="3" s="1"/>
  <c r="R194" i="3"/>
  <c r="S194" i="3" s="1"/>
  <c r="AE193" i="3"/>
  <c r="AS587" i="3"/>
  <c r="AR586" i="3"/>
  <c r="G583" i="1"/>
  <c r="H582" i="1"/>
  <c r="AS583" i="1"/>
  <c r="AR582" i="1"/>
  <c r="BR584" i="3" l="1"/>
  <c r="AU584" i="3"/>
  <c r="BC52" i="3"/>
  <c r="AW583" i="3"/>
  <c r="AT583" i="3"/>
  <c r="BR587" i="1"/>
  <c r="AU587" i="1"/>
  <c r="BO1367" i="1"/>
  <c r="BQ1366" i="1"/>
  <c r="AU1366" i="1" s="1"/>
  <c r="AV1366" i="1" s="1"/>
  <c r="BF117" i="1" s="1"/>
  <c r="BQ585" i="3"/>
  <c r="BO586" i="3"/>
  <c r="BO588" i="1"/>
  <c r="BQ588" i="1" s="1"/>
  <c r="AF193" i="3"/>
  <c r="G584" i="3"/>
  <c r="H584" i="3" s="1"/>
  <c r="T192" i="3"/>
  <c r="AR587" i="3"/>
  <c r="AS588" i="3"/>
  <c r="E589" i="3"/>
  <c r="F589" i="3" s="1"/>
  <c r="AE194" i="3"/>
  <c r="R195" i="3"/>
  <c r="S195" i="3" s="1"/>
  <c r="G584" i="1"/>
  <c r="H583" i="1"/>
  <c r="AS584" i="1"/>
  <c r="AR583" i="1"/>
  <c r="AV584" i="3" l="1"/>
  <c r="AT584" i="3"/>
  <c r="BR585" i="3"/>
  <c r="AU585" i="3"/>
  <c r="AV585" i="3" s="1"/>
  <c r="BR588" i="1"/>
  <c r="AU588" i="1"/>
  <c r="BO1368" i="1"/>
  <c r="BQ1367" i="1"/>
  <c r="AU1367" i="1" s="1"/>
  <c r="AV1367" i="1" s="1"/>
  <c r="BG117" i="1" s="1"/>
  <c r="BQ586" i="3"/>
  <c r="BO587" i="3"/>
  <c r="BO589" i="1"/>
  <c r="BQ589" i="1" s="1"/>
  <c r="AF194" i="3"/>
  <c r="G585" i="3"/>
  <c r="H585" i="3" s="1"/>
  <c r="T193" i="3"/>
  <c r="E590" i="3"/>
  <c r="F590" i="3" s="1"/>
  <c r="AR588" i="3"/>
  <c r="AS589" i="3"/>
  <c r="R196" i="3"/>
  <c r="S196" i="3" s="1"/>
  <c r="AE195" i="3"/>
  <c r="G585" i="1"/>
  <c r="H584" i="1"/>
  <c r="AS585" i="1"/>
  <c r="AR584" i="1"/>
  <c r="AT585" i="3" l="1"/>
  <c r="BR586" i="3"/>
  <c r="AU586" i="3"/>
  <c r="BE52" i="3"/>
  <c r="AW585" i="3"/>
  <c r="BD52" i="3"/>
  <c r="AW584" i="3"/>
  <c r="BR589" i="1"/>
  <c r="AU589" i="1"/>
  <c r="BO1369" i="1"/>
  <c r="BQ1368" i="1"/>
  <c r="AU1368" i="1" s="1"/>
  <c r="AV1368" i="1" s="1"/>
  <c r="BH117" i="1" s="1"/>
  <c r="BQ587" i="3"/>
  <c r="BO588" i="3"/>
  <c r="BO590" i="1"/>
  <c r="BQ590" i="1" s="1"/>
  <c r="AF195" i="3"/>
  <c r="G586" i="3"/>
  <c r="H586" i="3" s="1"/>
  <c r="T194" i="3"/>
  <c r="AR589" i="3"/>
  <c r="AS590" i="3"/>
  <c r="E591" i="3"/>
  <c r="F591" i="3" s="1"/>
  <c r="AE196" i="3"/>
  <c r="R197" i="3"/>
  <c r="S197" i="3" s="1"/>
  <c r="G586" i="1"/>
  <c r="H585" i="1"/>
  <c r="AS586" i="1"/>
  <c r="AR585" i="1"/>
  <c r="BR587" i="3" l="1"/>
  <c r="AU587" i="3"/>
  <c r="AV587" i="3" s="1"/>
  <c r="AT586" i="3"/>
  <c r="AV586" i="3"/>
  <c r="BR590" i="1"/>
  <c r="AU590" i="1"/>
  <c r="BO1370" i="1"/>
  <c r="BQ1369" i="1"/>
  <c r="AU1369" i="1" s="1"/>
  <c r="AV1369" i="1" s="1"/>
  <c r="BI117" i="1" s="1"/>
  <c r="BQ588" i="3"/>
  <c r="BO589" i="3"/>
  <c r="BO591" i="1"/>
  <c r="BQ591" i="1" s="1"/>
  <c r="AF196" i="3"/>
  <c r="G587" i="3"/>
  <c r="H587" i="3" s="1"/>
  <c r="T195" i="3"/>
  <c r="R198" i="3"/>
  <c r="S198" i="3" s="1"/>
  <c r="AE197" i="3"/>
  <c r="E592" i="3"/>
  <c r="F592" i="3" s="1"/>
  <c r="AR590" i="3"/>
  <c r="AS591" i="3"/>
  <c r="G587" i="1"/>
  <c r="H586" i="1"/>
  <c r="AS587" i="1"/>
  <c r="AR586" i="1"/>
  <c r="AT587" i="3" l="1"/>
  <c r="BF52" i="3"/>
  <c r="AW586" i="3"/>
  <c r="BR588" i="3"/>
  <c r="AU588" i="3"/>
  <c r="BG52" i="3"/>
  <c r="AW587" i="3"/>
  <c r="BR591" i="1"/>
  <c r="AU591" i="1"/>
  <c r="BO1371" i="1"/>
  <c r="BQ1370" i="1"/>
  <c r="AU1370" i="1" s="1"/>
  <c r="AV1370" i="1" s="1"/>
  <c r="BJ117" i="1" s="1"/>
  <c r="BQ589" i="3"/>
  <c r="BO590" i="3"/>
  <c r="BO592" i="1"/>
  <c r="BQ592" i="1" s="1"/>
  <c r="AF197" i="3"/>
  <c r="G588" i="3"/>
  <c r="H588" i="3" s="1"/>
  <c r="T196" i="3"/>
  <c r="E593" i="3"/>
  <c r="F593" i="3" s="1"/>
  <c r="AE198" i="3"/>
  <c r="R199" i="3"/>
  <c r="S199" i="3" s="1"/>
  <c r="AR591" i="3"/>
  <c r="AS592" i="3"/>
  <c r="G588" i="1"/>
  <c r="H587" i="1"/>
  <c r="AS588" i="1"/>
  <c r="AR587" i="1"/>
  <c r="AT588" i="3" l="1"/>
  <c r="AV588" i="3"/>
  <c r="BR589" i="3"/>
  <c r="AU589" i="3"/>
  <c r="AV589" i="3" s="1"/>
  <c r="BR592" i="1"/>
  <c r="AU592" i="1"/>
  <c r="BO1372" i="1"/>
  <c r="BQ1371" i="1"/>
  <c r="AU1371" i="1" s="1"/>
  <c r="AV1371" i="1" s="1"/>
  <c r="BK117" i="1" s="1"/>
  <c r="BL117" i="1" s="1"/>
  <c r="BQ590" i="3"/>
  <c r="BO591" i="3"/>
  <c r="BO593" i="1"/>
  <c r="BQ593" i="1" s="1"/>
  <c r="AF198" i="3"/>
  <c r="G589" i="3"/>
  <c r="H589" i="3" s="1"/>
  <c r="T197" i="3"/>
  <c r="E594" i="3"/>
  <c r="F594" i="3" s="1"/>
  <c r="R200" i="3"/>
  <c r="S200" i="3" s="1"/>
  <c r="AE199" i="3"/>
  <c r="AR592" i="3"/>
  <c r="AS593" i="3"/>
  <c r="G589" i="1"/>
  <c r="H588" i="1"/>
  <c r="AS589" i="1"/>
  <c r="AR588" i="1"/>
  <c r="BR590" i="3" l="1"/>
  <c r="AU590" i="3"/>
  <c r="AV590" i="3" s="1"/>
  <c r="BI52" i="3"/>
  <c r="AW589" i="3"/>
  <c r="BH52" i="3"/>
  <c r="AW588" i="3"/>
  <c r="AT589" i="3"/>
  <c r="AT590" i="3" s="1"/>
  <c r="BR593" i="1"/>
  <c r="AU593" i="1"/>
  <c r="BO1373" i="1"/>
  <c r="BQ1372" i="1"/>
  <c r="AU1372" i="1" s="1"/>
  <c r="AV1372" i="1" s="1"/>
  <c r="AZ118" i="1" s="1"/>
  <c r="BQ591" i="3"/>
  <c r="BO592" i="3"/>
  <c r="BO594" i="1"/>
  <c r="BQ594" i="1" s="1"/>
  <c r="AF199" i="3"/>
  <c r="G590" i="3"/>
  <c r="H590" i="3" s="1"/>
  <c r="T198" i="3"/>
  <c r="E595" i="3"/>
  <c r="F595" i="3" s="1"/>
  <c r="AE200" i="3"/>
  <c r="R201" i="3"/>
  <c r="S201" i="3" s="1"/>
  <c r="AR593" i="3"/>
  <c r="AS594" i="3"/>
  <c r="G590" i="1"/>
  <c r="H589" i="1"/>
  <c r="AS590" i="1"/>
  <c r="AR589" i="1"/>
  <c r="BR591" i="3" l="1"/>
  <c r="AU591" i="3"/>
  <c r="AV591" i="3" s="1"/>
  <c r="BJ52" i="3"/>
  <c r="AW590" i="3"/>
  <c r="BR594" i="1"/>
  <c r="AU594" i="1"/>
  <c r="BO1374" i="1"/>
  <c r="BQ1373" i="1"/>
  <c r="AU1373" i="1" s="1"/>
  <c r="AV1373" i="1" s="1"/>
  <c r="BA118" i="1" s="1"/>
  <c r="BQ592" i="3"/>
  <c r="BO593" i="3"/>
  <c r="BO595" i="1"/>
  <c r="BQ595" i="1" s="1"/>
  <c r="AF200" i="3"/>
  <c r="G591" i="3"/>
  <c r="H591" i="3" s="1"/>
  <c r="T199" i="3"/>
  <c r="R202" i="3"/>
  <c r="S202" i="3" s="1"/>
  <c r="AE201" i="3"/>
  <c r="AS595" i="3"/>
  <c r="AR594" i="3"/>
  <c r="E596" i="3"/>
  <c r="F596" i="3" s="1"/>
  <c r="G591" i="1"/>
  <c r="H590" i="1"/>
  <c r="AS591" i="1"/>
  <c r="AR590" i="1"/>
  <c r="AT591" i="3" l="1"/>
  <c r="BR592" i="3"/>
  <c r="AU592" i="3"/>
  <c r="BK52" i="3"/>
  <c r="BL52" i="3" s="1"/>
  <c r="AW591" i="3"/>
  <c r="BR595" i="1"/>
  <c r="AU595" i="1"/>
  <c r="BO1375" i="1"/>
  <c r="BQ1374" i="1"/>
  <c r="AU1374" i="1" s="1"/>
  <c r="AV1374" i="1" s="1"/>
  <c r="BB118" i="1" s="1"/>
  <c r="BQ593" i="3"/>
  <c r="BO594" i="3"/>
  <c r="BO596" i="1"/>
  <c r="BQ596" i="1" s="1"/>
  <c r="AF201" i="3"/>
  <c r="G592" i="3"/>
  <c r="H592" i="3" s="1"/>
  <c r="T200" i="3"/>
  <c r="AR595" i="3"/>
  <c r="AS596" i="3"/>
  <c r="E597" i="3"/>
  <c r="F597" i="3" s="1"/>
  <c r="AE202" i="3"/>
  <c r="R203" i="3"/>
  <c r="S203" i="3" s="1"/>
  <c r="G592" i="1"/>
  <c r="H591" i="1"/>
  <c r="AS592" i="1"/>
  <c r="AR591" i="1"/>
  <c r="BM52" i="3" l="1"/>
  <c r="AP53" i="3" s="1"/>
  <c r="AV592" i="3"/>
  <c r="AT592" i="3"/>
  <c r="BR593" i="3"/>
  <c r="AU593" i="3"/>
  <c r="AV593" i="3" s="1"/>
  <c r="BR596" i="1"/>
  <c r="AU596" i="1"/>
  <c r="BO1376" i="1"/>
  <c r="BQ1375" i="1"/>
  <c r="AU1375" i="1" s="1"/>
  <c r="AV1375" i="1" s="1"/>
  <c r="BC118" i="1" s="1"/>
  <c r="BQ594" i="3"/>
  <c r="BO595" i="3"/>
  <c r="BO597" i="1"/>
  <c r="BQ597" i="1" s="1"/>
  <c r="AF202" i="3"/>
  <c r="G593" i="3"/>
  <c r="H593" i="3" s="1"/>
  <c r="T201" i="3"/>
  <c r="E598" i="3"/>
  <c r="F598" i="3" s="1"/>
  <c r="AR596" i="3"/>
  <c r="AS597" i="3"/>
  <c r="R204" i="3"/>
  <c r="S204" i="3" s="1"/>
  <c r="AE203" i="3"/>
  <c r="G593" i="1"/>
  <c r="H592" i="1"/>
  <c r="AS593" i="1"/>
  <c r="AR592" i="1"/>
  <c r="BA53" i="3" l="1"/>
  <c r="AW593" i="3"/>
  <c r="BR594" i="3"/>
  <c r="AU594" i="3"/>
  <c r="AV594" i="3" s="1"/>
  <c r="AT593" i="3"/>
  <c r="AZ53" i="3"/>
  <c r="AW592" i="3"/>
  <c r="BR597" i="1"/>
  <c r="AU597" i="1"/>
  <c r="BO1377" i="1"/>
  <c r="BQ1376" i="1"/>
  <c r="AU1376" i="1" s="1"/>
  <c r="AV1376" i="1" s="1"/>
  <c r="BD118" i="1" s="1"/>
  <c r="BQ595" i="3"/>
  <c r="BO596" i="3"/>
  <c r="BO598" i="1"/>
  <c r="BQ598" i="1" s="1"/>
  <c r="AF203" i="3"/>
  <c r="G594" i="3"/>
  <c r="H594" i="3" s="1"/>
  <c r="T202" i="3"/>
  <c r="AR597" i="3"/>
  <c r="AS598" i="3"/>
  <c r="AE204" i="3"/>
  <c r="R205" i="3"/>
  <c r="S205" i="3" s="1"/>
  <c r="E599" i="3"/>
  <c r="F599" i="3" s="1"/>
  <c r="G594" i="1"/>
  <c r="H593" i="1"/>
  <c r="AS594" i="1"/>
  <c r="AR593" i="1"/>
  <c r="BR595" i="3" l="1"/>
  <c r="AU595" i="3"/>
  <c r="AV595" i="3" s="1"/>
  <c r="AT594" i="3"/>
  <c r="BB53" i="3"/>
  <c r="AW594" i="3"/>
  <c r="BR598" i="1"/>
  <c r="AU598" i="1"/>
  <c r="BO1378" i="1"/>
  <c r="BQ1377" i="1"/>
  <c r="AU1377" i="1" s="1"/>
  <c r="AV1377" i="1" s="1"/>
  <c r="BE118" i="1" s="1"/>
  <c r="BQ596" i="3"/>
  <c r="BO597" i="3"/>
  <c r="BO599" i="1"/>
  <c r="BQ599" i="1" s="1"/>
  <c r="AF204" i="3"/>
  <c r="G595" i="3"/>
  <c r="H595" i="3" s="1"/>
  <c r="T203" i="3"/>
  <c r="AR598" i="3"/>
  <c r="AS599" i="3"/>
  <c r="E600" i="3"/>
  <c r="F600" i="3" s="1"/>
  <c r="R206" i="3"/>
  <c r="S206" i="3" s="1"/>
  <c r="AE205" i="3"/>
  <c r="G595" i="1"/>
  <c r="H594" i="1"/>
  <c r="AS595" i="1"/>
  <c r="AR594" i="1"/>
  <c r="AT595" i="3" l="1"/>
  <c r="BC53" i="3"/>
  <c r="AW595" i="3"/>
  <c r="BR596" i="3"/>
  <c r="AU596" i="3"/>
  <c r="BR599" i="1"/>
  <c r="AU599" i="1"/>
  <c r="AV599" i="1" s="1"/>
  <c r="BG53" i="1" s="1"/>
  <c r="BO1379" i="1"/>
  <c r="BQ1378" i="1"/>
  <c r="AU1378" i="1" s="1"/>
  <c r="AV1378" i="1" s="1"/>
  <c r="BF118" i="1" s="1"/>
  <c r="BQ597" i="3"/>
  <c r="BO598" i="3"/>
  <c r="BO600" i="1"/>
  <c r="BQ600" i="1" s="1"/>
  <c r="AF205" i="3"/>
  <c r="G596" i="3"/>
  <c r="H596" i="3" s="1"/>
  <c r="T204" i="3"/>
  <c r="AR599" i="3"/>
  <c r="AS600" i="3"/>
  <c r="E601" i="3"/>
  <c r="F601" i="3" s="1"/>
  <c r="AE206" i="3"/>
  <c r="R207" i="3"/>
  <c r="S207" i="3" s="1"/>
  <c r="G596" i="1"/>
  <c r="H595" i="1"/>
  <c r="AS596" i="1"/>
  <c r="AR595" i="1"/>
  <c r="AV596" i="3" l="1"/>
  <c r="AT596" i="3"/>
  <c r="BR597" i="3"/>
  <c r="AU597" i="3"/>
  <c r="AV597" i="3" s="1"/>
  <c r="BR600" i="1"/>
  <c r="AU600" i="1"/>
  <c r="AV600" i="1" s="1"/>
  <c r="BH53" i="1" s="1"/>
  <c r="BO1380" i="1"/>
  <c r="BQ1379" i="1"/>
  <c r="AU1379" i="1" s="1"/>
  <c r="AV1379" i="1" s="1"/>
  <c r="BG118" i="1" s="1"/>
  <c r="BQ598" i="3"/>
  <c r="BO599" i="3"/>
  <c r="BO601" i="1"/>
  <c r="BQ601" i="1" s="1"/>
  <c r="AF206" i="3"/>
  <c r="G597" i="3"/>
  <c r="H597" i="3" s="1"/>
  <c r="T205" i="3"/>
  <c r="R208" i="3"/>
  <c r="S208" i="3" s="1"/>
  <c r="AE207" i="3"/>
  <c r="AR600" i="3"/>
  <c r="AS601" i="3"/>
  <c r="E602" i="3"/>
  <c r="F602" i="3" s="1"/>
  <c r="G597" i="1"/>
  <c r="H596" i="1"/>
  <c r="AS597" i="1"/>
  <c r="AR596" i="1"/>
  <c r="BE53" i="3" l="1"/>
  <c r="AW597" i="3"/>
  <c r="AT597" i="3"/>
  <c r="BD53" i="3"/>
  <c r="AW596" i="3"/>
  <c r="BR598" i="3"/>
  <c r="AU598" i="3"/>
  <c r="BR601" i="1"/>
  <c r="AU601" i="1"/>
  <c r="AV601" i="1" s="1"/>
  <c r="BI53" i="1" s="1"/>
  <c r="BO1381" i="1"/>
  <c r="BQ1380" i="1"/>
  <c r="AU1380" i="1" s="1"/>
  <c r="AV1380" i="1" s="1"/>
  <c r="BH118" i="1" s="1"/>
  <c r="BQ599" i="3"/>
  <c r="BO600" i="3"/>
  <c r="BO602" i="1"/>
  <c r="BQ602" i="1" s="1"/>
  <c r="AF207" i="3"/>
  <c r="G598" i="3"/>
  <c r="H598" i="3" s="1"/>
  <c r="T206" i="3"/>
  <c r="AE208" i="3"/>
  <c r="R209" i="3"/>
  <c r="S209" i="3" s="1"/>
  <c r="AR601" i="3"/>
  <c r="AS602" i="3"/>
  <c r="E603" i="3"/>
  <c r="F603" i="3" s="1"/>
  <c r="G598" i="1"/>
  <c r="H597" i="1"/>
  <c r="AS598" i="1"/>
  <c r="AR597" i="1"/>
  <c r="BR599" i="3" l="1"/>
  <c r="AU599" i="3"/>
  <c r="AV599" i="3" s="1"/>
  <c r="AT598" i="3"/>
  <c r="AV598" i="3"/>
  <c r="BR602" i="1"/>
  <c r="AU602" i="1"/>
  <c r="AV602" i="1" s="1"/>
  <c r="BJ53" i="1" s="1"/>
  <c r="BO1382" i="1"/>
  <c r="BQ1381" i="1"/>
  <c r="AU1381" i="1" s="1"/>
  <c r="AV1381" i="1" s="1"/>
  <c r="BI118" i="1" s="1"/>
  <c r="BQ600" i="3"/>
  <c r="BO601" i="3"/>
  <c r="BO603" i="1"/>
  <c r="BQ603" i="1" s="1"/>
  <c r="AF208" i="3"/>
  <c r="G599" i="3"/>
  <c r="H599" i="3" s="1"/>
  <c r="T207" i="3"/>
  <c r="E604" i="3"/>
  <c r="F604" i="3" s="1"/>
  <c r="R210" i="3"/>
  <c r="S210" i="3" s="1"/>
  <c r="AE209" i="3"/>
  <c r="AR602" i="3"/>
  <c r="AS603" i="3"/>
  <c r="G599" i="1"/>
  <c r="H598" i="1"/>
  <c r="AS599" i="1"/>
  <c r="AR598" i="1"/>
  <c r="AT599" i="3" l="1"/>
  <c r="BF53" i="3"/>
  <c r="AW598" i="3"/>
  <c r="BR600" i="3"/>
  <c r="AU600" i="3"/>
  <c r="AV600" i="3" s="1"/>
  <c r="BG53" i="3"/>
  <c r="AW599" i="3"/>
  <c r="BR603" i="1"/>
  <c r="AU603" i="1"/>
  <c r="AV603" i="1" s="1"/>
  <c r="BK53" i="1" s="1"/>
  <c r="BO1383" i="1"/>
  <c r="BQ1382" i="1"/>
  <c r="AU1382" i="1" s="1"/>
  <c r="AV1382" i="1" s="1"/>
  <c r="BJ118" i="1" s="1"/>
  <c r="BQ601" i="3"/>
  <c r="BO602" i="3"/>
  <c r="BO604" i="1"/>
  <c r="BQ604" i="1" s="1"/>
  <c r="AF209" i="3"/>
  <c r="G600" i="3"/>
  <c r="H600" i="3" s="1"/>
  <c r="T208" i="3"/>
  <c r="E605" i="3"/>
  <c r="F605" i="3" s="1"/>
  <c r="AE210" i="3"/>
  <c r="R211" i="3"/>
  <c r="S211" i="3" s="1"/>
  <c r="AR603" i="3"/>
  <c r="AS604" i="3"/>
  <c r="G600" i="1"/>
  <c r="H599" i="1"/>
  <c r="AS600" i="1"/>
  <c r="AR599" i="1"/>
  <c r="BH53" i="3" l="1"/>
  <c r="AW600" i="3"/>
  <c r="BR601" i="3"/>
  <c r="AU601" i="3"/>
  <c r="AV601" i="3" s="1"/>
  <c r="AT600" i="3"/>
  <c r="BR604" i="1"/>
  <c r="AU604" i="1"/>
  <c r="AV604" i="1" s="1"/>
  <c r="AZ54" i="1" s="1"/>
  <c r="BO1384" i="1"/>
  <c r="BQ1383" i="1"/>
  <c r="AU1383" i="1" s="1"/>
  <c r="AV1383" i="1" s="1"/>
  <c r="BK118" i="1" s="1"/>
  <c r="BL118" i="1" s="1"/>
  <c r="BQ602" i="3"/>
  <c r="BO603" i="3"/>
  <c r="BO605" i="1"/>
  <c r="BQ605" i="1" s="1"/>
  <c r="AF210" i="3"/>
  <c r="G601" i="3"/>
  <c r="H601" i="3" s="1"/>
  <c r="T209" i="3"/>
  <c r="AR604" i="3"/>
  <c r="AS605" i="3"/>
  <c r="E606" i="3"/>
  <c r="F606" i="3" s="1"/>
  <c r="R212" i="3"/>
  <c r="S212" i="3" s="1"/>
  <c r="AE211" i="3"/>
  <c r="G601" i="1"/>
  <c r="H600" i="1"/>
  <c r="AS601" i="1"/>
  <c r="AR600" i="1"/>
  <c r="AT601" i="3" l="1"/>
  <c r="BI53" i="3"/>
  <c r="AW601" i="3"/>
  <c r="BR602" i="3"/>
  <c r="AU602" i="3"/>
  <c r="BR605" i="1"/>
  <c r="AU605" i="1"/>
  <c r="AV605" i="1" s="1"/>
  <c r="BA54" i="1" s="1"/>
  <c r="BO1385" i="1"/>
  <c r="BQ1384" i="1"/>
  <c r="AU1384" i="1" s="1"/>
  <c r="AV1384" i="1" s="1"/>
  <c r="AZ119" i="1" s="1"/>
  <c r="BQ603" i="3"/>
  <c r="BO604" i="3"/>
  <c r="BO606" i="1"/>
  <c r="BQ606" i="1" s="1"/>
  <c r="AF211" i="3"/>
  <c r="G602" i="3"/>
  <c r="H602" i="3" s="1"/>
  <c r="T210" i="3"/>
  <c r="E607" i="3"/>
  <c r="F607" i="3" s="1"/>
  <c r="AR605" i="3"/>
  <c r="AS606" i="3"/>
  <c r="AE212" i="3"/>
  <c r="R213" i="3"/>
  <c r="S213" i="3" s="1"/>
  <c r="G602" i="1"/>
  <c r="H601" i="1"/>
  <c r="AS602" i="1"/>
  <c r="AR601" i="1"/>
  <c r="AV602" i="3" l="1"/>
  <c r="AT602" i="3"/>
  <c r="BR603" i="3"/>
  <c r="AU603" i="3"/>
  <c r="AV603" i="3" s="1"/>
  <c r="BR606" i="1"/>
  <c r="AU606" i="1"/>
  <c r="AV606" i="1" s="1"/>
  <c r="BB54" i="1" s="1"/>
  <c r="BO1386" i="1"/>
  <c r="BQ1385" i="1"/>
  <c r="AU1385" i="1" s="1"/>
  <c r="AV1385" i="1" s="1"/>
  <c r="BA119" i="1" s="1"/>
  <c r="BQ604" i="3"/>
  <c r="BO605" i="3"/>
  <c r="BO607" i="1"/>
  <c r="BQ607" i="1" s="1"/>
  <c r="AF212" i="3"/>
  <c r="G603" i="3"/>
  <c r="H603" i="3" s="1"/>
  <c r="T211" i="3"/>
  <c r="R214" i="3"/>
  <c r="S214" i="3" s="1"/>
  <c r="AE213" i="3"/>
  <c r="AR606" i="3"/>
  <c r="AS607" i="3"/>
  <c r="E608" i="3"/>
  <c r="F608" i="3" s="1"/>
  <c r="G603" i="1"/>
  <c r="H602" i="1"/>
  <c r="AS603" i="1"/>
  <c r="AR602" i="1"/>
  <c r="BR604" i="3" l="1"/>
  <c r="AU604" i="3"/>
  <c r="BK53" i="3"/>
  <c r="AW603" i="3"/>
  <c r="AT603" i="3"/>
  <c r="BJ53" i="3"/>
  <c r="AW602" i="3"/>
  <c r="BR607" i="1"/>
  <c r="AU607" i="1"/>
  <c r="AV607" i="1" s="1"/>
  <c r="BC54" i="1" s="1"/>
  <c r="BO1387" i="1"/>
  <c r="BQ1386" i="1"/>
  <c r="AU1386" i="1" s="1"/>
  <c r="AV1386" i="1" s="1"/>
  <c r="BB119" i="1" s="1"/>
  <c r="BQ605" i="3"/>
  <c r="BO606" i="3"/>
  <c r="BO608" i="1"/>
  <c r="BQ608" i="1" s="1"/>
  <c r="AF213" i="3"/>
  <c r="G604" i="3"/>
  <c r="H604" i="3" s="1"/>
  <c r="T212" i="3"/>
  <c r="E609" i="3"/>
  <c r="F609" i="3" s="1"/>
  <c r="AR607" i="3"/>
  <c r="AS608" i="3"/>
  <c r="AE214" i="3"/>
  <c r="R215" i="3"/>
  <c r="S215" i="3" s="1"/>
  <c r="G604" i="1"/>
  <c r="H603" i="1"/>
  <c r="AS604" i="1"/>
  <c r="AR603" i="1"/>
  <c r="BL53" i="3" l="1"/>
  <c r="BM53" i="3"/>
  <c r="AP54" i="3" s="1"/>
  <c r="BR605" i="3"/>
  <c r="AU605" i="3"/>
  <c r="AV605" i="3" s="1"/>
  <c r="AT604" i="3"/>
  <c r="AV604" i="3"/>
  <c r="BR608" i="1"/>
  <c r="AU608" i="1"/>
  <c r="AV608" i="1" s="1"/>
  <c r="BD54" i="1" s="1"/>
  <c r="BQ1387" i="1"/>
  <c r="AU1387" i="1" s="1"/>
  <c r="AV1387" i="1" s="1"/>
  <c r="BC119" i="1" s="1"/>
  <c r="BO1388" i="1"/>
  <c r="BQ606" i="3"/>
  <c r="BO607" i="3"/>
  <c r="BO609" i="1"/>
  <c r="BQ609" i="1" s="1"/>
  <c r="AF214" i="3"/>
  <c r="G605" i="3"/>
  <c r="H605" i="3" s="1"/>
  <c r="T213" i="3"/>
  <c r="E610" i="3"/>
  <c r="F610" i="3" s="1"/>
  <c r="R216" i="3"/>
  <c r="S216" i="3" s="1"/>
  <c r="AE215" i="3"/>
  <c r="AR608" i="3"/>
  <c r="AS609" i="3"/>
  <c r="G605" i="1"/>
  <c r="H604" i="1"/>
  <c r="AS605" i="1"/>
  <c r="AR604" i="1"/>
  <c r="AZ54" i="3" l="1"/>
  <c r="AW604" i="3"/>
  <c r="AT605" i="3"/>
  <c r="BA54" i="3"/>
  <c r="AW605" i="3"/>
  <c r="BR606" i="3"/>
  <c r="AU606" i="3"/>
  <c r="AV606" i="3" s="1"/>
  <c r="BR609" i="1"/>
  <c r="AU609" i="1"/>
  <c r="AV609" i="1" s="1"/>
  <c r="BE54" i="1" s="1"/>
  <c r="BO1389" i="1"/>
  <c r="BQ1388" i="1"/>
  <c r="AU1388" i="1" s="1"/>
  <c r="AV1388" i="1" s="1"/>
  <c r="BD119" i="1" s="1"/>
  <c r="BQ607" i="3"/>
  <c r="BO608" i="3"/>
  <c r="BO610" i="1"/>
  <c r="BQ610" i="1" s="1"/>
  <c r="AF215" i="3"/>
  <c r="G606" i="3"/>
  <c r="H606" i="3" s="1"/>
  <c r="T214" i="3"/>
  <c r="AR609" i="3"/>
  <c r="AS610" i="3"/>
  <c r="AE216" i="3"/>
  <c r="R217" i="3"/>
  <c r="S217" i="3" s="1"/>
  <c r="E611" i="3"/>
  <c r="F611" i="3" s="1"/>
  <c r="G606" i="1"/>
  <c r="H605" i="1"/>
  <c r="AS606" i="1"/>
  <c r="AR605" i="1"/>
  <c r="AT606" i="3" l="1"/>
  <c r="BR607" i="3"/>
  <c r="AU607" i="3"/>
  <c r="AV607" i="3" s="1"/>
  <c r="BB54" i="3"/>
  <c r="AW606" i="3"/>
  <c r="BR610" i="1"/>
  <c r="AU610" i="1"/>
  <c r="AV610" i="1" s="1"/>
  <c r="BF54" i="1" s="1"/>
  <c r="BQ1389" i="1"/>
  <c r="AU1389" i="1" s="1"/>
  <c r="AV1389" i="1" s="1"/>
  <c r="BE119" i="1" s="1"/>
  <c r="BO1390" i="1"/>
  <c r="BQ608" i="3"/>
  <c r="BO609" i="3"/>
  <c r="BO611" i="1"/>
  <c r="BQ611" i="1" s="1"/>
  <c r="AF216" i="3"/>
  <c r="G607" i="3"/>
  <c r="H607" i="3" s="1"/>
  <c r="T215" i="3"/>
  <c r="AS611" i="3"/>
  <c r="AR610" i="3"/>
  <c r="E612" i="3"/>
  <c r="F612" i="3" s="1"/>
  <c r="R218" i="3"/>
  <c r="S218" i="3" s="1"/>
  <c r="AE217" i="3"/>
  <c r="G607" i="1"/>
  <c r="H606" i="1"/>
  <c r="AS607" i="1"/>
  <c r="AR606" i="1"/>
  <c r="AT607" i="3" l="1"/>
  <c r="BC54" i="3"/>
  <c r="AW607" i="3"/>
  <c r="BR608" i="3"/>
  <c r="AU608" i="3"/>
  <c r="BR611" i="1"/>
  <c r="AU611" i="1"/>
  <c r="AV611" i="1" s="1"/>
  <c r="BG54" i="1" s="1"/>
  <c r="BO1391" i="1"/>
  <c r="BQ1390" i="1"/>
  <c r="AU1390" i="1" s="1"/>
  <c r="AV1390" i="1" s="1"/>
  <c r="BF119" i="1" s="1"/>
  <c r="BQ609" i="3"/>
  <c r="BO610" i="3"/>
  <c r="BO612" i="1"/>
  <c r="BQ612" i="1" s="1"/>
  <c r="AF217" i="3"/>
  <c r="G608" i="3"/>
  <c r="H608" i="3" s="1"/>
  <c r="T216" i="3"/>
  <c r="E613" i="3"/>
  <c r="F613" i="3" s="1"/>
  <c r="AR611" i="3"/>
  <c r="AS612" i="3"/>
  <c r="AE218" i="3"/>
  <c r="R219" i="3"/>
  <c r="S219" i="3" s="1"/>
  <c r="G608" i="1"/>
  <c r="H607" i="1"/>
  <c r="AS608" i="1"/>
  <c r="AR607" i="1"/>
  <c r="AV608" i="3" l="1"/>
  <c r="AT608" i="3"/>
  <c r="BR609" i="3"/>
  <c r="AU609" i="3"/>
  <c r="AV609" i="3" s="1"/>
  <c r="BR612" i="1"/>
  <c r="AU612" i="1"/>
  <c r="AV612" i="1" s="1"/>
  <c r="BH54" i="1" s="1"/>
  <c r="BO1392" i="1"/>
  <c r="BQ1391" i="1"/>
  <c r="AU1391" i="1" s="1"/>
  <c r="AV1391" i="1" s="1"/>
  <c r="BG119" i="1" s="1"/>
  <c r="BQ610" i="3"/>
  <c r="BO611" i="3"/>
  <c r="BO613" i="1"/>
  <c r="BQ613" i="1" s="1"/>
  <c r="AF218" i="3"/>
  <c r="G609" i="3"/>
  <c r="H609" i="3" s="1"/>
  <c r="T217" i="3"/>
  <c r="AR612" i="3"/>
  <c r="AS613" i="3"/>
  <c r="R220" i="3"/>
  <c r="S220" i="3" s="1"/>
  <c r="AE219" i="3"/>
  <c r="E614" i="3"/>
  <c r="F614" i="3" s="1"/>
  <c r="G609" i="1"/>
  <c r="H608" i="1"/>
  <c r="AS609" i="1"/>
  <c r="AR608" i="1"/>
  <c r="AT609" i="3" l="1"/>
  <c r="BE54" i="3"/>
  <c r="AW609" i="3"/>
  <c r="BD54" i="3"/>
  <c r="AW608" i="3"/>
  <c r="BR610" i="3"/>
  <c r="AU610" i="3"/>
  <c r="AV610" i="3" s="1"/>
  <c r="BR613" i="1"/>
  <c r="AU613" i="1"/>
  <c r="AV613" i="1" s="1"/>
  <c r="BI54" i="1" s="1"/>
  <c r="BO1393" i="1"/>
  <c r="BQ1392" i="1"/>
  <c r="AU1392" i="1" s="1"/>
  <c r="AV1392" i="1" s="1"/>
  <c r="BH119" i="1" s="1"/>
  <c r="BQ611" i="3"/>
  <c r="BO612" i="3"/>
  <c r="BO614" i="1"/>
  <c r="BQ614" i="1" s="1"/>
  <c r="AF219" i="3"/>
  <c r="G610" i="3"/>
  <c r="H610" i="3" s="1"/>
  <c r="T218" i="3"/>
  <c r="AR613" i="3"/>
  <c r="AS614" i="3"/>
  <c r="E615" i="3"/>
  <c r="F615" i="3" s="1"/>
  <c r="AE220" i="3"/>
  <c r="R221" i="3"/>
  <c r="S221" i="3" s="1"/>
  <c r="G610" i="1"/>
  <c r="H609" i="1"/>
  <c r="AS610" i="1"/>
  <c r="AR609" i="1"/>
  <c r="BF54" i="3" l="1"/>
  <c r="AW610" i="3"/>
  <c r="BR611" i="3"/>
  <c r="AU611" i="3"/>
  <c r="AV611" i="3" s="1"/>
  <c r="AT610" i="3"/>
  <c r="BR614" i="1"/>
  <c r="AU614" i="1"/>
  <c r="AV614" i="1" s="1"/>
  <c r="BJ54" i="1" s="1"/>
  <c r="BO1394" i="1"/>
  <c r="BQ1393" i="1"/>
  <c r="AU1393" i="1" s="1"/>
  <c r="AV1393" i="1" s="1"/>
  <c r="BI119" i="1" s="1"/>
  <c r="BQ612" i="3"/>
  <c r="BO613" i="3"/>
  <c r="BO615" i="1"/>
  <c r="BQ615" i="1" s="1"/>
  <c r="AF220" i="3"/>
  <c r="G611" i="3"/>
  <c r="H611" i="3" s="1"/>
  <c r="T219" i="3"/>
  <c r="AR614" i="3"/>
  <c r="AS615" i="3"/>
  <c r="E616" i="3"/>
  <c r="F616" i="3" s="1"/>
  <c r="R222" i="3"/>
  <c r="S222" i="3" s="1"/>
  <c r="AE221" i="3"/>
  <c r="G611" i="1"/>
  <c r="H610" i="1"/>
  <c r="AS611" i="1"/>
  <c r="AR610" i="1"/>
  <c r="AT611" i="3" l="1"/>
  <c r="BR612" i="3"/>
  <c r="AU612" i="3"/>
  <c r="BG54" i="3"/>
  <c r="AW611" i="3"/>
  <c r="BR615" i="1"/>
  <c r="AU615" i="1"/>
  <c r="AV615" i="1" s="1"/>
  <c r="BK54" i="1" s="1"/>
  <c r="BL54" i="1" s="1"/>
  <c r="BO1395" i="1"/>
  <c r="BQ1394" i="1"/>
  <c r="AU1394" i="1" s="1"/>
  <c r="AV1394" i="1" s="1"/>
  <c r="BJ119" i="1" s="1"/>
  <c r="BQ613" i="3"/>
  <c r="BO614" i="3"/>
  <c r="BO616" i="1"/>
  <c r="BQ616" i="1" s="1"/>
  <c r="AF221" i="3"/>
  <c r="G612" i="3"/>
  <c r="H612" i="3" s="1"/>
  <c r="T220" i="3"/>
  <c r="E617" i="3"/>
  <c r="F617" i="3" s="1"/>
  <c r="AS616" i="3"/>
  <c r="AR615" i="3"/>
  <c r="AE222" i="3"/>
  <c r="R223" i="3"/>
  <c r="S223" i="3" s="1"/>
  <c r="G612" i="1"/>
  <c r="H611" i="1"/>
  <c r="AS612" i="1"/>
  <c r="AR611" i="1"/>
  <c r="AT612" i="3" l="1"/>
  <c r="AV612" i="3"/>
  <c r="BR613" i="3"/>
  <c r="AU613" i="3"/>
  <c r="AV613" i="3" s="1"/>
  <c r="BR616" i="1"/>
  <c r="AU616" i="1"/>
  <c r="AV616" i="1" s="1"/>
  <c r="AZ55" i="1" s="1"/>
  <c r="BO1396" i="1"/>
  <c r="BQ1395" i="1"/>
  <c r="AU1395" i="1" s="1"/>
  <c r="AV1395" i="1" s="1"/>
  <c r="BK119" i="1" s="1"/>
  <c r="BL119" i="1" s="1"/>
  <c r="BQ614" i="3"/>
  <c r="BO615" i="3"/>
  <c r="BO617" i="1"/>
  <c r="BQ617" i="1" s="1"/>
  <c r="AF222" i="3"/>
  <c r="G613" i="3"/>
  <c r="H613" i="3" s="1"/>
  <c r="T221" i="3"/>
  <c r="AR616" i="3"/>
  <c r="AS617" i="3"/>
  <c r="E618" i="3"/>
  <c r="F618" i="3" s="1"/>
  <c r="R224" i="3"/>
  <c r="S224" i="3" s="1"/>
  <c r="AE223" i="3"/>
  <c r="G613" i="1"/>
  <c r="H612" i="1"/>
  <c r="AS613" i="1"/>
  <c r="AR612" i="1"/>
  <c r="BI54" i="3" l="1"/>
  <c r="AW613" i="3"/>
  <c r="BR614" i="3"/>
  <c r="AU614" i="3"/>
  <c r="BH54" i="3"/>
  <c r="AW612" i="3"/>
  <c r="AT613" i="3"/>
  <c r="BR617" i="1"/>
  <c r="AU617" i="1"/>
  <c r="AV617" i="1" s="1"/>
  <c r="BA55" i="1" s="1"/>
  <c r="BO1397" i="1"/>
  <c r="BQ1396" i="1"/>
  <c r="AU1396" i="1" s="1"/>
  <c r="AV1396" i="1" s="1"/>
  <c r="AZ120" i="1" s="1"/>
  <c r="BQ615" i="3"/>
  <c r="BO616" i="3"/>
  <c r="BO618" i="1"/>
  <c r="BQ618" i="1" s="1"/>
  <c r="AF223" i="3"/>
  <c r="G614" i="3"/>
  <c r="H614" i="3" s="1"/>
  <c r="T222" i="3"/>
  <c r="AE224" i="3"/>
  <c r="R225" i="3"/>
  <c r="S225" i="3" s="1"/>
  <c r="E619" i="3"/>
  <c r="F619" i="3" s="1"/>
  <c r="AR617" i="3"/>
  <c r="AS618" i="3"/>
  <c r="G614" i="1"/>
  <c r="H613" i="1"/>
  <c r="AS614" i="1"/>
  <c r="AR613" i="1"/>
  <c r="BR615" i="3" l="1"/>
  <c r="AU615" i="3"/>
  <c r="AV615" i="3" s="1"/>
  <c r="AV614" i="3"/>
  <c r="AT614" i="3"/>
  <c r="BR618" i="1"/>
  <c r="AU618" i="1"/>
  <c r="AV618" i="1" s="1"/>
  <c r="BB55" i="1" s="1"/>
  <c r="BO1398" i="1"/>
  <c r="BQ1397" i="1"/>
  <c r="AU1397" i="1" s="1"/>
  <c r="AV1397" i="1" s="1"/>
  <c r="BA120" i="1" s="1"/>
  <c r="BQ616" i="3"/>
  <c r="BO617" i="3"/>
  <c r="BO619" i="1"/>
  <c r="BQ619" i="1" s="1"/>
  <c r="AF224" i="3"/>
  <c r="G615" i="3"/>
  <c r="H615" i="3" s="1"/>
  <c r="T223" i="3"/>
  <c r="E620" i="3"/>
  <c r="F620" i="3" s="1"/>
  <c r="R226" i="3"/>
  <c r="S226" i="3" s="1"/>
  <c r="AE225" i="3"/>
  <c r="AR618" i="3"/>
  <c r="AS619" i="3"/>
  <c r="G615" i="1"/>
  <c r="H614" i="1"/>
  <c r="AS615" i="1"/>
  <c r="AR614" i="1"/>
  <c r="AT615" i="3" l="1"/>
  <c r="BR616" i="3"/>
  <c r="AU616" i="3"/>
  <c r="AV616" i="3" s="1"/>
  <c r="BJ54" i="3"/>
  <c r="AW614" i="3"/>
  <c r="BK54" i="3"/>
  <c r="AW615" i="3"/>
  <c r="BR619" i="1"/>
  <c r="AU619" i="1"/>
  <c r="AV619" i="1" s="1"/>
  <c r="BC55" i="1" s="1"/>
  <c r="BO1399" i="1"/>
  <c r="BQ1398" i="1"/>
  <c r="AU1398" i="1" s="1"/>
  <c r="AV1398" i="1" s="1"/>
  <c r="BB120" i="1" s="1"/>
  <c r="BQ617" i="3"/>
  <c r="BO618" i="3"/>
  <c r="BO620" i="1"/>
  <c r="BQ620" i="1" s="1"/>
  <c r="AF225" i="3"/>
  <c r="G616" i="3"/>
  <c r="H616" i="3" s="1"/>
  <c r="T224" i="3"/>
  <c r="AE226" i="3"/>
  <c r="R227" i="3"/>
  <c r="S227" i="3" s="1"/>
  <c r="AR619" i="3"/>
  <c r="AS620" i="3"/>
  <c r="E621" i="3"/>
  <c r="F621" i="3" s="1"/>
  <c r="G616" i="1"/>
  <c r="H615" i="1"/>
  <c r="AS616" i="1"/>
  <c r="AR615" i="1"/>
  <c r="AT616" i="3" l="1"/>
  <c r="BL54" i="3"/>
  <c r="BR617" i="3"/>
  <c r="AU617" i="3"/>
  <c r="AV617" i="3" s="1"/>
  <c r="BM54" i="3"/>
  <c r="AP55" i="3" s="1"/>
  <c r="AZ55" i="3"/>
  <c r="AW616" i="3"/>
  <c r="BR620" i="1"/>
  <c r="AU620" i="1"/>
  <c r="AV620" i="1" s="1"/>
  <c r="BD55" i="1" s="1"/>
  <c r="BQ1399" i="1"/>
  <c r="AU1399" i="1" s="1"/>
  <c r="AV1399" i="1" s="1"/>
  <c r="BC120" i="1" s="1"/>
  <c r="BO1400" i="1"/>
  <c r="BQ618" i="3"/>
  <c r="BO619" i="3"/>
  <c r="BO621" i="1"/>
  <c r="BQ621" i="1" s="1"/>
  <c r="AF226" i="3"/>
  <c r="G617" i="3"/>
  <c r="H617" i="3" s="1"/>
  <c r="T225" i="3"/>
  <c r="R228" i="3"/>
  <c r="S228" i="3" s="1"/>
  <c r="AE227" i="3"/>
  <c r="E622" i="3"/>
  <c r="F622" i="3" s="1"/>
  <c r="AR620" i="3"/>
  <c r="AS621" i="3"/>
  <c r="G617" i="1"/>
  <c r="H616" i="1"/>
  <c r="AS617" i="1"/>
  <c r="AR616" i="1"/>
  <c r="BR618" i="3" l="1"/>
  <c r="AU618" i="3"/>
  <c r="BA55" i="3"/>
  <c r="AW617" i="3"/>
  <c r="AT617" i="3"/>
  <c r="BR621" i="1"/>
  <c r="AU621" i="1"/>
  <c r="AV621" i="1" s="1"/>
  <c r="BE55" i="1" s="1"/>
  <c r="BO1401" i="1"/>
  <c r="BQ1400" i="1"/>
  <c r="AU1400" i="1" s="1"/>
  <c r="AV1400" i="1" s="1"/>
  <c r="BD120" i="1" s="1"/>
  <c r="BQ619" i="3"/>
  <c r="BO620" i="3"/>
  <c r="BO622" i="1"/>
  <c r="BQ622" i="1" s="1"/>
  <c r="AF227" i="3"/>
  <c r="G618" i="3"/>
  <c r="H618" i="3" s="1"/>
  <c r="T226" i="3"/>
  <c r="AE228" i="3"/>
  <c r="R229" i="3"/>
  <c r="S229" i="3" s="1"/>
  <c r="AR621" i="3"/>
  <c r="AS622" i="3"/>
  <c r="E623" i="3"/>
  <c r="F623" i="3" s="1"/>
  <c r="G618" i="1"/>
  <c r="H617" i="1"/>
  <c r="AS618" i="1"/>
  <c r="AR617" i="1"/>
  <c r="BR619" i="3" l="1"/>
  <c r="AU619" i="3"/>
  <c r="AV619" i="3" s="1"/>
  <c r="AV618" i="3"/>
  <c r="AT618" i="3"/>
  <c r="BR622" i="1"/>
  <c r="AU622" i="1"/>
  <c r="AV622" i="1" s="1"/>
  <c r="BF55" i="1" s="1"/>
  <c r="BO1402" i="1"/>
  <c r="BQ1401" i="1"/>
  <c r="AU1401" i="1" s="1"/>
  <c r="AV1401" i="1" s="1"/>
  <c r="BE120" i="1" s="1"/>
  <c r="BQ620" i="3"/>
  <c r="BO621" i="3"/>
  <c r="BO623" i="1"/>
  <c r="BQ623" i="1" s="1"/>
  <c r="AF228" i="3"/>
  <c r="G619" i="3"/>
  <c r="H619" i="3" s="1"/>
  <c r="T227" i="3"/>
  <c r="AR622" i="3"/>
  <c r="AS623" i="3"/>
  <c r="R230" i="3"/>
  <c r="S230" i="3" s="1"/>
  <c r="AE229" i="3"/>
  <c r="E624" i="3"/>
  <c r="F624" i="3" s="1"/>
  <c r="G619" i="1"/>
  <c r="H618" i="1"/>
  <c r="AS619" i="1"/>
  <c r="AR618" i="1"/>
  <c r="BR620" i="3" l="1"/>
  <c r="AU620" i="3"/>
  <c r="AT619" i="3"/>
  <c r="BB55" i="3"/>
  <c r="AW618" i="3"/>
  <c r="BC55" i="3"/>
  <c r="AW619" i="3"/>
  <c r="BR623" i="1"/>
  <c r="AU623" i="1"/>
  <c r="AV623" i="1" s="1"/>
  <c r="BG55" i="1" s="1"/>
  <c r="BO1403" i="1"/>
  <c r="BQ1402" i="1"/>
  <c r="AU1402" i="1" s="1"/>
  <c r="AV1402" i="1" s="1"/>
  <c r="BF120" i="1" s="1"/>
  <c r="BQ621" i="3"/>
  <c r="BO622" i="3"/>
  <c r="BO624" i="1"/>
  <c r="BQ624" i="1" s="1"/>
  <c r="AF229" i="3"/>
  <c r="G620" i="3"/>
  <c r="H620" i="3" s="1"/>
  <c r="T228" i="3"/>
  <c r="AE230" i="3"/>
  <c r="R231" i="3"/>
  <c r="S231" i="3" s="1"/>
  <c r="E625" i="3"/>
  <c r="F625" i="3" s="1"/>
  <c r="AR623" i="3"/>
  <c r="AS624" i="3"/>
  <c r="G620" i="1"/>
  <c r="H619" i="1"/>
  <c r="AS620" i="1"/>
  <c r="AR619" i="1"/>
  <c r="BR621" i="3" l="1"/>
  <c r="AU621" i="3"/>
  <c r="AV621" i="3" s="1"/>
  <c r="AV620" i="3"/>
  <c r="AT620" i="3"/>
  <c r="BR624" i="1"/>
  <c r="AU624" i="1"/>
  <c r="AV624" i="1" s="1"/>
  <c r="BH55" i="1" s="1"/>
  <c r="BQ1403" i="1"/>
  <c r="AU1403" i="1" s="1"/>
  <c r="AV1403" i="1" s="1"/>
  <c r="BG120" i="1" s="1"/>
  <c r="BO1404" i="1"/>
  <c r="BQ622" i="3"/>
  <c r="BO623" i="3"/>
  <c r="BO625" i="1"/>
  <c r="BQ625" i="1" s="1"/>
  <c r="AF230" i="3"/>
  <c r="G621" i="3"/>
  <c r="H621" i="3" s="1"/>
  <c r="T229" i="3"/>
  <c r="AR624" i="3"/>
  <c r="AS625" i="3"/>
  <c r="R232" i="3"/>
  <c r="S232" i="3" s="1"/>
  <c r="AE231" i="3"/>
  <c r="E626" i="3"/>
  <c r="F626" i="3" s="1"/>
  <c r="G621" i="1"/>
  <c r="H620" i="1"/>
  <c r="AS621" i="1"/>
  <c r="AR620" i="1"/>
  <c r="AT621" i="3" l="1"/>
  <c r="BR622" i="3"/>
  <c r="AU622" i="3"/>
  <c r="BD55" i="3"/>
  <c r="AW620" i="3"/>
  <c r="BE55" i="3"/>
  <c r="AW621" i="3"/>
  <c r="BR625" i="1"/>
  <c r="AU625" i="1"/>
  <c r="AV625" i="1" s="1"/>
  <c r="BI55" i="1" s="1"/>
  <c r="BO1405" i="1"/>
  <c r="BQ1404" i="1"/>
  <c r="AU1404" i="1" s="1"/>
  <c r="AV1404" i="1" s="1"/>
  <c r="BH120" i="1" s="1"/>
  <c r="BQ623" i="3"/>
  <c r="BO624" i="3"/>
  <c r="BO626" i="1"/>
  <c r="BQ626" i="1" s="1"/>
  <c r="AF231" i="3"/>
  <c r="G622" i="3"/>
  <c r="H622" i="3" s="1"/>
  <c r="T230" i="3"/>
  <c r="AE232" i="3"/>
  <c r="R233" i="3"/>
  <c r="S233" i="3" s="1"/>
  <c r="E627" i="3"/>
  <c r="F627" i="3" s="1"/>
  <c r="AR625" i="3"/>
  <c r="AS626" i="3"/>
  <c r="G622" i="1"/>
  <c r="H621" i="1"/>
  <c r="AS622" i="1"/>
  <c r="AR621" i="1"/>
  <c r="BR623" i="3" l="1"/>
  <c r="AU623" i="3"/>
  <c r="AV623" i="3" s="1"/>
  <c r="AV622" i="3"/>
  <c r="AT622" i="3"/>
  <c r="BR626" i="1"/>
  <c r="AU626" i="1"/>
  <c r="AV626" i="1" s="1"/>
  <c r="BJ55" i="1" s="1"/>
  <c r="BQ1405" i="1"/>
  <c r="AU1405" i="1" s="1"/>
  <c r="AV1405" i="1" s="1"/>
  <c r="BI120" i="1" s="1"/>
  <c r="BO1406" i="1"/>
  <c r="BQ624" i="3"/>
  <c r="BO625" i="3"/>
  <c r="BO627" i="1"/>
  <c r="BQ627" i="1" s="1"/>
  <c r="AF232" i="3"/>
  <c r="G623" i="3"/>
  <c r="H623" i="3" s="1"/>
  <c r="T231" i="3"/>
  <c r="R234" i="3"/>
  <c r="S234" i="3" s="1"/>
  <c r="AE233" i="3"/>
  <c r="E628" i="3"/>
  <c r="F628" i="3" s="1"/>
  <c r="AS627" i="3"/>
  <c r="AR626" i="3"/>
  <c r="G623" i="1"/>
  <c r="H622" i="1"/>
  <c r="AS623" i="1"/>
  <c r="AR622" i="1"/>
  <c r="AT623" i="3" l="1"/>
  <c r="BR624" i="3"/>
  <c r="AU624" i="3"/>
  <c r="AV624" i="3" s="1"/>
  <c r="BF55" i="3"/>
  <c r="AW622" i="3"/>
  <c r="BG55" i="3"/>
  <c r="AW623" i="3"/>
  <c r="BR627" i="1"/>
  <c r="AU627" i="1"/>
  <c r="AV627" i="1" s="1"/>
  <c r="BK55" i="1" s="1"/>
  <c r="BL55" i="1" s="1"/>
  <c r="BO1407" i="1"/>
  <c r="BQ1406" i="1"/>
  <c r="AU1406" i="1" s="1"/>
  <c r="AV1406" i="1" s="1"/>
  <c r="BJ120" i="1" s="1"/>
  <c r="BQ625" i="3"/>
  <c r="BO626" i="3"/>
  <c r="BO628" i="1"/>
  <c r="BQ628" i="1" s="1"/>
  <c r="AF233" i="3"/>
  <c r="G624" i="3"/>
  <c r="H624" i="3" s="1"/>
  <c r="T232" i="3"/>
  <c r="AR627" i="3"/>
  <c r="AS628" i="3"/>
  <c r="E629" i="3"/>
  <c r="F629" i="3" s="1"/>
  <c r="AE234" i="3"/>
  <c r="R235" i="3"/>
  <c r="S235" i="3" s="1"/>
  <c r="G624" i="1"/>
  <c r="H623" i="1"/>
  <c r="AS624" i="1"/>
  <c r="AR623" i="1"/>
  <c r="AT624" i="3" l="1"/>
  <c r="BH55" i="3"/>
  <c r="AW624" i="3"/>
  <c r="BR625" i="3"/>
  <c r="AU625" i="3"/>
  <c r="AV625" i="3" s="1"/>
  <c r="BR628" i="1"/>
  <c r="AU628" i="1"/>
  <c r="AV628" i="1" s="1"/>
  <c r="AZ56" i="1" s="1"/>
  <c r="BO1408" i="1"/>
  <c r="BQ1407" i="1"/>
  <c r="AU1407" i="1" s="1"/>
  <c r="AV1407" i="1" s="1"/>
  <c r="BK120" i="1" s="1"/>
  <c r="BL120" i="1" s="1"/>
  <c r="BQ626" i="3"/>
  <c r="BO627" i="3"/>
  <c r="BO629" i="1"/>
  <c r="BQ629" i="1" s="1"/>
  <c r="AF234" i="3"/>
  <c r="G625" i="3"/>
  <c r="H625" i="3" s="1"/>
  <c r="T233" i="3"/>
  <c r="E630" i="3"/>
  <c r="F630" i="3" s="1"/>
  <c r="R236" i="3"/>
  <c r="S236" i="3" s="1"/>
  <c r="AE235" i="3"/>
  <c r="AR628" i="3"/>
  <c r="AS629" i="3"/>
  <c r="G625" i="1"/>
  <c r="H624" i="1"/>
  <c r="AS625" i="1"/>
  <c r="AR624" i="1"/>
  <c r="BI55" i="3" l="1"/>
  <c r="AW625" i="3"/>
  <c r="BR626" i="3"/>
  <c r="AU626" i="3"/>
  <c r="AT625" i="3"/>
  <c r="BR629" i="1"/>
  <c r="AU629" i="1"/>
  <c r="AV629" i="1" s="1"/>
  <c r="BA56" i="1" s="1"/>
  <c r="BO1409" i="1"/>
  <c r="BQ1408" i="1"/>
  <c r="AU1408" i="1" s="1"/>
  <c r="AV1408" i="1" s="1"/>
  <c r="AZ121" i="1" s="1"/>
  <c r="BQ627" i="3"/>
  <c r="BO628" i="3"/>
  <c r="BO630" i="1"/>
  <c r="BQ630" i="1" s="1"/>
  <c r="AF235" i="3"/>
  <c r="G626" i="3"/>
  <c r="H626" i="3" s="1"/>
  <c r="T234" i="3"/>
  <c r="AE236" i="3"/>
  <c r="R237" i="3"/>
  <c r="S237" i="3" s="1"/>
  <c r="AR629" i="3"/>
  <c r="AS630" i="3"/>
  <c r="E631" i="3"/>
  <c r="F631" i="3" s="1"/>
  <c r="G626" i="1"/>
  <c r="H625" i="1"/>
  <c r="AS626" i="1"/>
  <c r="AR625" i="1"/>
  <c r="BR627" i="3" l="1"/>
  <c r="AU627" i="3"/>
  <c r="AV627" i="3" s="1"/>
  <c r="AT626" i="3"/>
  <c r="AV626" i="3"/>
  <c r="BR630" i="1"/>
  <c r="AU630" i="1"/>
  <c r="AV630" i="1" s="1"/>
  <c r="BB56" i="1" s="1"/>
  <c r="BO1410" i="1"/>
  <c r="BQ1409" i="1"/>
  <c r="AU1409" i="1" s="1"/>
  <c r="AV1409" i="1" s="1"/>
  <c r="BA121" i="1" s="1"/>
  <c r="BQ628" i="3"/>
  <c r="BO629" i="3"/>
  <c r="BO631" i="1"/>
  <c r="BQ631" i="1" s="1"/>
  <c r="AF236" i="3"/>
  <c r="G627" i="3"/>
  <c r="H627" i="3" s="1"/>
  <c r="T235" i="3"/>
  <c r="AS631" i="3"/>
  <c r="AR630" i="3"/>
  <c r="R238" i="3"/>
  <c r="S238" i="3" s="1"/>
  <c r="AE237" i="3"/>
  <c r="E632" i="3"/>
  <c r="F632" i="3" s="1"/>
  <c r="G627" i="1"/>
  <c r="H626" i="1"/>
  <c r="AS627" i="1"/>
  <c r="AR626" i="1"/>
  <c r="AT627" i="3" l="1"/>
  <c r="BK55" i="3"/>
  <c r="AW627" i="3"/>
  <c r="BR628" i="3"/>
  <c r="AU628" i="3"/>
  <c r="AV628" i="3" s="1"/>
  <c r="BJ55" i="3"/>
  <c r="AW626" i="3"/>
  <c r="BR631" i="1"/>
  <c r="AU631" i="1"/>
  <c r="AV631" i="1" s="1"/>
  <c r="BC56" i="1" s="1"/>
  <c r="BO1411" i="1"/>
  <c r="BQ1410" i="1"/>
  <c r="AU1410" i="1" s="1"/>
  <c r="AV1410" i="1" s="1"/>
  <c r="BB121" i="1" s="1"/>
  <c r="BQ629" i="3"/>
  <c r="BO630" i="3"/>
  <c r="BO632" i="1"/>
  <c r="BQ632" i="1" s="1"/>
  <c r="AF237" i="3"/>
  <c r="G628" i="3"/>
  <c r="H628" i="3" s="1"/>
  <c r="T236" i="3"/>
  <c r="AR631" i="3"/>
  <c r="AS632" i="3"/>
  <c r="E633" i="3"/>
  <c r="F633" i="3" s="1"/>
  <c r="AE238" i="3"/>
  <c r="R239" i="3"/>
  <c r="S239" i="3" s="1"/>
  <c r="G628" i="1"/>
  <c r="H627" i="1"/>
  <c r="AS628" i="1"/>
  <c r="AR627" i="1"/>
  <c r="BM55" i="3" l="1"/>
  <c r="AP56" i="3" s="1"/>
  <c r="AZ56" i="3"/>
  <c r="AW628" i="3"/>
  <c r="BR629" i="3"/>
  <c r="AU629" i="3"/>
  <c r="AV629" i="3" s="1"/>
  <c r="BL55" i="3"/>
  <c r="AT628" i="3"/>
  <c r="BR632" i="1"/>
  <c r="AU632" i="1"/>
  <c r="AV632" i="1" s="1"/>
  <c r="BD56" i="1" s="1"/>
  <c r="BO1412" i="1"/>
  <c r="BQ1411" i="1"/>
  <c r="AU1411" i="1" s="1"/>
  <c r="AV1411" i="1" s="1"/>
  <c r="BC121" i="1" s="1"/>
  <c r="BQ630" i="3"/>
  <c r="BO631" i="3"/>
  <c r="BO633" i="1"/>
  <c r="BQ633" i="1" s="1"/>
  <c r="AF238" i="3"/>
  <c r="G629" i="3"/>
  <c r="H629" i="3" s="1"/>
  <c r="T237" i="3"/>
  <c r="R240" i="3"/>
  <c r="S240" i="3" s="1"/>
  <c r="AE239" i="3"/>
  <c r="AR632" i="3"/>
  <c r="AS633" i="3"/>
  <c r="E634" i="3"/>
  <c r="F634" i="3" s="1"/>
  <c r="G629" i="1"/>
  <c r="H628" i="1"/>
  <c r="AS629" i="1"/>
  <c r="AR628" i="1"/>
  <c r="AT629" i="3" l="1"/>
  <c r="BA56" i="3"/>
  <c r="AW629" i="3"/>
  <c r="BR630" i="3"/>
  <c r="AU630" i="3"/>
  <c r="BR633" i="1"/>
  <c r="AU633" i="1"/>
  <c r="AV633" i="1" s="1"/>
  <c r="BE56" i="1" s="1"/>
  <c r="BO1413" i="1"/>
  <c r="BQ1412" i="1"/>
  <c r="AU1412" i="1" s="1"/>
  <c r="AV1412" i="1" s="1"/>
  <c r="BD121" i="1" s="1"/>
  <c r="BQ631" i="3"/>
  <c r="BO632" i="3"/>
  <c r="BO634" i="1"/>
  <c r="BQ634" i="1" s="1"/>
  <c r="AF239" i="3"/>
  <c r="G630" i="3"/>
  <c r="H630" i="3" s="1"/>
  <c r="T238" i="3"/>
  <c r="E635" i="3"/>
  <c r="F635" i="3" s="1"/>
  <c r="AR633" i="3"/>
  <c r="AS634" i="3"/>
  <c r="AE240" i="3"/>
  <c r="R241" i="3"/>
  <c r="S241" i="3" s="1"/>
  <c r="G630" i="1"/>
  <c r="H629" i="1"/>
  <c r="AS630" i="1"/>
  <c r="AR629" i="1"/>
  <c r="BR631" i="3" l="1"/>
  <c r="AU631" i="3"/>
  <c r="AV631" i="3" s="1"/>
  <c r="AV630" i="3"/>
  <c r="AT630" i="3"/>
  <c r="BR634" i="1"/>
  <c r="AU634" i="1"/>
  <c r="AV634" i="1" s="1"/>
  <c r="BF56" i="1" s="1"/>
  <c r="BO1414" i="1"/>
  <c r="BQ1413" i="1"/>
  <c r="AU1413" i="1" s="1"/>
  <c r="AV1413" i="1" s="1"/>
  <c r="BE121" i="1" s="1"/>
  <c r="BQ632" i="3"/>
  <c r="BO633" i="3"/>
  <c r="BO635" i="1"/>
  <c r="BQ635" i="1" s="1"/>
  <c r="AF240" i="3"/>
  <c r="G631" i="3"/>
  <c r="H631" i="3" s="1"/>
  <c r="T239" i="3"/>
  <c r="E636" i="3"/>
  <c r="F636" i="3" s="1"/>
  <c r="R242" i="3"/>
  <c r="S242" i="3" s="1"/>
  <c r="AE241" i="3"/>
  <c r="AS635" i="3"/>
  <c r="AR634" i="3"/>
  <c r="G631" i="1"/>
  <c r="H630" i="1"/>
  <c r="AS631" i="1"/>
  <c r="AR630" i="1"/>
  <c r="AT631" i="3" l="1"/>
  <c r="BB56" i="3"/>
  <c r="AW630" i="3"/>
  <c r="BR632" i="3"/>
  <c r="AU632" i="3"/>
  <c r="AV632" i="3" s="1"/>
  <c r="BC56" i="3"/>
  <c r="AW631" i="3"/>
  <c r="BR635" i="1"/>
  <c r="AU635" i="1"/>
  <c r="AV635" i="1" s="1"/>
  <c r="BG56" i="1" s="1"/>
  <c r="BO1415" i="1"/>
  <c r="BQ1414" i="1"/>
  <c r="AU1414" i="1" s="1"/>
  <c r="AV1414" i="1" s="1"/>
  <c r="BF121" i="1" s="1"/>
  <c r="BQ633" i="3"/>
  <c r="BO634" i="3"/>
  <c r="BO636" i="1"/>
  <c r="BQ636" i="1" s="1"/>
  <c r="AF241" i="3"/>
  <c r="G632" i="3"/>
  <c r="H632" i="3" s="1"/>
  <c r="T240" i="3"/>
  <c r="E637" i="3"/>
  <c r="F637" i="3" s="1"/>
  <c r="AR635" i="3"/>
  <c r="AS636" i="3"/>
  <c r="AE242" i="3"/>
  <c r="R243" i="3"/>
  <c r="S243" i="3" s="1"/>
  <c r="G632" i="1"/>
  <c r="H631" i="1"/>
  <c r="AS632" i="1"/>
  <c r="AR631" i="1"/>
  <c r="BD56" i="3" l="1"/>
  <c r="AW632" i="3"/>
  <c r="BR633" i="3"/>
  <c r="AU633" i="3"/>
  <c r="AV633" i="3" s="1"/>
  <c r="AT632" i="3"/>
  <c r="BR636" i="1"/>
  <c r="AU636" i="1"/>
  <c r="AV636" i="1" s="1"/>
  <c r="BH56" i="1" s="1"/>
  <c r="BO1416" i="1"/>
  <c r="BQ1415" i="1"/>
  <c r="AU1415" i="1" s="1"/>
  <c r="AV1415" i="1" s="1"/>
  <c r="BG121" i="1" s="1"/>
  <c r="BQ634" i="3"/>
  <c r="BO635" i="3"/>
  <c r="BO637" i="1"/>
  <c r="BQ637" i="1" s="1"/>
  <c r="AF242" i="3"/>
  <c r="G633" i="3"/>
  <c r="H633" i="3" s="1"/>
  <c r="T241" i="3"/>
  <c r="AR636" i="3"/>
  <c r="AS637" i="3"/>
  <c r="R244" i="3"/>
  <c r="S244" i="3" s="1"/>
  <c r="AE243" i="3"/>
  <c r="E638" i="3"/>
  <c r="F638" i="3" s="1"/>
  <c r="G633" i="1"/>
  <c r="H632" i="1"/>
  <c r="AS633" i="1"/>
  <c r="AR632" i="1"/>
  <c r="BE56" i="3" l="1"/>
  <c r="AW633" i="3"/>
  <c r="AT633" i="3"/>
  <c r="BR634" i="3"/>
  <c r="AU634" i="3"/>
  <c r="BR637" i="1"/>
  <c r="AU637" i="1"/>
  <c r="AV637" i="1" s="1"/>
  <c r="BI56" i="1" s="1"/>
  <c r="BO1417" i="1"/>
  <c r="BQ1416" i="1"/>
  <c r="AU1416" i="1" s="1"/>
  <c r="AV1416" i="1" s="1"/>
  <c r="BH121" i="1" s="1"/>
  <c r="BQ635" i="3"/>
  <c r="BO636" i="3"/>
  <c r="BO638" i="1"/>
  <c r="BQ638" i="1" s="1"/>
  <c r="AF243" i="3"/>
  <c r="G634" i="3"/>
  <c r="H634" i="3" s="1"/>
  <c r="T242" i="3"/>
  <c r="AE244" i="3"/>
  <c r="R245" i="3"/>
  <c r="S245" i="3" s="1"/>
  <c r="E639" i="3"/>
  <c r="F639" i="3" s="1"/>
  <c r="AR637" i="3"/>
  <c r="AS638" i="3"/>
  <c r="G634" i="1"/>
  <c r="H633" i="1"/>
  <c r="AS634" i="1"/>
  <c r="AR633" i="1"/>
  <c r="AV634" i="3" l="1"/>
  <c r="AT634" i="3"/>
  <c r="BR635" i="3"/>
  <c r="AU635" i="3"/>
  <c r="AV635" i="3" s="1"/>
  <c r="BR638" i="1"/>
  <c r="AU638" i="1"/>
  <c r="AV638" i="1" s="1"/>
  <c r="BJ56" i="1" s="1"/>
  <c r="BO1418" i="1"/>
  <c r="BQ1417" i="1"/>
  <c r="AU1417" i="1" s="1"/>
  <c r="AV1417" i="1" s="1"/>
  <c r="BI121" i="1" s="1"/>
  <c r="BQ636" i="3"/>
  <c r="BO637" i="3"/>
  <c r="BO639" i="1"/>
  <c r="BQ639" i="1" s="1"/>
  <c r="AF244" i="3"/>
  <c r="G635" i="3"/>
  <c r="H635" i="3" s="1"/>
  <c r="T243" i="3"/>
  <c r="R246" i="3"/>
  <c r="S246" i="3" s="1"/>
  <c r="AE245" i="3"/>
  <c r="E640" i="3"/>
  <c r="F640" i="3" s="1"/>
  <c r="AS639" i="3"/>
  <c r="AR638" i="3"/>
  <c r="G635" i="1"/>
  <c r="H634" i="1"/>
  <c r="AS635" i="1"/>
  <c r="AR634" i="1"/>
  <c r="AT635" i="3" l="1"/>
  <c r="BG56" i="3"/>
  <c r="AW635" i="3"/>
  <c r="BR636" i="3"/>
  <c r="AU636" i="3"/>
  <c r="AV636" i="3" s="1"/>
  <c r="BF56" i="3"/>
  <c r="AW634" i="3"/>
  <c r="BR639" i="1"/>
  <c r="AU639" i="1"/>
  <c r="AV639" i="1" s="1"/>
  <c r="BK56" i="1" s="1"/>
  <c r="BL56" i="1" s="1"/>
  <c r="BO1419" i="1"/>
  <c r="BQ1418" i="1"/>
  <c r="AU1418" i="1" s="1"/>
  <c r="AV1418" i="1" s="1"/>
  <c r="BJ121" i="1" s="1"/>
  <c r="BQ637" i="3"/>
  <c r="BO638" i="3"/>
  <c r="BO640" i="1"/>
  <c r="BQ640" i="1" s="1"/>
  <c r="AF245" i="3"/>
  <c r="G636" i="3"/>
  <c r="H636" i="3" s="1"/>
  <c r="T244" i="3"/>
  <c r="AS640" i="3"/>
  <c r="AR639" i="3"/>
  <c r="AE246" i="3"/>
  <c r="R247" i="3"/>
  <c r="S247" i="3" s="1"/>
  <c r="E641" i="3"/>
  <c r="F641" i="3" s="1"/>
  <c r="G636" i="1"/>
  <c r="H635" i="1"/>
  <c r="AS636" i="1"/>
  <c r="AR635" i="1"/>
  <c r="AT636" i="3" l="1"/>
  <c r="BH56" i="3"/>
  <c r="AW636" i="3"/>
  <c r="BR637" i="3"/>
  <c r="AU637" i="3"/>
  <c r="AV637" i="3" s="1"/>
  <c r="BR640" i="1"/>
  <c r="AU640" i="1"/>
  <c r="AV640" i="1" s="1"/>
  <c r="AZ57" i="1" s="1"/>
  <c r="BQ1419" i="1"/>
  <c r="AU1419" i="1" s="1"/>
  <c r="AV1419" i="1" s="1"/>
  <c r="BK121" i="1" s="1"/>
  <c r="BL121" i="1" s="1"/>
  <c r="BO1420" i="1"/>
  <c r="BQ638" i="3"/>
  <c r="BO639" i="3"/>
  <c r="BO641" i="1"/>
  <c r="BQ641" i="1" s="1"/>
  <c r="AF246" i="3"/>
  <c r="G637" i="3"/>
  <c r="H637" i="3" s="1"/>
  <c r="T245" i="3"/>
  <c r="R248" i="3"/>
  <c r="S248" i="3" s="1"/>
  <c r="AE247" i="3"/>
  <c r="AR640" i="3"/>
  <c r="AS641" i="3"/>
  <c r="E642" i="3"/>
  <c r="F642" i="3" s="1"/>
  <c r="G637" i="1"/>
  <c r="H636" i="1"/>
  <c r="AS637" i="1"/>
  <c r="AR636" i="1"/>
  <c r="BI56" i="3" l="1"/>
  <c r="AW637" i="3"/>
  <c r="AT637" i="3"/>
  <c r="BR638" i="3"/>
  <c r="AU638" i="3"/>
  <c r="BR641" i="1"/>
  <c r="AU641" i="1"/>
  <c r="AV641" i="1" s="1"/>
  <c r="BA57" i="1" s="1"/>
  <c r="BO1421" i="1"/>
  <c r="BQ1420" i="1"/>
  <c r="AU1420" i="1" s="1"/>
  <c r="AV1420" i="1" s="1"/>
  <c r="AZ122" i="1" s="1"/>
  <c r="BQ639" i="3"/>
  <c r="BO640" i="3"/>
  <c r="BO642" i="1"/>
  <c r="BQ642" i="1" s="1"/>
  <c r="AF247" i="3"/>
  <c r="G638" i="3"/>
  <c r="H638" i="3" s="1"/>
  <c r="T246" i="3"/>
  <c r="AR641" i="3"/>
  <c r="AS642" i="3"/>
  <c r="E643" i="3"/>
  <c r="F643" i="3" s="1"/>
  <c r="AE248" i="3"/>
  <c r="R249" i="3"/>
  <c r="S249" i="3" s="1"/>
  <c r="G638" i="1"/>
  <c r="H637" i="1"/>
  <c r="AS638" i="1"/>
  <c r="AR637" i="1"/>
  <c r="AV638" i="3" l="1"/>
  <c r="AT638" i="3"/>
  <c r="BR639" i="3"/>
  <c r="AU639" i="3"/>
  <c r="AV639" i="3" s="1"/>
  <c r="BR642" i="1"/>
  <c r="AU642" i="1"/>
  <c r="AV642" i="1" s="1"/>
  <c r="BB57" i="1" s="1"/>
  <c r="BQ1421" i="1"/>
  <c r="AU1421" i="1" s="1"/>
  <c r="AV1421" i="1" s="1"/>
  <c r="BA122" i="1" s="1"/>
  <c r="BO1422" i="1"/>
  <c r="BQ640" i="3"/>
  <c r="BO641" i="3"/>
  <c r="BO643" i="1"/>
  <c r="BQ643" i="1" s="1"/>
  <c r="AF248" i="3"/>
  <c r="G639" i="3"/>
  <c r="H639" i="3" s="1"/>
  <c r="T247" i="3"/>
  <c r="AS643" i="3"/>
  <c r="AR642" i="3"/>
  <c r="R250" i="3"/>
  <c r="S250" i="3" s="1"/>
  <c r="AE249" i="3"/>
  <c r="E644" i="3"/>
  <c r="F644" i="3" s="1"/>
  <c r="G639" i="1"/>
  <c r="H638" i="1"/>
  <c r="AS639" i="1"/>
  <c r="AR638" i="1"/>
  <c r="BR640" i="3" l="1"/>
  <c r="AU640" i="3"/>
  <c r="AV640" i="3" s="1"/>
  <c r="BK56" i="3"/>
  <c r="AW639" i="3"/>
  <c r="AT639" i="3"/>
  <c r="BJ56" i="3"/>
  <c r="AW638" i="3"/>
  <c r="BR643" i="1"/>
  <c r="AU643" i="1"/>
  <c r="AV643" i="1" s="1"/>
  <c r="BC57" i="1" s="1"/>
  <c r="BO1423" i="1"/>
  <c r="BQ1422" i="1"/>
  <c r="AU1422" i="1" s="1"/>
  <c r="AV1422" i="1" s="1"/>
  <c r="BB122" i="1" s="1"/>
  <c r="BQ641" i="3"/>
  <c r="BO642" i="3"/>
  <c r="BO644" i="1"/>
  <c r="BQ644" i="1" s="1"/>
  <c r="AF249" i="3"/>
  <c r="G640" i="3"/>
  <c r="H640" i="3" s="1"/>
  <c r="T248" i="3"/>
  <c r="AE250" i="3"/>
  <c r="R251" i="3"/>
  <c r="S251" i="3" s="1"/>
  <c r="E645" i="3"/>
  <c r="F645" i="3" s="1"/>
  <c r="AR643" i="3"/>
  <c r="AS644" i="3"/>
  <c r="G640" i="1"/>
  <c r="H639" i="1"/>
  <c r="AS640" i="1"/>
  <c r="AR639" i="1"/>
  <c r="AT640" i="3" l="1"/>
  <c r="BR641" i="3"/>
  <c r="AU641" i="3"/>
  <c r="AV641" i="3" s="1"/>
  <c r="BL56" i="3"/>
  <c r="BM56" i="3"/>
  <c r="AP57" i="3" s="1"/>
  <c r="AZ57" i="3"/>
  <c r="AW640" i="3"/>
  <c r="BR644" i="1"/>
  <c r="AU644" i="1"/>
  <c r="AV644" i="1" s="1"/>
  <c r="BD57" i="1" s="1"/>
  <c r="BO1424" i="1"/>
  <c r="BQ1423" i="1"/>
  <c r="AU1423" i="1" s="1"/>
  <c r="AV1423" i="1" s="1"/>
  <c r="BC122" i="1" s="1"/>
  <c r="BQ642" i="3"/>
  <c r="BO643" i="3"/>
  <c r="BO645" i="1"/>
  <c r="BQ645" i="1" s="1"/>
  <c r="AF250" i="3"/>
  <c r="G641" i="3"/>
  <c r="H641" i="3" s="1"/>
  <c r="T249" i="3"/>
  <c r="R252" i="3"/>
  <c r="S252" i="3" s="1"/>
  <c r="AE251" i="3"/>
  <c r="AS645" i="3"/>
  <c r="AR644" i="3"/>
  <c r="E646" i="3"/>
  <c r="F646" i="3" s="1"/>
  <c r="G641" i="1"/>
  <c r="H640" i="1"/>
  <c r="AS641" i="1"/>
  <c r="AR640" i="1"/>
  <c r="BR642" i="3" l="1"/>
  <c r="AU642" i="3"/>
  <c r="BA57" i="3"/>
  <c r="AW641" i="3"/>
  <c r="AT641" i="3"/>
  <c r="BR645" i="1"/>
  <c r="AU645" i="1"/>
  <c r="AV645" i="1" s="1"/>
  <c r="BE57" i="1" s="1"/>
  <c r="BO1425" i="1"/>
  <c r="BQ1424" i="1"/>
  <c r="AU1424" i="1" s="1"/>
  <c r="AV1424" i="1" s="1"/>
  <c r="BD122" i="1" s="1"/>
  <c r="BQ643" i="3"/>
  <c r="BO644" i="3"/>
  <c r="BO646" i="1"/>
  <c r="BQ646" i="1" s="1"/>
  <c r="AF251" i="3"/>
  <c r="G642" i="3"/>
  <c r="H642" i="3" s="1"/>
  <c r="T250" i="3"/>
  <c r="AE252" i="3"/>
  <c r="R253" i="3"/>
  <c r="S253" i="3" s="1"/>
  <c r="E647" i="3"/>
  <c r="F647" i="3" s="1"/>
  <c r="AS646" i="3"/>
  <c r="AR645" i="3"/>
  <c r="G642" i="1"/>
  <c r="H641" i="1"/>
  <c r="AS642" i="1"/>
  <c r="AR641" i="1"/>
  <c r="AT642" i="3" l="1"/>
  <c r="AV642" i="3"/>
  <c r="BR643" i="3"/>
  <c r="AU643" i="3"/>
  <c r="AV643" i="3" s="1"/>
  <c r="BR646" i="1"/>
  <c r="AU646" i="1"/>
  <c r="AV646" i="1" s="1"/>
  <c r="BF57" i="1" s="1"/>
  <c r="BO1426" i="1"/>
  <c r="BQ1425" i="1"/>
  <c r="AU1425" i="1" s="1"/>
  <c r="AV1425" i="1" s="1"/>
  <c r="BE122" i="1" s="1"/>
  <c r="BQ644" i="3"/>
  <c r="BO645" i="3"/>
  <c r="BO647" i="1"/>
  <c r="BQ647" i="1" s="1"/>
  <c r="AF252" i="3"/>
  <c r="G643" i="3"/>
  <c r="H643" i="3" s="1"/>
  <c r="T251" i="3"/>
  <c r="R254" i="3"/>
  <c r="S254" i="3" s="1"/>
  <c r="AE253" i="3"/>
  <c r="E648" i="3"/>
  <c r="F648" i="3" s="1"/>
  <c r="AS647" i="3"/>
  <c r="AR646" i="3"/>
  <c r="G643" i="1"/>
  <c r="H642" i="1"/>
  <c r="AS643" i="1"/>
  <c r="AR642" i="1"/>
  <c r="BR644" i="3" l="1"/>
  <c r="AU644" i="3"/>
  <c r="BC57" i="3"/>
  <c r="AW643" i="3"/>
  <c r="BB57" i="3"/>
  <c r="AW642" i="3"/>
  <c r="AT643" i="3"/>
  <c r="BR647" i="1"/>
  <c r="AU647" i="1"/>
  <c r="AV647" i="1" s="1"/>
  <c r="BG57" i="1" s="1"/>
  <c r="BO1427" i="1"/>
  <c r="BQ1426" i="1"/>
  <c r="AU1426" i="1" s="1"/>
  <c r="AV1426" i="1" s="1"/>
  <c r="BF122" i="1" s="1"/>
  <c r="BQ645" i="3"/>
  <c r="BO646" i="3"/>
  <c r="BO648" i="1"/>
  <c r="BQ648" i="1" s="1"/>
  <c r="AF253" i="3"/>
  <c r="G644" i="3"/>
  <c r="H644" i="3" s="1"/>
  <c r="T252" i="3"/>
  <c r="E649" i="3"/>
  <c r="F649" i="3" s="1"/>
  <c r="AS648" i="3"/>
  <c r="AR647" i="3"/>
  <c r="AE254" i="3"/>
  <c r="R255" i="3"/>
  <c r="S255" i="3" s="1"/>
  <c r="G644" i="1"/>
  <c r="H643" i="1"/>
  <c r="AS644" i="1"/>
  <c r="AR643" i="1"/>
  <c r="BR645" i="3" l="1"/>
  <c r="AU645" i="3"/>
  <c r="AV645" i="3" s="1"/>
  <c r="AV644" i="3"/>
  <c r="AT644" i="3"/>
  <c r="BR648" i="1"/>
  <c r="AU648" i="1"/>
  <c r="AV648" i="1" s="1"/>
  <c r="BH57" i="1" s="1"/>
  <c r="BO1428" i="1"/>
  <c r="BQ1427" i="1"/>
  <c r="AU1427" i="1" s="1"/>
  <c r="AV1427" i="1" s="1"/>
  <c r="BG122" i="1" s="1"/>
  <c r="BQ646" i="3"/>
  <c r="BO647" i="3"/>
  <c r="BO649" i="1"/>
  <c r="BQ649" i="1" s="1"/>
  <c r="AF254" i="3"/>
  <c r="G645" i="3"/>
  <c r="H645" i="3" s="1"/>
  <c r="T253" i="3"/>
  <c r="E650" i="3"/>
  <c r="F650" i="3" s="1"/>
  <c r="R256" i="3"/>
  <c r="S256" i="3" s="1"/>
  <c r="AE255" i="3"/>
  <c r="AS649" i="3"/>
  <c r="AR648" i="3"/>
  <c r="G645" i="1"/>
  <c r="H644" i="1"/>
  <c r="AS645" i="1"/>
  <c r="AR644" i="1"/>
  <c r="BR646" i="3" l="1"/>
  <c r="AU646" i="3"/>
  <c r="AV646" i="3" s="1"/>
  <c r="AT645" i="3"/>
  <c r="BD57" i="3"/>
  <c r="AW644" i="3"/>
  <c r="BE57" i="3"/>
  <c r="AW645" i="3"/>
  <c r="BR649" i="1"/>
  <c r="AU649" i="1"/>
  <c r="AV649" i="1" s="1"/>
  <c r="BI57" i="1" s="1"/>
  <c r="BO1429" i="1"/>
  <c r="BQ1428" i="1"/>
  <c r="AU1428" i="1" s="1"/>
  <c r="AV1428" i="1" s="1"/>
  <c r="BH122" i="1" s="1"/>
  <c r="BQ647" i="3"/>
  <c r="BO648" i="3"/>
  <c r="BO650" i="1"/>
  <c r="BQ650" i="1" s="1"/>
  <c r="AF255" i="3"/>
  <c r="G646" i="3"/>
  <c r="H646" i="3" s="1"/>
  <c r="T254" i="3"/>
  <c r="AE256" i="3"/>
  <c r="R257" i="3"/>
  <c r="S257" i="3" s="1"/>
  <c r="AR649" i="3"/>
  <c r="AS650" i="3"/>
  <c r="E651" i="3"/>
  <c r="F651" i="3" s="1"/>
  <c r="G646" i="1"/>
  <c r="H645" i="1"/>
  <c r="AS646" i="1"/>
  <c r="AR645" i="1"/>
  <c r="BR647" i="3" l="1"/>
  <c r="AU647" i="3"/>
  <c r="AV647" i="3" s="1"/>
  <c r="AT646" i="3"/>
  <c r="BF57" i="3"/>
  <c r="AW646" i="3"/>
  <c r="BR650" i="1"/>
  <c r="AU650" i="1"/>
  <c r="AV650" i="1" s="1"/>
  <c r="BJ57" i="1" s="1"/>
  <c r="BO1430" i="1"/>
  <c r="BQ1429" i="1"/>
  <c r="AU1429" i="1" s="1"/>
  <c r="AV1429" i="1" s="1"/>
  <c r="BI122" i="1" s="1"/>
  <c r="BQ648" i="3"/>
  <c r="BO649" i="3"/>
  <c r="BO651" i="1"/>
  <c r="BQ651" i="1" s="1"/>
  <c r="AF256" i="3"/>
  <c r="G647" i="3"/>
  <c r="H647" i="3" s="1"/>
  <c r="T255" i="3"/>
  <c r="E652" i="3"/>
  <c r="F652" i="3" s="1"/>
  <c r="R258" i="3"/>
  <c r="S258" i="3" s="1"/>
  <c r="AE257" i="3"/>
  <c r="AS651" i="3"/>
  <c r="AR650" i="3"/>
  <c r="G647" i="1"/>
  <c r="H646" i="1"/>
  <c r="AS647" i="1"/>
  <c r="AR646" i="1"/>
  <c r="AT647" i="3" l="1"/>
  <c r="BR648" i="3"/>
  <c r="AU648" i="3"/>
  <c r="BG57" i="3"/>
  <c r="AW647" i="3"/>
  <c r="BR651" i="1"/>
  <c r="AU651" i="1"/>
  <c r="AV651" i="1" s="1"/>
  <c r="BK57" i="1" s="1"/>
  <c r="BL57" i="1" s="1"/>
  <c r="BO1431" i="1"/>
  <c r="BQ1430" i="1"/>
  <c r="AU1430" i="1" s="1"/>
  <c r="AV1430" i="1" s="1"/>
  <c r="BJ122" i="1" s="1"/>
  <c r="BQ649" i="3"/>
  <c r="BO650" i="3"/>
  <c r="BO652" i="1"/>
  <c r="BQ652" i="1" s="1"/>
  <c r="AF257" i="3"/>
  <c r="G648" i="3"/>
  <c r="H648" i="3" s="1"/>
  <c r="T256" i="3"/>
  <c r="E653" i="3"/>
  <c r="F653" i="3" s="1"/>
  <c r="AR651" i="3"/>
  <c r="AS652" i="3"/>
  <c r="R259" i="3"/>
  <c r="S259" i="3" s="1"/>
  <c r="AE258" i="3"/>
  <c r="G648" i="1"/>
  <c r="H647" i="1"/>
  <c r="AS648" i="1"/>
  <c r="AR647" i="1"/>
  <c r="AV648" i="3" l="1"/>
  <c r="AT648" i="3"/>
  <c r="BR649" i="3"/>
  <c r="AU649" i="3"/>
  <c r="AV649" i="3" s="1"/>
  <c r="BR652" i="1"/>
  <c r="AU652" i="1"/>
  <c r="AV652" i="1" s="1"/>
  <c r="AZ58" i="1" s="1"/>
  <c r="BQ1431" i="1"/>
  <c r="AU1431" i="1" s="1"/>
  <c r="AV1431" i="1" s="1"/>
  <c r="BK122" i="1" s="1"/>
  <c r="BL122" i="1" s="1"/>
  <c r="BO1432" i="1"/>
  <c r="BQ650" i="3"/>
  <c r="BO651" i="3"/>
  <c r="BO653" i="1"/>
  <c r="BQ653" i="1" s="1"/>
  <c r="AF258" i="3"/>
  <c r="G649" i="3"/>
  <c r="H649" i="3" s="1"/>
  <c r="T257" i="3"/>
  <c r="AE259" i="3"/>
  <c r="R260" i="3"/>
  <c r="S260" i="3" s="1"/>
  <c r="AS653" i="3"/>
  <c r="AR652" i="3"/>
  <c r="E654" i="3"/>
  <c r="F654" i="3" s="1"/>
  <c r="G649" i="1"/>
  <c r="H648" i="1"/>
  <c r="AS649" i="1"/>
  <c r="AR648" i="1"/>
  <c r="BR650" i="3" l="1"/>
  <c r="AU650" i="3"/>
  <c r="AV650" i="3" s="1"/>
  <c r="BI57" i="3"/>
  <c r="AW649" i="3"/>
  <c r="AT649" i="3"/>
  <c r="BH57" i="3"/>
  <c r="AW648" i="3"/>
  <c r="BR653" i="1"/>
  <c r="AU653" i="1"/>
  <c r="AV653" i="1" s="1"/>
  <c r="BA58" i="1" s="1"/>
  <c r="BO1433" i="1"/>
  <c r="BQ1432" i="1"/>
  <c r="AU1432" i="1" s="1"/>
  <c r="AV1432" i="1" s="1"/>
  <c r="AZ123" i="1" s="1"/>
  <c r="BQ651" i="3"/>
  <c r="BO652" i="3"/>
  <c r="BO654" i="1"/>
  <c r="BQ654" i="1" s="1"/>
  <c r="AF259" i="3"/>
  <c r="G650" i="3"/>
  <c r="H650" i="3" s="1"/>
  <c r="T258" i="3"/>
  <c r="AE260" i="3"/>
  <c r="R261" i="3"/>
  <c r="S261" i="3" s="1"/>
  <c r="E655" i="3"/>
  <c r="F655" i="3" s="1"/>
  <c r="AR653" i="3"/>
  <c r="AS654" i="3"/>
  <c r="G650" i="1"/>
  <c r="H649" i="1"/>
  <c r="AS650" i="1"/>
  <c r="AR649" i="1"/>
  <c r="BR651" i="3" l="1"/>
  <c r="AU651" i="3"/>
  <c r="AV651" i="3" s="1"/>
  <c r="AT650" i="3"/>
  <c r="BJ57" i="3"/>
  <c r="AW650" i="3"/>
  <c r="BR654" i="1"/>
  <c r="AU654" i="1"/>
  <c r="AV654" i="1" s="1"/>
  <c r="BB58" i="1" s="1"/>
  <c r="BO1434" i="1"/>
  <c r="BQ1433" i="1"/>
  <c r="AU1433" i="1" s="1"/>
  <c r="AV1433" i="1" s="1"/>
  <c r="BA123" i="1" s="1"/>
  <c r="BQ652" i="3"/>
  <c r="BO653" i="3"/>
  <c r="BO655" i="1"/>
  <c r="BQ655" i="1" s="1"/>
  <c r="AF260" i="3"/>
  <c r="G651" i="3"/>
  <c r="H651" i="3" s="1"/>
  <c r="T259" i="3"/>
  <c r="AE261" i="3"/>
  <c r="R262" i="3"/>
  <c r="S262" i="3" s="1"/>
  <c r="AS655" i="3"/>
  <c r="AR654" i="3"/>
  <c r="E656" i="3"/>
  <c r="F656" i="3" s="1"/>
  <c r="G651" i="1"/>
  <c r="H650" i="1"/>
  <c r="AS651" i="1"/>
  <c r="AR650" i="1"/>
  <c r="AT651" i="3" l="1"/>
  <c r="BR652" i="3"/>
  <c r="AU652" i="3"/>
  <c r="BK57" i="3"/>
  <c r="BL57" i="3" s="1"/>
  <c r="AW651" i="3"/>
  <c r="BR655" i="1"/>
  <c r="AU655" i="1"/>
  <c r="AV655" i="1" s="1"/>
  <c r="BC58" i="1" s="1"/>
  <c r="BO1435" i="1"/>
  <c r="BQ1434" i="1"/>
  <c r="AU1434" i="1" s="1"/>
  <c r="AV1434" i="1" s="1"/>
  <c r="BB123" i="1" s="1"/>
  <c r="BQ653" i="3"/>
  <c r="BO654" i="3"/>
  <c r="BO656" i="1"/>
  <c r="BQ656" i="1" s="1"/>
  <c r="AF261" i="3"/>
  <c r="G652" i="3"/>
  <c r="H652" i="3" s="1"/>
  <c r="T260" i="3"/>
  <c r="E657" i="3"/>
  <c r="F657" i="3" s="1"/>
  <c r="AE262" i="3"/>
  <c r="R263" i="3"/>
  <c r="S263" i="3" s="1"/>
  <c r="AS656" i="3"/>
  <c r="AR655" i="3"/>
  <c r="G652" i="1"/>
  <c r="H651" i="1"/>
  <c r="AS652" i="1"/>
  <c r="AR651" i="1"/>
  <c r="BR653" i="3" l="1"/>
  <c r="AU653" i="3"/>
  <c r="AV653" i="3" s="1"/>
  <c r="BM57" i="3"/>
  <c r="AP58" i="3" s="1"/>
  <c r="AT652" i="3"/>
  <c r="AT653" i="3" s="1"/>
  <c r="AV652" i="3"/>
  <c r="BR656" i="1"/>
  <c r="AU656" i="1"/>
  <c r="AV656" i="1" s="1"/>
  <c r="BD58" i="1" s="1"/>
  <c r="BQ1435" i="1"/>
  <c r="AU1435" i="1" s="1"/>
  <c r="AV1435" i="1" s="1"/>
  <c r="BC123" i="1" s="1"/>
  <c r="BO1436" i="1"/>
  <c r="BQ654" i="3"/>
  <c r="BO655" i="3"/>
  <c r="BO657" i="1"/>
  <c r="BQ657" i="1" s="1"/>
  <c r="AF262" i="3"/>
  <c r="G653" i="3"/>
  <c r="H653" i="3" s="1"/>
  <c r="T261" i="3"/>
  <c r="AS657" i="3"/>
  <c r="AR656" i="3"/>
  <c r="AE263" i="3"/>
  <c r="R264" i="3"/>
  <c r="S264" i="3" s="1"/>
  <c r="E658" i="3"/>
  <c r="F658" i="3" s="1"/>
  <c r="G653" i="1"/>
  <c r="H652" i="1"/>
  <c r="AS653" i="1"/>
  <c r="AR652" i="1"/>
  <c r="AZ58" i="3" l="1"/>
  <c r="AW652" i="3"/>
  <c r="BR654" i="3"/>
  <c r="AU654" i="3"/>
  <c r="BA58" i="3"/>
  <c r="AW653" i="3"/>
  <c r="BR657" i="1"/>
  <c r="AU657" i="1"/>
  <c r="AV657" i="1" s="1"/>
  <c r="BE58" i="1" s="1"/>
  <c r="BO1437" i="1"/>
  <c r="BQ1436" i="1"/>
  <c r="AU1436" i="1" s="1"/>
  <c r="AV1436" i="1" s="1"/>
  <c r="BD123" i="1" s="1"/>
  <c r="BQ655" i="3"/>
  <c r="BO656" i="3"/>
  <c r="BO658" i="1"/>
  <c r="BQ658" i="1" s="1"/>
  <c r="AF263" i="3"/>
  <c r="G654" i="3"/>
  <c r="H654" i="3" s="1"/>
  <c r="T262" i="3"/>
  <c r="AR657" i="3"/>
  <c r="AS658" i="3"/>
  <c r="E659" i="3"/>
  <c r="F659" i="3" s="1"/>
  <c r="AE264" i="3"/>
  <c r="R265" i="3"/>
  <c r="S265" i="3" s="1"/>
  <c r="G654" i="1"/>
  <c r="H653" i="1"/>
  <c r="AS654" i="1"/>
  <c r="AR653" i="1"/>
  <c r="AT654" i="3" l="1"/>
  <c r="AV654" i="3"/>
  <c r="BR655" i="3"/>
  <c r="AU655" i="3"/>
  <c r="AV655" i="3" s="1"/>
  <c r="BR658" i="1"/>
  <c r="AU658" i="1"/>
  <c r="AV658" i="1" s="1"/>
  <c r="BF58" i="1" s="1"/>
  <c r="BQ1437" i="1"/>
  <c r="AU1437" i="1" s="1"/>
  <c r="AV1437" i="1" s="1"/>
  <c r="BE123" i="1" s="1"/>
  <c r="BO1438" i="1"/>
  <c r="BQ656" i="3"/>
  <c r="BO657" i="3"/>
  <c r="BO659" i="1"/>
  <c r="BQ659" i="1" s="1"/>
  <c r="AF264" i="3"/>
  <c r="G655" i="3"/>
  <c r="H655" i="3" s="1"/>
  <c r="T263" i="3"/>
  <c r="E660" i="3"/>
  <c r="F660" i="3" s="1"/>
  <c r="AS659" i="3"/>
  <c r="AR658" i="3"/>
  <c r="AE265" i="3"/>
  <c r="R266" i="3"/>
  <c r="S266" i="3" s="1"/>
  <c r="G655" i="1"/>
  <c r="H654" i="1"/>
  <c r="AS655" i="1"/>
  <c r="AR654" i="1"/>
  <c r="BR656" i="3" l="1"/>
  <c r="AU656" i="3"/>
  <c r="AV656" i="3" s="1"/>
  <c r="BC58" i="3"/>
  <c r="AW655" i="3"/>
  <c r="BB58" i="3"/>
  <c r="AW654" i="3"/>
  <c r="AT655" i="3"/>
  <c r="BR659" i="1"/>
  <c r="AU659" i="1"/>
  <c r="AV659" i="1" s="1"/>
  <c r="BG58" i="1" s="1"/>
  <c r="BO1439" i="1"/>
  <c r="BQ1438" i="1"/>
  <c r="AU1438" i="1" s="1"/>
  <c r="AV1438" i="1" s="1"/>
  <c r="BF123" i="1" s="1"/>
  <c r="BQ657" i="3"/>
  <c r="BO658" i="3"/>
  <c r="BO660" i="1"/>
  <c r="BQ660" i="1" s="1"/>
  <c r="AF265" i="3"/>
  <c r="G656" i="3"/>
  <c r="H656" i="3" s="1"/>
  <c r="T264" i="3"/>
  <c r="AS660" i="3"/>
  <c r="AR659" i="3"/>
  <c r="AE266" i="3"/>
  <c r="R267" i="3"/>
  <c r="S267" i="3" s="1"/>
  <c r="E661" i="3"/>
  <c r="F661" i="3" s="1"/>
  <c r="G656" i="1"/>
  <c r="H655" i="1"/>
  <c r="AS656" i="1"/>
  <c r="AR655" i="1"/>
  <c r="AT656" i="3" l="1"/>
  <c r="BR657" i="3"/>
  <c r="AU657" i="3"/>
  <c r="AV657" i="3" s="1"/>
  <c r="BD58" i="3"/>
  <c r="AW656" i="3"/>
  <c r="BR660" i="1"/>
  <c r="AU660" i="1"/>
  <c r="AV660" i="1" s="1"/>
  <c r="BH58" i="1" s="1"/>
  <c r="BO1440" i="1"/>
  <c r="BQ1439" i="1"/>
  <c r="AU1439" i="1" s="1"/>
  <c r="AV1439" i="1" s="1"/>
  <c r="BG123" i="1" s="1"/>
  <c r="BQ658" i="3"/>
  <c r="BO659" i="3"/>
  <c r="BO661" i="1"/>
  <c r="BQ661" i="1" s="1"/>
  <c r="AF266" i="3"/>
  <c r="G657" i="3"/>
  <c r="H657" i="3" s="1"/>
  <c r="T265" i="3"/>
  <c r="AS661" i="3"/>
  <c r="AR660" i="3"/>
  <c r="E662" i="3"/>
  <c r="F662" i="3" s="1"/>
  <c r="AE267" i="3"/>
  <c r="R268" i="3"/>
  <c r="S268" i="3" s="1"/>
  <c r="G657" i="1"/>
  <c r="H656" i="1"/>
  <c r="AS657" i="1"/>
  <c r="AR656" i="1"/>
  <c r="AT657" i="3" l="1"/>
  <c r="BR658" i="3"/>
  <c r="AU658" i="3"/>
  <c r="BE58" i="3"/>
  <c r="AW657" i="3"/>
  <c r="BR661" i="1"/>
  <c r="AU661" i="1"/>
  <c r="AV661" i="1" s="1"/>
  <c r="BI58" i="1" s="1"/>
  <c r="BO1441" i="1"/>
  <c r="BQ1440" i="1"/>
  <c r="AU1440" i="1" s="1"/>
  <c r="AV1440" i="1" s="1"/>
  <c r="BH123" i="1" s="1"/>
  <c r="BQ659" i="3"/>
  <c r="BO660" i="3"/>
  <c r="BO662" i="1"/>
  <c r="BQ662" i="1" s="1"/>
  <c r="AF267" i="3"/>
  <c r="G658" i="3"/>
  <c r="H658" i="3" s="1"/>
  <c r="T266" i="3"/>
  <c r="AR661" i="3"/>
  <c r="AS662" i="3"/>
  <c r="AE268" i="3"/>
  <c r="R269" i="3"/>
  <c r="S269" i="3" s="1"/>
  <c r="E663" i="3"/>
  <c r="F663" i="3" s="1"/>
  <c r="G658" i="1"/>
  <c r="H657" i="1"/>
  <c r="AS658" i="1"/>
  <c r="AR657" i="1"/>
  <c r="AV658" i="3" l="1"/>
  <c r="AT658" i="3"/>
  <c r="BR659" i="3"/>
  <c r="AU659" i="3"/>
  <c r="AV659" i="3" s="1"/>
  <c r="BR662" i="1"/>
  <c r="AU662" i="1"/>
  <c r="AV662" i="1" s="1"/>
  <c r="BJ58" i="1" s="1"/>
  <c r="BO1442" i="1"/>
  <c r="BQ1441" i="1"/>
  <c r="AU1441" i="1" s="1"/>
  <c r="AV1441" i="1" s="1"/>
  <c r="BI123" i="1" s="1"/>
  <c r="BQ660" i="3"/>
  <c r="BO661" i="3"/>
  <c r="BO663" i="1"/>
  <c r="BQ663" i="1" s="1"/>
  <c r="AF268" i="3"/>
  <c r="G659" i="3"/>
  <c r="H659" i="3" s="1"/>
  <c r="T267" i="3"/>
  <c r="AS663" i="3"/>
  <c r="AR662" i="3"/>
  <c r="AE269" i="3"/>
  <c r="R270" i="3"/>
  <c r="S270" i="3" s="1"/>
  <c r="E664" i="3"/>
  <c r="F664" i="3" s="1"/>
  <c r="G659" i="1"/>
  <c r="H658" i="1"/>
  <c r="AS659" i="1"/>
  <c r="AR658" i="1"/>
  <c r="BR660" i="3" l="1"/>
  <c r="AU660" i="3"/>
  <c r="BG58" i="3"/>
  <c r="AW659" i="3"/>
  <c r="AT659" i="3"/>
  <c r="BF58" i="3"/>
  <c r="AW658" i="3"/>
  <c r="BR663" i="1"/>
  <c r="AU663" i="1"/>
  <c r="AV663" i="1" s="1"/>
  <c r="BK58" i="1" s="1"/>
  <c r="BL58" i="1" s="1"/>
  <c r="BO1443" i="1"/>
  <c r="BQ1442" i="1"/>
  <c r="AU1442" i="1" s="1"/>
  <c r="AV1442" i="1" s="1"/>
  <c r="BJ123" i="1" s="1"/>
  <c r="BQ661" i="3"/>
  <c r="BO662" i="3"/>
  <c r="BO664" i="1"/>
  <c r="BQ664" i="1" s="1"/>
  <c r="AF269" i="3"/>
  <c r="G660" i="3"/>
  <c r="H660" i="3" s="1"/>
  <c r="T268" i="3"/>
  <c r="AR663" i="3"/>
  <c r="AS664" i="3"/>
  <c r="AE270" i="3"/>
  <c r="R271" i="3"/>
  <c r="S271" i="3" s="1"/>
  <c r="E665" i="3"/>
  <c r="F665" i="3" s="1"/>
  <c r="G660" i="1"/>
  <c r="H659" i="1"/>
  <c r="AS660" i="1"/>
  <c r="AR659" i="1"/>
  <c r="BR661" i="3" l="1"/>
  <c r="AU661" i="3"/>
  <c r="AV661" i="3" s="1"/>
  <c r="AV660" i="3"/>
  <c r="AT660" i="3"/>
  <c r="AT661" i="3" s="1"/>
  <c r="BR664" i="1"/>
  <c r="AU664" i="1"/>
  <c r="AV664" i="1" s="1"/>
  <c r="AZ59" i="1" s="1"/>
  <c r="BO1444" i="1"/>
  <c r="BQ1443" i="1"/>
  <c r="AU1443" i="1" s="1"/>
  <c r="AV1443" i="1" s="1"/>
  <c r="BK123" i="1" s="1"/>
  <c r="BL123" i="1" s="1"/>
  <c r="BQ662" i="3"/>
  <c r="BO663" i="3"/>
  <c r="BO665" i="1"/>
  <c r="BQ665" i="1" s="1"/>
  <c r="AF270" i="3"/>
  <c r="G661" i="3"/>
  <c r="H661" i="3" s="1"/>
  <c r="T269" i="3"/>
  <c r="E666" i="3"/>
  <c r="F666" i="3" s="1"/>
  <c r="AS665" i="3"/>
  <c r="AR664" i="3"/>
  <c r="AE271" i="3"/>
  <c r="R272" i="3"/>
  <c r="S272" i="3" s="1"/>
  <c r="G661" i="1"/>
  <c r="H660" i="1"/>
  <c r="AS661" i="1"/>
  <c r="AR660" i="1"/>
  <c r="BR662" i="3" l="1"/>
  <c r="AU662" i="3"/>
  <c r="BH58" i="3"/>
  <c r="AW660" i="3"/>
  <c r="BI58" i="3"/>
  <c r="AW661" i="3"/>
  <c r="BR665" i="1"/>
  <c r="AU665" i="1"/>
  <c r="AV665" i="1" s="1"/>
  <c r="BA59" i="1" s="1"/>
  <c r="BO1445" i="1"/>
  <c r="BQ1444" i="1"/>
  <c r="AU1444" i="1" s="1"/>
  <c r="AV1444" i="1" s="1"/>
  <c r="AZ124" i="1" s="1"/>
  <c r="BQ663" i="3"/>
  <c r="BO664" i="3"/>
  <c r="BO666" i="1"/>
  <c r="BQ666" i="1" s="1"/>
  <c r="AF271" i="3"/>
  <c r="G662" i="3"/>
  <c r="H662" i="3" s="1"/>
  <c r="T270" i="3"/>
  <c r="E667" i="3"/>
  <c r="F667" i="3" s="1"/>
  <c r="AE272" i="3"/>
  <c r="R273" i="3"/>
  <c r="S273" i="3" s="1"/>
  <c r="AR665" i="3"/>
  <c r="AS666" i="3"/>
  <c r="G662" i="1"/>
  <c r="H661" i="1"/>
  <c r="AS662" i="1"/>
  <c r="AR661" i="1"/>
  <c r="BR663" i="3" l="1"/>
  <c r="AU663" i="3"/>
  <c r="AV663" i="3" s="1"/>
  <c r="AT662" i="3"/>
  <c r="AV662" i="3"/>
  <c r="BR666" i="1"/>
  <c r="AU666" i="1"/>
  <c r="AV666" i="1" s="1"/>
  <c r="BB59" i="1" s="1"/>
  <c r="BO1446" i="1"/>
  <c r="BQ1445" i="1"/>
  <c r="AU1445" i="1" s="1"/>
  <c r="AV1445" i="1" s="1"/>
  <c r="BA124" i="1" s="1"/>
  <c r="BQ664" i="3"/>
  <c r="BO665" i="3"/>
  <c r="BO667" i="1"/>
  <c r="BQ667" i="1" s="1"/>
  <c r="AF272" i="3"/>
  <c r="G663" i="3"/>
  <c r="H663" i="3" s="1"/>
  <c r="T271" i="3"/>
  <c r="AR666" i="3"/>
  <c r="AS667" i="3"/>
  <c r="E668" i="3"/>
  <c r="F668" i="3" s="1"/>
  <c r="AE273" i="3"/>
  <c r="R274" i="3"/>
  <c r="S274" i="3" s="1"/>
  <c r="G663" i="1"/>
  <c r="H662" i="1"/>
  <c r="AS663" i="1"/>
  <c r="AR662" i="1"/>
  <c r="AT663" i="3" l="1"/>
  <c r="BR664" i="3"/>
  <c r="AU664" i="3"/>
  <c r="BJ58" i="3"/>
  <c r="AW662" i="3"/>
  <c r="BK58" i="3"/>
  <c r="AW663" i="3"/>
  <c r="BR667" i="1"/>
  <c r="AU667" i="1"/>
  <c r="AV667" i="1" s="1"/>
  <c r="BC59" i="1" s="1"/>
  <c r="BO1447" i="1"/>
  <c r="BQ1446" i="1"/>
  <c r="AU1446" i="1" s="1"/>
  <c r="AV1446" i="1" s="1"/>
  <c r="BB124" i="1" s="1"/>
  <c r="BQ665" i="3"/>
  <c r="BO666" i="3"/>
  <c r="BO668" i="1"/>
  <c r="BQ668" i="1" s="1"/>
  <c r="AF273" i="3"/>
  <c r="G664" i="3"/>
  <c r="H664" i="3" s="1"/>
  <c r="T272" i="3"/>
  <c r="AE274" i="3"/>
  <c r="R275" i="3"/>
  <c r="S275" i="3" s="1"/>
  <c r="E669" i="3"/>
  <c r="F669" i="3" s="1"/>
  <c r="AR667" i="3"/>
  <c r="AS668" i="3"/>
  <c r="G664" i="1"/>
  <c r="H663" i="1"/>
  <c r="AS664" i="1"/>
  <c r="AR663" i="1"/>
  <c r="BL58" i="3" l="1"/>
  <c r="BM58" i="3"/>
  <c r="AP59" i="3" s="1"/>
  <c r="AT664" i="3"/>
  <c r="AV664" i="3"/>
  <c r="BR665" i="3"/>
  <c r="AU665" i="3"/>
  <c r="AV665" i="3" s="1"/>
  <c r="BR668" i="1"/>
  <c r="AU668" i="1"/>
  <c r="AV668" i="1" s="1"/>
  <c r="BD59" i="1" s="1"/>
  <c r="BO1448" i="1"/>
  <c r="BQ1447" i="1"/>
  <c r="AU1447" i="1" s="1"/>
  <c r="AV1447" i="1" s="1"/>
  <c r="BC124" i="1" s="1"/>
  <c r="BQ666" i="3"/>
  <c r="BO667" i="3"/>
  <c r="BO669" i="1"/>
  <c r="BQ669" i="1" s="1"/>
  <c r="AF274" i="3"/>
  <c r="G665" i="3"/>
  <c r="H665" i="3" s="1"/>
  <c r="T273" i="3"/>
  <c r="AS669" i="3"/>
  <c r="AR668" i="3"/>
  <c r="E670" i="3"/>
  <c r="F670" i="3" s="1"/>
  <c r="AE275" i="3"/>
  <c r="R276" i="3"/>
  <c r="S276" i="3" s="1"/>
  <c r="G665" i="1"/>
  <c r="H664" i="1"/>
  <c r="AS665" i="1"/>
  <c r="AR664" i="1"/>
  <c r="AT665" i="3" l="1"/>
  <c r="BA59" i="3"/>
  <c r="AW665" i="3"/>
  <c r="AZ59" i="3"/>
  <c r="AW664" i="3"/>
  <c r="BR666" i="3"/>
  <c r="AU666" i="3"/>
  <c r="AV666" i="3" s="1"/>
  <c r="BR669" i="1"/>
  <c r="AU669" i="1"/>
  <c r="AV669" i="1" s="1"/>
  <c r="BE59" i="1" s="1"/>
  <c r="BO1449" i="1"/>
  <c r="BQ1448" i="1"/>
  <c r="AU1448" i="1" s="1"/>
  <c r="AV1448" i="1" s="1"/>
  <c r="BD124" i="1" s="1"/>
  <c r="BQ667" i="3"/>
  <c r="BO668" i="3"/>
  <c r="BO670" i="1"/>
  <c r="BQ670" i="1" s="1"/>
  <c r="AF275" i="3"/>
  <c r="G666" i="3"/>
  <c r="H666" i="3" s="1"/>
  <c r="T274" i="3"/>
  <c r="E671" i="3"/>
  <c r="F671" i="3" s="1"/>
  <c r="AE276" i="3"/>
  <c r="R277" i="3"/>
  <c r="S277" i="3" s="1"/>
  <c r="AR669" i="3"/>
  <c r="AS670" i="3"/>
  <c r="G666" i="1"/>
  <c r="H665" i="1"/>
  <c r="AS666" i="1"/>
  <c r="AR665" i="1"/>
  <c r="BR667" i="3" l="1"/>
  <c r="AU667" i="3"/>
  <c r="AV667" i="3" s="1"/>
  <c r="BB59" i="3"/>
  <c r="AW666" i="3"/>
  <c r="AT666" i="3"/>
  <c r="BR670" i="1"/>
  <c r="AU670" i="1"/>
  <c r="AV670" i="1" s="1"/>
  <c r="BF59" i="1" s="1"/>
  <c r="BO1450" i="1"/>
  <c r="BQ1449" i="1"/>
  <c r="AU1449" i="1" s="1"/>
  <c r="AV1449" i="1" s="1"/>
  <c r="BE124" i="1" s="1"/>
  <c r="BQ668" i="3"/>
  <c r="BO669" i="3"/>
  <c r="BO671" i="1"/>
  <c r="BQ671" i="1" s="1"/>
  <c r="AF276" i="3"/>
  <c r="G667" i="3"/>
  <c r="H667" i="3" s="1"/>
  <c r="T275" i="3"/>
  <c r="AS671" i="3"/>
  <c r="AR670" i="3"/>
  <c r="AE277" i="3"/>
  <c r="R278" i="3"/>
  <c r="S278" i="3" s="1"/>
  <c r="E672" i="3"/>
  <c r="F672" i="3" s="1"/>
  <c r="G667" i="1"/>
  <c r="H666" i="1"/>
  <c r="AS667" i="1"/>
  <c r="AR666" i="1"/>
  <c r="AT667" i="3" l="1"/>
  <c r="BR668" i="3"/>
  <c r="AU668" i="3"/>
  <c r="BC59" i="3"/>
  <c r="AW667" i="3"/>
  <c r="BR671" i="1"/>
  <c r="AU671" i="1"/>
  <c r="AV671" i="1" s="1"/>
  <c r="BG59" i="1" s="1"/>
  <c r="BO1451" i="1"/>
  <c r="BQ1450" i="1"/>
  <c r="AU1450" i="1" s="1"/>
  <c r="AV1450" i="1" s="1"/>
  <c r="BF124" i="1" s="1"/>
  <c r="BQ669" i="3"/>
  <c r="BO670" i="3"/>
  <c r="BO672" i="1"/>
  <c r="BQ672" i="1" s="1"/>
  <c r="AF277" i="3"/>
  <c r="G668" i="3"/>
  <c r="H668" i="3" s="1"/>
  <c r="T276" i="3"/>
  <c r="AR671" i="3"/>
  <c r="AS672" i="3"/>
  <c r="AE278" i="3"/>
  <c r="R279" i="3"/>
  <c r="S279" i="3" s="1"/>
  <c r="E673" i="3"/>
  <c r="F673" i="3" s="1"/>
  <c r="G668" i="1"/>
  <c r="H667" i="1"/>
  <c r="AS668" i="1"/>
  <c r="AR667" i="1"/>
  <c r="AV668" i="3" l="1"/>
  <c r="AT668" i="3"/>
  <c r="BR669" i="3"/>
  <c r="AU669" i="3"/>
  <c r="AV669" i="3" s="1"/>
  <c r="BR672" i="1"/>
  <c r="AU672" i="1"/>
  <c r="AV672" i="1" s="1"/>
  <c r="BH59" i="1" s="1"/>
  <c r="BQ1451" i="1"/>
  <c r="AU1451" i="1" s="1"/>
  <c r="AV1451" i="1" s="1"/>
  <c r="BG124" i="1" s="1"/>
  <c r="BO1452" i="1"/>
  <c r="BQ670" i="3"/>
  <c r="BO671" i="3"/>
  <c r="BO673" i="1"/>
  <c r="BQ673" i="1" s="1"/>
  <c r="AF278" i="3"/>
  <c r="G669" i="3"/>
  <c r="H669" i="3" s="1"/>
  <c r="T277" i="3"/>
  <c r="E674" i="3"/>
  <c r="F674" i="3" s="1"/>
  <c r="AS673" i="3"/>
  <c r="AR672" i="3"/>
  <c r="AE279" i="3"/>
  <c r="R280" i="3"/>
  <c r="S280" i="3" s="1"/>
  <c r="G669" i="1"/>
  <c r="H668" i="1"/>
  <c r="AS669" i="1"/>
  <c r="AR668" i="1"/>
  <c r="AT669" i="3" l="1"/>
  <c r="BR670" i="3"/>
  <c r="AU670" i="3"/>
  <c r="BE59" i="3"/>
  <c r="AW669" i="3"/>
  <c r="BD59" i="3"/>
  <c r="AW668" i="3"/>
  <c r="BR673" i="1"/>
  <c r="AU673" i="1"/>
  <c r="AV673" i="1" s="1"/>
  <c r="BI59" i="1" s="1"/>
  <c r="BO1453" i="1"/>
  <c r="BQ1452" i="1"/>
  <c r="AU1452" i="1" s="1"/>
  <c r="AV1452" i="1" s="1"/>
  <c r="BH124" i="1" s="1"/>
  <c r="BQ671" i="3"/>
  <c r="BO672" i="3"/>
  <c r="BO674" i="1"/>
  <c r="BQ674" i="1" s="1"/>
  <c r="AF279" i="3"/>
  <c r="G670" i="3"/>
  <c r="H670" i="3" s="1"/>
  <c r="T278" i="3"/>
  <c r="E675" i="3"/>
  <c r="F675" i="3" s="1"/>
  <c r="AE280" i="3"/>
  <c r="R281" i="3"/>
  <c r="S281" i="3" s="1"/>
  <c r="AR673" i="3"/>
  <c r="AS674" i="3"/>
  <c r="G670" i="1"/>
  <c r="H669" i="1"/>
  <c r="AS670" i="1"/>
  <c r="AR669" i="1"/>
  <c r="BR671" i="3" l="1"/>
  <c r="AU671" i="3"/>
  <c r="AV671" i="3" s="1"/>
  <c r="AV670" i="3"/>
  <c r="AT670" i="3"/>
  <c r="BR674" i="1"/>
  <c r="AU674" i="1"/>
  <c r="AV674" i="1" s="1"/>
  <c r="BJ59" i="1" s="1"/>
  <c r="BQ1453" i="1"/>
  <c r="AU1453" i="1" s="1"/>
  <c r="AV1453" i="1" s="1"/>
  <c r="BI124" i="1" s="1"/>
  <c r="BO1454" i="1"/>
  <c r="BQ672" i="3"/>
  <c r="BO673" i="3"/>
  <c r="BO675" i="1"/>
  <c r="BQ675" i="1" s="1"/>
  <c r="AF280" i="3"/>
  <c r="G671" i="3"/>
  <c r="H671" i="3" s="1"/>
  <c r="T279" i="3"/>
  <c r="AE281" i="3"/>
  <c r="R282" i="3"/>
  <c r="S282" i="3" s="1"/>
  <c r="E676" i="3"/>
  <c r="F676" i="3" s="1"/>
  <c r="AR674" i="3"/>
  <c r="AS675" i="3"/>
  <c r="G671" i="1"/>
  <c r="H670" i="1"/>
  <c r="AS671" i="1"/>
  <c r="AR670" i="1"/>
  <c r="AT671" i="3" l="1"/>
  <c r="BF59" i="3"/>
  <c r="AW670" i="3"/>
  <c r="BG59" i="3"/>
  <c r="AW671" i="3"/>
  <c r="BR672" i="3"/>
  <c r="AU672" i="3"/>
  <c r="AV672" i="3" s="1"/>
  <c r="BR675" i="1"/>
  <c r="AU675" i="1"/>
  <c r="AV675" i="1" s="1"/>
  <c r="BK59" i="1" s="1"/>
  <c r="BL59" i="1" s="1"/>
  <c r="BO1455" i="1"/>
  <c r="BQ1454" i="1"/>
  <c r="AU1454" i="1" s="1"/>
  <c r="AV1454" i="1" s="1"/>
  <c r="BJ124" i="1" s="1"/>
  <c r="BQ673" i="3"/>
  <c r="BO674" i="3"/>
  <c r="BO676" i="1"/>
  <c r="BQ676" i="1" s="1"/>
  <c r="AF281" i="3"/>
  <c r="G672" i="3"/>
  <c r="H672" i="3" s="1"/>
  <c r="T280" i="3"/>
  <c r="E677" i="3"/>
  <c r="F677" i="3" s="1"/>
  <c r="AR675" i="3"/>
  <c r="AS676" i="3"/>
  <c r="AE282" i="3"/>
  <c r="R283" i="3"/>
  <c r="S283" i="3" s="1"/>
  <c r="G672" i="1"/>
  <c r="H671" i="1"/>
  <c r="AS672" i="1"/>
  <c r="AR671" i="1"/>
  <c r="BR673" i="3" l="1"/>
  <c r="AU673" i="3"/>
  <c r="AV673" i="3" s="1"/>
  <c r="BH59" i="3"/>
  <c r="AW672" i="3"/>
  <c r="AT672" i="3"/>
  <c r="AT673" i="3" s="1"/>
  <c r="BR676" i="1"/>
  <c r="AU676" i="1"/>
  <c r="AV676" i="1" s="1"/>
  <c r="AZ60" i="1" s="1"/>
  <c r="BO1456" i="1"/>
  <c r="BQ1455" i="1"/>
  <c r="AU1455" i="1" s="1"/>
  <c r="AV1455" i="1" s="1"/>
  <c r="BK124" i="1" s="1"/>
  <c r="BL124" i="1" s="1"/>
  <c r="BQ674" i="3"/>
  <c r="BO675" i="3"/>
  <c r="BO677" i="1"/>
  <c r="BQ677" i="1" s="1"/>
  <c r="AF282" i="3"/>
  <c r="G673" i="3"/>
  <c r="H673" i="3" s="1"/>
  <c r="T281" i="3"/>
  <c r="E678" i="3"/>
  <c r="F678" i="3" s="1"/>
  <c r="AS677" i="3"/>
  <c r="AR676" i="3"/>
  <c r="AE283" i="3"/>
  <c r="R284" i="3"/>
  <c r="S284" i="3" s="1"/>
  <c r="G673" i="1"/>
  <c r="H672" i="1"/>
  <c r="AS673" i="1"/>
  <c r="AR672" i="1"/>
  <c r="BI59" i="3" l="1"/>
  <c r="AW673" i="3"/>
  <c r="BR674" i="3"/>
  <c r="AU674" i="3"/>
  <c r="BR677" i="1"/>
  <c r="AU677" i="1"/>
  <c r="AV677" i="1" s="1"/>
  <c r="BA60" i="1" s="1"/>
  <c r="BO1457" i="1"/>
  <c r="BQ1456" i="1"/>
  <c r="AU1456" i="1" s="1"/>
  <c r="AV1456" i="1" s="1"/>
  <c r="AZ125" i="1" s="1"/>
  <c r="BQ675" i="3"/>
  <c r="BO676" i="3"/>
  <c r="BO678" i="1"/>
  <c r="BQ678" i="1" s="1"/>
  <c r="AF283" i="3"/>
  <c r="G674" i="3"/>
  <c r="H674" i="3" s="1"/>
  <c r="T282" i="3"/>
  <c r="E679" i="3"/>
  <c r="F679" i="3" s="1"/>
  <c r="AR677" i="3"/>
  <c r="AS678" i="3"/>
  <c r="AE284" i="3"/>
  <c r="R285" i="3"/>
  <c r="S285" i="3" s="1"/>
  <c r="G674" i="1"/>
  <c r="H673" i="1"/>
  <c r="AS674" i="1"/>
  <c r="AR673" i="1"/>
  <c r="BR675" i="3" l="1"/>
  <c r="AU675" i="3"/>
  <c r="AV675" i="3" s="1"/>
  <c r="AT674" i="3"/>
  <c r="AV674" i="3"/>
  <c r="BR678" i="1"/>
  <c r="AU678" i="1"/>
  <c r="AV678" i="1" s="1"/>
  <c r="BB60" i="1" s="1"/>
  <c r="BO1458" i="1"/>
  <c r="BQ1457" i="1"/>
  <c r="AU1457" i="1" s="1"/>
  <c r="AV1457" i="1" s="1"/>
  <c r="BA125" i="1" s="1"/>
  <c r="BQ676" i="3"/>
  <c r="BO677" i="3"/>
  <c r="BO679" i="1"/>
  <c r="BQ679" i="1" s="1"/>
  <c r="AF284" i="3"/>
  <c r="G675" i="3"/>
  <c r="H675" i="3" s="1"/>
  <c r="T283" i="3"/>
  <c r="AR678" i="3"/>
  <c r="AS679" i="3"/>
  <c r="E680" i="3"/>
  <c r="F680" i="3" s="1"/>
  <c r="AE285" i="3"/>
  <c r="R286" i="3"/>
  <c r="S286" i="3" s="1"/>
  <c r="G675" i="1"/>
  <c r="H674" i="1"/>
  <c r="AS675" i="1"/>
  <c r="AR674" i="1"/>
  <c r="AT675" i="3" l="1"/>
  <c r="BR676" i="3"/>
  <c r="AU676" i="3"/>
  <c r="AV676" i="3" s="1"/>
  <c r="BJ59" i="3"/>
  <c r="AW674" i="3"/>
  <c r="AT676" i="3"/>
  <c r="BK59" i="3"/>
  <c r="AW675" i="3"/>
  <c r="BR679" i="1"/>
  <c r="AU679" i="1"/>
  <c r="AV679" i="1" s="1"/>
  <c r="BC60" i="1" s="1"/>
  <c r="BO1459" i="1"/>
  <c r="BQ1458" i="1"/>
  <c r="AU1458" i="1" s="1"/>
  <c r="AV1458" i="1" s="1"/>
  <c r="BB125" i="1" s="1"/>
  <c r="BQ677" i="3"/>
  <c r="BO678" i="3"/>
  <c r="BO680" i="1"/>
  <c r="BQ680" i="1" s="1"/>
  <c r="AF285" i="3"/>
  <c r="G676" i="3"/>
  <c r="H676" i="3" s="1"/>
  <c r="T284" i="3"/>
  <c r="AE286" i="3"/>
  <c r="R287" i="3"/>
  <c r="S287" i="3" s="1"/>
  <c r="E681" i="3"/>
  <c r="F681" i="3" s="1"/>
  <c r="AS680" i="3"/>
  <c r="AR679" i="3"/>
  <c r="G676" i="1"/>
  <c r="H675" i="1"/>
  <c r="AS676" i="1"/>
  <c r="AR675" i="1"/>
  <c r="BL59" i="3" l="1"/>
  <c r="BM59" i="3"/>
  <c r="AP60" i="3" s="1"/>
  <c r="AZ60" i="3"/>
  <c r="AW676" i="3"/>
  <c r="BR677" i="3"/>
  <c r="AU677" i="3"/>
  <c r="AV677" i="3" s="1"/>
  <c r="BR680" i="1"/>
  <c r="AU680" i="1"/>
  <c r="AV680" i="1" s="1"/>
  <c r="BD60" i="1" s="1"/>
  <c r="BO1460" i="1"/>
  <c r="BQ1459" i="1"/>
  <c r="AU1459" i="1" s="1"/>
  <c r="AV1459" i="1" s="1"/>
  <c r="BC125" i="1" s="1"/>
  <c r="BQ678" i="3"/>
  <c r="BO679" i="3"/>
  <c r="BO681" i="1"/>
  <c r="BQ681" i="1" s="1"/>
  <c r="AF286" i="3"/>
  <c r="G677" i="3"/>
  <c r="H677" i="3" s="1"/>
  <c r="T285" i="3"/>
  <c r="AE287" i="3"/>
  <c r="R288" i="3"/>
  <c r="S288" i="3" s="1"/>
  <c r="AS681" i="3"/>
  <c r="AR680" i="3"/>
  <c r="E682" i="3"/>
  <c r="F682" i="3" s="1"/>
  <c r="G677" i="1"/>
  <c r="H676" i="1"/>
  <c r="AS677" i="1"/>
  <c r="AR676" i="1"/>
  <c r="AT677" i="3" l="1"/>
  <c r="BA60" i="3"/>
  <c r="AW677" i="3"/>
  <c r="BR678" i="3"/>
  <c r="AU678" i="3"/>
  <c r="BR681" i="1"/>
  <c r="AU681" i="1"/>
  <c r="AV681" i="1" s="1"/>
  <c r="BE60" i="1" s="1"/>
  <c r="BO1461" i="1"/>
  <c r="BQ1460" i="1"/>
  <c r="AU1460" i="1" s="1"/>
  <c r="AV1460" i="1" s="1"/>
  <c r="BD125" i="1" s="1"/>
  <c r="BQ679" i="3"/>
  <c r="BO680" i="3"/>
  <c r="BO682" i="1"/>
  <c r="BQ682" i="1" s="1"/>
  <c r="AF287" i="3"/>
  <c r="G678" i="3"/>
  <c r="H678" i="3" s="1"/>
  <c r="T286" i="3"/>
  <c r="AR681" i="3"/>
  <c r="AS682" i="3"/>
  <c r="AE288" i="3"/>
  <c r="R289" i="3"/>
  <c r="S289" i="3" s="1"/>
  <c r="E683" i="3"/>
  <c r="F683" i="3" s="1"/>
  <c r="G678" i="1"/>
  <c r="H677" i="1"/>
  <c r="AS678" i="1"/>
  <c r="AR677" i="1"/>
  <c r="AV678" i="3" l="1"/>
  <c r="AT678" i="3"/>
  <c r="BR679" i="3"/>
  <c r="AU679" i="3"/>
  <c r="AV679" i="3" s="1"/>
  <c r="BR682" i="1"/>
  <c r="AU682" i="1"/>
  <c r="AV682" i="1" s="1"/>
  <c r="BF60" i="1" s="1"/>
  <c r="BO1462" i="1"/>
  <c r="BQ1461" i="1"/>
  <c r="AU1461" i="1" s="1"/>
  <c r="AV1461" i="1" s="1"/>
  <c r="BE125" i="1" s="1"/>
  <c r="BQ680" i="3"/>
  <c r="BO681" i="3"/>
  <c r="BO683" i="1"/>
  <c r="BQ683" i="1" s="1"/>
  <c r="AF288" i="3"/>
  <c r="G679" i="3"/>
  <c r="H679" i="3" s="1"/>
  <c r="T287" i="3"/>
  <c r="E684" i="3"/>
  <c r="F684" i="3" s="1"/>
  <c r="AE289" i="3"/>
  <c r="R290" i="3"/>
  <c r="S290" i="3" s="1"/>
  <c r="AS683" i="3"/>
  <c r="AR682" i="3"/>
  <c r="G679" i="1"/>
  <c r="H678" i="1"/>
  <c r="AS679" i="1"/>
  <c r="AR678" i="1"/>
  <c r="BR680" i="3" l="1"/>
  <c r="AU680" i="3"/>
  <c r="BC60" i="3"/>
  <c r="AW679" i="3"/>
  <c r="AT679" i="3"/>
  <c r="BB60" i="3"/>
  <c r="AW678" i="3"/>
  <c r="BR683" i="1"/>
  <c r="AU683" i="1"/>
  <c r="AV683" i="1" s="1"/>
  <c r="BG60" i="1" s="1"/>
  <c r="BO1463" i="1"/>
  <c r="BQ1462" i="1"/>
  <c r="AU1462" i="1" s="1"/>
  <c r="AV1462" i="1" s="1"/>
  <c r="BF125" i="1" s="1"/>
  <c r="BQ681" i="3"/>
  <c r="BO682" i="3"/>
  <c r="BO684" i="1"/>
  <c r="BQ684" i="1" s="1"/>
  <c r="AF289" i="3"/>
  <c r="G680" i="3"/>
  <c r="H680" i="3" s="1"/>
  <c r="T288" i="3"/>
  <c r="AR683" i="3"/>
  <c r="AS684" i="3"/>
  <c r="E685" i="3"/>
  <c r="F685" i="3" s="1"/>
  <c r="AE290" i="3"/>
  <c r="R291" i="3"/>
  <c r="S291" i="3" s="1"/>
  <c r="G680" i="1"/>
  <c r="H679" i="1"/>
  <c r="AS680" i="1"/>
  <c r="AR679" i="1"/>
  <c r="BR681" i="3" l="1"/>
  <c r="AU681" i="3"/>
  <c r="AV681" i="3" s="1"/>
  <c r="AT680" i="3"/>
  <c r="AV680" i="3"/>
  <c r="BR684" i="1"/>
  <c r="AU684" i="1"/>
  <c r="AV684" i="1" s="1"/>
  <c r="BH60" i="1" s="1"/>
  <c r="BO1464" i="1"/>
  <c r="BQ1463" i="1"/>
  <c r="AU1463" i="1" s="1"/>
  <c r="AV1463" i="1" s="1"/>
  <c r="BG125" i="1" s="1"/>
  <c r="BQ682" i="3"/>
  <c r="BO683" i="3"/>
  <c r="BO685" i="1"/>
  <c r="BQ685" i="1" s="1"/>
  <c r="AF290" i="3"/>
  <c r="G681" i="3"/>
  <c r="H681" i="3" s="1"/>
  <c r="T289" i="3"/>
  <c r="AE291" i="3"/>
  <c r="R292" i="3"/>
  <c r="S292" i="3" s="1"/>
  <c r="E686" i="3"/>
  <c r="F686" i="3" s="1"/>
  <c r="AS685" i="3"/>
  <c r="AR684" i="3"/>
  <c r="G681" i="1"/>
  <c r="H680" i="1"/>
  <c r="AS681" i="1"/>
  <c r="AR680" i="1"/>
  <c r="AT681" i="3" l="1"/>
  <c r="BD60" i="3"/>
  <c r="AW680" i="3"/>
  <c r="BE60" i="3"/>
  <c r="AW681" i="3"/>
  <c r="BR682" i="3"/>
  <c r="AU682" i="3"/>
  <c r="AV682" i="3" s="1"/>
  <c r="BR685" i="1"/>
  <c r="AU685" i="1"/>
  <c r="AV685" i="1" s="1"/>
  <c r="BI60" i="1" s="1"/>
  <c r="BO1465" i="1"/>
  <c r="BQ1464" i="1"/>
  <c r="AU1464" i="1" s="1"/>
  <c r="AV1464" i="1" s="1"/>
  <c r="BH125" i="1" s="1"/>
  <c r="BQ683" i="3"/>
  <c r="BO684" i="3"/>
  <c r="BO686" i="1"/>
  <c r="BQ686" i="1" s="1"/>
  <c r="AF291" i="3"/>
  <c r="G682" i="3"/>
  <c r="H682" i="3" s="1"/>
  <c r="T290" i="3"/>
  <c r="AR685" i="3"/>
  <c r="AS686" i="3"/>
  <c r="E687" i="3"/>
  <c r="F687" i="3" s="1"/>
  <c r="AE292" i="3"/>
  <c r="R293" i="3"/>
  <c r="S293" i="3" s="1"/>
  <c r="G682" i="1"/>
  <c r="H681" i="1"/>
  <c r="AS682" i="1"/>
  <c r="AR681" i="1"/>
  <c r="AT682" i="3" l="1"/>
  <c r="BR683" i="3"/>
  <c r="AU683" i="3"/>
  <c r="AV683" i="3" s="1"/>
  <c r="BF60" i="3"/>
  <c r="AW682" i="3"/>
  <c r="BR686" i="1"/>
  <c r="AU686" i="1"/>
  <c r="AV686" i="1" s="1"/>
  <c r="BJ60" i="1" s="1"/>
  <c r="BQ1465" i="1"/>
  <c r="AU1465" i="1" s="1"/>
  <c r="AV1465" i="1" s="1"/>
  <c r="BI125" i="1" s="1"/>
  <c r="BO1466" i="1"/>
  <c r="BQ684" i="3"/>
  <c r="BO685" i="3"/>
  <c r="BO687" i="1"/>
  <c r="BQ687" i="1" s="1"/>
  <c r="AF292" i="3"/>
  <c r="G683" i="3"/>
  <c r="H683" i="3" s="1"/>
  <c r="T291" i="3"/>
  <c r="AE293" i="3"/>
  <c r="R294" i="3"/>
  <c r="S294" i="3" s="1"/>
  <c r="E688" i="3"/>
  <c r="F688" i="3" s="1"/>
  <c r="AS687" i="3"/>
  <c r="AR686" i="3"/>
  <c r="G683" i="1"/>
  <c r="H682" i="1"/>
  <c r="AS683" i="1"/>
  <c r="AR682" i="1"/>
  <c r="AT683" i="3" l="1"/>
  <c r="BG60" i="3"/>
  <c r="AW683" i="3"/>
  <c r="BR684" i="3"/>
  <c r="AU684" i="3"/>
  <c r="BR687" i="1"/>
  <c r="AU687" i="1"/>
  <c r="AV687" i="1" s="1"/>
  <c r="BK60" i="1" s="1"/>
  <c r="BL60" i="1" s="1"/>
  <c r="BO1467" i="1"/>
  <c r="BQ1466" i="1"/>
  <c r="AU1466" i="1" s="1"/>
  <c r="AV1466" i="1" s="1"/>
  <c r="BJ125" i="1" s="1"/>
  <c r="BQ685" i="3"/>
  <c r="BO686" i="3"/>
  <c r="BO688" i="1"/>
  <c r="BQ688" i="1" s="1"/>
  <c r="AF293" i="3"/>
  <c r="G684" i="3"/>
  <c r="H684" i="3" s="1"/>
  <c r="T292" i="3"/>
  <c r="E689" i="3"/>
  <c r="F689" i="3" s="1"/>
  <c r="AS688" i="3"/>
  <c r="AR687" i="3"/>
  <c r="AE294" i="3"/>
  <c r="R295" i="3"/>
  <c r="S295" i="3" s="1"/>
  <c r="G684" i="1"/>
  <c r="H683" i="1"/>
  <c r="AS684" i="1"/>
  <c r="AR683" i="1"/>
  <c r="BR685" i="3" l="1"/>
  <c r="AU685" i="3"/>
  <c r="AV685" i="3" s="1"/>
  <c r="AV684" i="3"/>
  <c r="AT684" i="3"/>
  <c r="BR688" i="1"/>
  <c r="AU688" i="1"/>
  <c r="AV688" i="1" s="1"/>
  <c r="AZ61" i="1" s="1"/>
  <c r="BQ1467" i="1"/>
  <c r="AU1467" i="1" s="1"/>
  <c r="AV1467" i="1" s="1"/>
  <c r="BK125" i="1" s="1"/>
  <c r="BL125" i="1" s="1"/>
  <c r="BO1468" i="1"/>
  <c r="BQ686" i="3"/>
  <c r="BO687" i="3"/>
  <c r="BO689" i="1"/>
  <c r="BQ689" i="1" s="1"/>
  <c r="AF294" i="3"/>
  <c r="G685" i="3"/>
  <c r="H685" i="3" s="1"/>
  <c r="T293" i="3"/>
  <c r="AE295" i="3"/>
  <c r="R296" i="3"/>
  <c r="S296" i="3" s="1"/>
  <c r="E690" i="3"/>
  <c r="F690" i="3" s="1"/>
  <c r="AR688" i="3"/>
  <c r="AS689" i="3"/>
  <c r="G685" i="1"/>
  <c r="H684" i="1"/>
  <c r="AS685" i="1"/>
  <c r="AR684" i="1"/>
  <c r="AT685" i="3" l="1"/>
  <c r="BR686" i="3"/>
  <c r="AU686" i="3"/>
  <c r="BI60" i="3"/>
  <c r="AW685" i="3"/>
  <c r="BH60" i="3"/>
  <c r="AW684" i="3"/>
  <c r="BR689" i="1"/>
  <c r="AU689" i="1"/>
  <c r="AV689" i="1" s="1"/>
  <c r="BA61" i="1" s="1"/>
  <c r="BO1469" i="1"/>
  <c r="BQ1468" i="1"/>
  <c r="AU1468" i="1" s="1"/>
  <c r="AV1468" i="1" s="1"/>
  <c r="AZ126" i="1" s="1"/>
  <c r="BQ687" i="3"/>
  <c r="BO688" i="3"/>
  <c r="BO690" i="1"/>
  <c r="BQ690" i="1" s="1"/>
  <c r="AF295" i="3"/>
  <c r="G686" i="3"/>
  <c r="H686" i="3" s="1"/>
  <c r="T294" i="3"/>
  <c r="AR689" i="3"/>
  <c r="AS690" i="3"/>
  <c r="E691" i="3"/>
  <c r="F691" i="3" s="1"/>
  <c r="AE296" i="3"/>
  <c r="R297" i="3"/>
  <c r="S297" i="3" s="1"/>
  <c r="G686" i="1"/>
  <c r="H685" i="1"/>
  <c r="AS686" i="1"/>
  <c r="AR685" i="1"/>
  <c r="AT686" i="3" l="1"/>
  <c r="AV686" i="3"/>
  <c r="BR687" i="3"/>
  <c r="AU687" i="3"/>
  <c r="AV687" i="3" s="1"/>
  <c r="BR690" i="1"/>
  <c r="AU690" i="1"/>
  <c r="AV690" i="1" s="1"/>
  <c r="BB61" i="1" s="1"/>
  <c r="BQ1469" i="1"/>
  <c r="AU1469" i="1" s="1"/>
  <c r="AV1469" i="1" s="1"/>
  <c r="BA126" i="1" s="1"/>
  <c r="BO1470" i="1"/>
  <c r="BQ688" i="3"/>
  <c r="BO689" i="3"/>
  <c r="BO691" i="1"/>
  <c r="BQ691" i="1" s="1"/>
  <c r="AF296" i="3"/>
  <c r="G687" i="3"/>
  <c r="H687" i="3" s="1"/>
  <c r="T295" i="3"/>
  <c r="AE297" i="3"/>
  <c r="R298" i="3"/>
  <c r="S298" i="3" s="1"/>
  <c r="E692" i="3"/>
  <c r="F692" i="3" s="1"/>
  <c r="AS691" i="3"/>
  <c r="AR690" i="3"/>
  <c r="G687" i="1"/>
  <c r="H686" i="1"/>
  <c r="AS687" i="1"/>
  <c r="AR686" i="1"/>
  <c r="BR688" i="3" l="1"/>
  <c r="AU688" i="3"/>
  <c r="AV688" i="3" s="1"/>
  <c r="BK60" i="3"/>
  <c r="AW687" i="3"/>
  <c r="BJ60" i="3"/>
  <c r="AW686" i="3"/>
  <c r="AT687" i="3"/>
  <c r="BR691" i="1"/>
  <c r="AU691" i="1"/>
  <c r="AV691" i="1" s="1"/>
  <c r="BC61" i="1" s="1"/>
  <c r="BO1471" i="1"/>
  <c r="BQ1470" i="1"/>
  <c r="AU1470" i="1" s="1"/>
  <c r="AV1470" i="1" s="1"/>
  <c r="BB126" i="1" s="1"/>
  <c r="BQ689" i="3"/>
  <c r="BO690" i="3"/>
  <c r="BO692" i="1"/>
  <c r="BQ692" i="1" s="1"/>
  <c r="AF297" i="3"/>
  <c r="G688" i="3"/>
  <c r="H688" i="3" s="1"/>
  <c r="T296" i="3"/>
  <c r="AS692" i="3"/>
  <c r="AR691" i="3"/>
  <c r="AE298" i="3"/>
  <c r="R299" i="3"/>
  <c r="S299" i="3" s="1"/>
  <c r="E693" i="3"/>
  <c r="F693" i="3" s="1"/>
  <c r="G688" i="1"/>
  <c r="H687" i="1"/>
  <c r="AS688" i="1"/>
  <c r="AR687" i="1"/>
  <c r="AT688" i="3" l="1"/>
  <c r="BL60" i="3"/>
  <c r="BM60" i="3"/>
  <c r="AP61" i="3" s="1"/>
  <c r="AZ61" i="3"/>
  <c r="AW688" i="3"/>
  <c r="BR689" i="3"/>
  <c r="AU689" i="3"/>
  <c r="AV689" i="3" s="1"/>
  <c r="BR692" i="1"/>
  <c r="AU692" i="1"/>
  <c r="AV692" i="1" s="1"/>
  <c r="BD61" i="1" s="1"/>
  <c r="BQ1471" i="1"/>
  <c r="AU1471" i="1" s="1"/>
  <c r="AV1471" i="1" s="1"/>
  <c r="BC126" i="1" s="1"/>
  <c r="BO1472" i="1"/>
  <c r="BQ690" i="3"/>
  <c r="BO691" i="3"/>
  <c r="BO693" i="1"/>
  <c r="BQ693" i="1" s="1"/>
  <c r="AF298" i="3"/>
  <c r="G689" i="3"/>
  <c r="H689" i="3" s="1"/>
  <c r="T297" i="3"/>
  <c r="AE299" i="3"/>
  <c r="R300" i="3"/>
  <c r="S300" i="3" s="1"/>
  <c r="E694" i="3"/>
  <c r="F694" i="3" s="1"/>
  <c r="AS693" i="3"/>
  <c r="AR692" i="3"/>
  <c r="G689" i="1"/>
  <c r="H688" i="1"/>
  <c r="AS689" i="1"/>
  <c r="AR688" i="1"/>
  <c r="BA61" i="3" l="1"/>
  <c r="AW689" i="3"/>
  <c r="BR690" i="3"/>
  <c r="AU690" i="3"/>
  <c r="AT689" i="3"/>
  <c r="BR693" i="1"/>
  <c r="AU693" i="1"/>
  <c r="AV693" i="1" s="1"/>
  <c r="BE61" i="1" s="1"/>
  <c r="BO1473" i="1"/>
  <c r="BQ1472" i="1"/>
  <c r="AU1472" i="1" s="1"/>
  <c r="AV1472" i="1" s="1"/>
  <c r="BD126" i="1" s="1"/>
  <c r="BQ691" i="3"/>
  <c r="BO692" i="3"/>
  <c r="BO694" i="1"/>
  <c r="BQ694" i="1" s="1"/>
  <c r="AF299" i="3"/>
  <c r="G690" i="3"/>
  <c r="H690" i="3" s="1"/>
  <c r="T298" i="3"/>
  <c r="E695" i="3"/>
  <c r="F695" i="3" s="1"/>
  <c r="AE300" i="3"/>
  <c r="R301" i="3"/>
  <c r="S301" i="3" s="1"/>
  <c r="AS694" i="3"/>
  <c r="AR693" i="3"/>
  <c r="G690" i="1"/>
  <c r="H689" i="1"/>
  <c r="AS690" i="1"/>
  <c r="AR689" i="1"/>
  <c r="BR691" i="3" l="1"/>
  <c r="AU691" i="3"/>
  <c r="AV691" i="3" s="1"/>
  <c r="AT690" i="3"/>
  <c r="AV690" i="3"/>
  <c r="BR694" i="1"/>
  <c r="AU694" i="1"/>
  <c r="AV694" i="1" s="1"/>
  <c r="BF61" i="1" s="1"/>
  <c r="BQ1473" i="1"/>
  <c r="AU1473" i="1" s="1"/>
  <c r="AV1473" i="1" s="1"/>
  <c r="BE126" i="1" s="1"/>
  <c r="BO1474" i="1"/>
  <c r="BQ692" i="3"/>
  <c r="BO693" i="3"/>
  <c r="BO695" i="1"/>
  <c r="BQ695" i="1" s="1"/>
  <c r="AF300" i="3"/>
  <c r="G691" i="3"/>
  <c r="H691" i="3" s="1"/>
  <c r="T299" i="3"/>
  <c r="AS695" i="3"/>
  <c r="AR694" i="3"/>
  <c r="E696" i="3"/>
  <c r="F696" i="3" s="1"/>
  <c r="AE301" i="3"/>
  <c r="R302" i="3"/>
  <c r="S302" i="3" s="1"/>
  <c r="G691" i="1"/>
  <c r="H690" i="1"/>
  <c r="AS691" i="1"/>
  <c r="AR690" i="1"/>
  <c r="AT691" i="3" l="1"/>
  <c r="BR692" i="3"/>
  <c r="AU692" i="3"/>
  <c r="AV692" i="3" s="1"/>
  <c r="BB61" i="3"/>
  <c r="AW690" i="3"/>
  <c r="BC61" i="3"/>
  <c r="AW691" i="3"/>
  <c r="BR695" i="1"/>
  <c r="AU695" i="1"/>
  <c r="AV695" i="1" s="1"/>
  <c r="BG61" i="1" s="1"/>
  <c r="BO1475" i="1"/>
  <c r="BQ1474" i="1"/>
  <c r="AU1474" i="1" s="1"/>
  <c r="AV1474" i="1" s="1"/>
  <c r="BF126" i="1" s="1"/>
  <c r="BQ693" i="3"/>
  <c r="BO694" i="3"/>
  <c r="BO696" i="1"/>
  <c r="BQ696" i="1" s="1"/>
  <c r="AF301" i="3"/>
  <c r="G692" i="3"/>
  <c r="H692" i="3" s="1"/>
  <c r="T300" i="3"/>
  <c r="AS696" i="3"/>
  <c r="AR695" i="3"/>
  <c r="AE302" i="3"/>
  <c r="R303" i="3"/>
  <c r="S303" i="3" s="1"/>
  <c r="E697" i="3"/>
  <c r="F697" i="3" s="1"/>
  <c r="G692" i="1"/>
  <c r="H691" i="1"/>
  <c r="AS692" i="1"/>
  <c r="AR691" i="1"/>
  <c r="AT692" i="3" l="1"/>
  <c r="BR693" i="3"/>
  <c r="AU693" i="3"/>
  <c r="AV693" i="3" s="1"/>
  <c r="BD61" i="3"/>
  <c r="AW692" i="3"/>
  <c r="BR696" i="1"/>
  <c r="AU696" i="1"/>
  <c r="AV696" i="1" s="1"/>
  <c r="BH61" i="1" s="1"/>
  <c r="BQ1475" i="1"/>
  <c r="AU1475" i="1" s="1"/>
  <c r="AV1475" i="1" s="1"/>
  <c r="BG126" i="1" s="1"/>
  <c r="BO1476" i="1"/>
  <c r="BQ694" i="3"/>
  <c r="BO695" i="3"/>
  <c r="BO697" i="1"/>
  <c r="BQ697" i="1" s="1"/>
  <c r="AF302" i="3"/>
  <c r="G693" i="3"/>
  <c r="H693" i="3" s="1"/>
  <c r="T301" i="3"/>
  <c r="E698" i="3"/>
  <c r="F698" i="3" s="1"/>
  <c r="AS697" i="3"/>
  <c r="AR696" i="3"/>
  <c r="AE303" i="3"/>
  <c r="R304" i="3"/>
  <c r="S304" i="3" s="1"/>
  <c r="G693" i="1"/>
  <c r="H692" i="1"/>
  <c r="AS693" i="1"/>
  <c r="AR692" i="1"/>
  <c r="AT693" i="3" l="1"/>
  <c r="BR694" i="3"/>
  <c r="AU694" i="3"/>
  <c r="BE61" i="3"/>
  <c r="AW693" i="3"/>
  <c r="BR697" i="1"/>
  <c r="AU697" i="1"/>
  <c r="AV697" i="1" s="1"/>
  <c r="BI61" i="1" s="1"/>
  <c r="BO1477" i="1"/>
  <c r="BQ1476" i="1"/>
  <c r="AU1476" i="1" s="1"/>
  <c r="AV1476" i="1" s="1"/>
  <c r="BH126" i="1" s="1"/>
  <c r="BQ695" i="3"/>
  <c r="BO696" i="3"/>
  <c r="BO698" i="1"/>
  <c r="BQ698" i="1" s="1"/>
  <c r="AF303" i="3"/>
  <c r="G694" i="3"/>
  <c r="H694" i="3" s="1"/>
  <c r="T302" i="3"/>
  <c r="AS698" i="3"/>
  <c r="AR697" i="3"/>
  <c r="E699" i="3"/>
  <c r="F699" i="3" s="1"/>
  <c r="AE304" i="3"/>
  <c r="R305" i="3"/>
  <c r="S305" i="3" s="1"/>
  <c r="G694" i="1"/>
  <c r="H693" i="1"/>
  <c r="AS694" i="1"/>
  <c r="AR693" i="1"/>
  <c r="AV694" i="3" l="1"/>
  <c r="AT694" i="3"/>
  <c r="BR695" i="3"/>
  <c r="AU695" i="3"/>
  <c r="AV695" i="3" s="1"/>
  <c r="BR698" i="1"/>
  <c r="AU698" i="1"/>
  <c r="AV698" i="1" s="1"/>
  <c r="BJ61" i="1" s="1"/>
  <c r="BQ1477" i="1"/>
  <c r="AU1477" i="1" s="1"/>
  <c r="AV1477" i="1" s="1"/>
  <c r="BI126" i="1" s="1"/>
  <c r="BO1478" i="1"/>
  <c r="BQ696" i="3"/>
  <c r="BO697" i="3"/>
  <c r="BO699" i="1"/>
  <c r="BQ699" i="1" s="1"/>
  <c r="AF304" i="3"/>
  <c r="G695" i="3"/>
  <c r="H695" i="3" s="1"/>
  <c r="T303" i="3"/>
  <c r="AS699" i="3"/>
  <c r="AR698" i="3"/>
  <c r="E700" i="3"/>
  <c r="F700" i="3" s="1"/>
  <c r="AE305" i="3"/>
  <c r="R306" i="3"/>
  <c r="S306" i="3" s="1"/>
  <c r="G695" i="1"/>
  <c r="H694" i="1"/>
  <c r="AS695" i="1"/>
  <c r="AR694" i="1"/>
  <c r="BG61" i="3" l="1"/>
  <c r="AW695" i="3"/>
  <c r="BF61" i="3"/>
  <c r="AW694" i="3"/>
  <c r="AT695" i="3"/>
  <c r="BR696" i="3"/>
  <c r="AU696" i="3"/>
  <c r="AV696" i="3" s="1"/>
  <c r="BR699" i="1"/>
  <c r="AU699" i="1"/>
  <c r="AV699" i="1" s="1"/>
  <c r="BK61" i="1" s="1"/>
  <c r="BL61" i="1" s="1"/>
  <c r="BO1479" i="1"/>
  <c r="BQ1478" i="1"/>
  <c r="AU1478" i="1" s="1"/>
  <c r="AV1478" i="1" s="1"/>
  <c r="BJ126" i="1" s="1"/>
  <c r="BQ697" i="3"/>
  <c r="BO698" i="3"/>
  <c r="BO700" i="1"/>
  <c r="BQ700" i="1" s="1"/>
  <c r="AF305" i="3"/>
  <c r="G696" i="3"/>
  <c r="H696" i="3" s="1"/>
  <c r="T304" i="3"/>
  <c r="AE306" i="3"/>
  <c r="R307" i="3"/>
  <c r="S307" i="3" s="1"/>
  <c r="E701" i="3"/>
  <c r="F701" i="3" s="1"/>
  <c r="AS700" i="3"/>
  <c r="AR699" i="3"/>
  <c r="G696" i="1"/>
  <c r="H695" i="1"/>
  <c r="AS696" i="1"/>
  <c r="AR695" i="1"/>
  <c r="AT696" i="3" l="1"/>
  <c r="BR697" i="3"/>
  <c r="AU697" i="3"/>
  <c r="AV697" i="3" s="1"/>
  <c r="BH61" i="3"/>
  <c r="AW696" i="3"/>
  <c r="BR700" i="1"/>
  <c r="AU700" i="1"/>
  <c r="AV700" i="1" s="1"/>
  <c r="AZ62" i="1" s="1"/>
  <c r="BQ1479" i="1"/>
  <c r="AU1479" i="1" s="1"/>
  <c r="AV1479" i="1" s="1"/>
  <c r="BK126" i="1" s="1"/>
  <c r="BL126" i="1" s="1"/>
  <c r="BO1480" i="1"/>
  <c r="BQ698" i="3"/>
  <c r="BO699" i="3"/>
  <c r="BO701" i="1"/>
  <c r="BQ701" i="1" s="1"/>
  <c r="AF306" i="3"/>
  <c r="G697" i="3"/>
  <c r="H697" i="3" s="1"/>
  <c r="T305" i="3"/>
  <c r="E702" i="3"/>
  <c r="F702" i="3" s="1"/>
  <c r="AE307" i="3"/>
  <c r="R308" i="3"/>
  <c r="S308" i="3" s="1"/>
  <c r="AS701" i="3"/>
  <c r="AR700" i="3"/>
  <c r="G697" i="1"/>
  <c r="H696" i="1"/>
  <c r="AS697" i="1"/>
  <c r="AR696" i="1"/>
  <c r="AT697" i="3" l="1"/>
  <c r="BR698" i="3"/>
  <c r="AU698" i="3"/>
  <c r="BI61" i="3"/>
  <c r="AW697" i="3"/>
  <c r="BR701" i="1"/>
  <c r="AU701" i="1"/>
  <c r="AV701" i="1" s="1"/>
  <c r="BA62" i="1" s="1"/>
  <c r="BO1481" i="1"/>
  <c r="BQ1480" i="1"/>
  <c r="AU1480" i="1" s="1"/>
  <c r="AV1480" i="1" s="1"/>
  <c r="AZ127" i="1" s="1"/>
  <c r="BQ699" i="3"/>
  <c r="BO700" i="3"/>
  <c r="BO702" i="1"/>
  <c r="BQ702" i="1" s="1"/>
  <c r="AF307" i="3"/>
  <c r="G698" i="3"/>
  <c r="H698" i="3" s="1"/>
  <c r="T306" i="3"/>
  <c r="E703" i="3"/>
  <c r="F703" i="3" s="1"/>
  <c r="AS702" i="3"/>
  <c r="AR701" i="3"/>
  <c r="AE308" i="3"/>
  <c r="R309" i="3"/>
  <c r="S309" i="3" s="1"/>
  <c r="G698" i="1"/>
  <c r="H697" i="1"/>
  <c r="AS698" i="1"/>
  <c r="AR697" i="1"/>
  <c r="BR699" i="3" l="1"/>
  <c r="AU699" i="3"/>
  <c r="AV699" i="3" s="1"/>
  <c r="AT698" i="3"/>
  <c r="AV698" i="3"/>
  <c r="BR702" i="1"/>
  <c r="AU702" i="1"/>
  <c r="AV702" i="1" s="1"/>
  <c r="BB62" i="1" s="1"/>
  <c r="BQ1481" i="1"/>
  <c r="AU1481" i="1" s="1"/>
  <c r="AV1481" i="1" s="1"/>
  <c r="BA127" i="1" s="1"/>
  <c r="BO1482" i="1"/>
  <c r="BQ700" i="3"/>
  <c r="BO701" i="3"/>
  <c r="BO703" i="1"/>
  <c r="BQ703" i="1" s="1"/>
  <c r="AF308" i="3"/>
  <c r="G699" i="3"/>
  <c r="H699" i="3" s="1"/>
  <c r="T307" i="3"/>
  <c r="E704" i="3"/>
  <c r="F704" i="3" s="1"/>
  <c r="AS703" i="3"/>
  <c r="AR702" i="3"/>
  <c r="AE309" i="3"/>
  <c r="R310" i="3"/>
  <c r="S310" i="3" s="1"/>
  <c r="G699" i="1"/>
  <c r="H698" i="1"/>
  <c r="AS699" i="1"/>
  <c r="AR698" i="1"/>
  <c r="AT699" i="3" l="1"/>
  <c r="BR700" i="3"/>
  <c r="AU700" i="3"/>
  <c r="AV700" i="3" s="1"/>
  <c r="BJ61" i="3"/>
  <c r="AW698" i="3"/>
  <c r="BK61" i="3"/>
  <c r="AW699" i="3"/>
  <c r="BR703" i="1"/>
  <c r="AU703" i="1"/>
  <c r="AV703" i="1" s="1"/>
  <c r="BC62" i="1" s="1"/>
  <c r="BO1483" i="1"/>
  <c r="BQ1482" i="1"/>
  <c r="AU1482" i="1" s="1"/>
  <c r="AV1482" i="1" s="1"/>
  <c r="BB127" i="1" s="1"/>
  <c r="BQ701" i="3"/>
  <c r="BO702" i="3"/>
  <c r="BO704" i="1"/>
  <c r="BQ704" i="1" s="1"/>
  <c r="AF309" i="3"/>
  <c r="G700" i="3"/>
  <c r="H700" i="3" s="1"/>
  <c r="T308" i="3"/>
  <c r="AS704" i="3"/>
  <c r="AR703" i="3"/>
  <c r="AE310" i="3"/>
  <c r="R311" i="3"/>
  <c r="S311" i="3" s="1"/>
  <c r="E705" i="3"/>
  <c r="F705" i="3" s="1"/>
  <c r="G700" i="1"/>
  <c r="H699" i="1"/>
  <c r="AS700" i="1"/>
  <c r="AR699" i="1"/>
  <c r="AT700" i="3" l="1"/>
  <c r="BM61" i="3"/>
  <c r="AP62" i="3" s="1"/>
  <c r="BR701" i="3"/>
  <c r="AU701" i="3"/>
  <c r="AV701" i="3" s="1"/>
  <c r="AZ62" i="3"/>
  <c r="AW700" i="3"/>
  <c r="BL61" i="3"/>
  <c r="BR704" i="1"/>
  <c r="AU704" i="1"/>
  <c r="AV704" i="1" s="1"/>
  <c r="BD62" i="1" s="1"/>
  <c r="BQ1483" i="1"/>
  <c r="AU1483" i="1" s="1"/>
  <c r="AV1483" i="1" s="1"/>
  <c r="BC127" i="1" s="1"/>
  <c r="BO1484" i="1"/>
  <c r="BQ702" i="3"/>
  <c r="BO703" i="3"/>
  <c r="BO705" i="1"/>
  <c r="BQ705" i="1" s="1"/>
  <c r="AF310" i="3"/>
  <c r="G701" i="3"/>
  <c r="H701" i="3" s="1"/>
  <c r="T309" i="3"/>
  <c r="AS705" i="3"/>
  <c r="AR704" i="3"/>
  <c r="E706" i="3"/>
  <c r="F706" i="3" s="1"/>
  <c r="AE311" i="3"/>
  <c r="R312" i="3"/>
  <c r="S312" i="3" s="1"/>
  <c r="G701" i="1"/>
  <c r="H700" i="1"/>
  <c r="AS701" i="1"/>
  <c r="AR700" i="1"/>
  <c r="BR702" i="3" l="1"/>
  <c r="AU702" i="3"/>
  <c r="BA62" i="3"/>
  <c r="AW701" i="3"/>
  <c r="AT701" i="3"/>
  <c r="BR705" i="1"/>
  <c r="AU705" i="1"/>
  <c r="AV705" i="1" s="1"/>
  <c r="BE62" i="1" s="1"/>
  <c r="BO1485" i="1"/>
  <c r="BQ1484" i="1"/>
  <c r="AU1484" i="1" s="1"/>
  <c r="AV1484" i="1" s="1"/>
  <c r="BD127" i="1" s="1"/>
  <c r="BQ703" i="3"/>
  <c r="BO704" i="3"/>
  <c r="BO706" i="1"/>
  <c r="BQ706" i="1" s="1"/>
  <c r="AF311" i="3"/>
  <c r="G702" i="3"/>
  <c r="H702" i="3" s="1"/>
  <c r="T310" i="3"/>
  <c r="E707" i="3"/>
  <c r="F707" i="3" s="1"/>
  <c r="AE312" i="3"/>
  <c r="R313" i="3"/>
  <c r="S313" i="3" s="1"/>
  <c r="AS706" i="3"/>
  <c r="AR705" i="3"/>
  <c r="G702" i="1"/>
  <c r="H701" i="1"/>
  <c r="AS702" i="1"/>
  <c r="AR701" i="1"/>
  <c r="BR703" i="3" l="1"/>
  <c r="AU703" i="3"/>
  <c r="AV703" i="3" s="1"/>
  <c r="AV702" i="3"/>
  <c r="AT702" i="3"/>
  <c r="BR706" i="1"/>
  <c r="AU706" i="1"/>
  <c r="AV706" i="1" s="1"/>
  <c r="BF62" i="1" s="1"/>
  <c r="BQ1485" i="1"/>
  <c r="AU1485" i="1" s="1"/>
  <c r="AV1485" i="1" s="1"/>
  <c r="BE127" i="1" s="1"/>
  <c r="BO1486" i="1"/>
  <c r="BQ704" i="3"/>
  <c r="BO705" i="3"/>
  <c r="BO707" i="1"/>
  <c r="BQ707" i="1" s="1"/>
  <c r="AF312" i="3"/>
  <c r="G703" i="3"/>
  <c r="H703" i="3" s="1"/>
  <c r="T311" i="3"/>
  <c r="AE313" i="3"/>
  <c r="R314" i="3"/>
  <c r="S314" i="3" s="1"/>
  <c r="AS707" i="3"/>
  <c r="AR706" i="3"/>
  <c r="E708" i="3"/>
  <c r="F708" i="3" s="1"/>
  <c r="G703" i="1"/>
  <c r="H702" i="1"/>
  <c r="AS703" i="1"/>
  <c r="AR702" i="1"/>
  <c r="BR704" i="3" l="1"/>
  <c r="AU704" i="3"/>
  <c r="AT703" i="3"/>
  <c r="BB62" i="3"/>
  <c r="AW702" i="3"/>
  <c r="BC62" i="3"/>
  <c r="AW703" i="3"/>
  <c r="BR707" i="1"/>
  <c r="AU707" i="1"/>
  <c r="AV707" i="1" s="1"/>
  <c r="BG62" i="1" s="1"/>
  <c r="BO1487" i="1"/>
  <c r="BQ1486" i="1"/>
  <c r="AU1486" i="1" s="1"/>
  <c r="AV1486" i="1" s="1"/>
  <c r="BF127" i="1" s="1"/>
  <c r="BQ705" i="3"/>
  <c r="BO706" i="3"/>
  <c r="BO708" i="1"/>
  <c r="BQ708" i="1" s="1"/>
  <c r="AF313" i="3"/>
  <c r="G704" i="3"/>
  <c r="H704" i="3" s="1"/>
  <c r="T312" i="3"/>
  <c r="E709" i="3"/>
  <c r="F709" i="3" s="1"/>
  <c r="AS708" i="3"/>
  <c r="AR707" i="3"/>
  <c r="AE314" i="3"/>
  <c r="R315" i="3"/>
  <c r="S315" i="3" s="1"/>
  <c r="G704" i="1"/>
  <c r="H703" i="1"/>
  <c r="AS704" i="1"/>
  <c r="AR703" i="1"/>
  <c r="BR705" i="3" l="1"/>
  <c r="AU705" i="3"/>
  <c r="AV705" i="3" s="1"/>
  <c r="AV704" i="3"/>
  <c r="AT704" i="3"/>
  <c r="AT705" i="3" s="1"/>
  <c r="BR708" i="1"/>
  <c r="AU708" i="1"/>
  <c r="AV708" i="1" s="1"/>
  <c r="BH62" i="1" s="1"/>
  <c r="BQ1487" i="1"/>
  <c r="AU1487" i="1" s="1"/>
  <c r="AV1487" i="1" s="1"/>
  <c r="BG127" i="1" s="1"/>
  <c r="BO1488" i="1"/>
  <c r="BQ706" i="3"/>
  <c r="BO707" i="3"/>
  <c r="BO709" i="1"/>
  <c r="BQ709" i="1" s="1"/>
  <c r="AF314" i="3"/>
  <c r="G705" i="3"/>
  <c r="H705" i="3" s="1"/>
  <c r="T313" i="3"/>
  <c r="AS709" i="3"/>
  <c r="AR708" i="3"/>
  <c r="E710" i="3"/>
  <c r="F710" i="3" s="1"/>
  <c r="AE315" i="3"/>
  <c r="R316" i="3"/>
  <c r="S316" i="3" s="1"/>
  <c r="G705" i="1"/>
  <c r="H704" i="1"/>
  <c r="AS705" i="1"/>
  <c r="AR704" i="1"/>
  <c r="BR706" i="3" l="1"/>
  <c r="AU706" i="3"/>
  <c r="AV706" i="3" s="1"/>
  <c r="BD62" i="3"/>
  <c r="AW704" i="3"/>
  <c r="BE62" i="3"/>
  <c r="AW705" i="3"/>
  <c r="BR709" i="1"/>
  <c r="AU709" i="1"/>
  <c r="AV709" i="1" s="1"/>
  <c r="BI62" i="1" s="1"/>
  <c r="BO1489" i="1"/>
  <c r="BQ1488" i="1"/>
  <c r="AU1488" i="1" s="1"/>
  <c r="AV1488" i="1" s="1"/>
  <c r="BH127" i="1" s="1"/>
  <c r="BQ707" i="3"/>
  <c r="BO708" i="3"/>
  <c r="BO710" i="1"/>
  <c r="BQ710" i="1" s="1"/>
  <c r="AF315" i="3"/>
  <c r="G706" i="3"/>
  <c r="H706" i="3" s="1"/>
  <c r="T314" i="3"/>
  <c r="E711" i="3"/>
  <c r="F711" i="3" s="1"/>
  <c r="AE316" i="3"/>
  <c r="R317" i="3"/>
  <c r="S317" i="3" s="1"/>
  <c r="AS710" i="3"/>
  <c r="AR709" i="3"/>
  <c r="G706" i="1"/>
  <c r="H705" i="1"/>
  <c r="AS706" i="1"/>
  <c r="AR705" i="1"/>
  <c r="BR707" i="3" l="1"/>
  <c r="AU707" i="3"/>
  <c r="AV707" i="3" s="1"/>
  <c r="BF62" i="3"/>
  <c r="AW706" i="3"/>
  <c r="AT706" i="3"/>
  <c r="BR710" i="1"/>
  <c r="AU710" i="1"/>
  <c r="AV710" i="1" s="1"/>
  <c r="BJ62" i="1" s="1"/>
  <c r="BQ1489" i="1"/>
  <c r="AU1489" i="1" s="1"/>
  <c r="AV1489" i="1" s="1"/>
  <c r="BI127" i="1" s="1"/>
  <c r="BO1490" i="1"/>
  <c r="BQ708" i="3"/>
  <c r="BO709" i="3"/>
  <c r="BO711" i="1"/>
  <c r="BQ711" i="1" s="1"/>
  <c r="AF316" i="3"/>
  <c r="G707" i="3"/>
  <c r="H707" i="3" s="1"/>
  <c r="T315" i="3"/>
  <c r="E712" i="3"/>
  <c r="F712" i="3" s="1"/>
  <c r="AS711" i="3"/>
  <c r="AR710" i="3"/>
  <c r="AE317" i="3"/>
  <c r="R318" i="3"/>
  <c r="S318" i="3" s="1"/>
  <c r="G707" i="1"/>
  <c r="H706" i="1"/>
  <c r="AS707" i="1"/>
  <c r="AR706" i="1"/>
  <c r="AT707" i="3" l="1"/>
  <c r="BG62" i="3"/>
  <c r="AW707" i="3"/>
  <c r="BR708" i="3"/>
  <c r="AU708" i="3"/>
  <c r="BR711" i="1"/>
  <c r="AU711" i="1"/>
  <c r="AV711" i="1" s="1"/>
  <c r="BK62" i="1" s="1"/>
  <c r="BL62" i="1" s="1"/>
  <c r="BO1491" i="1"/>
  <c r="BQ1490" i="1"/>
  <c r="AU1490" i="1" s="1"/>
  <c r="AV1490" i="1" s="1"/>
  <c r="BJ127" i="1" s="1"/>
  <c r="BQ709" i="3"/>
  <c r="BO710" i="3"/>
  <c r="BO712" i="1"/>
  <c r="BQ712" i="1" s="1"/>
  <c r="AF317" i="3"/>
  <c r="G708" i="3"/>
  <c r="H708" i="3" s="1"/>
  <c r="T316" i="3"/>
  <c r="AS712" i="3"/>
  <c r="AR711" i="3"/>
  <c r="AE318" i="3"/>
  <c r="R319" i="3"/>
  <c r="S319" i="3" s="1"/>
  <c r="E713" i="3"/>
  <c r="F713" i="3" s="1"/>
  <c r="G708" i="1"/>
  <c r="H707" i="1"/>
  <c r="AS708" i="1"/>
  <c r="AR707" i="1"/>
  <c r="BR709" i="3" l="1"/>
  <c r="AU709" i="3"/>
  <c r="AV709" i="3" s="1"/>
  <c r="AT708" i="3"/>
  <c r="AV708" i="3"/>
  <c r="BR712" i="1"/>
  <c r="AU712" i="1"/>
  <c r="AV712" i="1" s="1"/>
  <c r="AZ63" i="1" s="1"/>
  <c r="BQ1491" i="1"/>
  <c r="AU1491" i="1" s="1"/>
  <c r="AV1491" i="1" s="1"/>
  <c r="BK127" i="1" s="1"/>
  <c r="BL127" i="1" s="1"/>
  <c r="BO1492" i="1"/>
  <c r="BQ710" i="3"/>
  <c r="BO711" i="3"/>
  <c r="BO713" i="1"/>
  <c r="BQ713" i="1" s="1"/>
  <c r="AF318" i="3"/>
  <c r="G709" i="3"/>
  <c r="H709" i="3" s="1"/>
  <c r="T317" i="3"/>
  <c r="E714" i="3"/>
  <c r="F714" i="3" s="1"/>
  <c r="AE319" i="3"/>
  <c r="R320" i="3"/>
  <c r="S320" i="3" s="1"/>
  <c r="AS713" i="3"/>
  <c r="AR712" i="3"/>
  <c r="G709" i="1"/>
  <c r="H708" i="1"/>
  <c r="AS709" i="1"/>
  <c r="AR708" i="1"/>
  <c r="AT709" i="3" l="1"/>
  <c r="BR710" i="3"/>
  <c r="AU710" i="3"/>
  <c r="AV710" i="3" s="1"/>
  <c r="BH62" i="3"/>
  <c r="AW708" i="3"/>
  <c r="BI62" i="3"/>
  <c r="AW709" i="3"/>
  <c r="BR713" i="1"/>
  <c r="AU713" i="1"/>
  <c r="AV713" i="1" s="1"/>
  <c r="BA63" i="1" s="1"/>
  <c r="BO1493" i="1"/>
  <c r="BQ1492" i="1"/>
  <c r="AU1492" i="1" s="1"/>
  <c r="AV1492" i="1" s="1"/>
  <c r="AZ128" i="1" s="1"/>
  <c r="BQ711" i="3"/>
  <c r="BO712" i="3"/>
  <c r="BO714" i="1"/>
  <c r="BQ714" i="1" s="1"/>
  <c r="AF319" i="3"/>
  <c r="G710" i="3"/>
  <c r="H710" i="3" s="1"/>
  <c r="T318" i="3"/>
  <c r="E715" i="3"/>
  <c r="F715" i="3" s="1"/>
  <c r="AS714" i="3"/>
  <c r="AR713" i="3"/>
  <c r="AE320" i="3"/>
  <c r="R321" i="3"/>
  <c r="S321" i="3" s="1"/>
  <c r="G710" i="1"/>
  <c r="H709" i="1"/>
  <c r="AS710" i="1"/>
  <c r="AR709" i="1"/>
  <c r="AT710" i="3" l="1"/>
  <c r="BR711" i="3"/>
  <c r="AU711" i="3"/>
  <c r="AV711" i="3" s="1"/>
  <c r="BJ62" i="3"/>
  <c r="AW710" i="3"/>
  <c r="BR714" i="1"/>
  <c r="AU714" i="1"/>
  <c r="AV714" i="1" s="1"/>
  <c r="BB63" i="1" s="1"/>
  <c r="BQ1493" i="1"/>
  <c r="AU1493" i="1" s="1"/>
  <c r="AV1493" i="1" s="1"/>
  <c r="BA128" i="1" s="1"/>
  <c r="BO1494" i="1"/>
  <c r="BQ712" i="3"/>
  <c r="BO713" i="3"/>
  <c r="BO715" i="1"/>
  <c r="BQ715" i="1" s="1"/>
  <c r="AF320" i="3"/>
  <c r="G711" i="3"/>
  <c r="H711" i="3" s="1"/>
  <c r="T319" i="3"/>
  <c r="E716" i="3"/>
  <c r="F716" i="3" s="1"/>
  <c r="AR714" i="3"/>
  <c r="AS715" i="3"/>
  <c r="AE321" i="3"/>
  <c r="R322" i="3"/>
  <c r="S322" i="3" s="1"/>
  <c r="G711" i="1"/>
  <c r="H710" i="1"/>
  <c r="AS711" i="1"/>
  <c r="AR710" i="1"/>
  <c r="BR712" i="3" l="1"/>
  <c r="AU712" i="3"/>
  <c r="AT711" i="3"/>
  <c r="BK62" i="3"/>
  <c r="BM62" i="3" s="1"/>
  <c r="AP63" i="3" s="1"/>
  <c r="AW711" i="3"/>
  <c r="BR715" i="1"/>
  <c r="AU715" i="1"/>
  <c r="AV715" i="1" s="1"/>
  <c r="BC63" i="1" s="1"/>
  <c r="BO1495" i="1"/>
  <c r="BQ1494" i="1"/>
  <c r="AU1494" i="1" s="1"/>
  <c r="AV1494" i="1" s="1"/>
  <c r="BB128" i="1" s="1"/>
  <c r="BQ713" i="3"/>
  <c r="BO714" i="3"/>
  <c r="BO716" i="1"/>
  <c r="BQ716" i="1" s="1"/>
  <c r="AF321" i="3"/>
  <c r="G712" i="3"/>
  <c r="H712" i="3" s="1"/>
  <c r="T320" i="3"/>
  <c r="AS716" i="3"/>
  <c r="AR715" i="3"/>
  <c r="E717" i="3"/>
  <c r="F717" i="3" s="1"/>
  <c r="AE322" i="3"/>
  <c r="R323" i="3"/>
  <c r="S323" i="3" s="1"/>
  <c r="G712" i="1"/>
  <c r="H711" i="1"/>
  <c r="AS712" i="1"/>
  <c r="AR711" i="1"/>
  <c r="BL62" i="3" l="1"/>
  <c r="BR713" i="3"/>
  <c r="AU713" i="3"/>
  <c r="AV713" i="3" s="1"/>
  <c r="AT712" i="3"/>
  <c r="AV712" i="3"/>
  <c r="BR716" i="1"/>
  <c r="AU716" i="1"/>
  <c r="AV716" i="1" s="1"/>
  <c r="BD63" i="1" s="1"/>
  <c r="BQ1495" i="1"/>
  <c r="AU1495" i="1" s="1"/>
  <c r="AV1495" i="1" s="1"/>
  <c r="BC128" i="1" s="1"/>
  <c r="BO1496" i="1"/>
  <c r="BQ714" i="3"/>
  <c r="BO715" i="3"/>
  <c r="BO717" i="1"/>
  <c r="BQ717" i="1" s="1"/>
  <c r="AF322" i="3"/>
  <c r="G713" i="3"/>
  <c r="H713" i="3" s="1"/>
  <c r="T321" i="3"/>
  <c r="AE323" i="3"/>
  <c r="R324" i="3"/>
  <c r="S324" i="3" s="1"/>
  <c r="E718" i="3"/>
  <c r="F718" i="3" s="1"/>
  <c r="AS717" i="3"/>
  <c r="AR716" i="3"/>
  <c r="G713" i="1"/>
  <c r="H712" i="1"/>
  <c r="AS713" i="1"/>
  <c r="AR712" i="1"/>
  <c r="AT713" i="3" l="1"/>
  <c r="AZ63" i="3"/>
  <c r="AW712" i="3"/>
  <c r="BR714" i="3"/>
  <c r="AU714" i="3"/>
  <c r="BA63" i="3"/>
  <c r="AW713" i="3"/>
  <c r="BR717" i="1"/>
  <c r="AU717" i="1"/>
  <c r="AV717" i="1" s="1"/>
  <c r="BE63" i="1" s="1"/>
  <c r="BO1497" i="1"/>
  <c r="BQ1496" i="1"/>
  <c r="AU1496" i="1" s="1"/>
  <c r="AV1496" i="1" s="1"/>
  <c r="BD128" i="1" s="1"/>
  <c r="BQ715" i="3"/>
  <c r="BO716" i="3"/>
  <c r="BO718" i="1"/>
  <c r="BQ718" i="1" s="1"/>
  <c r="AF323" i="3"/>
  <c r="G714" i="3"/>
  <c r="H714" i="3" s="1"/>
  <c r="T322" i="3"/>
  <c r="AS718" i="3"/>
  <c r="AR717" i="3"/>
  <c r="AE324" i="3"/>
  <c r="R325" i="3"/>
  <c r="S325" i="3" s="1"/>
  <c r="E719" i="3"/>
  <c r="F719" i="3" s="1"/>
  <c r="G714" i="1"/>
  <c r="H713" i="1"/>
  <c r="AS714" i="1"/>
  <c r="AR713" i="1"/>
  <c r="BR715" i="3" l="1"/>
  <c r="AU715" i="3"/>
  <c r="AV715" i="3" s="1"/>
  <c r="AT714" i="3"/>
  <c r="AV714" i="3"/>
  <c r="BR718" i="1"/>
  <c r="AU718" i="1"/>
  <c r="AV718" i="1" s="1"/>
  <c r="BF63" i="1" s="1"/>
  <c r="BQ1497" i="1"/>
  <c r="AU1497" i="1" s="1"/>
  <c r="AV1497" i="1" s="1"/>
  <c r="BE128" i="1" s="1"/>
  <c r="BO1498" i="1"/>
  <c r="BQ716" i="3"/>
  <c r="BO717" i="3"/>
  <c r="BO719" i="1"/>
  <c r="BQ719" i="1" s="1"/>
  <c r="AF324" i="3"/>
  <c r="G715" i="3"/>
  <c r="H715" i="3" s="1"/>
  <c r="T323" i="3"/>
  <c r="E720" i="3"/>
  <c r="F720" i="3" s="1"/>
  <c r="AS719" i="3"/>
  <c r="AR718" i="3"/>
  <c r="AE325" i="3"/>
  <c r="R326" i="3"/>
  <c r="S326" i="3" s="1"/>
  <c r="G715" i="1"/>
  <c r="H714" i="1"/>
  <c r="AS715" i="1"/>
  <c r="AR714" i="1"/>
  <c r="AT715" i="3" l="1"/>
  <c r="BC63" i="3"/>
  <c r="AW715" i="3"/>
  <c r="BB63" i="3"/>
  <c r="AW714" i="3"/>
  <c r="BR716" i="3"/>
  <c r="AU716" i="3"/>
  <c r="BR719" i="1"/>
  <c r="AU719" i="1"/>
  <c r="AV719" i="1" s="1"/>
  <c r="BG63" i="1" s="1"/>
  <c r="BO1499" i="1"/>
  <c r="BQ1498" i="1"/>
  <c r="AU1498" i="1" s="1"/>
  <c r="AV1498" i="1" s="1"/>
  <c r="BF128" i="1" s="1"/>
  <c r="BQ717" i="3"/>
  <c r="BO718" i="3"/>
  <c r="BO720" i="1"/>
  <c r="BQ720" i="1" s="1"/>
  <c r="AF325" i="3"/>
  <c r="G716" i="3"/>
  <c r="H716" i="3" s="1"/>
  <c r="T324" i="3"/>
  <c r="AS720" i="3"/>
  <c r="AR719" i="3"/>
  <c r="E721" i="3"/>
  <c r="F721" i="3" s="1"/>
  <c r="AE326" i="3"/>
  <c r="R327" i="3"/>
  <c r="S327" i="3" s="1"/>
  <c r="G716" i="1"/>
  <c r="H715" i="1"/>
  <c r="AS716" i="1"/>
  <c r="AR715" i="1"/>
  <c r="AV716" i="3" l="1"/>
  <c r="AT716" i="3"/>
  <c r="BR717" i="3"/>
  <c r="AU717" i="3"/>
  <c r="AV717" i="3" s="1"/>
  <c r="BR720" i="1"/>
  <c r="AU720" i="1"/>
  <c r="AV720" i="1" s="1"/>
  <c r="BH63" i="1" s="1"/>
  <c r="BQ1499" i="1"/>
  <c r="AU1499" i="1" s="1"/>
  <c r="AV1499" i="1" s="1"/>
  <c r="BG128" i="1" s="1"/>
  <c r="BO1500" i="1"/>
  <c r="BQ718" i="3"/>
  <c r="BO719" i="3"/>
  <c r="BO721" i="1"/>
  <c r="BQ721" i="1" s="1"/>
  <c r="AF326" i="3"/>
  <c r="G717" i="3"/>
  <c r="H717" i="3" s="1"/>
  <c r="T325" i="3"/>
  <c r="E722" i="3"/>
  <c r="F722" i="3" s="1"/>
  <c r="AS721" i="3"/>
  <c r="AR720" i="3"/>
  <c r="AE327" i="3"/>
  <c r="R328" i="3"/>
  <c r="S328" i="3" s="1"/>
  <c r="G717" i="1"/>
  <c r="H716" i="1"/>
  <c r="AS717" i="1"/>
  <c r="AR716" i="1"/>
  <c r="BE63" i="3" l="1"/>
  <c r="AW717" i="3"/>
  <c r="BR718" i="3"/>
  <c r="AU718" i="3"/>
  <c r="AV718" i="3" s="1"/>
  <c r="AT717" i="3"/>
  <c r="BD63" i="3"/>
  <c r="AW716" i="3"/>
  <c r="BR721" i="1"/>
  <c r="AU721" i="1"/>
  <c r="AV721" i="1" s="1"/>
  <c r="BI63" i="1" s="1"/>
  <c r="BO1501" i="1"/>
  <c r="BQ1500" i="1"/>
  <c r="AU1500" i="1" s="1"/>
  <c r="AV1500" i="1" s="1"/>
  <c r="BH128" i="1" s="1"/>
  <c r="BQ719" i="3"/>
  <c r="BO720" i="3"/>
  <c r="BO722" i="1"/>
  <c r="BQ722" i="1" s="1"/>
  <c r="AF327" i="3"/>
  <c r="G718" i="3"/>
  <c r="H718" i="3" s="1"/>
  <c r="T326" i="3"/>
  <c r="E723" i="3"/>
  <c r="F723" i="3" s="1"/>
  <c r="AS722" i="3"/>
  <c r="AR721" i="3"/>
  <c r="AE328" i="3"/>
  <c r="R329" i="3"/>
  <c r="S329" i="3" s="1"/>
  <c r="G718" i="1"/>
  <c r="H717" i="1"/>
  <c r="AS718" i="1"/>
  <c r="AR717" i="1"/>
  <c r="BR719" i="3" l="1"/>
  <c r="AU719" i="3"/>
  <c r="AV719" i="3" s="1"/>
  <c r="AT718" i="3"/>
  <c r="BF63" i="3"/>
  <c r="AW718" i="3"/>
  <c r="BR722" i="1"/>
  <c r="AU722" i="1"/>
  <c r="AV722" i="1" s="1"/>
  <c r="BJ63" i="1" s="1"/>
  <c r="BQ1501" i="1"/>
  <c r="AU1501" i="1" s="1"/>
  <c r="AV1501" i="1" s="1"/>
  <c r="BI128" i="1" s="1"/>
  <c r="BO1502" i="1"/>
  <c r="BQ720" i="3"/>
  <c r="BO721" i="3"/>
  <c r="BO723" i="1"/>
  <c r="BQ723" i="1" s="1"/>
  <c r="AF328" i="3"/>
  <c r="G719" i="3"/>
  <c r="H719" i="3" s="1"/>
  <c r="T327" i="3"/>
  <c r="AS723" i="3"/>
  <c r="AR722" i="3"/>
  <c r="E724" i="3"/>
  <c r="F724" i="3" s="1"/>
  <c r="AE329" i="3"/>
  <c r="R330" i="3"/>
  <c r="S330" i="3" s="1"/>
  <c r="G719" i="1"/>
  <c r="H718" i="1"/>
  <c r="AS719" i="1"/>
  <c r="AR718" i="1"/>
  <c r="AT719" i="3" l="1"/>
  <c r="BG63" i="3"/>
  <c r="AW719" i="3"/>
  <c r="BR720" i="3"/>
  <c r="AU720" i="3"/>
  <c r="BR723" i="1"/>
  <c r="AU723" i="1"/>
  <c r="AV723" i="1" s="1"/>
  <c r="BK63" i="1" s="1"/>
  <c r="BL63" i="1" s="1"/>
  <c r="BO1503" i="1"/>
  <c r="BQ1502" i="1"/>
  <c r="AU1502" i="1" s="1"/>
  <c r="AV1502" i="1" s="1"/>
  <c r="BJ128" i="1" s="1"/>
  <c r="BQ721" i="3"/>
  <c r="BO722" i="3"/>
  <c r="BO724" i="1"/>
  <c r="BQ724" i="1" s="1"/>
  <c r="AF329" i="3"/>
  <c r="G720" i="3"/>
  <c r="H720" i="3" s="1"/>
  <c r="T328" i="3"/>
  <c r="E725" i="3"/>
  <c r="F725" i="3" s="1"/>
  <c r="AE330" i="3"/>
  <c r="R331" i="3"/>
  <c r="S331" i="3" s="1"/>
  <c r="AS724" i="3"/>
  <c r="AR723" i="3"/>
  <c r="G720" i="1"/>
  <c r="H719" i="1"/>
  <c r="AS720" i="1"/>
  <c r="AR719" i="1"/>
  <c r="BR721" i="3" l="1"/>
  <c r="AU721" i="3"/>
  <c r="AV721" i="3" s="1"/>
  <c r="AV720" i="3"/>
  <c r="AT720" i="3"/>
  <c r="BR724" i="1"/>
  <c r="AU724" i="1"/>
  <c r="AV724" i="1" s="1"/>
  <c r="AZ64" i="1" s="1"/>
  <c r="BQ1503" i="1"/>
  <c r="AU1503" i="1" s="1"/>
  <c r="AV1503" i="1" s="1"/>
  <c r="BK128" i="1" s="1"/>
  <c r="BL128" i="1" s="1"/>
  <c r="BO1504" i="1"/>
  <c r="BQ722" i="3"/>
  <c r="BO723" i="3"/>
  <c r="BO725" i="1"/>
  <c r="BQ725" i="1" s="1"/>
  <c r="AF330" i="3"/>
  <c r="G721" i="3"/>
  <c r="H721" i="3" s="1"/>
  <c r="T329" i="3"/>
  <c r="E726" i="3"/>
  <c r="F726" i="3" s="1"/>
  <c r="AS725" i="3"/>
  <c r="AR724" i="3"/>
  <c r="AE331" i="3"/>
  <c r="R332" i="3"/>
  <c r="S332" i="3" s="1"/>
  <c r="G721" i="1"/>
  <c r="H720" i="1"/>
  <c r="AS721" i="1"/>
  <c r="AR720" i="1"/>
  <c r="AT721" i="3" l="1"/>
  <c r="BR722" i="3"/>
  <c r="AU722" i="3"/>
  <c r="AV722" i="3" s="1"/>
  <c r="BH63" i="3"/>
  <c r="AW720" i="3"/>
  <c r="BI63" i="3"/>
  <c r="AW721" i="3"/>
  <c r="BR725" i="1"/>
  <c r="AU725" i="1"/>
  <c r="AV725" i="1" s="1"/>
  <c r="BA64" i="1" s="1"/>
  <c r="BO1505" i="1"/>
  <c r="BQ1504" i="1"/>
  <c r="AU1504" i="1" s="1"/>
  <c r="AV1504" i="1" s="1"/>
  <c r="AZ129" i="1" s="1"/>
  <c r="BQ723" i="3"/>
  <c r="BO724" i="3"/>
  <c r="BO726" i="1"/>
  <c r="BQ726" i="1" s="1"/>
  <c r="AF331" i="3"/>
  <c r="G722" i="3"/>
  <c r="H722" i="3" s="1"/>
  <c r="T330" i="3"/>
  <c r="E727" i="3"/>
  <c r="F727" i="3" s="1"/>
  <c r="AE332" i="3"/>
  <c r="R333" i="3"/>
  <c r="S333" i="3" s="1"/>
  <c r="AS726" i="3"/>
  <c r="AR725" i="3"/>
  <c r="G722" i="1"/>
  <c r="H721" i="1"/>
  <c r="AS722" i="1"/>
  <c r="AR721" i="1"/>
  <c r="AT722" i="3" l="1"/>
  <c r="BR723" i="3"/>
  <c r="AU723" i="3"/>
  <c r="AV723" i="3" s="1"/>
  <c r="BJ63" i="3"/>
  <c r="AW722" i="3"/>
  <c r="BR726" i="1"/>
  <c r="AU726" i="1"/>
  <c r="AV726" i="1" s="1"/>
  <c r="BB64" i="1" s="1"/>
  <c r="BQ1505" i="1"/>
  <c r="AU1505" i="1" s="1"/>
  <c r="AV1505" i="1" s="1"/>
  <c r="BA129" i="1" s="1"/>
  <c r="BO1506" i="1"/>
  <c r="BQ724" i="3"/>
  <c r="BO725" i="3"/>
  <c r="BO727" i="1"/>
  <c r="BQ727" i="1" s="1"/>
  <c r="AF332" i="3"/>
  <c r="G723" i="3"/>
  <c r="H723" i="3" s="1"/>
  <c r="T331" i="3"/>
  <c r="E728" i="3"/>
  <c r="F728" i="3" s="1"/>
  <c r="AS727" i="3"/>
  <c r="AR726" i="3"/>
  <c r="AE333" i="3"/>
  <c r="R334" i="3"/>
  <c r="S334" i="3" s="1"/>
  <c r="G723" i="1"/>
  <c r="H722" i="1"/>
  <c r="AS723" i="1"/>
  <c r="AR722" i="1"/>
  <c r="AT723" i="3" l="1"/>
  <c r="BR724" i="3"/>
  <c r="AU724" i="3"/>
  <c r="BK63" i="3"/>
  <c r="BM63" i="3" s="1"/>
  <c r="AP64" i="3" s="1"/>
  <c r="AW723" i="3"/>
  <c r="BR727" i="1"/>
  <c r="AU727" i="1"/>
  <c r="AV727" i="1" s="1"/>
  <c r="BC64" i="1" s="1"/>
  <c r="BO1507" i="1"/>
  <c r="BQ1506" i="1"/>
  <c r="AU1506" i="1" s="1"/>
  <c r="AV1506" i="1" s="1"/>
  <c r="BB129" i="1" s="1"/>
  <c r="BQ725" i="3"/>
  <c r="BO726" i="3"/>
  <c r="BO728" i="1"/>
  <c r="BQ728" i="1" s="1"/>
  <c r="AF333" i="3"/>
  <c r="G724" i="3"/>
  <c r="H724" i="3" s="1"/>
  <c r="T332" i="3"/>
  <c r="E729" i="3"/>
  <c r="F729" i="3" s="1"/>
  <c r="AS728" i="3"/>
  <c r="AR727" i="3"/>
  <c r="AE334" i="3"/>
  <c r="R335" i="3"/>
  <c r="S335" i="3" s="1"/>
  <c r="G724" i="1"/>
  <c r="H723" i="1"/>
  <c r="AS724" i="1"/>
  <c r="AR723" i="1"/>
  <c r="BL63" i="3" l="1"/>
  <c r="AT724" i="3"/>
  <c r="AV724" i="3"/>
  <c r="BR725" i="3"/>
  <c r="AU725" i="3"/>
  <c r="AV725" i="3" s="1"/>
  <c r="BR728" i="1"/>
  <c r="AU728" i="1"/>
  <c r="AV728" i="1" s="1"/>
  <c r="BD64" i="1" s="1"/>
  <c r="BQ1507" i="1"/>
  <c r="AU1507" i="1" s="1"/>
  <c r="AV1507" i="1" s="1"/>
  <c r="BC129" i="1" s="1"/>
  <c r="BO1508" i="1"/>
  <c r="BQ726" i="3"/>
  <c r="BO727" i="3"/>
  <c r="BO729" i="1"/>
  <c r="BQ729" i="1" s="1"/>
  <c r="AF334" i="3"/>
  <c r="G725" i="3"/>
  <c r="H725" i="3" s="1"/>
  <c r="T333" i="3"/>
  <c r="E730" i="3"/>
  <c r="F730" i="3" s="1"/>
  <c r="AS729" i="3"/>
  <c r="AR728" i="3"/>
  <c r="AE335" i="3"/>
  <c r="R336" i="3"/>
  <c r="S336" i="3" s="1"/>
  <c r="G725" i="1"/>
  <c r="H724" i="1"/>
  <c r="AS725" i="1"/>
  <c r="AR724" i="1"/>
  <c r="BR726" i="3" l="1"/>
  <c r="AU726" i="3"/>
  <c r="AV726" i="3" s="1"/>
  <c r="BA64" i="3"/>
  <c r="AW725" i="3"/>
  <c r="AZ64" i="3"/>
  <c r="AW724" i="3"/>
  <c r="AT725" i="3"/>
  <c r="BR729" i="1"/>
  <c r="AU729" i="1"/>
  <c r="AV729" i="1" s="1"/>
  <c r="BE64" i="1" s="1"/>
  <c r="BO1509" i="1"/>
  <c r="BQ1508" i="1"/>
  <c r="AU1508" i="1" s="1"/>
  <c r="AV1508" i="1" s="1"/>
  <c r="BD129" i="1" s="1"/>
  <c r="BQ727" i="3"/>
  <c r="BO728" i="3"/>
  <c r="BO730" i="1"/>
  <c r="BQ730" i="1" s="1"/>
  <c r="AF335" i="3"/>
  <c r="G726" i="3"/>
  <c r="H726" i="3" s="1"/>
  <c r="T334" i="3"/>
  <c r="AS730" i="3"/>
  <c r="AR729" i="3"/>
  <c r="E731" i="3"/>
  <c r="F731" i="3" s="1"/>
  <c r="AE336" i="3"/>
  <c r="R337" i="3"/>
  <c r="S337" i="3" s="1"/>
  <c r="G726" i="1"/>
  <c r="H725" i="1"/>
  <c r="AS726" i="1"/>
  <c r="AR725" i="1"/>
  <c r="AT726" i="3" l="1"/>
  <c r="BR727" i="3"/>
  <c r="AU727" i="3"/>
  <c r="AV727" i="3" s="1"/>
  <c r="BB64" i="3"/>
  <c r="AW726" i="3"/>
  <c r="BR730" i="1"/>
  <c r="AU730" i="1"/>
  <c r="AV730" i="1" s="1"/>
  <c r="BF64" i="1" s="1"/>
  <c r="BQ1509" i="1"/>
  <c r="AU1509" i="1" s="1"/>
  <c r="AV1509" i="1" s="1"/>
  <c r="BE129" i="1" s="1"/>
  <c r="BO1510" i="1"/>
  <c r="BQ728" i="3"/>
  <c r="BO729" i="3"/>
  <c r="BO731" i="1"/>
  <c r="BQ731" i="1" s="1"/>
  <c r="AF336" i="3"/>
  <c r="G727" i="3"/>
  <c r="H727" i="3" s="1"/>
  <c r="T335" i="3"/>
  <c r="AE337" i="3"/>
  <c r="R338" i="3"/>
  <c r="S338" i="3" s="1"/>
  <c r="E732" i="3"/>
  <c r="F732" i="3" s="1"/>
  <c r="AS731" i="3"/>
  <c r="AR730" i="3"/>
  <c r="G727" i="1"/>
  <c r="H726" i="1"/>
  <c r="AS727" i="1"/>
  <c r="AR726" i="1"/>
  <c r="AT727" i="3" l="1"/>
  <c r="BR728" i="3"/>
  <c r="AU728" i="3"/>
  <c r="BC64" i="3"/>
  <c r="AW727" i="3"/>
  <c r="BR731" i="1"/>
  <c r="AU731" i="1"/>
  <c r="AV731" i="1" s="1"/>
  <c r="BG64" i="1" s="1"/>
  <c r="BO1511" i="1"/>
  <c r="BQ1510" i="1"/>
  <c r="AU1510" i="1" s="1"/>
  <c r="AV1510" i="1" s="1"/>
  <c r="BF129" i="1" s="1"/>
  <c r="BQ729" i="3"/>
  <c r="BO730" i="3"/>
  <c r="BO732" i="1"/>
  <c r="BQ732" i="1" s="1"/>
  <c r="AF337" i="3"/>
  <c r="G728" i="3"/>
  <c r="H728" i="3" s="1"/>
  <c r="T336" i="3"/>
  <c r="AR731" i="3"/>
  <c r="AS732" i="3"/>
  <c r="E733" i="3"/>
  <c r="F733" i="3" s="1"/>
  <c r="AE338" i="3"/>
  <c r="R339" i="3"/>
  <c r="S339" i="3" s="1"/>
  <c r="G728" i="1"/>
  <c r="H727" i="1"/>
  <c r="AS728" i="1"/>
  <c r="AR727" i="1"/>
  <c r="AT728" i="3" l="1"/>
  <c r="AV728" i="3"/>
  <c r="BR729" i="3"/>
  <c r="AU729" i="3"/>
  <c r="AV729" i="3" s="1"/>
  <c r="BR732" i="1"/>
  <c r="AU732" i="1"/>
  <c r="AV732" i="1" s="1"/>
  <c r="BH64" i="1" s="1"/>
  <c r="BQ1511" i="1"/>
  <c r="AU1511" i="1" s="1"/>
  <c r="AV1511" i="1" s="1"/>
  <c r="BG129" i="1" s="1"/>
  <c r="BO1512" i="1"/>
  <c r="BQ730" i="3"/>
  <c r="BO731" i="3"/>
  <c r="BO733" i="1"/>
  <c r="BQ733" i="1" s="1"/>
  <c r="AF338" i="3"/>
  <c r="G729" i="3"/>
  <c r="H729" i="3" s="1"/>
  <c r="T337" i="3"/>
  <c r="AE339" i="3"/>
  <c r="R340" i="3"/>
  <c r="S340" i="3" s="1"/>
  <c r="E734" i="3"/>
  <c r="F734" i="3" s="1"/>
  <c r="AR732" i="3"/>
  <c r="AS733" i="3"/>
  <c r="G729" i="1"/>
  <c r="H728" i="1"/>
  <c r="AS729" i="1"/>
  <c r="AR728" i="1"/>
  <c r="BE64" i="3" l="1"/>
  <c r="AW729" i="3"/>
  <c r="BD64" i="3"/>
  <c r="AW728" i="3"/>
  <c r="AT729" i="3"/>
  <c r="BR730" i="3"/>
  <c r="AU730" i="3"/>
  <c r="AV730" i="3" s="1"/>
  <c r="BR733" i="1"/>
  <c r="AU733" i="1"/>
  <c r="AV733" i="1" s="1"/>
  <c r="BI64" i="1" s="1"/>
  <c r="BO1513" i="1"/>
  <c r="BQ1512" i="1"/>
  <c r="AU1512" i="1" s="1"/>
  <c r="AV1512" i="1" s="1"/>
  <c r="BH129" i="1" s="1"/>
  <c r="BQ731" i="3"/>
  <c r="BO732" i="3"/>
  <c r="BO734" i="1"/>
  <c r="BQ734" i="1" s="1"/>
  <c r="AF339" i="3"/>
  <c r="G730" i="3"/>
  <c r="H730" i="3" s="1"/>
  <c r="T338" i="3"/>
  <c r="AS734" i="3"/>
  <c r="AR733" i="3"/>
  <c r="E735" i="3"/>
  <c r="F735" i="3" s="1"/>
  <c r="AE340" i="3"/>
  <c r="R341" i="3"/>
  <c r="S341" i="3" s="1"/>
  <c r="G730" i="1"/>
  <c r="H729" i="1"/>
  <c r="AS730" i="1"/>
  <c r="AR729" i="1"/>
  <c r="BR731" i="3" l="1"/>
  <c r="AU731" i="3"/>
  <c r="AV731" i="3" s="1"/>
  <c r="BF64" i="3"/>
  <c r="AW730" i="3"/>
  <c r="AT730" i="3"/>
  <c r="BR734" i="1"/>
  <c r="AU734" i="1"/>
  <c r="AV734" i="1" s="1"/>
  <c r="BJ64" i="1" s="1"/>
  <c r="BQ1513" i="1"/>
  <c r="AU1513" i="1" s="1"/>
  <c r="AV1513" i="1" s="1"/>
  <c r="BI129" i="1" s="1"/>
  <c r="BO1514" i="1"/>
  <c r="BQ732" i="3"/>
  <c r="BO733" i="3"/>
  <c r="BO735" i="1"/>
  <c r="BQ735" i="1" s="1"/>
  <c r="AF340" i="3"/>
  <c r="G731" i="3"/>
  <c r="H731" i="3" s="1"/>
  <c r="T339" i="3"/>
  <c r="E736" i="3"/>
  <c r="F736" i="3" s="1"/>
  <c r="AR734" i="3"/>
  <c r="AS735" i="3"/>
  <c r="AE341" i="3"/>
  <c r="R342" i="3"/>
  <c r="S342" i="3" s="1"/>
  <c r="G731" i="1"/>
  <c r="H730" i="1"/>
  <c r="AS731" i="1"/>
  <c r="AR730" i="1"/>
  <c r="AT731" i="3" l="1"/>
  <c r="BG64" i="3"/>
  <c r="AW731" i="3"/>
  <c r="BR732" i="3"/>
  <c r="AU732" i="3"/>
  <c r="BR735" i="1"/>
  <c r="AU735" i="1"/>
  <c r="AV735" i="1" s="1"/>
  <c r="BK64" i="1" s="1"/>
  <c r="BL64" i="1" s="1"/>
  <c r="BO1515" i="1"/>
  <c r="BQ1514" i="1"/>
  <c r="AU1514" i="1" s="1"/>
  <c r="AV1514" i="1" s="1"/>
  <c r="BJ129" i="1" s="1"/>
  <c r="BQ733" i="3"/>
  <c r="BO734" i="3"/>
  <c r="BO736" i="1"/>
  <c r="BQ736" i="1" s="1"/>
  <c r="AF341" i="3"/>
  <c r="G732" i="3"/>
  <c r="H732" i="3" s="1"/>
  <c r="T340" i="3"/>
  <c r="AR735" i="3"/>
  <c r="AS736" i="3"/>
  <c r="AE342" i="3"/>
  <c r="R343" i="3"/>
  <c r="S343" i="3" s="1"/>
  <c r="E737" i="3"/>
  <c r="F737" i="3" s="1"/>
  <c r="G732" i="1"/>
  <c r="H731" i="1"/>
  <c r="AS732" i="1"/>
  <c r="AR731" i="1"/>
  <c r="BR733" i="3" l="1"/>
  <c r="AU733" i="3"/>
  <c r="AV733" i="3" s="1"/>
  <c r="AV732" i="3"/>
  <c r="AT732" i="3"/>
  <c r="BR736" i="1"/>
  <c r="AU736" i="1"/>
  <c r="AV736" i="1" s="1"/>
  <c r="AZ65" i="1" s="1"/>
  <c r="BQ1515" i="1"/>
  <c r="AU1515" i="1" s="1"/>
  <c r="AV1515" i="1" s="1"/>
  <c r="BK129" i="1" s="1"/>
  <c r="BL129" i="1" s="1"/>
  <c r="BO1516" i="1"/>
  <c r="BQ734" i="3"/>
  <c r="BO735" i="3"/>
  <c r="BO737" i="1"/>
  <c r="BQ737" i="1" s="1"/>
  <c r="AF342" i="3"/>
  <c r="G733" i="3"/>
  <c r="H733" i="3" s="1"/>
  <c r="T341" i="3"/>
  <c r="AE343" i="3"/>
  <c r="R344" i="3"/>
  <c r="S344" i="3" s="1"/>
  <c r="E738" i="3"/>
  <c r="F738" i="3" s="1"/>
  <c r="AR736" i="3"/>
  <c r="AS737" i="3"/>
  <c r="G733" i="1"/>
  <c r="H732" i="1"/>
  <c r="AS733" i="1"/>
  <c r="AR732" i="1"/>
  <c r="AT733" i="3" l="1"/>
  <c r="BH64" i="3"/>
  <c r="AW732" i="3"/>
  <c r="BI64" i="3"/>
  <c r="AW733" i="3"/>
  <c r="BR734" i="3"/>
  <c r="AU734" i="3"/>
  <c r="AV734" i="3" s="1"/>
  <c r="BR737" i="1"/>
  <c r="AU737" i="1"/>
  <c r="AV737" i="1" s="1"/>
  <c r="BA65" i="1" s="1"/>
  <c r="BO1517" i="1"/>
  <c r="BQ1516" i="1"/>
  <c r="AU1516" i="1" s="1"/>
  <c r="AV1516" i="1" s="1"/>
  <c r="AZ130" i="1" s="1"/>
  <c r="BQ735" i="3"/>
  <c r="BO736" i="3"/>
  <c r="BO738" i="1"/>
  <c r="BQ738" i="1" s="1"/>
  <c r="AF343" i="3"/>
  <c r="G734" i="3"/>
  <c r="H734" i="3" s="1"/>
  <c r="T342" i="3"/>
  <c r="AE344" i="3"/>
  <c r="R345" i="3"/>
  <c r="S345" i="3" s="1"/>
  <c r="E739" i="3"/>
  <c r="F739" i="3" s="1"/>
  <c r="AR737" i="3"/>
  <c r="AS738" i="3"/>
  <c r="G734" i="1"/>
  <c r="H733" i="1"/>
  <c r="AS734" i="1"/>
  <c r="AR733" i="1"/>
  <c r="BR735" i="3" l="1"/>
  <c r="AU735" i="3"/>
  <c r="AV735" i="3" s="1"/>
  <c r="BJ64" i="3"/>
  <c r="AW734" i="3"/>
  <c r="AT734" i="3"/>
  <c r="BR738" i="1"/>
  <c r="AU738" i="1"/>
  <c r="AV738" i="1" s="1"/>
  <c r="BB65" i="1" s="1"/>
  <c r="BQ1517" i="1"/>
  <c r="AU1517" i="1" s="1"/>
  <c r="AV1517" i="1" s="1"/>
  <c r="BA130" i="1" s="1"/>
  <c r="BO1518" i="1"/>
  <c r="BQ736" i="3"/>
  <c r="BO737" i="3"/>
  <c r="BO739" i="1"/>
  <c r="BQ739" i="1" s="1"/>
  <c r="AF344" i="3"/>
  <c r="G735" i="3"/>
  <c r="H735" i="3" s="1"/>
  <c r="T343" i="3"/>
  <c r="AE345" i="3"/>
  <c r="R346" i="3"/>
  <c r="S346" i="3" s="1"/>
  <c r="AS739" i="3"/>
  <c r="AR738" i="3"/>
  <c r="E740" i="3"/>
  <c r="F740" i="3" s="1"/>
  <c r="G735" i="1"/>
  <c r="H734" i="1"/>
  <c r="AS735" i="1"/>
  <c r="AR734" i="1"/>
  <c r="AT735" i="3" l="1"/>
  <c r="BK64" i="3"/>
  <c r="BL64" i="3" s="1"/>
  <c r="AW735" i="3"/>
  <c r="BR736" i="3"/>
  <c r="AU736" i="3"/>
  <c r="BR739" i="1"/>
  <c r="AU739" i="1"/>
  <c r="AV739" i="1" s="1"/>
  <c r="BC65" i="1" s="1"/>
  <c r="BO1519" i="1"/>
  <c r="BQ1518" i="1"/>
  <c r="AU1518" i="1" s="1"/>
  <c r="AV1518" i="1" s="1"/>
  <c r="BB130" i="1" s="1"/>
  <c r="BQ737" i="3"/>
  <c r="BO738" i="3"/>
  <c r="BO740" i="1"/>
  <c r="BQ740" i="1" s="1"/>
  <c r="AF345" i="3"/>
  <c r="G736" i="3"/>
  <c r="H736" i="3" s="1"/>
  <c r="T344" i="3"/>
  <c r="AE346" i="3"/>
  <c r="R347" i="3"/>
  <c r="S347" i="3" s="1"/>
  <c r="E741" i="3"/>
  <c r="F741" i="3" s="1"/>
  <c r="AR739" i="3"/>
  <c r="AS740" i="3"/>
  <c r="G736" i="1"/>
  <c r="H735" i="1"/>
  <c r="AS736" i="1"/>
  <c r="AR735" i="1"/>
  <c r="BR737" i="3" l="1"/>
  <c r="AU737" i="3"/>
  <c r="AV737" i="3" s="1"/>
  <c r="BM64" i="3"/>
  <c r="AP65" i="3" s="1"/>
  <c r="AV736" i="3"/>
  <c r="AT736" i="3"/>
  <c r="BR740" i="1"/>
  <c r="AU740" i="1"/>
  <c r="AV740" i="1" s="1"/>
  <c r="BD65" i="1" s="1"/>
  <c r="BQ1519" i="1"/>
  <c r="AU1519" i="1" s="1"/>
  <c r="AV1519" i="1" s="1"/>
  <c r="BC130" i="1" s="1"/>
  <c r="BO1520" i="1"/>
  <c r="BQ738" i="3"/>
  <c r="BO739" i="3"/>
  <c r="BO741" i="1"/>
  <c r="BQ741" i="1" s="1"/>
  <c r="AF346" i="3"/>
  <c r="G737" i="3"/>
  <c r="H737" i="3" s="1"/>
  <c r="T345" i="3"/>
  <c r="AE347" i="3"/>
  <c r="R348" i="3"/>
  <c r="S348" i="3" s="1"/>
  <c r="E742" i="3"/>
  <c r="F742" i="3" s="1"/>
  <c r="AR740" i="3"/>
  <c r="AS741" i="3"/>
  <c r="G737" i="1"/>
  <c r="H736" i="1"/>
  <c r="AS737" i="1"/>
  <c r="AR736" i="1"/>
  <c r="AT737" i="3" l="1"/>
  <c r="BR738" i="3"/>
  <c r="AU738" i="3"/>
  <c r="BA65" i="3"/>
  <c r="AW737" i="3"/>
  <c r="AZ65" i="3"/>
  <c r="AW736" i="3"/>
  <c r="BR741" i="1"/>
  <c r="AU741" i="1"/>
  <c r="AV741" i="1" s="1"/>
  <c r="BE65" i="1" s="1"/>
  <c r="BO1521" i="1"/>
  <c r="BQ1520" i="1"/>
  <c r="AU1520" i="1" s="1"/>
  <c r="AV1520" i="1" s="1"/>
  <c r="BD130" i="1" s="1"/>
  <c r="BQ739" i="3"/>
  <c r="BO740" i="3"/>
  <c r="BO742" i="1"/>
  <c r="BQ742" i="1" s="1"/>
  <c r="AF347" i="3"/>
  <c r="G738" i="3"/>
  <c r="H738" i="3" s="1"/>
  <c r="T346" i="3"/>
  <c r="E743" i="3"/>
  <c r="F743" i="3" s="1"/>
  <c r="AR741" i="3"/>
  <c r="AS742" i="3"/>
  <c r="AE348" i="3"/>
  <c r="R349" i="3"/>
  <c r="S349" i="3" s="1"/>
  <c r="G738" i="1"/>
  <c r="H737" i="1"/>
  <c r="AS738" i="1"/>
  <c r="AR737" i="1"/>
  <c r="BR739" i="3" l="1"/>
  <c r="AU739" i="3"/>
  <c r="AV739" i="3" s="1"/>
  <c r="AT738" i="3"/>
  <c r="AV738" i="3"/>
  <c r="BR742" i="1"/>
  <c r="AU742" i="1"/>
  <c r="AV742" i="1" s="1"/>
  <c r="BF65" i="1" s="1"/>
  <c r="BQ1521" i="1"/>
  <c r="AU1521" i="1" s="1"/>
  <c r="AV1521" i="1" s="1"/>
  <c r="BE130" i="1" s="1"/>
  <c r="BO1522" i="1"/>
  <c r="BQ740" i="3"/>
  <c r="BO741" i="3"/>
  <c r="BO743" i="1"/>
  <c r="BQ743" i="1" s="1"/>
  <c r="AF348" i="3"/>
  <c r="G739" i="3"/>
  <c r="H739" i="3" s="1"/>
  <c r="T347" i="3"/>
  <c r="AS743" i="3"/>
  <c r="AR742" i="3"/>
  <c r="AE349" i="3"/>
  <c r="R350" i="3"/>
  <c r="S350" i="3" s="1"/>
  <c r="E744" i="3"/>
  <c r="F744" i="3" s="1"/>
  <c r="G739" i="1"/>
  <c r="H738" i="1"/>
  <c r="AS739" i="1"/>
  <c r="AR738" i="1"/>
  <c r="BB65" i="3" l="1"/>
  <c r="AW738" i="3"/>
  <c r="AT739" i="3"/>
  <c r="BC65" i="3"/>
  <c r="AW739" i="3"/>
  <c r="BR740" i="3"/>
  <c r="AU740" i="3"/>
  <c r="AV740" i="3" s="1"/>
  <c r="BR743" i="1"/>
  <c r="AU743" i="1"/>
  <c r="AV743" i="1" s="1"/>
  <c r="BG65" i="1" s="1"/>
  <c r="BO1523" i="1"/>
  <c r="BQ1522" i="1"/>
  <c r="AU1522" i="1" s="1"/>
  <c r="AV1522" i="1" s="1"/>
  <c r="BF130" i="1" s="1"/>
  <c r="BQ741" i="3"/>
  <c r="BO742" i="3"/>
  <c r="BO744" i="1"/>
  <c r="BQ744" i="1" s="1"/>
  <c r="AF349" i="3"/>
  <c r="G740" i="3"/>
  <c r="H740" i="3" s="1"/>
  <c r="T348" i="3"/>
  <c r="E745" i="3"/>
  <c r="F745" i="3" s="1"/>
  <c r="AE350" i="3"/>
  <c r="R351" i="3"/>
  <c r="S351" i="3" s="1"/>
  <c r="AR743" i="3"/>
  <c r="AS744" i="3"/>
  <c r="G740" i="1"/>
  <c r="H739" i="1"/>
  <c r="AS740" i="1"/>
  <c r="AR739" i="1"/>
  <c r="BR741" i="3" l="1"/>
  <c r="AU741" i="3"/>
  <c r="AV741" i="3" s="1"/>
  <c r="AT740" i="3"/>
  <c r="BD65" i="3"/>
  <c r="AW740" i="3"/>
  <c r="BR744" i="1"/>
  <c r="AU744" i="1"/>
  <c r="AV744" i="1" s="1"/>
  <c r="BH65" i="1" s="1"/>
  <c r="BQ1523" i="1"/>
  <c r="AU1523" i="1" s="1"/>
  <c r="AV1523" i="1" s="1"/>
  <c r="BG130" i="1" s="1"/>
  <c r="BO1524" i="1"/>
  <c r="BQ742" i="3"/>
  <c r="BO743" i="3"/>
  <c r="BO745" i="1"/>
  <c r="BQ745" i="1" s="1"/>
  <c r="AF350" i="3"/>
  <c r="G741" i="3"/>
  <c r="H741" i="3" s="1"/>
  <c r="T349" i="3"/>
  <c r="E746" i="3"/>
  <c r="F746" i="3" s="1"/>
  <c r="AR744" i="3"/>
  <c r="AS745" i="3"/>
  <c r="AE351" i="3"/>
  <c r="R352" i="3"/>
  <c r="S352" i="3" s="1"/>
  <c r="G741" i="1"/>
  <c r="H740" i="1"/>
  <c r="AS741" i="1"/>
  <c r="AR740" i="1"/>
  <c r="AT741" i="3" l="1"/>
  <c r="BE65" i="3"/>
  <c r="AW741" i="3"/>
  <c r="BR742" i="3"/>
  <c r="AU742" i="3"/>
  <c r="BR745" i="1"/>
  <c r="AU745" i="1"/>
  <c r="AV745" i="1" s="1"/>
  <c r="BI65" i="1" s="1"/>
  <c r="BO1525" i="1"/>
  <c r="BQ1524" i="1"/>
  <c r="AU1524" i="1" s="1"/>
  <c r="AV1524" i="1" s="1"/>
  <c r="BH130" i="1" s="1"/>
  <c r="BQ743" i="3"/>
  <c r="BO744" i="3"/>
  <c r="BO746" i="1"/>
  <c r="BQ746" i="1" s="1"/>
  <c r="AF351" i="3"/>
  <c r="G742" i="3"/>
  <c r="H742" i="3" s="1"/>
  <c r="T350" i="3"/>
  <c r="E747" i="3"/>
  <c r="F747" i="3" s="1"/>
  <c r="AE352" i="3"/>
  <c r="R353" i="3"/>
  <c r="S353" i="3" s="1"/>
  <c r="AR745" i="3"/>
  <c r="AS746" i="3"/>
  <c r="G742" i="1"/>
  <c r="H741" i="1"/>
  <c r="AS742" i="1"/>
  <c r="AR741" i="1"/>
  <c r="BR743" i="3" l="1"/>
  <c r="AU743" i="3"/>
  <c r="AV743" i="3" s="1"/>
  <c r="AV742" i="3"/>
  <c r="AT742" i="3"/>
  <c r="BR746" i="1"/>
  <c r="AU746" i="1"/>
  <c r="AV746" i="1" s="1"/>
  <c r="BJ65" i="1" s="1"/>
  <c r="BQ1525" i="1"/>
  <c r="AU1525" i="1" s="1"/>
  <c r="AV1525" i="1" s="1"/>
  <c r="BI130" i="1" s="1"/>
  <c r="BO1526" i="1"/>
  <c r="BQ744" i="3"/>
  <c r="BO745" i="3"/>
  <c r="BO747" i="1"/>
  <c r="BQ747" i="1" s="1"/>
  <c r="AF352" i="3"/>
  <c r="G743" i="3"/>
  <c r="H743" i="3" s="1"/>
  <c r="T351" i="3"/>
  <c r="E748" i="3"/>
  <c r="F748" i="3" s="1"/>
  <c r="AE353" i="3"/>
  <c r="R354" i="3"/>
  <c r="S354" i="3" s="1"/>
  <c r="AR746" i="3"/>
  <c r="AS747" i="3"/>
  <c r="G743" i="1"/>
  <c r="H742" i="1"/>
  <c r="AS743" i="1"/>
  <c r="AR742" i="1"/>
  <c r="AT743" i="3" l="1"/>
  <c r="BR744" i="3"/>
  <c r="AU744" i="3"/>
  <c r="AV744" i="3" s="1"/>
  <c r="BF65" i="3"/>
  <c r="AW742" i="3"/>
  <c r="BG65" i="3"/>
  <c r="AW743" i="3"/>
  <c r="BR747" i="1"/>
  <c r="AU747" i="1"/>
  <c r="AV747" i="1" s="1"/>
  <c r="BK65" i="1" s="1"/>
  <c r="BL65" i="1" s="1"/>
  <c r="BO1527" i="1"/>
  <c r="BQ1526" i="1"/>
  <c r="AU1526" i="1" s="1"/>
  <c r="AV1526" i="1" s="1"/>
  <c r="BJ130" i="1" s="1"/>
  <c r="BQ745" i="3"/>
  <c r="BO746" i="3"/>
  <c r="BO748" i="1"/>
  <c r="BQ748" i="1" s="1"/>
  <c r="AF353" i="3"/>
  <c r="G744" i="3"/>
  <c r="H744" i="3" s="1"/>
  <c r="T352" i="3"/>
  <c r="AE354" i="3"/>
  <c r="R355" i="3"/>
  <c r="S355" i="3" s="1"/>
  <c r="AR747" i="3"/>
  <c r="AS748" i="3"/>
  <c r="E749" i="3"/>
  <c r="F749" i="3" s="1"/>
  <c r="G744" i="1"/>
  <c r="H743" i="1"/>
  <c r="AS744" i="1"/>
  <c r="AR743" i="1"/>
  <c r="AT744" i="3" l="1"/>
  <c r="BR745" i="3"/>
  <c r="AU745" i="3"/>
  <c r="AV745" i="3" s="1"/>
  <c r="BH65" i="3"/>
  <c r="AW744" i="3"/>
  <c r="BR748" i="1"/>
  <c r="AU748" i="1"/>
  <c r="AV748" i="1" s="1"/>
  <c r="AZ66" i="1" s="1"/>
  <c r="BQ1527" i="1"/>
  <c r="AU1527" i="1" s="1"/>
  <c r="AV1527" i="1" s="1"/>
  <c r="BK130" i="1" s="1"/>
  <c r="BL130" i="1" s="1"/>
  <c r="BO1528" i="1"/>
  <c r="BQ746" i="3"/>
  <c r="BO747" i="3"/>
  <c r="BO749" i="1"/>
  <c r="BQ749" i="1" s="1"/>
  <c r="AF354" i="3"/>
  <c r="G745" i="3"/>
  <c r="H745" i="3" s="1"/>
  <c r="T353" i="3"/>
  <c r="E750" i="3"/>
  <c r="F750" i="3" s="1"/>
  <c r="AR748" i="3"/>
  <c r="AS749" i="3"/>
  <c r="AE355" i="3"/>
  <c r="R356" i="3"/>
  <c r="S356" i="3" s="1"/>
  <c r="G745" i="1"/>
  <c r="H744" i="1"/>
  <c r="AS745" i="1"/>
  <c r="AR744" i="1"/>
  <c r="BR746" i="3" l="1"/>
  <c r="AU746" i="3"/>
  <c r="BI65" i="3"/>
  <c r="AW745" i="3"/>
  <c r="AT745" i="3"/>
  <c r="BR749" i="1"/>
  <c r="AU749" i="1"/>
  <c r="AV749" i="1" s="1"/>
  <c r="BA66" i="1" s="1"/>
  <c r="BO1529" i="1"/>
  <c r="BQ1528" i="1"/>
  <c r="AU1528" i="1" s="1"/>
  <c r="AV1528" i="1" s="1"/>
  <c r="AZ131" i="1" s="1"/>
  <c r="BQ747" i="3"/>
  <c r="BO748" i="3"/>
  <c r="BO750" i="1"/>
  <c r="BQ750" i="1" s="1"/>
  <c r="AF355" i="3"/>
  <c r="G746" i="3"/>
  <c r="H746" i="3" s="1"/>
  <c r="T354" i="3"/>
  <c r="E751" i="3"/>
  <c r="F751" i="3" s="1"/>
  <c r="AR749" i="3"/>
  <c r="AS750" i="3"/>
  <c r="AE356" i="3"/>
  <c r="R357" i="3"/>
  <c r="S357" i="3" s="1"/>
  <c r="G746" i="1"/>
  <c r="H745" i="1"/>
  <c r="AS746" i="1"/>
  <c r="AR745" i="1"/>
  <c r="AT746" i="3" l="1"/>
  <c r="AV746" i="3"/>
  <c r="BR747" i="3"/>
  <c r="AU747" i="3"/>
  <c r="AV747" i="3" s="1"/>
  <c r="BR750" i="1"/>
  <c r="AU750" i="1"/>
  <c r="AV750" i="1" s="1"/>
  <c r="BB66" i="1" s="1"/>
  <c r="BQ1529" i="1"/>
  <c r="AU1529" i="1" s="1"/>
  <c r="AV1529" i="1" s="1"/>
  <c r="BA131" i="1" s="1"/>
  <c r="BO1530" i="1"/>
  <c r="BQ748" i="3"/>
  <c r="BO749" i="3"/>
  <c r="BO751" i="1"/>
  <c r="BQ751" i="1" s="1"/>
  <c r="AF356" i="3"/>
  <c r="G747" i="3"/>
  <c r="H747" i="3" s="1"/>
  <c r="T355" i="3"/>
  <c r="E752" i="3"/>
  <c r="F752" i="3" s="1"/>
  <c r="AE357" i="3"/>
  <c r="R358" i="3"/>
  <c r="S358" i="3" s="1"/>
  <c r="AR750" i="3"/>
  <c r="AS751" i="3"/>
  <c r="G747" i="1"/>
  <c r="H746" i="1"/>
  <c r="AS747" i="1"/>
  <c r="AR746" i="1"/>
  <c r="AT747" i="3" l="1"/>
  <c r="BR748" i="3"/>
  <c r="AU748" i="3"/>
  <c r="AV748" i="3" s="1"/>
  <c r="BK65" i="3"/>
  <c r="AW747" i="3"/>
  <c r="BJ65" i="3"/>
  <c r="AW746" i="3"/>
  <c r="BR751" i="1"/>
  <c r="AU751" i="1"/>
  <c r="AV751" i="1" s="1"/>
  <c r="BC66" i="1" s="1"/>
  <c r="BO1531" i="1"/>
  <c r="BQ1530" i="1"/>
  <c r="AU1530" i="1" s="1"/>
  <c r="AV1530" i="1" s="1"/>
  <c r="BB131" i="1" s="1"/>
  <c r="BQ749" i="3"/>
  <c r="BO750" i="3"/>
  <c r="BO752" i="1"/>
  <c r="BQ752" i="1" s="1"/>
  <c r="AF357" i="3"/>
  <c r="G748" i="3"/>
  <c r="H748" i="3" s="1"/>
  <c r="T356" i="3"/>
  <c r="AR751" i="3"/>
  <c r="AS752" i="3"/>
  <c r="E753" i="3"/>
  <c r="F753" i="3" s="1"/>
  <c r="AE358" i="3"/>
  <c r="R359" i="3"/>
  <c r="S359" i="3" s="1"/>
  <c r="G748" i="1"/>
  <c r="H747" i="1"/>
  <c r="AS748" i="1"/>
  <c r="AR747" i="1"/>
  <c r="AT748" i="3" l="1"/>
  <c r="BR749" i="3"/>
  <c r="AU749" i="3"/>
  <c r="AV749" i="3" s="1"/>
  <c r="BL65" i="3"/>
  <c r="BM65" i="3"/>
  <c r="AP66" i="3" s="1"/>
  <c r="AZ66" i="3"/>
  <c r="AW748" i="3"/>
  <c r="BR752" i="1"/>
  <c r="AU752" i="1"/>
  <c r="AV752" i="1" s="1"/>
  <c r="BD66" i="1" s="1"/>
  <c r="BQ1531" i="1"/>
  <c r="AU1531" i="1" s="1"/>
  <c r="AV1531" i="1" s="1"/>
  <c r="BC131" i="1" s="1"/>
  <c r="BO1532" i="1"/>
  <c r="BQ750" i="3"/>
  <c r="BO751" i="3"/>
  <c r="BO753" i="1"/>
  <c r="BQ753" i="1" s="1"/>
  <c r="AF358" i="3"/>
  <c r="G749" i="3"/>
  <c r="H749" i="3" s="1"/>
  <c r="T357" i="3"/>
  <c r="E754" i="3"/>
  <c r="F754" i="3" s="1"/>
  <c r="AR752" i="3"/>
  <c r="AS753" i="3"/>
  <c r="AE359" i="3"/>
  <c r="R360" i="3"/>
  <c r="S360" i="3" s="1"/>
  <c r="G749" i="1"/>
  <c r="H748" i="1"/>
  <c r="AS749" i="1"/>
  <c r="AR748" i="1"/>
  <c r="BR750" i="3" l="1"/>
  <c r="AU750" i="3"/>
  <c r="AT749" i="3"/>
  <c r="BA66" i="3"/>
  <c r="AW749" i="3"/>
  <c r="BR753" i="1"/>
  <c r="AU753" i="1"/>
  <c r="AV753" i="1" s="1"/>
  <c r="BE66" i="1" s="1"/>
  <c r="BO1533" i="1"/>
  <c r="BQ1532" i="1"/>
  <c r="AU1532" i="1" s="1"/>
  <c r="AV1532" i="1" s="1"/>
  <c r="BD131" i="1" s="1"/>
  <c r="BQ751" i="3"/>
  <c r="BO752" i="3"/>
  <c r="BO754" i="1"/>
  <c r="BQ754" i="1" s="1"/>
  <c r="AF359" i="3"/>
  <c r="G750" i="3"/>
  <c r="H750" i="3" s="1"/>
  <c r="T358" i="3"/>
  <c r="AE360" i="3"/>
  <c r="R361" i="3"/>
  <c r="S361" i="3" s="1"/>
  <c r="AS754" i="3"/>
  <c r="AR753" i="3"/>
  <c r="E755" i="3"/>
  <c r="F755" i="3" s="1"/>
  <c r="G750" i="1"/>
  <c r="H749" i="1"/>
  <c r="AS750" i="1"/>
  <c r="AR749" i="1"/>
  <c r="BR751" i="3" l="1"/>
  <c r="AU751" i="3"/>
  <c r="AV751" i="3" s="1"/>
  <c r="AT750" i="3"/>
  <c r="AV750" i="3"/>
  <c r="BR754" i="1"/>
  <c r="AU754" i="1"/>
  <c r="AV754" i="1" s="1"/>
  <c r="BF66" i="1" s="1"/>
  <c r="BQ1533" i="1"/>
  <c r="AU1533" i="1" s="1"/>
  <c r="AV1533" i="1" s="1"/>
  <c r="BE131" i="1" s="1"/>
  <c r="BO1534" i="1"/>
  <c r="BQ752" i="3"/>
  <c r="BO753" i="3"/>
  <c r="BO755" i="1"/>
  <c r="BQ755" i="1" s="1"/>
  <c r="AF360" i="3"/>
  <c r="G751" i="3"/>
  <c r="H751" i="3" s="1"/>
  <c r="T359" i="3"/>
  <c r="AE361" i="3"/>
  <c r="R362" i="3"/>
  <c r="S362" i="3" s="1"/>
  <c r="E756" i="3"/>
  <c r="F756" i="3" s="1"/>
  <c r="AR754" i="3"/>
  <c r="AS755" i="3"/>
  <c r="G751" i="1"/>
  <c r="H750" i="1"/>
  <c r="AS751" i="1"/>
  <c r="AR750" i="1"/>
  <c r="AT751" i="3" l="1"/>
  <c r="BB66" i="3"/>
  <c r="AW750" i="3"/>
  <c r="BC66" i="3"/>
  <c r="AW751" i="3"/>
  <c r="BR752" i="3"/>
  <c r="AU752" i="3"/>
  <c r="AV752" i="3" s="1"/>
  <c r="BR755" i="1"/>
  <c r="AU755" i="1"/>
  <c r="AV755" i="1" s="1"/>
  <c r="BG66" i="1" s="1"/>
  <c r="BO1535" i="1"/>
  <c r="BQ1534" i="1"/>
  <c r="AU1534" i="1" s="1"/>
  <c r="AV1534" i="1" s="1"/>
  <c r="BF131" i="1" s="1"/>
  <c r="BQ753" i="3"/>
  <c r="BO754" i="3"/>
  <c r="BO756" i="1"/>
  <c r="BQ756" i="1" s="1"/>
  <c r="AF361" i="3"/>
  <c r="G752" i="3"/>
  <c r="H752" i="3" s="1"/>
  <c r="T360" i="3"/>
  <c r="AR755" i="3"/>
  <c r="AS756" i="3"/>
  <c r="AE362" i="3"/>
  <c r="R363" i="3"/>
  <c r="S363" i="3" s="1"/>
  <c r="E757" i="3"/>
  <c r="F757" i="3" s="1"/>
  <c r="G752" i="1"/>
  <c r="H751" i="1"/>
  <c r="AS752" i="1"/>
  <c r="AR751" i="1"/>
  <c r="BR753" i="3" l="1"/>
  <c r="AU753" i="3"/>
  <c r="AV753" i="3" s="1"/>
  <c r="BD66" i="3"/>
  <c r="AW752" i="3"/>
  <c r="AT752" i="3"/>
  <c r="BR756" i="1"/>
  <c r="AU756" i="1"/>
  <c r="AV756" i="1" s="1"/>
  <c r="BH66" i="1" s="1"/>
  <c r="BQ1535" i="1"/>
  <c r="AU1535" i="1" s="1"/>
  <c r="AV1535" i="1" s="1"/>
  <c r="BG131" i="1" s="1"/>
  <c r="BO1536" i="1"/>
  <c r="BQ754" i="3"/>
  <c r="BO755" i="3"/>
  <c r="BO757" i="1"/>
  <c r="BQ757" i="1" s="1"/>
  <c r="AF362" i="3"/>
  <c r="G753" i="3"/>
  <c r="H753" i="3" s="1"/>
  <c r="T361" i="3"/>
  <c r="E758" i="3"/>
  <c r="F758" i="3" s="1"/>
  <c r="AE363" i="3"/>
  <c r="R364" i="3"/>
  <c r="S364" i="3" s="1"/>
  <c r="AR756" i="3"/>
  <c r="AS757" i="3"/>
  <c r="G753" i="1"/>
  <c r="H752" i="1"/>
  <c r="AS753" i="1"/>
  <c r="AR752" i="1"/>
  <c r="AT753" i="3" l="1"/>
  <c r="BE66" i="3"/>
  <c r="AW753" i="3"/>
  <c r="BR754" i="3"/>
  <c r="AU754" i="3"/>
  <c r="BR757" i="1"/>
  <c r="AU757" i="1"/>
  <c r="AV757" i="1" s="1"/>
  <c r="BI66" i="1" s="1"/>
  <c r="BO1537" i="1"/>
  <c r="BQ1536" i="1"/>
  <c r="AU1536" i="1" s="1"/>
  <c r="AV1536" i="1" s="1"/>
  <c r="BH131" i="1" s="1"/>
  <c r="BQ755" i="3"/>
  <c r="BO756" i="3"/>
  <c r="BO758" i="1"/>
  <c r="BQ758" i="1" s="1"/>
  <c r="AF363" i="3"/>
  <c r="G754" i="3"/>
  <c r="H754" i="3" s="1"/>
  <c r="T362" i="3"/>
  <c r="E759" i="3"/>
  <c r="F759" i="3" s="1"/>
  <c r="AE364" i="3"/>
  <c r="R365" i="3"/>
  <c r="S365" i="3" s="1"/>
  <c r="AR757" i="3"/>
  <c r="AS758" i="3"/>
  <c r="G754" i="1"/>
  <c r="H753" i="1"/>
  <c r="AS754" i="1"/>
  <c r="AR753" i="1"/>
  <c r="AT754" i="3" l="1"/>
  <c r="AV754" i="3"/>
  <c r="BR755" i="3"/>
  <c r="AU755" i="3"/>
  <c r="AV755" i="3" s="1"/>
  <c r="BR758" i="1"/>
  <c r="AU758" i="1"/>
  <c r="AV758" i="1" s="1"/>
  <c r="BJ66" i="1" s="1"/>
  <c r="BQ1537" i="1"/>
  <c r="AU1537" i="1" s="1"/>
  <c r="AV1537" i="1" s="1"/>
  <c r="BI131" i="1" s="1"/>
  <c r="BO1538" i="1"/>
  <c r="BQ756" i="3"/>
  <c r="BO757" i="3"/>
  <c r="BO759" i="1"/>
  <c r="BQ759" i="1" s="1"/>
  <c r="AF364" i="3"/>
  <c r="G755" i="3"/>
  <c r="H755" i="3" s="1"/>
  <c r="T363" i="3"/>
  <c r="AS759" i="3"/>
  <c r="AR758" i="3"/>
  <c r="R366" i="3"/>
  <c r="S366" i="3" s="1"/>
  <c r="AE365" i="3"/>
  <c r="E760" i="3"/>
  <c r="F760" i="3" s="1"/>
  <c r="G755" i="1"/>
  <c r="H754" i="1"/>
  <c r="AS755" i="1"/>
  <c r="AR754" i="1"/>
  <c r="BG66" i="3" l="1"/>
  <c r="AW755" i="3"/>
  <c r="BR756" i="3"/>
  <c r="AU756" i="3"/>
  <c r="BF66" i="3"/>
  <c r="AW754" i="3"/>
  <c r="AT755" i="3"/>
  <c r="BR759" i="1"/>
  <c r="AU759" i="1"/>
  <c r="AV759" i="1" s="1"/>
  <c r="BK66" i="1" s="1"/>
  <c r="BL66" i="1" s="1"/>
  <c r="BO1539" i="1"/>
  <c r="BQ1538" i="1"/>
  <c r="AU1538" i="1" s="1"/>
  <c r="AV1538" i="1" s="1"/>
  <c r="BJ131" i="1" s="1"/>
  <c r="BQ757" i="3"/>
  <c r="BO758" i="3"/>
  <c r="BO760" i="1"/>
  <c r="BQ760" i="1" s="1"/>
  <c r="AF365" i="3"/>
  <c r="G756" i="3"/>
  <c r="H756" i="3" s="1"/>
  <c r="T364" i="3"/>
  <c r="E761" i="3"/>
  <c r="F761" i="3" s="1"/>
  <c r="AR759" i="3"/>
  <c r="AS760" i="3"/>
  <c r="AE366" i="3"/>
  <c r="R367" i="3"/>
  <c r="S367" i="3" s="1"/>
  <c r="G756" i="1"/>
  <c r="H755" i="1"/>
  <c r="AS756" i="1"/>
  <c r="AR755" i="1"/>
  <c r="AT756" i="3" l="1"/>
  <c r="AV756" i="3"/>
  <c r="BR757" i="3"/>
  <c r="AU757" i="3"/>
  <c r="AV757" i="3" s="1"/>
  <c r="BR760" i="1"/>
  <c r="AU760" i="1"/>
  <c r="AV760" i="1" s="1"/>
  <c r="AZ67" i="1" s="1"/>
  <c r="BQ1539" i="1"/>
  <c r="AU1539" i="1" s="1"/>
  <c r="AV1539" i="1" s="1"/>
  <c r="BK131" i="1" s="1"/>
  <c r="BL131" i="1" s="1"/>
  <c r="BO1540" i="1"/>
  <c r="BQ758" i="3"/>
  <c r="BO759" i="3"/>
  <c r="BO761" i="1"/>
  <c r="BQ761" i="1" s="1"/>
  <c r="AF366" i="3"/>
  <c r="G757" i="3"/>
  <c r="H757" i="3" s="1"/>
  <c r="T365" i="3"/>
  <c r="AR760" i="3"/>
  <c r="AS761" i="3"/>
  <c r="E762" i="3"/>
  <c r="F762" i="3" s="1"/>
  <c r="R368" i="3"/>
  <c r="S368" i="3" s="1"/>
  <c r="AE367" i="3"/>
  <c r="G757" i="1"/>
  <c r="H756" i="1"/>
  <c r="AS757" i="1"/>
  <c r="AR756" i="1"/>
  <c r="BR758" i="3" l="1"/>
  <c r="AU758" i="3"/>
  <c r="BI66" i="3"/>
  <c r="AW757" i="3"/>
  <c r="BH66" i="3"/>
  <c r="AW756" i="3"/>
  <c r="AT757" i="3"/>
  <c r="BR761" i="1"/>
  <c r="AU761" i="1"/>
  <c r="AV761" i="1" s="1"/>
  <c r="BA67" i="1" s="1"/>
  <c r="BO1541" i="1"/>
  <c r="BQ1540" i="1"/>
  <c r="AU1540" i="1" s="1"/>
  <c r="AV1540" i="1" s="1"/>
  <c r="AZ132" i="1" s="1"/>
  <c r="BQ759" i="3"/>
  <c r="BO760" i="3"/>
  <c r="BO762" i="1"/>
  <c r="BQ762" i="1" s="1"/>
  <c r="AF367" i="3"/>
  <c r="G758" i="3"/>
  <c r="H758" i="3" s="1"/>
  <c r="T366" i="3"/>
  <c r="AR761" i="3"/>
  <c r="AS762" i="3"/>
  <c r="E763" i="3"/>
  <c r="F763" i="3" s="1"/>
  <c r="AE368" i="3"/>
  <c r="R369" i="3"/>
  <c r="S369" i="3" s="1"/>
  <c r="G758" i="1"/>
  <c r="H757" i="1"/>
  <c r="AS758" i="1"/>
  <c r="AR757" i="1"/>
  <c r="BR759" i="3" l="1"/>
  <c r="AU759" i="3"/>
  <c r="AV759" i="3" s="1"/>
  <c r="AT758" i="3"/>
  <c r="AV758" i="3"/>
  <c r="BR762" i="1"/>
  <c r="AU762" i="1"/>
  <c r="AV762" i="1" s="1"/>
  <c r="BB67" i="1" s="1"/>
  <c r="BQ1541" i="1"/>
  <c r="AU1541" i="1" s="1"/>
  <c r="AV1541" i="1" s="1"/>
  <c r="BA132" i="1" s="1"/>
  <c r="BO1542" i="1"/>
  <c r="BQ760" i="3"/>
  <c r="BO761" i="3"/>
  <c r="BO763" i="1"/>
  <c r="BQ763" i="1" s="1"/>
  <c r="AF368" i="3"/>
  <c r="G759" i="3"/>
  <c r="H759" i="3" s="1"/>
  <c r="T367" i="3"/>
  <c r="E764" i="3"/>
  <c r="F764" i="3" s="1"/>
  <c r="AE369" i="3"/>
  <c r="R370" i="3"/>
  <c r="S370" i="3" s="1"/>
  <c r="AR762" i="3"/>
  <c r="AS763" i="3"/>
  <c r="G759" i="1"/>
  <c r="H758" i="1"/>
  <c r="AS759" i="1"/>
  <c r="AR758" i="1"/>
  <c r="AT759" i="3" l="1"/>
  <c r="BR760" i="3"/>
  <c r="AU760" i="3"/>
  <c r="BJ66" i="3"/>
  <c r="AW758" i="3"/>
  <c r="BK66" i="3"/>
  <c r="AW759" i="3"/>
  <c r="BR763" i="1"/>
  <c r="AU763" i="1"/>
  <c r="AV763" i="1" s="1"/>
  <c r="BC67" i="1" s="1"/>
  <c r="BO1543" i="1"/>
  <c r="BQ1542" i="1"/>
  <c r="AU1542" i="1" s="1"/>
  <c r="AV1542" i="1" s="1"/>
  <c r="BB132" i="1" s="1"/>
  <c r="BQ761" i="3"/>
  <c r="BO762" i="3"/>
  <c r="BO764" i="1"/>
  <c r="BQ764" i="1" s="1"/>
  <c r="AF369" i="3"/>
  <c r="G760" i="3"/>
  <c r="H760" i="3" s="1"/>
  <c r="T368" i="3"/>
  <c r="AE370" i="3"/>
  <c r="R371" i="3"/>
  <c r="S371" i="3" s="1"/>
  <c r="AR763" i="3"/>
  <c r="AS764" i="3"/>
  <c r="E765" i="3"/>
  <c r="F765" i="3" s="1"/>
  <c r="G760" i="1"/>
  <c r="H759" i="1"/>
  <c r="AS760" i="1"/>
  <c r="AR759" i="1"/>
  <c r="BM66" i="3" l="1"/>
  <c r="AP67" i="3" s="1"/>
  <c r="BR761" i="3"/>
  <c r="AU761" i="3"/>
  <c r="AV761" i="3" s="1"/>
  <c r="BL66" i="3"/>
  <c r="AV760" i="3"/>
  <c r="AT760" i="3"/>
  <c r="BR764" i="1"/>
  <c r="AU764" i="1"/>
  <c r="AV764" i="1" s="1"/>
  <c r="BD67" i="1" s="1"/>
  <c r="BQ1543" i="1"/>
  <c r="AU1543" i="1" s="1"/>
  <c r="AV1543" i="1" s="1"/>
  <c r="BC132" i="1" s="1"/>
  <c r="BO1544" i="1"/>
  <c r="BQ762" i="3"/>
  <c r="BO763" i="3"/>
  <c r="BO765" i="1"/>
  <c r="BQ765" i="1" s="1"/>
  <c r="AF370" i="3"/>
  <c r="G761" i="3"/>
  <c r="H761" i="3" s="1"/>
  <c r="T369" i="3"/>
  <c r="AE371" i="3"/>
  <c r="R372" i="3"/>
  <c r="S372" i="3" s="1"/>
  <c r="E766" i="3"/>
  <c r="F766" i="3" s="1"/>
  <c r="AR764" i="3"/>
  <c r="AS765" i="3"/>
  <c r="G761" i="1"/>
  <c r="H760" i="1"/>
  <c r="AS761" i="1"/>
  <c r="AR760" i="1"/>
  <c r="AT761" i="3" l="1"/>
  <c r="BR762" i="3"/>
  <c r="AU762" i="3"/>
  <c r="BA67" i="3"/>
  <c r="AW761" i="3"/>
  <c r="AZ67" i="3"/>
  <c r="AW760" i="3"/>
  <c r="BR765" i="1"/>
  <c r="AU765" i="1"/>
  <c r="AV765" i="1" s="1"/>
  <c r="BE67" i="1" s="1"/>
  <c r="BO1545" i="1"/>
  <c r="BQ1544" i="1"/>
  <c r="AU1544" i="1" s="1"/>
  <c r="AV1544" i="1" s="1"/>
  <c r="BD132" i="1" s="1"/>
  <c r="BQ763" i="3"/>
  <c r="BO764" i="3"/>
  <c r="BO766" i="1"/>
  <c r="BQ766" i="1" s="1"/>
  <c r="AF371" i="3"/>
  <c r="G762" i="3"/>
  <c r="H762" i="3" s="1"/>
  <c r="T370" i="3"/>
  <c r="AR765" i="3"/>
  <c r="AS766" i="3"/>
  <c r="E767" i="3"/>
  <c r="F767" i="3" s="1"/>
  <c r="AE372" i="3"/>
  <c r="R373" i="3"/>
  <c r="S373" i="3" s="1"/>
  <c r="G762" i="1"/>
  <c r="H761" i="1"/>
  <c r="AS762" i="1"/>
  <c r="AR761" i="1"/>
  <c r="BR763" i="3" l="1"/>
  <c r="AU763" i="3"/>
  <c r="AV763" i="3" s="1"/>
  <c r="AT762" i="3"/>
  <c r="AV762" i="3"/>
  <c r="BR766" i="1"/>
  <c r="AU766" i="1"/>
  <c r="AV766" i="1" s="1"/>
  <c r="BF67" i="1" s="1"/>
  <c r="BQ1545" i="1"/>
  <c r="AU1545" i="1" s="1"/>
  <c r="AV1545" i="1" s="1"/>
  <c r="BE132" i="1" s="1"/>
  <c r="BO1546" i="1"/>
  <c r="BQ764" i="3"/>
  <c r="BO765" i="3"/>
  <c r="BO767" i="1"/>
  <c r="BQ767" i="1" s="1"/>
  <c r="AF372" i="3"/>
  <c r="G763" i="3"/>
  <c r="H763" i="3" s="1"/>
  <c r="T371" i="3"/>
  <c r="AR766" i="3"/>
  <c r="AS767" i="3"/>
  <c r="E768" i="3"/>
  <c r="F768" i="3" s="1"/>
  <c r="AE373" i="3"/>
  <c r="R374" i="3"/>
  <c r="S374" i="3" s="1"/>
  <c r="G763" i="1"/>
  <c r="H762" i="1"/>
  <c r="AS763" i="1"/>
  <c r="AR762" i="1"/>
  <c r="AT763" i="3" l="1"/>
  <c r="BB67" i="3"/>
  <c r="AW762" i="3"/>
  <c r="BR764" i="3"/>
  <c r="AU764" i="3"/>
  <c r="AV764" i="3" s="1"/>
  <c r="BC67" i="3"/>
  <c r="AW763" i="3"/>
  <c r="BR767" i="1"/>
  <c r="AU767" i="1"/>
  <c r="AV767" i="1" s="1"/>
  <c r="BG67" i="1" s="1"/>
  <c r="BO1547" i="1"/>
  <c r="BQ1546" i="1"/>
  <c r="AU1546" i="1" s="1"/>
  <c r="AV1546" i="1" s="1"/>
  <c r="BF132" i="1" s="1"/>
  <c r="BQ765" i="3"/>
  <c r="BO766" i="3"/>
  <c r="BO768" i="1"/>
  <c r="BQ768" i="1" s="1"/>
  <c r="AF373" i="3"/>
  <c r="G764" i="3"/>
  <c r="H764" i="3" s="1"/>
  <c r="T372" i="3"/>
  <c r="E769" i="3"/>
  <c r="F769" i="3" s="1"/>
  <c r="AR767" i="3"/>
  <c r="AS768" i="3"/>
  <c r="AE374" i="3"/>
  <c r="R375" i="3"/>
  <c r="S375" i="3" s="1"/>
  <c r="G764" i="1"/>
  <c r="H763" i="1"/>
  <c r="AS764" i="1"/>
  <c r="AR763" i="1"/>
  <c r="AT764" i="3" l="1"/>
  <c r="BR765" i="3"/>
  <c r="AU765" i="3"/>
  <c r="AV765" i="3" s="1"/>
  <c r="BD67" i="3"/>
  <c r="AW764" i="3"/>
  <c r="BR768" i="1"/>
  <c r="AU768" i="1"/>
  <c r="AV768" i="1" s="1"/>
  <c r="BH67" i="1" s="1"/>
  <c r="BQ1547" i="1"/>
  <c r="AU1547" i="1" s="1"/>
  <c r="AV1547" i="1" s="1"/>
  <c r="BG132" i="1" s="1"/>
  <c r="BO1548" i="1"/>
  <c r="BQ766" i="3"/>
  <c r="BO767" i="3"/>
  <c r="BO769" i="1"/>
  <c r="BQ769" i="1" s="1"/>
  <c r="AF374" i="3"/>
  <c r="G765" i="3"/>
  <c r="H765" i="3" s="1"/>
  <c r="T373" i="3"/>
  <c r="E770" i="3"/>
  <c r="F770" i="3" s="1"/>
  <c r="AR768" i="3"/>
  <c r="AS769" i="3"/>
  <c r="R376" i="3"/>
  <c r="S376" i="3" s="1"/>
  <c r="AE375" i="3"/>
  <c r="G765" i="1"/>
  <c r="H764" i="1"/>
  <c r="AS765" i="1"/>
  <c r="AR764" i="1"/>
  <c r="AT765" i="3" l="1"/>
  <c r="BE67" i="3"/>
  <c r="AW765" i="3"/>
  <c r="BR766" i="3"/>
  <c r="AU766" i="3"/>
  <c r="BR769" i="1"/>
  <c r="AU769" i="1"/>
  <c r="AV769" i="1" s="1"/>
  <c r="BI67" i="1" s="1"/>
  <c r="BO1549" i="1"/>
  <c r="BQ1548" i="1"/>
  <c r="AU1548" i="1" s="1"/>
  <c r="AV1548" i="1" s="1"/>
  <c r="BH132" i="1" s="1"/>
  <c r="BQ767" i="3"/>
  <c r="BO768" i="3"/>
  <c r="BO770" i="1"/>
  <c r="BQ770" i="1" s="1"/>
  <c r="AF375" i="3"/>
  <c r="G766" i="3"/>
  <c r="H766" i="3" s="1"/>
  <c r="T374" i="3"/>
  <c r="AS770" i="3"/>
  <c r="AR769" i="3"/>
  <c r="E771" i="3"/>
  <c r="F771" i="3" s="1"/>
  <c r="AE376" i="3"/>
  <c r="R377" i="3"/>
  <c r="S377" i="3" s="1"/>
  <c r="G766" i="1"/>
  <c r="H765" i="1"/>
  <c r="AS766" i="1"/>
  <c r="AR765" i="1"/>
  <c r="AT766" i="3" l="1"/>
  <c r="AV766" i="3"/>
  <c r="BR767" i="3"/>
  <c r="AU767" i="3"/>
  <c r="AV767" i="3" s="1"/>
  <c r="BR770" i="1"/>
  <c r="AU770" i="1"/>
  <c r="AV770" i="1" s="1"/>
  <c r="BJ67" i="1" s="1"/>
  <c r="BQ1549" i="1"/>
  <c r="AU1549" i="1" s="1"/>
  <c r="AV1549" i="1" s="1"/>
  <c r="BI132" i="1" s="1"/>
  <c r="BO1550" i="1"/>
  <c r="BQ768" i="3"/>
  <c r="BO769" i="3"/>
  <c r="BO771" i="1"/>
  <c r="BQ771" i="1" s="1"/>
  <c r="AF376" i="3"/>
  <c r="G767" i="3"/>
  <c r="H767" i="3" s="1"/>
  <c r="T375" i="3"/>
  <c r="E772" i="3"/>
  <c r="F772" i="3" s="1"/>
  <c r="AE377" i="3"/>
  <c r="R378" i="3"/>
  <c r="S378" i="3" s="1"/>
  <c r="AR770" i="3"/>
  <c r="AS771" i="3"/>
  <c r="G767" i="1"/>
  <c r="H766" i="1"/>
  <c r="AS767" i="1"/>
  <c r="AR766" i="1"/>
  <c r="BG67" i="3" l="1"/>
  <c r="AW767" i="3"/>
  <c r="BR768" i="3"/>
  <c r="AU768" i="3"/>
  <c r="BF67" i="3"/>
  <c r="AW766" i="3"/>
  <c r="AT767" i="3"/>
  <c r="BR771" i="1"/>
  <c r="AU771" i="1"/>
  <c r="AV771" i="1" s="1"/>
  <c r="BK67" i="1" s="1"/>
  <c r="BL67" i="1" s="1"/>
  <c r="BO1551" i="1"/>
  <c r="BQ1550" i="1"/>
  <c r="AU1550" i="1" s="1"/>
  <c r="AV1550" i="1" s="1"/>
  <c r="BJ132" i="1" s="1"/>
  <c r="BQ769" i="3"/>
  <c r="BO770" i="3"/>
  <c r="BO772" i="1"/>
  <c r="BQ772" i="1" s="1"/>
  <c r="AF377" i="3"/>
  <c r="G768" i="3"/>
  <c r="H768" i="3" s="1"/>
  <c r="T376" i="3"/>
  <c r="AR771" i="3"/>
  <c r="AS772" i="3"/>
  <c r="E773" i="3"/>
  <c r="F773" i="3" s="1"/>
  <c r="R379" i="3"/>
  <c r="S379" i="3" s="1"/>
  <c r="AE378" i="3"/>
  <c r="G768" i="1"/>
  <c r="H767" i="1"/>
  <c r="AS768" i="1"/>
  <c r="AR767" i="1"/>
  <c r="BR769" i="3" l="1"/>
  <c r="AU769" i="3"/>
  <c r="AV769" i="3" s="1"/>
  <c r="AV768" i="3"/>
  <c r="AT768" i="3"/>
  <c r="BR772" i="1"/>
  <c r="AU772" i="1"/>
  <c r="AV772" i="1" s="1"/>
  <c r="AZ68" i="1" s="1"/>
  <c r="BQ1551" i="1"/>
  <c r="AU1551" i="1" s="1"/>
  <c r="AV1551" i="1" s="1"/>
  <c r="BK132" i="1" s="1"/>
  <c r="BL132" i="1" s="1"/>
  <c r="BO1552" i="1"/>
  <c r="BQ770" i="3"/>
  <c r="BO771" i="3"/>
  <c r="BO773" i="1"/>
  <c r="BQ773" i="1" s="1"/>
  <c r="AF378" i="3"/>
  <c r="G769" i="3"/>
  <c r="H769" i="3" s="1"/>
  <c r="T377" i="3"/>
  <c r="AE379" i="3"/>
  <c r="R380" i="3"/>
  <c r="S380" i="3" s="1"/>
  <c r="AR772" i="3"/>
  <c r="AS773" i="3"/>
  <c r="E774" i="3"/>
  <c r="F774" i="3" s="1"/>
  <c r="G769" i="1"/>
  <c r="H768" i="1"/>
  <c r="AS769" i="1"/>
  <c r="AR768" i="1"/>
  <c r="AT769" i="3" l="1"/>
  <c r="BR770" i="3"/>
  <c r="AU770" i="3"/>
  <c r="AV770" i="3" s="1"/>
  <c r="BH67" i="3"/>
  <c r="AW768" i="3"/>
  <c r="BI67" i="3"/>
  <c r="AW769" i="3"/>
  <c r="BR773" i="1"/>
  <c r="AU773" i="1"/>
  <c r="AV773" i="1" s="1"/>
  <c r="BA68" i="1" s="1"/>
  <c r="BO1553" i="1"/>
  <c r="BQ1552" i="1"/>
  <c r="AU1552" i="1" s="1"/>
  <c r="AV1552" i="1" s="1"/>
  <c r="AZ133" i="1" s="1"/>
  <c r="BQ771" i="3"/>
  <c r="BO772" i="3"/>
  <c r="BO774" i="1"/>
  <c r="BQ774" i="1" s="1"/>
  <c r="AF379" i="3"/>
  <c r="G770" i="3"/>
  <c r="H770" i="3" s="1"/>
  <c r="T378" i="3"/>
  <c r="E775" i="3"/>
  <c r="F775" i="3" s="1"/>
  <c r="AR773" i="3"/>
  <c r="AS774" i="3"/>
  <c r="R381" i="3"/>
  <c r="S381" i="3" s="1"/>
  <c r="AE380" i="3"/>
  <c r="G770" i="1"/>
  <c r="H769" i="1"/>
  <c r="AS770" i="1"/>
  <c r="AR769" i="1"/>
  <c r="AT770" i="3" l="1"/>
  <c r="BR771" i="3"/>
  <c r="AU771" i="3"/>
  <c r="AV771" i="3" s="1"/>
  <c r="BJ67" i="3"/>
  <c r="AW770" i="3"/>
  <c r="BR774" i="1"/>
  <c r="AU774" i="1"/>
  <c r="AV774" i="1" s="1"/>
  <c r="BB68" i="1" s="1"/>
  <c r="BQ1553" i="1"/>
  <c r="AU1553" i="1" s="1"/>
  <c r="AV1553" i="1" s="1"/>
  <c r="BA133" i="1" s="1"/>
  <c r="BO1554" i="1"/>
  <c r="BQ772" i="3"/>
  <c r="BO773" i="3"/>
  <c r="BO775" i="1"/>
  <c r="BQ775" i="1" s="1"/>
  <c r="AF380" i="3"/>
  <c r="G771" i="3"/>
  <c r="H771" i="3" s="1"/>
  <c r="T379" i="3"/>
  <c r="AE381" i="3"/>
  <c r="R382" i="3"/>
  <c r="S382" i="3" s="1"/>
  <c r="E776" i="3"/>
  <c r="F776" i="3" s="1"/>
  <c r="AS775" i="3"/>
  <c r="AR774" i="3"/>
  <c r="G771" i="1"/>
  <c r="H770" i="1"/>
  <c r="AS771" i="1"/>
  <c r="AR770" i="1"/>
  <c r="BR772" i="3" l="1"/>
  <c r="AU772" i="3"/>
  <c r="AT771" i="3"/>
  <c r="BK67" i="3"/>
  <c r="AW771" i="3"/>
  <c r="BR775" i="1"/>
  <c r="AU775" i="1"/>
  <c r="AV775" i="1" s="1"/>
  <c r="BC68" i="1" s="1"/>
  <c r="BO1555" i="1"/>
  <c r="BQ1554" i="1"/>
  <c r="AU1554" i="1" s="1"/>
  <c r="AV1554" i="1" s="1"/>
  <c r="BB133" i="1" s="1"/>
  <c r="BQ773" i="3"/>
  <c r="BO774" i="3"/>
  <c r="BO776" i="1"/>
  <c r="BQ776" i="1" s="1"/>
  <c r="AF381" i="3"/>
  <c r="G772" i="3"/>
  <c r="H772" i="3" s="1"/>
  <c r="T380" i="3"/>
  <c r="R383" i="3"/>
  <c r="S383" i="3" s="1"/>
  <c r="AE382" i="3"/>
  <c r="E777" i="3"/>
  <c r="F777" i="3" s="1"/>
  <c r="AR775" i="3"/>
  <c r="AS776" i="3"/>
  <c r="G772" i="1"/>
  <c r="H771" i="1"/>
  <c r="AS772" i="1"/>
  <c r="AR771" i="1"/>
  <c r="BL67" i="3" l="1"/>
  <c r="BM67" i="3"/>
  <c r="AP68" i="3" s="1"/>
  <c r="AT772" i="3"/>
  <c r="AV772" i="3"/>
  <c r="BR773" i="3"/>
  <c r="AU773" i="3"/>
  <c r="AV773" i="3" s="1"/>
  <c r="BR776" i="1"/>
  <c r="AU776" i="1"/>
  <c r="AV776" i="1" s="1"/>
  <c r="BD68" i="1" s="1"/>
  <c r="BQ1555" i="1"/>
  <c r="AU1555" i="1" s="1"/>
  <c r="AV1555" i="1" s="1"/>
  <c r="BC133" i="1" s="1"/>
  <c r="BO1556" i="1"/>
  <c r="BQ774" i="3"/>
  <c r="BO775" i="3"/>
  <c r="BO777" i="1"/>
  <c r="BQ777" i="1" s="1"/>
  <c r="AF382" i="3"/>
  <c r="G773" i="3"/>
  <c r="H773" i="3" s="1"/>
  <c r="T381" i="3"/>
  <c r="R384" i="3"/>
  <c r="S384" i="3" s="1"/>
  <c r="AE383" i="3"/>
  <c r="AR776" i="3"/>
  <c r="AS777" i="3"/>
  <c r="E778" i="3"/>
  <c r="F778" i="3" s="1"/>
  <c r="G773" i="1"/>
  <c r="H772" i="1"/>
  <c r="AS773" i="1"/>
  <c r="AR772" i="1"/>
  <c r="BR774" i="3" l="1"/>
  <c r="AU774" i="3"/>
  <c r="BA68" i="3"/>
  <c r="AW773" i="3"/>
  <c r="AT773" i="3"/>
  <c r="AZ68" i="3"/>
  <c r="AW772" i="3"/>
  <c r="BR777" i="1"/>
  <c r="AU777" i="1"/>
  <c r="AV777" i="1" s="1"/>
  <c r="BE68" i="1" s="1"/>
  <c r="BO1557" i="1"/>
  <c r="BQ1556" i="1"/>
  <c r="AU1556" i="1" s="1"/>
  <c r="AV1556" i="1" s="1"/>
  <c r="BD133" i="1" s="1"/>
  <c r="BQ775" i="3"/>
  <c r="BO776" i="3"/>
  <c r="BO778" i="1"/>
  <c r="BQ778" i="1" s="1"/>
  <c r="AF383" i="3"/>
  <c r="G774" i="3"/>
  <c r="H774" i="3" s="1"/>
  <c r="T382" i="3"/>
  <c r="E779" i="3"/>
  <c r="F779" i="3" s="1"/>
  <c r="R385" i="3"/>
  <c r="S385" i="3" s="1"/>
  <c r="AE384" i="3"/>
  <c r="AR777" i="3"/>
  <c r="AS778" i="3"/>
  <c r="G774" i="1"/>
  <c r="H773" i="1"/>
  <c r="AS774" i="1"/>
  <c r="AR773" i="1"/>
  <c r="AT774" i="3" l="1"/>
  <c r="AV774" i="3"/>
  <c r="BR775" i="3"/>
  <c r="AU775" i="3"/>
  <c r="AV775" i="3" s="1"/>
  <c r="BR778" i="1"/>
  <c r="AU778" i="1"/>
  <c r="AV778" i="1" s="1"/>
  <c r="BF68" i="1" s="1"/>
  <c r="BQ1557" i="1"/>
  <c r="AU1557" i="1" s="1"/>
  <c r="AV1557" i="1" s="1"/>
  <c r="BE133" i="1" s="1"/>
  <c r="BO1558" i="1"/>
  <c r="BQ776" i="3"/>
  <c r="BO777" i="3"/>
  <c r="BO779" i="1"/>
  <c r="BQ779" i="1" s="1"/>
  <c r="AF384" i="3"/>
  <c r="G775" i="3"/>
  <c r="H775" i="3" s="1"/>
  <c r="T383" i="3"/>
  <c r="E780" i="3"/>
  <c r="F780" i="3" s="1"/>
  <c r="AR778" i="3"/>
  <c r="AS779" i="3"/>
  <c r="R386" i="3"/>
  <c r="S386" i="3" s="1"/>
  <c r="AE385" i="3"/>
  <c r="G775" i="1"/>
  <c r="H774" i="1"/>
  <c r="AS775" i="1"/>
  <c r="AR774" i="1"/>
  <c r="BR776" i="3" l="1"/>
  <c r="AU776" i="3"/>
  <c r="BC68" i="3"/>
  <c r="AW775" i="3"/>
  <c r="BB68" i="3"/>
  <c r="AW774" i="3"/>
  <c r="AT775" i="3"/>
  <c r="BR779" i="1"/>
  <c r="AU779" i="1"/>
  <c r="AV779" i="1" s="1"/>
  <c r="BG68" i="1" s="1"/>
  <c r="BO1559" i="1"/>
  <c r="BQ1558" i="1"/>
  <c r="AU1558" i="1" s="1"/>
  <c r="AV1558" i="1" s="1"/>
  <c r="BF133" i="1" s="1"/>
  <c r="BQ777" i="3"/>
  <c r="BO778" i="3"/>
  <c r="BO780" i="1"/>
  <c r="BQ780" i="1" s="1"/>
  <c r="AF385" i="3"/>
  <c r="G776" i="3"/>
  <c r="H776" i="3" s="1"/>
  <c r="T384" i="3"/>
  <c r="AR779" i="3"/>
  <c r="AS780" i="3"/>
  <c r="E781" i="3"/>
  <c r="F781" i="3" s="1"/>
  <c r="R387" i="3"/>
  <c r="S387" i="3" s="1"/>
  <c r="AE386" i="3"/>
  <c r="G776" i="1"/>
  <c r="H775" i="1"/>
  <c r="AS776" i="1"/>
  <c r="AR775" i="1"/>
  <c r="BR777" i="3" l="1"/>
  <c r="AU777" i="3"/>
  <c r="AV777" i="3" s="1"/>
  <c r="AV776" i="3"/>
  <c r="AT776" i="3"/>
  <c r="BR780" i="1"/>
  <c r="AU780" i="1"/>
  <c r="AV780" i="1" s="1"/>
  <c r="BH68" i="1" s="1"/>
  <c r="BQ1559" i="1"/>
  <c r="AU1559" i="1" s="1"/>
  <c r="AV1559" i="1" s="1"/>
  <c r="BG133" i="1" s="1"/>
  <c r="BO1560" i="1"/>
  <c r="BQ778" i="3"/>
  <c r="BO779" i="3"/>
  <c r="BO781" i="1"/>
  <c r="BQ781" i="1" s="1"/>
  <c r="AF386" i="3"/>
  <c r="G777" i="3"/>
  <c r="H777" i="3" s="1"/>
  <c r="T385" i="3"/>
  <c r="E782" i="3"/>
  <c r="F782" i="3" s="1"/>
  <c r="AR780" i="3"/>
  <c r="AS781" i="3"/>
  <c r="R388" i="3"/>
  <c r="S388" i="3" s="1"/>
  <c r="AE387" i="3"/>
  <c r="G777" i="1"/>
  <c r="H776" i="1"/>
  <c r="AS777" i="1"/>
  <c r="AR776" i="1"/>
  <c r="AT777" i="3" l="1"/>
  <c r="BR778" i="3"/>
  <c r="AU778" i="3"/>
  <c r="AV778" i="3" s="1"/>
  <c r="BD68" i="3"/>
  <c r="AW776" i="3"/>
  <c r="BE68" i="3"/>
  <c r="AW777" i="3"/>
  <c r="BR781" i="1"/>
  <c r="AU781" i="1"/>
  <c r="AV781" i="1" s="1"/>
  <c r="BI68" i="1" s="1"/>
  <c r="BO1561" i="1"/>
  <c r="BQ1560" i="1"/>
  <c r="AU1560" i="1" s="1"/>
  <c r="AV1560" i="1" s="1"/>
  <c r="BH133" i="1" s="1"/>
  <c r="BQ779" i="3"/>
  <c r="BO780" i="3"/>
  <c r="BO782" i="1"/>
  <c r="BQ782" i="1" s="1"/>
  <c r="AF387" i="3"/>
  <c r="G778" i="3"/>
  <c r="H778" i="3" s="1"/>
  <c r="T386" i="3"/>
  <c r="AR781" i="3"/>
  <c r="AS782" i="3"/>
  <c r="E783" i="3"/>
  <c r="F783" i="3" s="1"/>
  <c r="R389" i="3"/>
  <c r="S389" i="3" s="1"/>
  <c r="AE388" i="3"/>
  <c r="G778" i="1"/>
  <c r="H777" i="1"/>
  <c r="AS778" i="1"/>
  <c r="AR777" i="1"/>
  <c r="BR779" i="3" l="1"/>
  <c r="AU779" i="3"/>
  <c r="AV779" i="3" s="1"/>
  <c r="BF68" i="3"/>
  <c r="AW778" i="3"/>
  <c r="AT778" i="3"/>
  <c r="BR782" i="1"/>
  <c r="AU782" i="1"/>
  <c r="AV782" i="1" s="1"/>
  <c r="BJ68" i="1" s="1"/>
  <c r="BO1562" i="1"/>
  <c r="BQ1561" i="1"/>
  <c r="AU1561" i="1" s="1"/>
  <c r="AV1561" i="1" s="1"/>
  <c r="BI133" i="1" s="1"/>
  <c r="BQ780" i="3"/>
  <c r="BO781" i="3"/>
  <c r="BO783" i="1"/>
  <c r="BQ783" i="1" s="1"/>
  <c r="AF388" i="3"/>
  <c r="G779" i="3"/>
  <c r="H779" i="3" s="1"/>
  <c r="T387" i="3"/>
  <c r="AE389" i="3"/>
  <c r="R390" i="3"/>
  <c r="S390" i="3" s="1"/>
  <c r="E784" i="3"/>
  <c r="F784" i="3" s="1"/>
  <c r="AS783" i="3"/>
  <c r="AR782" i="3"/>
  <c r="G779" i="1"/>
  <c r="H778" i="1"/>
  <c r="AS779" i="1"/>
  <c r="AR778" i="1"/>
  <c r="AT779" i="3" l="1"/>
  <c r="BG68" i="3"/>
  <c r="AW779" i="3"/>
  <c r="BR780" i="3"/>
  <c r="AU780" i="3"/>
  <c r="BR783" i="1"/>
  <c r="AU783" i="1"/>
  <c r="AV783" i="1" s="1"/>
  <c r="BK68" i="1" s="1"/>
  <c r="BL68" i="1" s="1"/>
  <c r="BO1563" i="1"/>
  <c r="BQ1562" i="1"/>
  <c r="AU1562" i="1" s="1"/>
  <c r="AV1562" i="1" s="1"/>
  <c r="BJ133" i="1" s="1"/>
  <c r="BQ781" i="3"/>
  <c r="BO782" i="3"/>
  <c r="BO784" i="1"/>
  <c r="BQ784" i="1" s="1"/>
  <c r="AF389" i="3"/>
  <c r="G780" i="3"/>
  <c r="H780" i="3" s="1"/>
  <c r="T388" i="3"/>
  <c r="AS784" i="3"/>
  <c r="AR783" i="3"/>
  <c r="R391" i="3"/>
  <c r="S391" i="3" s="1"/>
  <c r="AE390" i="3"/>
  <c r="G780" i="1"/>
  <c r="H779" i="1"/>
  <c r="AS780" i="1"/>
  <c r="AR779" i="1"/>
  <c r="AV780" i="3" l="1"/>
  <c r="AT780" i="3"/>
  <c r="BR781" i="3"/>
  <c r="AU781" i="3"/>
  <c r="AV781" i="3" s="1"/>
  <c r="BR784" i="1"/>
  <c r="AU784" i="1"/>
  <c r="AV784" i="1" s="1"/>
  <c r="AZ69" i="1" s="1"/>
  <c r="BO1564" i="1"/>
  <c r="BQ1563" i="1"/>
  <c r="AU1563" i="1" s="1"/>
  <c r="AV1563" i="1" s="1"/>
  <c r="BK133" i="1" s="1"/>
  <c r="BL133" i="1" s="1"/>
  <c r="BQ782" i="3"/>
  <c r="BO783" i="3"/>
  <c r="BO785" i="1"/>
  <c r="BQ785" i="1" s="1"/>
  <c r="AF390" i="3"/>
  <c r="G781" i="3"/>
  <c r="H781" i="3" s="1"/>
  <c r="T389" i="3"/>
  <c r="R392" i="3"/>
  <c r="S392" i="3" s="1"/>
  <c r="AE391" i="3"/>
  <c r="AR784" i="3"/>
  <c r="AS785" i="3"/>
  <c r="G781" i="1"/>
  <c r="H780" i="1"/>
  <c r="AS781" i="1"/>
  <c r="AR780" i="1"/>
  <c r="BR782" i="3" l="1"/>
  <c r="AU782" i="3"/>
  <c r="AV782" i="3" s="1"/>
  <c r="BI68" i="3"/>
  <c r="AW781" i="3"/>
  <c r="AT781" i="3"/>
  <c r="BH68" i="3"/>
  <c r="AW780" i="3"/>
  <c r="BR785" i="1"/>
  <c r="BR786" i="1" s="1"/>
  <c r="BR787" i="1" s="1"/>
  <c r="BR788" i="1" s="1"/>
  <c r="BR789" i="1" s="1"/>
  <c r="BR790" i="1" s="1"/>
  <c r="BR791" i="1" s="1"/>
  <c r="BR792" i="1" s="1"/>
  <c r="BR793" i="1" s="1"/>
  <c r="BR794" i="1" s="1"/>
  <c r="BR795" i="1" s="1"/>
  <c r="BR796" i="1" s="1"/>
  <c r="BR797" i="1" s="1"/>
  <c r="BR798" i="1" s="1"/>
  <c r="BR799" i="1" s="1"/>
  <c r="BR800" i="1" s="1"/>
  <c r="BR801" i="1" s="1"/>
  <c r="BR802" i="1" s="1"/>
  <c r="BR803" i="1" s="1"/>
  <c r="BR804" i="1" s="1"/>
  <c r="BR805" i="1" s="1"/>
  <c r="BR806" i="1" s="1"/>
  <c r="BR807" i="1" s="1"/>
  <c r="BR808" i="1" s="1"/>
  <c r="BR809" i="1" s="1"/>
  <c r="BR810" i="1" s="1"/>
  <c r="BR811" i="1" s="1"/>
  <c r="BR812" i="1" s="1"/>
  <c r="BR813" i="1" s="1"/>
  <c r="BR814" i="1" s="1"/>
  <c r="BR815" i="1" s="1"/>
  <c r="BR816" i="1" s="1"/>
  <c r="BR817" i="1" s="1"/>
  <c r="BR818" i="1" s="1"/>
  <c r="BR819" i="1" s="1"/>
  <c r="BR820" i="1" s="1"/>
  <c r="BR821" i="1" s="1"/>
  <c r="BR822" i="1" s="1"/>
  <c r="BR823" i="1" s="1"/>
  <c r="BR824" i="1" s="1"/>
  <c r="BR825" i="1" s="1"/>
  <c r="BR826" i="1" s="1"/>
  <c r="BR827" i="1" s="1"/>
  <c r="BR828" i="1" s="1"/>
  <c r="BR829" i="1" s="1"/>
  <c r="BR830" i="1" s="1"/>
  <c r="BR831" i="1" s="1"/>
  <c r="BR832" i="1" s="1"/>
  <c r="BR833" i="1" s="1"/>
  <c r="BR834" i="1" s="1"/>
  <c r="BR835" i="1" s="1"/>
  <c r="BR836" i="1" s="1"/>
  <c r="BR837" i="1" s="1"/>
  <c r="BR838" i="1" s="1"/>
  <c r="BR839" i="1" s="1"/>
  <c r="BR840" i="1" s="1"/>
  <c r="BR841" i="1" s="1"/>
  <c r="BR842" i="1" s="1"/>
  <c r="BR843" i="1" s="1"/>
  <c r="BR844" i="1" s="1"/>
  <c r="BR845" i="1" s="1"/>
  <c r="BR846" i="1" s="1"/>
  <c r="BR847" i="1" s="1"/>
  <c r="BR848" i="1" s="1"/>
  <c r="BR849" i="1" s="1"/>
  <c r="BR850" i="1" s="1"/>
  <c r="BR851" i="1" s="1"/>
  <c r="BR852" i="1" s="1"/>
  <c r="BR853" i="1" s="1"/>
  <c r="BR854" i="1" s="1"/>
  <c r="BR855" i="1" s="1"/>
  <c r="BR856" i="1" s="1"/>
  <c r="BR857" i="1" s="1"/>
  <c r="BR858" i="1" s="1"/>
  <c r="BR859" i="1" s="1"/>
  <c r="BR860" i="1" s="1"/>
  <c r="BR861" i="1" s="1"/>
  <c r="BR862" i="1" s="1"/>
  <c r="BR863" i="1" s="1"/>
  <c r="BR864" i="1" s="1"/>
  <c r="BR865" i="1" s="1"/>
  <c r="BR866" i="1" s="1"/>
  <c r="BR867" i="1" s="1"/>
  <c r="BR868" i="1" s="1"/>
  <c r="BR869" i="1" s="1"/>
  <c r="BR870" i="1" s="1"/>
  <c r="BR871" i="1" s="1"/>
  <c r="BR872" i="1" s="1"/>
  <c r="BR873" i="1" s="1"/>
  <c r="BR874" i="1" s="1"/>
  <c r="BR875" i="1" s="1"/>
  <c r="BR876" i="1" s="1"/>
  <c r="BR877" i="1" s="1"/>
  <c r="BR878" i="1" s="1"/>
  <c r="BR879" i="1" s="1"/>
  <c r="BR880" i="1" s="1"/>
  <c r="BR881" i="1" s="1"/>
  <c r="BR882" i="1" s="1"/>
  <c r="BR883" i="1" s="1"/>
  <c r="BR884" i="1" s="1"/>
  <c r="BR885" i="1" s="1"/>
  <c r="BR886" i="1" s="1"/>
  <c r="BR887" i="1" s="1"/>
  <c r="BR888" i="1" s="1"/>
  <c r="BR889" i="1" s="1"/>
  <c r="BR890" i="1" s="1"/>
  <c r="BR891" i="1" s="1"/>
  <c r="BR892" i="1" s="1"/>
  <c r="BR893" i="1" s="1"/>
  <c r="BR894" i="1" s="1"/>
  <c r="BR895" i="1" s="1"/>
  <c r="BR896" i="1" s="1"/>
  <c r="BR897" i="1" s="1"/>
  <c r="BR898" i="1" s="1"/>
  <c r="BR899" i="1" s="1"/>
  <c r="BR900" i="1" s="1"/>
  <c r="BR901" i="1" s="1"/>
  <c r="BR902" i="1" s="1"/>
  <c r="BR903" i="1" s="1"/>
  <c r="BR904" i="1" s="1"/>
  <c r="BR905" i="1" s="1"/>
  <c r="BR906" i="1" s="1"/>
  <c r="BR907" i="1" s="1"/>
  <c r="BR908" i="1" s="1"/>
  <c r="BR909" i="1" s="1"/>
  <c r="BR910" i="1" s="1"/>
  <c r="BR911" i="1" s="1"/>
  <c r="BR912" i="1" s="1"/>
  <c r="BR913" i="1" s="1"/>
  <c r="BR914" i="1" s="1"/>
  <c r="BR915" i="1" s="1"/>
  <c r="BR916" i="1" s="1"/>
  <c r="BR917" i="1" s="1"/>
  <c r="BR918" i="1" s="1"/>
  <c r="BR919" i="1" s="1"/>
  <c r="BR920" i="1" s="1"/>
  <c r="BR921" i="1" s="1"/>
  <c r="BR922" i="1" s="1"/>
  <c r="BR923" i="1" s="1"/>
  <c r="BR924" i="1" s="1"/>
  <c r="BR925" i="1" s="1"/>
  <c r="BR926" i="1" s="1"/>
  <c r="BR927" i="1" s="1"/>
  <c r="BR928" i="1" s="1"/>
  <c r="BR929" i="1" s="1"/>
  <c r="BR930" i="1" s="1"/>
  <c r="BR931" i="1" s="1"/>
  <c r="BR932" i="1" s="1"/>
  <c r="BR933" i="1" s="1"/>
  <c r="BR934" i="1" s="1"/>
  <c r="BR935" i="1" s="1"/>
  <c r="BR936" i="1" s="1"/>
  <c r="BR937" i="1" s="1"/>
  <c r="BR938" i="1" s="1"/>
  <c r="BR939" i="1" s="1"/>
  <c r="BR940" i="1" s="1"/>
  <c r="BR941" i="1" s="1"/>
  <c r="BR942" i="1" s="1"/>
  <c r="BR943" i="1" s="1"/>
  <c r="BR944" i="1" s="1"/>
  <c r="BR945" i="1" s="1"/>
  <c r="BR946" i="1" s="1"/>
  <c r="BR947" i="1" s="1"/>
  <c r="BR948" i="1" s="1"/>
  <c r="BR949" i="1" s="1"/>
  <c r="BR950" i="1" s="1"/>
  <c r="BR951" i="1" s="1"/>
  <c r="BR952" i="1" s="1"/>
  <c r="BR953" i="1" s="1"/>
  <c r="BR954" i="1" s="1"/>
  <c r="BR955" i="1" s="1"/>
  <c r="BR956" i="1" s="1"/>
  <c r="BR957" i="1" s="1"/>
  <c r="BR958" i="1" s="1"/>
  <c r="BR959" i="1" s="1"/>
  <c r="BR960" i="1" s="1"/>
  <c r="BR961" i="1" s="1"/>
  <c r="BR962" i="1" s="1"/>
  <c r="BR963" i="1" s="1"/>
  <c r="BR964" i="1" s="1"/>
  <c r="BR965" i="1" s="1"/>
  <c r="BR966" i="1" s="1"/>
  <c r="BR967" i="1" s="1"/>
  <c r="BR968" i="1" s="1"/>
  <c r="BR969" i="1" s="1"/>
  <c r="BR970" i="1" s="1"/>
  <c r="BR971" i="1" s="1"/>
  <c r="BR972" i="1" s="1"/>
  <c r="BR973" i="1" s="1"/>
  <c r="BR974" i="1" s="1"/>
  <c r="BR975" i="1" s="1"/>
  <c r="BR976" i="1" s="1"/>
  <c r="BR977" i="1" s="1"/>
  <c r="BR978" i="1" s="1"/>
  <c r="BR979" i="1" s="1"/>
  <c r="BR980" i="1" s="1"/>
  <c r="BR981" i="1" s="1"/>
  <c r="BR982" i="1" s="1"/>
  <c r="BR983" i="1" s="1"/>
  <c r="BR984" i="1" s="1"/>
  <c r="BR985" i="1" s="1"/>
  <c r="BR986" i="1" s="1"/>
  <c r="BR987" i="1" s="1"/>
  <c r="BR988" i="1" s="1"/>
  <c r="BR989" i="1" s="1"/>
  <c r="BR990" i="1" s="1"/>
  <c r="BR991" i="1" s="1"/>
  <c r="BR992" i="1" s="1"/>
  <c r="BR993" i="1" s="1"/>
  <c r="BR994" i="1" s="1"/>
  <c r="BR995" i="1" s="1"/>
  <c r="BR996" i="1" s="1"/>
  <c r="BR997" i="1" s="1"/>
  <c r="BR998" i="1" s="1"/>
  <c r="BR999" i="1" s="1"/>
  <c r="BR1000" i="1" s="1"/>
  <c r="BR1001" i="1" s="1"/>
  <c r="BR1002" i="1" s="1"/>
  <c r="BR1003" i="1" s="1"/>
  <c r="BR1004" i="1" s="1"/>
  <c r="BR1005" i="1" s="1"/>
  <c r="BR1006" i="1" s="1"/>
  <c r="BR1007" i="1" s="1"/>
  <c r="BR1008" i="1" s="1"/>
  <c r="BR1009" i="1" s="1"/>
  <c r="BR1010" i="1" s="1"/>
  <c r="BR1011" i="1" s="1"/>
  <c r="BR1012" i="1" s="1"/>
  <c r="BR1013" i="1" s="1"/>
  <c r="BR1014" i="1" s="1"/>
  <c r="BR1015" i="1" s="1"/>
  <c r="BR1016" i="1" s="1"/>
  <c r="BR1017" i="1" s="1"/>
  <c r="BR1018" i="1" s="1"/>
  <c r="BR1019" i="1" s="1"/>
  <c r="BR1020" i="1" s="1"/>
  <c r="BR1021" i="1" s="1"/>
  <c r="BR1022" i="1" s="1"/>
  <c r="BR1023" i="1" s="1"/>
  <c r="BR1024" i="1" s="1"/>
  <c r="BR1025" i="1" s="1"/>
  <c r="BR1026" i="1" s="1"/>
  <c r="BR1027" i="1" s="1"/>
  <c r="BR1028" i="1" s="1"/>
  <c r="BR1029" i="1" s="1"/>
  <c r="BR1030" i="1" s="1"/>
  <c r="BR1031" i="1" s="1"/>
  <c r="BR1032" i="1" s="1"/>
  <c r="BR1033" i="1" s="1"/>
  <c r="BR1034" i="1" s="1"/>
  <c r="BR1035" i="1" s="1"/>
  <c r="BR1036" i="1" s="1"/>
  <c r="BR1037" i="1" s="1"/>
  <c r="BR1038" i="1" s="1"/>
  <c r="BR1039" i="1" s="1"/>
  <c r="BR1040" i="1" s="1"/>
  <c r="BR1041" i="1" s="1"/>
  <c r="BR1042" i="1" s="1"/>
  <c r="BR1043" i="1" s="1"/>
  <c r="BR1044" i="1" s="1"/>
  <c r="BR1045" i="1" s="1"/>
  <c r="BR1046" i="1" s="1"/>
  <c r="BR1047" i="1" s="1"/>
  <c r="BR1048" i="1" s="1"/>
  <c r="BR1049" i="1" s="1"/>
  <c r="BR1050" i="1" s="1"/>
  <c r="BR1051" i="1" s="1"/>
  <c r="BR1052" i="1" s="1"/>
  <c r="BR1053" i="1" s="1"/>
  <c r="BR1054" i="1" s="1"/>
  <c r="BR1055" i="1" s="1"/>
  <c r="BR1056" i="1" s="1"/>
  <c r="BR1057" i="1" s="1"/>
  <c r="BR1058" i="1" s="1"/>
  <c r="BR1059" i="1" s="1"/>
  <c r="BR1060" i="1" s="1"/>
  <c r="BR1061" i="1" s="1"/>
  <c r="BR1062" i="1" s="1"/>
  <c r="BR1063" i="1" s="1"/>
  <c r="BR1064" i="1" s="1"/>
  <c r="BR1065" i="1" s="1"/>
  <c r="BR1066" i="1" s="1"/>
  <c r="BR1067" i="1" s="1"/>
  <c r="BR1068" i="1" s="1"/>
  <c r="BR1069" i="1" s="1"/>
  <c r="BR1070" i="1" s="1"/>
  <c r="BR1071" i="1" s="1"/>
  <c r="BR1072" i="1" s="1"/>
  <c r="BR1073" i="1" s="1"/>
  <c r="BR1074" i="1" s="1"/>
  <c r="BR1075" i="1" s="1"/>
  <c r="BR1076" i="1" s="1"/>
  <c r="BR1077" i="1" s="1"/>
  <c r="BR1078" i="1" s="1"/>
  <c r="BR1079" i="1" s="1"/>
  <c r="BR1080" i="1" s="1"/>
  <c r="BR1081" i="1" s="1"/>
  <c r="BR1082" i="1" s="1"/>
  <c r="BR1083" i="1" s="1"/>
  <c r="BR1084" i="1" s="1"/>
  <c r="BR1085" i="1" s="1"/>
  <c r="BR1086" i="1" s="1"/>
  <c r="BR1087" i="1" s="1"/>
  <c r="BR1088" i="1" s="1"/>
  <c r="BR1089" i="1" s="1"/>
  <c r="BR1090" i="1" s="1"/>
  <c r="BR1091" i="1" s="1"/>
  <c r="BR1092" i="1" s="1"/>
  <c r="BR1093" i="1" s="1"/>
  <c r="BR1094" i="1" s="1"/>
  <c r="BR1095" i="1" s="1"/>
  <c r="BR1096" i="1" s="1"/>
  <c r="BR1097" i="1" s="1"/>
  <c r="BR1098" i="1" s="1"/>
  <c r="BR1099" i="1" s="1"/>
  <c r="BR1100" i="1" s="1"/>
  <c r="BR1101" i="1" s="1"/>
  <c r="BR1102" i="1" s="1"/>
  <c r="BR1103" i="1" s="1"/>
  <c r="BR1104" i="1" s="1"/>
  <c r="BR1105" i="1" s="1"/>
  <c r="BR1106" i="1" s="1"/>
  <c r="BR1107" i="1" s="1"/>
  <c r="BR1108" i="1" s="1"/>
  <c r="BR1109" i="1" s="1"/>
  <c r="BR1110" i="1" s="1"/>
  <c r="BR1111" i="1" s="1"/>
  <c r="BR1112" i="1" s="1"/>
  <c r="BR1113" i="1" s="1"/>
  <c r="BR1114" i="1" s="1"/>
  <c r="BR1115" i="1" s="1"/>
  <c r="BR1116" i="1" s="1"/>
  <c r="BR1117" i="1" s="1"/>
  <c r="BR1118" i="1" s="1"/>
  <c r="BR1119" i="1" s="1"/>
  <c r="BR1120" i="1" s="1"/>
  <c r="BR1121" i="1" s="1"/>
  <c r="BR1122" i="1" s="1"/>
  <c r="BR1123" i="1" s="1"/>
  <c r="BR1124" i="1" s="1"/>
  <c r="BR1125" i="1" s="1"/>
  <c r="BR1126" i="1" s="1"/>
  <c r="BR1127" i="1" s="1"/>
  <c r="BR1128" i="1" s="1"/>
  <c r="BR1129" i="1" s="1"/>
  <c r="BR1130" i="1" s="1"/>
  <c r="BR1131" i="1" s="1"/>
  <c r="BR1132" i="1" s="1"/>
  <c r="BR1133" i="1" s="1"/>
  <c r="BR1134" i="1" s="1"/>
  <c r="BR1135" i="1" s="1"/>
  <c r="BR1136" i="1" s="1"/>
  <c r="BR1137" i="1" s="1"/>
  <c r="BR1138" i="1" s="1"/>
  <c r="BR1139" i="1" s="1"/>
  <c r="BR1140" i="1" s="1"/>
  <c r="BR1141" i="1" s="1"/>
  <c r="BR1142" i="1" s="1"/>
  <c r="BR1143" i="1" s="1"/>
  <c r="BR1144" i="1" s="1"/>
  <c r="BR1145" i="1" s="1"/>
  <c r="BR1146" i="1" s="1"/>
  <c r="BR1147" i="1" s="1"/>
  <c r="BR1148" i="1" s="1"/>
  <c r="BR1149" i="1" s="1"/>
  <c r="BR1150" i="1" s="1"/>
  <c r="BR1151" i="1" s="1"/>
  <c r="BR1152" i="1" s="1"/>
  <c r="BR1153" i="1" s="1"/>
  <c r="BR1154" i="1" s="1"/>
  <c r="BR1155" i="1" s="1"/>
  <c r="BR1156" i="1" s="1"/>
  <c r="BR1157" i="1" s="1"/>
  <c r="BR1158" i="1" s="1"/>
  <c r="BR1159" i="1" s="1"/>
  <c r="BR1160" i="1" s="1"/>
  <c r="BR1161" i="1" s="1"/>
  <c r="BR1162" i="1" s="1"/>
  <c r="BR1163" i="1" s="1"/>
  <c r="BR1164" i="1" s="1"/>
  <c r="BR1165" i="1" s="1"/>
  <c r="BR1166" i="1" s="1"/>
  <c r="BR1167" i="1" s="1"/>
  <c r="BR1168" i="1" s="1"/>
  <c r="BR1169" i="1" s="1"/>
  <c r="BR1170" i="1" s="1"/>
  <c r="BR1171" i="1" s="1"/>
  <c r="BR1172" i="1" s="1"/>
  <c r="BR1173" i="1" s="1"/>
  <c r="BR1174" i="1" s="1"/>
  <c r="BR1175" i="1" s="1"/>
  <c r="BR1176" i="1" s="1"/>
  <c r="BR1177" i="1" s="1"/>
  <c r="BR1178" i="1" s="1"/>
  <c r="BR1179" i="1" s="1"/>
  <c r="BR1180" i="1" s="1"/>
  <c r="BR1181" i="1" s="1"/>
  <c r="BR1182" i="1" s="1"/>
  <c r="BR1183" i="1" s="1"/>
  <c r="BR1184" i="1" s="1"/>
  <c r="BR1185" i="1" s="1"/>
  <c r="BR1186" i="1" s="1"/>
  <c r="BR1187" i="1" s="1"/>
  <c r="BR1188" i="1" s="1"/>
  <c r="BR1189" i="1" s="1"/>
  <c r="BR1190" i="1" s="1"/>
  <c r="BR1191" i="1" s="1"/>
  <c r="BR1192" i="1" s="1"/>
  <c r="BR1193" i="1" s="1"/>
  <c r="BR1194" i="1" s="1"/>
  <c r="BR1195" i="1" s="1"/>
  <c r="BR1196" i="1" s="1"/>
  <c r="BR1197" i="1" s="1"/>
  <c r="BR1198" i="1" s="1"/>
  <c r="BR1199" i="1" s="1"/>
  <c r="BR1200" i="1" s="1"/>
  <c r="BR1201" i="1" s="1"/>
  <c r="BR1202" i="1" s="1"/>
  <c r="BR1203" i="1" s="1"/>
  <c r="BR1204" i="1" s="1"/>
  <c r="BR1205" i="1" s="1"/>
  <c r="BR1206" i="1" s="1"/>
  <c r="BR1207" i="1" s="1"/>
  <c r="BR1208" i="1" s="1"/>
  <c r="BR1209" i="1" s="1"/>
  <c r="BR1210" i="1" s="1"/>
  <c r="BR1211" i="1" s="1"/>
  <c r="BR1212" i="1" s="1"/>
  <c r="BR1213" i="1" s="1"/>
  <c r="BR1214" i="1" s="1"/>
  <c r="BR1215" i="1" s="1"/>
  <c r="BR1216" i="1" s="1"/>
  <c r="BR1217" i="1" s="1"/>
  <c r="BR1218" i="1" s="1"/>
  <c r="BR1219" i="1" s="1"/>
  <c r="BR1220" i="1" s="1"/>
  <c r="BR1221" i="1" s="1"/>
  <c r="BR1222" i="1" s="1"/>
  <c r="BR1223" i="1" s="1"/>
  <c r="BR1224" i="1" s="1"/>
  <c r="BR1225" i="1" s="1"/>
  <c r="BR1226" i="1" s="1"/>
  <c r="BR1227" i="1" s="1"/>
  <c r="BR1228" i="1" s="1"/>
  <c r="BR1229" i="1" s="1"/>
  <c r="BR1230" i="1" s="1"/>
  <c r="BR1231" i="1" s="1"/>
  <c r="BR1232" i="1" s="1"/>
  <c r="BR1233" i="1" s="1"/>
  <c r="BR1234" i="1" s="1"/>
  <c r="BR1235" i="1" s="1"/>
  <c r="BR1236" i="1" s="1"/>
  <c r="BR1237" i="1" s="1"/>
  <c r="BR1238" i="1" s="1"/>
  <c r="BR1239" i="1" s="1"/>
  <c r="BR1240" i="1" s="1"/>
  <c r="BR1241" i="1" s="1"/>
  <c r="BR1242" i="1" s="1"/>
  <c r="BR1243" i="1" s="1"/>
  <c r="BR1244" i="1" s="1"/>
  <c r="BR1245" i="1" s="1"/>
  <c r="BR1246" i="1" s="1"/>
  <c r="BR1247" i="1" s="1"/>
  <c r="BR1248" i="1" s="1"/>
  <c r="BR1249" i="1" s="1"/>
  <c r="BR1250" i="1" s="1"/>
  <c r="BR1251" i="1" s="1"/>
  <c r="BR1252" i="1" s="1"/>
  <c r="BR1253" i="1" s="1"/>
  <c r="BR1254" i="1" s="1"/>
  <c r="BR1255" i="1" s="1"/>
  <c r="BR1256" i="1" s="1"/>
  <c r="BR1257" i="1" s="1"/>
  <c r="BR1258" i="1" s="1"/>
  <c r="BR1259" i="1" s="1"/>
  <c r="BR1260" i="1" s="1"/>
  <c r="BR1261" i="1" s="1"/>
  <c r="BR1262" i="1" s="1"/>
  <c r="BR1263" i="1" s="1"/>
  <c r="BR1264" i="1" s="1"/>
  <c r="BR1265" i="1" s="1"/>
  <c r="BR1266" i="1" s="1"/>
  <c r="BR1267" i="1" s="1"/>
  <c r="BR1268" i="1" s="1"/>
  <c r="BR1269" i="1" s="1"/>
  <c r="BR1270" i="1" s="1"/>
  <c r="BR1271" i="1" s="1"/>
  <c r="BR1272" i="1" s="1"/>
  <c r="BR1273" i="1" s="1"/>
  <c r="BR1274" i="1" s="1"/>
  <c r="BR1275" i="1" s="1"/>
  <c r="BR1276" i="1" s="1"/>
  <c r="BR1277" i="1" s="1"/>
  <c r="BR1278" i="1" s="1"/>
  <c r="BR1279" i="1" s="1"/>
  <c r="BR1280" i="1" s="1"/>
  <c r="BR1281" i="1" s="1"/>
  <c r="BR1282" i="1" s="1"/>
  <c r="BR1283" i="1" s="1"/>
  <c r="BR1284" i="1" s="1"/>
  <c r="BR1285" i="1" s="1"/>
  <c r="BR1286" i="1" s="1"/>
  <c r="BR1287" i="1" s="1"/>
  <c r="BR1288" i="1" s="1"/>
  <c r="BR1289" i="1" s="1"/>
  <c r="BR1290" i="1" s="1"/>
  <c r="BR1291" i="1" s="1"/>
  <c r="BR1292" i="1" s="1"/>
  <c r="BR1293" i="1" s="1"/>
  <c r="BR1294" i="1" s="1"/>
  <c r="BR1295" i="1" s="1"/>
  <c r="BR1296" i="1" s="1"/>
  <c r="BR1297" i="1" s="1"/>
  <c r="BR1298" i="1" s="1"/>
  <c r="BR1299" i="1" s="1"/>
  <c r="BR1300" i="1" s="1"/>
  <c r="BR1301" i="1" s="1"/>
  <c r="BR1302" i="1" s="1"/>
  <c r="BR1303" i="1" s="1"/>
  <c r="BR1304" i="1" s="1"/>
  <c r="BR1305" i="1" s="1"/>
  <c r="BR1306" i="1" s="1"/>
  <c r="BR1307" i="1" s="1"/>
  <c r="BR1308" i="1" s="1"/>
  <c r="BR1309" i="1" s="1"/>
  <c r="BR1310" i="1" s="1"/>
  <c r="BR1311" i="1" s="1"/>
  <c r="BR1312" i="1" s="1"/>
  <c r="BR1313" i="1" s="1"/>
  <c r="BR1314" i="1" s="1"/>
  <c r="BR1315" i="1" s="1"/>
  <c r="BR1316" i="1" s="1"/>
  <c r="BR1317" i="1" s="1"/>
  <c r="BR1318" i="1" s="1"/>
  <c r="BR1319" i="1" s="1"/>
  <c r="BR1320" i="1" s="1"/>
  <c r="BR1321" i="1" s="1"/>
  <c r="BR1322" i="1" s="1"/>
  <c r="BR1323" i="1" s="1"/>
  <c r="BR1324" i="1" s="1"/>
  <c r="BR1325" i="1" s="1"/>
  <c r="BR1326" i="1" s="1"/>
  <c r="BR1327" i="1" s="1"/>
  <c r="BR1328" i="1" s="1"/>
  <c r="BR1329" i="1" s="1"/>
  <c r="BR1330" i="1" s="1"/>
  <c r="BR1331" i="1" s="1"/>
  <c r="BR1332" i="1" s="1"/>
  <c r="BR1333" i="1" s="1"/>
  <c r="BR1334" i="1" s="1"/>
  <c r="BR1335" i="1" s="1"/>
  <c r="BR1336" i="1" s="1"/>
  <c r="BR1337" i="1" s="1"/>
  <c r="BR1338" i="1" s="1"/>
  <c r="BR1339" i="1" s="1"/>
  <c r="BR1340" i="1" s="1"/>
  <c r="BR1341" i="1" s="1"/>
  <c r="BR1342" i="1" s="1"/>
  <c r="BR1343" i="1" s="1"/>
  <c r="BR1344" i="1" s="1"/>
  <c r="BR1345" i="1" s="1"/>
  <c r="BR1346" i="1" s="1"/>
  <c r="BR1347" i="1" s="1"/>
  <c r="BR1348" i="1" s="1"/>
  <c r="BR1349" i="1" s="1"/>
  <c r="BR1350" i="1" s="1"/>
  <c r="BR1351" i="1" s="1"/>
  <c r="BR1352" i="1" s="1"/>
  <c r="BR1353" i="1" s="1"/>
  <c r="BR1354" i="1" s="1"/>
  <c r="BR1355" i="1" s="1"/>
  <c r="BR1356" i="1" s="1"/>
  <c r="BR1357" i="1" s="1"/>
  <c r="BR1358" i="1" s="1"/>
  <c r="BR1359" i="1" s="1"/>
  <c r="BR1360" i="1" s="1"/>
  <c r="BR1361" i="1" s="1"/>
  <c r="BR1362" i="1" s="1"/>
  <c r="BR1363" i="1" s="1"/>
  <c r="BR1364" i="1" s="1"/>
  <c r="BR1365" i="1" s="1"/>
  <c r="BR1366" i="1" s="1"/>
  <c r="BR1367" i="1" s="1"/>
  <c r="BR1368" i="1" s="1"/>
  <c r="BR1369" i="1" s="1"/>
  <c r="BR1370" i="1" s="1"/>
  <c r="BR1371" i="1" s="1"/>
  <c r="BR1372" i="1" s="1"/>
  <c r="BR1373" i="1" s="1"/>
  <c r="BR1374" i="1" s="1"/>
  <c r="BR1375" i="1" s="1"/>
  <c r="BR1376" i="1" s="1"/>
  <c r="BR1377" i="1" s="1"/>
  <c r="BR1378" i="1" s="1"/>
  <c r="BR1379" i="1" s="1"/>
  <c r="BR1380" i="1" s="1"/>
  <c r="BR1381" i="1" s="1"/>
  <c r="BR1382" i="1" s="1"/>
  <c r="BR1383" i="1" s="1"/>
  <c r="BR1384" i="1" s="1"/>
  <c r="BR1385" i="1" s="1"/>
  <c r="BR1386" i="1" s="1"/>
  <c r="BR1387" i="1" s="1"/>
  <c r="BR1388" i="1" s="1"/>
  <c r="BR1389" i="1" s="1"/>
  <c r="BR1390" i="1" s="1"/>
  <c r="BR1391" i="1" s="1"/>
  <c r="BR1392" i="1" s="1"/>
  <c r="BR1393" i="1" s="1"/>
  <c r="BR1394" i="1" s="1"/>
  <c r="BR1395" i="1" s="1"/>
  <c r="BR1396" i="1" s="1"/>
  <c r="BR1397" i="1" s="1"/>
  <c r="BR1398" i="1" s="1"/>
  <c r="BR1399" i="1" s="1"/>
  <c r="BR1400" i="1" s="1"/>
  <c r="BR1401" i="1" s="1"/>
  <c r="BR1402" i="1" s="1"/>
  <c r="BR1403" i="1" s="1"/>
  <c r="BR1404" i="1" s="1"/>
  <c r="BR1405" i="1" s="1"/>
  <c r="BR1406" i="1" s="1"/>
  <c r="BR1407" i="1" s="1"/>
  <c r="BR1408" i="1" s="1"/>
  <c r="BR1409" i="1" s="1"/>
  <c r="BR1410" i="1" s="1"/>
  <c r="BR1411" i="1" s="1"/>
  <c r="BR1412" i="1" s="1"/>
  <c r="BR1413" i="1" s="1"/>
  <c r="BR1414" i="1" s="1"/>
  <c r="BR1415" i="1" s="1"/>
  <c r="BR1416" i="1" s="1"/>
  <c r="BR1417" i="1" s="1"/>
  <c r="BR1418" i="1" s="1"/>
  <c r="BR1419" i="1" s="1"/>
  <c r="BR1420" i="1" s="1"/>
  <c r="BR1421" i="1" s="1"/>
  <c r="BR1422" i="1" s="1"/>
  <c r="BR1423" i="1" s="1"/>
  <c r="BR1424" i="1" s="1"/>
  <c r="BR1425" i="1" s="1"/>
  <c r="BR1426" i="1" s="1"/>
  <c r="BR1427" i="1" s="1"/>
  <c r="BR1428" i="1" s="1"/>
  <c r="BR1429" i="1" s="1"/>
  <c r="BR1430" i="1" s="1"/>
  <c r="BR1431" i="1" s="1"/>
  <c r="BR1432" i="1" s="1"/>
  <c r="BR1433" i="1" s="1"/>
  <c r="BR1434" i="1" s="1"/>
  <c r="BR1435" i="1" s="1"/>
  <c r="BR1436" i="1" s="1"/>
  <c r="BR1437" i="1" s="1"/>
  <c r="BR1438" i="1" s="1"/>
  <c r="BR1439" i="1" s="1"/>
  <c r="BR1440" i="1" s="1"/>
  <c r="BR1441" i="1" s="1"/>
  <c r="BR1442" i="1" s="1"/>
  <c r="BR1443" i="1" s="1"/>
  <c r="BR1444" i="1" s="1"/>
  <c r="BR1445" i="1" s="1"/>
  <c r="BR1446" i="1" s="1"/>
  <c r="BR1447" i="1" s="1"/>
  <c r="BR1448" i="1" s="1"/>
  <c r="BR1449" i="1" s="1"/>
  <c r="BR1450" i="1" s="1"/>
  <c r="BR1451" i="1" s="1"/>
  <c r="BR1452" i="1" s="1"/>
  <c r="BR1453" i="1" s="1"/>
  <c r="BR1454" i="1" s="1"/>
  <c r="BR1455" i="1" s="1"/>
  <c r="BR1456" i="1" s="1"/>
  <c r="BR1457" i="1" s="1"/>
  <c r="BR1458" i="1" s="1"/>
  <c r="BR1459" i="1" s="1"/>
  <c r="BR1460" i="1" s="1"/>
  <c r="BR1461" i="1" s="1"/>
  <c r="BR1462" i="1" s="1"/>
  <c r="BR1463" i="1" s="1"/>
  <c r="BR1464" i="1" s="1"/>
  <c r="BR1465" i="1" s="1"/>
  <c r="BR1466" i="1" s="1"/>
  <c r="BR1467" i="1" s="1"/>
  <c r="BR1468" i="1" s="1"/>
  <c r="BR1469" i="1" s="1"/>
  <c r="BR1470" i="1" s="1"/>
  <c r="BR1471" i="1" s="1"/>
  <c r="BR1472" i="1" s="1"/>
  <c r="BR1473" i="1" s="1"/>
  <c r="BR1474" i="1" s="1"/>
  <c r="BR1475" i="1" s="1"/>
  <c r="BR1476" i="1" s="1"/>
  <c r="BR1477" i="1" s="1"/>
  <c r="BR1478" i="1" s="1"/>
  <c r="BR1479" i="1" s="1"/>
  <c r="BR1480" i="1" s="1"/>
  <c r="BR1481" i="1" s="1"/>
  <c r="BR1482" i="1" s="1"/>
  <c r="BR1483" i="1" s="1"/>
  <c r="BR1484" i="1" s="1"/>
  <c r="BR1485" i="1" s="1"/>
  <c r="BR1486" i="1" s="1"/>
  <c r="BR1487" i="1" s="1"/>
  <c r="BR1488" i="1" s="1"/>
  <c r="BR1489" i="1" s="1"/>
  <c r="BR1490" i="1" s="1"/>
  <c r="BR1491" i="1" s="1"/>
  <c r="BR1492" i="1" s="1"/>
  <c r="BR1493" i="1" s="1"/>
  <c r="BR1494" i="1" s="1"/>
  <c r="BR1495" i="1" s="1"/>
  <c r="BR1496" i="1" s="1"/>
  <c r="BR1497" i="1" s="1"/>
  <c r="BR1498" i="1" s="1"/>
  <c r="BR1499" i="1" s="1"/>
  <c r="BR1500" i="1" s="1"/>
  <c r="BR1501" i="1" s="1"/>
  <c r="BR1502" i="1" s="1"/>
  <c r="BR1503" i="1" s="1"/>
  <c r="BR1504" i="1" s="1"/>
  <c r="BR1505" i="1" s="1"/>
  <c r="BR1506" i="1" s="1"/>
  <c r="BR1507" i="1" s="1"/>
  <c r="BR1508" i="1" s="1"/>
  <c r="BR1509" i="1" s="1"/>
  <c r="BR1510" i="1" s="1"/>
  <c r="BR1511" i="1" s="1"/>
  <c r="BR1512" i="1" s="1"/>
  <c r="BR1513" i="1" s="1"/>
  <c r="BR1514" i="1" s="1"/>
  <c r="BR1515" i="1" s="1"/>
  <c r="BR1516" i="1" s="1"/>
  <c r="BR1517" i="1" s="1"/>
  <c r="BR1518" i="1" s="1"/>
  <c r="BR1519" i="1" s="1"/>
  <c r="BR1520" i="1" s="1"/>
  <c r="BR1521" i="1" s="1"/>
  <c r="BR1522" i="1" s="1"/>
  <c r="BR1523" i="1" s="1"/>
  <c r="BR1524" i="1" s="1"/>
  <c r="BR1525" i="1" s="1"/>
  <c r="BR1526" i="1" s="1"/>
  <c r="BR1527" i="1" s="1"/>
  <c r="BR1528" i="1" s="1"/>
  <c r="BR1529" i="1" s="1"/>
  <c r="BR1530" i="1" s="1"/>
  <c r="BR1531" i="1" s="1"/>
  <c r="BR1532" i="1" s="1"/>
  <c r="BR1533" i="1" s="1"/>
  <c r="BR1534" i="1" s="1"/>
  <c r="BR1535" i="1" s="1"/>
  <c r="BR1536" i="1" s="1"/>
  <c r="BR1537" i="1" s="1"/>
  <c r="BR1538" i="1" s="1"/>
  <c r="BR1539" i="1" s="1"/>
  <c r="BR1540" i="1" s="1"/>
  <c r="BR1541" i="1" s="1"/>
  <c r="BR1542" i="1" s="1"/>
  <c r="BR1543" i="1" s="1"/>
  <c r="BR1544" i="1" s="1"/>
  <c r="BR1545" i="1" s="1"/>
  <c r="BR1546" i="1" s="1"/>
  <c r="BR1547" i="1" s="1"/>
  <c r="BR1548" i="1" s="1"/>
  <c r="BR1549" i="1" s="1"/>
  <c r="BR1550" i="1" s="1"/>
  <c r="BR1551" i="1" s="1"/>
  <c r="BR1552" i="1" s="1"/>
  <c r="BR1553" i="1" s="1"/>
  <c r="BR1554" i="1" s="1"/>
  <c r="BR1555" i="1" s="1"/>
  <c r="BR1556" i="1" s="1"/>
  <c r="BR1557" i="1" s="1"/>
  <c r="BR1558" i="1" s="1"/>
  <c r="BR1559" i="1" s="1"/>
  <c r="BR1560" i="1" s="1"/>
  <c r="BR1561" i="1" s="1"/>
  <c r="BR1562" i="1" s="1"/>
  <c r="BR1563" i="1" s="1"/>
  <c r="AU785" i="1"/>
  <c r="AV785" i="1" s="1"/>
  <c r="BA69" i="1" s="1"/>
  <c r="BL69" i="1" s="1"/>
  <c r="BO1565" i="1"/>
  <c r="BQ1564" i="1"/>
  <c r="BQ783" i="3"/>
  <c r="BO784" i="3"/>
  <c r="AF391" i="3"/>
  <c r="G782" i="3"/>
  <c r="H782" i="3" s="1"/>
  <c r="T390" i="3"/>
  <c r="R393" i="3"/>
  <c r="S393" i="3" s="1"/>
  <c r="AE392" i="3"/>
  <c r="AR785" i="3"/>
  <c r="AS786" i="3"/>
  <c r="G782" i="1"/>
  <c r="H781" i="1"/>
  <c r="AS782" i="1"/>
  <c r="AR781" i="1"/>
  <c r="AT782" i="3" l="1"/>
  <c r="BR783" i="3"/>
  <c r="AU783" i="3"/>
  <c r="AV783" i="3" s="1"/>
  <c r="BJ68" i="3"/>
  <c r="AW782" i="3"/>
  <c r="BR1564" i="1"/>
  <c r="AU1564" i="1"/>
  <c r="AV1564" i="1" s="1"/>
  <c r="AZ134" i="1" s="1"/>
  <c r="BO1566" i="1"/>
  <c r="BQ1565" i="1"/>
  <c r="BQ784" i="3"/>
  <c r="BO785" i="3"/>
  <c r="AF392" i="3"/>
  <c r="G784" i="3"/>
  <c r="G783" i="3"/>
  <c r="H783" i="3" s="1"/>
  <c r="T391" i="3"/>
  <c r="AE393" i="3"/>
  <c r="R394" i="3"/>
  <c r="S394" i="3" s="1"/>
  <c r="AS787" i="3"/>
  <c r="AR786" i="3"/>
  <c r="G783" i="1"/>
  <c r="H782" i="1"/>
  <c r="AS783" i="1"/>
  <c r="AR782" i="1"/>
  <c r="AT783" i="3" l="1"/>
  <c r="BR784" i="3"/>
  <c r="AU784" i="3"/>
  <c r="BK68" i="3"/>
  <c r="BL68" i="3" s="1"/>
  <c r="AW783" i="3"/>
  <c r="BR1565" i="1"/>
  <c r="AU1565" i="1"/>
  <c r="AV1565" i="1" s="1"/>
  <c r="BA134" i="1" s="1"/>
  <c r="BQ785" i="3"/>
  <c r="BO786" i="3"/>
  <c r="BO1567" i="1"/>
  <c r="BQ1566" i="1"/>
  <c r="AF393" i="3"/>
  <c r="T392" i="3"/>
  <c r="AS788" i="3"/>
  <c r="AR787" i="3"/>
  <c r="H784" i="3"/>
  <c r="R395" i="3"/>
  <c r="S395" i="3" s="1"/>
  <c r="AE394" i="3"/>
  <c r="G784" i="1"/>
  <c r="H783" i="1"/>
  <c r="AS784" i="1"/>
  <c r="AR783" i="1"/>
  <c r="BR785" i="3" l="1"/>
  <c r="AU785" i="3"/>
  <c r="AV785" i="3" s="1"/>
  <c r="BM68" i="3"/>
  <c r="AP69" i="3" s="1"/>
  <c r="AT784" i="3"/>
  <c r="AV784" i="3"/>
  <c r="BR1566" i="1"/>
  <c r="AU1566" i="1"/>
  <c r="AV1566" i="1" s="1"/>
  <c r="BB134" i="1" s="1"/>
  <c r="BO787" i="3"/>
  <c r="BQ786" i="3"/>
  <c r="BO1568" i="1"/>
  <c r="BQ1567" i="1"/>
  <c r="AF394" i="3"/>
  <c r="T393" i="3"/>
  <c r="R396" i="3"/>
  <c r="S396" i="3" s="1"/>
  <c r="AE395" i="3"/>
  <c r="AR788" i="3"/>
  <c r="AS789" i="3"/>
  <c r="H784" i="1"/>
  <c r="AS785" i="1"/>
  <c r="AR784" i="1"/>
  <c r="AT785" i="3" l="1"/>
  <c r="AZ69" i="3"/>
  <c r="AW784" i="3"/>
  <c r="BA69" i="3"/>
  <c r="AW785" i="3"/>
  <c r="BR786" i="3"/>
  <c r="AU786" i="3"/>
  <c r="AV786" i="3" s="1"/>
  <c r="BR1567" i="1"/>
  <c r="AU1567" i="1"/>
  <c r="AV1567" i="1" s="1"/>
  <c r="BC134" i="1" s="1"/>
  <c r="BO788" i="3"/>
  <c r="BQ787" i="3"/>
  <c r="BO1569" i="1"/>
  <c r="BQ1568" i="1"/>
  <c r="AF395" i="3"/>
  <c r="T394" i="3"/>
  <c r="AR789" i="3"/>
  <c r="AS790" i="3"/>
  <c r="R397" i="3"/>
  <c r="S397" i="3" s="1"/>
  <c r="AE396" i="3"/>
  <c r="R5" i="1"/>
  <c r="S5" i="1" s="1"/>
  <c r="AS786" i="1"/>
  <c r="AR785" i="1"/>
  <c r="BR787" i="3" l="1"/>
  <c r="AU787" i="3"/>
  <c r="AV787" i="3" s="1"/>
  <c r="BB69" i="3"/>
  <c r="AW786" i="3"/>
  <c r="AT786" i="3"/>
  <c r="BR1568" i="1"/>
  <c r="AU1568" i="1"/>
  <c r="AV1568" i="1" s="1"/>
  <c r="BD134" i="1" s="1"/>
  <c r="BO789" i="3"/>
  <c r="BQ788" i="3"/>
  <c r="BO1570" i="1"/>
  <c r="BQ1569" i="1"/>
  <c r="AF396" i="3"/>
  <c r="T395" i="3"/>
  <c r="AE5" i="1"/>
  <c r="T4" i="1"/>
  <c r="U4" i="1" s="1"/>
  <c r="AE397" i="3"/>
  <c r="R398" i="3"/>
  <c r="S398" i="3" s="1"/>
  <c r="AR790" i="3"/>
  <c r="AS791" i="3"/>
  <c r="R6" i="1"/>
  <c r="S6" i="1" s="1"/>
  <c r="AS787" i="1"/>
  <c r="AR786" i="1"/>
  <c r="AT787" i="3" l="1"/>
  <c r="BC69" i="3"/>
  <c r="AW787" i="3"/>
  <c r="BR788" i="3"/>
  <c r="AU788" i="3"/>
  <c r="BR1569" i="1"/>
  <c r="AU1569" i="1"/>
  <c r="AV1569" i="1" s="1"/>
  <c r="BE134" i="1" s="1"/>
  <c r="BQ789" i="3"/>
  <c r="BO790" i="3"/>
  <c r="BO1571" i="1"/>
  <c r="BQ1570" i="1"/>
  <c r="AF5" i="1"/>
  <c r="AF397" i="3"/>
  <c r="T396" i="3"/>
  <c r="AE6" i="1"/>
  <c r="T5" i="1"/>
  <c r="U5" i="1" s="1"/>
  <c r="AS792" i="3"/>
  <c r="AR791" i="3"/>
  <c r="R399" i="3"/>
  <c r="S399" i="3" s="1"/>
  <c r="AE398" i="3"/>
  <c r="R7" i="1"/>
  <c r="S7" i="1" s="1"/>
  <c r="AS788" i="1"/>
  <c r="AR787" i="1"/>
  <c r="BR789" i="3" l="1"/>
  <c r="AU789" i="3"/>
  <c r="AV789" i="3" s="1"/>
  <c r="AV788" i="3"/>
  <c r="AT788" i="3"/>
  <c r="BR1570" i="1"/>
  <c r="AU1570" i="1"/>
  <c r="AV1570" i="1" s="1"/>
  <c r="BF134" i="1" s="1"/>
  <c r="BO791" i="3"/>
  <c r="BQ790" i="3"/>
  <c r="BO1572" i="1"/>
  <c r="BQ1571" i="1"/>
  <c r="AF6" i="1"/>
  <c r="AF398" i="3"/>
  <c r="T397" i="3"/>
  <c r="AE7" i="1"/>
  <c r="T6" i="1"/>
  <c r="U6" i="1" s="1"/>
  <c r="AR792" i="3"/>
  <c r="AS793" i="3"/>
  <c r="AE399" i="3"/>
  <c r="R400" i="3"/>
  <c r="S400" i="3" s="1"/>
  <c r="R8" i="1"/>
  <c r="S8" i="1" s="1"/>
  <c r="AS789" i="1"/>
  <c r="AR788" i="1"/>
  <c r="AT789" i="3" l="1"/>
  <c r="BR790" i="3"/>
  <c r="AU790" i="3"/>
  <c r="AV790" i="3" s="1"/>
  <c r="BD69" i="3"/>
  <c r="AW788" i="3"/>
  <c r="BE69" i="3"/>
  <c r="AW789" i="3"/>
  <c r="BR1571" i="1"/>
  <c r="AU1571" i="1"/>
  <c r="AV1571" i="1" s="1"/>
  <c r="BG134" i="1" s="1"/>
  <c r="BO792" i="3"/>
  <c r="BQ791" i="3"/>
  <c r="BO1573" i="1"/>
  <c r="BQ1572" i="1"/>
  <c r="AF7" i="1"/>
  <c r="AF399" i="3"/>
  <c r="T398" i="3"/>
  <c r="T7" i="1"/>
  <c r="U7" i="1" s="1"/>
  <c r="AE8" i="1"/>
  <c r="R9" i="1"/>
  <c r="AE400" i="3"/>
  <c r="R401" i="3"/>
  <c r="S401" i="3" s="1"/>
  <c r="AR793" i="3"/>
  <c r="AS794" i="3"/>
  <c r="AS790" i="1"/>
  <c r="AR789" i="1"/>
  <c r="BR791" i="3" l="1"/>
  <c r="AU791" i="3"/>
  <c r="AV791" i="3" s="1"/>
  <c r="BF69" i="3"/>
  <c r="AW790" i="3"/>
  <c r="AT790" i="3"/>
  <c r="BR1572" i="1"/>
  <c r="AU1572" i="1"/>
  <c r="AV1572" i="1" s="1"/>
  <c r="BH134" i="1" s="1"/>
  <c r="BO793" i="3"/>
  <c r="BQ792" i="3"/>
  <c r="BO1574" i="1"/>
  <c r="BQ1573" i="1"/>
  <c r="AF8" i="1"/>
  <c r="AF400" i="3"/>
  <c r="T399" i="3"/>
  <c r="R10" i="1"/>
  <c r="R11" i="1" s="1"/>
  <c r="S9" i="1"/>
  <c r="AS795" i="3"/>
  <c r="AR794" i="3"/>
  <c r="AE401" i="3"/>
  <c r="R402" i="3"/>
  <c r="S402" i="3" s="1"/>
  <c r="AS791" i="1"/>
  <c r="AR790" i="1"/>
  <c r="AT791" i="3" l="1"/>
  <c r="BG69" i="3"/>
  <c r="AW791" i="3"/>
  <c r="BR792" i="3"/>
  <c r="AU792" i="3"/>
  <c r="BR1573" i="1"/>
  <c r="AU1573" i="1"/>
  <c r="AV1573" i="1" s="1"/>
  <c r="BI134" i="1" s="1"/>
  <c r="BQ793" i="3"/>
  <c r="BO794" i="3"/>
  <c r="BO1575" i="1"/>
  <c r="BQ1574" i="1"/>
  <c r="AF401" i="3"/>
  <c r="T400" i="3"/>
  <c r="AE9" i="1"/>
  <c r="T8" i="1"/>
  <c r="U8" i="1" s="1"/>
  <c r="S10" i="1"/>
  <c r="AE402" i="3"/>
  <c r="R403" i="3"/>
  <c r="S403" i="3" s="1"/>
  <c r="AR795" i="3"/>
  <c r="AS796" i="3"/>
  <c r="R12" i="1"/>
  <c r="AS792" i="1"/>
  <c r="AR791" i="1"/>
  <c r="BR793" i="3" l="1"/>
  <c r="AU793" i="3"/>
  <c r="AV793" i="3" s="1"/>
  <c r="AV792" i="3"/>
  <c r="AT792" i="3"/>
  <c r="BR1574" i="1"/>
  <c r="AU1574" i="1"/>
  <c r="AV1574" i="1" s="1"/>
  <c r="BJ134" i="1" s="1"/>
  <c r="BO795" i="3"/>
  <c r="BQ794" i="3"/>
  <c r="BO1576" i="1"/>
  <c r="BQ1575" i="1"/>
  <c r="AF9" i="1"/>
  <c r="AF402" i="3"/>
  <c r="T401" i="3"/>
  <c r="AE10" i="1"/>
  <c r="T9" i="1"/>
  <c r="U9" i="1" s="1"/>
  <c r="S11" i="1"/>
  <c r="AE403" i="3"/>
  <c r="R404" i="3"/>
  <c r="S404" i="3" s="1"/>
  <c r="AR796" i="3"/>
  <c r="AS797" i="3"/>
  <c r="R13" i="1"/>
  <c r="AS793" i="1"/>
  <c r="AR792" i="1"/>
  <c r="AT793" i="3" l="1"/>
  <c r="BR794" i="3"/>
  <c r="AU794" i="3"/>
  <c r="BH69" i="3"/>
  <c r="AW792" i="3"/>
  <c r="BI69" i="3"/>
  <c r="AW793" i="3"/>
  <c r="BR1575" i="1"/>
  <c r="AU1575" i="1"/>
  <c r="AV1575" i="1" s="1"/>
  <c r="BK134" i="1" s="1"/>
  <c r="BL134" i="1" s="1"/>
  <c r="BO796" i="3"/>
  <c r="BQ795" i="3"/>
  <c r="BO1577" i="1"/>
  <c r="BQ1576" i="1"/>
  <c r="AF10" i="1"/>
  <c r="AF403" i="3"/>
  <c r="T402" i="3"/>
  <c r="AE11" i="1"/>
  <c r="T10" i="1"/>
  <c r="U10" i="1" s="1"/>
  <c r="S12" i="1"/>
  <c r="AR797" i="3"/>
  <c r="AS798" i="3"/>
  <c r="AE404" i="3"/>
  <c r="R405" i="3"/>
  <c r="S405" i="3" s="1"/>
  <c r="R14" i="1"/>
  <c r="AS794" i="1"/>
  <c r="AR793" i="1"/>
  <c r="AT794" i="3" l="1"/>
  <c r="AV794" i="3"/>
  <c r="BR795" i="3"/>
  <c r="AU795" i="3"/>
  <c r="AV795" i="3" s="1"/>
  <c r="BR1576" i="1"/>
  <c r="AU1576" i="1"/>
  <c r="AV1576" i="1" s="1"/>
  <c r="AZ135" i="1" s="1"/>
  <c r="BQ796" i="3"/>
  <c r="BO797" i="3"/>
  <c r="BO1578" i="1"/>
  <c r="BQ1577" i="1"/>
  <c r="AF11" i="1"/>
  <c r="AF404" i="3"/>
  <c r="T403" i="3"/>
  <c r="AE12" i="1"/>
  <c r="T11" i="1"/>
  <c r="U11" i="1" s="1"/>
  <c r="S13" i="1"/>
  <c r="R15" i="1"/>
  <c r="AE405" i="3"/>
  <c r="R406" i="3"/>
  <c r="S406" i="3" s="1"/>
  <c r="AR798" i="3"/>
  <c r="AS799" i="3"/>
  <c r="AS795" i="1"/>
  <c r="AR794" i="1"/>
  <c r="BR796" i="3" l="1"/>
  <c r="AU796" i="3"/>
  <c r="BK69" i="3"/>
  <c r="AW795" i="3"/>
  <c r="BJ69" i="3"/>
  <c r="AW794" i="3"/>
  <c r="AT795" i="3"/>
  <c r="BR1577" i="1"/>
  <c r="AU1577" i="1"/>
  <c r="AV1577" i="1" s="1"/>
  <c r="BA135" i="1" s="1"/>
  <c r="BO798" i="3"/>
  <c r="BQ797" i="3"/>
  <c r="BO1579" i="1"/>
  <c r="BQ1578" i="1"/>
  <c r="AF12" i="1"/>
  <c r="AF405" i="3"/>
  <c r="T404" i="3"/>
  <c r="T12" i="1"/>
  <c r="U12" i="1" s="1"/>
  <c r="AE13" i="1"/>
  <c r="S14" i="1"/>
  <c r="S15" i="1" s="1"/>
  <c r="R16" i="1"/>
  <c r="R17" i="1" s="1"/>
  <c r="AE406" i="3"/>
  <c r="R407" i="3"/>
  <c r="S407" i="3" s="1"/>
  <c r="AR799" i="3"/>
  <c r="AS800" i="3"/>
  <c r="AS796" i="1"/>
  <c r="AR795" i="1"/>
  <c r="BR797" i="3" l="1"/>
  <c r="AU797" i="3"/>
  <c r="AV797" i="3" s="1"/>
  <c r="BL69" i="3"/>
  <c r="BM69" i="3"/>
  <c r="AP70" i="3" s="1"/>
  <c r="AV796" i="3"/>
  <c r="AT796" i="3"/>
  <c r="BR1578" i="1"/>
  <c r="AU1578" i="1"/>
  <c r="AV1578" i="1" s="1"/>
  <c r="BB135" i="1" s="1"/>
  <c r="BQ798" i="3"/>
  <c r="BO799" i="3"/>
  <c r="BO1580" i="1"/>
  <c r="BQ1579" i="1"/>
  <c r="AF13" i="1"/>
  <c r="AF406" i="3"/>
  <c r="T405" i="3"/>
  <c r="AE14" i="1"/>
  <c r="AE15" i="1"/>
  <c r="T14" i="1"/>
  <c r="T13" i="1"/>
  <c r="U13" i="1" s="1"/>
  <c r="S16" i="1"/>
  <c r="AE407" i="3"/>
  <c r="R408" i="3"/>
  <c r="S408" i="3" s="1"/>
  <c r="AS801" i="3"/>
  <c r="AR800" i="3"/>
  <c r="R18" i="1"/>
  <c r="AS797" i="1"/>
  <c r="AR796" i="1"/>
  <c r="AT797" i="3" l="1"/>
  <c r="AZ70" i="3"/>
  <c r="AW796" i="3"/>
  <c r="BA70" i="3"/>
  <c r="AW797" i="3"/>
  <c r="BR798" i="3"/>
  <c r="AU798" i="3"/>
  <c r="BR1579" i="1"/>
  <c r="AU1579" i="1"/>
  <c r="AV1579" i="1" s="1"/>
  <c r="BC135" i="1" s="1"/>
  <c r="BQ799" i="3"/>
  <c r="BO800" i="3"/>
  <c r="BO1581" i="1"/>
  <c r="BQ1580" i="1"/>
  <c r="AF14" i="1"/>
  <c r="AF15" i="1" s="1"/>
  <c r="AF407" i="3"/>
  <c r="T406" i="3"/>
  <c r="U14" i="1"/>
  <c r="AE16" i="1"/>
  <c r="T15" i="1"/>
  <c r="S17" i="1"/>
  <c r="AE408" i="3"/>
  <c r="R409" i="3"/>
  <c r="S409" i="3" s="1"/>
  <c r="AR801" i="3"/>
  <c r="AS802" i="3"/>
  <c r="R19" i="1"/>
  <c r="AS798" i="1"/>
  <c r="AR797" i="1"/>
  <c r="BR799" i="3" l="1"/>
  <c r="AU799" i="3"/>
  <c r="AV799" i="3" s="1"/>
  <c r="AT798" i="3"/>
  <c r="AV798" i="3"/>
  <c r="BR1580" i="1"/>
  <c r="AU1580" i="1"/>
  <c r="AV1580" i="1" s="1"/>
  <c r="BD135" i="1" s="1"/>
  <c r="BO801" i="3"/>
  <c r="BQ800" i="3"/>
  <c r="BO1582" i="1"/>
  <c r="BQ1581" i="1"/>
  <c r="AF408" i="3"/>
  <c r="U15" i="1"/>
  <c r="AF16" i="1"/>
  <c r="T407" i="3"/>
  <c r="T16" i="1"/>
  <c r="AE17" i="1"/>
  <c r="S18" i="1"/>
  <c r="AE409" i="3"/>
  <c r="R410" i="3"/>
  <c r="S410" i="3" s="1"/>
  <c r="AR802" i="3"/>
  <c r="AS803" i="3"/>
  <c r="R20" i="1"/>
  <c r="AS799" i="1"/>
  <c r="AR798" i="1"/>
  <c r="AT799" i="3" l="1"/>
  <c r="BC70" i="3"/>
  <c r="AW799" i="3"/>
  <c r="BB70" i="3"/>
  <c r="AW798" i="3"/>
  <c r="BR800" i="3"/>
  <c r="AU800" i="3"/>
  <c r="BR1581" i="1"/>
  <c r="AU1581" i="1"/>
  <c r="AV1581" i="1" s="1"/>
  <c r="BE135" i="1" s="1"/>
  <c r="BO802" i="3"/>
  <c r="BQ801" i="3"/>
  <c r="BO1583" i="1"/>
  <c r="BQ1582" i="1"/>
  <c r="AF17" i="1"/>
  <c r="AF409" i="3"/>
  <c r="U16" i="1"/>
  <c r="T408" i="3"/>
  <c r="AE18" i="1"/>
  <c r="T17" i="1"/>
  <c r="S19" i="1"/>
  <c r="AS804" i="3"/>
  <c r="AR803" i="3"/>
  <c r="AE410" i="3"/>
  <c r="R411" i="3"/>
  <c r="S411" i="3" s="1"/>
  <c r="R21" i="1"/>
  <c r="AS800" i="1"/>
  <c r="AR799" i="1"/>
  <c r="BR801" i="3" l="1"/>
  <c r="AU801" i="3"/>
  <c r="AV801" i="3" s="1"/>
  <c r="AV800" i="3"/>
  <c r="AT800" i="3"/>
  <c r="BR1582" i="1"/>
  <c r="AU1582" i="1"/>
  <c r="AV1582" i="1" s="1"/>
  <c r="BF135" i="1" s="1"/>
  <c r="BQ802" i="3"/>
  <c r="BO803" i="3"/>
  <c r="BO1584" i="1"/>
  <c r="BQ1583" i="1"/>
  <c r="AF18" i="1"/>
  <c r="AF410" i="3"/>
  <c r="U17" i="1"/>
  <c r="T409" i="3"/>
  <c r="AE19" i="1"/>
  <c r="T18" i="1"/>
  <c r="S20" i="1"/>
  <c r="AE411" i="3"/>
  <c r="R412" i="3"/>
  <c r="S412" i="3" s="1"/>
  <c r="AR804" i="3"/>
  <c r="AS805" i="3"/>
  <c r="R22" i="1"/>
  <c r="AS801" i="1"/>
  <c r="AR800" i="1"/>
  <c r="BR802" i="3" l="1"/>
  <c r="AU802" i="3"/>
  <c r="AV802" i="3" s="1"/>
  <c r="AT801" i="3"/>
  <c r="BD70" i="3"/>
  <c r="AW800" i="3"/>
  <c r="BE70" i="3"/>
  <c r="AW801" i="3"/>
  <c r="BR1583" i="1"/>
  <c r="AU1583" i="1"/>
  <c r="AV1583" i="1" s="1"/>
  <c r="BG135" i="1" s="1"/>
  <c r="BO804" i="3"/>
  <c r="BQ803" i="3"/>
  <c r="BO1585" i="1"/>
  <c r="BQ1584" i="1"/>
  <c r="AF19" i="1"/>
  <c r="AF411" i="3"/>
  <c r="U18" i="1"/>
  <c r="T410" i="3"/>
  <c r="AE20" i="1"/>
  <c r="T19" i="1"/>
  <c r="S21" i="1"/>
  <c r="AR805" i="3"/>
  <c r="AS806" i="3"/>
  <c r="AE412" i="3"/>
  <c r="R413" i="3"/>
  <c r="S413" i="3" s="1"/>
  <c r="R23" i="1"/>
  <c r="AS802" i="1"/>
  <c r="AR801" i="1"/>
  <c r="AT802" i="3" l="1"/>
  <c r="BF70" i="3"/>
  <c r="AW802" i="3"/>
  <c r="BR803" i="3"/>
  <c r="AU803" i="3"/>
  <c r="AV803" i="3" s="1"/>
  <c r="BR1584" i="1"/>
  <c r="AU1584" i="1"/>
  <c r="AV1584" i="1" s="1"/>
  <c r="BH135" i="1" s="1"/>
  <c r="U19" i="1"/>
  <c r="BQ804" i="3"/>
  <c r="BO805" i="3"/>
  <c r="BO1586" i="1"/>
  <c r="BQ1585" i="1"/>
  <c r="AF20" i="1"/>
  <c r="AF412" i="3"/>
  <c r="T411" i="3"/>
  <c r="AE21" i="1"/>
  <c r="T20" i="1"/>
  <c r="S22" i="1"/>
  <c r="AS807" i="3"/>
  <c r="AR806" i="3"/>
  <c r="AE413" i="3"/>
  <c r="R414" i="3"/>
  <c r="S414" i="3" s="1"/>
  <c r="R24" i="1"/>
  <c r="AS803" i="1"/>
  <c r="AR802" i="1"/>
  <c r="AT803" i="3" l="1"/>
  <c r="BR804" i="3"/>
  <c r="AU804" i="3"/>
  <c r="BG70" i="3"/>
  <c r="AW803" i="3"/>
  <c r="BR1585" i="1"/>
  <c r="AU1585" i="1"/>
  <c r="AV1585" i="1" s="1"/>
  <c r="BI135" i="1" s="1"/>
  <c r="U20" i="1"/>
  <c r="BQ805" i="3"/>
  <c r="BO806" i="3"/>
  <c r="BO1587" i="1"/>
  <c r="BQ1586" i="1"/>
  <c r="AF21" i="1"/>
  <c r="AF413" i="3"/>
  <c r="T412" i="3"/>
  <c r="AE22" i="1"/>
  <c r="T21" i="1"/>
  <c r="S23" i="1"/>
  <c r="AR807" i="3"/>
  <c r="AS808" i="3"/>
  <c r="AE414" i="3"/>
  <c r="R415" i="3"/>
  <c r="S415" i="3" s="1"/>
  <c r="R25" i="1"/>
  <c r="AS804" i="1"/>
  <c r="AR803" i="1"/>
  <c r="AT804" i="3" l="1"/>
  <c r="AV804" i="3"/>
  <c r="BR805" i="3"/>
  <c r="AU805" i="3"/>
  <c r="AV805" i="3" s="1"/>
  <c r="BR1586" i="1"/>
  <c r="AU1586" i="1"/>
  <c r="AV1586" i="1" s="1"/>
  <c r="BJ135" i="1" s="1"/>
  <c r="U21" i="1"/>
  <c r="BQ806" i="3"/>
  <c r="BO807" i="3"/>
  <c r="BO1588" i="1"/>
  <c r="BQ1587" i="1"/>
  <c r="AF22" i="1"/>
  <c r="AF414" i="3"/>
  <c r="T413" i="3"/>
  <c r="AE23" i="1"/>
  <c r="T22" i="1"/>
  <c r="S24" i="1"/>
  <c r="AE415" i="3"/>
  <c r="R416" i="3"/>
  <c r="S416" i="3" s="1"/>
  <c r="AS809" i="3"/>
  <c r="AR808" i="3"/>
  <c r="R26" i="1"/>
  <c r="AS805" i="1"/>
  <c r="AR804" i="1"/>
  <c r="U22" i="1" l="1"/>
  <c r="BR806" i="3"/>
  <c r="AU806" i="3"/>
  <c r="BI70" i="3"/>
  <c r="AW805" i="3"/>
  <c r="BH70" i="3"/>
  <c r="AW804" i="3"/>
  <c r="AT805" i="3"/>
  <c r="BR1587" i="1"/>
  <c r="AU1587" i="1"/>
  <c r="AV1587" i="1" s="1"/>
  <c r="BK135" i="1" s="1"/>
  <c r="BL135" i="1" s="1"/>
  <c r="BO808" i="3"/>
  <c r="BQ807" i="3"/>
  <c r="BO1589" i="1"/>
  <c r="BQ1588" i="1"/>
  <c r="AF23" i="1"/>
  <c r="AF415" i="3"/>
  <c r="T414" i="3"/>
  <c r="AE24" i="1"/>
  <c r="T23" i="1"/>
  <c r="U23" i="1" s="1"/>
  <c r="S25" i="1"/>
  <c r="AE416" i="3"/>
  <c r="R417" i="3"/>
  <c r="S417" i="3" s="1"/>
  <c r="AR809" i="3"/>
  <c r="AS810" i="3"/>
  <c r="R27" i="1"/>
  <c r="AS806" i="1"/>
  <c r="AR805" i="1"/>
  <c r="BR807" i="3" l="1"/>
  <c r="AU807" i="3"/>
  <c r="AV807" i="3" s="1"/>
  <c r="AV806" i="3"/>
  <c r="AT806" i="3"/>
  <c r="BR1588" i="1"/>
  <c r="AU1588" i="1"/>
  <c r="AV1588" i="1" s="1"/>
  <c r="AZ136" i="1" s="1"/>
  <c r="BQ808" i="3"/>
  <c r="BO809" i="3"/>
  <c r="BO1590" i="1"/>
  <c r="BQ1589" i="1"/>
  <c r="AF24" i="1"/>
  <c r="AF416" i="3"/>
  <c r="T415" i="3"/>
  <c r="T24" i="1"/>
  <c r="U24" i="1" s="1"/>
  <c r="AE25" i="1"/>
  <c r="S26" i="1"/>
  <c r="AR810" i="3"/>
  <c r="AS811" i="3"/>
  <c r="AE417" i="3"/>
  <c r="R418" i="3"/>
  <c r="S418" i="3" s="1"/>
  <c r="R28" i="1"/>
  <c r="AS807" i="1"/>
  <c r="AR806" i="1"/>
  <c r="AT807" i="3" l="1"/>
  <c r="BR808" i="3"/>
  <c r="AU808" i="3"/>
  <c r="AV808" i="3" s="1"/>
  <c r="BJ70" i="3"/>
  <c r="AW806" i="3"/>
  <c r="BK70" i="3"/>
  <c r="AW807" i="3"/>
  <c r="BR1589" i="1"/>
  <c r="AU1589" i="1"/>
  <c r="AV1589" i="1" s="1"/>
  <c r="BA136" i="1" s="1"/>
  <c r="BQ809" i="3"/>
  <c r="BO810" i="3"/>
  <c r="BO1591" i="1"/>
  <c r="BQ1590" i="1"/>
  <c r="AF25" i="1"/>
  <c r="AF417" i="3"/>
  <c r="T416" i="3"/>
  <c r="AE26" i="1"/>
  <c r="T25" i="1"/>
  <c r="U25" i="1" s="1"/>
  <c r="S27" i="1"/>
  <c r="AE418" i="3"/>
  <c r="R419" i="3"/>
  <c r="S419" i="3" s="1"/>
  <c r="AS812" i="3"/>
  <c r="AR811" i="3"/>
  <c r="R29" i="1"/>
  <c r="AS808" i="1"/>
  <c r="AR807" i="1"/>
  <c r="AT808" i="3" l="1"/>
  <c r="BR809" i="3"/>
  <c r="AU809" i="3"/>
  <c r="AV809" i="3" s="1"/>
  <c r="BL70" i="3"/>
  <c r="BM70" i="3"/>
  <c r="AP71" i="3" s="1"/>
  <c r="AZ71" i="3"/>
  <c r="AW808" i="3"/>
  <c r="BR1590" i="1"/>
  <c r="AU1590" i="1"/>
  <c r="AV1590" i="1" s="1"/>
  <c r="BB136" i="1" s="1"/>
  <c r="BO811" i="3"/>
  <c r="BQ810" i="3"/>
  <c r="BO1592" i="1"/>
  <c r="BQ1591" i="1"/>
  <c r="AF26" i="1"/>
  <c r="AF418" i="3"/>
  <c r="T417" i="3"/>
  <c r="AE27" i="1"/>
  <c r="T26" i="1"/>
  <c r="U26" i="1" s="1"/>
  <c r="S28" i="1"/>
  <c r="AR812" i="3"/>
  <c r="AS813" i="3"/>
  <c r="AE419" i="3"/>
  <c r="R420" i="3"/>
  <c r="S420" i="3" s="1"/>
  <c r="R30" i="1"/>
  <c r="AS809" i="1"/>
  <c r="AR808" i="1"/>
  <c r="AT809" i="3" l="1"/>
  <c r="BA71" i="3"/>
  <c r="AW809" i="3"/>
  <c r="BR810" i="3"/>
  <c r="AU810" i="3"/>
  <c r="BR1591" i="1"/>
  <c r="AU1591" i="1"/>
  <c r="AV1591" i="1" s="1"/>
  <c r="BC136" i="1" s="1"/>
  <c r="BQ811" i="3"/>
  <c r="BO812" i="3"/>
  <c r="BO1593" i="1"/>
  <c r="BQ1592" i="1"/>
  <c r="AF27" i="1"/>
  <c r="AF419" i="3"/>
  <c r="T418" i="3"/>
  <c r="AE28" i="1"/>
  <c r="T27" i="1"/>
  <c r="U27" i="1" s="1"/>
  <c r="S29" i="1"/>
  <c r="AE420" i="3"/>
  <c r="R421" i="3"/>
  <c r="S421" i="3" s="1"/>
  <c r="AR813" i="3"/>
  <c r="AS814" i="3"/>
  <c r="R31" i="1"/>
  <c r="AS810" i="1"/>
  <c r="AR809" i="1"/>
  <c r="BR811" i="3" l="1"/>
  <c r="AU811" i="3"/>
  <c r="AV811" i="3" s="1"/>
  <c r="AV810" i="3"/>
  <c r="AT810" i="3"/>
  <c r="BR1592" i="1"/>
  <c r="AU1592" i="1"/>
  <c r="AV1592" i="1" s="1"/>
  <c r="BD136" i="1" s="1"/>
  <c r="BQ812" i="3"/>
  <c r="BO813" i="3"/>
  <c r="BO1594" i="1"/>
  <c r="BQ1593" i="1"/>
  <c r="AF28" i="1"/>
  <c r="AF420" i="3"/>
  <c r="T419" i="3"/>
  <c r="AE29" i="1"/>
  <c r="T28" i="1"/>
  <c r="U28" i="1" s="1"/>
  <c r="S30" i="1"/>
  <c r="AS815" i="3"/>
  <c r="AR814" i="3"/>
  <c r="AE421" i="3"/>
  <c r="R422" i="3"/>
  <c r="S422" i="3" s="1"/>
  <c r="R32" i="1"/>
  <c r="AS811" i="1"/>
  <c r="AR810" i="1"/>
  <c r="AT811" i="3" l="1"/>
  <c r="BB71" i="3"/>
  <c r="AW810" i="3"/>
  <c r="BR812" i="3"/>
  <c r="AU812" i="3"/>
  <c r="BC71" i="3"/>
  <c r="AW811" i="3"/>
  <c r="BR1593" i="1"/>
  <c r="AU1593" i="1"/>
  <c r="AV1593" i="1" s="1"/>
  <c r="BE136" i="1" s="1"/>
  <c r="BO814" i="3"/>
  <c r="BQ813" i="3"/>
  <c r="BO1595" i="1"/>
  <c r="BQ1594" i="1"/>
  <c r="AF29" i="1"/>
  <c r="AF421" i="3"/>
  <c r="T420" i="3"/>
  <c r="AE30" i="1"/>
  <c r="T29" i="1"/>
  <c r="U29" i="1" s="1"/>
  <c r="S31" i="1"/>
  <c r="AR815" i="3"/>
  <c r="AS816" i="3"/>
  <c r="AE422" i="3"/>
  <c r="R423" i="3"/>
  <c r="S423" i="3" s="1"/>
  <c r="R33" i="1"/>
  <c r="AS812" i="1"/>
  <c r="AR811" i="1"/>
  <c r="AT812" i="3" l="1"/>
  <c r="AV812" i="3"/>
  <c r="BR813" i="3"/>
  <c r="AU813" i="3"/>
  <c r="AV813" i="3" s="1"/>
  <c r="BR1594" i="1"/>
  <c r="AU1594" i="1"/>
  <c r="AV1594" i="1" s="1"/>
  <c r="BF136" i="1" s="1"/>
  <c r="BQ814" i="3"/>
  <c r="BO815" i="3"/>
  <c r="BO1596" i="1"/>
  <c r="BQ1595" i="1"/>
  <c r="AF30" i="1"/>
  <c r="AF422" i="3"/>
  <c r="T421" i="3"/>
  <c r="AE31" i="1"/>
  <c r="T30" i="1"/>
  <c r="U30" i="1" s="1"/>
  <c r="S32" i="1"/>
  <c r="AE423" i="3"/>
  <c r="R424" i="3"/>
  <c r="S424" i="3" s="1"/>
  <c r="AR816" i="3"/>
  <c r="AS817" i="3"/>
  <c r="R34" i="1"/>
  <c r="AS813" i="1"/>
  <c r="AR812" i="1"/>
  <c r="BD71" i="3" l="1"/>
  <c r="AW812" i="3"/>
  <c r="BR814" i="3"/>
  <c r="AU814" i="3"/>
  <c r="BE71" i="3"/>
  <c r="AW813" i="3"/>
  <c r="AT813" i="3"/>
  <c r="BR1595" i="1"/>
  <c r="AU1595" i="1"/>
  <c r="AV1595" i="1" s="1"/>
  <c r="BG136" i="1" s="1"/>
  <c r="BQ815" i="3"/>
  <c r="BO816" i="3"/>
  <c r="BO1597" i="1"/>
  <c r="BQ1596" i="1"/>
  <c r="AF31" i="1"/>
  <c r="AF423" i="3"/>
  <c r="T422" i="3"/>
  <c r="AE32" i="1"/>
  <c r="T31" i="1"/>
  <c r="U31" i="1" s="1"/>
  <c r="S33" i="1"/>
  <c r="AR817" i="3"/>
  <c r="AS818" i="3"/>
  <c r="AE424" i="3"/>
  <c r="R425" i="3"/>
  <c r="S425" i="3" s="1"/>
  <c r="R35" i="1"/>
  <c r="AS814" i="1"/>
  <c r="AR813" i="1"/>
  <c r="BR815" i="3" l="1"/>
  <c r="AU815" i="3"/>
  <c r="AV815" i="3" s="1"/>
  <c r="AT814" i="3"/>
  <c r="AV814" i="3"/>
  <c r="BR1596" i="1"/>
  <c r="AU1596" i="1"/>
  <c r="AV1596" i="1" s="1"/>
  <c r="BH136" i="1" s="1"/>
  <c r="BQ816" i="3"/>
  <c r="BO817" i="3"/>
  <c r="BO1598" i="1"/>
  <c r="BQ1597" i="1"/>
  <c r="AF32" i="1"/>
  <c r="AF424" i="3"/>
  <c r="T423" i="3"/>
  <c r="AE33" i="1"/>
  <c r="T32" i="1"/>
  <c r="U32" i="1" s="1"/>
  <c r="S34" i="1"/>
  <c r="AE425" i="3"/>
  <c r="R426" i="3"/>
  <c r="S426" i="3" s="1"/>
  <c r="AR818" i="3"/>
  <c r="AS819" i="3"/>
  <c r="R36" i="1"/>
  <c r="AS815" i="1"/>
  <c r="AR814" i="1"/>
  <c r="AT815" i="3" l="1"/>
  <c r="BF71" i="3"/>
  <c r="AW814" i="3"/>
  <c r="BG71" i="3"/>
  <c r="AW815" i="3"/>
  <c r="BR816" i="3"/>
  <c r="AU816" i="3"/>
  <c r="AV816" i="3" s="1"/>
  <c r="BR1597" i="1"/>
  <c r="AU1597" i="1"/>
  <c r="AV1597" i="1" s="1"/>
  <c r="BI136" i="1" s="1"/>
  <c r="BO818" i="3"/>
  <c r="BQ817" i="3"/>
  <c r="BO1599" i="1"/>
  <c r="BQ1598" i="1"/>
  <c r="AF33" i="1"/>
  <c r="AF425" i="3"/>
  <c r="T424" i="3"/>
  <c r="AE34" i="1"/>
  <c r="T33" i="1"/>
  <c r="U33" i="1" s="1"/>
  <c r="S35" i="1"/>
  <c r="AR819" i="3"/>
  <c r="AS820" i="3"/>
  <c r="AE426" i="3"/>
  <c r="R427" i="3"/>
  <c r="S427" i="3" s="1"/>
  <c r="R37" i="1"/>
  <c r="AS816" i="1"/>
  <c r="AR815" i="1"/>
  <c r="AT816" i="3" l="1"/>
  <c r="BH71" i="3"/>
  <c r="AW816" i="3"/>
  <c r="BR817" i="3"/>
  <c r="AU817" i="3"/>
  <c r="AV817" i="3" s="1"/>
  <c r="BR1598" i="1"/>
  <c r="AU1598" i="1"/>
  <c r="AV1598" i="1" s="1"/>
  <c r="BJ136" i="1" s="1"/>
  <c r="BO819" i="3"/>
  <c r="BQ818" i="3"/>
  <c r="BO1600" i="1"/>
  <c r="BQ1599" i="1"/>
  <c r="AF34" i="1"/>
  <c r="AF426" i="3"/>
  <c r="T425" i="3"/>
  <c r="AE35" i="1"/>
  <c r="T34" i="1"/>
  <c r="U34" i="1" s="1"/>
  <c r="S36" i="1"/>
  <c r="AS821" i="3"/>
  <c r="AR820" i="3"/>
  <c r="AE427" i="3"/>
  <c r="R428" i="3"/>
  <c r="S428" i="3" s="1"/>
  <c r="R38" i="1"/>
  <c r="AS817" i="1"/>
  <c r="AR816" i="1"/>
  <c r="BI71" i="3" l="1"/>
  <c r="AW817" i="3"/>
  <c r="BR818" i="3"/>
  <c r="AU818" i="3"/>
  <c r="AT817" i="3"/>
  <c r="BR1599" i="1"/>
  <c r="AU1599" i="1"/>
  <c r="AV1599" i="1" s="1"/>
  <c r="BK136" i="1" s="1"/>
  <c r="BL136" i="1" s="1"/>
  <c r="BQ819" i="3"/>
  <c r="BO820" i="3"/>
  <c r="BO1601" i="1"/>
  <c r="BQ1600" i="1"/>
  <c r="AF35" i="1"/>
  <c r="AF427" i="3"/>
  <c r="T426" i="3"/>
  <c r="AE36" i="1"/>
  <c r="T35" i="1"/>
  <c r="U35" i="1" s="1"/>
  <c r="S37" i="1"/>
  <c r="AE428" i="3"/>
  <c r="R429" i="3"/>
  <c r="S429" i="3" s="1"/>
  <c r="AR821" i="3"/>
  <c r="AS822" i="3"/>
  <c r="R39" i="1"/>
  <c r="AS818" i="1"/>
  <c r="AR817" i="1"/>
  <c r="AV818" i="3" l="1"/>
  <c r="AT818" i="3"/>
  <c r="BR819" i="3"/>
  <c r="AU819" i="3"/>
  <c r="AV819" i="3" s="1"/>
  <c r="BR1600" i="1"/>
  <c r="AU1600" i="1"/>
  <c r="AV1600" i="1" s="1"/>
  <c r="AZ137" i="1" s="1"/>
  <c r="BO821" i="3"/>
  <c r="BQ820" i="3"/>
  <c r="BO1602" i="1"/>
  <c r="BQ1601" i="1"/>
  <c r="AF36" i="1"/>
  <c r="AF428" i="3"/>
  <c r="T427" i="3"/>
  <c r="AE37" i="1"/>
  <c r="S38" i="1"/>
  <c r="T36" i="1"/>
  <c r="U36" i="1" s="1"/>
  <c r="AE429" i="3"/>
  <c r="R430" i="3"/>
  <c r="S430" i="3" s="1"/>
  <c r="AR822" i="3"/>
  <c r="AS823" i="3"/>
  <c r="R40" i="1"/>
  <c r="AS819" i="1"/>
  <c r="AR818" i="1"/>
  <c r="BR820" i="3" l="1"/>
  <c r="AU820" i="3"/>
  <c r="BK71" i="3"/>
  <c r="AW819" i="3"/>
  <c r="AT819" i="3"/>
  <c r="BJ71" i="3"/>
  <c r="AW818" i="3"/>
  <c r="BR1601" i="1"/>
  <c r="AU1601" i="1"/>
  <c r="AV1601" i="1" s="1"/>
  <c r="BA137" i="1" s="1"/>
  <c r="BQ821" i="3"/>
  <c r="BO822" i="3"/>
  <c r="BO1603" i="1"/>
  <c r="BQ1602" i="1"/>
  <c r="AF37" i="1"/>
  <c r="AF429" i="3"/>
  <c r="T428" i="3"/>
  <c r="AE38" i="1"/>
  <c r="S39" i="1"/>
  <c r="T37" i="1"/>
  <c r="U37" i="1" s="1"/>
  <c r="AS824" i="3"/>
  <c r="AR823" i="3"/>
  <c r="AE430" i="3"/>
  <c r="R431" i="3"/>
  <c r="S431" i="3" s="1"/>
  <c r="R41" i="1"/>
  <c r="AS820" i="1"/>
  <c r="AR819" i="1"/>
  <c r="BL71" i="3" l="1"/>
  <c r="BR821" i="3"/>
  <c r="AU821" i="3"/>
  <c r="AV821" i="3" s="1"/>
  <c r="BM71" i="3"/>
  <c r="AP72" i="3" s="1"/>
  <c r="AV820" i="3"/>
  <c r="AT820" i="3"/>
  <c r="BR1602" i="1"/>
  <c r="AU1602" i="1"/>
  <c r="AV1602" i="1" s="1"/>
  <c r="BB137" i="1" s="1"/>
  <c r="BO823" i="3"/>
  <c r="BQ822" i="3"/>
  <c r="BO1604" i="1"/>
  <c r="BQ1603" i="1"/>
  <c r="AF38" i="1"/>
  <c r="AF430" i="3"/>
  <c r="T429" i="3"/>
  <c r="AE39" i="1"/>
  <c r="T38" i="1"/>
  <c r="U38" i="1" s="1"/>
  <c r="S40" i="1"/>
  <c r="AR824" i="3"/>
  <c r="AS825" i="3"/>
  <c r="AE431" i="3"/>
  <c r="R432" i="3"/>
  <c r="S432" i="3" s="1"/>
  <c r="R42" i="1"/>
  <c r="AS821" i="1"/>
  <c r="AR820" i="1"/>
  <c r="AT821" i="3" l="1"/>
  <c r="BA72" i="3"/>
  <c r="AW821" i="3"/>
  <c r="AZ72" i="3"/>
  <c r="AW820" i="3"/>
  <c r="BR822" i="3"/>
  <c r="AU822" i="3"/>
  <c r="AV822" i="3" s="1"/>
  <c r="BR1603" i="1"/>
  <c r="AU1603" i="1"/>
  <c r="AV1603" i="1" s="1"/>
  <c r="BC137" i="1" s="1"/>
  <c r="BO824" i="3"/>
  <c r="BQ823" i="3"/>
  <c r="BO1605" i="1"/>
  <c r="BQ1604" i="1"/>
  <c r="AF39" i="1"/>
  <c r="AF431" i="3"/>
  <c r="T430" i="3"/>
  <c r="AE40" i="1"/>
  <c r="T39" i="1"/>
  <c r="U39" i="1" s="1"/>
  <c r="S41" i="1"/>
  <c r="AR825" i="3"/>
  <c r="AS826" i="3"/>
  <c r="AE432" i="3"/>
  <c r="R433" i="3"/>
  <c r="S433" i="3" s="1"/>
  <c r="R43" i="1"/>
  <c r="AS822" i="1"/>
  <c r="AR821" i="1"/>
  <c r="BR823" i="3" l="1"/>
  <c r="AU823" i="3"/>
  <c r="AV823" i="3" s="1"/>
  <c r="BB72" i="3"/>
  <c r="AW822" i="3"/>
  <c r="AT822" i="3"/>
  <c r="BR1604" i="1"/>
  <c r="AU1604" i="1"/>
  <c r="AV1604" i="1" s="1"/>
  <c r="BD137" i="1" s="1"/>
  <c r="BO825" i="3"/>
  <c r="BQ824" i="3"/>
  <c r="BO1606" i="1"/>
  <c r="BQ1605" i="1"/>
  <c r="AF40" i="1"/>
  <c r="AF432" i="3"/>
  <c r="T431" i="3"/>
  <c r="AE41" i="1"/>
  <c r="S42" i="1"/>
  <c r="T40" i="1"/>
  <c r="U40" i="1" s="1"/>
  <c r="AS827" i="3"/>
  <c r="AR826" i="3"/>
  <c r="AE433" i="3"/>
  <c r="R434" i="3"/>
  <c r="S434" i="3" s="1"/>
  <c r="R44" i="1"/>
  <c r="AS823" i="1"/>
  <c r="AR822" i="1"/>
  <c r="AT823" i="3" l="1"/>
  <c r="BR824" i="3"/>
  <c r="AU824" i="3"/>
  <c r="BC72" i="3"/>
  <c r="AW823" i="3"/>
  <c r="BR1605" i="1"/>
  <c r="AU1605" i="1"/>
  <c r="AV1605" i="1" s="1"/>
  <c r="BE137" i="1" s="1"/>
  <c r="BQ825" i="3"/>
  <c r="BO826" i="3"/>
  <c r="BO1607" i="1"/>
  <c r="BQ1606" i="1"/>
  <c r="AF41" i="1"/>
  <c r="AF433" i="3"/>
  <c r="T432" i="3"/>
  <c r="AE42" i="1"/>
  <c r="S43" i="1"/>
  <c r="T41" i="1"/>
  <c r="U41" i="1" s="1"/>
  <c r="AR827" i="3"/>
  <c r="AS828" i="3"/>
  <c r="AE434" i="3"/>
  <c r="R435" i="3"/>
  <c r="S435" i="3" s="1"/>
  <c r="R45" i="1"/>
  <c r="AS824" i="1"/>
  <c r="AR823" i="1"/>
  <c r="AT824" i="3" l="1"/>
  <c r="AV824" i="3"/>
  <c r="BR825" i="3"/>
  <c r="AU825" i="3"/>
  <c r="AV825" i="3" s="1"/>
  <c r="BR1606" i="1"/>
  <c r="AU1606" i="1"/>
  <c r="AV1606" i="1" s="1"/>
  <c r="BF137" i="1" s="1"/>
  <c r="BO827" i="3"/>
  <c r="BQ826" i="3"/>
  <c r="BO1608" i="1"/>
  <c r="BQ1607" i="1"/>
  <c r="AF42" i="1"/>
  <c r="AF434" i="3"/>
  <c r="T433" i="3"/>
  <c r="AE43" i="1"/>
  <c r="T42" i="1"/>
  <c r="U42" i="1" s="1"/>
  <c r="S44" i="1"/>
  <c r="AE435" i="3"/>
  <c r="R436" i="3"/>
  <c r="S436" i="3" s="1"/>
  <c r="AR828" i="3"/>
  <c r="AS829" i="3"/>
  <c r="R46" i="1"/>
  <c r="AS825" i="1"/>
  <c r="AR824" i="1"/>
  <c r="BE72" i="3" l="1"/>
  <c r="AW825" i="3"/>
  <c r="BD72" i="3"/>
  <c r="AW824" i="3"/>
  <c r="AT825" i="3"/>
  <c r="BR826" i="3"/>
  <c r="AU826" i="3"/>
  <c r="BR1607" i="1"/>
  <c r="AU1607" i="1"/>
  <c r="AV1607" i="1" s="1"/>
  <c r="BG137" i="1" s="1"/>
  <c r="BO828" i="3"/>
  <c r="BQ827" i="3"/>
  <c r="BO1609" i="1"/>
  <c r="BQ1608" i="1"/>
  <c r="AF43" i="1"/>
  <c r="AF435" i="3"/>
  <c r="T434" i="3"/>
  <c r="AE44" i="1"/>
  <c r="T43" i="1"/>
  <c r="U43" i="1" s="1"/>
  <c r="S45" i="1"/>
  <c r="AE436" i="3"/>
  <c r="R437" i="3"/>
  <c r="S437" i="3" s="1"/>
  <c r="AR829" i="3"/>
  <c r="AS830" i="3"/>
  <c r="R47" i="1"/>
  <c r="AS826" i="1"/>
  <c r="AR825" i="1"/>
  <c r="BR827" i="3" l="1"/>
  <c r="AU827" i="3"/>
  <c r="AV827" i="3" s="1"/>
  <c r="AT826" i="3"/>
  <c r="AV826" i="3"/>
  <c r="BR1608" i="1"/>
  <c r="AU1608" i="1"/>
  <c r="AV1608" i="1" s="1"/>
  <c r="BH137" i="1" s="1"/>
  <c r="BQ828" i="3"/>
  <c r="BO829" i="3"/>
  <c r="BO1610" i="1"/>
  <c r="BQ1609" i="1"/>
  <c r="AF44" i="1"/>
  <c r="AF436" i="3"/>
  <c r="T435" i="3"/>
  <c r="AE45" i="1"/>
  <c r="T44" i="1"/>
  <c r="U44" i="1" s="1"/>
  <c r="S46" i="1"/>
  <c r="AE437" i="3"/>
  <c r="R438" i="3"/>
  <c r="S438" i="3" s="1"/>
  <c r="AR830" i="3"/>
  <c r="AS831" i="3"/>
  <c r="R48" i="1"/>
  <c r="AS827" i="1"/>
  <c r="AR826" i="1"/>
  <c r="BF72" i="3" l="1"/>
  <c r="AW826" i="3"/>
  <c r="AT827" i="3"/>
  <c r="BG72" i="3"/>
  <c r="AW827" i="3"/>
  <c r="BR828" i="3"/>
  <c r="AU828" i="3"/>
  <c r="AV828" i="3" s="1"/>
  <c r="BR1609" i="1"/>
  <c r="AU1609" i="1"/>
  <c r="AV1609" i="1" s="1"/>
  <c r="BI137" i="1" s="1"/>
  <c r="BQ829" i="3"/>
  <c r="BO830" i="3"/>
  <c r="BO1611" i="1"/>
  <c r="BQ1610" i="1"/>
  <c r="AF45" i="1"/>
  <c r="AF437" i="3"/>
  <c r="T436" i="3"/>
  <c r="AE46" i="1"/>
  <c r="T45" i="1"/>
  <c r="U45" i="1" s="1"/>
  <c r="S47" i="1"/>
  <c r="AE438" i="3"/>
  <c r="R439" i="3"/>
  <c r="S439" i="3" s="1"/>
  <c r="AR831" i="3"/>
  <c r="AS832" i="3"/>
  <c r="R49" i="1"/>
  <c r="AS828" i="1"/>
  <c r="AR827" i="1"/>
  <c r="AT828" i="3" l="1"/>
  <c r="BR829" i="3"/>
  <c r="AU829" i="3"/>
  <c r="AV829" i="3" s="1"/>
  <c r="BH72" i="3"/>
  <c r="AW828" i="3"/>
  <c r="BR1610" i="1"/>
  <c r="AU1610" i="1"/>
  <c r="AV1610" i="1" s="1"/>
  <c r="BJ137" i="1" s="1"/>
  <c r="BQ830" i="3"/>
  <c r="BO831" i="3"/>
  <c r="BO1612" i="1"/>
  <c r="BQ1611" i="1"/>
  <c r="AF46" i="1"/>
  <c r="AF438" i="3"/>
  <c r="T437" i="3"/>
  <c r="AE47" i="1"/>
  <c r="S48" i="1"/>
  <c r="T46" i="1"/>
  <c r="U46" i="1" s="1"/>
  <c r="AR832" i="3"/>
  <c r="AS833" i="3"/>
  <c r="AE439" i="3"/>
  <c r="R440" i="3"/>
  <c r="S440" i="3" s="1"/>
  <c r="R50" i="1"/>
  <c r="AS829" i="1"/>
  <c r="AR828" i="1"/>
  <c r="AT829" i="3" l="1"/>
  <c r="BR830" i="3"/>
  <c r="AU830" i="3"/>
  <c r="BI72" i="3"/>
  <c r="AW829" i="3"/>
  <c r="BR1611" i="1"/>
  <c r="AU1611" i="1"/>
  <c r="AV1611" i="1" s="1"/>
  <c r="BK137" i="1" s="1"/>
  <c r="BL137" i="1" s="1"/>
  <c r="BQ831" i="3"/>
  <c r="BO832" i="3"/>
  <c r="BO1613" i="1"/>
  <c r="BQ1612" i="1"/>
  <c r="AF47" i="1"/>
  <c r="AF439" i="3"/>
  <c r="T438" i="3"/>
  <c r="AE48" i="1"/>
  <c r="S49" i="1"/>
  <c r="T47" i="1"/>
  <c r="U47" i="1" s="1"/>
  <c r="AR833" i="3"/>
  <c r="AS834" i="3"/>
  <c r="AE440" i="3"/>
  <c r="R441" i="3"/>
  <c r="S441" i="3" s="1"/>
  <c r="R51" i="1"/>
  <c r="AS830" i="1"/>
  <c r="AR829" i="1"/>
  <c r="BR831" i="3" l="1"/>
  <c r="AU831" i="3"/>
  <c r="AV831" i="3" s="1"/>
  <c r="AV830" i="3"/>
  <c r="AT830" i="3"/>
  <c r="BR1612" i="1"/>
  <c r="AU1612" i="1"/>
  <c r="AV1612" i="1" s="1"/>
  <c r="AZ138" i="1" s="1"/>
  <c r="BO833" i="3"/>
  <c r="BQ832" i="3"/>
  <c r="BO1614" i="1"/>
  <c r="BQ1613" i="1"/>
  <c r="AF48" i="1"/>
  <c r="AF440" i="3"/>
  <c r="T439" i="3"/>
  <c r="AE49" i="1"/>
  <c r="T48" i="1"/>
  <c r="U48" i="1" s="1"/>
  <c r="S50" i="1"/>
  <c r="AR834" i="3"/>
  <c r="AS835" i="3"/>
  <c r="AE441" i="3"/>
  <c r="R442" i="3"/>
  <c r="S442" i="3" s="1"/>
  <c r="R52" i="1"/>
  <c r="AS831" i="1"/>
  <c r="AR830" i="1"/>
  <c r="AT831" i="3" l="1"/>
  <c r="BR832" i="3"/>
  <c r="AU832" i="3"/>
  <c r="AV832" i="3" s="1"/>
  <c r="BJ72" i="3"/>
  <c r="AW830" i="3"/>
  <c r="BK72" i="3"/>
  <c r="AW831" i="3"/>
  <c r="BR1613" i="1"/>
  <c r="AU1613" i="1"/>
  <c r="AV1613" i="1" s="1"/>
  <c r="BA138" i="1" s="1"/>
  <c r="BQ833" i="3"/>
  <c r="BO834" i="3"/>
  <c r="BO1615" i="1"/>
  <c r="BQ1614" i="1"/>
  <c r="AF49" i="1"/>
  <c r="AF441" i="3"/>
  <c r="T440" i="3"/>
  <c r="AE50" i="1"/>
  <c r="S51" i="1"/>
  <c r="T49" i="1"/>
  <c r="U49" i="1" s="1"/>
  <c r="AR835" i="3"/>
  <c r="AS836" i="3"/>
  <c r="R443" i="3"/>
  <c r="S443" i="3" s="1"/>
  <c r="R53" i="1"/>
  <c r="AS832" i="1"/>
  <c r="AR831" i="1"/>
  <c r="AT832" i="3" l="1"/>
  <c r="BR833" i="3"/>
  <c r="AU833" i="3"/>
  <c r="AV833" i="3" s="1"/>
  <c r="AZ73" i="3"/>
  <c r="AW832" i="3"/>
  <c r="BL72" i="3"/>
  <c r="BM72" i="3"/>
  <c r="AP73" i="3" s="1"/>
  <c r="BR1614" i="1"/>
  <c r="AU1614" i="1"/>
  <c r="AV1614" i="1" s="1"/>
  <c r="BB138" i="1" s="1"/>
  <c r="BO835" i="3"/>
  <c r="BQ834" i="3"/>
  <c r="BO1616" i="1"/>
  <c r="BQ1615" i="1"/>
  <c r="AF50" i="1"/>
  <c r="T441" i="3"/>
  <c r="AE442" i="3"/>
  <c r="AE51" i="1"/>
  <c r="S52" i="1"/>
  <c r="T50" i="1"/>
  <c r="U50" i="1" s="1"/>
  <c r="AE443" i="3"/>
  <c r="R444" i="3"/>
  <c r="S444" i="3" s="1"/>
  <c r="AR836" i="3"/>
  <c r="AS837" i="3"/>
  <c r="R54" i="1"/>
  <c r="AS833" i="1"/>
  <c r="AR832" i="1"/>
  <c r="BA73" i="3" l="1"/>
  <c r="AW833" i="3"/>
  <c r="BR834" i="3"/>
  <c r="AU834" i="3"/>
  <c r="AT833" i="3"/>
  <c r="BR1615" i="1"/>
  <c r="AU1615" i="1"/>
  <c r="AV1615" i="1" s="1"/>
  <c r="BC138" i="1" s="1"/>
  <c r="BQ835" i="3"/>
  <c r="BO836" i="3"/>
  <c r="BO1617" i="1"/>
  <c r="BQ1616" i="1"/>
  <c r="AF51" i="1"/>
  <c r="AF442" i="3"/>
  <c r="AF443" i="3" s="1"/>
  <c r="T442" i="3"/>
  <c r="S53" i="1"/>
  <c r="S54" i="1" s="1"/>
  <c r="AE52" i="1"/>
  <c r="T51" i="1"/>
  <c r="U51" i="1" s="1"/>
  <c r="AE444" i="3"/>
  <c r="R445" i="3"/>
  <c r="S445" i="3" s="1"/>
  <c r="AR837" i="3"/>
  <c r="AS838" i="3"/>
  <c r="R55" i="1"/>
  <c r="AS834" i="1"/>
  <c r="AR833" i="1"/>
  <c r="AV834" i="3" l="1"/>
  <c r="AT834" i="3"/>
  <c r="BR835" i="3"/>
  <c r="AU835" i="3"/>
  <c r="AV835" i="3" s="1"/>
  <c r="BR1616" i="1"/>
  <c r="AU1616" i="1"/>
  <c r="AV1616" i="1" s="1"/>
  <c r="BD138" i="1" s="1"/>
  <c r="BO837" i="3"/>
  <c r="BQ836" i="3"/>
  <c r="BO1618" i="1"/>
  <c r="BQ1617" i="1"/>
  <c r="AF52" i="1"/>
  <c r="T52" i="1"/>
  <c r="U52" i="1" s="1"/>
  <c r="AF444" i="3"/>
  <c r="T443" i="3"/>
  <c r="AE54" i="1"/>
  <c r="AE53" i="1"/>
  <c r="S55" i="1"/>
  <c r="T53" i="1"/>
  <c r="AE445" i="3"/>
  <c r="R446" i="3"/>
  <c r="S446" i="3" s="1"/>
  <c r="AR838" i="3"/>
  <c r="AS839" i="3"/>
  <c r="R56" i="1"/>
  <c r="AS835" i="1"/>
  <c r="AR834" i="1"/>
  <c r="BR836" i="3" l="1"/>
  <c r="AU836" i="3"/>
  <c r="AV836" i="3" s="1"/>
  <c r="BC73" i="3"/>
  <c r="AW835" i="3"/>
  <c r="AT835" i="3"/>
  <c r="BB73" i="3"/>
  <c r="AW834" i="3"/>
  <c r="BR1617" i="1"/>
  <c r="AU1617" i="1"/>
  <c r="AV1617" i="1" s="1"/>
  <c r="BE138" i="1" s="1"/>
  <c r="BO838" i="3"/>
  <c r="BQ837" i="3"/>
  <c r="BO1619" i="1"/>
  <c r="BQ1618" i="1"/>
  <c r="AF53" i="1"/>
  <c r="AF54" i="1" s="1"/>
  <c r="AF445" i="3"/>
  <c r="T444" i="3"/>
  <c r="U53" i="1"/>
  <c r="S56" i="1"/>
  <c r="AE56" i="1" s="1"/>
  <c r="T54" i="1"/>
  <c r="AE55" i="1"/>
  <c r="AE446" i="3"/>
  <c r="R447" i="3"/>
  <c r="S447" i="3" s="1"/>
  <c r="AR839" i="3"/>
  <c r="AS840" i="3"/>
  <c r="R57" i="1"/>
  <c r="AS836" i="1"/>
  <c r="AR835" i="1"/>
  <c r="AT836" i="3" l="1"/>
  <c r="BR837" i="3"/>
  <c r="AU837" i="3"/>
  <c r="AV837" i="3" s="1"/>
  <c r="BD73" i="3"/>
  <c r="AW836" i="3"/>
  <c r="BR1618" i="1"/>
  <c r="AU1618" i="1"/>
  <c r="AV1618" i="1" s="1"/>
  <c r="BF138" i="1" s="1"/>
  <c r="BO839" i="3"/>
  <c r="BQ838" i="3"/>
  <c r="BO1620" i="1"/>
  <c r="BQ1619" i="1"/>
  <c r="U54" i="1"/>
  <c r="T55" i="1"/>
  <c r="AF446" i="3"/>
  <c r="T445" i="3"/>
  <c r="S57" i="1"/>
  <c r="T56" i="1" s="1"/>
  <c r="AF55" i="1"/>
  <c r="AF56" i="1" s="1"/>
  <c r="AE447" i="3"/>
  <c r="R448" i="3"/>
  <c r="S448" i="3" s="1"/>
  <c r="AS841" i="3"/>
  <c r="AR840" i="3"/>
  <c r="R58" i="1"/>
  <c r="AS837" i="1"/>
  <c r="AR836" i="1"/>
  <c r="AT837" i="3" l="1"/>
  <c r="BR838" i="3"/>
  <c r="AU838" i="3"/>
  <c r="BE73" i="3"/>
  <c r="AW837" i="3"/>
  <c r="BR1619" i="1"/>
  <c r="AU1619" i="1"/>
  <c r="AV1619" i="1" s="1"/>
  <c r="BG138" i="1" s="1"/>
  <c r="BO840" i="3"/>
  <c r="BQ839" i="3"/>
  <c r="BO1621" i="1"/>
  <c r="BQ1620" i="1"/>
  <c r="U55" i="1"/>
  <c r="U56" i="1" s="1"/>
  <c r="S58" i="1"/>
  <c r="AE58" i="1" s="1"/>
  <c r="AE57" i="1"/>
  <c r="AF447" i="3"/>
  <c r="T446" i="3"/>
  <c r="AR841" i="3"/>
  <c r="AS842" i="3"/>
  <c r="AE448" i="3"/>
  <c r="R449" i="3"/>
  <c r="S449" i="3" s="1"/>
  <c r="R59" i="1"/>
  <c r="AS838" i="1"/>
  <c r="AR837" i="1"/>
  <c r="AV838" i="3" l="1"/>
  <c r="AT838" i="3"/>
  <c r="BR839" i="3"/>
  <c r="AU839" i="3"/>
  <c r="AV839" i="3" s="1"/>
  <c r="BR1620" i="1"/>
  <c r="AU1620" i="1"/>
  <c r="AV1620" i="1" s="1"/>
  <c r="BH138" i="1" s="1"/>
  <c r="BO841" i="3"/>
  <c r="BQ840" i="3"/>
  <c r="BO1622" i="1"/>
  <c r="BQ1621" i="1"/>
  <c r="AF57" i="1"/>
  <c r="AF58" i="1" s="1"/>
  <c r="T57" i="1"/>
  <c r="U57" i="1" s="1"/>
  <c r="S59" i="1"/>
  <c r="AE59" i="1" s="1"/>
  <c r="AF448" i="3"/>
  <c r="T447" i="3"/>
  <c r="AE449" i="3"/>
  <c r="R450" i="3"/>
  <c r="S450" i="3" s="1"/>
  <c r="AR842" i="3"/>
  <c r="AS843" i="3"/>
  <c r="R60" i="1"/>
  <c r="AS839" i="1"/>
  <c r="AR838" i="1"/>
  <c r="BR840" i="3" l="1"/>
  <c r="AU840" i="3"/>
  <c r="AV840" i="3" s="1"/>
  <c r="BG73" i="3"/>
  <c r="AW839" i="3"/>
  <c r="AT839" i="3"/>
  <c r="BF73" i="3"/>
  <c r="AW838" i="3"/>
  <c r="BR1621" i="1"/>
  <c r="AU1621" i="1"/>
  <c r="AV1621" i="1" s="1"/>
  <c r="BI138" i="1" s="1"/>
  <c r="BQ841" i="3"/>
  <c r="BO842" i="3"/>
  <c r="BO1623" i="1"/>
  <c r="BQ1622" i="1"/>
  <c r="T58" i="1"/>
  <c r="U58" i="1" s="1"/>
  <c r="AF59" i="1"/>
  <c r="S60" i="1"/>
  <c r="AE60" i="1" s="1"/>
  <c r="AF449" i="3"/>
  <c r="T448" i="3"/>
  <c r="AS844" i="3"/>
  <c r="AR843" i="3"/>
  <c r="AE450" i="3"/>
  <c r="R451" i="3"/>
  <c r="S451" i="3" s="1"/>
  <c r="R61" i="1"/>
  <c r="AS840" i="1"/>
  <c r="AR839" i="1"/>
  <c r="AT840" i="3" l="1"/>
  <c r="BR841" i="3"/>
  <c r="AU841" i="3"/>
  <c r="AV841" i="3" s="1"/>
  <c r="BH73" i="3"/>
  <c r="AW840" i="3"/>
  <c r="BR1622" i="1"/>
  <c r="AU1622" i="1"/>
  <c r="AV1622" i="1" s="1"/>
  <c r="BJ138" i="1" s="1"/>
  <c r="BO843" i="3"/>
  <c r="BQ842" i="3"/>
  <c r="BO1624" i="1"/>
  <c r="BQ1623" i="1"/>
  <c r="T59" i="1"/>
  <c r="U59" i="1" s="1"/>
  <c r="AF60" i="1"/>
  <c r="S61" i="1"/>
  <c r="AE61" i="1" s="1"/>
  <c r="AF450" i="3"/>
  <c r="T449" i="3"/>
  <c r="AR844" i="3"/>
  <c r="AS845" i="3"/>
  <c r="AE451" i="3"/>
  <c r="R452" i="3"/>
  <c r="S452" i="3" s="1"/>
  <c r="R62" i="1"/>
  <c r="AS841" i="1"/>
  <c r="AR840" i="1"/>
  <c r="AT841" i="3" l="1"/>
  <c r="BR842" i="3"/>
  <c r="AU842" i="3"/>
  <c r="BI73" i="3"/>
  <c r="AW841" i="3"/>
  <c r="BR1623" i="1"/>
  <c r="AU1623" i="1"/>
  <c r="AV1623" i="1" s="1"/>
  <c r="BK138" i="1" s="1"/>
  <c r="BL138" i="1" s="1"/>
  <c r="BQ843" i="3"/>
  <c r="BO844" i="3"/>
  <c r="BO1625" i="1"/>
  <c r="BQ1624" i="1"/>
  <c r="AF61" i="1"/>
  <c r="T60" i="1"/>
  <c r="U60" i="1" s="1"/>
  <c r="S62" i="1"/>
  <c r="AE62" i="1" s="1"/>
  <c r="AF451" i="3"/>
  <c r="T450" i="3"/>
  <c r="AR845" i="3"/>
  <c r="AS846" i="3"/>
  <c r="R453" i="3"/>
  <c r="S453" i="3" s="1"/>
  <c r="AE452" i="3"/>
  <c r="R63" i="1"/>
  <c r="AS842" i="1"/>
  <c r="AR841" i="1"/>
  <c r="AT842" i="3" l="1"/>
  <c r="AV842" i="3"/>
  <c r="BR843" i="3"/>
  <c r="AU843" i="3"/>
  <c r="AV843" i="3" s="1"/>
  <c r="BR1624" i="1"/>
  <c r="AU1624" i="1"/>
  <c r="AV1624" i="1" s="1"/>
  <c r="AZ139" i="1" s="1"/>
  <c r="BO845" i="3"/>
  <c r="BQ844" i="3"/>
  <c r="T61" i="1"/>
  <c r="U61" i="1" s="1"/>
  <c r="BO1626" i="1"/>
  <c r="BQ1625" i="1"/>
  <c r="AF62" i="1"/>
  <c r="S63" i="1"/>
  <c r="AE63" i="1" s="1"/>
  <c r="AF452" i="3"/>
  <c r="T451" i="3"/>
  <c r="AE453" i="3"/>
  <c r="R454" i="3"/>
  <c r="S454" i="3" s="1"/>
  <c r="AS847" i="3"/>
  <c r="AR846" i="3"/>
  <c r="R64" i="1"/>
  <c r="AS843" i="1"/>
  <c r="AR842" i="1"/>
  <c r="BR844" i="3" l="1"/>
  <c r="AU844" i="3"/>
  <c r="AV844" i="3" s="1"/>
  <c r="BK73" i="3"/>
  <c r="AW843" i="3"/>
  <c r="BJ73" i="3"/>
  <c r="AW842" i="3"/>
  <c r="AT843" i="3"/>
  <c r="AT844" i="3" s="1"/>
  <c r="BR1625" i="1"/>
  <c r="AU1625" i="1"/>
  <c r="AV1625" i="1" s="1"/>
  <c r="BA139" i="1" s="1"/>
  <c r="BQ845" i="3"/>
  <c r="BO846" i="3"/>
  <c r="BO1627" i="1"/>
  <c r="BQ1626" i="1"/>
  <c r="T62" i="1"/>
  <c r="U62" i="1" s="1"/>
  <c r="AF63" i="1"/>
  <c r="S64" i="1"/>
  <c r="AE64" i="1" s="1"/>
  <c r="AF453" i="3"/>
  <c r="T452" i="3"/>
  <c r="R455" i="3"/>
  <c r="S455" i="3" s="1"/>
  <c r="AE454" i="3"/>
  <c r="AR847" i="3"/>
  <c r="AS848" i="3"/>
  <c r="R65" i="1"/>
  <c r="AS844" i="1"/>
  <c r="AR843" i="1"/>
  <c r="BL73" i="3" l="1"/>
  <c r="BR845" i="3"/>
  <c r="AU845" i="3"/>
  <c r="AV845" i="3" s="1"/>
  <c r="BM73" i="3"/>
  <c r="AP74" i="3" s="1"/>
  <c r="AZ74" i="3"/>
  <c r="AW844" i="3"/>
  <c r="BR1626" i="1"/>
  <c r="AU1626" i="1"/>
  <c r="AV1626" i="1" s="1"/>
  <c r="BB139" i="1" s="1"/>
  <c r="BO847" i="3"/>
  <c r="BQ846" i="3"/>
  <c r="T63" i="1"/>
  <c r="U63" i="1" s="1"/>
  <c r="BO1628" i="1"/>
  <c r="BQ1627" i="1"/>
  <c r="AF64" i="1"/>
  <c r="S65" i="1"/>
  <c r="AE65" i="1" s="1"/>
  <c r="AF454" i="3"/>
  <c r="T453" i="3"/>
  <c r="AE455" i="3"/>
  <c r="R456" i="3"/>
  <c r="S456" i="3" s="1"/>
  <c r="AR848" i="3"/>
  <c r="AS849" i="3"/>
  <c r="R66" i="1"/>
  <c r="AS845" i="1"/>
  <c r="AR844" i="1"/>
  <c r="AT845" i="3" l="1"/>
  <c r="BR846" i="3"/>
  <c r="AU846" i="3"/>
  <c r="BA74" i="3"/>
  <c r="AW845" i="3"/>
  <c r="BR1627" i="1"/>
  <c r="AU1627" i="1"/>
  <c r="AV1627" i="1" s="1"/>
  <c r="BC139" i="1" s="1"/>
  <c r="BQ847" i="3"/>
  <c r="BO848" i="3"/>
  <c r="BO1629" i="1"/>
  <c r="BQ1628" i="1"/>
  <c r="T64" i="1"/>
  <c r="U64" i="1" s="1"/>
  <c r="AF65" i="1"/>
  <c r="S66" i="1"/>
  <c r="AE66" i="1" s="1"/>
  <c r="AF455" i="3"/>
  <c r="T454" i="3"/>
  <c r="R457" i="3"/>
  <c r="S457" i="3" s="1"/>
  <c r="AE456" i="3"/>
  <c r="AR849" i="3"/>
  <c r="AS850" i="3"/>
  <c r="R67" i="1"/>
  <c r="AS846" i="1"/>
  <c r="AR845" i="1"/>
  <c r="AV846" i="3" l="1"/>
  <c r="AT846" i="3"/>
  <c r="BR847" i="3"/>
  <c r="AU847" i="3"/>
  <c r="AV847" i="3" s="1"/>
  <c r="BR1628" i="1"/>
  <c r="AU1628" i="1"/>
  <c r="AV1628" i="1" s="1"/>
  <c r="BD139" i="1" s="1"/>
  <c r="BQ848" i="3"/>
  <c r="BO849" i="3"/>
  <c r="T65" i="1"/>
  <c r="U65" i="1" s="1"/>
  <c r="BO1630" i="1"/>
  <c r="BQ1629" i="1"/>
  <c r="S67" i="1"/>
  <c r="AE67" i="1" s="1"/>
  <c r="AF66" i="1"/>
  <c r="AF456" i="3"/>
  <c r="T455" i="3"/>
  <c r="AR850" i="3"/>
  <c r="AS851" i="3"/>
  <c r="AE457" i="3"/>
  <c r="R458" i="3"/>
  <c r="S458" i="3" s="1"/>
  <c r="R68" i="1"/>
  <c r="AS847" i="1"/>
  <c r="AR846" i="1"/>
  <c r="AT847" i="3" l="1"/>
  <c r="BR848" i="3"/>
  <c r="AU848" i="3"/>
  <c r="BC74" i="3"/>
  <c r="AW847" i="3"/>
  <c r="BB74" i="3"/>
  <c r="AW846" i="3"/>
  <c r="BR1629" i="1"/>
  <c r="AU1629" i="1"/>
  <c r="AV1629" i="1" s="1"/>
  <c r="BE139" i="1" s="1"/>
  <c r="BQ849" i="3"/>
  <c r="BO850" i="3"/>
  <c r="BO1631" i="1"/>
  <c r="BQ1630" i="1"/>
  <c r="T66" i="1"/>
  <c r="U66" i="1" s="1"/>
  <c r="S68" i="1"/>
  <c r="AE68" i="1" s="1"/>
  <c r="AF67" i="1"/>
  <c r="AF457" i="3"/>
  <c r="T456" i="3"/>
  <c r="AE458" i="3"/>
  <c r="R459" i="3"/>
  <c r="S459" i="3" s="1"/>
  <c r="AR851" i="3"/>
  <c r="AS852" i="3"/>
  <c r="R69" i="1"/>
  <c r="AS848" i="1"/>
  <c r="AR847" i="1"/>
  <c r="BR849" i="3" l="1"/>
  <c r="AU849" i="3"/>
  <c r="AV849" i="3" s="1"/>
  <c r="AV848" i="3"/>
  <c r="AT848" i="3"/>
  <c r="BR1630" i="1"/>
  <c r="AU1630" i="1"/>
  <c r="AV1630" i="1" s="1"/>
  <c r="BF139" i="1" s="1"/>
  <c r="BQ850" i="3"/>
  <c r="BO851" i="3"/>
  <c r="T67" i="1"/>
  <c r="U67" i="1" s="1"/>
  <c r="BO1632" i="1"/>
  <c r="BQ1631" i="1"/>
  <c r="S69" i="1"/>
  <c r="T68" i="1" s="1"/>
  <c r="AF68" i="1"/>
  <c r="AF458" i="3"/>
  <c r="T457" i="3"/>
  <c r="AS853" i="3"/>
  <c r="AR852" i="3"/>
  <c r="AE459" i="3"/>
  <c r="R460" i="3"/>
  <c r="S460" i="3" s="1"/>
  <c r="R70" i="1"/>
  <c r="AS849" i="1"/>
  <c r="AR848" i="1"/>
  <c r="BR850" i="3" l="1"/>
  <c r="AU850" i="3"/>
  <c r="AV850" i="3" s="1"/>
  <c r="AT849" i="3"/>
  <c r="BD74" i="3"/>
  <c r="AW848" i="3"/>
  <c r="BE74" i="3"/>
  <c r="AW849" i="3"/>
  <c r="BR1631" i="1"/>
  <c r="AU1631" i="1"/>
  <c r="AV1631" i="1" s="1"/>
  <c r="BG139" i="1" s="1"/>
  <c r="S70" i="1"/>
  <c r="AE70" i="1" s="1"/>
  <c r="BQ851" i="3"/>
  <c r="BO852" i="3"/>
  <c r="U68" i="1"/>
  <c r="BO1633" i="1"/>
  <c r="BQ1632" i="1"/>
  <c r="AE69" i="1"/>
  <c r="AF69" i="1" s="1"/>
  <c r="AF459" i="3"/>
  <c r="T458" i="3"/>
  <c r="AE460" i="3"/>
  <c r="R461" i="3"/>
  <c r="S461" i="3" s="1"/>
  <c r="AR853" i="3"/>
  <c r="AS854" i="3"/>
  <c r="R71" i="1"/>
  <c r="AS850" i="1"/>
  <c r="AR849" i="1"/>
  <c r="BR851" i="3" l="1"/>
  <c r="AU851" i="3"/>
  <c r="AV851" i="3" s="1"/>
  <c r="AT850" i="3"/>
  <c r="AW850" i="3"/>
  <c r="BF74" i="3"/>
  <c r="BR1632" i="1"/>
  <c r="AU1632" i="1"/>
  <c r="AV1632" i="1" s="1"/>
  <c r="BH139" i="1" s="1"/>
  <c r="T69" i="1"/>
  <c r="U69" i="1" s="1"/>
  <c r="S71" i="1"/>
  <c r="AE71" i="1" s="1"/>
  <c r="BQ852" i="3"/>
  <c r="BO853" i="3"/>
  <c r="BO1634" i="1"/>
  <c r="BQ1633" i="1"/>
  <c r="AF70" i="1"/>
  <c r="AF460" i="3"/>
  <c r="T459" i="3"/>
  <c r="AE461" i="3"/>
  <c r="R462" i="3"/>
  <c r="S462" i="3" s="1"/>
  <c r="AS855" i="3"/>
  <c r="AR854" i="3"/>
  <c r="R72" i="1"/>
  <c r="AS851" i="1"/>
  <c r="AR850" i="1"/>
  <c r="T70" i="1" l="1"/>
  <c r="U70" i="1" s="1"/>
  <c r="AT851" i="3"/>
  <c r="BG74" i="3"/>
  <c r="AW851" i="3"/>
  <c r="BR852" i="3"/>
  <c r="AU852" i="3"/>
  <c r="BR1633" i="1"/>
  <c r="AU1633" i="1"/>
  <c r="AV1633" i="1" s="1"/>
  <c r="BI139" i="1" s="1"/>
  <c r="S72" i="1"/>
  <c r="AE72" i="1" s="1"/>
  <c r="BQ853" i="3"/>
  <c r="BO854" i="3"/>
  <c r="BQ1634" i="1"/>
  <c r="BO1635" i="1"/>
  <c r="AF71" i="1"/>
  <c r="AF461" i="3"/>
  <c r="T460" i="3"/>
  <c r="AE462" i="3"/>
  <c r="R463" i="3"/>
  <c r="S463" i="3" s="1"/>
  <c r="AR855" i="3"/>
  <c r="AS856" i="3"/>
  <c r="R73" i="1"/>
  <c r="AS852" i="1"/>
  <c r="AR851" i="1"/>
  <c r="S73" i="1" l="1"/>
  <c r="T72" i="1" s="1"/>
  <c r="U72" i="1" s="1"/>
  <c r="T71" i="1"/>
  <c r="U71" i="1" s="1"/>
  <c r="AV852" i="3"/>
  <c r="AT852" i="3"/>
  <c r="BR853" i="3"/>
  <c r="AU853" i="3"/>
  <c r="AV853" i="3" s="1"/>
  <c r="BR1634" i="1"/>
  <c r="AU1634" i="1"/>
  <c r="AV1634" i="1" s="1"/>
  <c r="BJ139" i="1" s="1"/>
  <c r="BO855" i="3"/>
  <c r="BQ854" i="3"/>
  <c r="BQ1635" i="1"/>
  <c r="BO1636" i="1"/>
  <c r="AF72" i="1"/>
  <c r="AF462" i="3"/>
  <c r="T461" i="3"/>
  <c r="AE73" i="1"/>
  <c r="AS857" i="3"/>
  <c r="AR856" i="3"/>
  <c r="AE463" i="3"/>
  <c r="R464" i="3"/>
  <c r="S464" i="3" s="1"/>
  <c r="R74" i="1"/>
  <c r="S74" i="1" s="1"/>
  <c r="AS853" i="1"/>
  <c r="AR852" i="1"/>
  <c r="BR854" i="3" l="1"/>
  <c r="AU854" i="3"/>
  <c r="AV854" i="3" s="1"/>
  <c r="BI74" i="3"/>
  <c r="AW853" i="3"/>
  <c r="AT853" i="3"/>
  <c r="BH74" i="3"/>
  <c r="AW852" i="3"/>
  <c r="BR1635" i="1"/>
  <c r="AU1635" i="1"/>
  <c r="AV1635" i="1" s="1"/>
  <c r="BK139" i="1" s="1"/>
  <c r="BL139" i="1" s="1"/>
  <c r="BQ855" i="3"/>
  <c r="BO856" i="3"/>
  <c r="BQ1636" i="1"/>
  <c r="BO1637" i="1"/>
  <c r="AF73" i="1"/>
  <c r="AF463" i="3"/>
  <c r="T462" i="3"/>
  <c r="AE74" i="1"/>
  <c r="T73" i="1"/>
  <c r="U73" i="1" s="1"/>
  <c r="AE464" i="3"/>
  <c r="R465" i="3"/>
  <c r="S465" i="3" s="1"/>
  <c r="AR857" i="3"/>
  <c r="AS858" i="3"/>
  <c r="R75" i="1"/>
  <c r="S75" i="1" s="1"/>
  <c r="AS854" i="1"/>
  <c r="AR853" i="1"/>
  <c r="AT854" i="3" l="1"/>
  <c r="BR855" i="3"/>
  <c r="AU855" i="3"/>
  <c r="AV855" i="3" s="1"/>
  <c r="BJ74" i="3"/>
  <c r="AW854" i="3"/>
  <c r="BR1636" i="1"/>
  <c r="AU1636" i="1"/>
  <c r="AV1636" i="1" s="1"/>
  <c r="AZ140" i="1" s="1"/>
  <c r="BO857" i="3"/>
  <c r="BQ856" i="3"/>
  <c r="BO1638" i="1"/>
  <c r="BQ1637" i="1"/>
  <c r="AF74" i="1"/>
  <c r="AF464" i="3"/>
  <c r="T463" i="3"/>
  <c r="AE75" i="1"/>
  <c r="T74" i="1"/>
  <c r="U74" i="1" s="1"/>
  <c r="AE465" i="3"/>
  <c r="R466" i="3"/>
  <c r="S466" i="3" s="1"/>
  <c r="AR858" i="3"/>
  <c r="AS859" i="3"/>
  <c r="R76" i="1"/>
  <c r="S76" i="1" s="1"/>
  <c r="AS855" i="1"/>
  <c r="AR854" i="1"/>
  <c r="BK74" i="3" l="1"/>
  <c r="BL74" i="3" s="1"/>
  <c r="AW855" i="3"/>
  <c r="BR856" i="3"/>
  <c r="AU856" i="3"/>
  <c r="AT855" i="3"/>
  <c r="BR1637" i="1"/>
  <c r="AU1637" i="1"/>
  <c r="AV1637" i="1" s="1"/>
  <c r="BA140" i="1" s="1"/>
  <c r="BQ857" i="3"/>
  <c r="BO858" i="3"/>
  <c r="BQ1638" i="1"/>
  <c r="BO1639" i="1"/>
  <c r="AF75" i="1"/>
  <c r="AF465" i="3"/>
  <c r="T464" i="3"/>
  <c r="AE76" i="1"/>
  <c r="T75" i="1"/>
  <c r="U75" i="1" s="1"/>
  <c r="AE466" i="3"/>
  <c r="R467" i="3"/>
  <c r="S467" i="3" s="1"/>
  <c r="AS860" i="3"/>
  <c r="AR859" i="3"/>
  <c r="R77" i="1"/>
  <c r="S77" i="1" s="1"/>
  <c r="AS856" i="1"/>
  <c r="AR855" i="1"/>
  <c r="BM74" i="3" l="1"/>
  <c r="AP75" i="3" s="1"/>
  <c r="AT856" i="3"/>
  <c r="AV856" i="3"/>
  <c r="BR857" i="3"/>
  <c r="AU857" i="3"/>
  <c r="AV857" i="3" s="1"/>
  <c r="BR1638" i="1"/>
  <c r="AU1638" i="1"/>
  <c r="AV1638" i="1" s="1"/>
  <c r="BB140" i="1" s="1"/>
  <c r="BO859" i="3"/>
  <c r="BQ858" i="3"/>
  <c r="BO1640" i="1"/>
  <c r="BQ1639" i="1"/>
  <c r="AF76" i="1"/>
  <c r="AF466" i="3"/>
  <c r="T465" i="3"/>
  <c r="AE77" i="1"/>
  <c r="T76" i="1"/>
  <c r="U76" i="1" s="1"/>
  <c r="AE467" i="3"/>
  <c r="R468" i="3"/>
  <c r="S468" i="3" s="1"/>
  <c r="AS861" i="3"/>
  <c r="AR860" i="3"/>
  <c r="R78" i="1"/>
  <c r="S78" i="1" s="1"/>
  <c r="AS857" i="1"/>
  <c r="AR856" i="1"/>
  <c r="BR858" i="3" l="1"/>
  <c r="AU858" i="3"/>
  <c r="BA75" i="3"/>
  <c r="AW857" i="3"/>
  <c r="AZ75" i="3"/>
  <c r="AW856" i="3"/>
  <c r="AT857" i="3"/>
  <c r="BR1639" i="1"/>
  <c r="AU1639" i="1"/>
  <c r="AV1639" i="1" s="1"/>
  <c r="BC140" i="1" s="1"/>
  <c r="BQ859" i="3"/>
  <c r="BO860" i="3"/>
  <c r="BQ1640" i="1"/>
  <c r="BO1641" i="1"/>
  <c r="AF77" i="1"/>
  <c r="AF467" i="3"/>
  <c r="T466" i="3"/>
  <c r="AE78" i="1"/>
  <c r="T77" i="1"/>
  <c r="U77" i="1" s="1"/>
  <c r="AR861" i="3"/>
  <c r="AS862" i="3"/>
  <c r="AE468" i="3"/>
  <c r="R469" i="3"/>
  <c r="S469" i="3" s="1"/>
  <c r="R79" i="1"/>
  <c r="S79" i="1" s="1"/>
  <c r="AS858" i="1"/>
  <c r="AR857" i="1"/>
  <c r="BR859" i="3" l="1"/>
  <c r="AU859" i="3"/>
  <c r="AV859" i="3" s="1"/>
  <c r="AT858" i="3"/>
  <c r="AV858" i="3"/>
  <c r="BR1640" i="1"/>
  <c r="AU1640" i="1"/>
  <c r="AV1640" i="1" s="1"/>
  <c r="BD140" i="1" s="1"/>
  <c r="BO861" i="3"/>
  <c r="BQ860" i="3"/>
  <c r="BO1642" i="1"/>
  <c r="BQ1641" i="1"/>
  <c r="AF78" i="1"/>
  <c r="AF468" i="3"/>
  <c r="T467" i="3"/>
  <c r="AE79" i="1"/>
  <c r="T78" i="1"/>
  <c r="U78" i="1" s="1"/>
  <c r="AE469" i="3"/>
  <c r="R470" i="3"/>
  <c r="S470" i="3" s="1"/>
  <c r="AR862" i="3"/>
  <c r="AS863" i="3"/>
  <c r="R80" i="1"/>
  <c r="S80" i="1" s="1"/>
  <c r="AS859" i="1"/>
  <c r="AR858" i="1"/>
  <c r="AT859" i="3" l="1"/>
  <c r="BC75" i="3"/>
  <c r="AW859" i="3"/>
  <c r="BR860" i="3"/>
  <c r="AU860" i="3"/>
  <c r="AV860" i="3" s="1"/>
  <c r="BB75" i="3"/>
  <c r="AW858" i="3"/>
  <c r="BR1641" i="1"/>
  <c r="AU1641" i="1"/>
  <c r="AV1641" i="1" s="1"/>
  <c r="BE140" i="1" s="1"/>
  <c r="BQ861" i="3"/>
  <c r="BO862" i="3"/>
  <c r="BQ1642" i="1"/>
  <c r="BO1643" i="1"/>
  <c r="AF79" i="1"/>
  <c r="AF469" i="3"/>
  <c r="T468" i="3"/>
  <c r="AE80" i="1"/>
  <c r="T79" i="1"/>
  <c r="U79" i="1" s="1"/>
  <c r="AR863" i="3"/>
  <c r="AS864" i="3"/>
  <c r="AE470" i="3"/>
  <c r="R471" i="3"/>
  <c r="S471" i="3" s="1"/>
  <c r="R81" i="1"/>
  <c r="S81" i="1" s="1"/>
  <c r="AS860" i="1"/>
  <c r="AR859" i="1"/>
  <c r="BR861" i="3" l="1"/>
  <c r="AU861" i="3"/>
  <c r="AV861" i="3" s="1"/>
  <c r="BD75" i="3"/>
  <c r="AW860" i="3"/>
  <c r="AT860" i="3"/>
  <c r="BR1642" i="1"/>
  <c r="AU1642" i="1"/>
  <c r="AV1642" i="1" s="1"/>
  <c r="BF140" i="1" s="1"/>
  <c r="BO863" i="3"/>
  <c r="BQ862" i="3"/>
  <c r="BQ1643" i="1"/>
  <c r="BO1644" i="1"/>
  <c r="AF80" i="1"/>
  <c r="AF470" i="3"/>
  <c r="T469" i="3"/>
  <c r="AE81" i="1"/>
  <c r="T80" i="1"/>
  <c r="U80" i="1" s="1"/>
  <c r="AS865" i="3"/>
  <c r="AR864" i="3"/>
  <c r="AE471" i="3"/>
  <c r="R472" i="3"/>
  <c r="S472" i="3" s="1"/>
  <c r="R82" i="1"/>
  <c r="S82" i="1" s="1"/>
  <c r="AS861" i="1"/>
  <c r="AR860" i="1"/>
  <c r="AT861" i="3" l="1"/>
  <c r="BR862" i="3"/>
  <c r="AU862" i="3"/>
  <c r="BE75" i="3"/>
  <c r="AW861" i="3"/>
  <c r="BR1643" i="1"/>
  <c r="AU1643" i="1"/>
  <c r="AV1643" i="1" s="1"/>
  <c r="BG140" i="1" s="1"/>
  <c r="BQ863" i="3"/>
  <c r="BO864" i="3"/>
  <c r="BQ1644" i="1"/>
  <c r="BO1645" i="1"/>
  <c r="AF81" i="1"/>
  <c r="AF471" i="3"/>
  <c r="T470" i="3"/>
  <c r="AE82" i="1"/>
  <c r="T81" i="1"/>
  <c r="U81" i="1" s="1"/>
  <c r="AR865" i="3"/>
  <c r="AS866" i="3"/>
  <c r="AE472" i="3"/>
  <c r="R473" i="3"/>
  <c r="S473" i="3" s="1"/>
  <c r="R83" i="1"/>
  <c r="S83" i="1" s="1"/>
  <c r="AS862" i="1"/>
  <c r="AR861" i="1"/>
  <c r="BR863" i="3" l="1"/>
  <c r="AU863" i="3"/>
  <c r="AV863" i="3" s="1"/>
  <c r="AV862" i="3"/>
  <c r="AT862" i="3"/>
  <c r="BR1644" i="1"/>
  <c r="AU1644" i="1"/>
  <c r="AV1644" i="1" s="1"/>
  <c r="BH140" i="1" s="1"/>
  <c r="BQ864" i="3"/>
  <c r="BO865" i="3"/>
  <c r="BO1646" i="1"/>
  <c r="BQ1645" i="1"/>
  <c r="AF82" i="1"/>
  <c r="AF472" i="3"/>
  <c r="T471" i="3"/>
  <c r="AE83" i="1"/>
  <c r="T82" i="1"/>
  <c r="U82" i="1" s="1"/>
  <c r="AR866" i="3"/>
  <c r="AS867" i="3"/>
  <c r="AE473" i="3"/>
  <c r="R474" i="3"/>
  <c r="S474" i="3" s="1"/>
  <c r="R84" i="1"/>
  <c r="S84" i="1" s="1"/>
  <c r="AS863" i="1"/>
  <c r="AR862" i="1"/>
  <c r="AT863" i="3" l="1"/>
  <c r="BF75" i="3"/>
  <c r="AW862" i="3"/>
  <c r="BG75" i="3"/>
  <c r="AW863" i="3"/>
  <c r="BR864" i="3"/>
  <c r="AU864" i="3"/>
  <c r="AV864" i="3" s="1"/>
  <c r="BR1645" i="1"/>
  <c r="AU1645" i="1"/>
  <c r="AV1645" i="1" s="1"/>
  <c r="BI140" i="1" s="1"/>
  <c r="BQ865" i="3"/>
  <c r="BO866" i="3"/>
  <c r="BQ1646" i="1"/>
  <c r="BO1647" i="1"/>
  <c r="AF83" i="1"/>
  <c r="AF473" i="3"/>
  <c r="T472" i="3"/>
  <c r="AE84" i="1"/>
  <c r="T83" i="1"/>
  <c r="U83" i="1" s="1"/>
  <c r="AR867" i="3"/>
  <c r="AS868" i="3"/>
  <c r="AE474" i="3"/>
  <c r="R475" i="3"/>
  <c r="S475" i="3" s="1"/>
  <c r="R85" i="1"/>
  <c r="S85" i="1" s="1"/>
  <c r="AS864" i="1"/>
  <c r="AR863" i="1"/>
  <c r="AT864" i="3" l="1"/>
  <c r="BR865" i="3"/>
  <c r="AU865" i="3"/>
  <c r="AV865" i="3" s="1"/>
  <c r="BH75" i="3"/>
  <c r="AW864" i="3"/>
  <c r="BR1646" i="1"/>
  <c r="AU1646" i="1"/>
  <c r="AV1646" i="1" s="1"/>
  <c r="BJ140" i="1" s="1"/>
  <c r="BQ866" i="3"/>
  <c r="BO867" i="3"/>
  <c r="BO1648" i="1"/>
  <c r="BQ1647" i="1"/>
  <c r="AF84" i="1"/>
  <c r="AF474" i="3"/>
  <c r="T473" i="3"/>
  <c r="AE85" i="1"/>
  <c r="T84" i="1"/>
  <c r="U84" i="1" s="1"/>
  <c r="AE475" i="3"/>
  <c r="R476" i="3"/>
  <c r="S476" i="3" s="1"/>
  <c r="AS869" i="3"/>
  <c r="AR868" i="3"/>
  <c r="R86" i="1"/>
  <c r="S86" i="1" s="1"/>
  <c r="AS865" i="1"/>
  <c r="AR864" i="1"/>
  <c r="BI75" i="3" l="1"/>
  <c r="AW865" i="3"/>
  <c r="BR866" i="3"/>
  <c r="AU866" i="3"/>
  <c r="AT865" i="3"/>
  <c r="BR1647" i="1"/>
  <c r="AU1647" i="1"/>
  <c r="AV1647" i="1" s="1"/>
  <c r="BK140" i="1" s="1"/>
  <c r="BL140" i="1" s="1"/>
  <c r="BQ867" i="3"/>
  <c r="BO868" i="3"/>
  <c r="BQ1648" i="1"/>
  <c r="BO1649" i="1"/>
  <c r="AF85" i="1"/>
  <c r="AF475" i="3"/>
  <c r="T474" i="3"/>
  <c r="AE86" i="1"/>
  <c r="T85" i="1"/>
  <c r="U85" i="1" s="1"/>
  <c r="AR869" i="3"/>
  <c r="AS870" i="3"/>
  <c r="AE476" i="3"/>
  <c r="R477" i="3"/>
  <c r="S477" i="3" s="1"/>
  <c r="R87" i="1"/>
  <c r="S87" i="1" s="1"/>
  <c r="AS866" i="1"/>
  <c r="AR865" i="1"/>
  <c r="BR867" i="3" l="1"/>
  <c r="AU867" i="3"/>
  <c r="AV867" i="3" s="1"/>
  <c r="AV866" i="3"/>
  <c r="AT866" i="3"/>
  <c r="AT867" i="3" s="1"/>
  <c r="BR1648" i="1"/>
  <c r="AU1648" i="1"/>
  <c r="AV1648" i="1" s="1"/>
  <c r="AZ141" i="1" s="1"/>
  <c r="BQ868" i="3"/>
  <c r="BO869" i="3"/>
  <c r="BO1650" i="1"/>
  <c r="BQ1649" i="1"/>
  <c r="AF86" i="1"/>
  <c r="AF476" i="3"/>
  <c r="T475" i="3"/>
  <c r="AE87" i="1"/>
  <c r="T86" i="1"/>
  <c r="U86" i="1" s="1"/>
  <c r="AE477" i="3"/>
  <c r="R478" i="3"/>
  <c r="S478" i="3" s="1"/>
  <c r="AR870" i="3"/>
  <c r="AS871" i="3"/>
  <c r="R88" i="1"/>
  <c r="S88" i="1" s="1"/>
  <c r="AS867" i="1"/>
  <c r="AR866" i="1"/>
  <c r="BR868" i="3" l="1"/>
  <c r="AU868" i="3"/>
  <c r="BJ75" i="3"/>
  <c r="AW866" i="3"/>
  <c r="BK75" i="3"/>
  <c r="AW867" i="3"/>
  <c r="BR1649" i="1"/>
  <c r="AU1649" i="1"/>
  <c r="AV1649" i="1" s="1"/>
  <c r="BA141" i="1" s="1"/>
  <c r="BQ869" i="3"/>
  <c r="BO870" i="3"/>
  <c r="BQ1650" i="1"/>
  <c r="BO1651" i="1"/>
  <c r="AF87" i="1"/>
  <c r="AF477" i="3"/>
  <c r="T476" i="3"/>
  <c r="AE88" i="1"/>
  <c r="T87" i="1"/>
  <c r="U87" i="1" s="1"/>
  <c r="AE478" i="3"/>
  <c r="R479" i="3"/>
  <c r="S479" i="3" s="1"/>
  <c r="AS872" i="3"/>
  <c r="AR871" i="3"/>
  <c r="R89" i="1"/>
  <c r="S89" i="1" s="1"/>
  <c r="AS868" i="1"/>
  <c r="AR867" i="1"/>
  <c r="BL75" i="3" l="1"/>
  <c r="BM75" i="3"/>
  <c r="AP76" i="3" s="1"/>
  <c r="AT868" i="3"/>
  <c r="AV868" i="3"/>
  <c r="BR869" i="3"/>
  <c r="AU869" i="3"/>
  <c r="AV869" i="3" s="1"/>
  <c r="BR1650" i="1"/>
  <c r="AU1650" i="1"/>
  <c r="AV1650" i="1" s="1"/>
  <c r="BB141" i="1" s="1"/>
  <c r="BQ870" i="3"/>
  <c r="BO871" i="3"/>
  <c r="BQ1651" i="1"/>
  <c r="BO1652" i="1"/>
  <c r="AF88" i="1"/>
  <c r="AF478" i="3"/>
  <c r="T477" i="3"/>
  <c r="AE89" i="1"/>
  <c r="T88" i="1"/>
  <c r="U88" i="1" s="1"/>
  <c r="AS873" i="3"/>
  <c r="AR872" i="3"/>
  <c r="AE479" i="3"/>
  <c r="R480" i="3"/>
  <c r="S480" i="3" s="1"/>
  <c r="R90" i="1"/>
  <c r="S90" i="1" s="1"/>
  <c r="AS869" i="1"/>
  <c r="AR868" i="1"/>
  <c r="BA76" i="3" l="1"/>
  <c r="AW869" i="3"/>
  <c r="AZ76" i="3"/>
  <c r="AW868" i="3"/>
  <c r="AT869" i="3"/>
  <c r="BR870" i="3"/>
  <c r="AU870" i="3"/>
  <c r="AV870" i="3" s="1"/>
  <c r="BR1651" i="1"/>
  <c r="AU1651" i="1"/>
  <c r="AV1651" i="1" s="1"/>
  <c r="BC141" i="1" s="1"/>
  <c r="BQ871" i="3"/>
  <c r="BO872" i="3"/>
  <c r="BQ1652" i="1"/>
  <c r="BO1653" i="1"/>
  <c r="AF89" i="1"/>
  <c r="AF479" i="3"/>
  <c r="T478" i="3"/>
  <c r="AE90" i="1"/>
  <c r="T89" i="1"/>
  <c r="U89" i="1" s="1"/>
  <c r="AR873" i="3"/>
  <c r="AS874" i="3"/>
  <c r="AE480" i="3"/>
  <c r="R481" i="3"/>
  <c r="S481" i="3" s="1"/>
  <c r="R91" i="1"/>
  <c r="S91" i="1" s="1"/>
  <c r="AS870" i="1"/>
  <c r="AR869" i="1"/>
  <c r="AT870" i="3" l="1"/>
  <c r="BR871" i="3"/>
  <c r="AU871" i="3"/>
  <c r="AV871" i="3" s="1"/>
  <c r="BB76" i="3"/>
  <c r="AW870" i="3"/>
  <c r="BR1652" i="1"/>
  <c r="AU1652" i="1"/>
  <c r="AV1652" i="1" s="1"/>
  <c r="BD141" i="1" s="1"/>
  <c r="BO873" i="3"/>
  <c r="BQ872" i="3"/>
  <c r="BO1654" i="1"/>
  <c r="BQ1653" i="1"/>
  <c r="AF90" i="1"/>
  <c r="AF480" i="3"/>
  <c r="T479" i="3"/>
  <c r="AE91" i="1"/>
  <c r="T90" i="1"/>
  <c r="U90" i="1" s="1"/>
  <c r="AE481" i="3"/>
  <c r="R482" i="3"/>
  <c r="S482" i="3" s="1"/>
  <c r="AS875" i="3"/>
  <c r="AR874" i="3"/>
  <c r="R92" i="1"/>
  <c r="S92" i="1" s="1"/>
  <c r="AS871" i="1"/>
  <c r="AR870" i="1"/>
  <c r="AT871" i="3" l="1"/>
  <c r="BR872" i="3"/>
  <c r="AU872" i="3"/>
  <c r="BC76" i="3"/>
  <c r="AW871" i="3"/>
  <c r="BR1653" i="1"/>
  <c r="AU1653" i="1"/>
  <c r="AV1653" i="1" s="1"/>
  <c r="BE141" i="1" s="1"/>
  <c r="BQ873" i="3"/>
  <c r="BO874" i="3"/>
  <c r="BQ1654" i="1"/>
  <c r="BO1655" i="1"/>
  <c r="AF91" i="1"/>
  <c r="AF481" i="3"/>
  <c r="T480" i="3"/>
  <c r="AE92" i="1"/>
  <c r="T91" i="1"/>
  <c r="U91" i="1" s="1"/>
  <c r="AR875" i="3"/>
  <c r="AS876" i="3"/>
  <c r="AE482" i="3"/>
  <c r="R483" i="3"/>
  <c r="S483" i="3" s="1"/>
  <c r="R93" i="1"/>
  <c r="S93" i="1" s="1"/>
  <c r="AS872" i="1"/>
  <c r="AR871" i="1"/>
  <c r="AV872" i="3" l="1"/>
  <c r="AT872" i="3"/>
  <c r="BR873" i="3"/>
  <c r="AU873" i="3"/>
  <c r="AV873" i="3" s="1"/>
  <c r="BR1654" i="1"/>
  <c r="AU1654" i="1"/>
  <c r="AV1654" i="1" s="1"/>
  <c r="BF141" i="1" s="1"/>
  <c r="BO875" i="3"/>
  <c r="BQ874" i="3"/>
  <c r="BO1656" i="1"/>
  <c r="BQ1655" i="1"/>
  <c r="AF92" i="1"/>
  <c r="AF482" i="3"/>
  <c r="T481" i="3"/>
  <c r="AE93" i="1"/>
  <c r="T92" i="1"/>
  <c r="U92" i="1" s="1"/>
  <c r="AE483" i="3"/>
  <c r="R484" i="3"/>
  <c r="S484" i="3" s="1"/>
  <c r="AS877" i="3"/>
  <c r="AR876" i="3"/>
  <c r="R94" i="1"/>
  <c r="S94" i="1" s="1"/>
  <c r="AS873" i="1"/>
  <c r="AR872" i="1"/>
  <c r="BE76" i="3" l="1"/>
  <c r="AW873" i="3"/>
  <c r="AT873" i="3"/>
  <c r="BR874" i="3"/>
  <c r="AU874" i="3"/>
  <c r="BD76" i="3"/>
  <c r="AW872" i="3"/>
  <c r="BR1655" i="1"/>
  <c r="AU1655" i="1"/>
  <c r="AV1655" i="1" s="1"/>
  <c r="BG141" i="1" s="1"/>
  <c r="BQ875" i="3"/>
  <c r="BO876" i="3"/>
  <c r="BQ1656" i="1"/>
  <c r="BO1657" i="1"/>
  <c r="AF93" i="1"/>
  <c r="AF483" i="3"/>
  <c r="T482" i="3"/>
  <c r="AE94" i="1"/>
  <c r="T93" i="1"/>
  <c r="U93" i="1" s="1"/>
  <c r="AR877" i="3"/>
  <c r="AS878" i="3"/>
  <c r="AE484" i="3"/>
  <c r="R485" i="3"/>
  <c r="S485" i="3" s="1"/>
  <c r="R95" i="1"/>
  <c r="S95" i="1" s="1"/>
  <c r="AS874" i="1"/>
  <c r="AR873" i="1"/>
  <c r="AT874" i="3" l="1"/>
  <c r="AV874" i="3"/>
  <c r="BR875" i="3"/>
  <c r="AU875" i="3"/>
  <c r="AV875" i="3" s="1"/>
  <c r="BR1656" i="1"/>
  <c r="AU1656" i="1"/>
  <c r="AV1656" i="1" s="1"/>
  <c r="BH141" i="1" s="1"/>
  <c r="BO877" i="3"/>
  <c r="BQ876" i="3"/>
  <c r="BO1658" i="1"/>
  <c r="BQ1657" i="1"/>
  <c r="AF94" i="1"/>
  <c r="AF484" i="3"/>
  <c r="T483" i="3"/>
  <c r="AE95" i="1"/>
  <c r="T94" i="1"/>
  <c r="U94" i="1" s="1"/>
  <c r="AE485" i="3"/>
  <c r="R486" i="3"/>
  <c r="S486" i="3" s="1"/>
  <c r="AR878" i="3"/>
  <c r="AS879" i="3"/>
  <c r="R96" i="1"/>
  <c r="S96" i="1" s="1"/>
  <c r="AS875" i="1"/>
  <c r="AR874" i="1"/>
  <c r="BF76" i="3" l="1"/>
  <c r="AW874" i="3"/>
  <c r="BR876" i="3"/>
  <c r="AU876" i="3"/>
  <c r="AT875" i="3"/>
  <c r="BG76" i="3"/>
  <c r="AW875" i="3"/>
  <c r="BR1657" i="1"/>
  <c r="AU1657" i="1"/>
  <c r="AV1657" i="1" s="1"/>
  <c r="BI141" i="1" s="1"/>
  <c r="BQ877" i="3"/>
  <c r="BO878" i="3"/>
  <c r="BQ1658" i="1"/>
  <c r="BO1659" i="1"/>
  <c r="AF95" i="1"/>
  <c r="AF485" i="3"/>
  <c r="T484" i="3"/>
  <c r="AE96" i="1"/>
  <c r="T95" i="1"/>
  <c r="U95" i="1" s="1"/>
  <c r="AS880" i="3"/>
  <c r="AR879" i="3"/>
  <c r="AE486" i="3"/>
  <c r="R487" i="3"/>
  <c r="S487" i="3" s="1"/>
  <c r="R97" i="1"/>
  <c r="S97" i="1" s="1"/>
  <c r="AS876" i="1"/>
  <c r="AR875" i="1"/>
  <c r="BR877" i="3" l="1"/>
  <c r="AU877" i="3"/>
  <c r="AV877" i="3" s="1"/>
  <c r="AV876" i="3"/>
  <c r="AT876" i="3"/>
  <c r="BR1658" i="1"/>
  <c r="AU1658" i="1"/>
  <c r="AV1658" i="1" s="1"/>
  <c r="BJ141" i="1" s="1"/>
  <c r="BO879" i="3"/>
  <c r="BQ878" i="3"/>
  <c r="BQ1659" i="1"/>
  <c r="AU1659" i="1" s="1"/>
  <c r="AV1659" i="1" s="1"/>
  <c r="BK141" i="1" s="1"/>
  <c r="BO1660" i="1"/>
  <c r="AF96" i="1"/>
  <c r="AF486" i="3"/>
  <c r="T485" i="3"/>
  <c r="AE97" i="1"/>
  <c r="T96" i="1"/>
  <c r="U96" i="1" s="1"/>
  <c r="AE487" i="3"/>
  <c r="R488" i="3"/>
  <c r="S488" i="3" s="1"/>
  <c r="AS881" i="3"/>
  <c r="AR880" i="3"/>
  <c r="R98" i="1"/>
  <c r="S98" i="1" s="1"/>
  <c r="AS877" i="1"/>
  <c r="AR876" i="1"/>
  <c r="AT877" i="3" l="1"/>
  <c r="BL141" i="1"/>
  <c r="BR878" i="3"/>
  <c r="AU878" i="3"/>
  <c r="BH76" i="3"/>
  <c r="AW876" i="3"/>
  <c r="BI76" i="3"/>
  <c r="AW877" i="3"/>
  <c r="BR1659" i="1"/>
  <c r="BQ879" i="3"/>
  <c r="BO880" i="3"/>
  <c r="BQ1660" i="1"/>
  <c r="BO1661" i="1"/>
  <c r="AF97" i="1"/>
  <c r="AF487" i="3"/>
  <c r="T486" i="3"/>
  <c r="AE98" i="1"/>
  <c r="T97" i="1"/>
  <c r="U97" i="1" s="1"/>
  <c r="AR881" i="3"/>
  <c r="AS882" i="3"/>
  <c r="AE488" i="3"/>
  <c r="R489" i="3"/>
  <c r="S489" i="3" s="1"/>
  <c r="R99" i="1"/>
  <c r="S99" i="1" s="1"/>
  <c r="AS878" i="1"/>
  <c r="AR877" i="1"/>
  <c r="BR879" i="3" l="1"/>
  <c r="AU879" i="3"/>
  <c r="AV879" i="3" s="1"/>
  <c r="AV878" i="3"/>
  <c r="AT878" i="3"/>
  <c r="BR1660" i="1"/>
  <c r="AU1660" i="1"/>
  <c r="AV1660" i="1" s="1"/>
  <c r="AZ142" i="1" s="1"/>
  <c r="BO881" i="3"/>
  <c r="BQ880" i="3"/>
  <c r="BO1662" i="1"/>
  <c r="BQ1661" i="1"/>
  <c r="AF98" i="1"/>
  <c r="AF488" i="3"/>
  <c r="T487" i="3"/>
  <c r="AE99" i="1"/>
  <c r="T98" i="1"/>
  <c r="U98" i="1" s="1"/>
  <c r="AE489" i="3"/>
  <c r="R490" i="3"/>
  <c r="S490" i="3" s="1"/>
  <c r="AR882" i="3"/>
  <c r="AS883" i="3"/>
  <c r="R100" i="1"/>
  <c r="S100" i="1" s="1"/>
  <c r="AS879" i="1"/>
  <c r="AR878" i="1"/>
  <c r="AT879" i="3" l="1"/>
  <c r="BR880" i="3"/>
  <c r="AU880" i="3"/>
  <c r="AW878" i="3"/>
  <c r="BJ76" i="3"/>
  <c r="BK76" i="3"/>
  <c r="AW879" i="3"/>
  <c r="BR1661" i="1"/>
  <c r="AU1661" i="1"/>
  <c r="AV1661" i="1" s="1"/>
  <c r="BA142" i="1" s="1"/>
  <c r="BQ881" i="3"/>
  <c r="BO882" i="3"/>
  <c r="BQ1662" i="1"/>
  <c r="BO1663" i="1"/>
  <c r="AF99" i="1"/>
  <c r="AF489" i="3"/>
  <c r="T488" i="3"/>
  <c r="AE100" i="1"/>
  <c r="T99" i="1"/>
  <c r="U99" i="1" s="1"/>
  <c r="AE490" i="3"/>
  <c r="R491" i="3"/>
  <c r="S491" i="3" s="1"/>
  <c r="AR883" i="3"/>
  <c r="AS884" i="3"/>
  <c r="R101" i="1"/>
  <c r="S101" i="1" s="1"/>
  <c r="AS880" i="1"/>
  <c r="AR879" i="1"/>
  <c r="BR881" i="3" l="1"/>
  <c r="AU881" i="3"/>
  <c r="AV881" i="3" s="1"/>
  <c r="AV880" i="3"/>
  <c r="AT880" i="3"/>
  <c r="BM76" i="3"/>
  <c r="AP77" i="3" s="1"/>
  <c r="BL76" i="3"/>
  <c r="BR1662" i="1"/>
  <c r="AU1662" i="1"/>
  <c r="AV1662" i="1" s="1"/>
  <c r="BB142" i="1" s="1"/>
  <c r="BQ882" i="3"/>
  <c r="BO883" i="3"/>
  <c r="BO1664" i="1"/>
  <c r="BQ1663" i="1"/>
  <c r="AF100" i="1"/>
  <c r="AF490" i="3"/>
  <c r="T489" i="3"/>
  <c r="AE101" i="1"/>
  <c r="T100" i="1"/>
  <c r="U100" i="1" s="1"/>
  <c r="AS885" i="3"/>
  <c r="AR884" i="3"/>
  <c r="AE491" i="3"/>
  <c r="R492" i="3"/>
  <c r="S492" i="3" s="1"/>
  <c r="R102" i="1"/>
  <c r="S102" i="1" s="1"/>
  <c r="AS881" i="1"/>
  <c r="AR880" i="1"/>
  <c r="AT881" i="3" l="1"/>
  <c r="AZ77" i="3"/>
  <c r="AW880" i="3"/>
  <c r="BA77" i="3"/>
  <c r="AW881" i="3"/>
  <c r="BR882" i="3"/>
  <c r="AU882" i="3"/>
  <c r="AV882" i="3" s="1"/>
  <c r="BR1663" i="1"/>
  <c r="AU1663" i="1"/>
  <c r="AV1663" i="1" s="1"/>
  <c r="BC142" i="1" s="1"/>
  <c r="BQ883" i="3"/>
  <c r="BO884" i="3"/>
  <c r="BQ1664" i="1"/>
  <c r="BO1665" i="1"/>
  <c r="AF101" i="1"/>
  <c r="AF491" i="3"/>
  <c r="T490" i="3"/>
  <c r="AE102" i="1"/>
  <c r="T101" i="1"/>
  <c r="U101" i="1" s="1"/>
  <c r="AR885" i="3"/>
  <c r="AS886" i="3"/>
  <c r="AE492" i="3"/>
  <c r="R493" i="3"/>
  <c r="S493" i="3" s="1"/>
  <c r="R103" i="1"/>
  <c r="S103" i="1" s="1"/>
  <c r="AS882" i="1"/>
  <c r="AR881" i="1"/>
  <c r="AT882" i="3" l="1"/>
  <c r="AW882" i="3"/>
  <c r="BB77" i="3"/>
  <c r="BR883" i="3"/>
  <c r="AU883" i="3"/>
  <c r="AV883" i="3" s="1"/>
  <c r="BR1664" i="1"/>
  <c r="AU1664" i="1"/>
  <c r="AV1664" i="1" s="1"/>
  <c r="BD142" i="1" s="1"/>
  <c r="BQ884" i="3"/>
  <c r="BO885" i="3"/>
  <c r="BO1666" i="1"/>
  <c r="BQ1665" i="1"/>
  <c r="AF102" i="1"/>
  <c r="AF492" i="3"/>
  <c r="T491" i="3"/>
  <c r="AE103" i="1"/>
  <c r="T102" i="1"/>
  <c r="U102" i="1" s="1"/>
  <c r="AE493" i="3"/>
  <c r="R494" i="3"/>
  <c r="S494" i="3" s="1"/>
  <c r="AS887" i="3"/>
  <c r="AR886" i="3"/>
  <c r="R104" i="1"/>
  <c r="S104" i="1" s="1"/>
  <c r="AS883" i="1"/>
  <c r="AR882" i="1"/>
  <c r="AT883" i="3" l="1"/>
  <c r="BR884" i="3"/>
  <c r="AU884" i="3"/>
  <c r="BC77" i="3"/>
  <c r="AW883" i="3"/>
  <c r="BR1665" i="1"/>
  <c r="AU1665" i="1"/>
  <c r="AV1665" i="1" s="1"/>
  <c r="BE142" i="1" s="1"/>
  <c r="BQ885" i="3"/>
  <c r="BO886" i="3"/>
  <c r="BQ1666" i="1"/>
  <c r="BO1667" i="1"/>
  <c r="AF103" i="1"/>
  <c r="AF493" i="3"/>
  <c r="T492" i="3"/>
  <c r="AE104" i="1"/>
  <c r="T103" i="1"/>
  <c r="U103" i="1" s="1"/>
  <c r="AE494" i="3"/>
  <c r="R495" i="3"/>
  <c r="S495" i="3" s="1"/>
  <c r="AR887" i="3"/>
  <c r="AS888" i="3"/>
  <c r="R105" i="1"/>
  <c r="S105" i="1" s="1"/>
  <c r="AS884" i="1"/>
  <c r="AR883" i="1"/>
  <c r="BR885" i="3" l="1"/>
  <c r="AU885" i="3"/>
  <c r="AV885" i="3" s="1"/>
  <c r="AT884" i="3"/>
  <c r="AV884" i="3"/>
  <c r="BR1666" i="1"/>
  <c r="AU1666" i="1"/>
  <c r="AV1666" i="1" s="1"/>
  <c r="BF142" i="1" s="1"/>
  <c r="BO887" i="3"/>
  <c r="BQ886" i="3"/>
  <c r="BQ1667" i="1"/>
  <c r="BO1668" i="1"/>
  <c r="AF104" i="1"/>
  <c r="AF494" i="3"/>
  <c r="T493" i="3"/>
  <c r="AE105" i="1"/>
  <c r="T104" i="1"/>
  <c r="U104" i="1" s="1"/>
  <c r="AE495" i="3"/>
  <c r="R496" i="3"/>
  <c r="S496" i="3" s="1"/>
  <c r="AS889" i="3"/>
  <c r="AR888" i="3"/>
  <c r="R106" i="1"/>
  <c r="S106" i="1" s="1"/>
  <c r="AS885" i="1"/>
  <c r="AR884" i="1"/>
  <c r="AT885" i="3" l="1"/>
  <c r="BR886" i="3"/>
  <c r="AU886" i="3"/>
  <c r="BD77" i="3"/>
  <c r="AW884" i="3"/>
  <c r="BE77" i="3"/>
  <c r="AW885" i="3"/>
  <c r="BR1667" i="1"/>
  <c r="AU1667" i="1"/>
  <c r="AV1667" i="1" s="1"/>
  <c r="BG142" i="1" s="1"/>
  <c r="BQ887" i="3"/>
  <c r="BO888" i="3"/>
  <c r="BQ1668" i="1"/>
  <c r="BO1669" i="1"/>
  <c r="AF105" i="1"/>
  <c r="AF495" i="3"/>
  <c r="T494" i="3"/>
  <c r="AE106" i="1"/>
  <c r="T105" i="1"/>
  <c r="U105" i="1" s="1"/>
  <c r="AE496" i="3"/>
  <c r="R497" i="3"/>
  <c r="S497" i="3" s="1"/>
  <c r="AR889" i="3"/>
  <c r="AS890" i="3"/>
  <c r="R107" i="1"/>
  <c r="S107" i="1" s="1"/>
  <c r="AS886" i="1"/>
  <c r="AR885" i="1"/>
  <c r="BR887" i="3" l="1"/>
  <c r="AU887" i="3"/>
  <c r="AV887" i="3" s="1"/>
  <c r="AV886" i="3"/>
  <c r="AT886" i="3"/>
  <c r="BR1668" i="1"/>
  <c r="AU1668" i="1"/>
  <c r="AV1668" i="1" s="1"/>
  <c r="BH142" i="1" s="1"/>
  <c r="BO889" i="3"/>
  <c r="BQ888" i="3"/>
  <c r="BO1670" i="1"/>
  <c r="BQ1669" i="1"/>
  <c r="AF106" i="1"/>
  <c r="AF496" i="3"/>
  <c r="T495" i="3"/>
  <c r="AE107" i="1"/>
  <c r="T106" i="1"/>
  <c r="U106" i="1" s="1"/>
  <c r="AR890" i="3"/>
  <c r="AS891" i="3"/>
  <c r="AE497" i="3"/>
  <c r="R498" i="3"/>
  <c r="S498" i="3" s="1"/>
  <c r="R108" i="1"/>
  <c r="S108" i="1" s="1"/>
  <c r="AS887" i="1"/>
  <c r="AR886" i="1"/>
  <c r="BR888" i="3" l="1"/>
  <c r="AU888" i="3"/>
  <c r="AV888" i="3" s="1"/>
  <c r="AT887" i="3"/>
  <c r="BF77" i="3"/>
  <c r="AW886" i="3"/>
  <c r="BG77" i="3"/>
  <c r="AW887" i="3"/>
  <c r="BR1669" i="1"/>
  <c r="AU1669" i="1"/>
  <c r="AV1669" i="1" s="1"/>
  <c r="BI142" i="1" s="1"/>
  <c r="BQ889" i="3"/>
  <c r="BO890" i="3"/>
  <c r="BQ1670" i="1"/>
  <c r="BO1671" i="1"/>
  <c r="AF107" i="1"/>
  <c r="AF497" i="3"/>
  <c r="T496" i="3"/>
  <c r="AE108" i="1"/>
  <c r="T107" i="1"/>
  <c r="U107" i="1" s="1"/>
  <c r="AE498" i="3"/>
  <c r="R499" i="3"/>
  <c r="S499" i="3" s="1"/>
  <c r="AS892" i="3"/>
  <c r="AR891" i="3"/>
  <c r="R109" i="1"/>
  <c r="S109" i="1" s="1"/>
  <c r="AS888" i="1"/>
  <c r="AR887" i="1"/>
  <c r="AT888" i="3" l="1"/>
  <c r="BR889" i="3"/>
  <c r="AU889" i="3"/>
  <c r="AV889" i="3" s="1"/>
  <c r="BH77" i="3"/>
  <c r="AW888" i="3"/>
  <c r="BR1670" i="1"/>
  <c r="AU1670" i="1"/>
  <c r="AV1670" i="1" s="1"/>
  <c r="BJ142" i="1" s="1"/>
  <c r="BO891" i="3"/>
  <c r="BQ890" i="3"/>
  <c r="BO1672" i="1"/>
  <c r="BQ1671" i="1"/>
  <c r="AF108" i="1"/>
  <c r="AF498" i="3"/>
  <c r="T497" i="3"/>
  <c r="AE109" i="1"/>
  <c r="T108" i="1"/>
  <c r="U108" i="1" s="1"/>
  <c r="AE499" i="3"/>
  <c r="R500" i="3"/>
  <c r="S500" i="3" s="1"/>
  <c r="AS893" i="3"/>
  <c r="AR892" i="3"/>
  <c r="R110" i="1"/>
  <c r="S110" i="1" s="1"/>
  <c r="AS889" i="1"/>
  <c r="AR888" i="1"/>
  <c r="BI77" i="3" l="1"/>
  <c r="AW889" i="3"/>
  <c r="BR890" i="3"/>
  <c r="AU890" i="3"/>
  <c r="AT889" i="3"/>
  <c r="BR1671" i="1"/>
  <c r="AU1671" i="1"/>
  <c r="AV1671" i="1" s="1"/>
  <c r="BK142" i="1" s="1"/>
  <c r="BL142" i="1" s="1"/>
  <c r="BQ891" i="3"/>
  <c r="BO892" i="3"/>
  <c r="BQ1672" i="1"/>
  <c r="BO1673" i="1"/>
  <c r="AF109" i="1"/>
  <c r="AF499" i="3"/>
  <c r="T498" i="3"/>
  <c r="AE110" i="1"/>
  <c r="T109" i="1"/>
  <c r="U109" i="1" s="1"/>
  <c r="AR893" i="3"/>
  <c r="AS894" i="3"/>
  <c r="AE500" i="3"/>
  <c r="R501" i="3"/>
  <c r="S501" i="3" s="1"/>
  <c r="R111" i="1"/>
  <c r="S111" i="1" s="1"/>
  <c r="AS890" i="1"/>
  <c r="AR889" i="1"/>
  <c r="AV890" i="3" l="1"/>
  <c r="AT890" i="3"/>
  <c r="BR891" i="3"/>
  <c r="AU891" i="3"/>
  <c r="AV891" i="3" s="1"/>
  <c r="BR1672" i="1"/>
  <c r="AU1672" i="1"/>
  <c r="AV1672" i="1" s="1"/>
  <c r="AZ143" i="1" s="1"/>
  <c r="BO893" i="3"/>
  <c r="BQ892" i="3"/>
  <c r="BO1674" i="1"/>
  <c r="BQ1673" i="1"/>
  <c r="AF110" i="1"/>
  <c r="AF500" i="3"/>
  <c r="T499" i="3"/>
  <c r="AE111" i="1"/>
  <c r="T110" i="1"/>
  <c r="U110" i="1" s="1"/>
  <c r="AE501" i="3"/>
  <c r="R502" i="3"/>
  <c r="S502" i="3" s="1"/>
  <c r="AR894" i="3"/>
  <c r="AS895" i="3"/>
  <c r="R112" i="1"/>
  <c r="S112" i="1" s="1"/>
  <c r="AS891" i="1"/>
  <c r="AR890" i="1"/>
  <c r="BK77" i="3" l="1"/>
  <c r="AW891" i="3"/>
  <c r="BR892" i="3"/>
  <c r="AU892" i="3"/>
  <c r="AV892" i="3" s="1"/>
  <c r="AT891" i="3"/>
  <c r="BJ77" i="3"/>
  <c r="BL77" i="3" s="1"/>
  <c r="AW890" i="3"/>
  <c r="BR1673" i="1"/>
  <c r="AU1673" i="1"/>
  <c r="AV1673" i="1" s="1"/>
  <c r="BA143" i="1" s="1"/>
  <c r="BQ893" i="3"/>
  <c r="BO894" i="3"/>
  <c r="BQ1674" i="1"/>
  <c r="BO1675" i="1"/>
  <c r="AF111" i="1"/>
  <c r="AF501" i="3"/>
  <c r="T500" i="3"/>
  <c r="AE112" i="1"/>
  <c r="T111" i="1"/>
  <c r="U111" i="1" s="1"/>
  <c r="AE502" i="3"/>
  <c r="R503" i="3"/>
  <c r="S503" i="3" s="1"/>
  <c r="AR895" i="3"/>
  <c r="AS896" i="3"/>
  <c r="R113" i="1"/>
  <c r="S113" i="1" s="1"/>
  <c r="AS892" i="1"/>
  <c r="AR891" i="1"/>
  <c r="AT892" i="3" l="1"/>
  <c r="AW892" i="3"/>
  <c r="AZ78" i="3"/>
  <c r="BR893" i="3"/>
  <c r="AU893" i="3"/>
  <c r="AV893" i="3" s="1"/>
  <c r="BM77" i="3"/>
  <c r="AP78" i="3" s="1"/>
  <c r="BR1674" i="1"/>
  <c r="AU1674" i="1"/>
  <c r="AV1674" i="1" s="1"/>
  <c r="BB143" i="1" s="1"/>
  <c r="BO895" i="3"/>
  <c r="BQ894" i="3"/>
  <c r="BQ1675" i="1"/>
  <c r="BO1676" i="1"/>
  <c r="AF112" i="1"/>
  <c r="AF502" i="3"/>
  <c r="T501" i="3"/>
  <c r="AE113" i="1"/>
  <c r="T112" i="1"/>
  <c r="U112" i="1" s="1"/>
  <c r="AS897" i="3"/>
  <c r="AR896" i="3"/>
  <c r="AE503" i="3"/>
  <c r="R504" i="3"/>
  <c r="S504" i="3" s="1"/>
  <c r="R114" i="1"/>
  <c r="S114" i="1" s="1"/>
  <c r="AS893" i="1"/>
  <c r="AR892" i="1"/>
  <c r="AT893" i="3" l="1"/>
  <c r="BA78" i="3"/>
  <c r="AW893" i="3"/>
  <c r="BR894" i="3"/>
  <c r="AU894" i="3"/>
  <c r="BR1675" i="1"/>
  <c r="AU1675" i="1"/>
  <c r="AV1675" i="1" s="1"/>
  <c r="BC143" i="1" s="1"/>
  <c r="BQ895" i="3"/>
  <c r="BO896" i="3"/>
  <c r="BQ1676" i="1"/>
  <c r="BO1677" i="1"/>
  <c r="AF113" i="1"/>
  <c r="AF503" i="3"/>
  <c r="T502" i="3"/>
  <c r="AE114" i="1"/>
  <c r="T113" i="1"/>
  <c r="U113" i="1" s="1"/>
  <c r="AR897" i="3"/>
  <c r="AS898" i="3"/>
  <c r="R505" i="3"/>
  <c r="S505" i="3" s="1"/>
  <c r="AE504" i="3"/>
  <c r="R115" i="1"/>
  <c r="S115" i="1" s="1"/>
  <c r="AS894" i="1"/>
  <c r="AR893" i="1"/>
  <c r="BR895" i="3" l="1"/>
  <c r="AU895" i="3"/>
  <c r="AV895" i="3" s="1"/>
  <c r="AV894" i="3"/>
  <c r="AT894" i="3"/>
  <c r="BR1676" i="1"/>
  <c r="AU1676" i="1"/>
  <c r="AV1676" i="1" s="1"/>
  <c r="BD143" i="1" s="1"/>
  <c r="BQ896" i="3"/>
  <c r="BO897" i="3"/>
  <c r="BO1678" i="1"/>
  <c r="BQ1677" i="1"/>
  <c r="AF114" i="1"/>
  <c r="AF504" i="3"/>
  <c r="T503" i="3"/>
  <c r="AE115" i="1"/>
  <c r="T114" i="1"/>
  <c r="U114" i="1" s="1"/>
  <c r="AR898" i="3"/>
  <c r="AS899" i="3"/>
  <c r="AE505" i="3"/>
  <c r="R506" i="3"/>
  <c r="S506" i="3" s="1"/>
  <c r="R116" i="1"/>
  <c r="S116" i="1" s="1"/>
  <c r="AS895" i="1"/>
  <c r="AR894" i="1"/>
  <c r="AT895" i="3" l="1"/>
  <c r="BR896" i="3"/>
  <c r="AU896" i="3"/>
  <c r="BB78" i="3"/>
  <c r="AW894" i="3"/>
  <c r="BC78" i="3"/>
  <c r="AW895" i="3"/>
  <c r="BR1677" i="1"/>
  <c r="AU1677" i="1"/>
  <c r="AV1677" i="1" s="1"/>
  <c r="BE143" i="1" s="1"/>
  <c r="BQ897" i="3"/>
  <c r="BO898" i="3"/>
  <c r="BQ1678" i="1"/>
  <c r="BO1679" i="1"/>
  <c r="AF115" i="1"/>
  <c r="AF505" i="3"/>
  <c r="T504" i="3"/>
  <c r="AE116" i="1"/>
  <c r="T115" i="1"/>
  <c r="U115" i="1" s="1"/>
  <c r="AE506" i="3"/>
  <c r="R507" i="3"/>
  <c r="S507" i="3" s="1"/>
  <c r="AR899" i="3"/>
  <c r="AS900" i="3"/>
  <c r="R117" i="1"/>
  <c r="S117" i="1" s="1"/>
  <c r="AS896" i="1"/>
  <c r="AR895" i="1"/>
  <c r="BR897" i="3" l="1"/>
  <c r="AU897" i="3"/>
  <c r="AV897" i="3" s="1"/>
  <c r="AV896" i="3"/>
  <c r="AT896" i="3"/>
  <c r="BR1678" i="1"/>
  <c r="AU1678" i="1"/>
  <c r="AV1678" i="1" s="1"/>
  <c r="BF143" i="1" s="1"/>
  <c r="BQ898" i="3"/>
  <c r="BO899" i="3"/>
  <c r="BO1680" i="1"/>
  <c r="BQ1679" i="1"/>
  <c r="AF116" i="1"/>
  <c r="AF506" i="3"/>
  <c r="T505" i="3"/>
  <c r="AE117" i="1"/>
  <c r="T116" i="1"/>
  <c r="U116" i="1" s="1"/>
  <c r="AE507" i="3"/>
  <c r="R508" i="3"/>
  <c r="S508" i="3" s="1"/>
  <c r="AS901" i="3"/>
  <c r="AR900" i="3"/>
  <c r="R118" i="1"/>
  <c r="S118" i="1" s="1"/>
  <c r="AS897" i="1"/>
  <c r="AR896" i="1"/>
  <c r="AT897" i="3" l="1"/>
  <c r="BD78" i="3"/>
  <c r="AW896" i="3"/>
  <c r="BR898" i="3"/>
  <c r="AU898" i="3"/>
  <c r="BE78" i="3"/>
  <c r="AW897" i="3"/>
  <c r="BR1679" i="1"/>
  <c r="AU1679" i="1"/>
  <c r="AV1679" i="1" s="1"/>
  <c r="BG143" i="1" s="1"/>
  <c r="BQ899" i="3"/>
  <c r="BO900" i="3"/>
  <c r="BQ1680" i="1"/>
  <c r="BO1681" i="1"/>
  <c r="AF117" i="1"/>
  <c r="AF507" i="3"/>
  <c r="T506" i="3"/>
  <c r="AE118" i="1"/>
  <c r="T117" i="1"/>
  <c r="U117" i="1" s="1"/>
  <c r="R509" i="3"/>
  <c r="S509" i="3" s="1"/>
  <c r="AE508" i="3"/>
  <c r="AR901" i="3"/>
  <c r="AS902" i="3"/>
  <c r="R119" i="1"/>
  <c r="S119" i="1" s="1"/>
  <c r="AS898" i="1"/>
  <c r="AR897" i="1"/>
  <c r="BR899" i="3" l="1"/>
  <c r="AU899" i="3"/>
  <c r="AV899" i="3" s="1"/>
  <c r="AT898" i="3"/>
  <c r="AV898" i="3"/>
  <c r="BR1680" i="1"/>
  <c r="AU1680" i="1"/>
  <c r="AV1680" i="1" s="1"/>
  <c r="BH143" i="1" s="1"/>
  <c r="BQ900" i="3"/>
  <c r="BO901" i="3"/>
  <c r="BO1682" i="1"/>
  <c r="BQ1681" i="1"/>
  <c r="AF118" i="1"/>
  <c r="AF508" i="3"/>
  <c r="T507" i="3"/>
  <c r="AE119" i="1"/>
  <c r="T118" i="1"/>
  <c r="U118" i="1" s="1"/>
  <c r="AR902" i="3"/>
  <c r="AS903" i="3"/>
  <c r="AE509" i="3"/>
  <c r="R510" i="3"/>
  <c r="S510" i="3" s="1"/>
  <c r="R120" i="1"/>
  <c r="S120" i="1" s="1"/>
  <c r="AS899" i="1"/>
  <c r="AR898" i="1"/>
  <c r="AT899" i="3" l="1"/>
  <c r="BR900" i="3"/>
  <c r="AU900" i="3"/>
  <c r="BF78" i="3"/>
  <c r="AW898" i="3"/>
  <c r="BG78" i="3"/>
  <c r="AW899" i="3"/>
  <c r="BR1681" i="1"/>
  <c r="AU1681" i="1"/>
  <c r="AV1681" i="1" s="1"/>
  <c r="BI143" i="1" s="1"/>
  <c r="BQ901" i="3"/>
  <c r="BO902" i="3"/>
  <c r="BQ1682" i="1"/>
  <c r="BO1683" i="1"/>
  <c r="AF119" i="1"/>
  <c r="AF509" i="3"/>
  <c r="T508" i="3"/>
  <c r="AE120" i="1"/>
  <c r="T119" i="1"/>
  <c r="U119" i="1" s="1"/>
  <c r="AS904" i="3"/>
  <c r="AR903" i="3"/>
  <c r="AE510" i="3"/>
  <c r="R511" i="3"/>
  <c r="S511" i="3" s="1"/>
  <c r="R121" i="1"/>
  <c r="S121" i="1" s="1"/>
  <c r="AS900" i="1"/>
  <c r="AR899" i="1"/>
  <c r="BR901" i="3" l="1"/>
  <c r="AU901" i="3"/>
  <c r="AV901" i="3" s="1"/>
  <c r="AV900" i="3"/>
  <c r="AT900" i="3"/>
  <c r="BR1682" i="1"/>
  <c r="AU1682" i="1"/>
  <c r="AV1682" i="1" s="1"/>
  <c r="BJ143" i="1" s="1"/>
  <c r="BQ902" i="3"/>
  <c r="BO903" i="3"/>
  <c r="BQ1683" i="1"/>
  <c r="BO1684" i="1"/>
  <c r="AF120" i="1"/>
  <c r="U508" i="3"/>
  <c r="AF510" i="3"/>
  <c r="T509" i="3"/>
  <c r="AE121" i="1"/>
  <c r="T120" i="1"/>
  <c r="U120" i="1" s="1"/>
  <c r="AE511" i="3"/>
  <c r="R512" i="3"/>
  <c r="S512" i="3" s="1"/>
  <c r="AS905" i="3"/>
  <c r="AR904" i="3"/>
  <c r="R122" i="1"/>
  <c r="S122" i="1" s="1"/>
  <c r="AS901" i="1"/>
  <c r="AR900" i="1"/>
  <c r="AT901" i="3" l="1"/>
  <c r="BR902" i="3"/>
  <c r="AU902" i="3"/>
  <c r="BH78" i="3"/>
  <c r="AW900" i="3"/>
  <c r="BI78" i="3"/>
  <c r="AW901" i="3"/>
  <c r="BR1683" i="1"/>
  <c r="AU1683" i="1"/>
  <c r="AV1683" i="1" s="1"/>
  <c r="BK143" i="1" s="1"/>
  <c r="BL143" i="1" s="1"/>
  <c r="BO904" i="3"/>
  <c r="BQ903" i="3"/>
  <c r="BQ1684" i="1"/>
  <c r="BO1685" i="1"/>
  <c r="AF121" i="1"/>
  <c r="U509" i="3"/>
  <c r="AF511" i="3"/>
  <c r="T510" i="3"/>
  <c r="T121" i="1"/>
  <c r="U121" i="1" s="1"/>
  <c r="AE122" i="1"/>
  <c r="AR905" i="3"/>
  <c r="AS906" i="3"/>
  <c r="R513" i="3"/>
  <c r="S513" i="3" s="1"/>
  <c r="AE512" i="3"/>
  <c r="R123" i="1"/>
  <c r="S123" i="1" s="1"/>
  <c r="AS902" i="1"/>
  <c r="AR901" i="1"/>
  <c r="BR903" i="3" l="1"/>
  <c r="AU903" i="3"/>
  <c r="AV903" i="3" s="1"/>
  <c r="AV902" i="3"/>
  <c r="AT902" i="3"/>
  <c r="BR1684" i="1"/>
  <c r="AU1684" i="1"/>
  <c r="AV1684" i="1" s="1"/>
  <c r="AZ144" i="1" s="1"/>
  <c r="BO905" i="3"/>
  <c r="BQ904" i="3"/>
  <c r="BO1686" i="1"/>
  <c r="BQ1685" i="1"/>
  <c r="AF122" i="1"/>
  <c r="U510" i="3"/>
  <c r="AF512" i="3"/>
  <c r="T511" i="3"/>
  <c r="T122" i="1"/>
  <c r="U122" i="1" s="1"/>
  <c r="AE123" i="1"/>
  <c r="R514" i="3"/>
  <c r="S514" i="3" s="1"/>
  <c r="AE513" i="3"/>
  <c r="AS907" i="3"/>
  <c r="AR906" i="3"/>
  <c r="R124" i="1"/>
  <c r="AS903" i="1"/>
  <c r="AR902" i="1"/>
  <c r="AT903" i="3" l="1"/>
  <c r="BR904" i="3"/>
  <c r="AU904" i="3"/>
  <c r="AV904" i="3" s="1"/>
  <c r="BJ78" i="3"/>
  <c r="AW902" i="3"/>
  <c r="BK78" i="3"/>
  <c r="AW903" i="3"/>
  <c r="BR1685" i="1"/>
  <c r="AU1685" i="1"/>
  <c r="AV1685" i="1" s="1"/>
  <c r="BA144" i="1" s="1"/>
  <c r="BQ905" i="3"/>
  <c r="BO906" i="3"/>
  <c r="BQ1686" i="1"/>
  <c r="BO1687" i="1"/>
  <c r="AF123" i="1"/>
  <c r="U511" i="3"/>
  <c r="AF513" i="3"/>
  <c r="T512" i="3"/>
  <c r="S124" i="1"/>
  <c r="AR907" i="3"/>
  <c r="AS908" i="3"/>
  <c r="AE514" i="3"/>
  <c r="R515" i="3"/>
  <c r="S515" i="3" s="1"/>
  <c r="R125" i="1"/>
  <c r="AS904" i="1"/>
  <c r="AR903" i="1"/>
  <c r="AT904" i="3" l="1"/>
  <c r="BL78" i="3"/>
  <c r="BR905" i="3"/>
  <c r="AU905" i="3"/>
  <c r="AV905" i="3" s="1"/>
  <c r="BM78" i="3"/>
  <c r="AP79" i="3" s="1"/>
  <c r="AZ79" i="3"/>
  <c r="AW904" i="3"/>
  <c r="BR1686" i="1"/>
  <c r="AU1686" i="1"/>
  <c r="AV1686" i="1" s="1"/>
  <c r="BB144" i="1" s="1"/>
  <c r="BO907" i="3"/>
  <c r="BQ906" i="3"/>
  <c r="BO1688" i="1"/>
  <c r="BQ1687" i="1"/>
  <c r="U512" i="3"/>
  <c r="AF514" i="3"/>
  <c r="T513" i="3"/>
  <c r="T123" i="1"/>
  <c r="U123" i="1" s="1"/>
  <c r="AE124" i="1"/>
  <c r="S125" i="1"/>
  <c r="AS909" i="3"/>
  <c r="AR908" i="3"/>
  <c r="AE515" i="3"/>
  <c r="R516" i="3"/>
  <c r="S516" i="3" s="1"/>
  <c r="R126" i="1"/>
  <c r="AS905" i="1"/>
  <c r="AR904" i="1"/>
  <c r="BA79" i="3" l="1"/>
  <c r="AW905" i="3"/>
  <c r="BR906" i="3"/>
  <c r="AU906" i="3"/>
  <c r="AT905" i="3"/>
  <c r="BR1687" i="1"/>
  <c r="AU1687" i="1"/>
  <c r="AV1687" i="1" s="1"/>
  <c r="BC144" i="1" s="1"/>
  <c r="BO908" i="3"/>
  <c r="BQ907" i="3"/>
  <c r="BQ1688" i="1"/>
  <c r="BO1689" i="1"/>
  <c r="AF124" i="1"/>
  <c r="U513" i="3"/>
  <c r="AF515" i="3"/>
  <c r="T514" i="3"/>
  <c r="T124" i="1"/>
  <c r="U124" i="1" s="1"/>
  <c r="AE125" i="1"/>
  <c r="S126" i="1"/>
  <c r="T125" i="1" s="1"/>
  <c r="R517" i="3"/>
  <c r="S517" i="3" s="1"/>
  <c r="AE516" i="3"/>
  <c r="AR909" i="3"/>
  <c r="AS910" i="3"/>
  <c r="R127" i="1"/>
  <c r="AS906" i="1"/>
  <c r="AR905" i="1"/>
  <c r="AT906" i="3" l="1"/>
  <c r="AV906" i="3"/>
  <c r="BR907" i="3"/>
  <c r="AU907" i="3"/>
  <c r="AV907" i="3" s="1"/>
  <c r="BR1688" i="1"/>
  <c r="AU1688" i="1"/>
  <c r="AV1688" i="1" s="1"/>
  <c r="BD144" i="1" s="1"/>
  <c r="BO909" i="3"/>
  <c r="BQ908" i="3"/>
  <c r="BQ1689" i="1"/>
  <c r="BO1690" i="1"/>
  <c r="AF125" i="1"/>
  <c r="U514" i="3"/>
  <c r="AF516" i="3"/>
  <c r="T515" i="3"/>
  <c r="U125" i="1"/>
  <c r="AE126" i="1"/>
  <c r="S127" i="1"/>
  <c r="AR910" i="3"/>
  <c r="AS911" i="3"/>
  <c r="AE517" i="3"/>
  <c r="R518" i="3"/>
  <c r="S518" i="3" s="1"/>
  <c r="R128" i="1"/>
  <c r="AS907" i="1"/>
  <c r="AR906" i="1"/>
  <c r="BC79" i="3" l="1"/>
  <c r="AW907" i="3"/>
  <c r="BB79" i="3"/>
  <c r="AW906" i="3"/>
  <c r="AT907" i="3"/>
  <c r="BR908" i="3"/>
  <c r="AU908" i="3"/>
  <c r="AV908" i="3" s="1"/>
  <c r="BR1689" i="1"/>
  <c r="AU1689" i="1"/>
  <c r="AV1689" i="1" s="1"/>
  <c r="BE144" i="1" s="1"/>
  <c r="BQ909" i="3"/>
  <c r="BO910" i="3"/>
  <c r="BQ1690" i="1"/>
  <c r="BO1691" i="1"/>
  <c r="AF126" i="1"/>
  <c r="U515" i="3"/>
  <c r="AF517" i="3"/>
  <c r="T516" i="3"/>
  <c r="S128" i="1"/>
  <c r="AE128" i="1" s="1"/>
  <c r="AE127" i="1"/>
  <c r="T126" i="1"/>
  <c r="U126" i="1" s="1"/>
  <c r="AS912" i="3"/>
  <c r="AR911" i="3"/>
  <c r="R519" i="3"/>
  <c r="S519" i="3" s="1"/>
  <c r="AE518" i="3"/>
  <c r="R129" i="1"/>
  <c r="AS908" i="1"/>
  <c r="AR907" i="1"/>
  <c r="AT908" i="3" l="1"/>
  <c r="BR909" i="3"/>
  <c r="AU909" i="3"/>
  <c r="AV909" i="3" s="1"/>
  <c r="BD79" i="3"/>
  <c r="AW908" i="3"/>
  <c r="BR1690" i="1"/>
  <c r="AU1690" i="1"/>
  <c r="AV1690" i="1" s="1"/>
  <c r="BF144" i="1" s="1"/>
  <c r="BQ910" i="3"/>
  <c r="BO911" i="3"/>
  <c r="BO1692" i="1"/>
  <c r="BQ1691" i="1"/>
  <c r="AF127" i="1"/>
  <c r="AF128" i="1" s="1"/>
  <c r="U516" i="3"/>
  <c r="T127" i="1"/>
  <c r="U127" i="1" s="1"/>
  <c r="S129" i="1"/>
  <c r="AE129" i="1" s="1"/>
  <c r="AF518" i="3"/>
  <c r="T517" i="3"/>
  <c r="AR912" i="3"/>
  <c r="AS913" i="3"/>
  <c r="AE519" i="3"/>
  <c r="R520" i="3"/>
  <c r="S520" i="3" s="1"/>
  <c r="R130" i="1"/>
  <c r="AS909" i="1"/>
  <c r="AR908" i="1"/>
  <c r="BE79" i="3" l="1"/>
  <c r="AW909" i="3"/>
  <c r="BR910" i="3"/>
  <c r="AU910" i="3"/>
  <c r="AT909" i="3"/>
  <c r="BR1691" i="1"/>
  <c r="AU1691" i="1"/>
  <c r="AV1691" i="1" s="1"/>
  <c r="BG144" i="1" s="1"/>
  <c r="BQ911" i="3"/>
  <c r="BO912" i="3"/>
  <c r="BQ1692" i="1"/>
  <c r="BO1693" i="1"/>
  <c r="T128" i="1"/>
  <c r="U128" i="1" s="1"/>
  <c r="U517" i="3"/>
  <c r="S130" i="1"/>
  <c r="AE130" i="1" s="1"/>
  <c r="AF519" i="3"/>
  <c r="T518" i="3"/>
  <c r="AF129" i="1"/>
  <c r="AR913" i="3"/>
  <c r="AS914" i="3"/>
  <c r="R521" i="3"/>
  <c r="S521" i="3" s="1"/>
  <c r="AE520" i="3"/>
  <c r="R131" i="1"/>
  <c r="AS910" i="1"/>
  <c r="AR909" i="1"/>
  <c r="AV910" i="3" l="1"/>
  <c r="AT910" i="3"/>
  <c r="BR911" i="3"/>
  <c r="AU911" i="3"/>
  <c r="AV911" i="3" s="1"/>
  <c r="BR1692" i="1"/>
  <c r="AU1692" i="1"/>
  <c r="AV1692" i="1" s="1"/>
  <c r="BH144" i="1" s="1"/>
  <c r="BO913" i="3"/>
  <c r="BQ912" i="3"/>
  <c r="BO1694" i="1"/>
  <c r="BQ1693" i="1"/>
  <c r="U518" i="3"/>
  <c r="T129" i="1"/>
  <c r="U129" i="1" s="1"/>
  <c r="S131" i="1"/>
  <c r="AE131" i="1" s="1"/>
  <c r="AF130" i="1"/>
  <c r="AF520" i="3"/>
  <c r="T519" i="3"/>
  <c r="AR914" i="3"/>
  <c r="AS915" i="3"/>
  <c r="AE521" i="3"/>
  <c r="R522" i="3"/>
  <c r="S522" i="3" s="1"/>
  <c r="R132" i="1"/>
  <c r="AS911" i="1"/>
  <c r="AR910" i="1"/>
  <c r="BG79" i="3" l="1"/>
  <c r="AW911" i="3"/>
  <c r="AT911" i="3"/>
  <c r="AW910" i="3"/>
  <c r="BF79" i="3"/>
  <c r="BR912" i="3"/>
  <c r="AU912" i="3"/>
  <c r="AV912" i="3" s="1"/>
  <c r="BR1693" i="1"/>
  <c r="AU1693" i="1"/>
  <c r="AV1693" i="1" s="1"/>
  <c r="BI144" i="1" s="1"/>
  <c r="BQ913" i="3"/>
  <c r="BO914" i="3"/>
  <c r="BQ1694" i="1"/>
  <c r="BO1695" i="1"/>
  <c r="T130" i="1"/>
  <c r="U130" i="1" s="1"/>
  <c r="U519" i="3"/>
  <c r="AF131" i="1"/>
  <c r="S132" i="1"/>
  <c r="AE132" i="1" s="1"/>
  <c r="AF521" i="3"/>
  <c r="T520" i="3"/>
  <c r="AE522" i="3"/>
  <c r="R523" i="3"/>
  <c r="S523" i="3" s="1"/>
  <c r="AR915" i="3"/>
  <c r="AS916" i="3"/>
  <c r="R133" i="1"/>
  <c r="AS912" i="1"/>
  <c r="AR911" i="1"/>
  <c r="BH79" i="3" l="1"/>
  <c r="AW912" i="3"/>
  <c r="AT912" i="3"/>
  <c r="BR913" i="3"/>
  <c r="AU913" i="3"/>
  <c r="AV913" i="3" s="1"/>
  <c r="BR1694" i="1"/>
  <c r="AU1694" i="1"/>
  <c r="AV1694" i="1" s="1"/>
  <c r="BJ144" i="1" s="1"/>
  <c r="BQ914" i="3"/>
  <c r="BO915" i="3"/>
  <c r="BQ1695" i="1"/>
  <c r="BO1696" i="1"/>
  <c r="T131" i="1"/>
  <c r="U131" i="1" s="1"/>
  <c r="AF132" i="1"/>
  <c r="U520" i="3"/>
  <c r="S133" i="1"/>
  <c r="AE133" i="1" s="1"/>
  <c r="AF522" i="3"/>
  <c r="T521" i="3"/>
  <c r="AS917" i="3"/>
  <c r="AR916" i="3"/>
  <c r="AE523" i="3"/>
  <c r="R524" i="3"/>
  <c r="S524" i="3" s="1"/>
  <c r="R134" i="1"/>
  <c r="AS913" i="1"/>
  <c r="AR912" i="1"/>
  <c r="BI79" i="3" l="1"/>
  <c r="AW913" i="3"/>
  <c r="BR914" i="3"/>
  <c r="AU914" i="3"/>
  <c r="AT913" i="3"/>
  <c r="BR1695" i="1"/>
  <c r="AU1695" i="1"/>
  <c r="AV1695" i="1" s="1"/>
  <c r="BK144" i="1" s="1"/>
  <c r="BL144" i="1" s="1"/>
  <c r="BQ915" i="3"/>
  <c r="BO916" i="3"/>
  <c r="T132" i="1"/>
  <c r="U132" i="1" s="1"/>
  <c r="BQ1696" i="1"/>
  <c r="BO1697" i="1"/>
  <c r="AF133" i="1"/>
  <c r="S134" i="1"/>
  <c r="AE134" i="1" s="1"/>
  <c r="U521" i="3"/>
  <c r="AF523" i="3"/>
  <c r="T522" i="3"/>
  <c r="R525" i="3"/>
  <c r="S525" i="3" s="1"/>
  <c r="AE524" i="3"/>
  <c r="AR917" i="3"/>
  <c r="AS918" i="3"/>
  <c r="R135" i="1"/>
  <c r="AS914" i="1"/>
  <c r="AR913" i="1"/>
  <c r="BR915" i="3" l="1"/>
  <c r="AU915" i="3"/>
  <c r="AV915" i="3" s="1"/>
  <c r="AT914" i="3"/>
  <c r="AV914" i="3"/>
  <c r="BR1696" i="1"/>
  <c r="AU1696" i="1"/>
  <c r="AV1696" i="1" s="1"/>
  <c r="AZ145" i="1" s="1"/>
  <c r="BQ916" i="3"/>
  <c r="BO917" i="3"/>
  <c r="BO1698" i="1"/>
  <c r="BQ1697" i="1"/>
  <c r="AF134" i="1"/>
  <c r="T133" i="1"/>
  <c r="U133" i="1" s="1"/>
  <c r="S135" i="1"/>
  <c r="AE135" i="1" s="1"/>
  <c r="U522" i="3"/>
  <c r="AF524" i="3"/>
  <c r="T523" i="3"/>
  <c r="AE525" i="3"/>
  <c r="R526" i="3"/>
  <c r="S526" i="3" s="1"/>
  <c r="AR918" i="3"/>
  <c r="AS919" i="3"/>
  <c r="R136" i="1"/>
  <c r="AS915" i="1"/>
  <c r="AR914" i="1"/>
  <c r="AT915" i="3" l="1"/>
  <c r="BJ79" i="3"/>
  <c r="AW914" i="3"/>
  <c r="BK79" i="3"/>
  <c r="AW915" i="3"/>
  <c r="BR916" i="3"/>
  <c r="AU916" i="3"/>
  <c r="BR1697" i="1"/>
  <c r="AU1697" i="1"/>
  <c r="AV1697" i="1" s="1"/>
  <c r="BA145" i="1" s="1"/>
  <c r="BQ917" i="3"/>
  <c r="BO918" i="3"/>
  <c r="BQ1698" i="1"/>
  <c r="BO1699" i="1"/>
  <c r="T134" i="1"/>
  <c r="U134" i="1" s="1"/>
  <c r="AF135" i="1"/>
  <c r="S136" i="1"/>
  <c r="AE136" i="1" s="1"/>
  <c r="U523" i="3"/>
  <c r="AF525" i="3"/>
  <c r="T524" i="3"/>
  <c r="AR919" i="3"/>
  <c r="AS920" i="3"/>
  <c r="AE526" i="3"/>
  <c r="R527" i="3"/>
  <c r="S527" i="3" s="1"/>
  <c r="R137" i="1"/>
  <c r="AS916" i="1"/>
  <c r="AR915" i="1"/>
  <c r="BM79" i="3" l="1"/>
  <c r="AP80" i="3" s="1"/>
  <c r="BL79" i="3"/>
  <c r="AT916" i="3"/>
  <c r="AV916" i="3"/>
  <c r="BR917" i="3"/>
  <c r="AU917" i="3"/>
  <c r="AV917" i="3" s="1"/>
  <c r="BR1698" i="1"/>
  <c r="AU1698" i="1"/>
  <c r="AV1698" i="1" s="1"/>
  <c r="BB145" i="1" s="1"/>
  <c r="BO919" i="3"/>
  <c r="BQ918" i="3"/>
  <c r="BQ1699" i="1"/>
  <c r="BO1700" i="1"/>
  <c r="AF136" i="1"/>
  <c r="T135" i="1"/>
  <c r="U135" i="1" s="1"/>
  <c r="S137" i="1"/>
  <c r="T136" i="1" s="1"/>
  <c r="U524" i="3"/>
  <c r="AF526" i="3"/>
  <c r="T525" i="3"/>
  <c r="AE527" i="3"/>
  <c r="R528" i="3"/>
  <c r="S528" i="3" s="1"/>
  <c r="AS921" i="3"/>
  <c r="AR920" i="3"/>
  <c r="R138" i="1"/>
  <c r="AS917" i="1"/>
  <c r="AR916" i="1"/>
  <c r="BA80" i="3" l="1"/>
  <c r="AW917" i="3"/>
  <c r="AZ80" i="3"/>
  <c r="AW916" i="3"/>
  <c r="AT917" i="3"/>
  <c r="BR918" i="3"/>
  <c r="AU918" i="3"/>
  <c r="BR1699" i="1"/>
  <c r="AU1699" i="1"/>
  <c r="AV1699" i="1" s="1"/>
  <c r="BC145" i="1" s="1"/>
  <c r="BQ919" i="3"/>
  <c r="BO920" i="3"/>
  <c r="BQ1700" i="1"/>
  <c r="BO1701" i="1"/>
  <c r="U136" i="1"/>
  <c r="S138" i="1"/>
  <c r="AE138" i="1" s="1"/>
  <c r="AE137" i="1"/>
  <c r="U525" i="3"/>
  <c r="AF527" i="3"/>
  <c r="T526" i="3"/>
  <c r="AR921" i="3"/>
  <c r="AS922" i="3"/>
  <c r="R529" i="3"/>
  <c r="S529" i="3" s="1"/>
  <c r="R139" i="1"/>
  <c r="AS918" i="1"/>
  <c r="AR917" i="1"/>
  <c r="AT918" i="3" l="1"/>
  <c r="AV918" i="3"/>
  <c r="BR919" i="3"/>
  <c r="AU919" i="3"/>
  <c r="AV919" i="3" s="1"/>
  <c r="BR1700" i="1"/>
  <c r="AU1700" i="1"/>
  <c r="AV1700" i="1" s="1"/>
  <c r="BD145" i="1" s="1"/>
  <c r="S139" i="1"/>
  <c r="AE139" i="1" s="1"/>
  <c r="BO921" i="3"/>
  <c r="BQ920" i="3"/>
  <c r="BO1702" i="1"/>
  <c r="BQ1701" i="1"/>
  <c r="T137" i="1"/>
  <c r="U137" i="1" s="1"/>
  <c r="AF137" i="1"/>
  <c r="AF138" i="1" s="1"/>
  <c r="U526" i="3"/>
  <c r="T527" i="3"/>
  <c r="AE528" i="3"/>
  <c r="AR922" i="3"/>
  <c r="AS923" i="3"/>
  <c r="AE529" i="3"/>
  <c r="R530" i="3"/>
  <c r="S530" i="3" s="1"/>
  <c r="R140" i="1"/>
  <c r="AS919" i="1"/>
  <c r="AR918" i="1"/>
  <c r="BB80" i="3" l="1"/>
  <c r="AW918" i="3"/>
  <c r="BR920" i="3"/>
  <c r="AU920" i="3"/>
  <c r="AV920" i="3" s="1"/>
  <c r="AT919" i="3"/>
  <c r="BC80" i="3"/>
  <c r="AW919" i="3"/>
  <c r="S140" i="1"/>
  <c r="AE140" i="1" s="1"/>
  <c r="BR1701" i="1"/>
  <c r="AU1701" i="1"/>
  <c r="AV1701" i="1" s="1"/>
  <c r="BE145" i="1" s="1"/>
  <c r="T138" i="1"/>
  <c r="U138" i="1" s="1"/>
  <c r="BO922" i="3"/>
  <c r="BQ921" i="3"/>
  <c r="BQ1702" i="1"/>
  <c r="BO1703" i="1"/>
  <c r="AF139" i="1"/>
  <c r="AF528" i="3"/>
  <c r="AF529" i="3" s="1"/>
  <c r="U527" i="3"/>
  <c r="T528" i="3"/>
  <c r="AS924" i="3"/>
  <c r="AR923" i="3"/>
  <c r="AE530" i="3"/>
  <c r="R531" i="3"/>
  <c r="S531" i="3" s="1"/>
  <c r="R141" i="1"/>
  <c r="AS920" i="1"/>
  <c r="AR919" i="1"/>
  <c r="AT920" i="3" l="1"/>
  <c r="T139" i="1"/>
  <c r="U139" i="1" s="1"/>
  <c r="BR921" i="3"/>
  <c r="AU921" i="3"/>
  <c r="AV921" i="3" s="1"/>
  <c r="BD80" i="3"/>
  <c r="AW920" i="3"/>
  <c r="S141" i="1"/>
  <c r="AE141" i="1" s="1"/>
  <c r="BR1702" i="1"/>
  <c r="AU1702" i="1"/>
  <c r="AV1702" i="1" s="1"/>
  <c r="BF145" i="1" s="1"/>
  <c r="BO923" i="3"/>
  <c r="BQ922" i="3"/>
  <c r="BQ1703" i="1"/>
  <c r="BO1704" i="1"/>
  <c r="AF140" i="1"/>
  <c r="U528" i="3"/>
  <c r="AF530" i="3"/>
  <c r="T529" i="3"/>
  <c r="AR924" i="3"/>
  <c r="AS925" i="3"/>
  <c r="AE531" i="3"/>
  <c r="R532" i="3"/>
  <c r="S532" i="3" s="1"/>
  <c r="R142" i="1"/>
  <c r="AS921" i="1"/>
  <c r="AR920" i="1"/>
  <c r="S142" i="1" l="1"/>
  <c r="AE142" i="1" s="1"/>
  <c r="T140" i="1"/>
  <c r="U140" i="1" s="1"/>
  <c r="BR922" i="3"/>
  <c r="AU922" i="3"/>
  <c r="AT921" i="3"/>
  <c r="BE80" i="3"/>
  <c r="AW921" i="3"/>
  <c r="BR1703" i="1"/>
  <c r="AU1703" i="1"/>
  <c r="AV1703" i="1" s="1"/>
  <c r="BG145" i="1" s="1"/>
  <c r="BO924" i="3"/>
  <c r="BQ923" i="3"/>
  <c r="BQ1704" i="1"/>
  <c r="BO1705" i="1"/>
  <c r="AF141" i="1"/>
  <c r="U529" i="3"/>
  <c r="AF531" i="3"/>
  <c r="T530" i="3"/>
  <c r="R533" i="3"/>
  <c r="S533" i="3" s="1"/>
  <c r="AE532" i="3"/>
  <c r="AR925" i="3"/>
  <c r="AS926" i="3"/>
  <c r="R143" i="1"/>
  <c r="AS922" i="1"/>
  <c r="AR921" i="1"/>
  <c r="S143" i="1" l="1"/>
  <c r="AE143" i="1" s="1"/>
  <c r="T141" i="1"/>
  <c r="U141" i="1" s="1"/>
  <c r="AV922" i="3"/>
  <c r="AT922" i="3"/>
  <c r="BR923" i="3"/>
  <c r="AU923" i="3"/>
  <c r="AV923" i="3" s="1"/>
  <c r="BR1704" i="1"/>
  <c r="AU1704" i="1"/>
  <c r="AV1704" i="1" s="1"/>
  <c r="BH145" i="1" s="1"/>
  <c r="BO925" i="3"/>
  <c r="BQ924" i="3"/>
  <c r="BO1706" i="1"/>
  <c r="BQ1705" i="1"/>
  <c r="AF142" i="1"/>
  <c r="U530" i="3"/>
  <c r="AF532" i="3"/>
  <c r="T531" i="3"/>
  <c r="T142" i="1"/>
  <c r="U142" i="1" s="1"/>
  <c r="AR926" i="3"/>
  <c r="AS927" i="3"/>
  <c r="R534" i="3"/>
  <c r="S534" i="3" s="1"/>
  <c r="AE533" i="3"/>
  <c r="R144" i="1"/>
  <c r="S144" i="1" s="1"/>
  <c r="AS923" i="1"/>
  <c r="AR922" i="1"/>
  <c r="BG80" i="3" l="1"/>
  <c r="AW923" i="3"/>
  <c r="AT923" i="3"/>
  <c r="BF80" i="3"/>
  <c r="AW922" i="3"/>
  <c r="BR924" i="3"/>
  <c r="AU924" i="3"/>
  <c r="BR1705" i="1"/>
  <c r="AU1705" i="1"/>
  <c r="AV1705" i="1" s="1"/>
  <c r="BI145" i="1" s="1"/>
  <c r="BO926" i="3"/>
  <c r="BQ925" i="3"/>
  <c r="BQ1706" i="1"/>
  <c r="BO1707" i="1"/>
  <c r="AF143" i="1"/>
  <c r="U531" i="3"/>
  <c r="AF533" i="3"/>
  <c r="T532" i="3"/>
  <c r="AE144" i="1"/>
  <c r="T143" i="1"/>
  <c r="U143" i="1" s="1"/>
  <c r="AE534" i="3"/>
  <c r="R535" i="3"/>
  <c r="S535" i="3" s="1"/>
  <c r="AS928" i="3"/>
  <c r="AR927" i="3"/>
  <c r="R145" i="1"/>
  <c r="S145" i="1" s="1"/>
  <c r="AS924" i="1"/>
  <c r="AR923" i="1"/>
  <c r="BR925" i="3" l="1"/>
  <c r="AU925" i="3"/>
  <c r="AV925" i="3" s="1"/>
  <c r="AV924" i="3"/>
  <c r="AT924" i="3"/>
  <c r="BR1706" i="1"/>
  <c r="AU1706" i="1"/>
  <c r="AV1706" i="1" s="1"/>
  <c r="BJ145" i="1" s="1"/>
  <c r="BQ926" i="3"/>
  <c r="BO927" i="3"/>
  <c r="BQ1707" i="1"/>
  <c r="BO1708" i="1"/>
  <c r="AF144" i="1"/>
  <c r="AF534" i="3"/>
  <c r="U532" i="3"/>
  <c r="T533" i="3"/>
  <c r="AE145" i="1"/>
  <c r="T144" i="1"/>
  <c r="U144" i="1" s="1"/>
  <c r="AE535" i="3"/>
  <c r="R536" i="3"/>
  <c r="S536" i="3" s="1"/>
  <c r="AR928" i="3"/>
  <c r="AS929" i="3"/>
  <c r="R146" i="1"/>
  <c r="S146" i="1" s="1"/>
  <c r="AS925" i="1"/>
  <c r="AR924" i="1"/>
  <c r="AT925" i="3" l="1"/>
  <c r="BH80" i="3"/>
  <c r="AW924" i="3"/>
  <c r="BI80" i="3"/>
  <c r="AW925" i="3"/>
  <c r="BR926" i="3"/>
  <c r="AU926" i="3"/>
  <c r="AV926" i="3" s="1"/>
  <c r="BR1707" i="1"/>
  <c r="AU1707" i="1"/>
  <c r="AV1707" i="1" s="1"/>
  <c r="BK145" i="1" s="1"/>
  <c r="BL145" i="1" s="1"/>
  <c r="BO928" i="3"/>
  <c r="BQ927" i="3"/>
  <c r="BQ1708" i="1"/>
  <c r="BO1709" i="1"/>
  <c r="AF145" i="1"/>
  <c r="AF535" i="3"/>
  <c r="U533" i="3"/>
  <c r="T534" i="3"/>
  <c r="AE146" i="1"/>
  <c r="T145" i="1"/>
  <c r="U145" i="1" s="1"/>
  <c r="AR929" i="3"/>
  <c r="AS930" i="3"/>
  <c r="R537" i="3"/>
  <c r="S537" i="3" s="1"/>
  <c r="AE536" i="3"/>
  <c r="R147" i="1"/>
  <c r="S147" i="1" s="1"/>
  <c r="AS926" i="1"/>
  <c r="AR925" i="1"/>
  <c r="AT926" i="3" l="1"/>
  <c r="BJ80" i="3"/>
  <c r="AW926" i="3"/>
  <c r="BR927" i="3"/>
  <c r="AU927" i="3"/>
  <c r="AV927" i="3" s="1"/>
  <c r="BR1708" i="1"/>
  <c r="AU1708" i="1"/>
  <c r="AV1708" i="1" s="1"/>
  <c r="AZ146" i="1" s="1"/>
  <c r="BO929" i="3"/>
  <c r="BQ928" i="3"/>
  <c r="BO1710" i="1"/>
  <c r="BQ1709" i="1"/>
  <c r="AF146" i="1"/>
  <c r="AF536" i="3"/>
  <c r="U534" i="3"/>
  <c r="T535" i="3"/>
  <c r="AE147" i="1"/>
  <c r="T146" i="1"/>
  <c r="U146" i="1" s="1"/>
  <c r="AR930" i="3"/>
  <c r="AS931" i="3"/>
  <c r="AE537" i="3"/>
  <c r="R538" i="3"/>
  <c r="S538" i="3" s="1"/>
  <c r="R148" i="1"/>
  <c r="S148" i="1" s="1"/>
  <c r="AS927" i="1"/>
  <c r="AR926" i="1"/>
  <c r="AT927" i="3" l="1"/>
  <c r="BK80" i="3"/>
  <c r="BM80" i="3" s="1"/>
  <c r="AP81" i="3" s="1"/>
  <c r="AW927" i="3"/>
  <c r="BR928" i="3"/>
  <c r="AU928" i="3"/>
  <c r="BL80" i="3"/>
  <c r="BR1709" i="1"/>
  <c r="AU1709" i="1"/>
  <c r="AV1709" i="1" s="1"/>
  <c r="BA146" i="1" s="1"/>
  <c r="BO930" i="3"/>
  <c r="BQ929" i="3"/>
  <c r="BQ1710" i="1"/>
  <c r="BO1711" i="1"/>
  <c r="AF147" i="1"/>
  <c r="AF537" i="3"/>
  <c r="U535" i="3"/>
  <c r="T536" i="3"/>
  <c r="AE148" i="1"/>
  <c r="T147" i="1"/>
  <c r="U147" i="1" s="1"/>
  <c r="AS932" i="3"/>
  <c r="AR931" i="3"/>
  <c r="AE538" i="3"/>
  <c r="R539" i="3"/>
  <c r="S539" i="3" s="1"/>
  <c r="R149" i="1"/>
  <c r="S149" i="1" s="1"/>
  <c r="AS928" i="1"/>
  <c r="AR927" i="1"/>
  <c r="AT928" i="3" l="1"/>
  <c r="AV928" i="3"/>
  <c r="BR929" i="3"/>
  <c r="AU929" i="3"/>
  <c r="AV929" i="3" s="1"/>
  <c r="BR1710" i="1"/>
  <c r="AU1710" i="1"/>
  <c r="AV1710" i="1" s="1"/>
  <c r="BB146" i="1" s="1"/>
  <c r="BO931" i="3"/>
  <c r="BQ930" i="3"/>
  <c r="BQ1711" i="1"/>
  <c r="BO1712" i="1"/>
  <c r="AF148" i="1"/>
  <c r="AF538" i="3"/>
  <c r="U536" i="3"/>
  <c r="T537" i="3"/>
  <c r="AE149" i="1"/>
  <c r="T148" i="1"/>
  <c r="U148" i="1" s="1"/>
  <c r="AR932" i="3"/>
  <c r="AS933" i="3"/>
  <c r="AE539" i="3"/>
  <c r="R540" i="3"/>
  <c r="S540" i="3" s="1"/>
  <c r="R150" i="1"/>
  <c r="S150" i="1" s="1"/>
  <c r="AS929" i="1"/>
  <c r="AR928" i="1"/>
  <c r="AT929" i="3" l="1"/>
  <c r="BR930" i="3"/>
  <c r="AU930" i="3"/>
  <c r="BA81" i="3"/>
  <c r="AW929" i="3"/>
  <c r="AZ81" i="3"/>
  <c r="AW928" i="3"/>
  <c r="BR1711" i="1"/>
  <c r="AU1711" i="1"/>
  <c r="AV1711" i="1" s="1"/>
  <c r="BC146" i="1" s="1"/>
  <c r="BQ931" i="3"/>
  <c r="BO932" i="3"/>
  <c r="BQ1712" i="1"/>
  <c r="BO1713" i="1"/>
  <c r="AF149" i="1"/>
  <c r="AF539" i="3"/>
  <c r="U537" i="3"/>
  <c r="T538" i="3"/>
  <c r="AE150" i="1"/>
  <c r="T149" i="1"/>
  <c r="U149" i="1" s="1"/>
  <c r="R541" i="3"/>
  <c r="S541" i="3" s="1"/>
  <c r="AE540" i="3"/>
  <c r="AR933" i="3"/>
  <c r="AS934" i="3"/>
  <c r="R151" i="1"/>
  <c r="S151" i="1" s="1"/>
  <c r="AS930" i="1"/>
  <c r="AR929" i="1"/>
  <c r="AV930" i="3" l="1"/>
  <c r="AT930" i="3"/>
  <c r="BR931" i="3"/>
  <c r="AU931" i="3"/>
  <c r="AV931" i="3" s="1"/>
  <c r="BR1712" i="1"/>
  <c r="AU1712" i="1"/>
  <c r="AV1712" i="1" s="1"/>
  <c r="BD146" i="1" s="1"/>
  <c r="BO933" i="3"/>
  <c r="BQ932" i="3"/>
  <c r="BO1714" i="1"/>
  <c r="BQ1713" i="1"/>
  <c r="AF150" i="1"/>
  <c r="AF540" i="3"/>
  <c r="U538" i="3"/>
  <c r="T539" i="3"/>
  <c r="AE151" i="1"/>
  <c r="T150" i="1"/>
  <c r="U150" i="1" s="1"/>
  <c r="R542" i="3"/>
  <c r="S542" i="3" s="1"/>
  <c r="AE541" i="3"/>
  <c r="AR934" i="3"/>
  <c r="AS935" i="3"/>
  <c r="R152" i="1"/>
  <c r="S152" i="1" s="1"/>
  <c r="AS931" i="1"/>
  <c r="AR930" i="1"/>
  <c r="AT931" i="3" l="1"/>
  <c r="BC81" i="3"/>
  <c r="AW931" i="3"/>
  <c r="BB81" i="3"/>
  <c r="AW930" i="3"/>
  <c r="BR932" i="3"/>
  <c r="AU932" i="3"/>
  <c r="AV932" i="3" s="1"/>
  <c r="BR1713" i="1"/>
  <c r="AU1713" i="1"/>
  <c r="AV1713" i="1" s="1"/>
  <c r="BE146" i="1" s="1"/>
  <c r="BO934" i="3"/>
  <c r="BQ933" i="3"/>
  <c r="BQ1714" i="1"/>
  <c r="BO1715" i="1"/>
  <c r="AF151" i="1"/>
  <c r="AF541" i="3"/>
  <c r="U539" i="3"/>
  <c r="T540" i="3"/>
  <c r="AE152" i="1"/>
  <c r="T151" i="1"/>
  <c r="U151" i="1" s="1"/>
  <c r="AR935" i="3"/>
  <c r="AS936" i="3"/>
  <c r="AE542" i="3"/>
  <c r="R543" i="3"/>
  <c r="S543" i="3" s="1"/>
  <c r="R153" i="1"/>
  <c r="S153" i="1" s="1"/>
  <c r="AS932" i="1"/>
  <c r="AR931" i="1"/>
  <c r="BD81" i="3" l="1"/>
  <c r="AW932" i="3"/>
  <c r="BR933" i="3"/>
  <c r="AU933" i="3"/>
  <c r="AV933" i="3" s="1"/>
  <c r="AT932" i="3"/>
  <c r="BR1714" i="1"/>
  <c r="AU1714" i="1"/>
  <c r="AV1714" i="1" s="1"/>
  <c r="BF146" i="1" s="1"/>
  <c r="BO935" i="3"/>
  <c r="BQ934" i="3"/>
  <c r="BQ1715" i="1"/>
  <c r="BO1716" i="1"/>
  <c r="AF152" i="1"/>
  <c r="AF542" i="3"/>
  <c r="U540" i="3"/>
  <c r="T541" i="3"/>
  <c r="AE153" i="1"/>
  <c r="T152" i="1"/>
  <c r="U152" i="1" s="1"/>
  <c r="AS937" i="3"/>
  <c r="AR936" i="3"/>
  <c r="AE543" i="3"/>
  <c r="R544" i="3"/>
  <c r="S544" i="3" s="1"/>
  <c r="R154" i="1"/>
  <c r="S154" i="1" s="1"/>
  <c r="AS933" i="1"/>
  <c r="AR932" i="1"/>
  <c r="AT933" i="3" l="1"/>
  <c r="BE81" i="3"/>
  <c r="AW933" i="3"/>
  <c r="BR934" i="3"/>
  <c r="AU934" i="3"/>
  <c r="BR1715" i="1"/>
  <c r="AU1715" i="1"/>
  <c r="AV1715" i="1" s="1"/>
  <c r="BG146" i="1" s="1"/>
  <c r="BQ935" i="3"/>
  <c r="BO936" i="3"/>
  <c r="BQ1716" i="1"/>
  <c r="BO1717" i="1"/>
  <c r="AF153" i="1"/>
  <c r="AF543" i="3"/>
  <c r="U541" i="3"/>
  <c r="T542" i="3"/>
  <c r="AE154" i="1"/>
  <c r="T153" i="1"/>
  <c r="U153" i="1" s="1"/>
  <c r="R545" i="3"/>
  <c r="S545" i="3" s="1"/>
  <c r="AE544" i="3"/>
  <c r="AR937" i="3"/>
  <c r="AS938" i="3"/>
  <c r="R155" i="1"/>
  <c r="S155" i="1" s="1"/>
  <c r="AS934" i="1"/>
  <c r="AR933" i="1"/>
  <c r="BR935" i="3" l="1"/>
  <c r="AU935" i="3"/>
  <c r="AV935" i="3" s="1"/>
  <c r="AV934" i="3"/>
  <c r="AT934" i="3"/>
  <c r="BR1716" i="1"/>
  <c r="AU1716" i="1"/>
  <c r="AV1716" i="1" s="1"/>
  <c r="BH146" i="1" s="1"/>
  <c r="BO937" i="3"/>
  <c r="BQ936" i="3"/>
  <c r="BO1718" i="1"/>
  <c r="BQ1717" i="1"/>
  <c r="AF154" i="1"/>
  <c r="AF544" i="3"/>
  <c r="U542" i="3"/>
  <c r="T543" i="3"/>
  <c r="AE155" i="1"/>
  <c r="T154" i="1"/>
  <c r="U154" i="1" s="1"/>
  <c r="R546" i="3"/>
  <c r="S546" i="3" s="1"/>
  <c r="AE545" i="3"/>
  <c r="AR938" i="3"/>
  <c r="AS939" i="3"/>
  <c r="R156" i="1"/>
  <c r="S156" i="1" s="1"/>
  <c r="AS935" i="1"/>
  <c r="AR934" i="1"/>
  <c r="AT935" i="3" l="1"/>
  <c r="BF81" i="3"/>
  <c r="AW934" i="3"/>
  <c r="BG81" i="3"/>
  <c r="AW935" i="3"/>
  <c r="BR936" i="3"/>
  <c r="AU936" i="3"/>
  <c r="BR1717" i="1"/>
  <c r="AU1717" i="1"/>
  <c r="AV1717" i="1" s="1"/>
  <c r="BI146" i="1" s="1"/>
  <c r="BQ937" i="3"/>
  <c r="BO938" i="3"/>
  <c r="BQ1718" i="1"/>
  <c r="BO1719" i="1"/>
  <c r="AF155" i="1"/>
  <c r="AF545" i="3"/>
  <c r="U543" i="3"/>
  <c r="T544" i="3"/>
  <c r="AE156" i="1"/>
  <c r="T155" i="1"/>
  <c r="U155" i="1" s="1"/>
  <c r="AR939" i="3"/>
  <c r="AS940" i="3"/>
  <c r="AE546" i="3"/>
  <c r="R547" i="3"/>
  <c r="S547" i="3" s="1"/>
  <c r="R157" i="1"/>
  <c r="S157" i="1" s="1"/>
  <c r="AS936" i="1"/>
  <c r="AR935" i="1"/>
  <c r="AV936" i="3" l="1"/>
  <c r="AT936" i="3"/>
  <c r="BR937" i="3"/>
  <c r="AU937" i="3"/>
  <c r="AV937" i="3" s="1"/>
  <c r="BR1718" i="1"/>
  <c r="AU1718" i="1"/>
  <c r="AV1718" i="1" s="1"/>
  <c r="BJ146" i="1" s="1"/>
  <c r="BQ938" i="3"/>
  <c r="BO939" i="3"/>
  <c r="BQ1719" i="1"/>
  <c r="BO1720" i="1"/>
  <c r="AF156" i="1"/>
  <c r="AF546" i="3"/>
  <c r="U544" i="3"/>
  <c r="T545" i="3"/>
  <c r="AE157" i="1"/>
  <c r="T156" i="1"/>
  <c r="U156" i="1" s="1"/>
  <c r="AE547" i="3"/>
  <c r="R548" i="3"/>
  <c r="S548" i="3" s="1"/>
  <c r="AS941" i="3"/>
  <c r="AR940" i="3"/>
  <c r="R158" i="1"/>
  <c r="S158" i="1" s="1"/>
  <c r="AS937" i="1"/>
  <c r="AR936" i="1"/>
  <c r="BI81" i="3" l="1"/>
  <c r="AW937" i="3"/>
  <c r="AT937" i="3"/>
  <c r="BR938" i="3"/>
  <c r="AU938" i="3"/>
  <c r="BH81" i="3"/>
  <c r="AW936" i="3"/>
  <c r="BR1719" i="1"/>
  <c r="AU1719" i="1"/>
  <c r="AV1719" i="1" s="1"/>
  <c r="BK146" i="1" s="1"/>
  <c r="BL146" i="1" s="1"/>
  <c r="BQ939" i="3"/>
  <c r="BO940" i="3"/>
  <c r="BQ1720" i="1"/>
  <c r="BO1721" i="1"/>
  <c r="AF157" i="1"/>
  <c r="AF547" i="3"/>
  <c r="U545" i="3"/>
  <c r="T546" i="3"/>
  <c r="AE158" i="1"/>
  <c r="T157" i="1"/>
  <c r="U157" i="1" s="1"/>
  <c r="AR941" i="3"/>
  <c r="AS942" i="3"/>
  <c r="R549" i="3"/>
  <c r="S549" i="3" s="1"/>
  <c r="AE548" i="3"/>
  <c r="R159" i="1"/>
  <c r="S159" i="1" s="1"/>
  <c r="AS938" i="1"/>
  <c r="AR937" i="1"/>
  <c r="AV938" i="3" l="1"/>
  <c r="AT938" i="3"/>
  <c r="BR939" i="3"/>
  <c r="AU939" i="3"/>
  <c r="AV939" i="3" s="1"/>
  <c r="BR1720" i="1"/>
  <c r="AU1720" i="1"/>
  <c r="AV1720" i="1" s="1"/>
  <c r="AZ147" i="1" s="1"/>
  <c r="BQ940" i="3"/>
  <c r="BO941" i="3"/>
  <c r="BO1722" i="1"/>
  <c r="BQ1721" i="1"/>
  <c r="AF158" i="1"/>
  <c r="AF548" i="3"/>
  <c r="U546" i="3"/>
  <c r="T547" i="3"/>
  <c r="AE159" i="1"/>
  <c r="T158" i="1"/>
  <c r="U158" i="1" s="1"/>
  <c r="AR942" i="3"/>
  <c r="AS943" i="3"/>
  <c r="R550" i="3"/>
  <c r="S550" i="3" s="1"/>
  <c r="AE549" i="3"/>
  <c r="R160" i="1"/>
  <c r="S160" i="1" s="1"/>
  <c r="AS939" i="1"/>
  <c r="AR938" i="1"/>
  <c r="BR940" i="3" l="1"/>
  <c r="AU940" i="3"/>
  <c r="AV940" i="3" s="1"/>
  <c r="AT939" i="3"/>
  <c r="BK81" i="3"/>
  <c r="AW939" i="3"/>
  <c r="BJ81" i="3"/>
  <c r="AW938" i="3"/>
  <c r="BR1721" i="1"/>
  <c r="AU1721" i="1"/>
  <c r="AV1721" i="1" s="1"/>
  <c r="BA147" i="1" s="1"/>
  <c r="BQ941" i="3"/>
  <c r="BO942" i="3"/>
  <c r="BQ1722" i="1"/>
  <c r="BO1723" i="1"/>
  <c r="AF159" i="1"/>
  <c r="AF549" i="3"/>
  <c r="U547" i="3"/>
  <c r="T548" i="3"/>
  <c r="AE160" i="1"/>
  <c r="T159" i="1"/>
  <c r="U159" i="1" s="1"/>
  <c r="R551" i="3"/>
  <c r="S551" i="3" s="1"/>
  <c r="AE550" i="3"/>
  <c r="AS944" i="3"/>
  <c r="AR943" i="3"/>
  <c r="R161" i="1"/>
  <c r="S161" i="1" s="1"/>
  <c r="AS940" i="1"/>
  <c r="AR939" i="1"/>
  <c r="BL81" i="3" l="1"/>
  <c r="BM81" i="3"/>
  <c r="AP82" i="3" s="1"/>
  <c r="AT940" i="3"/>
  <c r="BR941" i="3"/>
  <c r="AU941" i="3"/>
  <c r="AV941" i="3" s="1"/>
  <c r="AZ82" i="3"/>
  <c r="AW940" i="3"/>
  <c r="BR1722" i="1"/>
  <c r="AU1722" i="1"/>
  <c r="AV1722" i="1" s="1"/>
  <c r="BB147" i="1" s="1"/>
  <c r="BO943" i="3"/>
  <c r="BQ942" i="3"/>
  <c r="BQ1723" i="1"/>
  <c r="BO1724" i="1"/>
  <c r="AF160" i="1"/>
  <c r="AF550" i="3"/>
  <c r="U548" i="3"/>
  <c r="T549" i="3"/>
  <c r="AE161" i="1"/>
  <c r="T160" i="1"/>
  <c r="U160" i="1" s="1"/>
  <c r="AR944" i="3"/>
  <c r="AS945" i="3"/>
  <c r="AE551" i="3"/>
  <c r="R552" i="3"/>
  <c r="S552" i="3" s="1"/>
  <c r="R162" i="1"/>
  <c r="S162" i="1" s="1"/>
  <c r="AS941" i="1"/>
  <c r="AR940" i="1"/>
  <c r="BA82" i="3" l="1"/>
  <c r="AW941" i="3"/>
  <c r="BR942" i="3"/>
  <c r="AU942" i="3"/>
  <c r="AT941" i="3"/>
  <c r="BR1723" i="1"/>
  <c r="AU1723" i="1"/>
  <c r="AV1723" i="1" s="1"/>
  <c r="BC147" i="1" s="1"/>
  <c r="BQ943" i="3"/>
  <c r="BO944" i="3"/>
  <c r="BQ1724" i="1"/>
  <c r="BO1725" i="1"/>
  <c r="AF161" i="1"/>
  <c r="AF551" i="3"/>
  <c r="U549" i="3"/>
  <c r="T550" i="3"/>
  <c r="AE162" i="1"/>
  <c r="T161" i="1"/>
  <c r="U161" i="1" s="1"/>
  <c r="AE552" i="3"/>
  <c r="R553" i="3"/>
  <c r="S553" i="3" s="1"/>
  <c r="AR945" i="3"/>
  <c r="AS946" i="3"/>
  <c r="R163" i="1"/>
  <c r="S163" i="1" s="1"/>
  <c r="AS942" i="1"/>
  <c r="AR941" i="1"/>
  <c r="AT942" i="3" l="1"/>
  <c r="AV942" i="3"/>
  <c r="BR943" i="3"/>
  <c r="AU943" i="3"/>
  <c r="AV943" i="3" s="1"/>
  <c r="BR1724" i="1"/>
  <c r="AU1724" i="1"/>
  <c r="AV1724" i="1" s="1"/>
  <c r="BD147" i="1" s="1"/>
  <c r="BO945" i="3"/>
  <c r="BQ944" i="3"/>
  <c r="BO1726" i="1"/>
  <c r="BQ1725" i="1"/>
  <c r="AF162" i="1"/>
  <c r="AF552" i="3"/>
  <c r="U550" i="3"/>
  <c r="T551" i="3"/>
  <c r="AE163" i="1"/>
  <c r="T162" i="1"/>
  <c r="U162" i="1" s="1"/>
  <c r="AR946" i="3"/>
  <c r="AS947" i="3"/>
  <c r="R554" i="3"/>
  <c r="S554" i="3" s="1"/>
  <c r="AE553" i="3"/>
  <c r="R164" i="1"/>
  <c r="S164" i="1" s="1"/>
  <c r="AS943" i="1"/>
  <c r="AR942" i="1"/>
  <c r="BC82" i="3" l="1"/>
  <c r="AW943" i="3"/>
  <c r="BB82" i="3"/>
  <c r="AW942" i="3"/>
  <c r="AT943" i="3"/>
  <c r="BR944" i="3"/>
  <c r="AU944" i="3"/>
  <c r="AV944" i="3" s="1"/>
  <c r="BR1725" i="1"/>
  <c r="AU1725" i="1"/>
  <c r="AV1725" i="1" s="1"/>
  <c r="BE147" i="1" s="1"/>
  <c r="BO946" i="3"/>
  <c r="BQ945" i="3"/>
  <c r="BQ1726" i="1"/>
  <c r="BO1727" i="1"/>
  <c r="AF163" i="1"/>
  <c r="AF553" i="3"/>
  <c r="U551" i="3"/>
  <c r="T552" i="3"/>
  <c r="AE164" i="1"/>
  <c r="T163" i="1"/>
  <c r="U163" i="1" s="1"/>
  <c r="R555" i="3"/>
  <c r="S555" i="3" s="1"/>
  <c r="AE554" i="3"/>
  <c r="AS948" i="3"/>
  <c r="AR947" i="3"/>
  <c r="R165" i="1"/>
  <c r="S165" i="1" s="1"/>
  <c r="AS944" i="1"/>
  <c r="AR943" i="1"/>
  <c r="BD82" i="3" l="1"/>
  <c r="AW944" i="3"/>
  <c r="AT944" i="3"/>
  <c r="BR945" i="3"/>
  <c r="AU945" i="3"/>
  <c r="AV945" i="3" s="1"/>
  <c r="BR1726" i="1"/>
  <c r="AU1726" i="1"/>
  <c r="AV1726" i="1" s="1"/>
  <c r="BF147" i="1" s="1"/>
  <c r="BO947" i="3"/>
  <c r="BQ946" i="3"/>
  <c r="BQ1727" i="1"/>
  <c r="BO1728" i="1"/>
  <c r="AF164" i="1"/>
  <c r="AF554" i="3"/>
  <c r="U552" i="3"/>
  <c r="T553" i="3"/>
  <c r="AE165" i="1"/>
  <c r="T164" i="1"/>
  <c r="U164" i="1" s="1"/>
  <c r="AE555" i="3"/>
  <c r="R556" i="3"/>
  <c r="S556" i="3" s="1"/>
  <c r="AR948" i="3"/>
  <c r="AS949" i="3"/>
  <c r="R166" i="1"/>
  <c r="S166" i="1" s="1"/>
  <c r="AS945" i="1"/>
  <c r="AR944" i="1"/>
  <c r="AT945" i="3" l="1"/>
  <c r="BE82" i="3"/>
  <c r="AW945" i="3"/>
  <c r="BR946" i="3"/>
  <c r="AU946" i="3"/>
  <c r="BR1727" i="1"/>
  <c r="AU1727" i="1"/>
  <c r="AV1727" i="1" s="1"/>
  <c r="BG147" i="1" s="1"/>
  <c r="BQ947" i="3"/>
  <c r="BO948" i="3"/>
  <c r="BQ1728" i="1"/>
  <c r="BO1729" i="1"/>
  <c r="AF165" i="1"/>
  <c r="AF555" i="3"/>
  <c r="U553" i="3"/>
  <c r="T554" i="3"/>
  <c r="AE166" i="1"/>
  <c r="T165" i="1"/>
  <c r="U165" i="1" s="1"/>
  <c r="AR949" i="3"/>
  <c r="AS950" i="3"/>
  <c r="R557" i="3"/>
  <c r="S557" i="3" s="1"/>
  <c r="AE556" i="3"/>
  <c r="R167" i="1"/>
  <c r="S167" i="1" s="1"/>
  <c r="AS946" i="1"/>
  <c r="AR945" i="1"/>
  <c r="BR947" i="3" l="1"/>
  <c r="AU947" i="3"/>
  <c r="AV947" i="3" s="1"/>
  <c r="AT946" i="3"/>
  <c r="AV946" i="3"/>
  <c r="BR1728" i="1"/>
  <c r="AU1728" i="1"/>
  <c r="AV1728" i="1" s="1"/>
  <c r="BH147" i="1" s="1"/>
  <c r="BQ948" i="3"/>
  <c r="BO949" i="3"/>
  <c r="BO1730" i="1"/>
  <c r="BQ1729" i="1"/>
  <c r="AF166" i="1"/>
  <c r="AF556" i="3"/>
  <c r="U554" i="3"/>
  <c r="T555" i="3"/>
  <c r="AE167" i="1"/>
  <c r="T166" i="1"/>
  <c r="U166" i="1" s="1"/>
  <c r="R558" i="3"/>
  <c r="S558" i="3" s="1"/>
  <c r="AE557" i="3"/>
  <c r="AR950" i="3"/>
  <c r="AS951" i="3"/>
  <c r="R168" i="1"/>
  <c r="S168" i="1" s="1"/>
  <c r="AS947" i="1"/>
  <c r="AR946" i="1"/>
  <c r="AT947" i="3" l="1"/>
  <c r="BG82" i="3"/>
  <c r="AW947" i="3"/>
  <c r="BR948" i="3"/>
  <c r="AU948" i="3"/>
  <c r="AV948" i="3" s="1"/>
  <c r="BF82" i="3"/>
  <c r="AW946" i="3"/>
  <c r="BR1729" i="1"/>
  <c r="AU1729" i="1"/>
  <c r="AV1729" i="1" s="1"/>
  <c r="BI147" i="1" s="1"/>
  <c r="BO950" i="3"/>
  <c r="BQ949" i="3"/>
  <c r="BQ1730" i="1"/>
  <c r="BO1731" i="1"/>
  <c r="AF167" i="1"/>
  <c r="AF557" i="3"/>
  <c r="U555" i="3"/>
  <c r="T556" i="3"/>
  <c r="AE168" i="1"/>
  <c r="T167" i="1"/>
  <c r="U167" i="1" s="1"/>
  <c r="AR951" i="3"/>
  <c r="AS952" i="3"/>
  <c r="R559" i="3"/>
  <c r="S559" i="3" s="1"/>
  <c r="AE558" i="3"/>
  <c r="R169" i="1"/>
  <c r="S169" i="1" s="1"/>
  <c r="AS948" i="1"/>
  <c r="AR947" i="1"/>
  <c r="BH82" i="3" l="1"/>
  <c r="AW948" i="3"/>
  <c r="BR949" i="3"/>
  <c r="AU949" i="3"/>
  <c r="AV949" i="3" s="1"/>
  <c r="AT948" i="3"/>
  <c r="BR1730" i="1"/>
  <c r="AU1730" i="1"/>
  <c r="AV1730" i="1" s="1"/>
  <c r="BJ147" i="1" s="1"/>
  <c r="BO951" i="3"/>
  <c r="BQ950" i="3"/>
  <c r="BQ1731" i="1"/>
  <c r="BO1732" i="1"/>
  <c r="AF168" i="1"/>
  <c r="AF558" i="3"/>
  <c r="U556" i="3"/>
  <c r="T557" i="3"/>
  <c r="AE169" i="1"/>
  <c r="T168" i="1"/>
  <c r="U168" i="1" s="1"/>
  <c r="AE559" i="3"/>
  <c r="R560" i="3"/>
  <c r="S560" i="3" s="1"/>
  <c r="AS953" i="3"/>
  <c r="AR952" i="3"/>
  <c r="R170" i="1"/>
  <c r="S170" i="1" s="1"/>
  <c r="AS949" i="1"/>
  <c r="AR948" i="1"/>
  <c r="AT949" i="3" l="1"/>
  <c r="BI82" i="3"/>
  <c r="AW949" i="3"/>
  <c r="BR950" i="3"/>
  <c r="AU950" i="3"/>
  <c r="BR1731" i="1"/>
  <c r="AU1731" i="1"/>
  <c r="AV1731" i="1" s="1"/>
  <c r="BK147" i="1" s="1"/>
  <c r="BL147" i="1" s="1"/>
  <c r="BO952" i="3"/>
  <c r="BQ951" i="3"/>
  <c r="BQ1732" i="1"/>
  <c r="BO1733" i="1"/>
  <c r="AF169" i="1"/>
  <c r="AF559" i="3"/>
  <c r="U557" i="3"/>
  <c r="T558" i="3"/>
  <c r="AE170" i="1"/>
  <c r="T169" i="1"/>
  <c r="U169" i="1" s="1"/>
  <c r="AE560" i="3"/>
  <c r="R561" i="3"/>
  <c r="S561" i="3" s="1"/>
  <c r="AR953" i="3"/>
  <c r="AS954" i="3"/>
  <c r="R171" i="1"/>
  <c r="S171" i="1" s="1"/>
  <c r="AS950" i="1"/>
  <c r="AR949" i="1"/>
  <c r="BR951" i="3" l="1"/>
  <c r="AU951" i="3"/>
  <c r="AV951" i="3" s="1"/>
  <c r="AT950" i="3"/>
  <c r="AV950" i="3"/>
  <c r="BR1732" i="1"/>
  <c r="AU1732" i="1"/>
  <c r="AV1732" i="1" s="1"/>
  <c r="AZ148" i="1" s="1"/>
  <c r="BO953" i="3"/>
  <c r="BQ952" i="3"/>
  <c r="BO1734" i="1"/>
  <c r="BQ1733" i="1"/>
  <c r="AF170" i="1"/>
  <c r="AF560" i="3"/>
  <c r="U558" i="3"/>
  <c r="T559" i="3"/>
  <c r="AE171" i="1"/>
  <c r="T170" i="1"/>
  <c r="U170" i="1" s="1"/>
  <c r="R562" i="3"/>
  <c r="S562" i="3" s="1"/>
  <c r="AE561" i="3"/>
  <c r="AR954" i="3"/>
  <c r="AS955" i="3"/>
  <c r="R172" i="1"/>
  <c r="S172" i="1" s="1"/>
  <c r="AS951" i="1"/>
  <c r="AR950" i="1"/>
  <c r="AT951" i="3" l="1"/>
  <c r="BR952" i="3"/>
  <c r="AU952" i="3"/>
  <c r="BK82" i="3"/>
  <c r="AW951" i="3"/>
  <c r="BJ82" i="3"/>
  <c r="AW950" i="3"/>
  <c r="BR1733" i="1"/>
  <c r="AU1733" i="1"/>
  <c r="AV1733" i="1" s="1"/>
  <c r="BA148" i="1" s="1"/>
  <c r="BQ953" i="3"/>
  <c r="BO954" i="3"/>
  <c r="BQ1734" i="1"/>
  <c r="BO1735" i="1"/>
  <c r="AF171" i="1"/>
  <c r="AF561" i="3"/>
  <c r="U559" i="3"/>
  <c r="T560" i="3"/>
  <c r="AE172" i="1"/>
  <c r="T171" i="1"/>
  <c r="U171" i="1" s="1"/>
  <c r="AR955" i="3"/>
  <c r="AS956" i="3"/>
  <c r="R563" i="3"/>
  <c r="S563" i="3" s="1"/>
  <c r="AE562" i="3"/>
  <c r="R173" i="1"/>
  <c r="S173" i="1" s="1"/>
  <c r="AS952" i="1"/>
  <c r="AR951" i="1"/>
  <c r="BL82" i="3" l="1"/>
  <c r="BM82" i="3"/>
  <c r="AP83" i="3" s="1"/>
  <c r="AT952" i="3"/>
  <c r="AV952" i="3"/>
  <c r="BR953" i="3"/>
  <c r="AU953" i="3"/>
  <c r="AV953" i="3" s="1"/>
  <c r="BR1734" i="1"/>
  <c r="AU1734" i="1"/>
  <c r="AV1734" i="1" s="1"/>
  <c r="BB148" i="1" s="1"/>
  <c r="BO955" i="3"/>
  <c r="BQ954" i="3"/>
  <c r="BQ1735" i="1"/>
  <c r="BO1736" i="1"/>
  <c r="AF172" i="1"/>
  <c r="AF562" i="3"/>
  <c r="U560" i="3"/>
  <c r="T561" i="3"/>
  <c r="AE173" i="1"/>
  <c r="T172" i="1"/>
  <c r="U172" i="1" s="1"/>
  <c r="AE563" i="3"/>
  <c r="R564" i="3"/>
  <c r="S564" i="3" s="1"/>
  <c r="AS957" i="3"/>
  <c r="AR956" i="3"/>
  <c r="R174" i="1"/>
  <c r="S174" i="1" s="1"/>
  <c r="AS953" i="1"/>
  <c r="AR952" i="1"/>
  <c r="BA83" i="3" l="1"/>
  <c r="AW953" i="3"/>
  <c r="AZ83" i="3"/>
  <c r="AW952" i="3"/>
  <c r="AT953" i="3"/>
  <c r="BR954" i="3"/>
  <c r="AU954" i="3"/>
  <c r="AV954" i="3" s="1"/>
  <c r="BR1735" i="1"/>
  <c r="AU1735" i="1"/>
  <c r="AV1735" i="1" s="1"/>
  <c r="BC148" i="1" s="1"/>
  <c r="BO956" i="3"/>
  <c r="BQ955" i="3"/>
  <c r="BQ1736" i="1"/>
  <c r="BO1737" i="1"/>
  <c r="AF173" i="1"/>
  <c r="AF563" i="3"/>
  <c r="U561" i="3"/>
  <c r="T562" i="3"/>
  <c r="AE174" i="1"/>
  <c r="T173" i="1"/>
  <c r="U173" i="1" s="1"/>
  <c r="AR957" i="3"/>
  <c r="AS958" i="3"/>
  <c r="AE564" i="3"/>
  <c r="R565" i="3"/>
  <c r="S565" i="3" s="1"/>
  <c r="R175" i="1"/>
  <c r="S175" i="1" s="1"/>
  <c r="AS954" i="1"/>
  <c r="AR953" i="1"/>
  <c r="BB83" i="3" l="1"/>
  <c r="AW954" i="3"/>
  <c r="BR955" i="3"/>
  <c r="AU955" i="3"/>
  <c r="AV955" i="3" s="1"/>
  <c r="AT954" i="3"/>
  <c r="BR1736" i="1"/>
  <c r="AU1736" i="1"/>
  <c r="AV1736" i="1" s="1"/>
  <c r="BD148" i="1" s="1"/>
  <c r="BQ956" i="3"/>
  <c r="BO957" i="3"/>
  <c r="BO1738" i="1"/>
  <c r="BQ1737" i="1"/>
  <c r="AF174" i="1"/>
  <c r="AF564" i="3"/>
  <c r="U562" i="3"/>
  <c r="T563" i="3"/>
  <c r="AE175" i="1"/>
  <c r="T174" i="1"/>
  <c r="U174" i="1" s="1"/>
  <c r="AR958" i="3"/>
  <c r="AS959" i="3"/>
  <c r="R566" i="3"/>
  <c r="S566" i="3" s="1"/>
  <c r="AE565" i="3"/>
  <c r="R176" i="1"/>
  <c r="S176" i="1" s="1"/>
  <c r="AS955" i="1"/>
  <c r="AR954" i="1"/>
  <c r="AT955" i="3" l="1"/>
  <c r="BR956" i="3"/>
  <c r="AU956" i="3"/>
  <c r="BC83" i="3"/>
  <c r="AW955" i="3"/>
  <c r="BR1737" i="1"/>
  <c r="AU1737" i="1"/>
  <c r="AV1737" i="1" s="1"/>
  <c r="BE148" i="1" s="1"/>
  <c r="BO958" i="3"/>
  <c r="BQ957" i="3"/>
  <c r="BQ1738" i="1"/>
  <c r="BO1739" i="1"/>
  <c r="AF175" i="1"/>
  <c r="AF565" i="3"/>
  <c r="U563" i="3"/>
  <c r="T564" i="3"/>
  <c r="AE176" i="1"/>
  <c r="T175" i="1"/>
  <c r="U175" i="1" s="1"/>
  <c r="AS960" i="3"/>
  <c r="AR959" i="3"/>
  <c r="R567" i="3"/>
  <c r="S567" i="3" s="1"/>
  <c r="AE566" i="3"/>
  <c r="R177" i="1"/>
  <c r="S177" i="1" s="1"/>
  <c r="AS956" i="1"/>
  <c r="AR955" i="1"/>
  <c r="AT956" i="3" l="1"/>
  <c r="AV956" i="3"/>
  <c r="BR957" i="3"/>
  <c r="AU957" i="3"/>
  <c r="AV957" i="3" s="1"/>
  <c r="BR1738" i="1"/>
  <c r="AU1738" i="1"/>
  <c r="AV1738" i="1" s="1"/>
  <c r="BF148" i="1" s="1"/>
  <c r="BQ958" i="3"/>
  <c r="BO959" i="3"/>
  <c r="BQ1739" i="1"/>
  <c r="BO1740" i="1"/>
  <c r="AF176" i="1"/>
  <c r="AF566" i="3"/>
  <c r="U564" i="3"/>
  <c r="T565" i="3"/>
  <c r="AE177" i="1"/>
  <c r="T176" i="1"/>
  <c r="U176" i="1" s="1"/>
  <c r="AE567" i="3"/>
  <c r="R568" i="3"/>
  <c r="S568" i="3" s="1"/>
  <c r="AR960" i="3"/>
  <c r="AS961" i="3"/>
  <c r="R178" i="1"/>
  <c r="S178" i="1" s="1"/>
  <c r="AS957" i="1"/>
  <c r="AR956" i="1"/>
  <c r="BR958" i="3" l="1"/>
  <c r="AU958" i="3"/>
  <c r="AV958" i="3" s="1"/>
  <c r="BE83" i="3"/>
  <c r="AW957" i="3"/>
  <c r="BD83" i="3"/>
  <c r="AW956" i="3"/>
  <c r="AT957" i="3"/>
  <c r="AT958" i="3" s="1"/>
  <c r="BR1739" i="1"/>
  <c r="AU1739" i="1"/>
  <c r="AV1739" i="1" s="1"/>
  <c r="BG148" i="1" s="1"/>
  <c r="BO960" i="3"/>
  <c r="BQ959" i="3"/>
  <c r="BQ1740" i="1"/>
  <c r="BO1741" i="1"/>
  <c r="AF177" i="1"/>
  <c r="AF567" i="3"/>
  <c r="U565" i="3"/>
  <c r="T566" i="3"/>
  <c r="AE178" i="1"/>
  <c r="T177" i="1"/>
  <c r="U177" i="1" s="1"/>
  <c r="AR961" i="3"/>
  <c r="AS962" i="3"/>
  <c r="R569" i="3"/>
  <c r="S569" i="3" s="1"/>
  <c r="AE568" i="3"/>
  <c r="R179" i="1"/>
  <c r="S179" i="1" s="1"/>
  <c r="AS958" i="1"/>
  <c r="AR957" i="1"/>
  <c r="BR959" i="3" l="1"/>
  <c r="AU959" i="3"/>
  <c r="AV959" i="3" s="1"/>
  <c r="BF83" i="3"/>
  <c r="AW958" i="3"/>
  <c r="BR1740" i="1"/>
  <c r="AU1740" i="1"/>
  <c r="AV1740" i="1" s="1"/>
  <c r="BH148" i="1" s="1"/>
  <c r="BQ960" i="3"/>
  <c r="BO961" i="3"/>
  <c r="BO1742" i="1"/>
  <c r="BQ1741" i="1"/>
  <c r="AF178" i="1"/>
  <c r="AF568" i="3"/>
  <c r="U566" i="3"/>
  <c r="T567" i="3"/>
  <c r="AE179" i="1"/>
  <c r="T178" i="1"/>
  <c r="U178" i="1" s="1"/>
  <c r="R570" i="3"/>
  <c r="S570" i="3" s="1"/>
  <c r="AE569" i="3"/>
  <c r="AR962" i="3"/>
  <c r="AS963" i="3"/>
  <c r="R180" i="1"/>
  <c r="S180" i="1" s="1"/>
  <c r="AS959" i="1"/>
  <c r="AR958" i="1"/>
  <c r="AT959" i="3" l="1"/>
  <c r="BG83" i="3"/>
  <c r="AW959" i="3"/>
  <c r="BR960" i="3"/>
  <c r="AU960" i="3"/>
  <c r="BR1741" i="1"/>
  <c r="AU1741" i="1"/>
  <c r="AV1741" i="1" s="1"/>
  <c r="BI148" i="1" s="1"/>
  <c r="BO962" i="3"/>
  <c r="BQ961" i="3"/>
  <c r="BQ1742" i="1"/>
  <c r="BO1743" i="1"/>
  <c r="AF179" i="1"/>
  <c r="AF569" i="3"/>
  <c r="U567" i="3"/>
  <c r="T568" i="3"/>
  <c r="T179" i="1"/>
  <c r="U179" i="1" s="1"/>
  <c r="AE180" i="1"/>
  <c r="AR963" i="3"/>
  <c r="AS964" i="3"/>
  <c r="R571" i="3"/>
  <c r="S571" i="3" s="1"/>
  <c r="AE570" i="3"/>
  <c r="R181" i="1"/>
  <c r="S181" i="1" s="1"/>
  <c r="AS960" i="1"/>
  <c r="AR959" i="1"/>
  <c r="AT960" i="3" l="1"/>
  <c r="AV960" i="3"/>
  <c r="BR961" i="3"/>
  <c r="AU961" i="3"/>
  <c r="AV961" i="3" s="1"/>
  <c r="BR1742" i="1"/>
  <c r="AU1742" i="1"/>
  <c r="AV1742" i="1" s="1"/>
  <c r="BJ148" i="1" s="1"/>
  <c r="BQ962" i="3"/>
  <c r="BO963" i="3"/>
  <c r="BQ1743" i="1"/>
  <c r="BO1744" i="1"/>
  <c r="AF180" i="1"/>
  <c r="AF570" i="3"/>
  <c r="U568" i="3"/>
  <c r="T569" i="3"/>
  <c r="T180" i="1"/>
  <c r="U180" i="1" s="1"/>
  <c r="AE181" i="1"/>
  <c r="AR964" i="3"/>
  <c r="AS965" i="3"/>
  <c r="AE571" i="3"/>
  <c r="R572" i="3"/>
  <c r="S572" i="3" s="1"/>
  <c r="R182" i="1"/>
  <c r="S182" i="1" s="1"/>
  <c r="AS961" i="1"/>
  <c r="AR960" i="1"/>
  <c r="BH83" i="3" l="1"/>
  <c r="AW960" i="3"/>
  <c r="BR962" i="3"/>
  <c r="AU962" i="3"/>
  <c r="AV962" i="3" s="1"/>
  <c r="BI83" i="3"/>
  <c r="AW961" i="3"/>
  <c r="AT961" i="3"/>
  <c r="BR1743" i="1"/>
  <c r="AU1743" i="1"/>
  <c r="AV1743" i="1" s="1"/>
  <c r="BK148" i="1" s="1"/>
  <c r="BL148" i="1" s="1"/>
  <c r="BO964" i="3"/>
  <c r="BQ963" i="3"/>
  <c r="BQ1744" i="1"/>
  <c r="BO1745" i="1"/>
  <c r="AF181" i="1"/>
  <c r="AF571" i="3"/>
  <c r="U569" i="3"/>
  <c r="T570" i="3"/>
  <c r="T181" i="1"/>
  <c r="U181" i="1" s="1"/>
  <c r="AE182" i="1"/>
  <c r="AR965" i="3"/>
  <c r="AS966" i="3"/>
  <c r="AE572" i="3"/>
  <c r="R573" i="3"/>
  <c r="S573" i="3" s="1"/>
  <c r="R183" i="1"/>
  <c r="S183" i="1" s="1"/>
  <c r="AS962" i="1"/>
  <c r="AR961" i="1"/>
  <c r="AT962" i="3" l="1"/>
  <c r="BJ83" i="3"/>
  <c r="AW962" i="3"/>
  <c r="BR963" i="3"/>
  <c r="AU963" i="3"/>
  <c r="AV963" i="3" s="1"/>
  <c r="BR1744" i="1"/>
  <c r="AU1744" i="1"/>
  <c r="AV1744" i="1" s="1"/>
  <c r="AZ149" i="1" s="1"/>
  <c r="BO965" i="3"/>
  <c r="BQ964" i="3"/>
  <c r="BO1746" i="1"/>
  <c r="BQ1745" i="1"/>
  <c r="AF182" i="1"/>
  <c r="AF572" i="3"/>
  <c r="U570" i="3"/>
  <c r="T571" i="3"/>
  <c r="T182" i="1"/>
  <c r="U182" i="1" s="1"/>
  <c r="AE183" i="1"/>
  <c r="AR966" i="3"/>
  <c r="AS967" i="3"/>
  <c r="R574" i="3"/>
  <c r="S574" i="3" s="1"/>
  <c r="AE573" i="3"/>
  <c r="R184" i="1"/>
  <c r="S184" i="1" s="1"/>
  <c r="AS963" i="1"/>
  <c r="AR962" i="1"/>
  <c r="BK83" i="3" l="1"/>
  <c r="BL83" i="3" s="1"/>
  <c r="AW963" i="3"/>
  <c r="BR964" i="3"/>
  <c r="AU964" i="3"/>
  <c r="AT963" i="3"/>
  <c r="BR1745" i="1"/>
  <c r="AU1745" i="1"/>
  <c r="AV1745" i="1" s="1"/>
  <c r="BA149" i="1" s="1"/>
  <c r="BQ965" i="3"/>
  <c r="BO966" i="3"/>
  <c r="BQ1746" i="1"/>
  <c r="BO1747" i="1"/>
  <c r="AF183" i="1"/>
  <c r="AF573" i="3"/>
  <c r="U571" i="3"/>
  <c r="T572" i="3"/>
  <c r="AE184" i="1"/>
  <c r="T183" i="1"/>
  <c r="U183" i="1" s="1"/>
  <c r="AR967" i="3"/>
  <c r="AS968" i="3"/>
  <c r="AE574" i="3"/>
  <c r="R575" i="3"/>
  <c r="S575" i="3" s="1"/>
  <c r="R185" i="1"/>
  <c r="S185" i="1" s="1"/>
  <c r="AS964" i="1"/>
  <c r="AR963" i="1"/>
  <c r="BM83" i="3" l="1"/>
  <c r="AP84" i="3" s="1"/>
  <c r="AV964" i="3"/>
  <c r="AT964" i="3"/>
  <c r="BR965" i="3"/>
  <c r="AU965" i="3"/>
  <c r="AV965" i="3" s="1"/>
  <c r="BR1746" i="1"/>
  <c r="AU1746" i="1"/>
  <c r="AV1746" i="1" s="1"/>
  <c r="BB149" i="1" s="1"/>
  <c r="BQ966" i="3"/>
  <c r="BO967" i="3"/>
  <c r="BQ1747" i="1"/>
  <c r="BO1748" i="1"/>
  <c r="AF184" i="1"/>
  <c r="AF574" i="3"/>
  <c r="U572" i="3"/>
  <c r="T573" i="3"/>
  <c r="AE185" i="1"/>
  <c r="T184" i="1"/>
  <c r="U184" i="1" s="1"/>
  <c r="AE575" i="3"/>
  <c r="R576" i="3"/>
  <c r="S576" i="3" s="1"/>
  <c r="AS969" i="3"/>
  <c r="AR968" i="3"/>
  <c r="R186" i="1"/>
  <c r="S186" i="1" s="1"/>
  <c r="AS965" i="1"/>
  <c r="AR964" i="1"/>
  <c r="BR966" i="3" l="1"/>
  <c r="AU966" i="3"/>
  <c r="BA84" i="3"/>
  <c r="AW965" i="3"/>
  <c r="AT965" i="3"/>
  <c r="AZ84" i="3"/>
  <c r="AW964" i="3"/>
  <c r="BR1747" i="1"/>
  <c r="AU1747" i="1"/>
  <c r="AV1747" i="1" s="1"/>
  <c r="BC149" i="1" s="1"/>
  <c r="BO968" i="3"/>
  <c r="BQ967" i="3"/>
  <c r="BQ1748" i="1"/>
  <c r="BO1749" i="1"/>
  <c r="AF185" i="1"/>
  <c r="AF575" i="3"/>
  <c r="U573" i="3"/>
  <c r="T574" i="3"/>
  <c r="AE186" i="1"/>
  <c r="T185" i="1"/>
  <c r="U185" i="1" s="1"/>
  <c r="AE576" i="3"/>
  <c r="R577" i="3"/>
  <c r="S577" i="3" s="1"/>
  <c r="AR969" i="3"/>
  <c r="AS970" i="3"/>
  <c r="R187" i="1"/>
  <c r="S187" i="1" s="1"/>
  <c r="AS966" i="1"/>
  <c r="AR965" i="1"/>
  <c r="BR967" i="3" l="1"/>
  <c r="AU967" i="3"/>
  <c r="AV967" i="3" s="1"/>
  <c r="AV966" i="3"/>
  <c r="AT966" i="3"/>
  <c r="BR1748" i="1"/>
  <c r="AU1748" i="1"/>
  <c r="AV1748" i="1" s="1"/>
  <c r="BD149" i="1" s="1"/>
  <c r="BQ968" i="3"/>
  <c r="BO969" i="3"/>
  <c r="BO1750" i="1"/>
  <c r="BQ1749" i="1"/>
  <c r="AF186" i="1"/>
  <c r="AF576" i="3"/>
  <c r="U574" i="3"/>
  <c r="T575" i="3"/>
  <c r="AE187" i="1"/>
  <c r="T186" i="1"/>
  <c r="U186" i="1" s="1"/>
  <c r="AR970" i="3"/>
  <c r="AS971" i="3"/>
  <c r="R578" i="3"/>
  <c r="S578" i="3" s="1"/>
  <c r="AE577" i="3"/>
  <c r="R188" i="1"/>
  <c r="S188" i="1" s="1"/>
  <c r="AS967" i="1"/>
  <c r="AR966" i="1"/>
  <c r="AT967" i="3" l="1"/>
  <c r="BC84" i="3"/>
  <c r="AW967" i="3"/>
  <c r="BR968" i="3"/>
  <c r="AU968" i="3"/>
  <c r="AV968" i="3" s="1"/>
  <c r="BB84" i="3"/>
  <c r="AW966" i="3"/>
  <c r="BR1749" i="1"/>
  <c r="AU1749" i="1"/>
  <c r="AV1749" i="1" s="1"/>
  <c r="BE149" i="1" s="1"/>
  <c r="BO970" i="3"/>
  <c r="BQ969" i="3"/>
  <c r="BQ1750" i="1"/>
  <c r="BO1751" i="1"/>
  <c r="AF187" i="1"/>
  <c r="AF577" i="3"/>
  <c r="U575" i="3"/>
  <c r="T576" i="3"/>
  <c r="AE188" i="1"/>
  <c r="T187" i="1"/>
  <c r="U187" i="1" s="1"/>
  <c r="AS972" i="3"/>
  <c r="AR971" i="3"/>
  <c r="R579" i="3"/>
  <c r="S579" i="3" s="1"/>
  <c r="AE578" i="3"/>
  <c r="R189" i="1"/>
  <c r="S189" i="1" s="1"/>
  <c r="AS968" i="1"/>
  <c r="AR967" i="1"/>
  <c r="BD84" i="3" l="1"/>
  <c r="AW968" i="3"/>
  <c r="BR969" i="3"/>
  <c r="AU969" i="3"/>
  <c r="AV969" i="3" s="1"/>
  <c r="AT968" i="3"/>
  <c r="BR1750" i="1"/>
  <c r="AU1750" i="1"/>
  <c r="AV1750" i="1" s="1"/>
  <c r="BF149" i="1" s="1"/>
  <c r="BO971" i="3"/>
  <c r="BQ970" i="3"/>
  <c r="BQ1751" i="1"/>
  <c r="BO1752" i="1"/>
  <c r="AF188" i="1"/>
  <c r="AF578" i="3"/>
  <c r="U576" i="3"/>
  <c r="T577" i="3"/>
  <c r="AE189" i="1"/>
  <c r="T188" i="1"/>
  <c r="U188" i="1" s="1"/>
  <c r="AE579" i="3"/>
  <c r="R580" i="3"/>
  <c r="S580" i="3" s="1"/>
  <c r="AR972" i="3"/>
  <c r="AS973" i="3"/>
  <c r="R190" i="1"/>
  <c r="S190" i="1" s="1"/>
  <c r="AS969" i="1"/>
  <c r="AR968" i="1"/>
  <c r="AT969" i="3" l="1"/>
  <c r="BE84" i="3"/>
  <c r="AW969" i="3"/>
  <c r="BR970" i="3"/>
  <c r="AU970" i="3"/>
  <c r="BR1751" i="1"/>
  <c r="AU1751" i="1"/>
  <c r="AV1751" i="1" s="1"/>
  <c r="BG149" i="1" s="1"/>
  <c r="BQ971" i="3"/>
  <c r="BO972" i="3"/>
  <c r="BQ1752" i="1"/>
  <c r="BO1753" i="1"/>
  <c r="AF189" i="1"/>
  <c r="AF579" i="3"/>
  <c r="U577" i="3"/>
  <c r="T578" i="3"/>
  <c r="AE190" i="1"/>
  <c r="T189" i="1"/>
  <c r="U189" i="1" s="1"/>
  <c r="R581" i="3"/>
  <c r="S581" i="3" s="1"/>
  <c r="AE580" i="3"/>
  <c r="AR973" i="3"/>
  <c r="AS974" i="3"/>
  <c r="R191" i="1"/>
  <c r="S191" i="1" s="1"/>
  <c r="AS970" i="1"/>
  <c r="AR969" i="1"/>
  <c r="AV970" i="3" l="1"/>
  <c r="AT970" i="3"/>
  <c r="BR971" i="3"/>
  <c r="AU971" i="3"/>
  <c r="AV971" i="3" s="1"/>
  <c r="BR1752" i="1"/>
  <c r="AU1752" i="1"/>
  <c r="AV1752" i="1" s="1"/>
  <c r="BH149" i="1" s="1"/>
  <c r="BQ972" i="3"/>
  <c r="BO973" i="3"/>
  <c r="BO1754" i="1"/>
  <c r="BQ1753" i="1"/>
  <c r="AF190" i="1"/>
  <c r="AF580" i="3"/>
  <c r="U578" i="3"/>
  <c r="T579" i="3"/>
  <c r="AE191" i="1"/>
  <c r="T190" i="1"/>
  <c r="U190" i="1" s="1"/>
  <c r="AR974" i="3"/>
  <c r="AS975" i="3"/>
  <c r="R582" i="3"/>
  <c r="S582" i="3" s="1"/>
  <c r="AE581" i="3"/>
  <c r="R192" i="1"/>
  <c r="S192" i="1" s="1"/>
  <c r="AS971" i="1"/>
  <c r="AR970" i="1"/>
  <c r="BR972" i="3" l="1"/>
  <c r="AU972" i="3"/>
  <c r="BG84" i="3"/>
  <c r="AW971" i="3"/>
  <c r="AT971" i="3"/>
  <c r="BF84" i="3"/>
  <c r="AW970" i="3"/>
  <c r="BR1753" i="1"/>
  <c r="AU1753" i="1"/>
  <c r="AV1753" i="1" s="1"/>
  <c r="BI149" i="1" s="1"/>
  <c r="BO974" i="3"/>
  <c r="BQ973" i="3"/>
  <c r="BQ1754" i="1"/>
  <c r="BO1755" i="1"/>
  <c r="AF191" i="1"/>
  <c r="AF581" i="3"/>
  <c r="U579" i="3"/>
  <c r="T580" i="3"/>
  <c r="AE192" i="1"/>
  <c r="T191" i="1"/>
  <c r="U191" i="1" s="1"/>
  <c r="AS976" i="3"/>
  <c r="AR975" i="3"/>
  <c r="AE582" i="3"/>
  <c r="R583" i="3"/>
  <c r="S583" i="3" s="1"/>
  <c r="R193" i="1"/>
  <c r="S193" i="1" s="1"/>
  <c r="AS972" i="1"/>
  <c r="AR971" i="1"/>
  <c r="BR973" i="3" l="1"/>
  <c r="AU973" i="3"/>
  <c r="AV973" i="3" s="1"/>
  <c r="AV972" i="3"/>
  <c r="AT972" i="3"/>
  <c r="BR1754" i="1"/>
  <c r="AU1754" i="1"/>
  <c r="AV1754" i="1" s="1"/>
  <c r="BJ149" i="1" s="1"/>
  <c r="BQ974" i="3"/>
  <c r="BO975" i="3"/>
  <c r="BQ1755" i="1"/>
  <c r="BO1756" i="1"/>
  <c r="AF192" i="1"/>
  <c r="AF582" i="3"/>
  <c r="U580" i="3"/>
  <c r="T581" i="3"/>
  <c r="AE193" i="1"/>
  <c r="T192" i="1"/>
  <c r="U192" i="1" s="1"/>
  <c r="AR976" i="3"/>
  <c r="AS977" i="3"/>
  <c r="AE583" i="3"/>
  <c r="R584" i="3"/>
  <c r="S584" i="3" s="1"/>
  <c r="R194" i="1"/>
  <c r="S194" i="1" s="1"/>
  <c r="AS973" i="1"/>
  <c r="AR972" i="1"/>
  <c r="AT973" i="3" l="1"/>
  <c r="BH84" i="3"/>
  <c r="AW972" i="3"/>
  <c r="BI84" i="3"/>
  <c r="AW973" i="3"/>
  <c r="BR974" i="3"/>
  <c r="AU974" i="3"/>
  <c r="BR1755" i="1"/>
  <c r="AU1755" i="1"/>
  <c r="AV1755" i="1" s="1"/>
  <c r="BK149" i="1" s="1"/>
  <c r="BL149" i="1" s="1"/>
  <c r="BO976" i="3"/>
  <c r="BQ975" i="3"/>
  <c r="BQ1756" i="1"/>
  <c r="BO1757" i="1"/>
  <c r="AF193" i="1"/>
  <c r="AF583" i="3"/>
  <c r="U581" i="3"/>
  <c r="T582" i="3"/>
  <c r="AE194" i="1"/>
  <c r="T193" i="1"/>
  <c r="U193" i="1" s="1"/>
  <c r="R585" i="3"/>
  <c r="S585" i="3" s="1"/>
  <c r="AE584" i="3"/>
  <c r="AR977" i="3"/>
  <c r="AS978" i="3"/>
  <c r="R195" i="1"/>
  <c r="S195" i="1" s="1"/>
  <c r="AS974" i="1"/>
  <c r="AR973" i="1"/>
  <c r="AV974" i="3" l="1"/>
  <c r="AT974" i="3"/>
  <c r="BR975" i="3"/>
  <c r="AU975" i="3"/>
  <c r="AV975" i="3" s="1"/>
  <c r="BR1756" i="1"/>
  <c r="AU1756" i="1"/>
  <c r="AV1756" i="1" s="1"/>
  <c r="AZ150" i="1" s="1"/>
  <c r="BQ976" i="3"/>
  <c r="BO977" i="3"/>
  <c r="BO1758" i="1"/>
  <c r="BQ1757" i="1"/>
  <c r="AF194" i="1"/>
  <c r="AF584" i="3"/>
  <c r="U582" i="3"/>
  <c r="T583" i="3"/>
  <c r="AE195" i="1"/>
  <c r="T194" i="1"/>
  <c r="U194" i="1" s="1"/>
  <c r="AR978" i="3"/>
  <c r="AS979" i="3"/>
  <c r="R586" i="3"/>
  <c r="S586" i="3" s="1"/>
  <c r="AE585" i="3"/>
  <c r="R196" i="1"/>
  <c r="S196" i="1" s="1"/>
  <c r="AS975" i="1"/>
  <c r="AR974" i="1"/>
  <c r="BR976" i="3" l="1"/>
  <c r="AU976" i="3"/>
  <c r="AV976" i="3" s="1"/>
  <c r="AT975" i="3"/>
  <c r="BK84" i="3"/>
  <c r="AW975" i="3"/>
  <c r="BJ84" i="3"/>
  <c r="AW974" i="3"/>
  <c r="BR1757" i="1"/>
  <c r="AU1757" i="1"/>
  <c r="AV1757" i="1" s="1"/>
  <c r="BA150" i="1" s="1"/>
  <c r="BO978" i="3"/>
  <c r="BQ977" i="3"/>
  <c r="BQ1758" i="1"/>
  <c r="BO1759" i="1"/>
  <c r="AF195" i="1"/>
  <c r="AF585" i="3"/>
  <c r="U583" i="3"/>
  <c r="T584" i="3"/>
  <c r="AE196" i="1"/>
  <c r="T195" i="1"/>
  <c r="U195" i="1" s="1"/>
  <c r="AR979" i="3"/>
  <c r="AS980" i="3"/>
  <c r="AE586" i="3"/>
  <c r="R587" i="3"/>
  <c r="S587" i="3" s="1"/>
  <c r="R197" i="1"/>
  <c r="S197" i="1" s="1"/>
  <c r="AS976" i="1"/>
  <c r="AR975" i="1"/>
  <c r="BL84" i="3" l="1"/>
  <c r="BM84" i="3"/>
  <c r="AP85" i="3" s="1"/>
  <c r="BR977" i="3"/>
  <c r="AU977" i="3"/>
  <c r="AV977" i="3" s="1"/>
  <c r="AT976" i="3"/>
  <c r="AZ85" i="3"/>
  <c r="AW976" i="3"/>
  <c r="BR1758" i="1"/>
  <c r="AU1758" i="1"/>
  <c r="AV1758" i="1" s="1"/>
  <c r="BB150" i="1" s="1"/>
  <c r="BO979" i="3"/>
  <c r="BQ978" i="3"/>
  <c r="BQ1759" i="1"/>
  <c r="BO1760" i="1"/>
  <c r="AF196" i="1"/>
  <c r="AF586" i="3"/>
  <c r="U584" i="3"/>
  <c r="T585" i="3"/>
  <c r="AE197" i="1"/>
  <c r="T196" i="1"/>
  <c r="U196" i="1" s="1"/>
  <c r="AE587" i="3"/>
  <c r="R588" i="3"/>
  <c r="S588" i="3" s="1"/>
  <c r="AS981" i="3"/>
  <c r="AR980" i="3"/>
  <c r="R198" i="1"/>
  <c r="S198" i="1" s="1"/>
  <c r="AS977" i="1"/>
  <c r="AR976" i="1"/>
  <c r="AT977" i="3" l="1"/>
  <c r="BA85" i="3"/>
  <c r="AW977" i="3"/>
  <c r="BR978" i="3"/>
  <c r="AU978" i="3"/>
  <c r="BR1759" i="1"/>
  <c r="AU1759" i="1"/>
  <c r="AV1759" i="1" s="1"/>
  <c r="BC150" i="1" s="1"/>
  <c r="BQ979" i="3"/>
  <c r="BO980" i="3"/>
  <c r="BQ1760" i="1"/>
  <c r="BO1761" i="1"/>
  <c r="AF197" i="1"/>
  <c r="AF587" i="3"/>
  <c r="U585" i="3"/>
  <c r="T586" i="3"/>
  <c r="AE198" i="1"/>
  <c r="T197" i="1"/>
  <c r="U197" i="1" s="1"/>
  <c r="AR981" i="3"/>
  <c r="AS982" i="3"/>
  <c r="R589" i="3"/>
  <c r="S589" i="3" s="1"/>
  <c r="AE588" i="3"/>
  <c r="R199" i="1"/>
  <c r="S199" i="1" s="1"/>
  <c r="AS978" i="1"/>
  <c r="AR977" i="1"/>
  <c r="AV978" i="3" l="1"/>
  <c r="AT978" i="3"/>
  <c r="BR979" i="3"/>
  <c r="AU979" i="3"/>
  <c r="AV979" i="3" s="1"/>
  <c r="BR1760" i="1"/>
  <c r="AU1760" i="1"/>
  <c r="AV1760" i="1" s="1"/>
  <c r="BD150" i="1" s="1"/>
  <c r="BO981" i="3"/>
  <c r="BQ980" i="3"/>
  <c r="BO1762" i="1"/>
  <c r="BQ1761" i="1"/>
  <c r="AF198" i="1"/>
  <c r="AF588" i="3"/>
  <c r="U586" i="3"/>
  <c r="T587" i="3"/>
  <c r="AE199" i="1"/>
  <c r="T198" i="1"/>
  <c r="U198" i="1" s="1"/>
  <c r="R590" i="3"/>
  <c r="S590" i="3" s="1"/>
  <c r="AE589" i="3"/>
  <c r="AR982" i="3"/>
  <c r="AS983" i="3"/>
  <c r="R200" i="1"/>
  <c r="S200" i="1" s="1"/>
  <c r="AS979" i="1"/>
  <c r="AR978" i="1"/>
  <c r="BC85" i="3" l="1"/>
  <c r="AW979" i="3"/>
  <c r="AT979" i="3"/>
  <c r="BR980" i="3"/>
  <c r="AU980" i="3"/>
  <c r="AV980" i="3" s="1"/>
  <c r="BB85" i="3"/>
  <c r="AW978" i="3"/>
  <c r="BR1761" i="1"/>
  <c r="AU1761" i="1"/>
  <c r="AV1761" i="1" s="1"/>
  <c r="BE150" i="1" s="1"/>
  <c r="BQ981" i="3"/>
  <c r="BO982" i="3"/>
  <c r="BQ1762" i="1"/>
  <c r="BO1763" i="1"/>
  <c r="AF199" i="1"/>
  <c r="AF589" i="3"/>
  <c r="U587" i="3"/>
  <c r="T588" i="3"/>
  <c r="AE200" i="1"/>
  <c r="T199" i="1"/>
  <c r="U199" i="1" s="1"/>
  <c r="AR983" i="3"/>
  <c r="AS984" i="3"/>
  <c r="R591" i="3"/>
  <c r="S591" i="3" s="1"/>
  <c r="AE590" i="3"/>
  <c r="R201" i="1"/>
  <c r="S201" i="1" s="1"/>
  <c r="AS980" i="1"/>
  <c r="AR979" i="1"/>
  <c r="BD85" i="3" l="1"/>
  <c r="AW980" i="3"/>
  <c r="AT980" i="3"/>
  <c r="BR981" i="3"/>
  <c r="AU981" i="3"/>
  <c r="AV981" i="3" s="1"/>
  <c r="BR1762" i="1"/>
  <c r="AU1762" i="1"/>
  <c r="AV1762" i="1" s="1"/>
  <c r="BF150" i="1" s="1"/>
  <c r="BO983" i="3"/>
  <c r="BQ982" i="3"/>
  <c r="BQ1763" i="1"/>
  <c r="BO1764" i="1"/>
  <c r="AF200" i="1"/>
  <c r="AF590" i="3"/>
  <c r="U588" i="3"/>
  <c r="T589" i="3"/>
  <c r="AE201" i="1"/>
  <c r="T200" i="1"/>
  <c r="U200" i="1" s="1"/>
  <c r="AS985" i="3"/>
  <c r="AR984" i="3"/>
  <c r="AE591" i="3"/>
  <c r="R592" i="3"/>
  <c r="S592" i="3" s="1"/>
  <c r="R202" i="1"/>
  <c r="S202" i="1" s="1"/>
  <c r="AS981" i="1"/>
  <c r="AR980" i="1"/>
  <c r="AT981" i="3" l="1"/>
  <c r="BR982" i="3"/>
  <c r="AU982" i="3"/>
  <c r="BE85" i="3"/>
  <c r="AW981" i="3"/>
  <c r="BR1763" i="1"/>
  <c r="AU1763" i="1"/>
  <c r="AV1763" i="1" s="1"/>
  <c r="BG150" i="1" s="1"/>
  <c r="BQ983" i="3"/>
  <c r="BO984" i="3"/>
  <c r="BQ1764" i="1"/>
  <c r="BO1765" i="1"/>
  <c r="AF201" i="1"/>
  <c r="AF591" i="3"/>
  <c r="U589" i="3"/>
  <c r="T590" i="3"/>
  <c r="AE202" i="1"/>
  <c r="T201" i="1"/>
  <c r="U201" i="1" s="1"/>
  <c r="AE592" i="3"/>
  <c r="R593" i="3"/>
  <c r="S593" i="3" s="1"/>
  <c r="AR985" i="3"/>
  <c r="AS986" i="3"/>
  <c r="R203" i="1"/>
  <c r="S203" i="1" s="1"/>
  <c r="AS982" i="1"/>
  <c r="AR981" i="1"/>
  <c r="AT982" i="3" l="1"/>
  <c r="AV982" i="3"/>
  <c r="BR983" i="3"/>
  <c r="AU983" i="3"/>
  <c r="AV983" i="3" s="1"/>
  <c r="BR1764" i="1"/>
  <c r="AU1764" i="1"/>
  <c r="AV1764" i="1" s="1"/>
  <c r="BH150" i="1" s="1"/>
  <c r="BO985" i="3"/>
  <c r="BQ984" i="3"/>
  <c r="BO1766" i="1"/>
  <c r="BQ1765" i="1"/>
  <c r="AF202" i="1"/>
  <c r="AF592" i="3"/>
  <c r="U590" i="3"/>
  <c r="T591" i="3"/>
  <c r="AE203" i="1"/>
  <c r="T202" i="1"/>
  <c r="U202" i="1" s="1"/>
  <c r="AR986" i="3"/>
  <c r="AS987" i="3"/>
  <c r="R594" i="3"/>
  <c r="S594" i="3" s="1"/>
  <c r="AE593" i="3"/>
  <c r="R204" i="1"/>
  <c r="S204" i="1" s="1"/>
  <c r="AS983" i="1"/>
  <c r="AR982" i="1"/>
  <c r="BG85" i="3" l="1"/>
  <c r="AW983" i="3"/>
  <c r="BF85" i="3"/>
  <c r="AW982" i="3"/>
  <c r="AT983" i="3"/>
  <c r="BR984" i="3"/>
  <c r="AU984" i="3"/>
  <c r="AV984" i="3" s="1"/>
  <c r="BR1765" i="1"/>
  <c r="AU1765" i="1"/>
  <c r="AV1765" i="1" s="1"/>
  <c r="BI150" i="1" s="1"/>
  <c r="BQ985" i="3"/>
  <c r="BO986" i="3"/>
  <c r="BQ1766" i="1"/>
  <c r="BO1767" i="1"/>
  <c r="AF203" i="1"/>
  <c r="AF593" i="3"/>
  <c r="U591" i="3"/>
  <c r="T592" i="3"/>
  <c r="AE204" i="1"/>
  <c r="T203" i="1"/>
  <c r="U203" i="1" s="1"/>
  <c r="R595" i="3"/>
  <c r="S595" i="3" s="1"/>
  <c r="AE594" i="3"/>
  <c r="AS988" i="3"/>
  <c r="AR987" i="3"/>
  <c r="R205" i="1"/>
  <c r="S205" i="1" s="1"/>
  <c r="AS984" i="1"/>
  <c r="AR983" i="1"/>
  <c r="BH85" i="3" l="1"/>
  <c r="AW984" i="3"/>
  <c r="AT984" i="3"/>
  <c r="BR985" i="3"/>
  <c r="AU985" i="3"/>
  <c r="AV985" i="3" s="1"/>
  <c r="BR1766" i="1"/>
  <c r="AU1766" i="1"/>
  <c r="AV1766" i="1" s="1"/>
  <c r="BJ150" i="1" s="1"/>
  <c r="BQ986" i="3"/>
  <c r="BO987" i="3"/>
  <c r="BQ1767" i="1"/>
  <c r="BO1768" i="1"/>
  <c r="AF204" i="1"/>
  <c r="AF594" i="3"/>
  <c r="U592" i="3"/>
  <c r="T593" i="3"/>
  <c r="AE205" i="1"/>
  <c r="T204" i="1"/>
  <c r="U204" i="1" s="1"/>
  <c r="AE595" i="3"/>
  <c r="R596" i="3"/>
  <c r="S596" i="3" s="1"/>
  <c r="AR988" i="3"/>
  <c r="AS989" i="3"/>
  <c r="R206" i="1"/>
  <c r="S206" i="1" s="1"/>
  <c r="AS985" i="1"/>
  <c r="AR984" i="1"/>
  <c r="AT985" i="3" l="1"/>
  <c r="BR986" i="3"/>
  <c r="AU986" i="3"/>
  <c r="BI85" i="3"/>
  <c r="AW985" i="3"/>
  <c r="BR1767" i="1"/>
  <c r="AU1767" i="1"/>
  <c r="AV1767" i="1" s="1"/>
  <c r="BK150" i="1" s="1"/>
  <c r="BL150" i="1" s="1"/>
  <c r="BQ987" i="3"/>
  <c r="BO988" i="3"/>
  <c r="BQ1768" i="1"/>
  <c r="BO1769" i="1"/>
  <c r="AF205" i="1"/>
  <c r="AF595" i="3"/>
  <c r="U593" i="3"/>
  <c r="T594" i="3"/>
  <c r="AE206" i="1"/>
  <c r="T205" i="1"/>
  <c r="U205" i="1" s="1"/>
  <c r="AE596" i="3"/>
  <c r="R597" i="3"/>
  <c r="S597" i="3" s="1"/>
  <c r="AR989" i="3"/>
  <c r="AS990" i="3"/>
  <c r="R207" i="1"/>
  <c r="S207" i="1" s="1"/>
  <c r="AS986" i="1"/>
  <c r="AR985" i="1"/>
  <c r="BR987" i="3" l="1"/>
  <c r="AU987" i="3"/>
  <c r="AV987" i="3" s="1"/>
  <c r="AV986" i="3"/>
  <c r="AT986" i="3"/>
  <c r="BR1768" i="1"/>
  <c r="AU1768" i="1"/>
  <c r="AV1768" i="1" s="1"/>
  <c r="AZ151" i="1" s="1"/>
  <c r="BO989" i="3"/>
  <c r="BQ988" i="3"/>
  <c r="BO1770" i="1"/>
  <c r="BQ1769" i="1"/>
  <c r="AF206" i="1"/>
  <c r="AF596" i="3"/>
  <c r="U594" i="3"/>
  <c r="T595" i="3"/>
  <c r="AE207" i="1"/>
  <c r="T206" i="1"/>
  <c r="U206" i="1" s="1"/>
  <c r="R598" i="3"/>
  <c r="S598" i="3" s="1"/>
  <c r="AE597" i="3"/>
  <c r="AR990" i="3"/>
  <c r="AS991" i="3"/>
  <c r="R208" i="1"/>
  <c r="S208" i="1" s="1"/>
  <c r="AS987" i="1"/>
  <c r="AR986" i="1"/>
  <c r="AT987" i="3" l="1"/>
  <c r="BJ85" i="3"/>
  <c r="AW986" i="3"/>
  <c r="BK85" i="3"/>
  <c r="AW987" i="3"/>
  <c r="BR988" i="3"/>
  <c r="AU988" i="3"/>
  <c r="BR1769" i="1"/>
  <c r="AU1769" i="1"/>
  <c r="AV1769" i="1" s="1"/>
  <c r="BA151" i="1" s="1"/>
  <c r="BQ989" i="3"/>
  <c r="BO990" i="3"/>
  <c r="BQ1770" i="1"/>
  <c r="BO1771" i="1"/>
  <c r="AF207" i="1"/>
  <c r="AF597" i="3"/>
  <c r="U595" i="3"/>
  <c r="T596" i="3"/>
  <c r="T207" i="1"/>
  <c r="U207" i="1" s="1"/>
  <c r="AE208" i="1"/>
  <c r="AS992" i="3"/>
  <c r="AR991" i="3"/>
  <c r="R599" i="3"/>
  <c r="S599" i="3" s="1"/>
  <c r="AE598" i="3"/>
  <c r="R209" i="1"/>
  <c r="S209" i="1" s="1"/>
  <c r="AS988" i="1"/>
  <c r="AR987" i="1"/>
  <c r="AT988" i="3" l="1"/>
  <c r="AV988" i="3"/>
  <c r="BL85" i="3"/>
  <c r="BM85" i="3"/>
  <c r="AP86" i="3" s="1"/>
  <c r="BR989" i="3"/>
  <c r="AU989" i="3"/>
  <c r="AV989" i="3" s="1"/>
  <c r="BR1770" i="1"/>
  <c r="AU1770" i="1"/>
  <c r="AV1770" i="1" s="1"/>
  <c r="BB151" i="1" s="1"/>
  <c r="BQ990" i="3"/>
  <c r="BO991" i="3"/>
  <c r="BQ1771" i="1"/>
  <c r="BO1772" i="1"/>
  <c r="AF208" i="1"/>
  <c r="AF598" i="3"/>
  <c r="U596" i="3"/>
  <c r="T597" i="3"/>
  <c r="AE209" i="1"/>
  <c r="T208" i="1"/>
  <c r="U208" i="1" s="1"/>
  <c r="R600" i="3"/>
  <c r="S600" i="3" s="1"/>
  <c r="AE599" i="3"/>
  <c r="AR992" i="3"/>
  <c r="AS993" i="3"/>
  <c r="R210" i="1"/>
  <c r="S210" i="1" s="1"/>
  <c r="AS989" i="1"/>
  <c r="AR988" i="1"/>
  <c r="BA86" i="3" l="1"/>
  <c r="AW989" i="3"/>
  <c r="AZ86" i="3"/>
  <c r="AW988" i="3"/>
  <c r="BR990" i="3"/>
  <c r="AU990" i="3"/>
  <c r="AV990" i="3" s="1"/>
  <c r="AT989" i="3"/>
  <c r="BR1771" i="1"/>
  <c r="AU1771" i="1"/>
  <c r="AV1771" i="1" s="1"/>
  <c r="BC151" i="1" s="1"/>
  <c r="BQ991" i="3"/>
  <c r="BO992" i="3"/>
  <c r="BQ1772" i="1"/>
  <c r="BO1773" i="1"/>
  <c r="AF209" i="1"/>
  <c r="AF599" i="3"/>
  <c r="U597" i="3"/>
  <c r="T598" i="3"/>
  <c r="AE210" i="1"/>
  <c r="T209" i="1"/>
  <c r="U209" i="1" s="1"/>
  <c r="R601" i="3"/>
  <c r="S601" i="3" s="1"/>
  <c r="AE600" i="3"/>
  <c r="AR993" i="3"/>
  <c r="AS994" i="3"/>
  <c r="R211" i="1"/>
  <c r="S211" i="1" s="1"/>
  <c r="AS990" i="1"/>
  <c r="AR989" i="1"/>
  <c r="AT990" i="3" l="1"/>
  <c r="BB86" i="3"/>
  <c r="AW990" i="3"/>
  <c r="BR991" i="3"/>
  <c r="AU991" i="3"/>
  <c r="AV991" i="3" s="1"/>
  <c r="BR1772" i="1"/>
  <c r="AU1772" i="1"/>
  <c r="AV1772" i="1" s="1"/>
  <c r="BD151" i="1" s="1"/>
  <c r="BQ992" i="3"/>
  <c r="BO993" i="3"/>
  <c r="BO1774" i="1"/>
  <c r="BQ1773" i="1"/>
  <c r="AF210" i="1"/>
  <c r="AF600" i="3"/>
  <c r="U598" i="3"/>
  <c r="T599" i="3"/>
  <c r="AE211" i="1"/>
  <c r="T210" i="1"/>
  <c r="U210" i="1" s="1"/>
  <c r="AR994" i="3"/>
  <c r="AS995" i="3"/>
  <c r="R602" i="3"/>
  <c r="S602" i="3" s="1"/>
  <c r="AE601" i="3"/>
  <c r="R212" i="1"/>
  <c r="S212" i="1" s="1"/>
  <c r="AS991" i="1"/>
  <c r="AR990" i="1"/>
  <c r="BC86" i="3" l="1"/>
  <c r="AW991" i="3"/>
  <c r="BR992" i="3"/>
  <c r="AU992" i="3"/>
  <c r="AT991" i="3"/>
  <c r="BR1773" i="1"/>
  <c r="AU1773" i="1"/>
  <c r="AV1773" i="1" s="1"/>
  <c r="BE151" i="1" s="1"/>
  <c r="BQ993" i="3"/>
  <c r="BO994" i="3"/>
  <c r="BQ1774" i="1"/>
  <c r="BO1775" i="1"/>
  <c r="AF211" i="1"/>
  <c r="AF601" i="3"/>
  <c r="U599" i="3"/>
  <c r="T600" i="3"/>
  <c r="AE212" i="1"/>
  <c r="T211" i="1"/>
  <c r="U211" i="1" s="1"/>
  <c r="R603" i="3"/>
  <c r="S603" i="3" s="1"/>
  <c r="AE602" i="3"/>
  <c r="AS996" i="3"/>
  <c r="AR995" i="3"/>
  <c r="R213" i="1"/>
  <c r="S213" i="1" s="1"/>
  <c r="AS992" i="1"/>
  <c r="AR991" i="1"/>
  <c r="BR993" i="3" l="1"/>
  <c r="AU993" i="3"/>
  <c r="AV993" i="3" s="1"/>
  <c r="AV992" i="3"/>
  <c r="AT992" i="3"/>
  <c r="BR1774" i="1"/>
  <c r="AU1774" i="1"/>
  <c r="AV1774" i="1" s="1"/>
  <c r="BF151" i="1" s="1"/>
  <c r="BQ994" i="3"/>
  <c r="BO995" i="3"/>
  <c r="BQ1775" i="1"/>
  <c r="BO1776" i="1"/>
  <c r="AF212" i="1"/>
  <c r="AF602" i="3"/>
  <c r="U600" i="3"/>
  <c r="T601" i="3"/>
  <c r="AE213" i="1"/>
  <c r="T212" i="1"/>
  <c r="U212" i="1" s="1"/>
  <c r="AE603" i="3"/>
  <c r="R604" i="3"/>
  <c r="S604" i="3" s="1"/>
  <c r="AR996" i="3"/>
  <c r="AS997" i="3"/>
  <c r="R214" i="1"/>
  <c r="S214" i="1" s="1"/>
  <c r="AS993" i="1"/>
  <c r="AR992" i="1"/>
  <c r="AT993" i="3" l="1"/>
  <c r="BR994" i="3"/>
  <c r="AU994" i="3"/>
  <c r="BD86" i="3"/>
  <c r="AW992" i="3"/>
  <c r="BE86" i="3"/>
  <c r="AW993" i="3"/>
  <c r="BR1775" i="1"/>
  <c r="AU1775" i="1"/>
  <c r="AV1775" i="1" s="1"/>
  <c r="BG151" i="1" s="1"/>
  <c r="BQ995" i="3"/>
  <c r="BO996" i="3"/>
  <c r="BQ1776" i="1"/>
  <c r="BO1777" i="1"/>
  <c r="AF213" i="1"/>
  <c r="AF603" i="3"/>
  <c r="U601" i="3"/>
  <c r="T602" i="3"/>
  <c r="AE214" i="1"/>
  <c r="T213" i="1"/>
  <c r="U213" i="1" s="1"/>
  <c r="AR997" i="3"/>
  <c r="AS998" i="3"/>
  <c r="R605" i="3"/>
  <c r="S605" i="3" s="1"/>
  <c r="AE604" i="3"/>
  <c r="R215" i="1"/>
  <c r="S215" i="1" s="1"/>
  <c r="AS994" i="1"/>
  <c r="AR993" i="1"/>
  <c r="AV994" i="3" l="1"/>
  <c r="AT994" i="3"/>
  <c r="BR995" i="3"/>
  <c r="AU995" i="3"/>
  <c r="AV995" i="3" s="1"/>
  <c r="BR1776" i="1"/>
  <c r="AU1776" i="1"/>
  <c r="AV1776" i="1" s="1"/>
  <c r="BH151" i="1" s="1"/>
  <c r="BQ996" i="3"/>
  <c r="BO997" i="3"/>
  <c r="BO1778" i="1"/>
  <c r="BQ1777" i="1"/>
  <c r="AF214" i="1"/>
  <c r="AF604" i="3"/>
  <c r="U602" i="3"/>
  <c r="T603" i="3"/>
  <c r="AE215" i="1"/>
  <c r="T214" i="1"/>
  <c r="U214" i="1" s="1"/>
  <c r="R606" i="3"/>
  <c r="S606" i="3" s="1"/>
  <c r="AE605" i="3"/>
  <c r="AR998" i="3"/>
  <c r="AS999" i="3"/>
  <c r="R216" i="1"/>
  <c r="S216" i="1" s="1"/>
  <c r="AS995" i="1"/>
  <c r="AR994" i="1"/>
  <c r="BR996" i="3" l="1"/>
  <c r="AU996" i="3"/>
  <c r="AT995" i="3"/>
  <c r="BG86" i="3"/>
  <c r="AW995" i="3"/>
  <c r="BF86" i="3"/>
  <c r="AW994" i="3"/>
  <c r="BR1777" i="1"/>
  <c r="AU1777" i="1"/>
  <c r="AV1777" i="1" s="1"/>
  <c r="BI151" i="1" s="1"/>
  <c r="BQ997" i="3"/>
  <c r="BO998" i="3"/>
  <c r="BQ1778" i="1"/>
  <c r="BO1779" i="1"/>
  <c r="AF215" i="1"/>
  <c r="AF605" i="3"/>
  <c r="U603" i="3"/>
  <c r="T604" i="3"/>
  <c r="AE216" i="1"/>
  <c r="T215" i="1"/>
  <c r="U215" i="1" s="1"/>
  <c r="AR999" i="3"/>
  <c r="AS1000" i="3"/>
  <c r="R607" i="3"/>
  <c r="S607" i="3" s="1"/>
  <c r="AE606" i="3"/>
  <c r="R217" i="1"/>
  <c r="S217" i="1" s="1"/>
  <c r="AS996" i="1"/>
  <c r="AR995" i="1"/>
  <c r="BR997" i="3" l="1"/>
  <c r="AU997" i="3"/>
  <c r="AV997" i="3" s="1"/>
  <c r="AT996" i="3"/>
  <c r="AV996" i="3"/>
  <c r="BR1778" i="1"/>
  <c r="AU1778" i="1"/>
  <c r="AV1778" i="1" s="1"/>
  <c r="BJ151" i="1" s="1"/>
  <c r="BQ998" i="3"/>
  <c r="BO999" i="3"/>
  <c r="BQ1779" i="1"/>
  <c r="BO1780" i="1"/>
  <c r="AF216" i="1"/>
  <c r="AF606" i="3"/>
  <c r="U604" i="3"/>
  <c r="T605" i="3"/>
  <c r="AE217" i="1"/>
  <c r="T216" i="1"/>
  <c r="U216" i="1" s="1"/>
  <c r="AS1001" i="3"/>
  <c r="AR1000" i="3"/>
  <c r="AE607" i="3"/>
  <c r="R608" i="3"/>
  <c r="S608" i="3" s="1"/>
  <c r="R218" i="1"/>
  <c r="S218" i="1" s="1"/>
  <c r="AS997" i="1"/>
  <c r="AR996" i="1"/>
  <c r="BH86" i="3" l="1"/>
  <c r="AW996" i="3"/>
  <c r="BR998" i="3"/>
  <c r="AU998" i="3"/>
  <c r="AV998" i="3" s="1"/>
  <c r="BI86" i="3"/>
  <c r="AW997" i="3"/>
  <c r="AT997" i="3"/>
  <c r="BR1779" i="1"/>
  <c r="AU1779" i="1"/>
  <c r="AV1779" i="1" s="1"/>
  <c r="BK151" i="1" s="1"/>
  <c r="BL151" i="1" s="1"/>
  <c r="BO1000" i="3"/>
  <c r="BQ999" i="3"/>
  <c r="BQ1780" i="1"/>
  <c r="BO1781" i="1"/>
  <c r="AF217" i="1"/>
  <c r="AF607" i="3"/>
  <c r="U605" i="3"/>
  <c r="T606" i="3"/>
  <c r="AE218" i="1"/>
  <c r="T217" i="1"/>
  <c r="U217" i="1" s="1"/>
  <c r="AE608" i="3"/>
  <c r="R609" i="3"/>
  <c r="S609" i="3" s="1"/>
  <c r="AR1001" i="3"/>
  <c r="AS1002" i="3"/>
  <c r="R219" i="1"/>
  <c r="S219" i="1" s="1"/>
  <c r="AS998" i="1"/>
  <c r="AR997" i="1"/>
  <c r="AT998" i="3" l="1"/>
  <c r="BJ86" i="3"/>
  <c r="AW998" i="3"/>
  <c r="BR999" i="3"/>
  <c r="AU999" i="3"/>
  <c r="AV999" i="3" s="1"/>
  <c r="BR1780" i="1"/>
  <c r="AU1780" i="1"/>
  <c r="AV1780" i="1" s="1"/>
  <c r="AZ152" i="1" s="1"/>
  <c r="BQ1000" i="3"/>
  <c r="BO1001" i="3"/>
  <c r="BO1782" i="1"/>
  <c r="BQ1781" i="1"/>
  <c r="AF218" i="1"/>
  <c r="AF608" i="3"/>
  <c r="U606" i="3"/>
  <c r="T607" i="3"/>
  <c r="AE219" i="1"/>
  <c r="T218" i="1"/>
  <c r="U218" i="1" s="1"/>
  <c r="R610" i="3"/>
  <c r="S610" i="3" s="1"/>
  <c r="AE609" i="3"/>
  <c r="AR1002" i="3"/>
  <c r="AS1003" i="3"/>
  <c r="R220" i="1"/>
  <c r="S220" i="1" s="1"/>
  <c r="AS999" i="1"/>
  <c r="AR998" i="1"/>
  <c r="BK86" i="3" l="1"/>
  <c r="BM86" i="3" s="1"/>
  <c r="AP87" i="3" s="1"/>
  <c r="AW999" i="3"/>
  <c r="BR1000" i="3"/>
  <c r="AU1000" i="3"/>
  <c r="AT999" i="3"/>
  <c r="BR1781" i="1"/>
  <c r="AU1781" i="1"/>
  <c r="AV1781" i="1" s="1"/>
  <c r="BA152" i="1" s="1"/>
  <c r="BQ1001" i="3"/>
  <c r="BO1002" i="3"/>
  <c r="BQ1782" i="1"/>
  <c r="BO1783" i="1"/>
  <c r="AF219" i="1"/>
  <c r="AF609" i="3"/>
  <c r="U607" i="3"/>
  <c r="T608" i="3"/>
  <c r="AE220" i="1"/>
  <c r="T219" i="1"/>
  <c r="U219" i="1" s="1"/>
  <c r="AR1003" i="3"/>
  <c r="AS1004" i="3"/>
  <c r="R611" i="3"/>
  <c r="S611" i="3" s="1"/>
  <c r="AE610" i="3"/>
  <c r="R221" i="1"/>
  <c r="S221" i="1" s="1"/>
  <c r="AS1000" i="1"/>
  <c r="AR999" i="1"/>
  <c r="BL86" i="3" l="1"/>
  <c r="AT1000" i="3"/>
  <c r="AV1000" i="3"/>
  <c r="BR1001" i="3"/>
  <c r="AU1001" i="3"/>
  <c r="AV1001" i="3" s="1"/>
  <c r="BR1782" i="1"/>
  <c r="AU1782" i="1"/>
  <c r="AV1782" i="1" s="1"/>
  <c r="BB152" i="1" s="1"/>
  <c r="BO1003" i="3"/>
  <c r="BQ1002" i="3"/>
  <c r="BQ1783" i="1"/>
  <c r="BO1784" i="1"/>
  <c r="AF220" i="1"/>
  <c r="AF610" i="3"/>
  <c r="U608" i="3"/>
  <c r="T609" i="3"/>
  <c r="AE221" i="1"/>
  <c r="T220" i="1"/>
  <c r="U220" i="1" s="1"/>
  <c r="AE611" i="3"/>
  <c r="R612" i="3"/>
  <c r="S612" i="3" s="1"/>
  <c r="AS1005" i="3"/>
  <c r="AR1004" i="3"/>
  <c r="R222" i="1"/>
  <c r="S222" i="1" s="1"/>
  <c r="AS1001" i="1"/>
  <c r="AR1000" i="1"/>
  <c r="BA87" i="3" l="1"/>
  <c r="AW1001" i="3"/>
  <c r="AZ87" i="3"/>
  <c r="AW1000" i="3"/>
  <c r="BR1002" i="3"/>
  <c r="AU1002" i="3"/>
  <c r="AT1001" i="3"/>
  <c r="BR1783" i="1"/>
  <c r="AU1783" i="1"/>
  <c r="AV1783" i="1" s="1"/>
  <c r="BC152" i="1" s="1"/>
  <c r="BQ1003" i="3"/>
  <c r="BO1004" i="3"/>
  <c r="BQ1784" i="1"/>
  <c r="BO1785" i="1"/>
  <c r="AF221" i="1"/>
  <c r="AF611" i="3"/>
  <c r="U609" i="3"/>
  <c r="T610" i="3"/>
  <c r="AE222" i="1"/>
  <c r="T221" i="1"/>
  <c r="U221" i="1" s="1"/>
  <c r="AR1005" i="3"/>
  <c r="AS1006" i="3"/>
  <c r="AE612" i="3"/>
  <c r="R613" i="3"/>
  <c r="S613" i="3" s="1"/>
  <c r="R223" i="1"/>
  <c r="S223" i="1" s="1"/>
  <c r="AS1002" i="1"/>
  <c r="AR1001" i="1"/>
  <c r="AV1002" i="3" l="1"/>
  <c r="AT1002" i="3"/>
  <c r="BR1003" i="3"/>
  <c r="AU1003" i="3"/>
  <c r="AV1003" i="3" s="1"/>
  <c r="BR1784" i="1"/>
  <c r="AU1784" i="1"/>
  <c r="AV1784" i="1" s="1"/>
  <c r="BD152" i="1" s="1"/>
  <c r="BQ1004" i="3"/>
  <c r="BO1005" i="3"/>
  <c r="BO1786" i="1"/>
  <c r="BQ1785" i="1"/>
  <c r="AF222" i="1"/>
  <c r="AF612" i="3"/>
  <c r="U610" i="3"/>
  <c r="T611" i="3"/>
  <c r="AE223" i="1"/>
  <c r="T222" i="1"/>
  <c r="U222" i="1" s="1"/>
  <c r="AR1006" i="3"/>
  <c r="AS1007" i="3"/>
  <c r="R614" i="3"/>
  <c r="S614" i="3" s="1"/>
  <c r="AE613" i="3"/>
  <c r="R224" i="1"/>
  <c r="S224" i="1" s="1"/>
  <c r="AS1003" i="1"/>
  <c r="AR1002" i="1"/>
  <c r="BC87" i="3" l="1"/>
  <c r="AW1003" i="3"/>
  <c r="BR1004" i="3"/>
  <c r="AU1004" i="3"/>
  <c r="AV1004" i="3" s="1"/>
  <c r="AT1003" i="3"/>
  <c r="BB87" i="3"/>
  <c r="AW1002" i="3"/>
  <c r="BR1785" i="1"/>
  <c r="AU1785" i="1"/>
  <c r="AV1785" i="1" s="1"/>
  <c r="BE152" i="1" s="1"/>
  <c r="BO1006" i="3"/>
  <c r="BQ1005" i="3"/>
  <c r="BQ1786" i="1"/>
  <c r="BO1787" i="1"/>
  <c r="AF223" i="1"/>
  <c r="AF613" i="3"/>
  <c r="U611" i="3"/>
  <c r="T612" i="3"/>
  <c r="AE224" i="1"/>
  <c r="T223" i="1"/>
  <c r="U223" i="1" s="1"/>
  <c r="AS1008" i="3"/>
  <c r="AR1007" i="3"/>
  <c r="R615" i="3"/>
  <c r="S615" i="3" s="1"/>
  <c r="AE614" i="3"/>
  <c r="R225" i="1"/>
  <c r="S225" i="1" s="1"/>
  <c r="AS1004" i="1"/>
  <c r="AR1003" i="1"/>
  <c r="AT1004" i="3" l="1"/>
  <c r="BD87" i="3"/>
  <c r="AW1004" i="3"/>
  <c r="BR1005" i="3"/>
  <c r="AU1005" i="3"/>
  <c r="AV1005" i="3" s="1"/>
  <c r="BR1786" i="1"/>
  <c r="AU1786" i="1"/>
  <c r="AV1786" i="1" s="1"/>
  <c r="BF152" i="1" s="1"/>
  <c r="BQ1006" i="3"/>
  <c r="BO1007" i="3"/>
  <c r="BQ1787" i="1"/>
  <c r="BO1788" i="1"/>
  <c r="AF224" i="1"/>
  <c r="AF614" i="3"/>
  <c r="U612" i="3"/>
  <c r="T613" i="3"/>
  <c r="AE225" i="1"/>
  <c r="T224" i="1"/>
  <c r="U224" i="1" s="1"/>
  <c r="R616" i="3"/>
  <c r="S616" i="3" s="1"/>
  <c r="AE615" i="3"/>
  <c r="AR1008" i="3"/>
  <c r="AS1009" i="3"/>
  <c r="R226" i="1"/>
  <c r="S226" i="1" s="1"/>
  <c r="AS1005" i="1"/>
  <c r="AR1004" i="1"/>
  <c r="BE87" i="3" l="1"/>
  <c r="AW1005" i="3"/>
  <c r="AT1005" i="3"/>
  <c r="BR1006" i="3"/>
  <c r="AU1006" i="3"/>
  <c r="BR1787" i="1"/>
  <c r="AU1787" i="1"/>
  <c r="AV1787" i="1" s="1"/>
  <c r="BG152" i="1" s="1"/>
  <c r="BQ1007" i="3"/>
  <c r="BO1008" i="3"/>
  <c r="BQ1788" i="1"/>
  <c r="BO1789" i="1"/>
  <c r="AF225" i="1"/>
  <c r="AF615" i="3"/>
  <c r="U613" i="3"/>
  <c r="T614" i="3"/>
  <c r="AE226" i="1"/>
  <c r="T225" i="1"/>
  <c r="U225" i="1" s="1"/>
  <c r="AR1009" i="3"/>
  <c r="AS1010" i="3"/>
  <c r="R617" i="3"/>
  <c r="S617" i="3" s="1"/>
  <c r="AE616" i="3"/>
  <c r="R227" i="1"/>
  <c r="S227" i="1" s="1"/>
  <c r="AS1006" i="1"/>
  <c r="AR1005" i="1"/>
  <c r="AV1006" i="3" l="1"/>
  <c r="AT1006" i="3"/>
  <c r="BR1007" i="3"/>
  <c r="AU1007" i="3"/>
  <c r="AV1007" i="3" s="1"/>
  <c r="BR1788" i="1"/>
  <c r="AU1788" i="1"/>
  <c r="AV1788" i="1" s="1"/>
  <c r="BH152" i="1" s="1"/>
  <c r="BQ1008" i="3"/>
  <c r="BO1009" i="3"/>
  <c r="BO1790" i="1"/>
  <c r="BQ1789" i="1"/>
  <c r="AF226" i="1"/>
  <c r="AF616" i="3"/>
  <c r="U614" i="3"/>
  <c r="T615" i="3"/>
  <c r="AE227" i="1"/>
  <c r="T226" i="1"/>
  <c r="U226" i="1" s="1"/>
  <c r="R618" i="3"/>
  <c r="S618" i="3" s="1"/>
  <c r="AE617" i="3"/>
  <c r="AR1010" i="3"/>
  <c r="AS1011" i="3"/>
  <c r="R228" i="1"/>
  <c r="S228" i="1" s="1"/>
  <c r="AS1007" i="1"/>
  <c r="AR1006" i="1"/>
  <c r="BR1008" i="3" l="1"/>
  <c r="AU1008" i="3"/>
  <c r="AV1008" i="3" s="1"/>
  <c r="AT1007" i="3"/>
  <c r="BG87" i="3"/>
  <c r="AW1007" i="3"/>
  <c r="BF87" i="3"/>
  <c r="AW1006" i="3"/>
  <c r="BR1789" i="1"/>
  <c r="AU1789" i="1"/>
  <c r="AV1789" i="1" s="1"/>
  <c r="BI152" i="1" s="1"/>
  <c r="BO1010" i="3"/>
  <c r="BQ1009" i="3"/>
  <c r="BQ1790" i="1"/>
  <c r="BO1791" i="1"/>
  <c r="AF227" i="1"/>
  <c r="AF617" i="3"/>
  <c r="U615" i="3"/>
  <c r="T616" i="3"/>
  <c r="AE228" i="1"/>
  <c r="T227" i="1"/>
  <c r="U227" i="1" s="1"/>
  <c r="AS1012" i="3"/>
  <c r="AR1011" i="3"/>
  <c r="R619" i="3"/>
  <c r="S619" i="3" s="1"/>
  <c r="AE618" i="3"/>
  <c r="R229" i="1"/>
  <c r="S229" i="1" s="1"/>
  <c r="AS1008" i="1"/>
  <c r="AR1007" i="1"/>
  <c r="BR1009" i="3" l="1"/>
  <c r="AU1009" i="3"/>
  <c r="AV1009" i="3" s="1"/>
  <c r="AT1008" i="3"/>
  <c r="BH87" i="3"/>
  <c r="AW1008" i="3"/>
  <c r="BR1790" i="1"/>
  <c r="AU1790" i="1"/>
  <c r="AV1790" i="1" s="1"/>
  <c r="BJ152" i="1" s="1"/>
  <c r="BQ1010" i="3"/>
  <c r="BO1011" i="3"/>
  <c r="BQ1791" i="1"/>
  <c r="BO1792" i="1"/>
  <c r="AF228" i="1"/>
  <c r="AF618" i="3"/>
  <c r="U616" i="3"/>
  <c r="T617" i="3"/>
  <c r="AE229" i="1"/>
  <c r="T228" i="1"/>
  <c r="U228" i="1" s="1"/>
  <c r="AR1012" i="3"/>
  <c r="AS1013" i="3"/>
  <c r="AE619" i="3"/>
  <c r="R620" i="3"/>
  <c r="S620" i="3" s="1"/>
  <c r="R230" i="1"/>
  <c r="S230" i="1" s="1"/>
  <c r="AS1009" i="1"/>
  <c r="AR1008" i="1"/>
  <c r="AT1009" i="3" l="1"/>
  <c r="BI87" i="3"/>
  <c r="AW1009" i="3"/>
  <c r="BR1010" i="3"/>
  <c r="AU1010" i="3"/>
  <c r="BR1791" i="1"/>
  <c r="AU1791" i="1"/>
  <c r="AV1791" i="1" s="1"/>
  <c r="BK152" i="1" s="1"/>
  <c r="BL152" i="1" s="1"/>
  <c r="BQ1011" i="3"/>
  <c r="BO1012" i="3"/>
  <c r="BQ1792" i="1"/>
  <c r="BO1793" i="1"/>
  <c r="AF229" i="1"/>
  <c r="AF619" i="3"/>
  <c r="U617" i="3"/>
  <c r="T618" i="3"/>
  <c r="AE230" i="1"/>
  <c r="T229" i="1"/>
  <c r="U229" i="1" s="1"/>
  <c r="R621" i="3"/>
  <c r="S621" i="3" s="1"/>
  <c r="AE620" i="3"/>
  <c r="AR1013" i="3"/>
  <c r="AS1014" i="3"/>
  <c r="R231" i="1"/>
  <c r="S231" i="1" s="1"/>
  <c r="AS1010" i="1"/>
  <c r="AR1009" i="1"/>
  <c r="BR1011" i="3" l="1"/>
  <c r="AU1011" i="3"/>
  <c r="AV1011" i="3" s="1"/>
  <c r="AV1010" i="3"/>
  <c r="AT1010" i="3"/>
  <c r="BR1792" i="1"/>
  <c r="AU1792" i="1"/>
  <c r="AV1792" i="1" s="1"/>
  <c r="AZ153" i="1" s="1"/>
  <c r="BQ1012" i="3"/>
  <c r="BO1013" i="3"/>
  <c r="BO1794" i="1"/>
  <c r="BQ1793" i="1"/>
  <c r="AF230" i="1"/>
  <c r="AF620" i="3"/>
  <c r="U618" i="3"/>
  <c r="T619" i="3"/>
  <c r="T230" i="1"/>
  <c r="U230" i="1" s="1"/>
  <c r="AE231" i="1"/>
  <c r="AR1014" i="3"/>
  <c r="AS1015" i="3"/>
  <c r="R622" i="3"/>
  <c r="S622" i="3" s="1"/>
  <c r="AE621" i="3"/>
  <c r="R232" i="1"/>
  <c r="S232" i="1" s="1"/>
  <c r="AS1011" i="1"/>
  <c r="AR1010" i="1"/>
  <c r="AT1011" i="3" l="1"/>
  <c r="BR1012" i="3"/>
  <c r="AU1012" i="3"/>
  <c r="AV1012" i="3" s="1"/>
  <c r="BJ87" i="3"/>
  <c r="AW1010" i="3"/>
  <c r="BK87" i="3"/>
  <c r="AW1011" i="3"/>
  <c r="AT1012" i="3"/>
  <c r="BR1793" i="1"/>
  <c r="AU1793" i="1"/>
  <c r="AV1793" i="1" s="1"/>
  <c r="BA153" i="1" s="1"/>
  <c r="BQ1013" i="3"/>
  <c r="BO1014" i="3"/>
  <c r="BQ1794" i="1"/>
  <c r="BO1795" i="1"/>
  <c r="AF231" i="1"/>
  <c r="AF621" i="3"/>
  <c r="U619" i="3"/>
  <c r="T620" i="3"/>
  <c r="T231" i="1"/>
  <c r="U231" i="1" s="1"/>
  <c r="AE232" i="1"/>
  <c r="R623" i="3"/>
  <c r="S623" i="3" s="1"/>
  <c r="AE622" i="3"/>
  <c r="AR1015" i="3"/>
  <c r="AS1016" i="3"/>
  <c r="R233" i="1"/>
  <c r="S233" i="1" s="1"/>
  <c r="AS1012" i="1"/>
  <c r="AR1011" i="1"/>
  <c r="BM87" i="3" l="1"/>
  <c r="AP88" i="3" s="1"/>
  <c r="BL87" i="3"/>
  <c r="BR1013" i="3"/>
  <c r="AU1013" i="3"/>
  <c r="AV1013" i="3" s="1"/>
  <c r="AZ88" i="3"/>
  <c r="AW1012" i="3"/>
  <c r="BR1794" i="1"/>
  <c r="AU1794" i="1"/>
  <c r="AV1794" i="1" s="1"/>
  <c r="BB153" i="1" s="1"/>
  <c r="BO1015" i="3"/>
  <c r="BQ1014" i="3"/>
  <c r="BQ1795" i="1"/>
  <c r="BO1796" i="1"/>
  <c r="AF232" i="1"/>
  <c r="AF622" i="3"/>
  <c r="U620" i="3"/>
  <c r="T621" i="3"/>
  <c r="T232" i="1"/>
  <c r="U232" i="1" s="1"/>
  <c r="AE233" i="1"/>
  <c r="AE623" i="3"/>
  <c r="R624" i="3"/>
  <c r="S624" i="3" s="1"/>
  <c r="AS1017" i="3"/>
  <c r="AR1016" i="3"/>
  <c r="R234" i="1"/>
  <c r="S234" i="1" s="1"/>
  <c r="AS1013" i="1"/>
  <c r="AR1012" i="1"/>
  <c r="BA88" i="3" l="1"/>
  <c r="AW1013" i="3"/>
  <c r="BR1014" i="3"/>
  <c r="AU1014" i="3"/>
  <c r="AT1013" i="3"/>
  <c r="BR1795" i="1"/>
  <c r="AU1795" i="1"/>
  <c r="AV1795" i="1" s="1"/>
  <c r="BC153" i="1" s="1"/>
  <c r="BQ1015" i="3"/>
  <c r="BO1016" i="3"/>
  <c r="BQ1796" i="1"/>
  <c r="BO1797" i="1"/>
  <c r="AF233" i="1"/>
  <c r="AF623" i="3"/>
  <c r="U621" i="3"/>
  <c r="T622" i="3"/>
  <c r="AE234" i="1"/>
  <c r="T233" i="1"/>
  <c r="U233" i="1" s="1"/>
  <c r="AE624" i="3"/>
  <c r="R625" i="3"/>
  <c r="S625" i="3" s="1"/>
  <c r="AR1017" i="3"/>
  <c r="AS1018" i="3"/>
  <c r="R235" i="1"/>
  <c r="S235" i="1" s="1"/>
  <c r="AS1014" i="1"/>
  <c r="AR1013" i="1"/>
  <c r="AV1014" i="3" l="1"/>
  <c r="AT1014" i="3"/>
  <c r="BR1015" i="3"/>
  <c r="AU1015" i="3"/>
  <c r="AV1015" i="3" s="1"/>
  <c r="BR1796" i="1"/>
  <c r="AU1796" i="1"/>
  <c r="AV1796" i="1" s="1"/>
  <c r="BD153" i="1" s="1"/>
  <c r="BQ1016" i="3"/>
  <c r="BO1017" i="3"/>
  <c r="BO1798" i="1"/>
  <c r="BQ1797" i="1"/>
  <c r="AF234" i="1"/>
  <c r="AF624" i="3"/>
  <c r="U622" i="3"/>
  <c r="T623" i="3"/>
  <c r="AE235" i="1"/>
  <c r="T234" i="1"/>
  <c r="U234" i="1" s="1"/>
  <c r="AR1018" i="3"/>
  <c r="AS1019" i="3"/>
  <c r="R626" i="3"/>
  <c r="S626" i="3" s="1"/>
  <c r="AE625" i="3"/>
  <c r="R236" i="1"/>
  <c r="S236" i="1" s="1"/>
  <c r="AS1015" i="1"/>
  <c r="AR1014" i="1"/>
  <c r="BR1016" i="3" l="1"/>
  <c r="AU1016" i="3"/>
  <c r="AV1016" i="3" s="1"/>
  <c r="BC88" i="3"/>
  <c r="AW1015" i="3"/>
  <c r="AT1015" i="3"/>
  <c r="BB88" i="3"/>
  <c r="AW1014" i="3"/>
  <c r="BR1797" i="1"/>
  <c r="AU1797" i="1"/>
  <c r="AV1797" i="1" s="1"/>
  <c r="BE153" i="1" s="1"/>
  <c r="BQ1017" i="3"/>
  <c r="BO1018" i="3"/>
  <c r="BQ1798" i="1"/>
  <c r="BO1799" i="1"/>
  <c r="AF235" i="1"/>
  <c r="AF625" i="3"/>
  <c r="U623" i="3"/>
  <c r="T624" i="3"/>
  <c r="AE236" i="1"/>
  <c r="T235" i="1"/>
  <c r="U235" i="1" s="1"/>
  <c r="AR1019" i="3"/>
  <c r="AS1020" i="3"/>
  <c r="R627" i="3"/>
  <c r="S627" i="3" s="1"/>
  <c r="AE626" i="3"/>
  <c r="R237" i="1"/>
  <c r="S237" i="1" s="1"/>
  <c r="AS1016" i="1"/>
  <c r="AR1015" i="1"/>
  <c r="AT1016" i="3" l="1"/>
  <c r="BR1017" i="3"/>
  <c r="AU1017" i="3"/>
  <c r="AV1017" i="3" s="1"/>
  <c r="BD88" i="3"/>
  <c r="AW1016" i="3"/>
  <c r="BR1798" i="1"/>
  <c r="AU1798" i="1"/>
  <c r="AV1798" i="1" s="1"/>
  <c r="BF153" i="1" s="1"/>
  <c r="BO1019" i="3"/>
  <c r="BQ1018" i="3"/>
  <c r="BQ1799" i="1"/>
  <c r="BO1800" i="1"/>
  <c r="AF236" i="1"/>
  <c r="AF626" i="3"/>
  <c r="U624" i="3"/>
  <c r="T625" i="3"/>
  <c r="AE237" i="1"/>
  <c r="T236" i="1"/>
  <c r="U236" i="1" s="1"/>
  <c r="AE627" i="3"/>
  <c r="R628" i="3"/>
  <c r="S628" i="3" s="1"/>
  <c r="AS1021" i="3"/>
  <c r="AR1020" i="3"/>
  <c r="R238" i="1"/>
  <c r="S238" i="1" s="1"/>
  <c r="AS1017" i="1"/>
  <c r="AR1016" i="1"/>
  <c r="BE88" i="3" l="1"/>
  <c r="AW1017" i="3"/>
  <c r="BR1018" i="3"/>
  <c r="AU1018" i="3"/>
  <c r="AT1017" i="3"/>
  <c r="BR1799" i="1"/>
  <c r="AU1799" i="1"/>
  <c r="AV1799" i="1" s="1"/>
  <c r="BG153" i="1" s="1"/>
  <c r="BQ1019" i="3"/>
  <c r="BO1020" i="3"/>
  <c r="BQ1800" i="1"/>
  <c r="BO1801" i="1"/>
  <c r="AF237" i="1"/>
  <c r="AF627" i="3"/>
  <c r="U625" i="3"/>
  <c r="T626" i="3"/>
  <c r="T237" i="1"/>
  <c r="U237" i="1" s="1"/>
  <c r="AE238" i="1"/>
  <c r="R629" i="3"/>
  <c r="S629" i="3" s="1"/>
  <c r="AE628" i="3"/>
  <c r="AR1021" i="3"/>
  <c r="AS1022" i="3"/>
  <c r="R239" i="1"/>
  <c r="S239" i="1" s="1"/>
  <c r="AS1018" i="1"/>
  <c r="AR1017" i="1"/>
  <c r="BR1019" i="3" l="1"/>
  <c r="AU1019" i="3"/>
  <c r="AV1019" i="3" s="1"/>
  <c r="AV1018" i="3"/>
  <c r="AT1018" i="3"/>
  <c r="AT1019" i="3" s="1"/>
  <c r="BR1800" i="1"/>
  <c r="AU1800" i="1"/>
  <c r="AV1800" i="1" s="1"/>
  <c r="BH153" i="1" s="1"/>
  <c r="BQ1020" i="3"/>
  <c r="BO1021" i="3"/>
  <c r="BO1802" i="1"/>
  <c r="BQ1801" i="1"/>
  <c r="AF238" i="1"/>
  <c r="AF628" i="3"/>
  <c r="U626" i="3"/>
  <c r="T627" i="3"/>
  <c r="T238" i="1"/>
  <c r="U238" i="1" s="1"/>
  <c r="AE239" i="1"/>
  <c r="AE629" i="3"/>
  <c r="R630" i="3"/>
  <c r="S630" i="3" s="1"/>
  <c r="AR1022" i="3"/>
  <c r="AS1023" i="3"/>
  <c r="R240" i="1"/>
  <c r="S240" i="1" s="1"/>
  <c r="AS1019" i="1"/>
  <c r="AR1018" i="1"/>
  <c r="BF88" i="3" l="1"/>
  <c r="AW1018" i="3"/>
  <c r="BG88" i="3"/>
  <c r="AW1019" i="3"/>
  <c r="BR1020" i="3"/>
  <c r="AU1020" i="3"/>
  <c r="AV1020" i="3" s="1"/>
  <c r="BR1801" i="1"/>
  <c r="AU1801" i="1"/>
  <c r="AV1801" i="1" s="1"/>
  <c r="BI153" i="1" s="1"/>
  <c r="BQ1021" i="3"/>
  <c r="BO1022" i="3"/>
  <c r="BQ1802" i="1"/>
  <c r="BO1803" i="1"/>
  <c r="BQ1803" i="1" s="1"/>
  <c r="AU1803" i="1" s="1"/>
  <c r="AV1803" i="1" s="1"/>
  <c r="BK153" i="1" s="1"/>
  <c r="AF239" i="1"/>
  <c r="AF629" i="3"/>
  <c r="U627" i="3"/>
  <c r="T628" i="3"/>
  <c r="T239" i="1"/>
  <c r="U239" i="1" s="1"/>
  <c r="AE240" i="1"/>
  <c r="R631" i="3"/>
  <c r="S631" i="3" s="1"/>
  <c r="AE630" i="3"/>
  <c r="AS1024" i="3"/>
  <c r="AR1023" i="3"/>
  <c r="R241" i="1"/>
  <c r="S241" i="1" s="1"/>
  <c r="AS1020" i="1"/>
  <c r="AR1019" i="1"/>
  <c r="BH88" i="3" l="1"/>
  <c r="AW1020" i="3"/>
  <c r="BR1021" i="3"/>
  <c r="AU1021" i="3"/>
  <c r="AV1021" i="3" s="1"/>
  <c r="AT1020" i="3"/>
  <c r="BR1802" i="1"/>
  <c r="BR1803" i="1" s="1"/>
  <c r="AU1802" i="1"/>
  <c r="AV1802" i="1" s="1"/>
  <c r="BJ153" i="1" s="1"/>
  <c r="BL153" i="1" s="1"/>
  <c r="BQ1022" i="3"/>
  <c r="BO1023" i="3"/>
  <c r="AF240" i="1"/>
  <c r="AF630" i="3"/>
  <c r="U628" i="3"/>
  <c r="T629" i="3"/>
  <c r="T240" i="1"/>
  <c r="U240" i="1" s="1"/>
  <c r="AE241" i="1"/>
  <c r="AR1024" i="3"/>
  <c r="AS1025" i="3"/>
  <c r="AE631" i="3"/>
  <c r="R632" i="3"/>
  <c r="S632" i="3" s="1"/>
  <c r="R242" i="1"/>
  <c r="S242" i="1" s="1"/>
  <c r="AS1021" i="1"/>
  <c r="AR1020" i="1"/>
  <c r="AT1021" i="3" l="1"/>
  <c r="BR1022" i="3"/>
  <c r="AU1022" i="3"/>
  <c r="BI88" i="3"/>
  <c r="AW1021" i="3"/>
  <c r="BQ1023" i="3"/>
  <c r="BO1024" i="3"/>
  <c r="AF241" i="1"/>
  <c r="AF631" i="3"/>
  <c r="U629" i="3"/>
  <c r="T630" i="3"/>
  <c r="AE242" i="1"/>
  <c r="T241" i="1"/>
  <c r="U241" i="1" s="1"/>
  <c r="AR1025" i="3"/>
  <c r="AS1026" i="3"/>
  <c r="AE632" i="3"/>
  <c r="R633" i="3"/>
  <c r="S633" i="3" s="1"/>
  <c r="R243" i="1"/>
  <c r="S243" i="1" s="1"/>
  <c r="AS1022" i="1"/>
  <c r="AR1021" i="1"/>
  <c r="BR1023" i="3" l="1"/>
  <c r="AU1023" i="3"/>
  <c r="AV1023" i="3" s="1"/>
  <c r="AV1022" i="3"/>
  <c r="AT1022" i="3"/>
  <c r="BQ1024" i="3"/>
  <c r="BO1025" i="3"/>
  <c r="AF242" i="1"/>
  <c r="AF632" i="3"/>
  <c r="U630" i="3"/>
  <c r="T631" i="3"/>
  <c r="AE243" i="1"/>
  <c r="T242" i="1"/>
  <c r="U242" i="1" s="1"/>
  <c r="AE633" i="3"/>
  <c r="R634" i="3"/>
  <c r="S634" i="3" s="1"/>
  <c r="AR1026" i="3"/>
  <c r="AS1027" i="3"/>
  <c r="R244" i="1"/>
  <c r="S244" i="1" s="1"/>
  <c r="AS1023" i="1"/>
  <c r="AR1022" i="1"/>
  <c r="AT1023" i="3" l="1"/>
  <c r="BR1024" i="3"/>
  <c r="AU1024" i="3"/>
  <c r="BJ88" i="3"/>
  <c r="AW1022" i="3"/>
  <c r="BK88" i="3"/>
  <c r="AW1023" i="3"/>
  <c r="BO1026" i="3"/>
  <c r="BQ1025" i="3"/>
  <c r="AF243" i="1"/>
  <c r="AF633" i="3"/>
  <c r="U631" i="3"/>
  <c r="T632" i="3"/>
  <c r="AE244" i="1"/>
  <c r="T243" i="1"/>
  <c r="U243" i="1" s="1"/>
  <c r="R635" i="3"/>
  <c r="S635" i="3" s="1"/>
  <c r="AE634" i="3"/>
  <c r="AR1027" i="3"/>
  <c r="AS1028" i="3"/>
  <c r="R245" i="1"/>
  <c r="S245" i="1" s="1"/>
  <c r="AS1024" i="1"/>
  <c r="AR1023" i="1"/>
  <c r="BL88" i="3" l="1"/>
  <c r="BM88" i="3"/>
  <c r="AP89" i="3" s="1"/>
  <c r="BR1025" i="3"/>
  <c r="AU1025" i="3"/>
  <c r="AV1025" i="3" s="1"/>
  <c r="AT1024" i="3"/>
  <c r="AV1024" i="3"/>
  <c r="BQ1026" i="3"/>
  <c r="BO1027" i="3"/>
  <c r="AF244" i="1"/>
  <c r="AF634" i="3"/>
  <c r="U632" i="3"/>
  <c r="T633" i="3"/>
  <c r="AE245" i="1"/>
  <c r="T244" i="1"/>
  <c r="U244" i="1" s="1"/>
  <c r="AR1028" i="3"/>
  <c r="AS1029" i="3"/>
  <c r="AE635" i="3"/>
  <c r="R636" i="3"/>
  <c r="S636" i="3" s="1"/>
  <c r="R246" i="1"/>
  <c r="S246" i="1" s="1"/>
  <c r="AS1025" i="1"/>
  <c r="AR1024" i="1"/>
  <c r="AT1025" i="3" l="1"/>
  <c r="AZ89" i="3"/>
  <c r="AW1024" i="3"/>
  <c r="BA89" i="3"/>
  <c r="AW1025" i="3"/>
  <c r="BR1026" i="3"/>
  <c r="AU1026" i="3"/>
  <c r="BQ1027" i="3"/>
  <c r="BO1028" i="3"/>
  <c r="AF245" i="1"/>
  <c r="AF635" i="3"/>
  <c r="U633" i="3"/>
  <c r="T634" i="3"/>
  <c r="AE246" i="1"/>
  <c r="T245" i="1"/>
  <c r="U245" i="1" s="1"/>
  <c r="AE636" i="3"/>
  <c r="R637" i="3"/>
  <c r="S637" i="3" s="1"/>
  <c r="AR1029" i="3"/>
  <c r="AS1030" i="3"/>
  <c r="R247" i="1"/>
  <c r="S247" i="1" s="1"/>
  <c r="AS1026" i="1"/>
  <c r="AR1025" i="1"/>
  <c r="BR1027" i="3" l="1"/>
  <c r="AU1027" i="3"/>
  <c r="AV1027" i="3" s="1"/>
  <c r="AV1026" i="3"/>
  <c r="AT1026" i="3"/>
  <c r="BQ1028" i="3"/>
  <c r="BO1029" i="3"/>
  <c r="AF246" i="1"/>
  <c r="AF636" i="3"/>
  <c r="U634" i="3"/>
  <c r="T635" i="3"/>
  <c r="AE247" i="1"/>
  <c r="T246" i="1"/>
  <c r="U246" i="1" s="1"/>
  <c r="AR1030" i="3"/>
  <c r="AS1031" i="3"/>
  <c r="AE637" i="3"/>
  <c r="R638" i="3"/>
  <c r="S638" i="3" s="1"/>
  <c r="R248" i="1"/>
  <c r="S248" i="1" s="1"/>
  <c r="AS1027" i="1"/>
  <c r="AR1026" i="1"/>
  <c r="AT1027" i="3" l="1"/>
  <c r="BB89" i="3"/>
  <c r="AW1026" i="3"/>
  <c r="BR1028" i="3"/>
  <c r="AU1028" i="3"/>
  <c r="BC89" i="3"/>
  <c r="AW1027" i="3"/>
  <c r="BQ1029" i="3"/>
  <c r="BO1030" i="3"/>
  <c r="AF247" i="1"/>
  <c r="AF637" i="3"/>
  <c r="U635" i="3"/>
  <c r="T636" i="3"/>
  <c r="AE248" i="1"/>
  <c r="T247" i="1"/>
  <c r="U247" i="1" s="1"/>
  <c r="AR1031" i="3"/>
  <c r="AS1032" i="3"/>
  <c r="R639" i="3"/>
  <c r="S639" i="3" s="1"/>
  <c r="AE638" i="3"/>
  <c r="R249" i="1"/>
  <c r="S249" i="1" s="1"/>
  <c r="AS1028" i="1"/>
  <c r="AR1027" i="1"/>
  <c r="BR1029" i="3" l="1"/>
  <c r="AU1029" i="3"/>
  <c r="AV1029" i="3" s="1"/>
  <c r="AT1028" i="3"/>
  <c r="AV1028" i="3"/>
  <c r="BO1031" i="3"/>
  <c r="BQ1030" i="3"/>
  <c r="AF248" i="1"/>
  <c r="AF638" i="3"/>
  <c r="U636" i="3"/>
  <c r="T637" i="3"/>
  <c r="AE249" i="1"/>
  <c r="T248" i="1"/>
  <c r="U248" i="1" s="1"/>
  <c r="AE639" i="3"/>
  <c r="R640" i="3"/>
  <c r="S640" i="3" s="1"/>
  <c r="AS1033" i="3"/>
  <c r="AR1032" i="3"/>
  <c r="R250" i="1"/>
  <c r="S250" i="1" s="1"/>
  <c r="AS1029" i="1"/>
  <c r="AR1028" i="1"/>
  <c r="AT1029" i="3" l="1"/>
  <c r="BD89" i="3"/>
  <c r="AW1028" i="3"/>
  <c r="BR1030" i="3"/>
  <c r="AU1030" i="3"/>
  <c r="AV1030" i="3" s="1"/>
  <c r="BE89" i="3"/>
  <c r="AW1029" i="3"/>
  <c r="BQ1031" i="3"/>
  <c r="BO1032" i="3"/>
  <c r="AF249" i="1"/>
  <c r="AF639" i="3"/>
  <c r="U637" i="3"/>
  <c r="T638" i="3"/>
  <c r="AE250" i="1"/>
  <c r="T249" i="1"/>
  <c r="U249" i="1" s="1"/>
  <c r="AR1033" i="3"/>
  <c r="AS1034" i="3"/>
  <c r="R641" i="3"/>
  <c r="S641" i="3" s="1"/>
  <c r="AE640" i="3"/>
  <c r="R251" i="1"/>
  <c r="S251" i="1" s="1"/>
  <c r="AS1030" i="1"/>
  <c r="AR1029" i="1"/>
  <c r="BR1031" i="3" l="1"/>
  <c r="AU1031" i="3"/>
  <c r="AV1031" i="3" s="1"/>
  <c r="AT1030" i="3"/>
  <c r="BF89" i="3"/>
  <c r="AW1030" i="3"/>
  <c r="BO1033" i="3"/>
  <c r="BQ1032" i="3"/>
  <c r="AF250" i="1"/>
  <c r="AF640" i="3"/>
  <c r="U638" i="3"/>
  <c r="T639" i="3"/>
  <c r="AE251" i="1"/>
  <c r="T250" i="1"/>
  <c r="U250" i="1" s="1"/>
  <c r="AE641" i="3"/>
  <c r="R642" i="3"/>
  <c r="S642" i="3" s="1"/>
  <c r="AR1034" i="3"/>
  <c r="AS1035" i="3"/>
  <c r="R252" i="1"/>
  <c r="S252" i="1" s="1"/>
  <c r="AS1031" i="1"/>
  <c r="AR1030" i="1"/>
  <c r="AT1031" i="3" l="1"/>
  <c r="BR1032" i="3"/>
  <c r="AU1032" i="3"/>
  <c r="BG89" i="3"/>
  <c r="AW1031" i="3"/>
  <c r="BO1034" i="3"/>
  <c r="BQ1033" i="3"/>
  <c r="AF251" i="1"/>
  <c r="AF641" i="3"/>
  <c r="U639" i="3"/>
  <c r="T640" i="3"/>
  <c r="AE252" i="1"/>
  <c r="T251" i="1"/>
  <c r="U251" i="1" s="1"/>
  <c r="AS1036" i="3"/>
  <c r="AR1035" i="3"/>
  <c r="R643" i="3"/>
  <c r="S643" i="3" s="1"/>
  <c r="AE642" i="3"/>
  <c r="R253" i="1"/>
  <c r="S253" i="1" s="1"/>
  <c r="AS1032" i="1"/>
  <c r="AR1031" i="1"/>
  <c r="BR1033" i="3" l="1"/>
  <c r="AU1033" i="3"/>
  <c r="AV1033" i="3" s="1"/>
  <c r="AV1032" i="3"/>
  <c r="AT1032" i="3"/>
  <c r="BQ1034" i="3"/>
  <c r="BO1035" i="3"/>
  <c r="AF252" i="1"/>
  <c r="AF642" i="3"/>
  <c r="U640" i="3"/>
  <c r="T641" i="3"/>
  <c r="AE253" i="1"/>
  <c r="T252" i="1"/>
  <c r="U252" i="1" s="1"/>
  <c r="AE643" i="3"/>
  <c r="R644" i="3"/>
  <c r="S644" i="3" s="1"/>
  <c r="AR1036" i="3"/>
  <c r="AS1037" i="3"/>
  <c r="R254" i="1"/>
  <c r="S254" i="1" s="1"/>
  <c r="AS1033" i="1"/>
  <c r="AR1032" i="1"/>
  <c r="AT1033" i="3" l="1"/>
  <c r="BH89" i="3"/>
  <c r="AW1032" i="3"/>
  <c r="BR1034" i="3"/>
  <c r="AU1034" i="3"/>
  <c r="BI89" i="3"/>
  <c r="AW1033" i="3"/>
  <c r="BQ1035" i="3"/>
  <c r="BO1036" i="3"/>
  <c r="AF253" i="1"/>
  <c r="AF643" i="3"/>
  <c r="U641" i="3"/>
  <c r="T642" i="3"/>
  <c r="T253" i="1"/>
  <c r="U253" i="1" s="1"/>
  <c r="AE254" i="1"/>
  <c r="AR1037" i="3"/>
  <c r="AS1038" i="3"/>
  <c r="R645" i="3"/>
  <c r="S645" i="3" s="1"/>
  <c r="AE644" i="3"/>
  <c r="R255" i="1"/>
  <c r="S255" i="1" s="1"/>
  <c r="AS1034" i="1"/>
  <c r="AR1033" i="1"/>
  <c r="BR1035" i="3" l="1"/>
  <c r="AU1035" i="3"/>
  <c r="AV1035" i="3" s="1"/>
  <c r="AT1034" i="3"/>
  <c r="AV1034" i="3"/>
  <c r="BQ1036" i="3"/>
  <c r="BO1037" i="3"/>
  <c r="AF254" i="1"/>
  <c r="AF644" i="3"/>
  <c r="U642" i="3"/>
  <c r="T643" i="3"/>
  <c r="AE255" i="1"/>
  <c r="T254" i="1"/>
  <c r="U254" i="1" s="1"/>
  <c r="R646" i="3"/>
  <c r="S646" i="3" s="1"/>
  <c r="AE645" i="3"/>
  <c r="AR1038" i="3"/>
  <c r="AS1039" i="3"/>
  <c r="R256" i="1"/>
  <c r="S256" i="1" s="1"/>
  <c r="AS1035" i="1"/>
  <c r="AR1034" i="1"/>
  <c r="BJ89" i="3" l="1"/>
  <c r="AW1034" i="3"/>
  <c r="AT1035" i="3"/>
  <c r="BK89" i="3"/>
  <c r="AW1035" i="3"/>
  <c r="BR1036" i="3"/>
  <c r="AU1036" i="3"/>
  <c r="BQ1037" i="3"/>
  <c r="BO1038" i="3"/>
  <c r="AF255" i="1"/>
  <c r="AF645" i="3"/>
  <c r="U643" i="3"/>
  <c r="T644" i="3"/>
  <c r="AE256" i="1"/>
  <c r="T255" i="1"/>
  <c r="U255" i="1" s="1"/>
  <c r="R647" i="3"/>
  <c r="S647" i="3" s="1"/>
  <c r="AE646" i="3"/>
  <c r="AS1040" i="3"/>
  <c r="AR1039" i="3"/>
  <c r="R257" i="1"/>
  <c r="S257" i="1" s="1"/>
  <c r="AS1036" i="1"/>
  <c r="AR1035" i="1"/>
  <c r="BM89" i="3" l="1"/>
  <c r="AP90" i="3" s="1"/>
  <c r="AH24" i="3" s="1"/>
  <c r="BR1037" i="3"/>
  <c r="AU1037" i="3"/>
  <c r="AV1037" i="3" s="1"/>
  <c r="AV1036" i="3"/>
  <c r="AT1036" i="3"/>
  <c r="BL89" i="3"/>
  <c r="BQ1038" i="3"/>
  <c r="BO1039" i="3"/>
  <c r="AF256" i="1"/>
  <c r="AF646" i="3"/>
  <c r="U644" i="3"/>
  <c r="T645" i="3"/>
  <c r="AE257" i="1"/>
  <c r="T256" i="1"/>
  <c r="U256" i="1" s="1"/>
  <c r="AE647" i="3"/>
  <c r="R648" i="3"/>
  <c r="S648" i="3" s="1"/>
  <c r="AR1040" i="3"/>
  <c r="AS1041" i="3"/>
  <c r="R258" i="1"/>
  <c r="S258" i="1" s="1"/>
  <c r="AS1037" i="1"/>
  <c r="AR1036" i="1"/>
  <c r="AT1037" i="3" l="1"/>
  <c r="AZ90" i="3"/>
  <c r="AW1036" i="3"/>
  <c r="BR1038" i="3"/>
  <c r="AU1038" i="3"/>
  <c r="AV1038" i="3" s="1"/>
  <c r="BA90" i="3"/>
  <c r="AW1037" i="3"/>
  <c r="BQ1039" i="3"/>
  <c r="BO1040" i="3"/>
  <c r="AF257" i="1"/>
  <c r="AF647" i="3"/>
  <c r="U645" i="3"/>
  <c r="T646" i="3"/>
  <c r="AE258" i="1"/>
  <c r="T257" i="1"/>
  <c r="U257" i="1" s="1"/>
  <c r="AR1041" i="3"/>
  <c r="AS1042" i="3"/>
  <c r="AE648" i="3"/>
  <c r="R649" i="3"/>
  <c r="S649" i="3" s="1"/>
  <c r="R259" i="1"/>
  <c r="S259" i="1" s="1"/>
  <c r="AS1038" i="1"/>
  <c r="AR1037" i="1"/>
  <c r="BR1039" i="3" l="1"/>
  <c r="AU1039" i="3"/>
  <c r="AV1039" i="3" s="1"/>
  <c r="BB90" i="3"/>
  <c r="AW1038" i="3"/>
  <c r="AT1038" i="3"/>
  <c r="BQ1040" i="3"/>
  <c r="BO1041" i="3"/>
  <c r="AF258" i="1"/>
  <c r="AF648" i="3"/>
  <c r="U646" i="3"/>
  <c r="T647" i="3"/>
  <c r="AE259" i="1"/>
  <c r="T258" i="1"/>
  <c r="U258" i="1" s="1"/>
  <c r="AE649" i="3"/>
  <c r="R650" i="3"/>
  <c r="S650" i="3" s="1"/>
  <c r="AR1042" i="3"/>
  <c r="AS1043" i="3"/>
  <c r="R260" i="1"/>
  <c r="S260" i="1" s="1"/>
  <c r="AS1039" i="1"/>
  <c r="AR1038" i="1"/>
  <c r="AT1039" i="3" l="1"/>
  <c r="BR1040" i="3"/>
  <c r="AU1040" i="3"/>
  <c r="BC90" i="3"/>
  <c r="AW1039" i="3"/>
  <c r="BQ1041" i="3"/>
  <c r="BO1042" i="3"/>
  <c r="AF259" i="1"/>
  <c r="AF649" i="3"/>
  <c r="U647" i="3"/>
  <c r="T648" i="3"/>
  <c r="AE260" i="1"/>
  <c r="T259" i="1"/>
  <c r="U259" i="1" s="1"/>
  <c r="R651" i="3"/>
  <c r="S651" i="3" s="1"/>
  <c r="AE650" i="3"/>
  <c r="AR1043" i="3"/>
  <c r="AS1044" i="3"/>
  <c r="R261" i="1"/>
  <c r="S261" i="1" s="1"/>
  <c r="AS1040" i="1"/>
  <c r="AR1039" i="1"/>
  <c r="AV1040" i="3" l="1"/>
  <c r="AT1040" i="3"/>
  <c r="BR1041" i="3"/>
  <c r="AU1041" i="3"/>
  <c r="AV1041" i="3" s="1"/>
  <c r="BQ1042" i="3"/>
  <c r="BO1043" i="3"/>
  <c r="AF260" i="1"/>
  <c r="AF650" i="3"/>
  <c r="U648" i="3"/>
  <c r="T649" i="3"/>
  <c r="AE261" i="1"/>
  <c r="T260" i="1"/>
  <c r="U260" i="1" s="1"/>
  <c r="AS1045" i="3"/>
  <c r="AR1044" i="3"/>
  <c r="AE651" i="3"/>
  <c r="R652" i="3"/>
  <c r="S652" i="3" s="1"/>
  <c r="R262" i="1"/>
  <c r="S262" i="1" s="1"/>
  <c r="AS1041" i="1"/>
  <c r="AR1040" i="1"/>
  <c r="BR1042" i="3" l="1"/>
  <c r="AU1042" i="3"/>
  <c r="BE90" i="3"/>
  <c r="AW1041" i="3"/>
  <c r="AT1041" i="3"/>
  <c r="BD90" i="3"/>
  <c r="AW1040" i="3"/>
  <c r="BQ1043" i="3"/>
  <c r="BO1044" i="3"/>
  <c r="AF261" i="1"/>
  <c r="AF651" i="3"/>
  <c r="U649" i="3"/>
  <c r="T650" i="3"/>
  <c r="AE262" i="1"/>
  <c r="T261" i="1"/>
  <c r="U261" i="1" s="1"/>
  <c r="R653" i="3"/>
  <c r="S653" i="3" s="1"/>
  <c r="AE652" i="3"/>
  <c r="AR1045" i="3"/>
  <c r="AS1046" i="3"/>
  <c r="R263" i="1"/>
  <c r="S263" i="1" s="1"/>
  <c r="AS1042" i="1"/>
  <c r="AR1041" i="1"/>
  <c r="BR1043" i="3" l="1"/>
  <c r="AU1043" i="3"/>
  <c r="AV1043" i="3" s="1"/>
  <c r="AT1042" i="3"/>
  <c r="AV1042" i="3"/>
  <c r="BO1045" i="3"/>
  <c r="BQ1044" i="3"/>
  <c r="AF262" i="1"/>
  <c r="AF652" i="3"/>
  <c r="U650" i="3"/>
  <c r="T651" i="3"/>
  <c r="AE263" i="1"/>
  <c r="T262" i="1"/>
  <c r="U262" i="1" s="1"/>
  <c r="R654" i="3"/>
  <c r="S654" i="3" s="1"/>
  <c r="AE653" i="3"/>
  <c r="AR1046" i="3"/>
  <c r="AS1047" i="3"/>
  <c r="R264" i="1"/>
  <c r="S264" i="1" s="1"/>
  <c r="AS1043" i="1"/>
  <c r="AR1042" i="1"/>
  <c r="AT1043" i="3" l="1"/>
  <c r="BR1044" i="3"/>
  <c r="AU1044" i="3"/>
  <c r="BF90" i="3"/>
  <c r="AW1042" i="3"/>
  <c r="BG90" i="3"/>
  <c r="AW1043" i="3"/>
  <c r="BQ1045" i="3"/>
  <c r="BO1046" i="3"/>
  <c r="AF263" i="1"/>
  <c r="AF653" i="3"/>
  <c r="U651" i="3"/>
  <c r="T652" i="3"/>
  <c r="AE264" i="1"/>
  <c r="T263" i="1"/>
  <c r="U263" i="1" s="1"/>
  <c r="AR1047" i="3"/>
  <c r="AS1048" i="3"/>
  <c r="R655" i="3"/>
  <c r="S655" i="3" s="1"/>
  <c r="AE654" i="3"/>
  <c r="R265" i="1"/>
  <c r="S265" i="1" s="1"/>
  <c r="AS1044" i="1"/>
  <c r="AR1043" i="1"/>
  <c r="AT1044" i="3" l="1"/>
  <c r="AV1044" i="3"/>
  <c r="BR1045" i="3"/>
  <c r="AU1045" i="3"/>
  <c r="AV1045" i="3" s="1"/>
  <c r="BQ1046" i="3"/>
  <c r="BO1047" i="3"/>
  <c r="AF264" i="1"/>
  <c r="AF654" i="3"/>
  <c r="U652" i="3"/>
  <c r="T653" i="3"/>
  <c r="AE265" i="1"/>
  <c r="T264" i="1"/>
  <c r="U264" i="1" s="1"/>
  <c r="AS1049" i="3"/>
  <c r="AR1048" i="3"/>
  <c r="AE655" i="3"/>
  <c r="R656" i="3"/>
  <c r="S656" i="3" s="1"/>
  <c r="R266" i="1"/>
  <c r="S266" i="1" s="1"/>
  <c r="AS1045" i="1"/>
  <c r="AR1044" i="1"/>
  <c r="BR1046" i="3" l="1"/>
  <c r="AU1046" i="3"/>
  <c r="BI90" i="3"/>
  <c r="AW1045" i="3"/>
  <c r="BH90" i="3"/>
  <c r="AW1044" i="3"/>
  <c r="AT1045" i="3"/>
  <c r="BO1048" i="3"/>
  <c r="BQ1047" i="3"/>
  <c r="AF265" i="1"/>
  <c r="AF655" i="3"/>
  <c r="U653" i="3"/>
  <c r="T654" i="3"/>
  <c r="AE266" i="1"/>
  <c r="T265" i="1"/>
  <c r="U265" i="1" s="1"/>
  <c r="AR1049" i="3"/>
  <c r="AS1050" i="3"/>
  <c r="AE656" i="3"/>
  <c r="R657" i="3"/>
  <c r="S657" i="3" s="1"/>
  <c r="R267" i="1"/>
  <c r="S267" i="1" s="1"/>
  <c r="AS1046" i="1"/>
  <c r="AR1045" i="1"/>
  <c r="AT1046" i="3" l="1"/>
  <c r="AV1046" i="3"/>
  <c r="BR1047" i="3"/>
  <c r="AU1047" i="3"/>
  <c r="AV1047" i="3" s="1"/>
  <c r="BO1049" i="3"/>
  <c r="BQ1048" i="3"/>
  <c r="AF266" i="1"/>
  <c r="AF656" i="3"/>
  <c r="U654" i="3"/>
  <c r="T655" i="3"/>
  <c r="AE267" i="1"/>
  <c r="T266" i="1"/>
  <c r="U266" i="1" s="1"/>
  <c r="AE657" i="3"/>
  <c r="R658" i="3"/>
  <c r="S658" i="3" s="1"/>
  <c r="AR1050" i="3"/>
  <c r="AS1051" i="3"/>
  <c r="R268" i="1"/>
  <c r="S268" i="1" s="1"/>
  <c r="AS1047" i="1"/>
  <c r="AR1046" i="1"/>
  <c r="BK90" i="3" l="1"/>
  <c r="AW1047" i="3"/>
  <c r="BR1048" i="3"/>
  <c r="AU1048" i="3"/>
  <c r="BJ90" i="3"/>
  <c r="AW1046" i="3"/>
  <c r="AT1047" i="3"/>
  <c r="BQ1049" i="3"/>
  <c r="BO1050" i="3"/>
  <c r="AF267" i="1"/>
  <c r="AF657" i="3"/>
  <c r="U655" i="3"/>
  <c r="T656" i="3"/>
  <c r="AE268" i="1"/>
  <c r="T267" i="1"/>
  <c r="U267" i="1" s="1"/>
  <c r="AS1052" i="3"/>
  <c r="AR1051" i="3"/>
  <c r="R659" i="3"/>
  <c r="S659" i="3" s="1"/>
  <c r="AE658" i="3"/>
  <c r="R269" i="1"/>
  <c r="S269" i="1" s="1"/>
  <c r="AS1048" i="1"/>
  <c r="AR1047" i="1"/>
  <c r="BL90" i="3" l="1"/>
  <c r="AV1048" i="3"/>
  <c r="AT1048" i="3"/>
  <c r="BR1049" i="3"/>
  <c r="AU1049" i="3"/>
  <c r="AV1049" i="3" s="1"/>
  <c r="BM90" i="3"/>
  <c r="BO1051" i="3"/>
  <c r="BQ1050" i="3"/>
  <c r="AF268" i="1"/>
  <c r="AF658" i="3"/>
  <c r="U656" i="3"/>
  <c r="T657" i="3"/>
  <c r="AE269" i="1"/>
  <c r="T268" i="1"/>
  <c r="U268" i="1" s="1"/>
  <c r="AE659" i="3"/>
  <c r="R660" i="3"/>
  <c r="S660" i="3" s="1"/>
  <c r="AR1052" i="3"/>
  <c r="AS1053" i="3"/>
  <c r="R270" i="1"/>
  <c r="S270" i="1" s="1"/>
  <c r="AS1049" i="1"/>
  <c r="AR1048" i="1"/>
  <c r="BA91" i="3" l="1"/>
  <c r="AW1049" i="3"/>
  <c r="AT1049" i="3"/>
  <c r="BR1050" i="3"/>
  <c r="AU1050" i="3"/>
  <c r="AZ91" i="3"/>
  <c r="AW1048" i="3"/>
  <c r="BQ1051" i="3"/>
  <c r="BO1052" i="3"/>
  <c r="AF269" i="1"/>
  <c r="AF659" i="3"/>
  <c r="U657" i="3"/>
  <c r="T658" i="3"/>
  <c r="AE270" i="1"/>
  <c r="T269" i="1"/>
  <c r="U269" i="1" s="1"/>
  <c r="R661" i="3"/>
  <c r="S661" i="3" s="1"/>
  <c r="AE660" i="3"/>
  <c r="AR1053" i="3"/>
  <c r="AS1054" i="3"/>
  <c r="R271" i="1"/>
  <c r="S271" i="1" s="1"/>
  <c r="AS1050" i="1"/>
  <c r="AR1049" i="1"/>
  <c r="BR1051" i="3" l="1"/>
  <c r="AU1051" i="3"/>
  <c r="AV1051" i="3" s="1"/>
  <c r="AV1050" i="3"/>
  <c r="AT1050" i="3"/>
  <c r="BQ1052" i="3"/>
  <c r="BO1053" i="3"/>
  <c r="AF270" i="1"/>
  <c r="AF660" i="3"/>
  <c r="U658" i="3"/>
  <c r="T659" i="3"/>
  <c r="AE271" i="1"/>
  <c r="T270" i="1"/>
  <c r="U270" i="1" s="1"/>
  <c r="R662" i="3"/>
  <c r="S662" i="3" s="1"/>
  <c r="AE661" i="3"/>
  <c r="AR1054" i="3"/>
  <c r="AS1055" i="3"/>
  <c r="R272" i="1"/>
  <c r="S272" i="1" s="1"/>
  <c r="AS1051" i="1"/>
  <c r="AR1050" i="1"/>
  <c r="AT1051" i="3" l="1"/>
  <c r="BR1052" i="3"/>
  <c r="AU1052" i="3"/>
  <c r="BB91" i="3"/>
  <c r="AW1050" i="3"/>
  <c r="BC91" i="3"/>
  <c r="AW1051" i="3"/>
  <c r="BQ1053" i="3"/>
  <c r="BO1054" i="3"/>
  <c r="AF271" i="1"/>
  <c r="AF661" i="3"/>
  <c r="U659" i="3"/>
  <c r="T660" i="3"/>
  <c r="T271" i="1"/>
  <c r="U271" i="1" s="1"/>
  <c r="AE272" i="1"/>
  <c r="R663" i="3"/>
  <c r="S663" i="3" s="1"/>
  <c r="AE662" i="3"/>
  <c r="AS1056" i="3"/>
  <c r="AR1055" i="3"/>
  <c r="R273" i="1"/>
  <c r="S273" i="1" s="1"/>
  <c r="AS1052" i="1"/>
  <c r="AR1051" i="1"/>
  <c r="AT1052" i="3" l="1"/>
  <c r="AV1052" i="3"/>
  <c r="BR1053" i="3"/>
  <c r="AU1053" i="3"/>
  <c r="AV1053" i="3" s="1"/>
  <c r="BO1055" i="3"/>
  <c r="BQ1054" i="3"/>
  <c r="AF272" i="1"/>
  <c r="AF662" i="3"/>
  <c r="U660" i="3"/>
  <c r="T661" i="3"/>
  <c r="AE273" i="1"/>
  <c r="T272" i="1"/>
  <c r="U272" i="1" s="1"/>
  <c r="AR1056" i="3"/>
  <c r="AS1057" i="3"/>
  <c r="AE663" i="3"/>
  <c r="R664" i="3"/>
  <c r="S664" i="3" s="1"/>
  <c r="R274" i="1"/>
  <c r="S274" i="1" s="1"/>
  <c r="AS1053" i="1"/>
  <c r="AR1052" i="1"/>
  <c r="BE91" i="3" l="1"/>
  <c r="AW1053" i="3"/>
  <c r="BR1054" i="3"/>
  <c r="AU1054" i="3"/>
  <c r="BD91" i="3"/>
  <c r="AW1052" i="3"/>
  <c r="AT1053" i="3"/>
  <c r="BQ1055" i="3"/>
  <c r="BO1056" i="3"/>
  <c r="AF273" i="1"/>
  <c r="AF663" i="3"/>
  <c r="U661" i="3"/>
  <c r="T662" i="3"/>
  <c r="AE274" i="1"/>
  <c r="T273" i="1"/>
  <c r="U273" i="1" s="1"/>
  <c r="AE664" i="3"/>
  <c r="R665" i="3"/>
  <c r="S665" i="3" s="1"/>
  <c r="AR1057" i="3"/>
  <c r="AS1058" i="3"/>
  <c r="R275" i="1"/>
  <c r="S275" i="1" s="1"/>
  <c r="AS1054" i="1"/>
  <c r="AR1053" i="1"/>
  <c r="BR1055" i="3" l="1"/>
  <c r="AU1055" i="3"/>
  <c r="AV1055" i="3" s="1"/>
  <c r="AV1054" i="3"/>
  <c r="AT1054" i="3"/>
  <c r="BO1057" i="3"/>
  <c r="BQ1056" i="3"/>
  <c r="AF274" i="1"/>
  <c r="AF664" i="3"/>
  <c r="U662" i="3"/>
  <c r="T663" i="3"/>
  <c r="AE275" i="1"/>
  <c r="T274" i="1"/>
  <c r="U274" i="1" s="1"/>
  <c r="AR1058" i="3"/>
  <c r="AS1059" i="3"/>
  <c r="R666" i="3"/>
  <c r="S666" i="3" s="1"/>
  <c r="AE665" i="3"/>
  <c r="R276" i="1"/>
  <c r="S276" i="1" s="1"/>
  <c r="AS1055" i="1"/>
  <c r="AR1054" i="1"/>
  <c r="BR1056" i="3" l="1"/>
  <c r="AU1056" i="3"/>
  <c r="AV1056" i="3" s="1"/>
  <c r="AT1055" i="3"/>
  <c r="BF91" i="3"/>
  <c r="AW1054" i="3"/>
  <c r="BG91" i="3"/>
  <c r="AW1055" i="3"/>
  <c r="BQ1057" i="3"/>
  <c r="BO1058" i="3"/>
  <c r="AF275" i="1"/>
  <c r="AF665" i="3"/>
  <c r="U663" i="3"/>
  <c r="T664" i="3"/>
  <c r="AE276" i="1"/>
  <c r="T275" i="1"/>
  <c r="U275" i="1" s="1"/>
  <c r="R667" i="3"/>
  <c r="S667" i="3" s="1"/>
  <c r="AE666" i="3"/>
  <c r="AS1060" i="3"/>
  <c r="AR1059" i="3"/>
  <c r="R277" i="1"/>
  <c r="S277" i="1" s="1"/>
  <c r="AS1056" i="1"/>
  <c r="AR1055" i="1"/>
  <c r="AT1056" i="3" l="1"/>
  <c r="BR1057" i="3"/>
  <c r="AU1057" i="3"/>
  <c r="AV1057" i="3" s="1"/>
  <c r="BH91" i="3"/>
  <c r="AW1056" i="3"/>
  <c r="BQ1058" i="3"/>
  <c r="BO1059" i="3"/>
  <c r="AF276" i="1"/>
  <c r="AF666" i="3"/>
  <c r="U664" i="3"/>
  <c r="T665" i="3"/>
  <c r="AE277" i="1"/>
  <c r="T276" i="1"/>
  <c r="U276" i="1" s="1"/>
  <c r="AR1060" i="3"/>
  <c r="AS1061" i="3"/>
  <c r="AE667" i="3"/>
  <c r="R668" i="3"/>
  <c r="S668" i="3" s="1"/>
  <c r="R278" i="1"/>
  <c r="S278" i="1" s="1"/>
  <c r="AS1057" i="1"/>
  <c r="AR1056" i="1"/>
  <c r="BI91" i="3" l="1"/>
  <c r="AW1057" i="3"/>
  <c r="BR1058" i="3"/>
  <c r="AU1058" i="3"/>
  <c r="AT1057" i="3"/>
  <c r="BQ1059" i="3"/>
  <c r="BO1060" i="3"/>
  <c r="AF277" i="1"/>
  <c r="AF667" i="3"/>
  <c r="U665" i="3"/>
  <c r="T666" i="3"/>
  <c r="AE278" i="1"/>
  <c r="T277" i="1"/>
  <c r="U277" i="1" s="1"/>
  <c r="R669" i="3"/>
  <c r="S669" i="3" s="1"/>
  <c r="AE668" i="3"/>
  <c r="AR1061" i="3"/>
  <c r="AS1062" i="3"/>
  <c r="R279" i="1"/>
  <c r="S279" i="1" s="1"/>
  <c r="AS1058" i="1"/>
  <c r="AR1057" i="1"/>
  <c r="AT1058" i="3" l="1"/>
  <c r="AV1058" i="3"/>
  <c r="BR1059" i="3"/>
  <c r="AU1059" i="3"/>
  <c r="AV1059" i="3" s="1"/>
  <c r="BO1061" i="3"/>
  <c r="BQ1060" i="3"/>
  <c r="AF278" i="1"/>
  <c r="AF668" i="3"/>
  <c r="U666" i="3"/>
  <c r="T667" i="3"/>
  <c r="AE279" i="1"/>
  <c r="T278" i="1"/>
  <c r="U278" i="1" s="1"/>
  <c r="AR1062" i="3"/>
  <c r="AS1063" i="3"/>
  <c r="AE669" i="3"/>
  <c r="R670" i="3"/>
  <c r="S670" i="3" s="1"/>
  <c r="R280" i="1"/>
  <c r="S280" i="1" s="1"/>
  <c r="AS1059" i="1"/>
  <c r="AR1058" i="1"/>
  <c r="BK91" i="3" l="1"/>
  <c r="AW1059" i="3"/>
  <c r="BR1060" i="3"/>
  <c r="AU1060" i="3"/>
  <c r="AV1060" i="3" s="1"/>
  <c r="BJ91" i="3"/>
  <c r="AW1058" i="3"/>
  <c r="AT1059" i="3"/>
  <c r="BQ1061" i="3"/>
  <c r="BO1062" i="3"/>
  <c r="AF279" i="1"/>
  <c r="AF669" i="3"/>
  <c r="U667" i="3"/>
  <c r="T668" i="3"/>
  <c r="AE280" i="1"/>
  <c r="T279" i="1"/>
  <c r="U279" i="1" s="1"/>
  <c r="AR1063" i="3"/>
  <c r="AS1064" i="3"/>
  <c r="R671" i="3"/>
  <c r="S671" i="3" s="1"/>
  <c r="AE670" i="3"/>
  <c r="R281" i="1"/>
  <c r="S281" i="1" s="1"/>
  <c r="AS1060" i="1"/>
  <c r="AR1059" i="1"/>
  <c r="BL91" i="3" l="1"/>
  <c r="AT1060" i="3"/>
  <c r="BR1061" i="3"/>
  <c r="AU1061" i="3"/>
  <c r="AV1061" i="3" s="1"/>
  <c r="AZ92" i="3"/>
  <c r="AW1060" i="3"/>
  <c r="BM91" i="3"/>
  <c r="BO1063" i="3"/>
  <c r="BQ1062" i="3"/>
  <c r="AF280" i="1"/>
  <c r="AF670" i="3"/>
  <c r="U668" i="3"/>
  <c r="T669" i="3"/>
  <c r="AE281" i="1"/>
  <c r="T280" i="1"/>
  <c r="U280" i="1" s="1"/>
  <c r="AE671" i="3"/>
  <c r="R672" i="3"/>
  <c r="S672" i="3" s="1"/>
  <c r="AS1065" i="3"/>
  <c r="AR1064" i="3"/>
  <c r="R282" i="1"/>
  <c r="S282" i="1" s="1"/>
  <c r="AS1061" i="1"/>
  <c r="AR1060" i="1"/>
  <c r="AT1061" i="3" l="1"/>
  <c r="BR1062" i="3"/>
  <c r="AU1062" i="3"/>
  <c r="BA92" i="3"/>
  <c r="AW1061" i="3"/>
  <c r="BO1064" i="3"/>
  <c r="BQ1063" i="3"/>
  <c r="AF281" i="1"/>
  <c r="AF671" i="3"/>
  <c r="U669" i="3"/>
  <c r="T670" i="3"/>
  <c r="AE282" i="1"/>
  <c r="T281" i="1"/>
  <c r="U281" i="1" s="1"/>
  <c r="AR1065" i="3"/>
  <c r="AS1066" i="3"/>
  <c r="R673" i="3"/>
  <c r="S673" i="3" s="1"/>
  <c r="AE672" i="3"/>
  <c r="R283" i="1"/>
  <c r="S283" i="1" s="1"/>
  <c r="AS1062" i="1"/>
  <c r="AR1061" i="1"/>
  <c r="BR1063" i="3" l="1"/>
  <c r="AU1063" i="3"/>
  <c r="AV1063" i="3" s="1"/>
  <c r="AT1062" i="3"/>
  <c r="AV1062" i="3"/>
  <c r="BQ1064" i="3"/>
  <c r="BO1065" i="3"/>
  <c r="AF282" i="1"/>
  <c r="AF672" i="3"/>
  <c r="U670" i="3"/>
  <c r="T671" i="3"/>
  <c r="AE283" i="1"/>
  <c r="T282" i="1"/>
  <c r="U282" i="1" s="1"/>
  <c r="AR1066" i="3"/>
  <c r="AS1067" i="3"/>
  <c r="AE673" i="3"/>
  <c r="R674" i="3"/>
  <c r="S674" i="3" s="1"/>
  <c r="R284" i="1"/>
  <c r="S284" i="1" s="1"/>
  <c r="AS1063" i="1"/>
  <c r="AR1062" i="1"/>
  <c r="AT1063" i="3" l="1"/>
  <c r="BR1064" i="3"/>
  <c r="AU1064" i="3"/>
  <c r="BB92" i="3"/>
  <c r="AW1062" i="3"/>
  <c r="BC92" i="3"/>
  <c r="AW1063" i="3"/>
  <c r="BQ1065" i="3"/>
  <c r="BO1066" i="3"/>
  <c r="AF283" i="1"/>
  <c r="AF673" i="3"/>
  <c r="U671" i="3"/>
  <c r="T672" i="3"/>
  <c r="AE284" i="1"/>
  <c r="T283" i="1"/>
  <c r="U283" i="1" s="1"/>
  <c r="AR1067" i="3"/>
  <c r="AS1068" i="3"/>
  <c r="R675" i="3"/>
  <c r="S675" i="3" s="1"/>
  <c r="AE674" i="3"/>
  <c r="R285" i="1"/>
  <c r="S285" i="1" s="1"/>
  <c r="AS1064" i="1"/>
  <c r="AR1063" i="1"/>
  <c r="AV1064" i="3" l="1"/>
  <c r="AT1064" i="3"/>
  <c r="BR1065" i="3"/>
  <c r="AU1065" i="3"/>
  <c r="AV1065" i="3" s="1"/>
  <c r="BQ1066" i="3"/>
  <c r="BO1067" i="3"/>
  <c r="AF284" i="1"/>
  <c r="AF674" i="3"/>
  <c r="U672" i="3"/>
  <c r="T673" i="3"/>
  <c r="AE285" i="1"/>
  <c r="T284" i="1"/>
  <c r="U284" i="1" s="1"/>
  <c r="AE675" i="3"/>
  <c r="R676" i="3"/>
  <c r="S676" i="3" s="1"/>
  <c r="AS1069" i="3"/>
  <c r="AR1068" i="3"/>
  <c r="R286" i="1"/>
  <c r="S286" i="1" s="1"/>
  <c r="AS1065" i="1"/>
  <c r="AR1064" i="1"/>
  <c r="AT1065" i="3" l="1"/>
  <c r="BR1066" i="3"/>
  <c r="AU1066" i="3"/>
  <c r="AV1066" i="3" s="1"/>
  <c r="BE92" i="3"/>
  <c r="AW1065" i="3"/>
  <c r="BD92" i="3"/>
  <c r="AW1064" i="3"/>
  <c r="BQ1067" i="3"/>
  <c r="BO1068" i="3"/>
  <c r="AF285" i="1"/>
  <c r="AF675" i="3"/>
  <c r="U673" i="3"/>
  <c r="T674" i="3"/>
  <c r="AE286" i="1"/>
  <c r="T285" i="1"/>
  <c r="U285" i="1" s="1"/>
  <c r="AE676" i="3"/>
  <c r="R677" i="3"/>
  <c r="S677" i="3" s="1"/>
  <c r="AR1069" i="3"/>
  <c r="AS1070" i="3"/>
  <c r="R287" i="1"/>
  <c r="S287" i="1" s="1"/>
  <c r="AS1066" i="1"/>
  <c r="AR1065" i="1"/>
  <c r="BF92" i="3" l="1"/>
  <c r="AW1066" i="3"/>
  <c r="BR1067" i="3"/>
  <c r="AU1067" i="3"/>
  <c r="AV1067" i="3" s="1"/>
  <c r="AT1066" i="3"/>
  <c r="BO1069" i="3"/>
  <c r="BQ1068" i="3"/>
  <c r="AF286" i="1"/>
  <c r="AF676" i="3"/>
  <c r="U674" i="3"/>
  <c r="T675" i="3"/>
  <c r="AE287" i="1"/>
  <c r="T286" i="1"/>
  <c r="U286" i="1" s="1"/>
  <c r="R678" i="3"/>
  <c r="S678" i="3" s="1"/>
  <c r="AE677" i="3"/>
  <c r="AR1070" i="3"/>
  <c r="AS1071" i="3"/>
  <c r="R288" i="1"/>
  <c r="S288" i="1" s="1"/>
  <c r="AS1067" i="1"/>
  <c r="AR1066" i="1"/>
  <c r="AT1067" i="3" l="1"/>
  <c r="BG92" i="3"/>
  <c r="AW1067" i="3"/>
  <c r="BR1068" i="3"/>
  <c r="AU1068" i="3"/>
  <c r="BO1070" i="3"/>
  <c r="BQ1069" i="3"/>
  <c r="AF287" i="1"/>
  <c r="AF677" i="3"/>
  <c r="U675" i="3"/>
  <c r="T676" i="3"/>
  <c r="AE288" i="1"/>
  <c r="T287" i="1"/>
  <c r="U287" i="1" s="1"/>
  <c r="R679" i="3"/>
  <c r="S679" i="3" s="1"/>
  <c r="AE678" i="3"/>
  <c r="AS1072" i="3"/>
  <c r="AR1071" i="3"/>
  <c r="R289" i="1"/>
  <c r="S289" i="1" s="1"/>
  <c r="AS1068" i="1"/>
  <c r="AR1067" i="1"/>
  <c r="AT1068" i="3" l="1"/>
  <c r="AV1068" i="3"/>
  <c r="BR1069" i="3"/>
  <c r="AU1069" i="3"/>
  <c r="AV1069" i="3" s="1"/>
  <c r="BO1071" i="3"/>
  <c r="BQ1070" i="3"/>
  <c r="AF288" i="1"/>
  <c r="AF678" i="3"/>
  <c r="U676" i="3"/>
  <c r="T677" i="3"/>
  <c r="AE289" i="1"/>
  <c r="T288" i="1"/>
  <c r="U288" i="1" s="1"/>
  <c r="AE679" i="3"/>
  <c r="R680" i="3"/>
  <c r="S680" i="3" s="1"/>
  <c r="AR1072" i="3"/>
  <c r="AS1073" i="3"/>
  <c r="R290" i="1"/>
  <c r="S290" i="1" s="1"/>
  <c r="AS1069" i="1"/>
  <c r="AR1068" i="1"/>
  <c r="BR1070" i="3" l="1"/>
  <c r="AU1070" i="3"/>
  <c r="AV1070" i="3" s="1"/>
  <c r="BI92" i="3"/>
  <c r="AW1069" i="3"/>
  <c r="BH92" i="3"/>
  <c r="AW1068" i="3"/>
  <c r="AT1069" i="3"/>
  <c r="BO1072" i="3"/>
  <c r="BQ1071" i="3"/>
  <c r="AF289" i="1"/>
  <c r="AF679" i="3"/>
  <c r="U677" i="3"/>
  <c r="T678" i="3"/>
  <c r="AE290" i="1"/>
  <c r="T289" i="1"/>
  <c r="U289" i="1" s="1"/>
  <c r="AE680" i="3"/>
  <c r="R681" i="3"/>
  <c r="S681" i="3" s="1"/>
  <c r="AR1073" i="3"/>
  <c r="AS1074" i="3"/>
  <c r="R291" i="1"/>
  <c r="S291" i="1" s="1"/>
  <c r="AS1070" i="1"/>
  <c r="AR1069" i="1"/>
  <c r="AT1070" i="3" l="1"/>
  <c r="BJ92" i="3"/>
  <c r="AW1070" i="3"/>
  <c r="BR1071" i="3"/>
  <c r="AU1071" i="3"/>
  <c r="AV1071" i="3" s="1"/>
  <c r="BO1073" i="3"/>
  <c r="BQ1072" i="3"/>
  <c r="AF290" i="1"/>
  <c r="AF680" i="3"/>
  <c r="U678" i="3"/>
  <c r="T679" i="3"/>
  <c r="AE291" i="1"/>
  <c r="T290" i="1"/>
  <c r="U290" i="1" s="1"/>
  <c r="AR1074" i="3"/>
  <c r="AS1075" i="3"/>
  <c r="AE681" i="3"/>
  <c r="R682" i="3"/>
  <c r="S682" i="3" s="1"/>
  <c r="R292" i="1"/>
  <c r="S292" i="1" s="1"/>
  <c r="AS1071" i="1"/>
  <c r="AR1070" i="1"/>
  <c r="BR1072" i="3" l="1"/>
  <c r="AU1072" i="3"/>
  <c r="BK92" i="3"/>
  <c r="BM92" i="3" s="1"/>
  <c r="AW1071" i="3"/>
  <c r="AT1071" i="3"/>
  <c r="BO1074" i="3"/>
  <c r="BQ1073" i="3"/>
  <c r="AF291" i="1"/>
  <c r="AF681" i="3"/>
  <c r="U679" i="3"/>
  <c r="T680" i="3"/>
  <c r="AE292" i="1"/>
  <c r="T291" i="1"/>
  <c r="U291" i="1" s="1"/>
  <c r="AS1076" i="3"/>
  <c r="AR1075" i="3"/>
  <c r="R683" i="3"/>
  <c r="S683" i="3" s="1"/>
  <c r="AE682" i="3"/>
  <c r="R293" i="1"/>
  <c r="S293" i="1" s="1"/>
  <c r="AS1072" i="1"/>
  <c r="AR1071" i="1"/>
  <c r="BL92" i="3" l="1"/>
  <c r="BR1073" i="3"/>
  <c r="AU1073" i="3"/>
  <c r="AV1073" i="3" s="1"/>
  <c r="AT1072" i="3"/>
  <c r="AV1072" i="3"/>
  <c r="BO1075" i="3"/>
  <c r="BQ1074" i="3"/>
  <c r="AF292" i="1"/>
  <c r="AF682" i="3"/>
  <c r="U680" i="3"/>
  <c r="T681" i="3"/>
  <c r="AE293" i="1"/>
  <c r="T292" i="1"/>
  <c r="U292" i="1" s="1"/>
  <c r="AR1076" i="3"/>
  <c r="AS1077" i="3"/>
  <c r="AE683" i="3"/>
  <c r="R684" i="3"/>
  <c r="S684" i="3" s="1"/>
  <c r="R294" i="1"/>
  <c r="S294" i="1" s="1"/>
  <c r="AS1073" i="1"/>
  <c r="AR1072" i="1"/>
  <c r="AT1073" i="3" l="1"/>
  <c r="BR1074" i="3"/>
  <c r="AU1074" i="3"/>
  <c r="AV1074" i="3" s="1"/>
  <c r="AZ93" i="3"/>
  <c r="AW1072" i="3"/>
  <c r="BA93" i="3"/>
  <c r="AW1073" i="3"/>
  <c r="BQ1075" i="3"/>
  <c r="BO1076" i="3"/>
  <c r="AF293" i="1"/>
  <c r="AF683" i="3"/>
  <c r="U681" i="3"/>
  <c r="T682" i="3"/>
  <c r="AE294" i="1"/>
  <c r="T293" i="1"/>
  <c r="U293" i="1" s="1"/>
  <c r="AE684" i="3"/>
  <c r="R685" i="3"/>
  <c r="S685" i="3" s="1"/>
  <c r="AR1077" i="3"/>
  <c r="AS1078" i="3"/>
  <c r="R295" i="1"/>
  <c r="S295" i="1" s="1"/>
  <c r="AS1074" i="1"/>
  <c r="AR1073" i="1"/>
  <c r="AT1074" i="3" l="1"/>
  <c r="BR1075" i="3"/>
  <c r="AU1075" i="3"/>
  <c r="AV1075" i="3" s="1"/>
  <c r="BB93" i="3"/>
  <c r="AW1074" i="3"/>
  <c r="BO1077" i="3"/>
  <c r="BQ1076" i="3"/>
  <c r="AF294" i="1"/>
  <c r="AF684" i="3"/>
  <c r="U682" i="3"/>
  <c r="T683" i="3"/>
  <c r="AE295" i="1"/>
  <c r="T294" i="1"/>
  <c r="U294" i="1" s="1"/>
  <c r="AR1078" i="3"/>
  <c r="AS1079" i="3"/>
  <c r="R686" i="3"/>
  <c r="S686" i="3" s="1"/>
  <c r="AE685" i="3"/>
  <c r="R296" i="1"/>
  <c r="S296" i="1" s="1"/>
  <c r="AS1075" i="1"/>
  <c r="AR1074" i="1"/>
  <c r="AT1075" i="3" l="1"/>
  <c r="BC93" i="3"/>
  <c r="AW1075" i="3"/>
  <c r="BR1076" i="3"/>
  <c r="AU1076" i="3"/>
  <c r="BO1078" i="3"/>
  <c r="BQ1077" i="3"/>
  <c r="AF295" i="1"/>
  <c r="AF685" i="3"/>
  <c r="U683" i="3"/>
  <c r="T684" i="3"/>
  <c r="AE296" i="1"/>
  <c r="T295" i="1"/>
  <c r="U295" i="1" s="1"/>
  <c r="R687" i="3"/>
  <c r="S687" i="3" s="1"/>
  <c r="AE686" i="3"/>
  <c r="AR1079" i="3"/>
  <c r="AS1080" i="3"/>
  <c r="R297" i="1"/>
  <c r="S297" i="1" s="1"/>
  <c r="AS1076" i="1"/>
  <c r="AR1075" i="1"/>
  <c r="AV1076" i="3" l="1"/>
  <c r="AT1076" i="3"/>
  <c r="BR1077" i="3"/>
  <c r="AU1077" i="3"/>
  <c r="AV1077" i="3" s="1"/>
  <c r="BQ1078" i="3"/>
  <c r="BO1079" i="3"/>
  <c r="AF296" i="1"/>
  <c r="AF686" i="3"/>
  <c r="U684" i="3"/>
  <c r="T685" i="3"/>
  <c r="AE297" i="1"/>
  <c r="T296" i="1"/>
  <c r="U296" i="1" s="1"/>
  <c r="AE687" i="3"/>
  <c r="R688" i="3"/>
  <c r="S688" i="3" s="1"/>
  <c r="AS1081" i="3"/>
  <c r="AR1080" i="3"/>
  <c r="R298" i="1"/>
  <c r="S298" i="1" s="1"/>
  <c r="AS1077" i="1"/>
  <c r="AR1076" i="1"/>
  <c r="BE93" i="3" l="1"/>
  <c r="AW1077" i="3"/>
  <c r="AT1077" i="3"/>
  <c r="BR1078" i="3"/>
  <c r="AU1078" i="3"/>
  <c r="BD93" i="3"/>
  <c r="AW1076" i="3"/>
  <c r="BO1080" i="3"/>
  <c r="BQ1079" i="3"/>
  <c r="AF297" i="1"/>
  <c r="AF687" i="3"/>
  <c r="U685" i="3"/>
  <c r="T686" i="3"/>
  <c r="AE298" i="1"/>
  <c r="T297" i="1"/>
  <c r="U297" i="1" s="1"/>
  <c r="AE688" i="3"/>
  <c r="R689" i="3"/>
  <c r="S689" i="3" s="1"/>
  <c r="AR1081" i="3"/>
  <c r="AS1082" i="3"/>
  <c r="R299" i="1"/>
  <c r="S299" i="1" s="1"/>
  <c r="AS1078" i="1"/>
  <c r="AR1077" i="1"/>
  <c r="AT1078" i="3" l="1"/>
  <c r="AV1078" i="3"/>
  <c r="BR1079" i="3"/>
  <c r="AU1079" i="3"/>
  <c r="AV1079" i="3" s="1"/>
  <c r="BO1081" i="3"/>
  <c r="BQ1080" i="3"/>
  <c r="AF298" i="1"/>
  <c r="AF688" i="3"/>
  <c r="U686" i="3"/>
  <c r="T687" i="3"/>
  <c r="AE299" i="1"/>
  <c r="T298" i="1"/>
  <c r="U298" i="1" s="1"/>
  <c r="AR1082" i="3"/>
  <c r="AS1083" i="3"/>
  <c r="AE689" i="3"/>
  <c r="R690" i="3"/>
  <c r="S690" i="3" s="1"/>
  <c r="R300" i="1"/>
  <c r="S300" i="1" s="1"/>
  <c r="AS1079" i="1"/>
  <c r="AR1078" i="1"/>
  <c r="BR1080" i="3" l="1"/>
  <c r="AU1080" i="3"/>
  <c r="AV1080" i="3" s="1"/>
  <c r="BG93" i="3"/>
  <c r="AW1079" i="3"/>
  <c r="BF93" i="3"/>
  <c r="AW1078" i="3"/>
  <c r="AT1079" i="3"/>
  <c r="AT1080" i="3" s="1"/>
  <c r="BQ1081" i="3"/>
  <c r="BO1082" i="3"/>
  <c r="AF299" i="1"/>
  <c r="AF689" i="3"/>
  <c r="U687" i="3"/>
  <c r="T688" i="3"/>
  <c r="AE300" i="1"/>
  <c r="T299" i="1"/>
  <c r="U299" i="1" s="1"/>
  <c r="R691" i="3"/>
  <c r="S691" i="3" s="1"/>
  <c r="AE690" i="3"/>
  <c r="AR1083" i="3"/>
  <c r="AS1084" i="3"/>
  <c r="R301" i="1"/>
  <c r="S301" i="1" s="1"/>
  <c r="AS1080" i="1"/>
  <c r="AR1079" i="1"/>
  <c r="BR1081" i="3" l="1"/>
  <c r="AU1081" i="3"/>
  <c r="AV1081" i="3" s="1"/>
  <c r="BH93" i="3"/>
  <c r="AW1080" i="3"/>
  <c r="BO1083" i="3"/>
  <c r="BQ1082" i="3"/>
  <c r="AF300" i="1"/>
  <c r="AF690" i="3"/>
  <c r="U688" i="3"/>
  <c r="T689" i="3"/>
  <c r="AE301" i="1"/>
  <c r="T300" i="1"/>
  <c r="U300" i="1" s="1"/>
  <c r="AS1085" i="3"/>
  <c r="AR1084" i="3"/>
  <c r="AE691" i="3"/>
  <c r="R692" i="3"/>
  <c r="S692" i="3" s="1"/>
  <c r="R302" i="1"/>
  <c r="S302" i="1" s="1"/>
  <c r="AS1081" i="1"/>
  <c r="AR1080" i="1"/>
  <c r="AT1081" i="3" l="1"/>
  <c r="BR1082" i="3"/>
  <c r="AU1082" i="3"/>
  <c r="BI93" i="3"/>
  <c r="AW1081" i="3"/>
  <c r="BO1084" i="3"/>
  <c r="BQ1083" i="3"/>
  <c r="AF301" i="1"/>
  <c r="AF691" i="3"/>
  <c r="U689" i="3"/>
  <c r="T690" i="3"/>
  <c r="AE302" i="1"/>
  <c r="T301" i="1"/>
  <c r="U301" i="1" s="1"/>
  <c r="AR1085" i="3"/>
  <c r="AS1086" i="3"/>
  <c r="R693" i="3"/>
  <c r="S693" i="3" s="1"/>
  <c r="AE692" i="3"/>
  <c r="R303" i="1"/>
  <c r="S303" i="1" s="1"/>
  <c r="AS1082" i="1"/>
  <c r="AR1081" i="1"/>
  <c r="AV1082" i="3" l="1"/>
  <c r="AT1082" i="3"/>
  <c r="BR1083" i="3"/>
  <c r="AU1083" i="3"/>
  <c r="AV1083" i="3" s="1"/>
  <c r="BO1085" i="3"/>
  <c r="BQ1084" i="3"/>
  <c r="AF302" i="1"/>
  <c r="AF692" i="3"/>
  <c r="U690" i="3"/>
  <c r="T691" i="3"/>
  <c r="AE303" i="1"/>
  <c r="T302" i="1"/>
  <c r="U302" i="1" s="1"/>
  <c r="R694" i="3"/>
  <c r="S694" i="3" s="1"/>
  <c r="AE693" i="3"/>
  <c r="AR1086" i="3"/>
  <c r="AS1087" i="3"/>
  <c r="R304" i="1"/>
  <c r="S304" i="1" s="1"/>
  <c r="AS1083" i="1"/>
  <c r="AR1082" i="1"/>
  <c r="BR1084" i="3" l="1"/>
  <c r="AU1084" i="3"/>
  <c r="BK93" i="3"/>
  <c r="AW1083" i="3"/>
  <c r="AT1083" i="3"/>
  <c r="BJ93" i="3"/>
  <c r="AW1082" i="3"/>
  <c r="BO1086" i="3"/>
  <c r="BQ1085" i="3"/>
  <c r="AF303" i="1"/>
  <c r="AF693" i="3"/>
  <c r="U691" i="3"/>
  <c r="T692" i="3"/>
  <c r="AE304" i="1"/>
  <c r="T303" i="1"/>
  <c r="U303" i="1" s="1"/>
  <c r="AE694" i="3"/>
  <c r="R695" i="3"/>
  <c r="S695" i="3" s="1"/>
  <c r="AR1087" i="3"/>
  <c r="AS1088" i="3"/>
  <c r="R305" i="1"/>
  <c r="S305" i="1" s="1"/>
  <c r="AS1084" i="1"/>
  <c r="AR1083" i="1"/>
  <c r="BM93" i="3" l="1"/>
  <c r="BL93" i="3"/>
  <c r="AT1084" i="3"/>
  <c r="AV1084" i="3"/>
  <c r="BR1085" i="3"/>
  <c r="AU1085" i="3"/>
  <c r="AV1085" i="3" s="1"/>
  <c r="BQ1086" i="3"/>
  <c r="BO1087" i="3"/>
  <c r="AF304" i="1"/>
  <c r="AF694" i="3"/>
  <c r="U692" i="3"/>
  <c r="T693" i="3"/>
  <c r="AE305" i="1"/>
  <c r="T304" i="1"/>
  <c r="U304" i="1" s="1"/>
  <c r="AE695" i="3"/>
  <c r="R696" i="3"/>
  <c r="S696" i="3" s="1"/>
  <c r="AR1088" i="3"/>
  <c r="AS1089" i="3"/>
  <c r="R306" i="1"/>
  <c r="S306" i="1" s="1"/>
  <c r="AS1085" i="1"/>
  <c r="AR1084" i="1"/>
  <c r="BR1086" i="3" l="1"/>
  <c r="AU1086" i="3"/>
  <c r="AV1086" i="3" s="1"/>
  <c r="AZ94" i="3"/>
  <c r="AW1084" i="3"/>
  <c r="AT1085" i="3"/>
  <c r="BA94" i="3"/>
  <c r="AW1085" i="3"/>
  <c r="BO1088" i="3"/>
  <c r="BQ1087" i="3"/>
  <c r="AF305" i="1"/>
  <c r="AF695" i="3"/>
  <c r="U693" i="3"/>
  <c r="T694" i="3"/>
  <c r="AE306" i="1"/>
  <c r="T305" i="1"/>
  <c r="U305" i="1" s="1"/>
  <c r="AR1089" i="3"/>
  <c r="AS1090" i="3"/>
  <c r="AE696" i="3"/>
  <c r="R697" i="3"/>
  <c r="S697" i="3" s="1"/>
  <c r="R307" i="1"/>
  <c r="S307" i="1" s="1"/>
  <c r="AS1086" i="1"/>
  <c r="AR1085" i="1"/>
  <c r="AT1086" i="3" l="1"/>
  <c r="BB94" i="3"/>
  <c r="AW1086" i="3"/>
  <c r="BR1087" i="3"/>
  <c r="AU1087" i="3"/>
  <c r="AV1087" i="3" s="1"/>
  <c r="BO1089" i="3"/>
  <c r="BQ1088" i="3"/>
  <c r="AF306" i="1"/>
  <c r="AF696" i="3"/>
  <c r="U694" i="3"/>
  <c r="T695" i="3"/>
  <c r="AE307" i="1"/>
  <c r="T306" i="1"/>
  <c r="U306" i="1" s="1"/>
  <c r="AR1090" i="3"/>
  <c r="AS1091" i="3"/>
  <c r="AE697" i="3"/>
  <c r="R698" i="3"/>
  <c r="S698" i="3" s="1"/>
  <c r="R308" i="1"/>
  <c r="S308" i="1" s="1"/>
  <c r="AS1087" i="1"/>
  <c r="AR1086" i="1"/>
  <c r="BC94" i="3" l="1"/>
  <c r="AW1087" i="3"/>
  <c r="BR1088" i="3"/>
  <c r="AU1088" i="3"/>
  <c r="AT1087" i="3"/>
  <c r="BQ1089" i="3"/>
  <c r="BO1090" i="3"/>
  <c r="AF307" i="1"/>
  <c r="AF697" i="3"/>
  <c r="U695" i="3"/>
  <c r="T696" i="3"/>
  <c r="AE308" i="1"/>
  <c r="T307" i="1"/>
  <c r="U307" i="1" s="1"/>
  <c r="AE698" i="3"/>
  <c r="R699" i="3"/>
  <c r="S699" i="3" s="1"/>
  <c r="AS1092" i="3"/>
  <c r="AR1091" i="3"/>
  <c r="R309" i="1"/>
  <c r="S309" i="1" s="1"/>
  <c r="AS1088" i="1"/>
  <c r="AR1087" i="1"/>
  <c r="BR1089" i="3" l="1"/>
  <c r="AU1089" i="3"/>
  <c r="AV1089" i="3" s="1"/>
  <c r="AV1088" i="3"/>
  <c r="AT1088" i="3"/>
  <c r="BO1091" i="3"/>
  <c r="BQ1090" i="3"/>
  <c r="AF308" i="1"/>
  <c r="AF698" i="3"/>
  <c r="U696" i="3"/>
  <c r="T697" i="3"/>
  <c r="AE309" i="1"/>
  <c r="T308" i="1"/>
  <c r="U308" i="1" s="1"/>
  <c r="AS1093" i="3"/>
  <c r="AR1092" i="3"/>
  <c r="AE699" i="3"/>
  <c r="R700" i="3"/>
  <c r="S700" i="3" s="1"/>
  <c r="R310" i="1"/>
  <c r="S310" i="1" s="1"/>
  <c r="AS1089" i="1"/>
  <c r="AR1088" i="1"/>
  <c r="BR1090" i="3" l="1"/>
  <c r="AU1090" i="3"/>
  <c r="AT1089" i="3"/>
  <c r="BD94" i="3"/>
  <c r="AW1088" i="3"/>
  <c r="BE94" i="3"/>
  <c r="AW1089" i="3"/>
  <c r="BO1092" i="3"/>
  <c r="BQ1091" i="3"/>
  <c r="AF309" i="1"/>
  <c r="AF699" i="3"/>
  <c r="U697" i="3"/>
  <c r="T698" i="3"/>
  <c r="AE310" i="1"/>
  <c r="T309" i="1"/>
  <c r="U309" i="1" s="1"/>
  <c r="AE700" i="3"/>
  <c r="R701" i="3"/>
  <c r="S701" i="3" s="1"/>
  <c r="AR1093" i="3"/>
  <c r="AS1094" i="3"/>
  <c r="R311" i="1"/>
  <c r="S311" i="1" s="1"/>
  <c r="AS1090" i="1"/>
  <c r="AR1089" i="1"/>
  <c r="AV1090" i="3" l="1"/>
  <c r="AT1090" i="3"/>
  <c r="BR1091" i="3"/>
  <c r="AU1091" i="3"/>
  <c r="AV1091" i="3" s="1"/>
  <c r="BO1093" i="3"/>
  <c r="BQ1092" i="3"/>
  <c r="AF310" i="1"/>
  <c r="AF700" i="3"/>
  <c r="U698" i="3"/>
  <c r="T699" i="3"/>
  <c r="AE311" i="1"/>
  <c r="T310" i="1"/>
  <c r="U310" i="1" s="1"/>
  <c r="AR1094" i="3"/>
  <c r="AS1095" i="3"/>
  <c r="AE701" i="3"/>
  <c r="R702" i="3"/>
  <c r="S702" i="3" s="1"/>
  <c r="R312" i="1"/>
  <c r="S312" i="1" s="1"/>
  <c r="AS1091" i="1"/>
  <c r="AR1090" i="1"/>
  <c r="BG94" i="3" l="1"/>
  <c r="AW1091" i="3"/>
  <c r="BR1092" i="3"/>
  <c r="AU1092" i="3"/>
  <c r="AV1092" i="3" s="1"/>
  <c r="AT1091" i="3"/>
  <c r="BF94" i="3"/>
  <c r="AW1090" i="3"/>
  <c r="BO1094" i="3"/>
  <c r="BQ1093" i="3"/>
  <c r="AF311" i="1"/>
  <c r="AF701" i="3"/>
  <c r="U699" i="3"/>
  <c r="T700" i="3"/>
  <c r="AE312" i="1"/>
  <c r="T311" i="1"/>
  <c r="U311" i="1" s="1"/>
  <c r="AE702" i="3"/>
  <c r="R703" i="3"/>
  <c r="S703" i="3" s="1"/>
  <c r="AR1095" i="3"/>
  <c r="AS1096" i="3"/>
  <c r="R313" i="1"/>
  <c r="S313" i="1" s="1"/>
  <c r="AS1092" i="1"/>
  <c r="AR1091" i="1"/>
  <c r="AT1092" i="3" l="1"/>
  <c r="BH94" i="3"/>
  <c r="AW1092" i="3"/>
  <c r="BR1093" i="3"/>
  <c r="AU1093" i="3"/>
  <c r="AV1093" i="3" s="1"/>
  <c r="BO1095" i="3"/>
  <c r="BQ1094" i="3"/>
  <c r="AF312" i="1"/>
  <c r="AF702" i="3"/>
  <c r="U700" i="3"/>
  <c r="T701" i="3"/>
  <c r="AE313" i="1"/>
  <c r="T312" i="1"/>
  <c r="U312" i="1" s="1"/>
  <c r="AE703" i="3"/>
  <c r="R704" i="3"/>
  <c r="S704" i="3" s="1"/>
  <c r="AR1096" i="3"/>
  <c r="AS1097" i="3"/>
  <c r="R314" i="1"/>
  <c r="S314" i="1" s="1"/>
  <c r="AS1093" i="1"/>
  <c r="AR1092" i="1"/>
  <c r="BR1094" i="3" l="1"/>
  <c r="AU1094" i="3"/>
  <c r="BI94" i="3"/>
  <c r="AW1093" i="3"/>
  <c r="AT1093" i="3"/>
  <c r="BQ1095" i="3"/>
  <c r="BO1096" i="3"/>
  <c r="AF313" i="1"/>
  <c r="AF703" i="3"/>
  <c r="U701" i="3"/>
  <c r="T702" i="3"/>
  <c r="AE314" i="1"/>
  <c r="T313" i="1"/>
  <c r="U313" i="1" s="1"/>
  <c r="AE704" i="3"/>
  <c r="R705" i="3"/>
  <c r="S705" i="3" s="1"/>
  <c r="AR1097" i="3"/>
  <c r="AS1098" i="3"/>
  <c r="R315" i="1"/>
  <c r="S315" i="1" s="1"/>
  <c r="AS1094" i="1"/>
  <c r="AR1093" i="1"/>
  <c r="AV1094" i="3" l="1"/>
  <c r="AT1094" i="3"/>
  <c r="BR1095" i="3"/>
  <c r="AU1095" i="3"/>
  <c r="AV1095" i="3" s="1"/>
  <c r="BO1097" i="3"/>
  <c r="BQ1096" i="3"/>
  <c r="AF314" i="1"/>
  <c r="AF704" i="3"/>
  <c r="U702" i="3"/>
  <c r="T703" i="3"/>
  <c r="AE315" i="1"/>
  <c r="T314" i="1"/>
  <c r="U314" i="1" s="1"/>
  <c r="AR1098" i="3"/>
  <c r="AS1099" i="3"/>
  <c r="R706" i="3"/>
  <c r="S706" i="3" s="1"/>
  <c r="AE705" i="3"/>
  <c r="R316" i="1"/>
  <c r="S316" i="1" s="1"/>
  <c r="AS1095" i="1"/>
  <c r="AR1094" i="1"/>
  <c r="BR1096" i="3" l="1"/>
  <c r="AU1096" i="3"/>
  <c r="AV1096" i="3" s="1"/>
  <c r="AT1095" i="3"/>
  <c r="BK94" i="3"/>
  <c r="AW1095" i="3"/>
  <c r="BJ94" i="3"/>
  <c r="AW1094" i="3"/>
  <c r="BQ1097" i="3"/>
  <c r="BO1098" i="3"/>
  <c r="AF315" i="1"/>
  <c r="AF705" i="3"/>
  <c r="U703" i="3"/>
  <c r="T704" i="3"/>
  <c r="AE316" i="1"/>
  <c r="T315" i="1"/>
  <c r="U315" i="1" s="1"/>
  <c r="AR1099" i="3"/>
  <c r="AS1100" i="3"/>
  <c r="AE706" i="3"/>
  <c r="R707" i="3"/>
  <c r="S707" i="3" s="1"/>
  <c r="R317" i="1"/>
  <c r="S317" i="1" s="1"/>
  <c r="AS1096" i="1"/>
  <c r="AR1095" i="1"/>
  <c r="AT1096" i="3" l="1"/>
  <c r="BL94" i="3"/>
  <c r="BM94" i="3"/>
  <c r="AZ95" i="3"/>
  <c r="AW1096" i="3"/>
  <c r="BR1097" i="3"/>
  <c r="AU1097" i="3"/>
  <c r="AV1097" i="3" s="1"/>
  <c r="BO1099" i="3"/>
  <c r="BQ1098" i="3"/>
  <c r="AF316" i="1"/>
  <c r="AF706" i="3"/>
  <c r="U704" i="3"/>
  <c r="T705" i="3"/>
  <c r="AE317" i="1"/>
  <c r="T316" i="1"/>
  <c r="U316" i="1" s="1"/>
  <c r="AS1101" i="3"/>
  <c r="AR1100" i="3"/>
  <c r="AE707" i="3"/>
  <c r="R708" i="3"/>
  <c r="S708" i="3" s="1"/>
  <c r="R318" i="1"/>
  <c r="S318" i="1" s="1"/>
  <c r="AS1097" i="1"/>
  <c r="AR1096" i="1"/>
  <c r="BA95" i="3" l="1"/>
  <c r="AW1097" i="3"/>
  <c r="BR1098" i="3"/>
  <c r="AU1098" i="3"/>
  <c r="AT1097" i="3"/>
  <c r="BO1100" i="3"/>
  <c r="BQ1099" i="3"/>
  <c r="AF317" i="1"/>
  <c r="AF707" i="3"/>
  <c r="U705" i="3"/>
  <c r="T706" i="3"/>
  <c r="AE318" i="1"/>
  <c r="T317" i="1"/>
  <c r="U317" i="1" s="1"/>
  <c r="AR1101" i="3"/>
  <c r="AS1102" i="3"/>
  <c r="AE708" i="3"/>
  <c r="R709" i="3"/>
  <c r="S709" i="3" s="1"/>
  <c r="R319" i="1"/>
  <c r="S319" i="1" s="1"/>
  <c r="AS1098" i="1"/>
  <c r="AR1097" i="1"/>
  <c r="AV1098" i="3" l="1"/>
  <c r="AT1098" i="3"/>
  <c r="BR1099" i="3"/>
  <c r="AU1099" i="3"/>
  <c r="AV1099" i="3" s="1"/>
  <c r="BQ1100" i="3"/>
  <c r="BO1101" i="3"/>
  <c r="AF318" i="1"/>
  <c r="AF708" i="3"/>
  <c r="U706" i="3"/>
  <c r="T707" i="3"/>
  <c r="AE319" i="1"/>
  <c r="T318" i="1"/>
  <c r="U318" i="1" s="1"/>
  <c r="AE709" i="3"/>
  <c r="R710" i="3"/>
  <c r="S710" i="3" s="1"/>
  <c r="AR1102" i="3"/>
  <c r="AS1103" i="3"/>
  <c r="R320" i="1"/>
  <c r="S320" i="1" s="1"/>
  <c r="AS1099" i="1"/>
  <c r="AR1098" i="1"/>
  <c r="BC95" i="3" l="1"/>
  <c r="AW1099" i="3"/>
  <c r="AT1099" i="3"/>
  <c r="BR1100" i="3"/>
  <c r="AU1100" i="3"/>
  <c r="AV1100" i="3" s="1"/>
  <c r="BB95" i="3"/>
  <c r="AW1098" i="3"/>
  <c r="BO1102" i="3"/>
  <c r="BQ1101" i="3"/>
  <c r="AF319" i="1"/>
  <c r="AF709" i="3"/>
  <c r="U707" i="3"/>
  <c r="T708" i="3"/>
  <c r="AE320" i="1"/>
  <c r="T319" i="1"/>
  <c r="U319" i="1" s="1"/>
  <c r="AR1103" i="3"/>
  <c r="AS1104" i="3"/>
  <c r="AE710" i="3"/>
  <c r="R711" i="3"/>
  <c r="S711" i="3" s="1"/>
  <c r="R321" i="1"/>
  <c r="S321" i="1" s="1"/>
  <c r="AS1100" i="1"/>
  <c r="AR1099" i="1"/>
  <c r="BD95" i="3" l="1"/>
  <c r="AW1100" i="3"/>
  <c r="AT1100" i="3"/>
  <c r="BR1101" i="3"/>
  <c r="AU1101" i="3"/>
  <c r="AV1101" i="3" s="1"/>
  <c r="BO1103" i="3"/>
  <c r="BQ1102" i="3"/>
  <c r="AF320" i="1"/>
  <c r="AF710" i="3"/>
  <c r="U708" i="3"/>
  <c r="T709" i="3"/>
  <c r="AE321" i="1"/>
  <c r="T320" i="1"/>
  <c r="U320" i="1" s="1"/>
  <c r="AE711" i="3"/>
  <c r="R712" i="3"/>
  <c r="S712" i="3" s="1"/>
  <c r="AR1104" i="3"/>
  <c r="AS1105" i="3"/>
  <c r="R322" i="1"/>
  <c r="S322" i="1" s="1"/>
  <c r="AS1101" i="1"/>
  <c r="AR1100" i="1"/>
  <c r="AT1101" i="3" l="1"/>
  <c r="BE95" i="3"/>
  <c r="AW1101" i="3"/>
  <c r="BR1102" i="3"/>
  <c r="AU1102" i="3"/>
  <c r="BQ1103" i="3"/>
  <c r="BO1104" i="3"/>
  <c r="AF321" i="1"/>
  <c r="AF711" i="3"/>
  <c r="U709" i="3"/>
  <c r="T710" i="3"/>
  <c r="AE322" i="1"/>
  <c r="T321" i="1"/>
  <c r="U321" i="1" s="1"/>
  <c r="AR1105" i="3"/>
  <c r="AS1106" i="3"/>
  <c r="AE712" i="3"/>
  <c r="R713" i="3"/>
  <c r="S713" i="3" s="1"/>
  <c r="R323" i="1"/>
  <c r="S323" i="1" s="1"/>
  <c r="AS1102" i="1"/>
  <c r="AR1101" i="1"/>
  <c r="BR1103" i="3" l="1"/>
  <c r="AU1103" i="3"/>
  <c r="AV1103" i="3" s="1"/>
  <c r="AT1102" i="3"/>
  <c r="AV1102" i="3"/>
  <c r="BO1105" i="3"/>
  <c r="BQ1104" i="3"/>
  <c r="AF322" i="1"/>
  <c r="AF712" i="3"/>
  <c r="U710" i="3"/>
  <c r="T711" i="3"/>
  <c r="AE323" i="1"/>
  <c r="T322" i="1"/>
  <c r="U322" i="1" s="1"/>
  <c r="AR1106" i="3"/>
  <c r="AS1107" i="3"/>
  <c r="R714" i="3"/>
  <c r="S714" i="3" s="1"/>
  <c r="AE713" i="3"/>
  <c r="R324" i="1"/>
  <c r="S324" i="1" s="1"/>
  <c r="AS1103" i="1"/>
  <c r="AR1102" i="1"/>
  <c r="AT1103" i="3" l="1"/>
  <c r="BR1104" i="3"/>
  <c r="AU1104" i="3"/>
  <c r="AV1104" i="3" s="1"/>
  <c r="BF95" i="3"/>
  <c r="AW1102" i="3"/>
  <c r="BG95" i="3"/>
  <c r="AW1103" i="3"/>
  <c r="BQ1105" i="3"/>
  <c r="BO1106" i="3"/>
  <c r="AF323" i="1"/>
  <c r="AF713" i="3"/>
  <c r="U711" i="3"/>
  <c r="T712" i="3"/>
  <c r="AE324" i="1"/>
  <c r="T323" i="1"/>
  <c r="U323" i="1" s="1"/>
  <c r="AS1108" i="3"/>
  <c r="AR1107" i="3"/>
  <c r="AE714" i="3"/>
  <c r="R715" i="3"/>
  <c r="S715" i="3" s="1"/>
  <c r="R325" i="1"/>
  <c r="S325" i="1" s="1"/>
  <c r="AS1104" i="1"/>
  <c r="AR1103" i="1"/>
  <c r="AT1104" i="3" l="1"/>
  <c r="BR1105" i="3"/>
  <c r="AU1105" i="3"/>
  <c r="AV1105" i="3" s="1"/>
  <c r="BH95" i="3"/>
  <c r="AW1104" i="3"/>
  <c r="BO1107" i="3"/>
  <c r="BQ1106" i="3"/>
  <c r="AF324" i="1"/>
  <c r="AF714" i="3"/>
  <c r="U712" i="3"/>
  <c r="T713" i="3"/>
  <c r="AE325" i="1"/>
  <c r="T324" i="1"/>
  <c r="U324" i="1" s="1"/>
  <c r="AE715" i="3"/>
  <c r="R716" i="3"/>
  <c r="S716" i="3" s="1"/>
  <c r="AR1108" i="3"/>
  <c r="AS1109" i="3"/>
  <c r="R326" i="1"/>
  <c r="S326" i="1" s="1"/>
  <c r="AS1105" i="1"/>
  <c r="AR1104" i="1"/>
  <c r="BI95" i="3" l="1"/>
  <c r="AW1105" i="3"/>
  <c r="BR1106" i="3"/>
  <c r="AU1106" i="3"/>
  <c r="AT1105" i="3"/>
  <c r="BO1108" i="3"/>
  <c r="BQ1107" i="3"/>
  <c r="AF325" i="1"/>
  <c r="AF715" i="3"/>
  <c r="U713" i="3"/>
  <c r="T714" i="3"/>
  <c r="AE326" i="1"/>
  <c r="T325" i="1"/>
  <c r="U325" i="1" s="1"/>
  <c r="AR1109" i="3"/>
  <c r="AS1110" i="3"/>
  <c r="AE716" i="3"/>
  <c r="R717" i="3"/>
  <c r="S717" i="3" s="1"/>
  <c r="R327" i="1"/>
  <c r="S327" i="1" s="1"/>
  <c r="AS1106" i="1"/>
  <c r="AR1105" i="1"/>
  <c r="BR1107" i="3" l="1"/>
  <c r="AU1107" i="3"/>
  <c r="AV1107" i="3" s="1"/>
  <c r="AV1106" i="3"/>
  <c r="AT1106" i="3"/>
  <c r="BQ1108" i="3"/>
  <c r="BO1109" i="3"/>
  <c r="AF326" i="1"/>
  <c r="AF716" i="3"/>
  <c r="U714" i="3"/>
  <c r="T715" i="3"/>
  <c r="AE327" i="1"/>
  <c r="T326" i="1"/>
  <c r="U326" i="1" s="1"/>
  <c r="AE717" i="3"/>
  <c r="R718" i="3"/>
  <c r="S718" i="3" s="1"/>
  <c r="AR1110" i="3"/>
  <c r="AS1111" i="3"/>
  <c r="R328" i="1"/>
  <c r="S328" i="1" s="1"/>
  <c r="AS1107" i="1"/>
  <c r="AR1106" i="1"/>
  <c r="AT1107" i="3" l="1"/>
  <c r="BJ95" i="3"/>
  <c r="AW1106" i="3"/>
  <c r="BR1108" i="3"/>
  <c r="AU1108" i="3"/>
  <c r="AV1108" i="3" s="1"/>
  <c r="BK95" i="3"/>
  <c r="AW1107" i="3"/>
  <c r="BO1110" i="3"/>
  <c r="BQ1109" i="3"/>
  <c r="AF327" i="1"/>
  <c r="AF717" i="3"/>
  <c r="U715" i="3"/>
  <c r="T716" i="3"/>
  <c r="AE328" i="1"/>
  <c r="T327" i="1"/>
  <c r="U327" i="1" s="1"/>
  <c r="AR1111" i="3"/>
  <c r="AS1112" i="3"/>
  <c r="AE718" i="3"/>
  <c r="R719" i="3"/>
  <c r="S719" i="3" s="1"/>
  <c r="R329" i="1"/>
  <c r="S329" i="1" s="1"/>
  <c r="AS1108" i="1"/>
  <c r="AR1107" i="1"/>
  <c r="AZ96" i="3" l="1"/>
  <c r="AW1108" i="3"/>
  <c r="BM95" i="3"/>
  <c r="BL95" i="3"/>
  <c r="BR1109" i="3"/>
  <c r="AU1109" i="3"/>
  <c r="AV1109" i="3" s="1"/>
  <c r="AT1108" i="3"/>
  <c r="BO1111" i="3"/>
  <c r="BQ1110" i="3"/>
  <c r="AF328" i="1"/>
  <c r="AF718" i="3"/>
  <c r="U716" i="3"/>
  <c r="T717" i="3"/>
  <c r="AE329" i="1"/>
  <c r="T328" i="1"/>
  <c r="U328" i="1" s="1"/>
  <c r="AE719" i="3"/>
  <c r="R720" i="3"/>
  <c r="S720" i="3" s="1"/>
  <c r="AR1112" i="3"/>
  <c r="AS1113" i="3"/>
  <c r="R330" i="1"/>
  <c r="S330" i="1" s="1"/>
  <c r="AS1109" i="1"/>
  <c r="AR1108" i="1"/>
  <c r="AT1109" i="3" l="1"/>
  <c r="BA96" i="3"/>
  <c r="AW1109" i="3"/>
  <c r="BR1110" i="3"/>
  <c r="AU1110" i="3"/>
  <c r="BO1112" i="3"/>
  <c r="BQ1111" i="3"/>
  <c r="AF329" i="1"/>
  <c r="AF719" i="3"/>
  <c r="U717" i="3"/>
  <c r="T718" i="3"/>
  <c r="AE330" i="1"/>
  <c r="T329" i="1"/>
  <c r="U329" i="1" s="1"/>
  <c r="AR1113" i="3"/>
  <c r="AS1114" i="3"/>
  <c r="AE720" i="3"/>
  <c r="R721" i="3"/>
  <c r="S721" i="3" s="1"/>
  <c r="R331" i="1"/>
  <c r="S331" i="1" s="1"/>
  <c r="AS1110" i="1"/>
  <c r="AR1109" i="1"/>
  <c r="BR1111" i="3" l="1"/>
  <c r="AU1111" i="3"/>
  <c r="AV1111" i="3" s="1"/>
  <c r="AT1110" i="3"/>
  <c r="AV1110" i="3"/>
  <c r="BO1113" i="3"/>
  <c r="BQ1112" i="3"/>
  <c r="AF330" i="1"/>
  <c r="AF720" i="3"/>
  <c r="U718" i="3"/>
  <c r="T719" i="3"/>
  <c r="AE331" i="1"/>
  <c r="T330" i="1"/>
  <c r="U330" i="1" s="1"/>
  <c r="R722" i="3"/>
  <c r="S722" i="3" s="1"/>
  <c r="AE721" i="3"/>
  <c r="AR1114" i="3"/>
  <c r="AS1115" i="3"/>
  <c r="R332" i="1"/>
  <c r="S332" i="1" s="1"/>
  <c r="AS1111" i="1"/>
  <c r="AR1110" i="1"/>
  <c r="BR1112" i="3" l="1"/>
  <c r="AU1112" i="3"/>
  <c r="BB96" i="3"/>
  <c r="AW1110" i="3"/>
  <c r="AT1111" i="3"/>
  <c r="BC96" i="3"/>
  <c r="AW1111" i="3"/>
  <c r="BO1114" i="3"/>
  <c r="BQ1113" i="3"/>
  <c r="AF331" i="1"/>
  <c r="AF721" i="3"/>
  <c r="U719" i="3"/>
  <c r="T720" i="3"/>
  <c r="AE332" i="1"/>
  <c r="T331" i="1"/>
  <c r="U331" i="1" s="1"/>
  <c r="AR1115" i="3"/>
  <c r="AS1116" i="3"/>
  <c r="AE722" i="3"/>
  <c r="R723" i="3"/>
  <c r="S723" i="3" s="1"/>
  <c r="R333" i="1"/>
  <c r="S333" i="1" s="1"/>
  <c r="AS1112" i="1"/>
  <c r="AR1111" i="1"/>
  <c r="AT1112" i="3" l="1"/>
  <c r="AV1112" i="3"/>
  <c r="BR1113" i="3"/>
  <c r="AU1113" i="3"/>
  <c r="AV1113" i="3" s="1"/>
  <c r="BQ1114" i="3"/>
  <c r="BO1115" i="3"/>
  <c r="AF332" i="1"/>
  <c r="AF722" i="3"/>
  <c r="U720" i="3"/>
  <c r="T721" i="3"/>
  <c r="AE333" i="1"/>
  <c r="T332" i="1"/>
  <c r="U332" i="1" s="1"/>
  <c r="AS1117" i="3"/>
  <c r="AR1116" i="3"/>
  <c r="AE723" i="3"/>
  <c r="R724" i="3"/>
  <c r="S724" i="3" s="1"/>
  <c r="R334" i="1"/>
  <c r="S334" i="1" s="1"/>
  <c r="AS1113" i="1"/>
  <c r="AR1112" i="1"/>
  <c r="BR1114" i="3" l="1"/>
  <c r="AU1114" i="3"/>
  <c r="BE96" i="3"/>
  <c r="AW1113" i="3"/>
  <c r="AW1112" i="3"/>
  <c r="BD96" i="3"/>
  <c r="AT1113" i="3"/>
  <c r="BO1116" i="3"/>
  <c r="BQ1115" i="3"/>
  <c r="AF333" i="1"/>
  <c r="AF723" i="3"/>
  <c r="U721" i="3"/>
  <c r="T722" i="3"/>
  <c r="AE334" i="1"/>
  <c r="T333" i="1"/>
  <c r="U333" i="1" s="1"/>
  <c r="AE724" i="3"/>
  <c r="R725" i="3"/>
  <c r="S725" i="3" s="1"/>
  <c r="AR1117" i="3"/>
  <c r="AS1118" i="3"/>
  <c r="R335" i="1"/>
  <c r="S335" i="1" s="1"/>
  <c r="AS1114" i="1"/>
  <c r="AR1113" i="1"/>
  <c r="AV1114" i="3" l="1"/>
  <c r="AT1114" i="3"/>
  <c r="BR1115" i="3"/>
  <c r="AU1115" i="3"/>
  <c r="AV1115" i="3" s="1"/>
  <c r="BQ1116" i="3"/>
  <c r="BO1117" i="3"/>
  <c r="AF334" i="1"/>
  <c r="AF724" i="3"/>
  <c r="U722" i="3"/>
  <c r="T723" i="3"/>
  <c r="AE335" i="1"/>
  <c r="T334" i="1"/>
  <c r="U334" i="1" s="1"/>
  <c r="AR1118" i="3"/>
  <c r="AS1119" i="3"/>
  <c r="AE725" i="3"/>
  <c r="R726" i="3"/>
  <c r="S726" i="3" s="1"/>
  <c r="R336" i="1"/>
  <c r="S336" i="1" s="1"/>
  <c r="AS1115" i="1"/>
  <c r="AR1114" i="1"/>
  <c r="AT1115" i="3" l="1"/>
  <c r="BG96" i="3"/>
  <c r="AW1115" i="3"/>
  <c r="BR1116" i="3"/>
  <c r="AU1116" i="3"/>
  <c r="AV1116" i="3" s="1"/>
  <c r="BF96" i="3"/>
  <c r="AW1114" i="3"/>
  <c r="BQ1117" i="3"/>
  <c r="BO1118" i="3"/>
  <c r="AF335" i="1"/>
  <c r="AF725" i="3"/>
  <c r="U723" i="3"/>
  <c r="T724" i="3"/>
  <c r="AE336" i="1"/>
  <c r="T335" i="1"/>
  <c r="U335" i="1" s="1"/>
  <c r="AE726" i="3"/>
  <c r="R727" i="3"/>
  <c r="S727" i="3" s="1"/>
  <c r="AR1119" i="3"/>
  <c r="AS1120" i="3"/>
  <c r="R337" i="1"/>
  <c r="S337" i="1" s="1"/>
  <c r="AS1116" i="1"/>
  <c r="AR1115" i="1"/>
  <c r="BH96" i="3" l="1"/>
  <c r="AW1116" i="3"/>
  <c r="AT1116" i="3"/>
  <c r="BR1117" i="3"/>
  <c r="AU1117" i="3"/>
  <c r="AV1117" i="3" s="1"/>
  <c r="BO1119" i="3"/>
  <c r="BQ1118" i="3"/>
  <c r="AF336" i="1"/>
  <c r="AF726" i="3"/>
  <c r="U724" i="3"/>
  <c r="T725" i="3"/>
  <c r="AE337" i="1"/>
  <c r="T336" i="1"/>
  <c r="U336" i="1" s="1"/>
  <c r="AS1121" i="3"/>
  <c r="AR1120" i="3"/>
  <c r="AE727" i="3"/>
  <c r="R728" i="3"/>
  <c r="S728" i="3" s="1"/>
  <c r="R338" i="1"/>
  <c r="S338" i="1" s="1"/>
  <c r="AS1117" i="1"/>
  <c r="AR1116" i="1"/>
  <c r="BR1118" i="3" l="1"/>
  <c r="AU1118" i="3"/>
  <c r="BI96" i="3"/>
  <c r="AW1117" i="3"/>
  <c r="AT1117" i="3"/>
  <c r="BO1120" i="3"/>
  <c r="BQ1119" i="3"/>
  <c r="AF337" i="1"/>
  <c r="AF727" i="3"/>
  <c r="U725" i="3"/>
  <c r="T726" i="3"/>
  <c r="AE338" i="1"/>
  <c r="T337" i="1"/>
  <c r="U337" i="1" s="1"/>
  <c r="AR1121" i="3"/>
  <c r="AS1122" i="3"/>
  <c r="AE728" i="3"/>
  <c r="R729" i="3"/>
  <c r="S729" i="3" s="1"/>
  <c r="R339" i="1"/>
  <c r="S339" i="1" s="1"/>
  <c r="AS1118" i="1"/>
  <c r="AR1117" i="1"/>
  <c r="BR1119" i="3" l="1"/>
  <c r="AU1119" i="3"/>
  <c r="AV1119" i="3" s="1"/>
  <c r="AT1118" i="3"/>
  <c r="AV1118" i="3"/>
  <c r="BO1121" i="3"/>
  <c r="BQ1120" i="3"/>
  <c r="AF338" i="1"/>
  <c r="AF728" i="3"/>
  <c r="U726" i="3"/>
  <c r="T727" i="3"/>
  <c r="AE339" i="1"/>
  <c r="T338" i="1"/>
  <c r="U338" i="1" s="1"/>
  <c r="R730" i="3"/>
  <c r="S730" i="3" s="1"/>
  <c r="AE729" i="3"/>
  <c r="AR1122" i="3"/>
  <c r="AS1123" i="3"/>
  <c r="R340" i="1"/>
  <c r="S340" i="1" s="1"/>
  <c r="AS1119" i="1"/>
  <c r="AR1118" i="1"/>
  <c r="AT1119" i="3" l="1"/>
  <c r="BJ96" i="3"/>
  <c r="AW1118" i="3"/>
  <c r="BK96" i="3"/>
  <c r="BL96" i="3" s="1"/>
  <c r="AW1119" i="3"/>
  <c r="BR1120" i="3"/>
  <c r="AU1120" i="3"/>
  <c r="BO1122" i="3"/>
  <c r="BQ1121" i="3"/>
  <c r="AF339" i="1"/>
  <c r="AF729" i="3"/>
  <c r="U727" i="3"/>
  <c r="T728" i="3"/>
  <c r="AE340" i="1"/>
  <c r="T339" i="1"/>
  <c r="U339" i="1" s="1"/>
  <c r="AS1124" i="3"/>
  <c r="AR1123" i="3"/>
  <c r="AE730" i="3"/>
  <c r="R731" i="3"/>
  <c r="S731" i="3" s="1"/>
  <c r="R341" i="1"/>
  <c r="S341" i="1" s="1"/>
  <c r="AS1120" i="1"/>
  <c r="AR1119" i="1"/>
  <c r="AT1120" i="3" l="1"/>
  <c r="AV1120" i="3"/>
  <c r="BR1121" i="3"/>
  <c r="AU1121" i="3"/>
  <c r="AV1121" i="3" s="1"/>
  <c r="BM96" i="3"/>
  <c r="BO1123" i="3"/>
  <c r="BQ1122" i="3"/>
  <c r="AF340" i="1"/>
  <c r="AF730" i="3"/>
  <c r="U728" i="3"/>
  <c r="T729" i="3"/>
  <c r="AE341" i="1"/>
  <c r="T340" i="1"/>
  <c r="U340" i="1" s="1"/>
  <c r="AE731" i="3"/>
  <c r="R732" i="3"/>
  <c r="S732" i="3" s="1"/>
  <c r="AR1124" i="3"/>
  <c r="AS1125" i="3"/>
  <c r="R342" i="1"/>
  <c r="S342" i="1" s="1"/>
  <c r="AS1121" i="1"/>
  <c r="AR1120" i="1"/>
  <c r="BR1122" i="3" l="1"/>
  <c r="AU1122" i="3"/>
  <c r="BA97" i="3"/>
  <c r="AW1121" i="3"/>
  <c r="AZ97" i="3"/>
  <c r="AW1120" i="3"/>
  <c r="AT1121" i="3"/>
  <c r="BQ1123" i="3"/>
  <c r="BO1124" i="3"/>
  <c r="AF341" i="1"/>
  <c r="AF731" i="3"/>
  <c r="U729" i="3"/>
  <c r="T730" i="3"/>
  <c r="AE342" i="1"/>
  <c r="T341" i="1"/>
  <c r="U341" i="1" s="1"/>
  <c r="R733" i="3"/>
  <c r="S733" i="3" s="1"/>
  <c r="AE732" i="3"/>
  <c r="AR1125" i="3"/>
  <c r="AS1126" i="3"/>
  <c r="R343" i="1"/>
  <c r="S343" i="1" s="1"/>
  <c r="AS1122" i="1"/>
  <c r="AR1121" i="1"/>
  <c r="BR1123" i="3" l="1"/>
  <c r="AU1123" i="3"/>
  <c r="AV1123" i="3" s="1"/>
  <c r="AT1122" i="3"/>
  <c r="AV1122" i="3"/>
  <c r="BQ1124" i="3"/>
  <c r="BO1125" i="3"/>
  <c r="AF342" i="1"/>
  <c r="AF732" i="3"/>
  <c r="U730" i="3"/>
  <c r="T731" i="3"/>
  <c r="AE343" i="1"/>
  <c r="T342" i="1"/>
  <c r="U342" i="1" s="1"/>
  <c r="R734" i="3"/>
  <c r="S734" i="3" s="1"/>
  <c r="AE733" i="3"/>
  <c r="AR1126" i="3"/>
  <c r="AS1127" i="3"/>
  <c r="R344" i="1"/>
  <c r="S344" i="1" s="1"/>
  <c r="AS1123" i="1"/>
  <c r="AR1122" i="1"/>
  <c r="AT1123" i="3" l="1"/>
  <c r="BC97" i="3"/>
  <c r="AW1123" i="3"/>
  <c r="BR1124" i="3"/>
  <c r="AU1124" i="3"/>
  <c r="BB97" i="3"/>
  <c r="AW1122" i="3"/>
  <c r="BO1126" i="3"/>
  <c r="BQ1125" i="3"/>
  <c r="AF343" i="1"/>
  <c r="AF733" i="3"/>
  <c r="U731" i="3"/>
  <c r="T732" i="3"/>
  <c r="AE344" i="1"/>
  <c r="T343" i="1"/>
  <c r="U343" i="1" s="1"/>
  <c r="AS1128" i="3"/>
  <c r="AR1127" i="3"/>
  <c r="AE734" i="3"/>
  <c r="R735" i="3"/>
  <c r="S735" i="3" s="1"/>
  <c r="R345" i="1"/>
  <c r="S345" i="1" s="1"/>
  <c r="AS1124" i="1"/>
  <c r="AR1123" i="1"/>
  <c r="BR1125" i="3" l="1"/>
  <c r="AU1125" i="3"/>
  <c r="AV1125" i="3" s="1"/>
  <c r="AT1124" i="3"/>
  <c r="AV1124" i="3"/>
  <c r="BO1127" i="3"/>
  <c r="BQ1126" i="3"/>
  <c r="AF344" i="1"/>
  <c r="AF734" i="3"/>
  <c r="U732" i="3"/>
  <c r="T733" i="3"/>
  <c r="AE345" i="1"/>
  <c r="T344" i="1"/>
  <c r="U344" i="1" s="1"/>
  <c r="AE735" i="3"/>
  <c r="R736" i="3"/>
  <c r="S736" i="3" s="1"/>
  <c r="AR1128" i="3"/>
  <c r="AS1129" i="3"/>
  <c r="R346" i="1"/>
  <c r="S346" i="1" s="1"/>
  <c r="AS1125" i="1"/>
  <c r="AR1124" i="1"/>
  <c r="AT1125" i="3" l="1"/>
  <c r="BD97" i="3"/>
  <c r="AW1124" i="3"/>
  <c r="BE97" i="3"/>
  <c r="AW1125" i="3"/>
  <c r="BR1126" i="3"/>
  <c r="AU1126" i="3"/>
  <c r="BO1128" i="3"/>
  <c r="BQ1127" i="3"/>
  <c r="AF345" i="1"/>
  <c r="AF735" i="3"/>
  <c r="U733" i="3"/>
  <c r="T734" i="3"/>
  <c r="AE346" i="1"/>
  <c r="T345" i="1"/>
  <c r="U345" i="1" s="1"/>
  <c r="AR1129" i="3"/>
  <c r="AS1130" i="3"/>
  <c r="R737" i="3"/>
  <c r="S737" i="3" s="1"/>
  <c r="AE736" i="3"/>
  <c r="R347" i="1"/>
  <c r="S347" i="1" s="1"/>
  <c r="AS1126" i="1"/>
  <c r="AR1125" i="1"/>
  <c r="AV1126" i="3" l="1"/>
  <c r="AT1126" i="3"/>
  <c r="BR1127" i="3"/>
  <c r="AU1127" i="3"/>
  <c r="AV1127" i="3" s="1"/>
  <c r="BO1129" i="3"/>
  <c r="BQ1128" i="3"/>
  <c r="AF346" i="1"/>
  <c r="AF736" i="3"/>
  <c r="U734" i="3"/>
  <c r="T735" i="3"/>
  <c r="AE347" i="1"/>
  <c r="T346" i="1"/>
  <c r="U346" i="1" s="1"/>
  <c r="R738" i="3"/>
  <c r="S738" i="3" s="1"/>
  <c r="AE737" i="3"/>
  <c r="AR1130" i="3"/>
  <c r="AS1131" i="3"/>
  <c r="R348" i="1"/>
  <c r="S348" i="1" s="1"/>
  <c r="AS1127" i="1"/>
  <c r="AR1126" i="1"/>
  <c r="BR1128" i="3" l="1"/>
  <c r="AU1128" i="3"/>
  <c r="AV1128" i="3" s="1"/>
  <c r="BG97" i="3"/>
  <c r="AW1127" i="3"/>
  <c r="AT1127" i="3"/>
  <c r="BF97" i="3"/>
  <c r="AW1126" i="3"/>
  <c r="BO1130" i="3"/>
  <c r="BQ1129" i="3"/>
  <c r="AF347" i="1"/>
  <c r="AF737" i="3"/>
  <c r="U735" i="3"/>
  <c r="T736" i="3"/>
  <c r="AE348" i="1"/>
  <c r="T347" i="1"/>
  <c r="U347" i="1" s="1"/>
  <c r="AR1131" i="3"/>
  <c r="AS1132" i="3"/>
  <c r="R739" i="3"/>
  <c r="S739" i="3" s="1"/>
  <c r="AE738" i="3"/>
  <c r="R349" i="1"/>
  <c r="S349" i="1" s="1"/>
  <c r="AS1128" i="1"/>
  <c r="AR1127" i="1"/>
  <c r="AT1128" i="3" l="1"/>
  <c r="BH97" i="3"/>
  <c r="AW1128" i="3"/>
  <c r="BR1129" i="3"/>
  <c r="AU1129" i="3"/>
  <c r="AV1129" i="3" s="1"/>
  <c r="BO1131" i="3"/>
  <c r="BQ1130" i="3"/>
  <c r="AF348" i="1"/>
  <c r="AF738" i="3"/>
  <c r="U736" i="3"/>
  <c r="T737" i="3"/>
  <c r="AE349" i="1"/>
  <c r="T348" i="1"/>
  <c r="U348" i="1" s="1"/>
  <c r="AS1133" i="3"/>
  <c r="AR1132" i="3"/>
  <c r="AE739" i="3"/>
  <c r="R740" i="3"/>
  <c r="S740" i="3" s="1"/>
  <c r="R350" i="1"/>
  <c r="S350" i="1" s="1"/>
  <c r="AS1129" i="1"/>
  <c r="AR1128" i="1"/>
  <c r="AT1129" i="3" l="1"/>
  <c r="BI97" i="3"/>
  <c r="AW1129" i="3"/>
  <c r="BR1130" i="3"/>
  <c r="AU1130" i="3"/>
  <c r="BO1132" i="3"/>
  <c r="BQ1131" i="3"/>
  <c r="AF349" i="1"/>
  <c r="AF739" i="3"/>
  <c r="U737" i="3"/>
  <c r="T738" i="3"/>
  <c r="AE350" i="1"/>
  <c r="T349" i="1"/>
  <c r="U349" i="1" s="1"/>
  <c r="R741" i="3"/>
  <c r="S741" i="3" s="1"/>
  <c r="AE740" i="3"/>
  <c r="AR1133" i="3"/>
  <c r="AS1134" i="3"/>
  <c r="R351" i="1"/>
  <c r="S351" i="1" s="1"/>
  <c r="AS1130" i="1"/>
  <c r="AR1129" i="1"/>
  <c r="AV1130" i="3" l="1"/>
  <c r="AT1130" i="3"/>
  <c r="BR1131" i="3"/>
  <c r="AU1131" i="3"/>
  <c r="AV1131" i="3" s="1"/>
  <c r="BO1133" i="3"/>
  <c r="BQ1132" i="3"/>
  <c r="AF350" i="1"/>
  <c r="AF740" i="3"/>
  <c r="U738" i="3"/>
  <c r="T739" i="3"/>
  <c r="AE351" i="1"/>
  <c r="T350" i="1"/>
  <c r="U350" i="1" s="1"/>
  <c r="AR1134" i="3"/>
  <c r="AS1135" i="3"/>
  <c r="R742" i="3"/>
  <c r="S742" i="3" s="1"/>
  <c r="AE741" i="3"/>
  <c r="R352" i="1"/>
  <c r="S352" i="1" s="1"/>
  <c r="AS1131" i="1"/>
  <c r="AR1130" i="1"/>
  <c r="BR1132" i="3" l="1"/>
  <c r="AU1132" i="3"/>
  <c r="AV1132" i="3" s="1"/>
  <c r="BK97" i="3"/>
  <c r="AW1131" i="3"/>
  <c r="AT1131" i="3"/>
  <c r="BJ97" i="3"/>
  <c r="AW1130" i="3"/>
  <c r="BQ1133" i="3"/>
  <c r="BO1134" i="3"/>
  <c r="AF351" i="1"/>
  <c r="AF741" i="3"/>
  <c r="U739" i="3"/>
  <c r="T740" i="3"/>
  <c r="AE352" i="1"/>
  <c r="T351" i="1"/>
  <c r="U351" i="1" s="1"/>
  <c r="R743" i="3"/>
  <c r="S743" i="3" s="1"/>
  <c r="AE742" i="3"/>
  <c r="AR1135" i="3"/>
  <c r="AS1136" i="3"/>
  <c r="R353" i="1"/>
  <c r="S353" i="1" s="1"/>
  <c r="AS1132" i="1"/>
  <c r="AR1131" i="1"/>
  <c r="AT1132" i="3" l="1"/>
  <c r="BR1133" i="3"/>
  <c r="AU1133" i="3"/>
  <c r="AV1133" i="3" s="1"/>
  <c r="BL97" i="3"/>
  <c r="BM97" i="3"/>
  <c r="AZ98" i="3"/>
  <c r="AW1132" i="3"/>
  <c r="BO1135" i="3"/>
  <c r="BQ1134" i="3"/>
  <c r="AF352" i="1"/>
  <c r="AF742" i="3"/>
  <c r="U740" i="3"/>
  <c r="T741" i="3"/>
  <c r="AE353" i="1"/>
  <c r="T352" i="1"/>
  <c r="U352" i="1" s="1"/>
  <c r="AE743" i="3"/>
  <c r="R744" i="3"/>
  <c r="S744" i="3" s="1"/>
  <c r="AS1137" i="3"/>
  <c r="AR1136" i="3"/>
  <c r="R354" i="1"/>
  <c r="S354" i="1" s="1"/>
  <c r="AS1133" i="1"/>
  <c r="AR1132" i="1"/>
  <c r="BA98" i="3" l="1"/>
  <c r="AW1133" i="3"/>
  <c r="BR1134" i="3"/>
  <c r="AU1134" i="3"/>
  <c r="AT1133" i="3"/>
  <c r="BQ1135" i="3"/>
  <c r="BO1136" i="3"/>
  <c r="AF353" i="1"/>
  <c r="AF743" i="3"/>
  <c r="U741" i="3"/>
  <c r="T742" i="3"/>
  <c r="AE354" i="1"/>
  <c r="T353" i="1"/>
  <c r="U353" i="1" s="1"/>
  <c r="AR1137" i="3"/>
  <c r="AS1138" i="3"/>
  <c r="R745" i="3"/>
  <c r="S745" i="3" s="1"/>
  <c r="AE744" i="3"/>
  <c r="R355" i="1"/>
  <c r="S355" i="1" s="1"/>
  <c r="AS1134" i="1"/>
  <c r="AR1133" i="1"/>
  <c r="AT1134" i="3" l="1"/>
  <c r="AV1134" i="3"/>
  <c r="BR1135" i="3"/>
  <c r="AU1135" i="3"/>
  <c r="AV1135" i="3" s="1"/>
  <c r="BO1137" i="3"/>
  <c r="BQ1136" i="3"/>
  <c r="AF354" i="1"/>
  <c r="AF744" i="3"/>
  <c r="U742" i="3"/>
  <c r="T743" i="3"/>
  <c r="AE355" i="1"/>
  <c r="T354" i="1"/>
  <c r="U354" i="1" s="1"/>
  <c r="R746" i="3"/>
  <c r="S746" i="3" s="1"/>
  <c r="AE745" i="3"/>
  <c r="AR1138" i="3"/>
  <c r="AS1139" i="3"/>
  <c r="R356" i="1"/>
  <c r="S356" i="1" s="1"/>
  <c r="AS1135" i="1"/>
  <c r="AR1134" i="1"/>
  <c r="BC98" i="3" l="1"/>
  <c r="AW1135" i="3"/>
  <c r="BR1136" i="3"/>
  <c r="AU1136" i="3"/>
  <c r="BB98" i="3"/>
  <c r="AW1134" i="3"/>
  <c r="AT1135" i="3"/>
  <c r="BQ1137" i="3"/>
  <c r="BO1138" i="3"/>
  <c r="AF355" i="1"/>
  <c r="AF745" i="3"/>
  <c r="U743" i="3"/>
  <c r="T744" i="3"/>
  <c r="AE356" i="1"/>
  <c r="T355" i="1"/>
  <c r="U355" i="1" s="1"/>
  <c r="AS1140" i="3"/>
  <c r="AR1139" i="3"/>
  <c r="AE746" i="3"/>
  <c r="R747" i="3"/>
  <c r="S747" i="3" s="1"/>
  <c r="R357" i="1"/>
  <c r="S357" i="1" s="1"/>
  <c r="AS1136" i="1"/>
  <c r="AR1135" i="1"/>
  <c r="BR1137" i="3" l="1"/>
  <c r="AU1137" i="3"/>
  <c r="AV1137" i="3" s="1"/>
  <c r="AV1136" i="3"/>
  <c r="AT1136" i="3"/>
  <c r="BO1139" i="3"/>
  <c r="BQ1138" i="3"/>
  <c r="AF356" i="1"/>
  <c r="AF746" i="3"/>
  <c r="U744" i="3"/>
  <c r="T745" i="3"/>
  <c r="AE357" i="1"/>
  <c r="T356" i="1"/>
  <c r="U356" i="1" s="1"/>
  <c r="R748" i="3"/>
  <c r="S748" i="3" s="1"/>
  <c r="AE747" i="3"/>
  <c r="AR1140" i="3"/>
  <c r="AS1141" i="3"/>
  <c r="R358" i="1"/>
  <c r="S358" i="1" s="1"/>
  <c r="AS1137" i="1"/>
  <c r="AR1136" i="1"/>
  <c r="AT1137" i="3" l="1"/>
  <c r="BR1138" i="3"/>
  <c r="AU1138" i="3"/>
  <c r="AV1138" i="3" s="1"/>
  <c r="BD98" i="3"/>
  <c r="AW1136" i="3"/>
  <c r="BE98" i="3"/>
  <c r="AW1137" i="3"/>
  <c r="BO1140" i="3"/>
  <c r="BQ1139" i="3"/>
  <c r="AF357" i="1"/>
  <c r="AF747" i="3"/>
  <c r="U745" i="3"/>
  <c r="T746" i="3"/>
  <c r="AE358" i="1"/>
  <c r="T357" i="1"/>
  <c r="U357" i="1" s="1"/>
  <c r="R749" i="3"/>
  <c r="S749" i="3" s="1"/>
  <c r="AE748" i="3"/>
  <c r="AR1141" i="3"/>
  <c r="AS1142" i="3"/>
  <c r="R359" i="1"/>
  <c r="S359" i="1" s="1"/>
  <c r="AS1138" i="1"/>
  <c r="AR1137" i="1"/>
  <c r="AT1138" i="3" l="1"/>
  <c r="AW1138" i="3"/>
  <c r="BF98" i="3"/>
  <c r="BR1139" i="3"/>
  <c r="AU1139" i="3"/>
  <c r="AV1139" i="3" s="1"/>
  <c r="BO1141" i="3"/>
  <c r="BQ1140" i="3"/>
  <c r="AF358" i="1"/>
  <c r="AF748" i="3"/>
  <c r="U746" i="3"/>
  <c r="T747" i="3"/>
  <c r="AE359" i="1"/>
  <c r="T358" i="1"/>
  <c r="U358" i="1" s="1"/>
  <c r="R750" i="3"/>
  <c r="S750" i="3" s="1"/>
  <c r="AE749" i="3"/>
  <c r="AR1142" i="3"/>
  <c r="AS1143" i="3"/>
  <c r="R360" i="1"/>
  <c r="S360" i="1" s="1"/>
  <c r="AS1139" i="1"/>
  <c r="AR1138" i="1"/>
  <c r="BG98" i="3" l="1"/>
  <c r="AW1139" i="3"/>
  <c r="BR1140" i="3"/>
  <c r="AU1140" i="3"/>
  <c r="AT1139" i="3"/>
  <c r="BQ1141" i="3"/>
  <c r="BO1142" i="3"/>
  <c r="AF359" i="1"/>
  <c r="AF749" i="3"/>
  <c r="U747" i="3"/>
  <c r="T748" i="3"/>
  <c r="AE360" i="1"/>
  <c r="T359" i="1"/>
  <c r="U359" i="1" s="1"/>
  <c r="AS1144" i="3"/>
  <c r="AR1143" i="3"/>
  <c r="AE750" i="3"/>
  <c r="R751" i="3"/>
  <c r="S751" i="3" s="1"/>
  <c r="R361" i="1"/>
  <c r="S361" i="1" s="1"/>
  <c r="AS1140" i="1"/>
  <c r="AR1139" i="1"/>
  <c r="BR1141" i="3" l="1"/>
  <c r="AU1141" i="3"/>
  <c r="AV1141" i="3" s="1"/>
  <c r="AV1140" i="3"/>
  <c r="AT1140" i="3"/>
  <c r="BO1143" i="3"/>
  <c r="BQ1142" i="3"/>
  <c r="AF360" i="1"/>
  <c r="AF750" i="3"/>
  <c r="U748" i="3"/>
  <c r="T749" i="3"/>
  <c r="AE361" i="1"/>
  <c r="T360" i="1"/>
  <c r="U360" i="1" s="1"/>
  <c r="AR1144" i="3"/>
  <c r="AS1145" i="3"/>
  <c r="AE751" i="3"/>
  <c r="R752" i="3"/>
  <c r="S752" i="3" s="1"/>
  <c r="R362" i="1"/>
  <c r="S362" i="1" s="1"/>
  <c r="AS1141" i="1"/>
  <c r="AR1140" i="1"/>
  <c r="AT1141" i="3" l="1"/>
  <c r="BR1142" i="3"/>
  <c r="AU1142" i="3"/>
  <c r="BH98" i="3"/>
  <c r="AW1140" i="3"/>
  <c r="BI98" i="3"/>
  <c r="AW1141" i="3"/>
  <c r="BO1144" i="3"/>
  <c r="BQ1143" i="3"/>
  <c r="AF361" i="1"/>
  <c r="AF751" i="3"/>
  <c r="U749" i="3"/>
  <c r="T750" i="3"/>
  <c r="AE362" i="1"/>
  <c r="T361" i="1"/>
  <c r="U361" i="1" s="1"/>
  <c r="R753" i="3"/>
  <c r="S753" i="3" s="1"/>
  <c r="AE752" i="3"/>
  <c r="AR1145" i="3"/>
  <c r="AS1146" i="3"/>
  <c r="R363" i="1"/>
  <c r="S363" i="1" s="1"/>
  <c r="AS1142" i="1"/>
  <c r="AR1141" i="1"/>
  <c r="BR1143" i="3" l="1"/>
  <c r="AU1143" i="3"/>
  <c r="AV1143" i="3" s="1"/>
  <c r="AT1142" i="3"/>
  <c r="AV1142" i="3"/>
  <c r="BO1145" i="3"/>
  <c r="BQ1144" i="3"/>
  <c r="AF362" i="1"/>
  <c r="AF752" i="3"/>
  <c r="U750" i="3"/>
  <c r="T751" i="3"/>
  <c r="AE363" i="1"/>
  <c r="T362" i="1"/>
  <c r="U362" i="1" s="1"/>
  <c r="AR1146" i="3"/>
  <c r="AS1147" i="3"/>
  <c r="R754" i="3"/>
  <c r="S754" i="3" s="1"/>
  <c r="AE753" i="3"/>
  <c r="R364" i="1"/>
  <c r="S364" i="1" s="1"/>
  <c r="AS1143" i="1"/>
  <c r="AR1142" i="1"/>
  <c r="BR1144" i="3" l="1"/>
  <c r="AU1144" i="3"/>
  <c r="AV1144" i="3" s="1"/>
  <c r="AT1143" i="3"/>
  <c r="BK98" i="3"/>
  <c r="AW1143" i="3"/>
  <c r="BJ98" i="3"/>
  <c r="AW1142" i="3"/>
  <c r="BQ1145" i="3"/>
  <c r="BO1146" i="3"/>
  <c r="AF363" i="1"/>
  <c r="AF753" i="3"/>
  <c r="U751" i="3"/>
  <c r="T752" i="3"/>
  <c r="AE364" i="1"/>
  <c r="T363" i="1"/>
  <c r="U363" i="1" s="1"/>
  <c r="AE754" i="3"/>
  <c r="R755" i="3"/>
  <c r="S755" i="3" s="1"/>
  <c r="AR1147" i="3"/>
  <c r="AS1148" i="3"/>
  <c r="R365" i="1"/>
  <c r="S365" i="1" s="1"/>
  <c r="AS1144" i="1"/>
  <c r="AR1143" i="1"/>
  <c r="AT1144" i="3" l="1"/>
  <c r="BL98" i="3"/>
  <c r="BM98" i="3"/>
  <c r="AZ99" i="3"/>
  <c r="AW1144" i="3"/>
  <c r="BR1145" i="3"/>
  <c r="AU1145" i="3"/>
  <c r="AV1145" i="3" s="1"/>
  <c r="BO1147" i="3"/>
  <c r="BQ1146" i="3"/>
  <c r="AF364" i="1"/>
  <c r="AF754" i="3"/>
  <c r="U752" i="3"/>
  <c r="T753" i="3"/>
  <c r="AE365" i="1"/>
  <c r="T364" i="1"/>
  <c r="U364" i="1" s="1"/>
  <c r="AS1149" i="3"/>
  <c r="AR1148" i="3"/>
  <c r="AE755" i="3"/>
  <c r="R756" i="3"/>
  <c r="S756" i="3" s="1"/>
  <c r="R366" i="1"/>
  <c r="S366" i="1" s="1"/>
  <c r="AS1145" i="1"/>
  <c r="AR1144" i="1"/>
  <c r="BA99" i="3" l="1"/>
  <c r="AW1145" i="3"/>
  <c r="BR1146" i="3"/>
  <c r="AU1146" i="3"/>
  <c r="AT1145" i="3"/>
  <c r="BO1148" i="3"/>
  <c r="BQ1147" i="3"/>
  <c r="AF365" i="1"/>
  <c r="AF755" i="3"/>
  <c r="U753" i="3"/>
  <c r="T754" i="3"/>
  <c r="AE366" i="1"/>
  <c r="T365" i="1"/>
  <c r="U365" i="1" s="1"/>
  <c r="AR1149" i="3"/>
  <c r="AS1150" i="3"/>
  <c r="R757" i="3"/>
  <c r="S757" i="3" s="1"/>
  <c r="AE756" i="3"/>
  <c r="R367" i="1"/>
  <c r="S367" i="1" s="1"/>
  <c r="AS1146" i="1"/>
  <c r="AR1145" i="1"/>
  <c r="BR1147" i="3" l="1"/>
  <c r="AU1147" i="3"/>
  <c r="AV1147" i="3" s="1"/>
  <c r="AT1146" i="3"/>
  <c r="AV1146" i="3"/>
  <c r="BO1149" i="3"/>
  <c r="BQ1148" i="3"/>
  <c r="AF366" i="1"/>
  <c r="AF756" i="3"/>
  <c r="U754" i="3"/>
  <c r="T755" i="3"/>
  <c r="AE367" i="1"/>
  <c r="T366" i="1"/>
  <c r="U366" i="1" s="1"/>
  <c r="AS1151" i="3"/>
  <c r="AR1150" i="3"/>
  <c r="R758" i="3"/>
  <c r="S758" i="3" s="1"/>
  <c r="AE757" i="3"/>
  <c r="R368" i="1"/>
  <c r="S368" i="1" s="1"/>
  <c r="AS1147" i="1"/>
  <c r="AR1146" i="1"/>
  <c r="AT1147" i="3" l="1"/>
  <c r="BR1148" i="3"/>
  <c r="AU1148" i="3"/>
  <c r="BC99" i="3"/>
  <c r="AW1147" i="3"/>
  <c r="BB99" i="3"/>
  <c r="AW1146" i="3"/>
  <c r="BO1150" i="3"/>
  <c r="BQ1149" i="3"/>
  <c r="AF367" i="1"/>
  <c r="AF757" i="3"/>
  <c r="U755" i="3"/>
  <c r="T756" i="3"/>
  <c r="AE368" i="1"/>
  <c r="T367" i="1"/>
  <c r="U367" i="1" s="1"/>
  <c r="R759" i="3"/>
  <c r="S759" i="3" s="1"/>
  <c r="AE758" i="3"/>
  <c r="AR1151" i="3"/>
  <c r="AS1152" i="3"/>
  <c r="R369" i="1"/>
  <c r="S369" i="1" s="1"/>
  <c r="AS1148" i="1"/>
  <c r="AR1147" i="1"/>
  <c r="BR1149" i="3" l="1"/>
  <c r="AU1149" i="3"/>
  <c r="AV1149" i="3" s="1"/>
  <c r="AT1148" i="3"/>
  <c r="AV1148" i="3"/>
  <c r="BO1151" i="3"/>
  <c r="BQ1150" i="3"/>
  <c r="AF368" i="1"/>
  <c r="AF758" i="3"/>
  <c r="U756" i="3"/>
  <c r="T757" i="3"/>
  <c r="AE369" i="1"/>
  <c r="T368" i="1"/>
  <c r="U368" i="1" s="1"/>
  <c r="AR1152" i="3"/>
  <c r="AS1153" i="3"/>
  <c r="AE759" i="3"/>
  <c r="R760" i="3"/>
  <c r="S760" i="3" s="1"/>
  <c r="R370" i="1"/>
  <c r="S370" i="1" s="1"/>
  <c r="AS1149" i="1"/>
  <c r="AR1148" i="1"/>
  <c r="AT1149" i="3" l="1"/>
  <c r="BR1150" i="3"/>
  <c r="AU1150" i="3"/>
  <c r="BD99" i="3"/>
  <c r="AW1148" i="3"/>
  <c r="BE99" i="3"/>
  <c r="AW1149" i="3"/>
  <c r="BQ1151" i="3"/>
  <c r="BO1152" i="3"/>
  <c r="AF369" i="1"/>
  <c r="AF759" i="3"/>
  <c r="U757" i="3"/>
  <c r="T758" i="3"/>
  <c r="AE370" i="1"/>
  <c r="T369" i="1"/>
  <c r="U369" i="1" s="1"/>
  <c r="AR1153" i="3"/>
  <c r="AS1154" i="3"/>
  <c r="R761" i="3"/>
  <c r="S761" i="3" s="1"/>
  <c r="AE760" i="3"/>
  <c r="R371" i="1"/>
  <c r="S371" i="1" s="1"/>
  <c r="AS1150" i="1"/>
  <c r="AR1149" i="1"/>
  <c r="AV1150" i="3" l="1"/>
  <c r="AT1150" i="3"/>
  <c r="BR1151" i="3"/>
  <c r="AU1151" i="3"/>
  <c r="AV1151" i="3" s="1"/>
  <c r="BO1153" i="3"/>
  <c r="BQ1152" i="3"/>
  <c r="AF370" i="1"/>
  <c r="AF760" i="3"/>
  <c r="U758" i="3"/>
  <c r="T759" i="3"/>
  <c r="AE371" i="1"/>
  <c r="T370" i="1"/>
  <c r="U370" i="1" s="1"/>
  <c r="R762" i="3"/>
  <c r="S762" i="3" s="1"/>
  <c r="AE761" i="3"/>
  <c r="AR1154" i="3"/>
  <c r="AS1155" i="3"/>
  <c r="R372" i="1"/>
  <c r="S372" i="1" s="1"/>
  <c r="AS1151" i="1"/>
  <c r="AR1150" i="1"/>
  <c r="BR1152" i="3" l="1"/>
  <c r="AU1152" i="3"/>
  <c r="AV1152" i="3" s="1"/>
  <c r="BG99" i="3"/>
  <c r="AW1151" i="3"/>
  <c r="AT1151" i="3"/>
  <c r="BF99" i="3"/>
  <c r="AW1150" i="3"/>
  <c r="BQ1153" i="3"/>
  <c r="BO1154" i="3"/>
  <c r="AF371" i="1"/>
  <c r="AF761" i="3"/>
  <c r="U759" i="3"/>
  <c r="T760" i="3"/>
  <c r="AE372" i="1"/>
  <c r="T371" i="1"/>
  <c r="U371" i="1" s="1"/>
  <c r="AE762" i="3"/>
  <c r="R763" i="3"/>
  <c r="S763" i="3" s="1"/>
  <c r="AS1156" i="3"/>
  <c r="AR1155" i="3"/>
  <c r="R373" i="1"/>
  <c r="S373" i="1" s="1"/>
  <c r="AS1152" i="1"/>
  <c r="AR1151" i="1"/>
  <c r="AT1152" i="3" l="1"/>
  <c r="BR1153" i="3"/>
  <c r="AU1153" i="3"/>
  <c r="AV1153" i="3" s="1"/>
  <c r="BH99" i="3"/>
  <c r="AW1152" i="3"/>
  <c r="BO1155" i="3"/>
  <c r="BQ1154" i="3"/>
  <c r="AF372" i="1"/>
  <c r="AF762" i="3"/>
  <c r="U760" i="3"/>
  <c r="T761" i="3"/>
  <c r="AE373" i="1"/>
  <c r="T372" i="1"/>
  <c r="U372" i="1" s="1"/>
  <c r="R764" i="3"/>
  <c r="S764" i="3" s="1"/>
  <c r="AE763" i="3"/>
  <c r="AR1156" i="3"/>
  <c r="AS1157" i="3"/>
  <c r="R374" i="1"/>
  <c r="S374" i="1" s="1"/>
  <c r="AS1153" i="1"/>
  <c r="AR1152" i="1"/>
  <c r="AT1153" i="3" l="1"/>
  <c r="BR1154" i="3"/>
  <c r="AU1154" i="3"/>
  <c r="BI99" i="3"/>
  <c r="AW1153" i="3"/>
  <c r="BO1156" i="3"/>
  <c r="BQ1155" i="3"/>
  <c r="AF373" i="1"/>
  <c r="AF763" i="3"/>
  <c r="U761" i="3"/>
  <c r="T762" i="3"/>
  <c r="AE374" i="1"/>
  <c r="T373" i="1"/>
  <c r="U373" i="1" s="1"/>
  <c r="AR1157" i="3"/>
  <c r="AS1158" i="3"/>
  <c r="R765" i="3"/>
  <c r="S765" i="3" s="1"/>
  <c r="AE764" i="3"/>
  <c r="R375" i="1"/>
  <c r="S375" i="1" s="1"/>
  <c r="AS1154" i="1"/>
  <c r="AR1153" i="1"/>
  <c r="BR1155" i="3" l="1"/>
  <c r="AU1155" i="3"/>
  <c r="AV1155" i="3" s="1"/>
  <c r="AV1154" i="3"/>
  <c r="AT1154" i="3"/>
  <c r="BO1157" i="3"/>
  <c r="BQ1156" i="3"/>
  <c r="AF374" i="1"/>
  <c r="AF764" i="3"/>
  <c r="U762" i="3"/>
  <c r="T763" i="3"/>
  <c r="AE375" i="1"/>
  <c r="T374" i="1"/>
  <c r="U374" i="1" s="1"/>
  <c r="R766" i="3"/>
  <c r="S766" i="3" s="1"/>
  <c r="AE765" i="3"/>
  <c r="AR1158" i="3"/>
  <c r="AS1159" i="3"/>
  <c r="R376" i="1"/>
  <c r="S376" i="1" s="1"/>
  <c r="AS1155" i="1"/>
  <c r="AR1154" i="1"/>
  <c r="AT1155" i="3" l="1"/>
  <c r="BR1156" i="3"/>
  <c r="AU1156" i="3"/>
  <c r="AV1156" i="3" s="1"/>
  <c r="BJ99" i="3"/>
  <c r="AW1154" i="3"/>
  <c r="BK99" i="3"/>
  <c r="AW1155" i="3"/>
  <c r="BQ1157" i="3"/>
  <c r="BO1158" i="3"/>
  <c r="AF375" i="1"/>
  <c r="AF765" i="3"/>
  <c r="U763" i="3"/>
  <c r="T764" i="3"/>
  <c r="AE376" i="1"/>
  <c r="T375" i="1"/>
  <c r="U375" i="1" s="1"/>
  <c r="AR1159" i="3"/>
  <c r="AS1160" i="3"/>
  <c r="AE766" i="3"/>
  <c r="R767" i="3"/>
  <c r="S767" i="3" s="1"/>
  <c r="R377" i="1"/>
  <c r="S377" i="1" s="1"/>
  <c r="AS1156" i="1"/>
  <c r="AR1155" i="1"/>
  <c r="BL99" i="3" l="1"/>
  <c r="AT1156" i="3"/>
  <c r="BR1157" i="3"/>
  <c r="AU1157" i="3"/>
  <c r="AV1157" i="3" s="1"/>
  <c r="BM99" i="3"/>
  <c r="AZ100" i="3"/>
  <c r="AW1156" i="3"/>
  <c r="BO1159" i="3"/>
  <c r="BQ1158" i="3"/>
  <c r="AF376" i="1"/>
  <c r="AF766" i="3"/>
  <c r="U764" i="3"/>
  <c r="T765" i="3"/>
  <c r="AE377" i="1"/>
  <c r="T376" i="1"/>
  <c r="U376" i="1" s="1"/>
  <c r="AR1160" i="3"/>
  <c r="AS1161" i="3"/>
  <c r="AE767" i="3"/>
  <c r="R768" i="3"/>
  <c r="S768" i="3" s="1"/>
  <c r="R378" i="1"/>
  <c r="S378" i="1" s="1"/>
  <c r="AS1157" i="1"/>
  <c r="AR1156" i="1"/>
  <c r="BR1158" i="3" l="1"/>
  <c r="AU1158" i="3"/>
  <c r="BA100" i="3"/>
  <c r="AW1157" i="3"/>
  <c r="AT1157" i="3"/>
  <c r="BO1160" i="3"/>
  <c r="BQ1159" i="3"/>
  <c r="AF377" i="1"/>
  <c r="AF767" i="3"/>
  <c r="U765" i="3"/>
  <c r="T766" i="3"/>
  <c r="AE378" i="1"/>
  <c r="T377" i="1"/>
  <c r="U377" i="1" s="1"/>
  <c r="AR1161" i="3"/>
  <c r="AS1162" i="3"/>
  <c r="R769" i="3"/>
  <c r="S769" i="3" s="1"/>
  <c r="AE768" i="3"/>
  <c r="R379" i="1"/>
  <c r="S379" i="1" s="1"/>
  <c r="AS1158" i="1"/>
  <c r="AR1157" i="1"/>
  <c r="AV1158" i="3" l="1"/>
  <c r="AT1158" i="3"/>
  <c r="BR1159" i="3"/>
  <c r="AU1159" i="3"/>
  <c r="AV1159" i="3" s="1"/>
  <c r="BO1161" i="3"/>
  <c r="BQ1160" i="3"/>
  <c r="AF378" i="1"/>
  <c r="AF768" i="3"/>
  <c r="U766" i="3"/>
  <c r="T767" i="3"/>
  <c r="AE379" i="1"/>
  <c r="T378" i="1"/>
  <c r="U378" i="1" s="1"/>
  <c r="R770" i="3"/>
  <c r="S770" i="3" s="1"/>
  <c r="AE769" i="3"/>
  <c r="AS1163" i="3"/>
  <c r="AR1162" i="3"/>
  <c r="R380" i="1"/>
  <c r="S380" i="1" s="1"/>
  <c r="AS1159" i="1"/>
  <c r="AR1158" i="1"/>
  <c r="BR1160" i="3" l="1"/>
  <c r="AU1160" i="3"/>
  <c r="AV1160" i="3" s="1"/>
  <c r="BC100" i="3"/>
  <c r="AW1159" i="3"/>
  <c r="BB100" i="3"/>
  <c r="AW1158" i="3"/>
  <c r="AT1159" i="3"/>
  <c r="AT1160" i="3" s="1"/>
  <c r="BO1162" i="3"/>
  <c r="BQ1161" i="3"/>
  <c r="AF379" i="1"/>
  <c r="AF769" i="3"/>
  <c r="U767" i="3"/>
  <c r="T768" i="3"/>
  <c r="AE380" i="1"/>
  <c r="T379" i="1"/>
  <c r="U379" i="1" s="1"/>
  <c r="AE770" i="3"/>
  <c r="R771" i="3"/>
  <c r="S771" i="3" s="1"/>
  <c r="AR1163" i="3"/>
  <c r="AS1164" i="3"/>
  <c r="R381" i="1"/>
  <c r="S381" i="1" s="1"/>
  <c r="AS1160" i="1"/>
  <c r="AR1159" i="1"/>
  <c r="BD100" i="3" l="1"/>
  <c r="AW1160" i="3"/>
  <c r="BR1161" i="3"/>
  <c r="AU1161" i="3"/>
  <c r="AV1161" i="3" s="1"/>
  <c r="BO1163" i="3"/>
  <c r="BQ1162" i="3"/>
  <c r="AF380" i="1"/>
  <c r="AF770" i="3"/>
  <c r="U768" i="3"/>
  <c r="T769" i="3"/>
  <c r="AE381" i="1"/>
  <c r="T380" i="1"/>
  <c r="U380" i="1" s="1"/>
  <c r="AS1165" i="3"/>
  <c r="AR1164" i="3"/>
  <c r="AE771" i="3"/>
  <c r="R772" i="3"/>
  <c r="S772" i="3" s="1"/>
  <c r="R382" i="1"/>
  <c r="S382" i="1" s="1"/>
  <c r="AS1161" i="1"/>
  <c r="AR1160" i="1"/>
  <c r="AT1161" i="3" l="1"/>
  <c r="BE100" i="3"/>
  <c r="AW1161" i="3"/>
  <c r="BR1162" i="3"/>
  <c r="AU1162" i="3"/>
  <c r="BO1164" i="3"/>
  <c r="BQ1163" i="3"/>
  <c r="AF381" i="1"/>
  <c r="AF771" i="3"/>
  <c r="U769" i="3"/>
  <c r="T770" i="3"/>
  <c r="AE382" i="1"/>
  <c r="T381" i="1"/>
  <c r="U381" i="1" s="1"/>
  <c r="AR1165" i="3"/>
  <c r="AS1166" i="3"/>
  <c r="R773" i="3"/>
  <c r="S773" i="3" s="1"/>
  <c r="AE772" i="3"/>
  <c r="R383" i="1"/>
  <c r="S383" i="1" s="1"/>
  <c r="AS1162" i="1"/>
  <c r="AR1161" i="1"/>
  <c r="AV1162" i="3" l="1"/>
  <c r="AT1162" i="3"/>
  <c r="BR1163" i="3"/>
  <c r="AU1163" i="3"/>
  <c r="AV1163" i="3" s="1"/>
  <c r="BO1165" i="3"/>
  <c r="BQ1164" i="3"/>
  <c r="AF382" i="1"/>
  <c r="AF772" i="3"/>
  <c r="U770" i="3"/>
  <c r="T771" i="3"/>
  <c r="AE383" i="1"/>
  <c r="T382" i="1"/>
  <c r="U382" i="1" s="1"/>
  <c r="R774" i="3"/>
  <c r="S774" i="3" s="1"/>
  <c r="AE773" i="3"/>
  <c r="AR1166" i="3"/>
  <c r="AS1167" i="3"/>
  <c r="R384" i="1"/>
  <c r="S384" i="1" s="1"/>
  <c r="AS1163" i="1"/>
  <c r="AR1162" i="1"/>
  <c r="BR1164" i="3" l="1"/>
  <c r="AU1164" i="3"/>
  <c r="AV1164" i="3" s="1"/>
  <c r="BG100" i="3"/>
  <c r="AW1163" i="3"/>
  <c r="AT1163" i="3"/>
  <c r="BF100" i="3"/>
  <c r="AW1162" i="3"/>
  <c r="BO1166" i="3"/>
  <c r="BQ1165" i="3"/>
  <c r="AF383" i="1"/>
  <c r="AF773" i="3"/>
  <c r="U771" i="3"/>
  <c r="T772" i="3"/>
  <c r="AE384" i="1"/>
  <c r="T383" i="1"/>
  <c r="U383" i="1" s="1"/>
  <c r="R775" i="3"/>
  <c r="S775" i="3" s="1"/>
  <c r="AE774" i="3"/>
  <c r="AS1168" i="3"/>
  <c r="AR1167" i="3"/>
  <c r="R385" i="1"/>
  <c r="S385" i="1" s="1"/>
  <c r="AS1164" i="1"/>
  <c r="AR1163" i="1"/>
  <c r="AT1164" i="3" l="1"/>
  <c r="BH100" i="3"/>
  <c r="AW1164" i="3"/>
  <c r="BR1165" i="3"/>
  <c r="AU1165" i="3"/>
  <c r="AV1165" i="3" s="1"/>
  <c r="BQ1166" i="3"/>
  <c r="BO1167" i="3"/>
  <c r="AF384" i="1"/>
  <c r="AF774" i="3"/>
  <c r="U772" i="3"/>
  <c r="T773" i="3"/>
  <c r="AE385" i="1"/>
  <c r="T384" i="1"/>
  <c r="U384" i="1" s="1"/>
  <c r="AR1168" i="3"/>
  <c r="AS1169" i="3"/>
  <c r="AE775" i="3"/>
  <c r="R776" i="3"/>
  <c r="S776" i="3" s="1"/>
  <c r="R386" i="1"/>
  <c r="S386" i="1" s="1"/>
  <c r="AS1165" i="1"/>
  <c r="AR1164" i="1"/>
  <c r="BR1166" i="3" l="1"/>
  <c r="AU1166" i="3"/>
  <c r="BI100" i="3"/>
  <c r="AW1165" i="3"/>
  <c r="AT1165" i="3"/>
  <c r="BO1168" i="3"/>
  <c r="BQ1167" i="3"/>
  <c r="AF385" i="1"/>
  <c r="AF775" i="3"/>
  <c r="U773" i="3"/>
  <c r="T774" i="3"/>
  <c r="AE386" i="1"/>
  <c r="T385" i="1"/>
  <c r="U385" i="1" s="1"/>
  <c r="AR1169" i="3"/>
  <c r="AS1170" i="3"/>
  <c r="R777" i="3"/>
  <c r="S777" i="3" s="1"/>
  <c r="AE776" i="3"/>
  <c r="R387" i="1"/>
  <c r="S387" i="1" s="1"/>
  <c r="AS1166" i="1"/>
  <c r="AR1165" i="1"/>
  <c r="BR1167" i="3" l="1"/>
  <c r="AU1167" i="3"/>
  <c r="AV1167" i="3" s="1"/>
  <c r="AV1166" i="3"/>
  <c r="AT1166" i="3"/>
  <c r="BQ1168" i="3"/>
  <c r="BO1169" i="3"/>
  <c r="AF386" i="1"/>
  <c r="AF776" i="3"/>
  <c r="U774" i="3"/>
  <c r="T775" i="3"/>
  <c r="AE387" i="1"/>
  <c r="T386" i="1"/>
  <c r="U386" i="1" s="1"/>
  <c r="R778" i="3"/>
  <c r="S778" i="3" s="1"/>
  <c r="AE777" i="3"/>
  <c r="AR1170" i="3"/>
  <c r="AS1171" i="3"/>
  <c r="R388" i="1"/>
  <c r="S388" i="1" s="1"/>
  <c r="AS1167" i="1"/>
  <c r="AR1166" i="1"/>
  <c r="AT1167" i="3" l="1"/>
  <c r="BR1168" i="3"/>
  <c r="AU1168" i="3"/>
  <c r="BK100" i="3"/>
  <c r="AW1167" i="3"/>
  <c r="BJ100" i="3"/>
  <c r="AW1166" i="3"/>
  <c r="BO1170" i="3"/>
  <c r="BQ1169" i="3"/>
  <c r="AF387" i="1"/>
  <c r="AF777" i="3"/>
  <c r="U775" i="3"/>
  <c r="T776" i="3"/>
  <c r="AE388" i="1"/>
  <c r="T387" i="1"/>
  <c r="U387" i="1" s="1"/>
  <c r="AE778" i="3"/>
  <c r="R779" i="3"/>
  <c r="S779" i="3" s="1"/>
  <c r="AR1171" i="3"/>
  <c r="AS1172" i="3"/>
  <c r="R389" i="1"/>
  <c r="S389" i="1" s="1"/>
  <c r="AS1168" i="1"/>
  <c r="AR1167" i="1"/>
  <c r="BL100" i="3" l="1"/>
  <c r="BR1169" i="3"/>
  <c r="AU1169" i="3"/>
  <c r="AV1169" i="3" s="1"/>
  <c r="BM100" i="3"/>
  <c r="AT1168" i="3"/>
  <c r="AV1168" i="3"/>
  <c r="BO1171" i="3"/>
  <c r="BQ1170" i="3"/>
  <c r="AF388" i="1"/>
  <c r="AF778" i="3"/>
  <c r="U776" i="3"/>
  <c r="T777" i="3"/>
  <c r="AE389" i="1"/>
  <c r="T388" i="1"/>
  <c r="U388" i="1" s="1"/>
  <c r="AS1173" i="3"/>
  <c r="AR1172" i="3"/>
  <c r="R780" i="3"/>
  <c r="S780" i="3" s="1"/>
  <c r="AE779" i="3"/>
  <c r="R390" i="1"/>
  <c r="S390" i="1" s="1"/>
  <c r="AS1169" i="1"/>
  <c r="AR1168" i="1"/>
  <c r="AT1169" i="3" l="1"/>
  <c r="BR1170" i="3"/>
  <c r="AU1170" i="3"/>
  <c r="AV1170" i="3" s="1"/>
  <c r="AZ101" i="3"/>
  <c r="AW1168" i="3"/>
  <c r="BA101" i="3"/>
  <c r="AW1169" i="3"/>
  <c r="AT1170" i="3"/>
  <c r="BO1172" i="3"/>
  <c r="BQ1171" i="3"/>
  <c r="AF389" i="1"/>
  <c r="AF779" i="3"/>
  <c r="U777" i="3"/>
  <c r="T778" i="3"/>
  <c r="AE390" i="1"/>
  <c r="T389" i="1"/>
  <c r="U389" i="1" s="1"/>
  <c r="AR1173" i="3"/>
  <c r="AS1174" i="3"/>
  <c r="R781" i="3"/>
  <c r="S781" i="3" s="1"/>
  <c r="AE780" i="3"/>
  <c r="R391" i="1"/>
  <c r="S391" i="1" s="1"/>
  <c r="AS1170" i="1"/>
  <c r="AR1169" i="1"/>
  <c r="BB101" i="3" l="1"/>
  <c r="AW1170" i="3"/>
  <c r="BR1171" i="3"/>
  <c r="AU1171" i="3"/>
  <c r="AV1171" i="3" s="1"/>
  <c r="BO1173" i="3"/>
  <c r="BQ1172" i="3"/>
  <c r="AF390" i="1"/>
  <c r="AF780" i="3"/>
  <c r="U778" i="3"/>
  <c r="T779" i="3"/>
  <c r="AE391" i="1"/>
  <c r="T390" i="1"/>
  <c r="U390" i="1" s="1"/>
  <c r="R782" i="3"/>
  <c r="S782" i="3" s="1"/>
  <c r="AE781" i="3"/>
  <c r="AS1175" i="3"/>
  <c r="AR1174" i="3"/>
  <c r="R392" i="1"/>
  <c r="S392" i="1" s="1"/>
  <c r="AS1171" i="1"/>
  <c r="AR1170" i="1"/>
  <c r="BC101" i="3" l="1"/>
  <c r="AW1171" i="3"/>
  <c r="BR1172" i="3"/>
  <c r="AU1172" i="3"/>
  <c r="AT1171" i="3"/>
  <c r="BQ1173" i="3"/>
  <c r="BO1174" i="3"/>
  <c r="AF391" i="1"/>
  <c r="AF781" i="3"/>
  <c r="U779" i="3"/>
  <c r="T780" i="3"/>
  <c r="AE392" i="1"/>
  <c r="T391" i="1"/>
  <c r="U391" i="1" s="1"/>
  <c r="R783" i="3"/>
  <c r="S783" i="3" s="1"/>
  <c r="AE782" i="3"/>
  <c r="AR1175" i="3"/>
  <c r="AS1176" i="3"/>
  <c r="R393" i="1"/>
  <c r="S393" i="1" s="1"/>
  <c r="AS1172" i="1"/>
  <c r="AR1171" i="1"/>
  <c r="BR1173" i="3" l="1"/>
  <c r="AU1173" i="3"/>
  <c r="AV1173" i="3" s="1"/>
  <c r="AV1172" i="3"/>
  <c r="AT1172" i="3"/>
  <c r="BO1175" i="3"/>
  <c r="BQ1174" i="3"/>
  <c r="AF392" i="1"/>
  <c r="AF782" i="3"/>
  <c r="U780" i="3"/>
  <c r="T781" i="3"/>
  <c r="AE393" i="1"/>
  <c r="T392" i="1"/>
  <c r="U392" i="1" s="1"/>
  <c r="AR1176" i="3"/>
  <c r="AS1177" i="3"/>
  <c r="R784" i="3"/>
  <c r="S784" i="3" s="1"/>
  <c r="AE783" i="3"/>
  <c r="R394" i="1"/>
  <c r="S394" i="1" s="1"/>
  <c r="AS1173" i="1"/>
  <c r="AR1172" i="1"/>
  <c r="AT1173" i="3" l="1"/>
  <c r="BR1174" i="3"/>
  <c r="AU1174" i="3"/>
  <c r="AV1174" i="3" s="1"/>
  <c r="BD101" i="3"/>
  <c r="AW1172" i="3"/>
  <c r="BE101" i="3"/>
  <c r="AW1173" i="3"/>
  <c r="BQ1175" i="3"/>
  <c r="BO1176" i="3"/>
  <c r="AF393" i="1"/>
  <c r="AF783" i="3"/>
  <c r="U781" i="3"/>
  <c r="T782" i="3"/>
  <c r="AE394" i="1"/>
  <c r="T393" i="1"/>
  <c r="U393" i="1" s="1"/>
  <c r="AE784" i="3"/>
  <c r="AR1177" i="3"/>
  <c r="AS1178" i="3"/>
  <c r="R395" i="1"/>
  <c r="S395" i="1" s="1"/>
  <c r="AS1174" i="1"/>
  <c r="AR1173" i="1"/>
  <c r="AT1174" i="3" l="1"/>
  <c r="BR1175" i="3"/>
  <c r="AU1175" i="3"/>
  <c r="AV1175" i="3" s="1"/>
  <c r="BF101" i="3"/>
  <c r="AW1174" i="3"/>
  <c r="BO1177" i="3"/>
  <c r="BQ1176" i="3"/>
  <c r="AF394" i="1"/>
  <c r="AF784" i="3"/>
  <c r="U782" i="3"/>
  <c r="T784" i="3"/>
  <c r="T783" i="3"/>
  <c r="AE395" i="1"/>
  <c r="T394" i="1"/>
  <c r="U394" i="1" s="1"/>
  <c r="C30" i="3"/>
  <c r="AR1178" i="3"/>
  <c r="AS1179" i="3"/>
  <c r="R396" i="1"/>
  <c r="S396" i="1" s="1"/>
  <c r="AS1175" i="1"/>
  <c r="AR1174" i="1"/>
  <c r="AT1175" i="3" l="1"/>
  <c r="BG101" i="3"/>
  <c r="AW1175" i="3"/>
  <c r="BR1176" i="3"/>
  <c r="AU1176" i="3"/>
  <c r="BO1178" i="3"/>
  <c r="BQ1177" i="3"/>
  <c r="AF395" i="1"/>
  <c r="U783" i="3"/>
  <c r="AE396" i="1"/>
  <c r="T395" i="1"/>
  <c r="U395" i="1" s="1"/>
  <c r="AS1180" i="3"/>
  <c r="AR1179" i="3"/>
  <c r="R397" i="1"/>
  <c r="S397" i="1" s="1"/>
  <c r="AS1176" i="1"/>
  <c r="AR1175" i="1"/>
  <c r="BR1177" i="3" l="1"/>
  <c r="AU1177" i="3"/>
  <c r="AV1177" i="3" s="1"/>
  <c r="AT1176" i="3"/>
  <c r="AV1176" i="3"/>
  <c r="BO1179" i="3"/>
  <c r="BQ1178" i="3"/>
  <c r="AF396" i="1"/>
  <c r="U784" i="3"/>
  <c r="AE397" i="1"/>
  <c r="T396" i="1"/>
  <c r="U396" i="1" s="1"/>
  <c r="AR1180" i="3"/>
  <c r="AS1181" i="3"/>
  <c r="R398" i="1"/>
  <c r="S398" i="1" s="1"/>
  <c r="AS1177" i="1"/>
  <c r="AR1176" i="1"/>
  <c r="AT1177" i="3" l="1"/>
  <c r="BR1178" i="3"/>
  <c r="AU1178" i="3"/>
  <c r="BH101" i="3"/>
  <c r="AW1176" i="3"/>
  <c r="BI101" i="3"/>
  <c r="AW1177" i="3"/>
  <c r="BQ1179" i="3"/>
  <c r="BO1180" i="3"/>
  <c r="AF397" i="1"/>
  <c r="AE398" i="1"/>
  <c r="T397" i="1"/>
  <c r="U397" i="1" s="1"/>
  <c r="AR1181" i="3"/>
  <c r="AS1182" i="3"/>
  <c r="R399" i="1"/>
  <c r="S399" i="1" s="1"/>
  <c r="AS1178" i="1"/>
  <c r="AR1177" i="1"/>
  <c r="BR1179" i="3" l="1"/>
  <c r="AU1179" i="3"/>
  <c r="AV1179" i="3" s="1"/>
  <c r="AT1178" i="3"/>
  <c r="AV1178" i="3"/>
  <c r="BQ1180" i="3"/>
  <c r="BO1181" i="3"/>
  <c r="AF398" i="1"/>
  <c r="AE399" i="1"/>
  <c r="T398" i="1"/>
  <c r="U398" i="1" s="1"/>
  <c r="AS1183" i="3"/>
  <c r="AR1182" i="3"/>
  <c r="R400" i="1"/>
  <c r="S400" i="1" s="1"/>
  <c r="AS1179" i="1"/>
  <c r="AR1178" i="1"/>
  <c r="BR1180" i="3" l="1"/>
  <c r="AU1180" i="3"/>
  <c r="AV1180" i="3" s="1"/>
  <c r="BJ101" i="3"/>
  <c r="AW1178" i="3"/>
  <c r="AT1179" i="3"/>
  <c r="BK101" i="3"/>
  <c r="AW1179" i="3"/>
  <c r="BO1182" i="3"/>
  <c r="BQ1181" i="3"/>
  <c r="AF399" i="1"/>
  <c r="AE400" i="1"/>
  <c r="T399" i="1"/>
  <c r="U399" i="1" s="1"/>
  <c r="AR1183" i="3"/>
  <c r="AS1184" i="3"/>
  <c r="R401" i="1"/>
  <c r="S401" i="1" s="1"/>
  <c r="AS1180" i="1"/>
  <c r="AR1179" i="1"/>
  <c r="AT1180" i="3" l="1"/>
  <c r="BM101" i="3"/>
  <c r="BL101" i="3"/>
  <c r="AZ102" i="3"/>
  <c r="AW1180" i="3"/>
  <c r="BR1181" i="3"/>
  <c r="AU1181" i="3"/>
  <c r="AV1181" i="3" s="1"/>
  <c r="BO1183" i="3"/>
  <c r="BQ1182" i="3"/>
  <c r="AF400" i="1"/>
  <c r="AE401" i="1"/>
  <c r="T400" i="1"/>
  <c r="U400" i="1" s="1"/>
  <c r="AS1185" i="3"/>
  <c r="AR1184" i="3"/>
  <c r="R402" i="1"/>
  <c r="S402" i="1" s="1"/>
  <c r="AS1181" i="1"/>
  <c r="AR1180" i="1"/>
  <c r="BA102" i="3" l="1"/>
  <c r="AW1181" i="3"/>
  <c r="AT1181" i="3"/>
  <c r="BR1182" i="3"/>
  <c r="AU1182" i="3"/>
  <c r="BO1184" i="3"/>
  <c r="BQ1183" i="3"/>
  <c r="AF401" i="1"/>
  <c r="AE402" i="1"/>
  <c r="T401" i="1"/>
  <c r="U401" i="1" s="1"/>
  <c r="AR1185" i="3"/>
  <c r="AS1186" i="3"/>
  <c r="R403" i="1"/>
  <c r="S403" i="1" s="1"/>
  <c r="AS1182" i="1"/>
  <c r="AR1181" i="1"/>
  <c r="AV1182" i="3" l="1"/>
  <c r="AT1182" i="3"/>
  <c r="BR1183" i="3"/>
  <c r="AU1183" i="3"/>
  <c r="AV1183" i="3" s="1"/>
  <c r="BO1185" i="3"/>
  <c r="BQ1184" i="3"/>
  <c r="AF402" i="1"/>
  <c r="AE403" i="1"/>
  <c r="T402" i="1"/>
  <c r="U402" i="1" s="1"/>
  <c r="AR1186" i="3"/>
  <c r="AS1187" i="3"/>
  <c r="R404" i="1"/>
  <c r="S404" i="1" s="1"/>
  <c r="AS1183" i="1"/>
  <c r="AR1182" i="1"/>
  <c r="BR1184" i="3" l="1"/>
  <c r="AU1184" i="3"/>
  <c r="AV1184" i="3" s="1"/>
  <c r="BC102" i="3"/>
  <c r="AW1183" i="3"/>
  <c r="AT1183" i="3"/>
  <c r="BB102" i="3"/>
  <c r="AW1182" i="3"/>
  <c r="BO1186" i="3"/>
  <c r="BQ1185" i="3"/>
  <c r="AF403" i="1"/>
  <c r="AE404" i="1"/>
  <c r="T403" i="1"/>
  <c r="U403" i="1" s="1"/>
  <c r="AR1187" i="3"/>
  <c r="AS1188" i="3"/>
  <c r="R405" i="1"/>
  <c r="S405" i="1" s="1"/>
  <c r="AS1184" i="1"/>
  <c r="AR1183" i="1"/>
  <c r="AT1184" i="3" l="1"/>
  <c r="BD102" i="3"/>
  <c r="AW1184" i="3"/>
  <c r="BR1185" i="3"/>
  <c r="AU1185" i="3"/>
  <c r="AV1185" i="3" s="1"/>
  <c r="BO1187" i="3"/>
  <c r="BQ1186" i="3"/>
  <c r="AF404" i="1"/>
  <c r="AE405" i="1"/>
  <c r="T404" i="1"/>
  <c r="U404" i="1" s="1"/>
  <c r="AS1189" i="3"/>
  <c r="AR1188" i="3"/>
  <c r="R406" i="1"/>
  <c r="S406" i="1" s="1"/>
  <c r="AS1185" i="1"/>
  <c r="AR1184" i="1"/>
  <c r="AT1185" i="3" l="1"/>
  <c r="BE102" i="3"/>
  <c r="AW1185" i="3"/>
  <c r="BR1186" i="3"/>
  <c r="AU1186" i="3"/>
  <c r="BO1188" i="3"/>
  <c r="BQ1187" i="3"/>
  <c r="AF405" i="1"/>
  <c r="AE406" i="1"/>
  <c r="T405" i="1"/>
  <c r="U405" i="1" s="1"/>
  <c r="AR1189" i="3"/>
  <c r="AS1190" i="3"/>
  <c r="R407" i="1"/>
  <c r="S407" i="1" s="1"/>
  <c r="AS1186" i="1"/>
  <c r="AR1185" i="1"/>
  <c r="AV1186" i="3" l="1"/>
  <c r="AT1186" i="3"/>
  <c r="BR1187" i="3"/>
  <c r="AU1187" i="3"/>
  <c r="AV1187" i="3" s="1"/>
  <c r="BO1189" i="3"/>
  <c r="BQ1188" i="3"/>
  <c r="AF406" i="1"/>
  <c r="AE407" i="1"/>
  <c r="T406" i="1"/>
  <c r="U406" i="1" s="1"/>
  <c r="AR1190" i="3"/>
  <c r="AS1191" i="3"/>
  <c r="R408" i="1"/>
  <c r="S408" i="1" s="1"/>
  <c r="AS1187" i="1"/>
  <c r="AR1186" i="1"/>
  <c r="AT1187" i="3" l="1"/>
  <c r="BR1188" i="3"/>
  <c r="AU1188" i="3"/>
  <c r="AV1188" i="3" s="1"/>
  <c r="BG102" i="3"/>
  <c r="AW1187" i="3"/>
  <c r="BF102" i="3"/>
  <c r="AW1186" i="3"/>
  <c r="BO1190" i="3"/>
  <c r="BQ1189" i="3"/>
  <c r="AF407" i="1"/>
  <c r="AE408" i="1"/>
  <c r="T407" i="1"/>
  <c r="U407" i="1" s="1"/>
  <c r="AS1192" i="3"/>
  <c r="AR1191" i="3"/>
  <c r="R409" i="1"/>
  <c r="S409" i="1" s="1"/>
  <c r="AS1188" i="1"/>
  <c r="AR1187" i="1"/>
  <c r="AT1188" i="3" l="1"/>
  <c r="BH102" i="3"/>
  <c r="AW1188" i="3"/>
  <c r="BR1189" i="3"/>
  <c r="AU1189" i="3"/>
  <c r="AV1189" i="3" s="1"/>
  <c r="BO1191" i="3"/>
  <c r="BQ1190" i="3"/>
  <c r="AF408" i="1"/>
  <c r="AE409" i="1"/>
  <c r="T408" i="1"/>
  <c r="U408" i="1" s="1"/>
  <c r="AR1192" i="3"/>
  <c r="AS1193" i="3"/>
  <c r="R410" i="1"/>
  <c r="S410" i="1" s="1"/>
  <c r="AS1189" i="1"/>
  <c r="AR1188" i="1"/>
  <c r="BR1190" i="3" l="1"/>
  <c r="AU1190" i="3"/>
  <c r="BI102" i="3"/>
  <c r="AW1189" i="3"/>
  <c r="AT1189" i="3"/>
  <c r="BO1192" i="3"/>
  <c r="BQ1191" i="3"/>
  <c r="AF409" i="1"/>
  <c r="AE410" i="1"/>
  <c r="T409" i="1"/>
  <c r="U409" i="1" s="1"/>
  <c r="AR1193" i="3"/>
  <c r="AS1194" i="3"/>
  <c r="R411" i="1"/>
  <c r="S411" i="1" s="1"/>
  <c r="AS1190" i="1"/>
  <c r="AR1189" i="1"/>
  <c r="AT1190" i="3" l="1"/>
  <c r="AV1190" i="3"/>
  <c r="BR1191" i="3"/>
  <c r="AU1191" i="3"/>
  <c r="AV1191" i="3" s="1"/>
  <c r="BO1193" i="3"/>
  <c r="BQ1192" i="3"/>
  <c r="AF410" i="1"/>
  <c r="AE411" i="1"/>
  <c r="T410" i="1"/>
  <c r="U410" i="1" s="1"/>
  <c r="AS1195" i="3"/>
  <c r="AR1194" i="3"/>
  <c r="R412" i="1"/>
  <c r="S412" i="1" s="1"/>
  <c r="AS1191" i="1"/>
  <c r="AR1190" i="1"/>
  <c r="BR1192" i="3" l="1"/>
  <c r="AU1192" i="3"/>
  <c r="AV1192" i="3" s="1"/>
  <c r="BK102" i="3"/>
  <c r="AW1191" i="3"/>
  <c r="BJ102" i="3"/>
  <c r="AW1190" i="3"/>
  <c r="AT1191" i="3"/>
  <c r="AT1192" i="3" s="1"/>
  <c r="BO1194" i="3"/>
  <c r="BQ1193" i="3"/>
  <c r="AF411" i="1"/>
  <c r="AE412" i="1"/>
  <c r="T411" i="1"/>
  <c r="U411" i="1" s="1"/>
  <c r="AR1195" i="3"/>
  <c r="AS1196" i="3"/>
  <c r="R413" i="1"/>
  <c r="S413" i="1" s="1"/>
  <c r="AS1192" i="1"/>
  <c r="AR1191" i="1"/>
  <c r="BL102" i="3" l="1"/>
  <c r="BM102" i="3"/>
  <c r="AZ103" i="3"/>
  <c r="AW1192" i="3"/>
  <c r="BR1193" i="3"/>
  <c r="AU1193" i="3"/>
  <c r="AV1193" i="3" s="1"/>
  <c r="BO1195" i="3"/>
  <c r="BQ1194" i="3"/>
  <c r="AF412" i="1"/>
  <c r="AE413" i="1"/>
  <c r="T412" i="1"/>
  <c r="U412" i="1" s="1"/>
  <c r="AS1197" i="3"/>
  <c r="AR1196" i="3"/>
  <c r="R414" i="1"/>
  <c r="S414" i="1" s="1"/>
  <c r="AS1193" i="1"/>
  <c r="AR1192" i="1"/>
  <c r="BA103" i="3" l="1"/>
  <c r="AW1193" i="3"/>
  <c r="BR1194" i="3"/>
  <c r="AU1194" i="3"/>
  <c r="AT1193" i="3"/>
  <c r="BO1196" i="3"/>
  <c r="BQ1195" i="3"/>
  <c r="AF413" i="1"/>
  <c r="AE414" i="1"/>
  <c r="T413" i="1"/>
  <c r="U413" i="1" s="1"/>
  <c r="AR1197" i="3"/>
  <c r="AS1198" i="3"/>
  <c r="R415" i="1"/>
  <c r="S415" i="1" s="1"/>
  <c r="AS1194" i="1"/>
  <c r="AR1193" i="1"/>
  <c r="AT1194" i="3" l="1"/>
  <c r="AV1194" i="3"/>
  <c r="BR1195" i="3"/>
  <c r="AU1195" i="3"/>
  <c r="AV1195" i="3" s="1"/>
  <c r="BO1197" i="3"/>
  <c r="BQ1196" i="3"/>
  <c r="AF414" i="1"/>
  <c r="AE415" i="1"/>
  <c r="T414" i="1"/>
  <c r="U414" i="1" s="1"/>
  <c r="AR1198" i="3"/>
  <c r="AS1199" i="3"/>
  <c r="R416" i="1"/>
  <c r="S416" i="1" s="1"/>
  <c r="AS1195" i="1"/>
  <c r="AR1194" i="1"/>
  <c r="BR1196" i="3" l="1"/>
  <c r="AU1196" i="3"/>
  <c r="AV1196" i="3" s="1"/>
  <c r="BC103" i="3"/>
  <c r="AW1195" i="3"/>
  <c r="BB103" i="3"/>
  <c r="AW1194" i="3"/>
  <c r="AT1195" i="3"/>
  <c r="AT1196" i="3" s="1"/>
  <c r="BO1198" i="3"/>
  <c r="BQ1197" i="3"/>
  <c r="AF415" i="1"/>
  <c r="AE416" i="1"/>
  <c r="T415" i="1"/>
  <c r="U415" i="1" s="1"/>
  <c r="AR1199" i="3"/>
  <c r="AS1200" i="3"/>
  <c r="R417" i="1"/>
  <c r="S417" i="1" s="1"/>
  <c r="AS1196" i="1"/>
  <c r="AR1195" i="1"/>
  <c r="BD103" i="3" l="1"/>
  <c r="AW1196" i="3"/>
  <c r="BR1197" i="3"/>
  <c r="AU1197" i="3"/>
  <c r="AV1197" i="3" s="1"/>
  <c r="BO1199" i="3"/>
  <c r="BQ1198" i="3"/>
  <c r="AF416" i="1"/>
  <c r="AE417" i="1"/>
  <c r="T416" i="1"/>
  <c r="U416" i="1" s="1"/>
  <c r="AR1200" i="3"/>
  <c r="AS1201" i="3"/>
  <c r="R418" i="1"/>
  <c r="S418" i="1" s="1"/>
  <c r="AS1197" i="1"/>
  <c r="AR1196" i="1"/>
  <c r="BE103" i="3" l="1"/>
  <c r="AW1197" i="3"/>
  <c r="BR1198" i="3"/>
  <c r="AU1198" i="3"/>
  <c r="AT1197" i="3"/>
  <c r="BO1200" i="3"/>
  <c r="BQ1199" i="3"/>
  <c r="AF417" i="1"/>
  <c r="AE418" i="1"/>
  <c r="T417" i="1"/>
  <c r="U417" i="1" s="1"/>
  <c r="AR1201" i="3"/>
  <c r="AS1202" i="3"/>
  <c r="R419" i="1"/>
  <c r="S419" i="1" s="1"/>
  <c r="AS1198" i="1"/>
  <c r="AR1197" i="1"/>
  <c r="AV1198" i="3" l="1"/>
  <c r="AT1198" i="3"/>
  <c r="BR1199" i="3"/>
  <c r="AU1199" i="3"/>
  <c r="AV1199" i="3" s="1"/>
  <c r="BO1201" i="3"/>
  <c r="BQ1200" i="3"/>
  <c r="AF418" i="1"/>
  <c r="AE419" i="1"/>
  <c r="T418" i="1"/>
  <c r="U418" i="1" s="1"/>
  <c r="AR1202" i="3"/>
  <c r="AS1203" i="3"/>
  <c r="R420" i="1"/>
  <c r="S420" i="1" s="1"/>
  <c r="AS1199" i="1"/>
  <c r="AR1198" i="1"/>
  <c r="BG103" i="3" l="1"/>
  <c r="AW1199" i="3"/>
  <c r="BR1200" i="3"/>
  <c r="AU1200" i="3"/>
  <c r="AT1199" i="3"/>
  <c r="BF103" i="3"/>
  <c r="AW1198" i="3"/>
  <c r="BO1202" i="3"/>
  <c r="BQ1201" i="3"/>
  <c r="AF419" i="1"/>
  <c r="AE420" i="1"/>
  <c r="T419" i="1"/>
  <c r="U419" i="1" s="1"/>
  <c r="AR1203" i="3"/>
  <c r="AS1204" i="3"/>
  <c r="R421" i="1"/>
  <c r="S421" i="1" s="1"/>
  <c r="AS1200" i="1"/>
  <c r="AR1199" i="1"/>
  <c r="AV1200" i="3" l="1"/>
  <c r="AT1200" i="3"/>
  <c r="BR1201" i="3"/>
  <c r="AU1201" i="3"/>
  <c r="AV1201" i="3" s="1"/>
  <c r="BQ1202" i="3"/>
  <c r="BO1203" i="3"/>
  <c r="AF420" i="1"/>
  <c r="AE421" i="1"/>
  <c r="T420" i="1"/>
  <c r="U420" i="1" s="1"/>
  <c r="AR1204" i="3"/>
  <c r="AS1205" i="3"/>
  <c r="R422" i="1"/>
  <c r="S422" i="1" s="1"/>
  <c r="AS1201" i="1"/>
  <c r="AR1200" i="1"/>
  <c r="BI103" i="3" l="1"/>
  <c r="AW1201" i="3"/>
  <c r="BR1202" i="3"/>
  <c r="AU1202" i="3"/>
  <c r="AV1202" i="3" s="1"/>
  <c r="AT1201" i="3"/>
  <c r="BH103" i="3"/>
  <c r="AW1200" i="3"/>
  <c r="BO1204" i="3"/>
  <c r="BQ1203" i="3"/>
  <c r="AF421" i="1"/>
  <c r="AE422" i="1"/>
  <c r="T421" i="1"/>
  <c r="U421" i="1" s="1"/>
  <c r="AR1205" i="3"/>
  <c r="AS1206" i="3"/>
  <c r="R423" i="1"/>
  <c r="S423" i="1" s="1"/>
  <c r="AS1202" i="1"/>
  <c r="AR1201" i="1"/>
  <c r="AT1202" i="3" l="1"/>
  <c r="BJ103" i="3"/>
  <c r="AW1202" i="3"/>
  <c r="BR1203" i="3"/>
  <c r="AU1203" i="3"/>
  <c r="AV1203" i="3" s="1"/>
  <c r="BQ1204" i="3"/>
  <c r="BO1205" i="3"/>
  <c r="AF422" i="1"/>
  <c r="AE423" i="1"/>
  <c r="T422" i="1"/>
  <c r="U422" i="1" s="1"/>
  <c r="AS1207" i="3"/>
  <c r="AR1206" i="3"/>
  <c r="R424" i="1"/>
  <c r="S424" i="1" s="1"/>
  <c r="AS1203" i="1"/>
  <c r="AR1202" i="1"/>
  <c r="BR1204" i="3" l="1"/>
  <c r="AU1204" i="3"/>
  <c r="BK103" i="3"/>
  <c r="AW1203" i="3"/>
  <c r="AT1203" i="3"/>
  <c r="BO1206" i="3"/>
  <c r="BQ1205" i="3"/>
  <c r="AF423" i="1"/>
  <c r="AE424" i="1"/>
  <c r="T423" i="1"/>
  <c r="U423" i="1" s="1"/>
  <c r="AR1207" i="3"/>
  <c r="AS1208" i="3"/>
  <c r="R425" i="1"/>
  <c r="S425" i="1" s="1"/>
  <c r="AS1204" i="1"/>
  <c r="AR1203" i="1"/>
  <c r="BR1205" i="3" l="1"/>
  <c r="AU1205" i="3"/>
  <c r="AV1205" i="3" s="1"/>
  <c r="BL103" i="3"/>
  <c r="BM103" i="3"/>
  <c r="AV1204" i="3"/>
  <c r="AT1204" i="3"/>
  <c r="BO1207" i="3"/>
  <c r="BQ1206" i="3"/>
  <c r="AF424" i="1"/>
  <c r="AE425" i="1"/>
  <c r="T424" i="1"/>
  <c r="U424" i="1" s="1"/>
  <c r="AS1209" i="3"/>
  <c r="AR1208" i="3"/>
  <c r="R426" i="1"/>
  <c r="S426" i="1" s="1"/>
  <c r="AS1205" i="1"/>
  <c r="AR1204" i="1"/>
  <c r="AT1205" i="3" l="1"/>
  <c r="AZ104" i="3"/>
  <c r="AW1204" i="3"/>
  <c r="BR1206" i="3"/>
  <c r="AU1206" i="3"/>
  <c r="AV1206" i="3" s="1"/>
  <c r="BA104" i="3"/>
  <c r="AW1205" i="3"/>
  <c r="BO1208" i="3"/>
  <c r="BQ1207" i="3"/>
  <c r="AF425" i="1"/>
  <c r="AE426" i="1"/>
  <c r="T425" i="1"/>
  <c r="U425" i="1" s="1"/>
  <c r="AR1209" i="3"/>
  <c r="AS1210" i="3"/>
  <c r="R427" i="1"/>
  <c r="S427" i="1" s="1"/>
  <c r="AS1206" i="1"/>
  <c r="AR1205" i="1"/>
  <c r="AT1206" i="3" l="1"/>
  <c r="BB104" i="3"/>
  <c r="AW1206" i="3"/>
  <c r="BR1207" i="3"/>
  <c r="AU1207" i="3"/>
  <c r="AV1207" i="3" s="1"/>
  <c r="BO1209" i="3"/>
  <c r="BQ1208" i="3"/>
  <c r="AF426" i="1"/>
  <c r="AE427" i="1"/>
  <c r="T426" i="1"/>
  <c r="U426" i="1" s="1"/>
  <c r="AR1210" i="3"/>
  <c r="AS1211" i="3"/>
  <c r="R428" i="1"/>
  <c r="S428" i="1" s="1"/>
  <c r="AS1207" i="1"/>
  <c r="AR1206" i="1"/>
  <c r="BR1208" i="3" l="1"/>
  <c r="AU1208" i="3"/>
  <c r="BC104" i="3"/>
  <c r="AW1207" i="3"/>
  <c r="AT1207" i="3"/>
  <c r="BO1210" i="3"/>
  <c r="BQ1209" i="3"/>
  <c r="AF427" i="1"/>
  <c r="AE428" i="1"/>
  <c r="T427" i="1"/>
  <c r="U427" i="1" s="1"/>
  <c r="AS1212" i="3"/>
  <c r="AR1211" i="3"/>
  <c r="R429" i="1"/>
  <c r="S429" i="1" s="1"/>
  <c r="AS1208" i="1"/>
  <c r="AR1207" i="1"/>
  <c r="BR1209" i="3" l="1"/>
  <c r="AU1209" i="3"/>
  <c r="AV1209" i="3" s="1"/>
  <c r="AT1208" i="3"/>
  <c r="AV1208" i="3"/>
  <c r="BO1211" i="3"/>
  <c r="BQ1210" i="3"/>
  <c r="AF428" i="1"/>
  <c r="AE429" i="1"/>
  <c r="T428" i="1"/>
  <c r="U428" i="1" s="1"/>
  <c r="AR1212" i="3"/>
  <c r="AS1213" i="3"/>
  <c r="R430" i="1"/>
  <c r="S430" i="1" s="1"/>
  <c r="AS1209" i="1"/>
  <c r="AR1208" i="1"/>
  <c r="AT1209" i="3" l="1"/>
  <c r="BD104" i="3"/>
  <c r="AW1208" i="3"/>
  <c r="BE104" i="3"/>
  <c r="AW1209" i="3"/>
  <c r="BR1210" i="3"/>
  <c r="AU1210" i="3"/>
  <c r="AV1210" i="3" s="1"/>
  <c r="BO1212" i="3"/>
  <c r="BQ1211" i="3"/>
  <c r="AF429" i="1"/>
  <c r="AE430" i="1"/>
  <c r="T429" i="1"/>
  <c r="U429" i="1" s="1"/>
  <c r="AR1213" i="3"/>
  <c r="AS1214" i="3"/>
  <c r="R431" i="1"/>
  <c r="S431" i="1" s="1"/>
  <c r="AS1210" i="1"/>
  <c r="AR1209" i="1"/>
  <c r="BF104" i="3" l="1"/>
  <c r="AW1210" i="3"/>
  <c r="AT1210" i="3"/>
  <c r="BR1211" i="3"/>
  <c r="AU1211" i="3"/>
  <c r="AV1211" i="3" s="1"/>
  <c r="BO1213" i="3"/>
  <c r="BQ1212" i="3"/>
  <c r="AF430" i="1"/>
  <c r="AE431" i="1"/>
  <c r="T430" i="1"/>
  <c r="U430" i="1" s="1"/>
  <c r="AR1214" i="3"/>
  <c r="AS1215" i="3"/>
  <c r="R432" i="1"/>
  <c r="S432" i="1" s="1"/>
  <c r="AS1211" i="1"/>
  <c r="AR1210" i="1"/>
  <c r="BG104" i="3" l="1"/>
  <c r="AW1211" i="3"/>
  <c r="AT1211" i="3"/>
  <c r="BR1212" i="3"/>
  <c r="AU1212" i="3"/>
  <c r="BO1214" i="3"/>
  <c r="BQ1213" i="3"/>
  <c r="AF431" i="1"/>
  <c r="AE432" i="1"/>
  <c r="T431" i="1"/>
  <c r="U431" i="1" s="1"/>
  <c r="AR1215" i="3"/>
  <c r="AS1216" i="3"/>
  <c r="R433" i="1"/>
  <c r="S433" i="1" s="1"/>
  <c r="AS1212" i="1"/>
  <c r="AR1211" i="1"/>
  <c r="BR1213" i="3" l="1"/>
  <c r="AU1213" i="3"/>
  <c r="AV1213" i="3" s="1"/>
  <c r="AT1212" i="3"/>
  <c r="AV1212" i="3"/>
  <c r="BQ1214" i="3"/>
  <c r="BO1215" i="3"/>
  <c r="AF432" i="1"/>
  <c r="AE433" i="1"/>
  <c r="T432" i="1"/>
  <c r="U432" i="1" s="1"/>
  <c r="AS1217" i="3"/>
  <c r="AR1216" i="3"/>
  <c r="R434" i="1"/>
  <c r="S434" i="1" s="1"/>
  <c r="AS1213" i="1"/>
  <c r="AR1212" i="1"/>
  <c r="AT1213" i="3" l="1"/>
  <c r="BR1214" i="3"/>
  <c r="AU1214" i="3"/>
  <c r="AV1214" i="3" s="1"/>
  <c r="BH104" i="3"/>
  <c r="AW1212" i="3"/>
  <c r="BI104" i="3"/>
  <c r="AW1213" i="3"/>
  <c r="BO1216" i="3"/>
  <c r="BQ1215" i="3"/>
  <c r="AF433" i="1"/>
  <c r="AE434" i="1"/>
  <c r="T433" i="1"/>
  <c r="U433" i="1" s="1"/>
  <c r="AR1217" i="3"/>
  <c r="AS1218" i="3"/>
  <c r="R435" i="1"/>
  <c r="S435" i="1" s="1"/>
  <c r="AS1214" i="1"/>
  <c r="AR1213" i="1"/>
  <c r="AT1214" i="3" l="1"/>
  <c r="BJ104" i="3"/>
  <c r="AW1214" i="3"/>
  <c r="BR1215" i="3"/>
  <c r="AU1215" i="3"/>
  <c r="AV1215" i="3" s="1"/>
  <c r="BO1217" i="3"/>
  <c r="BQ1216" i="3"/>
  <c r="AF434" i="1"/>
  <c r="AE435" i="1"/>
  <c r="T434" i="1"/>
  <c r="U434" i="1" s="1"/>
  <c r="AS1219" i="3"/>
  <c r="AR1218" i="3"/>
  <c r="R436" i="1"/>
  <c r="S436" i="1" s="1"/>
  <c r="AS1215" i="1"/>
  <c r="AR1214" i="1"/>
  <c r="BK104" i="3" l="1"/>
  <c r="BM104" i="3" s="1"/>
  <c r="AW1215" i="3"/>
  <c r="BR1216" i="3"/>
  <c r="AU1216" i="3"/>
  <c r="AT1215" i="3"/>
  <c r="BO1218" i="3"/>
  <c r="BQ1217" i="3"/>
  <c r="AF435" i="1"/>
  <c r="AE436" i="1"/>
  <c r="T435" i="1"/>
  <c r="U435" i="1" s="1"/>
  <c r="AR1219" i="3"/>
  <c r="AS1220" i="3"/>
  <c r="R437" i="1"/>
  <c r="S437" i="1" s="1"/>
  <c r="AS1216" i="1"/>
  <c r="AR1215" i="1"/>
  <c r="BL104" i="3" l="1"/>
  <c r="AT1216" i="3"/>
  <c r="AV1216" i="3"/>
  <c r="BR1217" i="3"/>
  <c r="AU1217" i="3"/>
  <c r="AV1217" i="3" s="1"/>
  <c r="BO1219" i="3"/>
  <c r="BQ1218" i="3"/>
  <c r="AF436" i="1"/>
  <c r="AE437" i="1"/>
  <c r="T436" i="1"/>
  <c r="U436" i="1" s="1"/>
  <c r="AR1220" i="3"/>
  <c r="AS1221" i="3"/>
  <c r="R438" i="1"/>
  <c r="S438" i="1" s="1"/>
  <c r="AS1217" i="1"/>
  <c r="AR1216" i="1"/>
  <c r="BR1218" i="3" l="1"/>
  <c r="AU1218" i="3"/>
  <c r="AV1218" i="3" s="1"/>
  <c r="BA105" i="3"/>
  <c r="AW1217" i="3"/>
  <c r="AZ105" i="3"/>
  <c r="AW1216" i="3"/>
  <c r="AT1217" i="3"/>
  <c r="AT1218" i="3" s="1"/>
  <c r="BO1220" i="3"/>
  <c r="BQ1219" i="3"/>
  <c r="AF437" i="1"/>
  <c r="AE438" i="1"/>
  <c r="T437" i="1"/>
  <c r="U437" i="1" s="1"/>
  <c r="AR1221" i="3"/>
  <c r="AS1222" i="3"/>
  <c r="R439" i="1"/>
  <c r="S439" i="1" s="1"/>
  <c r="AS1218" i="1"/>
  <c r="AR1217" i="1"/>
  <c r="BB105" i="3" l="1"/>
  <c r="AW1218" i="3"/>
  <c r="BR1219" i="3"/>
  <c r="AU1219" i="3"/>
  <c r="AV1219" i="3" s="1"/>
  <c r="BO1221" i="3"/>
  <c r="BQ1220" i="3"/>
  <c r="AF438" i="1"/>
  <c r="AE439" i="1"/>
  <c r="T438" i="1"/>
  <c r="U438" i="1" s="1"/>
  <c r="AR1222" i="3"/>
  <c r="AS1223" i="3"/>
  <c r="R440" i="1"/>
  <c r="S440" i="1" s="1"/>
  <c r="AS1219" i="1"/>
  <c r="AR1218" i="1"/>
  <c r="BR1220" i="3" l="1"/>
  <c r="AU1220" i="3"/>
  <c r="BC105" i="3"/>
  <c r="AW1219" i="3"/>
  <c r="AT1219" i="3"/>
  <c r="BO1222" i="3"/>
  <c r="BQ1221" i="3"/>
  <c r="AF439" i="1"/>
  <c r="AE440" i="1"/>
  <c r="T439" i="1"/>
  <c r="U439" i="1" s="1"/>
  <c r="AS1224" i="3"/>
  <c r="AR1223" i="3"/>
  <c r="R441" i="1"/>
  <c r="S441" i="1" s="1"/>
  <c r="AS1220" i="1"/>
  <c r="AR1219" i="1"/>
  <c r="BR1221" i="3" l="1"/>
  <c r="AU1221" i="3"/>
  <c r="AV1221" i="3" s="1"/>
  <c r="AV1220" i="3"/>
  <c r="AT1220" i="3"/>
  <c r="BO1223" i="3"/>
  <c r="BQ1222" i="3"/>
  <c r="AF440" i="1"/>
  <c r="AE441" i="1"/>
  <c r="T440" i="1"/>
  <c r="U440" i="1" s="1"/>
  <c r="AR1224" i="3"/>
  <c r="AS1225" i="3"/>
  <c r="R442" i="1"/>
  <c r="S442" i="1" s="1"/>
  <c r="AS1221" i="1"/>
  <c r="AR1220" i="1"/>
  <c r="AT1221" i="3" l="1"/>
  <c r="BR1222" i="3"/>
  <c r="AU1222" i="3"/>
  <c r="BD105" i="3"/>
  <c r="AW1220" i="3"/>
  <c r="BE105" i="3"/>
  <c r="AW1221" i="3"/>
  <c r="BO1224" i="3"/>
  <c r="BQ1223" i="3"/>
  <c r="AF441" i="1"/>
  <c r="AE442" i="1"/>
  <c r="T441" i="1"/>
  <c r="U441" i="1" s="1"/>
  <c r="AR1225" i="3"/>
  <c r="AS1226" i="3"/>
  <c r="R443" i="1"/>
  <c r="S443" i="1" s="1"/>
  <c r="AS1222" i="1"/>
  <c r="AR1221" i="1"/>
  <c r="BR1223" i="3" l="1"/>
  <c r="AU1223" i="3"/>
  <c r="AV1223" i="3" s="1"/>
  <c r="AV1222" i="3"/>
  <c r="AT1222" i="3"/>
  <c r="BO1225" i="3"/>
  <c r="BQ1224" i="3"/>
  <c r="AF442" i="1"/>
  <c r="AE443" i="1"/>
  <c r="T442" i="1"/>
  <c r="U442" i="1" s="1"/>
  <c r="AS1227" i="3"/>
  <c r="AR1226" i="3"/>
  <c r="R444" i="1"/>
  <c r="S444" i="1" s="1"/>
  <c r="AS1223" i="1"/>
  <c r="AR1222" i="1"/>
  <c r="AT1223" i="3" l="1"/>
  <c r="BF105" i="3"/>
  <c r="AW1222" i="3"/>
  <c r="BR1224" i="3"/>
  <c r="AU1224" i="3"/>
  <c r="BG105" i="3"/>
  <c r="AW1223" i="3"/>
  <c r="BO1226" i="3"/>
  <c r="BQ1225" i="3"/>
  <c r="AF443" i="1"/>
  <c r="AE444" i="1"/>
  <c r="T443" i="1"/>
  <c r="U443" i="1" s="1"/>
  <c r="AR1227" i="3"/>
  <c r="AS1228" i="3"/>
  <c r="R445" i="1"/>
  <c r="S445" i="1" s="1"/>
  <c r="AS1224" i="1"/>
  <c r="AR1223" i="1"/>
  <c r="AV1224" i="3" l="1"/>
  <c r="AT1224" i="3"/>
  <c r="BR1225" i="3"/>
  <c r="AU1225" i="3"/>
  <c r="AV1225" i="3" s="1"/>
  <c r="BO1227" i="3"/>
  <c r="BQ1226" i="3"/>
  <c r="AF444" i="1"/>
  <c r="AE445" i="1"/>
  <c r="T444" i="1"/>
  <c r="U444" i="1" s="1"/>
  <c r="AS1229" i="3"/>
  <c r="AR1228" i="3"/>
  <c r="R446" i="1"/>
  <c r="S446" i="1" s="1"/>
  <c r="AS1225" i="1"/>
  <c r="AR1224" i="1"/>
  <c r="BR1226" i="3" l="1"/>
  <c r="AU1226" i="3"/>
  <c r="BI105" i="3"/>
  <c r="AW1225" i="3"/>
  <c r="AT1225" i="3"/>
  <c r="BH105" i="3"/>
  <c r="AW1224" i="3"/>
  <c r="BO1228" i="3"/>
  <c r="BQ1227" i="3"/>
  <c r="AF445" i="1"/>
  <c r="AE446" i="1"/>
  <c r="T445" i="1"/>
  <c r="U445" i="1" s="1"/>
  <c r="AR1229" i="3"/>
  <c r="AS1230" i="3"/>
  <c r="R447" i="1"/>
  <c r="S447" i="1" s="1"/>
  <c r="AS1226" i="1"/>
  <c r="AR1225" i="1"/>
  <c r="AT1226" i="3" l="1"/>
  <c r="AV1226" i="3"/>
  <c r="BR1227" i="3"/>
  <c r="AU1227" i="3"/>
  <c r="AV1227" i="3" s="1"/>
  <c r="BO1229" i="3"/>
  <c r="BQ1228" i="3"/>
  <c r="AF446" i="1"/>
  <c r="AE447" i="1"/>
  <c r="T446" i="1"/>
  <c r="U446" i="1" s="1"/>
  <c r="AR1230" i="3"/>
  <c r="AS1231" i="3"/>
  <c r="R448" i="1"/>
  <c r="S448" i="1" s="1"/>
  <c r="AS1227" i="1"/>
  <c r="AR1226" i="1"/>
  <c r="BR1228" i="3" l="1"/>
  <c r="AU1228" i="3"/>
  <c r="BK105" i="3"/>
  <c r="AW1227" i="3"/>
  <c r="BJ105" i="3"/>
  <c r="BL105" i="3" s="1"/>
  <c r="AW1226" i="3"/>
  <c r="AT1227" i="3"/>
  <c r="BO1230" i="3"/>
  <c r="BQ1229" i="3"/>
  <c r="AF447" i="1"/>
  <c r="AE448" i="1"/>
  <c r="T447" i="1"/>
  <c r="U447" i="1" s="1"/>
  <c r="AR1231" i="3"/>
  <c r="AS1232" i="3"/>
  <c r="R449" i="1"/>
  <c r="S449" i="1" s="1"/>
  <c r="AS1228" i="1"/>
  <c r="AR1227" i="1"/>
  <c r="BM105" i="3" l="1"/>
  <c r="AT1228" i="3"/>
  <c r="AV1228" i="3"/>
  <c r="BR1229" i="3"/>
  <c r="AU1229" i="3"/>
  <c r="AV1229" i="3" s="1"/>
  <c r="BO1231" i="3"/>
  <c r="BQ1230" i="3"/>
  <c r="AF448" i="1"/>
  <c r="AE449" i="1"/>
  <c r="T448" i="1"/>
  <c r="U448" i="1" s="1"/>
  <c r="AR1232" i="3"/>
  <c r="AS1233" i="3"/>
  <c r="R450" i="1"/>
  <c r="S450" i="1" s="1"/>
  <c r="AS1229" i="1"/>
  <c r="AR1228" i="1"/>
  <c r="BR1230" i="3" l="1"/>
  <c r="AU1230" i="3"/>
  <c r="BA106" i="3"/>
  <c r="AW1229" i="3"/>
  <c r="AZ106" i="3"/>
  <c r="AW1228" i="3"/>
  <c r="AT1229" i="3"/>
  <c r="BO1232" i="3"/>
  <c r="BQ1231" i="3"/>
  <c r="AF449" i="1"/>
  <c r="AE450" i="1"/>
  <c r="T449" i="1"/>
  <c r="U449" i="1" s="1"/>
  <c r="AR1233" i="3"/>
  <c r="AS1234" i="3"/>
  <c r="R451" i="1"/>
  <c r="S451" i="1" s="1"/>
  <c r="AS1230" i="1"/>
  <c r="AR1229" i="1"/>
  <c r="AT1230" i="3" l="1"/>
  <c r="AV1230" i="3"/>
  <c r="BR1231" i="3"/>
  <c r="AU1231" i="3"/>
  <c r="AV1231" i="3" s="1"/>
  <c r="BO1233" i="3"/>
  <c r="BQ1232" i="3"/>
  <c r="AF450" i="1"/>
  <c r="AE451" i="1"/>
  <c r="T450" i="1"/>
  <c r="U450" i="1" s="1"/>
  <c r="AR1234" i="3"/>
  <c r="AS1235" i="3"/>
  <c r="R452" i="1"/>
  <c r="S452" i="1" s="1"/>
  <c r="AS1231" i="1"/>
  <c r="AR1230" i="1"/>
  <c r="BR1232" i="3" l="1"/>
  <c r="AU1232" i="3"/>
  <c r="BC106" i="3"/>
  <c r="AW1231" i="3"/>
  <c r="BB106" i="3"/>
  <c r="AW1230" i="3"/>
  <c r="AT1231" i="3"/>
  <c r="BO1234" i="3"/>
  <c r="BQ1233" i="3"/>
  <c r="AF451" i="1"/>
  <c r="AE452" i="1"/>
  <c r="T451" i="1"/>
  <c r="U451" i="1" s="1"/>
  <c r="AR1235" i="3"/>
  <c r="AS1236" i="3"/>
  <c r="R453" i="1"/>
  <c r="S453" i="1" s="1"/>
  <c r="AS1232" i="1"/>
  <c r="AR1231" i="1"/>
  <c r="AT1232" i="3" l="1"/>
  <c r="AV1232" i="3"/>
  <c r="BR1233" i="3"/>
  <c r="AU1233" i="3"/>
  <c r="AV1233" i="3" s="1"/>
  <c r="BO1235" i="3"/>
  <c r="BQ1234" i="3"/>
  <c r="AF452" i="1"/>
  <c r="AE453" i="1"/>
  <c r="T452" i="1"/>
  <c r="U452" i="1" s="1"/>
  <c r="AS1237" i="3"/>
  <c r="AR1236" i="3"/>
  <c r="R454" i="1"/>
  <c r="S454" i="1" s="1"/>
  <c r="AS1233" i="1"/>
  <c r="AR1232" i="1"/>
  <c r="BE106" i="3" l="1"/>
  <c r="AW1233" i="3"/>
  <c r="BD106" i="3"/>
  <c r="AW1232" i="3"/>
  <c r="BR1234" i="3"/>
  <c r="AU1234" i="3"/>
  <c r="AV1234" i="3" s="1"/>
  <c r="AT1233" i="3"/>
  <c r="BO1236" i="3"/>
  <c r="BQ1235" i="3"/>
  <c r="AF453" i="1"/>
  <c r="AE454" i="1"/>
  <c r="T453" i="1"/>
  <c r="U453" i="1" s="1"/>
  <c r="AR1237" i="3"/>
  <c r="AS1238" i="3"/>
  <c r="R455" i="1"/>
  <c r="S455" i="1" s="1"/>
  <c r="AS1234" i="1"/>
  <c r="AR1233" i="1"/>
  <c r="AT1234" i="3" l="1"/>
  <c r="BF106" i="3"/>
  <c r="AW1234" i="3"/>
  <c r="BR1235" i="3"/>
  <c r="AU1235" i="3"/>
  <c r="AV1235" i="3" s="1"/>
  <c r="BO1237" i="3"/>
  <c r="BQ1236" i="3"/>
  <c r="AF454" i="1"/>
  <c r="AE455" i="1"/>
  <c r="T454" i="1"/>
  <c r="U454" i="1" s="1"/>
  <c r="AS1239" i="3"/>
  <c r="AR1238" i="3"/>
  <c r="R456" i="1"/>
  <c r="S456" i="1" s="1"/>
  <c r="AS1235" i="1"/>
  <c r="AR1234" i="1"/>
  <c r="BG106" i="3" l="1"/>
  <c r="AW1235" i="3"/>
  <c r="BR1236" i="3"/>
  <c r="AU1236" i="3"/>
  <c r="AT1235" i="3"/>
  <c r="BO1238" i="3"/>
  <c r="BQ1237" i="3"/>
  <c r="AF455" i="1"/>
  <c r="AE456" i="1"/>
  <c r="T455" i="1"/>
  <c r="U455" i="1" s="1"/>
  <c r="AR1239" i="3"/>
  <c r="AS1240" i="3"/>
  <c r="R457" i="1"/>
  <c r="S457" i="1" s="1"/>
  <c r="AS1236" i="1"/>
  <c r="AR1235" i="1"/>
  <c r="BR1237" i="3" l="1"/>
  <c r="AU1237" i="3"/>
  <c r="AV1237" i="3" s="1"/>
  <c r="AT1236" i="3"/>
  <c r="AV1236" i="3"/>
  <c r="BO1239" i="3"/>
  <c r="BQ1238" i="3"/>
  <c r="AF456" i="1"/>
  <c r="AE457" i="1"/>
  <c r="T456" i="1"/>
  <c r="U456" i="1" s="1"/>
  <c r="AR1240" i="3"/>
  <c r="AS1241" i="3"/>
  <c r="R458" i="1"/>
  <c r="S458" i="1" s="1"/>
  <c r="AS1237" i="1"/>
  <c r="AR1236" i="1"/>
  <c r="AT1237" i="3" l="1"/>
  <c r="BR1238" i="3"/>
  <c r="AU1238" i="3"/>
  <c r="AV1238" i="3" s="1"/>
  <c r="BI106" i="3"/>
  <c r="AW1237" i="3"/>
  <c r="BH106" i="3"/>
  <c r="AW1236" i="3"/>
  <c r="BO1240" i="3"/>
  <c r="BQ1239" i="3"/>
  <c r="AF457" i="1"/>
  <c r="AE458" i="1"/>
  <c r="T457" i="1"/>
  <c r="U457" i="1" s="1"/>
  <c r="AR1241" i="3"/>
  <c r="AS1242" i="3"/>
  <c r="R459" i="1"/>
  <c r="S459" i="1" s="1"/>
  <c r="AS1238" i="1"/>
  <c r="AR1237" i="1"/>
  <c r="AT1238" i="3" l="1"/>
  <c r="BJ106" i="3"/>
  <c r="AW1238" i="3"/>
  <c r="BR1239" i="3"/>
  <c r="AU1239" i="3"/>
  <c r="AV1239" i="3" s="1"/>
  <c r="BO1241" i="3"/>
  <c r="BQ1240" i="3"/>
  <c r="AF458" i="1"/>
  <c r="AE459" i="1"/>
  <c r="T458" i="1"/>
  <c r="U458" i="1" s="1"/>
  <c r="AR1242" i="3"/>
  <c r="AS1243" i="3"/>
  <c r="R460" i="1"/>
  <c r="S460" i="1" s="1"/>
  <c r="AS1239" i="1"/>
  <c r="AR1238" i="1"/>
  <c r="BK106" i="3" l="1"/>
  <c r="AW1239" i="3"/>
  <c r="AT1239" i="3"/>
  <c r="BR1240" i="3"/>
  <c r="AU1240" i="3"/>
  <c r="BO1242" i="3"/>
  <c r="BQ1241" i="3"/>
  <c r="AF459" i="1"/>
  <c r="AE460" i="1"/>
  <c r="T459" i="1"/>
  <c r="U459" i="1" s="1"/>
  <c r="AR1243" i="3"/>
  <c r="AS1244" i="3"/>
  <c r="R461" i="1"/>
  <c r="S461" i="1" s="1"/>
  <c r="AS1240" i="1"/>
  <c r="AR1239" i="1"/>
  <c r="BR1241" i="3" l="1"/>
  <c r="AU1241" i="3"/>
  <c r="AV1241" i="3" s="1"/>
  <c r="AV1240" i="3"/>
  <c r="AT1240" i="3"/>
  <c r="BL106" i="3"/>
  <c r="BM106" i="3"/>
  <c r="BO1243" i="3"/>
  <c r="BQ1242" i="3"/>
  <c r="AF460" i="1"/>
  <c r="AE461" i="1"/>
  <c r="T460" i="1"/>
  <c r="U460" i="1" s="1"/>
  <c r="AS1245" i="3"/>
  <c r="AR1244" i="3"/>
  <c r="R462" i="1"/>
  <c r="S462" i="1" s="1"/>
  <c r="AS1241" i="1"/>
  <c r="AR1240" i="1"/>
  <c r="AT1241" i="3" l="1"/>
  <c r="BR1242" i="3"/>
  <c r="AU1242" i="3"/>
  <c r="AZ107" i="3"/>
  <c r="AW1240" i="3"/>
  <c r="BA107" i="3"/>
  <c r="AW1241" i="3"/>
  <c r="BO1244" i="3"/>
  <c r="BQ1243" i="3"/>
  <c r="AF461" i="1"/>
  <c r="AE462" i="1"/>
  <c r="T461" i="1"/>
  <c r="U461" i="1" s="1"/>
  <c r="AR1245" i="3"/>
  <c r="AS1246" i="3"/>
  <c r="R463" i="1"/>
  <c r="S463" i="1" s="1"/>
  <c r="AS1242" i="1"/>
  <c r="AR1241" i="1"/>
  <c r="BR1243" i="3" l="1"/>
  <c r="AU1243" i="3"/>
  <c r="AV1243" i="3" s="1"/>
  <c r="AT1242" i="3"/>
  <c r="AV1242" i="3"/>
  <c r="BQ1244" i="3"/>
  <c r="BO1245" i="3"/>
  <c r="AF462" i="1"/>
  <c r="AE463" i="1"/>
  <c r="T462" i="1"/>
  <c r="U462" i="1" s="1"/>
  <c r="AS1247" i="3"/>
  <c r="AR1246" i="3"/>
  <c r="R464" i="1"/>
  <c r="S464" i="1" s="1"/>
  <c r="AS1243" i="1"/>
  <c r="AR1242" i="1"/>
  <c r="AT1243" i="3" l="1"/>
  <c r="BR1244" i="3"/>
  <c r="AU1244" i="3"/>
  <c r="AV1244" i="3" s="1"/>
  <c r="BB107" i="3"/>
  <c r="AW1242" i="3"/>
  <c r="BC107" i="3"/>
  <c r="AW1243" i="3"/>
  <c r="BO1246" i="3"/>
  <c r="BQ1245" i="3"/>
  <c r="AF463" i="1"/>
  <c r="AE464" i="1"/>
  <c r="T463" i="1"/>
  <c r="U463" i="1" s="1"/>
  <c r="AR1247" i="3"/>
  <c r="AS1248" i="3"/>
  <c r="R465" i="1"/>
  <c r="S465" i="1" s="1"/>
  <c r="AS1244" i="1"/>
  <c r="AR1243" i="1"/>
  <c r="AT1244" i="3" l="1"/>
  <c r="BD107" i="3"/>
  <c r="AW1244" i="3"/>
  <c r="BR1245" i="3"/>
  <c r="AU1245" i="3"/>
  <c r="AV1245" i="3" s="1"/>
  <c r="BO1247" i="3"/>
  <c r="BQ1246" i="3"/>
  <c r="AF464" i="1"/>
  <c r="AE465" i="1"/>
  <c r="T464" i="1"/>
  <c r="U464" i="1" s="1"/>
  <c r="AR1248" i="3"/>
  <c r="AS1249" i="3"/>
  <c r="R466" i="1"/>
  <c r="S466" i="1" s="1"/>
  <c r="AS1245" i="1"/>
  <c r="AR1244" i="1"/>
  <c r="BR1246" i="3" l="1"/>
  <c r="AU1246" i="3"/>
  <c r="BE107" i="3"/>
  <c r="AW1245" i="3"/>
  <c r="AT1245" i="3"/>
  <c r="BO1248" i="3"/>
  <c r="BQ1247" i="3"/>
  <c r="AF465" i="1"/>
  <c r="AE466" i="1"/>
  <c r="T465" i="1"/>
  <c r="U465" i="1" s="1"/>
  <c r="AR1249" i="3"/>
  <c r="AS1250" i="3"/>
  <c r="R467" i="1"/>
  <c r="S467" i="1" s="1"/>
  <c r="AS1246" i="1"/>
  <c r="AR1245" i="1"/>
  <c r="BR1247" i="3" l="1"/>
  <c r="AU1247" i="3"/>
  <c r="AV1247" i="3" s="1"/>
  <c r="AT1246" i="3"/>
  <c r="AV1246" i="3"/>
  <c r="BO1249" i="3"/>
  <c r="BQ1248" i="3"/>
  <c r="AF466" i="1"/>
  <c r="AE467" i="1"/>
  <c r="T466" i="1"/>
  <c r="U466" i="1" s="1"/>
  <c r="AR1250" i="3"/>
  <c r="AS1251" i="3"/>
  <c r="R468" i="1"/>
  <c r="S468" i="1" s="1"/>
  <c r="AS1247" i="1"/>
  <c r="AR1246" i="1"/>
  <c r="AT1247" i="3" l="1"/>
  <c r="BR1248" i="3"/>
  <c r="AU1248" i="3"/>
  <c r="BF107" i="3"/>
  <c r="AW1246" i="3"/>
  <c r="BG107" i="3"/>
  <c r="AW1247" i="3"/>
  <c r="BQ1249" i="3"/>
  <c r="BO1250" i="3"/>
  <c r="AF467" i="1"/>
  <c r="AE468" i="1"/>
  <c r="T467" i="1"/>
  <c r="U467" i="1" s="1"/>
  <c r="AR1251" i="3"/>
  <c r="AS1252" i="3"/>
  <c r="R469" i="1"/>
  <c r="S469" i="1" s="1"/>
  <c r="AS1248" i="1"/>
  <c r="AR1247" i="1"/>
  <c r="BR1249" i="3" l="1"/>
  <c r="AU1249" i="3"/>
  <c r="AV1249" i="3" s="1"/>
  <c r="AT1248" i="3"/>
  <c r="AV1248" i="3"/>
  <c r="BO1251" i="3"/>
  <c r="BQ1250" i="3"/>
  <c r="AF468" i="1"/>
  <c r="AE469" i="1"/>
  <c r="T468" i="1"/>
  <c r="U468" i="1" s="1"/>
  <c r="AS1253" i="3"/>
  <c r="AR1252" i="3"/>
  <c r="R470" i="1"/>
  <c r="S470" i="1" s="1"/>
  <c r="AS1249" i="1"/>
  <c r="AR1248" i="1"/>
  <c r="AT1249" i="3" l="1"/>
  <c r="BR1250" i="3"/>
  <c r="AU1250" i="3"/>
  <c r="AV1250" i="3" s="1"/>
  <c r="BH107" i="3"/>
  <c r="AW1248" i="3"/>
  <c r="BI107" i="3"/>
  <c r="AW1249" i="3"/>
  <c r="BO1252" i="3"/>
  <c r="BQ1251" i="3"/>
  <c r="AF469" i="1"/>
  <c r="AE470" i="1"/>
  <c r="T469" i="1"/>
  <c r="U469" i="1" s="1"/>
  <c r="AR1253" i="3"/>
  <c r="AS1254" i="3"/>
  <c r="R471" i="1"/>
  <c r="S471" i="1" s="1"/>
  <c r="AS1250" i="1"/>
  <c r="AR1249" i="1"/>
  <c r="AT1250" i="3" l="1"/>
  <c r="BJ107" i="3"/>
  <c r="AW1250" i="3"/>
  <c r="BR1251" i="3"/>
  <c r="AU1251" i="3"/>
  <c r="AV1251" i="3" s="1"/>
  <c r="BO1253" i="3"/>
  <c r="BQ1252" i="3"/>
  <c r="AF470" i="1"/>
  <c r="AE471" i="1"/>
  <c r="T470" i="1"/>
  <c r="U470" i="1" s="1"/>
  <c r="AS1255" i="3"/>
  <c r="AR1254" i="3"/>
  <c r="R472" i="1"/>
  <c r="S472" i="1" s="1"/>
  <c r="AS1251" i="1"/>
  <c r="AR1250" i="1"/>
  <c r="AT1251" i="3" l="1"/>
  <c r="BR1252" i="3"/>
  <c r="AU1252" i="3"/>
  <c r="BK107" i="3"/>
  <c r="BM107" i="3" s="1"/>
  <c r="AW1251" i="3"/>
  <c r="BO1254" i="3"/>
  <c r="BQ1253" i="3"/>
  <c r="AF471" i="1"/>
  <c r="AE472" i="1"/>
  <c r="T471" i="1"/>
  <c r="U471" i="1" s="1"/>
  <c r="AR1255" i="3"/>
  <c r="AS1256" i="3"/>
  <c r="R473" i="1"/>
  <c r="S473" i="1" s="1"/>
  <c r="AS1252" i="1"/>
  <c r="AR1251" i="1"/>
  <c r="BL107" i="3" l="1"/>
  <c r="BR1253" i="3"/>
  <c r="AU1253" i="3"/>
  <c r="AV1253" i="3" s="1"/>
  <c r="AT1252" i="3"/>
  <c r="AV1252" i="3"/>
  <c r="BO1255" i="3"/>
  <c r="BQ1254" i="3"/>
  <c r="AF472" i="1"/>
  <c r="AE473" i="1"/>
  <c r="T472" i="1"/>
  <c r="U472" i="1" s="1"/>
  <c r="AR1256" i="3"/>
  <c r="AS1257" i="3"/>
  <c r="R474" i="1"/>
  <c r="S474" i="1" s="1"/>
  <c r="AS1253" i="1"/>
  <c r="AR1252" i="1"/>
  <c r="AT1253" i="3" l="1"/>
  <c r="BR1254" i="3"/>
  <c r="AU1254" i="3"/>
  <c r="AV1254" i="3" s="1"/>
  <c r="AZ108" i="3"/>
  <c r="AW1252" i="3"/>
  <c r="BA108" i="3"/>
  <c r="AW1253" i="3"/>
  <c r="BO1256" i="3"/>
  <c r="BQ1255" i="3"/>
  <c r="AF473" i="1"/>
  <c r="AE474" i="1"/>
  <c r="T473" i="1"/>
  <c r="U473" i="1" s="1"/>
  <c r="AR1257" i="3"/>
  <c r="AS1258" i="3"/>
  <c r="R475" i="1"/>
  <c r="S475" i="1" s="1"/>
  <c r="AS1254" i="1"/>
  <c r="AR1253" i="1"/>
  <c r="AT1254" i="3" l="1"/>
  <c r="BB108" i="3"/>
  <c r="AW1254" i="3"/>
  <c r="BR1255" i="3"/>
  <c r="AU1255" i="3"/>
  <c r="AV1255" i="3" s="1"/>
  <c r="BO1257" i="3"/>
  <c r="BQ1256" i="3"/>
  <c r="AF474" i="1"/>
  <c r="AE475" i="1"/>
  <c r="T474" i="1"/>
  <c r="U474" i="1" s="1"/>
  <c r="AR1258" i="3"/>
  <c r="AS1259" i="3"/>
  <c r="R476" i="1"/>
  <c r="S476" i="1" s="1"/>
  <c r="AS1255" i="1"/>
  <c r="AR1254" i="1"/>
  <c r="BC108" i="3" l="1"/>
  <c r="AW1255" i="3"/>
  <c r="BR1256" i="3"/>
  <c r="AU1256" i="3"/>
  <c r="AT1255" i="3"/>
  <c r="BO1258" i="3"/>
  <c r="BQ1257" i="3"/>
  <c r="AF475" i="1"/>
  <c r="AE476" i="1"/>
  <c r="T475" i="1"/>
  <c r="U475" i="1" s="1"/>
  <c r="AR1259" i="3"/>
  <c r="AS1260" i="3"/>
  <c r="R477" i="1"/>
  <c r="S477" i="1" s="1"/>
  <c r="AS1256" i="1"/>
  <c r="AR1255" i="1"/>
  <c r="AV1256" i="3" l="1"/>
  <c r="AT1256" i="3"/>
  <c r="BR1257" i="3"/>
  <c r="AU1257" i="3"/>
  <c r="AV1257" i="3" s="1"/>
  <c r="BO1259" i="3"/>
  <c r="BQ1258" i="3"/>
  <c r="AF476" i="1"/>
  <c r="AE477" i="1"/>
  <c r="T476" i="1"/>
  <c r="U476" i="1" s="1"/>
  <c r="AS1261" i="3"/>
  <c r="AR1260" i="3"/>
  <c r="R478" i="1"/>
  <c r="S478" i="1" s="1"/>
  <c r="AS1257" i="1"/>
  <c r="AR1256" i="1"/>
  <c r="BR1258" i="3" l="1"/>
  <c r="AU1258" i="3"/>
  <c r="AT1257" i="3"/>
  <c r="BE108" i="3"/>
  <c r="AW1257" i="3"/>
  <c r="BD108" i="3"/>
  <c r="AW1256" i="3"/>
  <c r="BO1260" i="3"/>
  <c r="BQ1259" i="3"/>
  <c r="AF477" i="1"/>
  <c r="AE478" i="1"/>
  <c r="T477" i="1"/>
  <c r="U477" i="1" s="1"/>
  <c r="AR1261" i="3"/>
  <c r="AS1262" i="3"/>
  <c r="R479" i="1"/>
  <c r="S479" i="1" s="1"/>
  <c r="AS1258" i="1"/>
  <c r="AR1257" i="1"/>
  <c r="AT1258" i="3" l="1"/>
  <c r="AV1258" i="3"/>
  <c r="BR1259" i="3"/>
  <c r="AU1259" i="3"/>
  <c r="AV1259" i="3" s="1"/>
  <c r="BO1261" i="3"/>
  <c r="BQ1260" i="3"/>
  <c r="AF478" i="1"/>
  <c r="AE479" i="1"/>
  <c r="T478" i="1"/>
  <c r="U478" i="1" s="1"/>
  <c r="AS1263" i="3"/>
  <c r="AR1262" i="3"/>
  <c r="R480" i="1"/>
  <c r="S480" i="1" s="1"/>
  <c r="AS1259" i="1"/>
  <c r="AR1258" i="1"/>
  <c r="AT1259" i="3" l="1"/>
  <c r="BG108" i="3"/>
  <c r="AW1259" i="3"/>
  <c r="BF108" i="3"/>
  <c r="AW1258" i="3"/>
  <c r="BR1260" i="3"/>
  <c r="AU1260" i="3"/>
  <c r="AV1260" i="3" s="1"/>
  <c r="BO1262" i="3"/>
  <c r="BQ1261" i="3"/>
  <c r="AF479" i="1"/>
  <c r="AE480" i="1"/>
  <c r="T479" i="1"/>
  <c r="U479" i="1" s="1"/>
  <c r="AR1263" i="3"/>
  <c r="AS1264" i="3"/>
  <c r="R481" i="1"/>
  <c r="S481" i="1" s="1"/>
  <c r="AS1260" i="1"/>
  <c r="AR1259" i="1"/>
  <c r="BH108" i="3" l="1"/>
  <c r="AW1260" i="3"/>
  <c r="BR1261" i="3"/>
  <c r="AU1261" i="3"/>
  <c r="AV1261" i="3" s="1"/>
  <c r="AT1260" i="3"/>
  <c r="BO1263" i="3"/>
  <c r="BQ1262" i="3"/>
  <c r="AF480" i="1"/>
  <c r="AE481" i="1"/>
  <c r="T480" i="1"/>
  <c r="U480" i="1" s="1"/>
  <c r="AR1264" i="3"/>
  <c r="AS1265" i="3"/>
  <c r="R482" i="1"/>
  <c r="S482" i="1" s="1"/>
  <c r="AS1261" i="1"/>
  <c r="AR1260" i="1"/>
  <c r="AT1261" i="3" l="1"/>
  <c r="BI108" i="3"/>
  <c r="AW1261" i="3"/>
  <c r="BR1262" i="3"/>
  <c r="AU1262" i="3"/>
  <c r="BO1264" i="3"/>
  <c r="BQ1263" i="3"/>
  <c r="AF481" i="1"/>
  <c r="AE482" i="1"/>
  <c r="T481" i="1"/>
  <c r="U481" i="1" s="1"/>
  <c r="AR1265" i="3"/>
  <c r="AS1266" i="3"/>
  <c r="R483" i="1"/>
  <c r="S483" i="1" s="1"/>
  <c r="AS1262" i="1"/>
  <c r="AR1261" i="1"/>
  <c r="AV1262" i="3" l="1"/>
  <c r="AT1262" i="3"/>
  <c r="BR1263" i="3"/>
  <c r="AU1263" i="3"/>
  <c r="AV1263" i="3" s="1"/>
  <c r="BO1265" i="3"/>
  <c r="BQ1264" i="3"/>
  <c r="AF482" i="1"/>
  <c r="AE483" i="1"/>
  <c r="T482" i="1"/>
  <c r="U482" i="1" s="1"/>
  <c r="AR1266" i="3"/>
  <c r="AS1267" i="3"/>
  <c r="R484" i="1"/>
  <c r="S484" i="1" s="1"/>
  <c r="AS1263" i="1"/>
  <c r="AR1262" i="1"/>
  <c r="BK108" i="3" l="1"/>
  <c r="AW1263" i="3"/>
  <c r="BR1264" i="3"/>
  <c r="AU1264" i="3"/>
  <c r="AT1263" i="3"/>
  <c r="BJ108" i="3"/>
  <c r="AW1262" i="3"/>
  <c r="BO1266" i="3"/>
  <c r="BQ1265" i="3"/>
  <c r="AF483" i="1"/>
  <c r="AE484" i="1"/>
  <c r="T483" i="1"/>
  <c r="U483" i="1" s="1"/>
  <c r="AR1267" i="3"/>
  <c r="AS1268" i="3"/>
  <c r="R485" i="1"/>
  <c r="S485" i="1" s="1"/>
  <c r="AS1264" i="1"/>
  <c r="AR1263" i="1"/>
  <c r="AV1264" i="3" l="1"/>
  <c r="AT1264" i="3"/>
  <c r="BR1265" i="3"/>
  <c r="AU1265" i="3"/>
  <c r="AV1265" i="3" s="1"/>
  <c r="BM108" i="3"/>
  <c r="BL108" i="3"/>
  <c r="BO1267" i="3"/>
  <c r="BQ1266" i="3"/>
  <c r="AF484" i="1"/>
  <c r="AE485" i="1"/>
  <c r="T484" i="1"/>
  <c r="U484" i="1" s="1"/>
  <c r="AS1269" i="3"/>
  <c r="AR1268" i="3"/>
  <c r="R486" i="1"/>
  <c r="S486" i="1" s="1"/>
  <c r="AS1265" i="1"/>
  <c r="AR1264" i="1"/>
  <c r="BR1266" i="3" l="1"/>
  <c r="AU1266" i="3"/>
  <c r="AT1265" i="3"/>
  <c r="BA109" i="3"/>
  <c r="AW1265" i="3"/>
  <c r="AZ109" i="3"/>
  <c r="AW1264" i="3"/>
  <c r="BO1268" i="3"/>
  <c r="BQ1267" i="3"/>
  <c r="AF485" i="1"/>
  <c r="AE486" i="1"/>
  <c r="T485" i="1"/>
  <c r="U485" i="1" s="1"/>
  <c r="AR1269" i="3"/>
  <c r="AS1270" i="3"/>
  <c r="R487" i="1"/>
  <c r="S487" i="1" s="1"/>
  <c r="AS1266" i="1"/>
  <c r="AR1265" i="1"/>
  <c r="AV1266" i="3" l="1"/>
  <c r="AT1266" i="3"/>
  <c r="BR1267" i="3"/>
  <c r="AU1267" i="3"/>
  <c r="AV1267" i="3" s="1"/>
  <c r="BO1269" i="3"/>
  <c r="BQ1268" i="3"/>
  <c r="AF486" i="1"/>
  <c r="AE487" i="1"/>
  <c r="T486" i="1"/>
  <c r="U486" i="1" s="1"/>
  <c r="AS1271" i="3"/>
  <c r="AR1270" i="3"/>
  <c r="R488" i="1"/>
  <c r="S488" i="1" s="1"/>
  <c r="AS1267" i="1"/>
  <c r="AR1266" i="1"/>
  <c r="BR1268" i="3" l="1"/>
  <c r="AU1268" i="3"/>
  <c r="BC109" i="3"/>
  <c r="AW1267" i="3"/>
  <c r="AT1267" i="3"/>
  <c r="BB109" i="3"/>
  <c r="AW1266" i="3"/>
  <c r="BO1270" i="3"/>
  <c r="BQ1269" i="3"/>
  <c r="AF487" i="1"/>
  <c r="AE488" i="1"/>
  <c r="T487" i="1"/>
  <c r="U487" i="1" s="1"/>
  <c r="AR1271" i="3"/>
  <c r="AS1272" i="3"/>
  <c r="R489" i="1"/>
  <c r="S489" i="1" s="1"/>
  <c r="AS1268" i="1"/>
  <c r="AR1267" i="1"/>
  <c r="AV1268" i="3" l="1"/>
  <c r="AT1268" i="3"/>
  <c r="BR1269" i="3"/>
  <c r="AU1269" i="3"/>
  <c r="AV1269" i="3" s="1"/>
  <c r="BO1271" i="3"/>
  <c r="BQ1270" i="3"/>
  <c r="AF488" i="1"/>
  <c r="AE489" i="1"/>
  <c r="T488" i="1"/>
  <c r="U488" i="1" s="1"/>
  <c r="AR1272" i="3"/>
  <c r="AS1273" i="3"/>
  <c r="R490" i="1"/>
  <c r="S490" i="1" s="1"/>
  <c r="AS1269" i="1"/>
  <c r="AR1268" i="1"/>
  <c r="AT1269" i="3" l="1"/>
  <c r="BE109" i="3"/>
  <c r="AW1269" i="3"/>
  <c r="BR1270" i="3"/>
  <c r="AU1270" i="3"/>
  <c r="AV1270" i="3" s="1"/>
  <c r="BD109" i="3"/>
  <c r="AW1268" i="3"/>
  <c r="BO1272" i="3"/>
  <c r="BQ1271" i="3"/>
  <c r="AF489" i="1"/>
  <c r="AE490" i="1"/>
  <c r="T489" i="1"/>
  <c r="U489" i="1" s="1"/>
  <c r="AR1273" i="3"/>
  <c r="AS1274" i="3"/>
  <c r="R491" i="1"/>
  <c r="S491" i="1" s="1"/>
  <c r="AS1270" i="1"/>
  <c r="AR1269" i="1"/>
  <c r="AT1270" i="3" l="1"/>
  <c r="BF109" i="3"/>
  <c r="AW1270" i="3"/>
  <c r="BR1271" i="3"/>
  <c r="AU1271" i="3"/>
  <c r="AV1271" i="3" s="1"/>
  <c r="BO1273" i="3"/>
  <c r="BQ1272" i="3"/>
  <c r="AF490" i="1"/>
  <c r="AE491" i="1"/>
  <c r="T490" i="1"/>
  <c r="U490" i="1" s="1"/>
  <c r="AR1274" i="3"/>
  <c r="AS1275" i="3"/>
  <c r="R492" i="1"/>
  <c r="S492" i="1" s="1"/>
  <c r="AS1271" i="1"/>
  <c r="AR1270" i="1"/>
  <c r="BR1272" i="3" l="1"/>
  <c r="AU1272" i="3"/>
  <c r="BG109" i="3"/>
  <c r="AW1271" i="3"/>
  <c r="AT1271" i="3"/>
  <c r="BO1274" i="3"/>
  <c r="BQ1273" i="3"/>
  <c r="AF491" i="1"/>
  <c r="AE492" i="1"/>
  <c r="T491" i="1"/>
  <c r="U491" i="1" s="1"/>
  <c r="AR1275" i="3"/>
  <c r="AS1276" i="3"/>
  <c r="R493" i="1"/>
  <c r="S493" i="1" s="1"/>
  <c r="AS1272" i="1"/>
  <c r="AR1271" i="1"/>
  <c r="BR1273" i="3" l="1"/>
  <c r="AU1273" i="3"/>
  <c r="AV1273" i="3" s="1"/>
  <c r="AT1272" i="3"/>
  <c r="AV1272" i="3"/>
  <c r="BO1275" i="3"/>
  <c r="BQ1274" i="3"/>
  <c r="AF492" i="1"/>
  <c r="AE493" i="1"/>
  <c r="T492" i="1"/>
  <c r="U492" i="1" s="1"/>
  <c r="AS1277" i="3"/>
  <c r="AR1276" i="3"/>
  <c r="R494" i="1"/>
  <c r="S494" i="1" s="1"/>
  <c r="AS1273" i="1"/>
  <c r="AR1272" i="1"/>
  <c r="AT1273" i="3" l="1"/>
  <c r="BR1274" i="3"/>
  <c r="AU1274" i="3"/>
  <c r="BH109" i="3"/>
  <c r="AW1272" i="3"/>
  <c r="BI109" i="3"/>
  <c r="AW1273" i="3"/>
  <c r="BO1276" i="3"/>
  <c r="BQ1275" i="3"/>
  <c r="AF493" i="1"/>
  <c r="AE494" i="1"/>
  <c r="T493" i="1"/>
  <c r="U493" i="1" s="1"/>
  <c r="AR1277" i="3"/>
  <c r="AS1278" i="3"/>
  <c r="R495" i="1"/>
  <c r="S495" i="1" s="1"/>
  <c r="AS1274" i="1"/>
  <c r="AR1273" i="1"/>
  <c r="BR1275" i="3" l="1"/>
  <c r="AU1275" i="3"/>
  <c r="AV1275" i="3" s="1"/>
  <c r="AT1274" i="3"/>
  <c r="AV1274" i="3"/>
  <c r="BO1277" i="3"/>
  <c r="BQ1276" i="3"/>
  <c r="AF494" i="1"/>
  <c r="AE495" i="1"/>
  <c r="T494" i="1"/>
  <c r="U494" i="1" s="1"/>
  <c r="AS1279" i="3"/>
  <c r="AR1278" i="3"/>
  <c r="R496" i="1"/>
  <c r="S496" i="1" s="1"/>
  <c r="AS1275" i="1"/>
  <c r="AR1274" i="1"/>
  <c r="BR1276" i="3" l="1"/>
  <c r="AU1276" i="3"/>
  <c r="AV1276" i="3" s="1"/>
  <c r="BJ109" i="3"/>
  <c r="AW1274" i="3"/>
  <c r="AT1275" i="3"/>
  <c r="BK109" i="3"/>
  <c r="AW1275" i="3"/>
  <c r="BO1278" i="3"/>
  <c r="BQ1277" i="3"/>
  <c r="AF495" i="1"/>
  <c r="AE496" i="1"/>
  <c r="T495" i="1"/>
  <c r="U495" i="1" s="1"/>
  <c r="AR1279" i="3"/>
  <c r="AS1280" i="3"/>
  <c r="R497" i="1"/>
  <c r="S497" i="1" s="1"/>
  <c r="AS1276" i="1"/>
  <c r="AR1275" i="1"/>
  <c r="BL109" i="3" l="1"/>
  <c r="AT1276" i="3"/>
  <c r="BM109" i="3"/>
  <c r="AZ110" i="3"/>
  <c r="AW1276" i="3"/>
  <c r="BR1277" i="3"/>
  <c r="AU1277" i="3"/>
  <c r="AV1277" i="3" s="1"/>
  <c r="BO1279" i="3"/>
  <c r="BQ1278" i="3"/>
  <c r="AF496" i="1"/>
  <c r="AE497" i="1"/>
  <c r="T496" i="1"/>
  <c r="U496" i="1" s="1"/>
  <c r="AR1280" i="3"/>
  <c r="AS1281" i="3"/>
  <c r="R498" i="1"/>
  <c r="S498" i="1" s="1"/>
  <c r="AS1277" i="1"/>
  <c r="AR1276" i="1"/>
  <c r="BA110" i="3" l="1"/>
  <c r="AW1277" i="3"/>
  <c r="BR1278" i="3"/>
  <c r="AU1278" i="3"/>
  <c r="AT1277" i="3"/>
  <c r="BO1280" i="3"/>
  <c r="BQ1279" i="3"/>
  <c r="AF497" i="1"/>
  <c r="AE498" i="1"/>
  <c r="T497" i="1"/>
  <c r="U497" i="1" s="1"/>
  <c r="AR1281" i="3"/>
  <c r="AS1282" i="3"/>
  <c r="R499" i="1"/>
  <c r="S499" i="1" s="1"/>
  <c r="AS1278" i="1"/>
  <c r="AR1277" i="1"/>
  <c r="AV1278" i="3" l="1"/>
  <c r="AT1278" i="3"/>
  <c r="BR1279" i="3"/>
  <c r="AU1279" i="3"/>
  <c r="AV1279" i="3" s="1"/>
  <c r="BO1281" i="3"/>
  <c r="BQ1280" i="3"/>
  <c r="AF498" i="1"/>
  <c r="AE499" i="1"/>
  <c r="T498" i="1"/>
  <c r="U498" i="1" s="1"/>
  <c r="AR1282" i="3"/>
  <c r="AS1283" i="3"/>
  <c r="R500" i="1"/>
  <c r="S500" i="1" s="1"/>
  <c r="AS1279" i="1"/>
  <c r="AR1278" i="1"/>
  <c r="BR1280" i="3" l="1"/>
  <c r="AU1280" i="3"/>
  <c r="BC110" i="3"/>
  <c r="AW1279" i="3"/>
  <c r="AT1279" i="3"/>
  <c r="BB110" i="3"/>
  <c r="AW1278" i="3"/>
  <c r="BO1282" i="3"/>
  <c r="BQ1281" i="3"/>
  <c r="AF499" i="1"/>
  <c r="AE500" i="1"/>
  <c r="T499" i="1"/>
  <c r="U499" i="1" s="1"/>
  <c r="AR1283" i="3"/>
  <c r="AS1284" i="3"/>
  <c r="R501" i="1"/>
  <c r="S501" i="1" s="1"/>
  <c r="AS1280" i="1"/>
  <c r="AR1279" i="1"/>
  <c r="AT1280" i="3" l="1"/>
  <c r="AV1280" i="3"/>
  <c r="BR1281" i="3"/>
  <c r="AU1281" i="3"/>
  <c r="AV1281" i="3" s="1"/>
  <c r="BO1283" i="3"/>
  <c r="BQ1282" i="3"/>
  <c r="AF500" i="1"/>
  <c r="AE501" i="1"/>
  <c r="T500" i="1"/>
  <c r="U500" i="1" s="1"/>
  <c r="AS1285" i="3"/>
  <c r="AR1284" i="3"/>
  <c r="R502" i="1"/>
  <c r="S502" i="1" s="1"/>
  <c r="AS1281" i="1"/>
  <c r="AR1280" i="1"/>
  <c r="BE110" i="3" l="1"/>
  <c r="AW1281" i="3"/>
  <c r="BD110" i="3"/>
  <c r="AW1280" i="3"/>
  <c r="AT1281" i="3"/>
  <c r="BR1282" i="3"/>
  <c r="AU1282" i="3"/>
  <c r="BQ1283" i="3"/>
  <c r="BO1284" i="3"/>
  <c r="AF501" i="1"/>
  <c r="AE502" i="1"/>
  <c r="T501" i="1"/>
  <c r="U501" i="1" s="1"/>
  <c r="AR1285" i="3"/>
  <c r="AS1286" i="3"/>
  <c r="R503" i="1"/>
  <c r="S503" i="1" s="1"/>
  <c r="AS1282" i="1"/>
  <c r="AR1281" i="1"/>
  <c r="BR1283" i="3" l="1"/>
  <c r="AU1283" i="3"/>
  <c r="AV1283" i="3" s="1"/>
  <c r="AV1282" i="3"/>
  <c r="AT1282" i="3"/>
  <c r="BO1285" i="3"/>
  <c r="BQ1284" i="3"/>
  <c r="AF502" i="1"/>
  <c r="AE503" i="1"/>
  <c r="T502" i="1"/>
  <c r="U502" i="1" s="1"/>
  <c r="AS1287" i="3"/>
  <c r="AR1286" i="3"/>
  <c r="R504" i="1"/>
  <c r="S504" i="1" s="1"/>
  <c r="AS1283" i="1"/>
  <c r="AR1282" i="1"/>
  <c r="AT1283" i="3" l="1"/>
  <c r="BF110" i="3"/>
  <c r="AW1282" i="3"/>
  <c r="BG110" i="3"/>
  <c r="AW1283" i="3"/>
  <c r="BR1284" i="3"/>
  <c r="AU1284" i="3"/>
  <c r="AV1284" i="3" s="1"/>
  <c r="BO1286" i="3"/>
  <c r="BQ1285" i="3"/>
  <c r="AF503" i="1"/>
  <c r="AE504" i="1"/>
  <c r="T503" i="1"/>
  <c r="U503" i="1" s="1"/>
  <c r="AR1287" i="3"/>
  <c r="AS1288" i="3"/>
  <c r="R505" i="1"/>
  <c r="S505" i="1" s="1"/>
  <c r="AS1284" i="1"/>
  <c r="AR1283" i="1"/>
  <c r="BH110" i="3" l="1"/>
  <c r="AW1284" i="3"/>
  <c r="BR1285" i="3"/>
  <c r="AU1285" i="3"/>
  <c r="AV1285" i="3" s="1"/>
  <c r="AT1284" i="3"/>
  <c r="BO1287" i="3"/>
  <c r="BQ1286" i="3"/>
  <c r="AF504" i="1"/>
  <c r="AE505" i="1"/>
  <c r="T504" i="1"/>
  <c r="U504" i="1" s="1"/>
  <c r="AR1288" i="3"/>
  <c r="AS1289" i="3"/>
  <c r="R506" i="1"/>
  <c r="S506" i="1" s="1"/>
  <c r="AS1285" i="1"/>
  <c r="AR1284" i="1"/>
  <c r="AT1285" i="3" l="1"/>
  <c r="BI110" i="3"/>
  <c r="AW1285" i="3"/>
  <c r="BR1286" i="3"/>
  <c r="AU1286" i="3"/>
  <c r="BQ1287" i="3"/>
  <c r="BO1288" i="3"/>
  <c r="AF505" i="1"/>
  <c r="AE506" i="1"/>
  <c r="T505" i="1"/>
  <c r="U505" i="1" s="1"/>
  <c r="AR1289" i="3"/>
  <c r="AS1290" i="3"/>
  <c r="R507" i="1"/>
  <c r="S507" i="1" s="1"/>
  <c r="AS1286" i="1"/>
  <c r="AR1285" i="1"/>
  <c r="BR1287" i="3" l="1"/>
  <c r="AU1287" i="3"/>
  <c r="AV1287" i="3" s="1"/>
  <c r="AV1286" i="3"/>
  <c r="AT1286" i="3"/>
  <c r="BO1289" i="3"/>
  <c r="BQ1288" i="3"/>
  <c r="AF506" i="1"/>
  <c r="AE507" i="1"/>
  <c r="T506" i="1"/>
  <c r="U506" i="1" s="1"/>
  <c r="AS1291" i="3"/>
  <c r="AR1290" i="3"/>
  <c r="R508" i="1"/>
  <c r="S508" i="1" s="1"/>
  <c r="AS1287" i="1"/>
  <c r="AR1286" i="1"/>
  <c r="AT1287" i="3" l="1"/>
  <c r="BR1288" i="3"/>
  <c r="AU1288" i="3"/>
  <c r="AV1288" i="3" s="1"/>
  <c r="BJ110" i="3"/>
  <c r="AW1286" i="3"/>
  <c r="BK110" i="3"/>
  <c r="AW1287" i="3"/>
  <c r="BO1290" i="3"/>
  <c r="BQ1289" i="3"/>
  <c r="AF507" i="1"/>
  <c r="AE508" i="1"/>
  <c r="T507" i="1"/>
  <c r="U507" i="1" s="1"/>
  <c r="AS1292" i="3"/>
  <c r="AR1291" i="3"/>
  <c r="R509" i="1"/>
  <c r="S509" i="1" s="1"/>
  <c r="AS1288" i="1"/>
  <c r="AR1287" i="1"/>
  <c r="BL110" i="3" l="1"/>
  <c r="BM110" i="3"/>
  <c r="AT1288" i="3"/>
  <c r="AZ111" i="3"/>
  <c r="AW1288" i="3"/>
  <c r="BR1289" i="3"/>
  <c r="AU1289" i="3"/>
  <c r="AV1289" i="3" s="1"/>
  <c r="BO1291" i="3"/>
  <c r="BQ1290" i="3"/>
  <c r="AF508" i="1"/>
  <c r="AE509" i="1"/>
  <c r="T508" i="1"/>
  <c r="U508" i="1" s="1"/>
  <c r="AR1292" i="3"/>
  <c r="AS1293" i="3"/>
  <c r="R510" i="1"/>
  <c r="S510" i="1" s="1"/>
  <c r="AS1289" i="1"/>
  <c r="AR1288" i="1"/>
  <c r="AT1289" i="3" l="1"/>
  <c r="BA111" i="3"/>
  <c r="AW1289" i="3"/>
  <c r="BR1290" i="3"/>
  <c r="AU1290" i="3"/>
  <c r="BO1292" i="3"/>
  <c r="BQ1291" i="3"/>
  <c r="AF509" i="1"/>
  <c r="AE510" i="1"/>
  <c r="T509" i="1"/>
  <c r="U509" i="1" s="1"/>
  <c r="AS1294" i="3"/>
  <c r="AR1293" i="3"/>
  <c r="R511" i="1"/>
  <c r="S511" i="1" s="1"/>
  <c r="AS1290" i="1"/>
  <c r="AR1289" i="1"/>
  <c r="AV1290" i="3" l="1"/>
  <c r="AT1290" i="3"/>
  <c r="BR1291" i="3"/>
  <c r="AU1291" i="3"/>
  <c r="AV1291" i="3" s="1"/>
  <c r="BO1293" i="3"/>
  <c r="BQ1292" i="3"/>
  <c r="AF510" i="1"/>
  <c r="AE511" i="1"/>
  <c r="T510" i="1"/>
  <c r="U510" i="1" s="1"/>
  <c r="AS1295" i="3"/>
  <c r="AR1294" i="3"/>
  <c r="R512" i="1"/>
  <c r="S512" i="1" s="1"/>
  <c r="AS1291" i="1"/>
  <c r="AR1290" i="1"/>
  <c r="BC111" i="3" l="1"/>
  <c r="AW1291" i="3"/>
  <c r="BR1292" i="3"/>
  <c r="AU1292" i="3"/>
  <c r="AT1291" i="3"/>
  <c r="BB111" i="3"/>
  <c r="AW1290" i="3"/>
  <c r="BO1294" i="3"/>
  <c r="BQ1293" i="3"/>
  <c r="AF511" i="1"/>
  <c r="AE512" i="1"/>
  <c r="T511" i="1"/>
  <c r="U511" i="1" s="1"/>
  <c r="AS1296" i="3"/>
  <c r="AR1295" i="3"/>
  <c r="R513" i="1"/>
  <c r="S513" i="1" s="1"/>
  <c r="AS1292" i="1"/>
  <c r="AR1291" i="1"/>
  <c r="AV1292" i="3" l="1"/>
  <c r="AT1292" i="3"/>
  <c r="BR1293" i="3"/>
  <c r="AU1293" i="3"/>
  <c r="AV1293" i="3" s="1"/>
  <c r="BO1295" i="3"/>
  <c r="BQ1294" i="3"/>
  <c r="AF512" i="1"/>
  <c r="AE513" i="1"/>
  <c r="T512" i="1"/>
  <c r="U512" i="1" s="1"/>
  <c r="AR1296" i="3"/>
  <c r="AS1297" i="3"/>
  <c r="R514" i="1"/>
  <c r="S514" i="1" s="1"/>
  <c r="AS1293" i="1"/>
  <c r="AR1292" i="1"/>
  <c r="BE111" i="3" l="1"/>
  <c r="AW1293" i="3"/>
  <c r="AT1293" i="3"/>
  <c r="BR1294" i="3"/>
  <c r="AU1294" i="3"/>
  <c r="BD111" i="3"/>
  <c r="AW1292" i="3"/>
  <c r="BO1296" i="3"/>
  <c r="BQ1295" i="3"/>
  <c r="AF513" i="1"/>
  <c r="AE514" i="1"/>
  <c r="T513" i="1"/>
  <c r="U513" i="1" s="1"/>
  <c r="AR1297" i="3"/>
  <c r="AS1298" i="3"/>
  <c r="R515" i="1"/>
  <c r="S515" i="1" s="1"/>
  <c r="AS1294" i="1"/>
  <c r="AR1293" i="1"/>
  <c r="AV1294" i="3" l="1"/>
  <c r="AT1294" i="3"/>
  <c r="BR1295" i="3"/>
  <c r="AU1295" i="3"/>
  <c r="AV1295" i="3" s="1"/>
  <c r="BO1297" i="3"/>
  <c r="BQ1296" i="3"/>
  <c r="AF514" i="1"/>
  <c r="AE515" i="1"/>
  <c r="T514" i="1"/>
  <c r="U514" i="1" s="1"/>
  <c r="AS1299" i="3"/>
  <c r="AR1298" i="3"/>
  <c r="R516" i="1"/>
  <c r="S516" i="1" s="1"/>
  <c r="AS1295" i="1"/>
  <c r="AR1294" i="1"/>
  <c r="BG111" i="3" l="1"/>
  <c r="AW1295" i="3"/>
  <c r="AT1295" i="3"/>
  <c r="BR1296" i="3"/>
  <c r="AU1296" i="3"/>
  <c r="AV1296" i="3" s="1"/>
  <c r="BF111" i="3"/>
  <c r="AW1294" i="3"/>
  <c r="BQ1297" i="3"/>
  <c r="BO1298" i="3"/>
  <c r="AF515" i="1"/>
  <c r="AE516" i="1"/>
  <c r="T515" i="1"/>
  <c r="U515" i="1" s="1"/>
  <c r="AS1300" i="3"/>
  <c r="AR1299" i="3"/>
  <c r="R517" i="1"/>
  <c r="S517" i="1" s="1"/>
  <c r="AS1296" i="1"/>
  <c r="AR1295" i="1"/>
  <c r="BH111" i="3" l="1"/>
  <c r="AW1296" i="3"/>
  <c r="AT1296" i="3"/>
  <c r="BR1297" i="3"/>
  <c r="AU1297" i="3"/>
  <c r="AV1297" i="3" s="1"/>
  <c r="BO1299" i="3"/>
  <c r="BQ1298" i="3"/>
  <c r="AF516" i="1"/>
  <c r="AE517" i="1"/>
  <c r="T516" i="1"/>
  <c r="U516" i="1" s="1"/>
  <c r="AR1300" i="3"/>
  <c r="AS1301" i="3"/>
  <c r="R518" i="1"/>
  <c r="S518" i="1" s="1"/>
  <c r="AS1297" i="1"/>
  <c r="AR1296" i="1"/>
  <c r="BI111" i="3" l="1"/>
  <c r="AW1297" i="3"/>
  <c r="BR1298" i="3"/>
  <c r="AU1298" i="3"/>
  <c r="AT1297" i="3"/>
  <c r="BO1300" i="3"/>
  <c r="BQ1299" i="3"/>
  <c r="AF517" i="1"/>
  <c r="AE518" i="1"/>
  <c r="T517" i="1"/>
  <c r="U517" i="1" s="1"/>
  <c r="AR1301" i="3"/>
  <c r="AS1302" i="3"/>
  <c r="R519" i="1"/>
  <c r="S519" i="1" s="1"/>
  <c r="AS1298" i="1"/>
  <c r="AR1297" i="1"/>
  <c r="BR1299" i="3" l="1"/>
  <c r="AU1299" i="3"/>
  <c r="AV1299" i="3" s="1"/>
  <c r="AV1298" i="3"/>
  <c r="AT1298" i="3"/>
  <c r="BO1301" i="3"/>
  <c r="BQ1300" i="3"/>
  <c r="AF518" i="1"/>
  <c r="AE519" i="1"/>
  <c r="T518" i="1"/>
  <c r="U518" i="1" s="1"/>
  <c r="AS1303" i="3"/>
  <c r="AR1302" i="3"/>
  <c r="R520" i="1"/>
  <c r="S520" i="1" s="1"/>
  <c r="AS1299" i="1"/>
  <c r="AR1298" i="1"/>
  <c r="AT1299" i="3" l="1"/>
  <c r="BJ111" i="3"/>
  <c r="AW1298" i="3"/>
  <c r="BK111" i="3"/>
  <c r="BL111" i="3" s="1"/>
  <c r="AW1299" i="3"/>
  <c r="BR1300" i="3"/>
  <c r="AU1300" i="3"/>
  <c r="AV1300" i="3" s="1"/>
  <c r="BO1302" i="3"/>
  <c r="BQ1301" i="3"/>
  <c r="AF519" i="1"/>
  <c r="AE520" i="1"/>
  <c r="T519" i="1"/>
  <c r="U519" i="1" s="1"/>
  <c r="AS1304" i="3"/>
  <c r="AR1303" i="3"/>
  <c r="R521" i="1"/>
  <c r="S521" i="1" s="1"/>
  <c r="AS1300" i="1"/>
  <c r="AR1299" i="1"/>
  <c r="AZ112" i="3" l="1"/>
  <c r="AW1300" i="3"/>
  <c r="BM111" i="3"/>
  <c r="BR1301" i="3"/>
  <c r="AU1301" i="3"/>
  <c r="AV1301" i="3" s="1"/>
  <c r="AT1300" i="3"/>
  <c r="BQ1302" i="3"/>
  <c r="BO1303" i="3"/>
  <c r="AF520" i="1"/>
  <c r="AE521" i="1"/>
  <c r="T520" i="1"/>
  <c r="U520" i="1" s="1"/>
  <c r="AS1305" i="3"/>
  <c r="AR1304" i="3"/>
  <c r="R522" i="1"/>
  <c r="S522" i="1" s="1"/>
  <c r="AS1301" i="1"/>
  <c r="AR1300" i="1"/>
  <c r="AT1301" i="3" l="1"/>
  <c r="BR1302" i="3"/>
  <c r="AU1302" i="3"/>
  <c r="BA112" i="3"/>
  <c r="AW1301" i="3"/>
  <c r="BO1304" i="3"/>
  <c r="BQ1303" i="3"/>
  <c r="AF521" i="1"/>
  <c r="AE522" i="1"/>
  <c r="T521" i="1"/>
  <c r="U521" i="1" s="1"/>
  <c r="AR1305" i="3"/>
  <c r="AS1306" i="3"/>
  <c r="R523" i="1"/>
  <c r="S523" i="1" s="1"/>
  <c r="AS1302" i="1"/>
  <c r="AR1301" i="1"/>
  <c r="BR1303" i="3" l="1"/>
  <c r="AU1303" i="3"/>
  <c r="AV1303" i="3" s="1"/>
  <c r="AT1302" i="3"/>
  <c r="AV1302" i="3"/>
  <c r="BO1305" i="3"/>
  <c r="BQ1304" i="3"/>
  <c r="AF522" i="1"/>
  <c r="AE523" i="1"/>
  <c r="T522" i="1"/>
  <c r="U522" i="1" s="1"/>
  <c r="AS1307" i="3"/>
  <c r="AR1306" i="3"/>
  <c r="R524" i="1"/>
  <c r="S524" i="1" s="1"/>
  <c r="AS1303" i="1"/>
  <c r="AR1302" i="1"/>
  <c r="AT1303" i="3" l="1"/>
  <c r="BR1304" i="3"/>
  <c r="AU1304" i="3"/>
  <c r="AV1304" i="3" s="1"/>
  <c r="BB112" i="3"/>
  <c r="AW1302" i="3"/>
  <c r="BC112" i="3"/>
  <c r="AW1303" i="3"/>
  <c r="BO1306" i="3"/>
  <c r="BQ1305" i="3"/>
  <c r="AF523" i="1"/>
  <c r="AE524" i="1"/>
  <c r="T523" i="1"/>
  <c r="U523" i="1" s="1"/>
  <c r="AS1308" i="3"/>
  <c r="AR1307" i="3"/>
  <c r="R525" i="1"/>
  <c r="S525" i="1" s="1"/>
  <c r="AS1304" i="1"/>
  <c r="AR1303" i="1"/>
  <c r="AT1304" i="3" l="1"/>
  <c r="BD112" i="3"/>
  <c r="AW1304" i="3"/>
  <c r="BR1305" i="3"/>
  <c r="AU1305" i="3"/>
  <c r="AV1305" i="3" s="1"/>
  <c r="BO1307" i="3"/>
  <c r="BQ1306" i="3"/>
  <c r="AF524" i="1"/>
  <c r="AE525" i="1"/>
  <c r="T524" i="1"/>
  <c r="U524" i="1" s="1"/>
  <c r="AR1308" i="3"/>
  <c r="AS1309" i="3"/>
  <c r="R526" i="1"/>
  <c r="S526" i="1" s="1"/>
  <c r="AS1305" i="1"/>
  <c r="AR1304" i="1"/>
  <c r="BE112" i="3" l="1"/>
  <c r="AW1305" i="3"/>
  <c r="BR1306" i="3"/>
  <c r="AU1306" i="3"/>
  <c r="AT1305" i="3"/>
  <c r="BO1308" i="3"/>
  <c r="BQ1307" i="3"/>
  <c r="AF525" i="1"/>
  <c r="AE526" i="1"/>
  <c r="T525" i="1"/>
  <c r="U525" i="1" s="1"/>
  <c r="AR1309" i="3"/>
  <c r="AS1310" i="3"/>
  <c r="R527" i="1"/>
  <c r="S527" i="1" s="1"/>
  <c r="AS1306" i="1"/>
  <c r="AR1305" i="1"/>
  <c r="AV1306" i="3" l="1"/>
  <c r="AT1306" i="3"/>
  <c r="BR1307" i="3"/>
  <c r="AU1307" i="3"/>
  <c r="AV1307" i="3" s="1"/>
  <c r="BO1309" i="3"/>
  <c r="BQ1308" i="3"/>
  <c r="AF526" i="1"/>
  <c r="AE527" i="1"/>
  <c r="T526" i="1"/>
  <c r="U526" i="1" s="1"/>
  <c r="AS1311" i="3"/>
  <c r="AR1310" i="3"/>
  <c r="R528" i="1"/>
  <c r="S528" i="1" s="1"/>
  <c r="AS1307" i="1"/>
  <c r="AR1306" i="1"/>
  <c r="BG112" i="3" l="1"/>
  <c r="AW1307" i="3"/>
  <c r="BR1308" i="3"/>
  <c r="AU1308" i="3"/>
  <c r="AT1307" i="3"/>
  <c r="BF112" i="3"/>
  <c r="AW1306" i="3"/>
  <c r="BO1310" i="3"/>
  <c r="BQ1309" i="3"/>
  <c r="AF527" i="1"/>
  <c r="AE528" i="1"/>
  <c r="T527" i="1"/>
  <c r="U527" i="1" s="1"/>
  <c r="AS1312" i="3"/>
  <c r="AR1311" i="3"/>
  <c r="R529" i="1"/>
  <c r="S529" i="1" s="1"/>
  <c r="AS1308" i="1"/>
  <c r="AR1307" i="1"/>
  <c r="AT1308" i="3" l="1"/>
  <c r="AV1308" i="3"/>
  <c r="BR1309" i="3"/>
  <c r="AU1309" i="3"/>
  <c r="AV1309" i="3" s="1"/>
  <c r="BO1311" i="3"/>
  <c r="BQ1310" i="3"/>
  <c r="AF528" i="1"/>
  <c r="AE529" i="1"/>
  <c r="T528" i="1"/>
  <c r="U528" i="1" s="1"/>
  <c r="AS1313" i="3"/>
  <c r="AR1312" i="3"/>
  <c r="R530" i="1"/>
  <c r="S530" i="1" s="1"/>
  <c r="AS1309" i="1"/>
  <c r="AR1308" i="1"/>
  <c r="BR1310" i="3" l="1"/>
  <c r="AU1310" i="3"/>
  <c r="AV1310" i="3" s="1"/>
  <c r="BI112" i="3"/>
  <c r="AW1309" i="3"/>
  <c r="BH112" i="3"/>
  <c r="AW1308" i="3"/>
  <c r="AT1309" i="3"/>
  <c r="AT1310" i="3" s="1"/>
  <c r="BO1312" i="3"/>
  <c r="BQ1311" i="3"/>
  <c r="AF529" i="1"/>
  <c r="AE530" i="1"/>
  <c r="T529" i="1"/>
  <c r="U529" i="1" s="1"/>
  <c r="AR1313" i="3"/>
  <c r="AS1314" i="3"/>
  <c r="R531" i="1"/>
  <c r="S531" i="1" s="1"/>
  <c r="AS1310" i="1"/>
  <c r="AR1309" i="1"/>
  <c r="BJ112" i="3" l="1"/>
  <c r="AW1310" i="3"/>
  <c r="BR1311" i="3"/>
  <c r="AU1311" i="3"/>
  <c r="AV1311" i="3" s="1"/>
  <c r="BO1313" i="3"/>
  <c r="BQ1312" i="3"/>
  <c r="AF530" i="1"/>
  <c r="AE531" i="1"/>
  <c r="T530" i="1"/>
  <c r="U530" i="1" s="1"/>
  <c r="AS1315" i="3"/>
  <c r="AR1314" i="3"/>
  <c r="R532" i="1"/>
  <c r="S532" i="1" s="1"/>
  <c r="AS1311" i="1"/>
  <c r="AR1310" i="1"/>
  <c r="BK112" i="3" l="1"/>
  <c r="AW1311" i="3"/>
  <c r="BR1312" i="3"/>
  <c r="AU1312" i="3"/>
  <c r="AT1311" i="3"/>
  <c r="BO1314" i="3"/>
  <c r="BQ1313" i="3"/>
  <c r="AF531" i="1"/>
  <c r="AE532" i="1"/>
  <c r="T531" i="1"/>
  <c r="U531" i="1" s="1"/>
  <c r="AS1316" i="3"/>
  <c r="AR1315" i="3"/>
  <c r="R533" i="1"/>
  <c r="S533" i="1" s="1"/>
  <c r="AS1312" i="1"/>
  <c r="AR1311" i="1"/>
  <c r="BR1313" i="3" l="1"/>
  <c r="AU1313" i="3"/>
  <c r="AV1313" i="3" s="1"/>
  <c r="AV1312" i="3"/>
  <c r="AT1312" i="3"/>
  <c r="BL112" i="3"/>
  <c r="BM112" i="3"/>
  <c r="BO1315" i="3"/>
  <c r="BQ1314" i="3"/>
  <c r="AF532" i="1"/>
  <c r="AE533" i="1"/>
  <c r="T532" i="1"/>
  <c r="U532" i="1" s="1"/>
  <c r="AR1316" i="3"/>
  <c r="AS1317" i="3"/>
  <c r="R534" i="1"/>
  <c r="S534" i="1" s="1"/>
  <c r="AS1313" i="1"/>
  <c r="AR1312" i="1"/>
  <c r="AT1313" i="3" l="1"/>
  <c r="AZ113" i="3"/>
  <c r="AW1312" i="3"/>
  <c r="BR1314" i="3"/>
  <c r="AU1314" i="3"/>
  <c r="AV1314" i="3" s="1"/>
  <c r="BA113" i="3"/>
  <c r="AW1313" i="3"/>
  <c r="BO1316" i="3"/>
  <c r="BQ1315" i="3"/>
  <c r="AF533" i="1"/>
  <c r="AE534" i="1"/>
  <c r="T533" i="1"/>
  <c r="U533" i="1" s="1"/>
  <c r="AR1317" i="3"/>
  <c r="AS1318" i="3"/>
  <c r="R535" i="1"/>
  <c r="S535" i="1" s="1"/>
  <c r="AS1314" i="1"/>
  <c r="AR1313" i="1"/>
  <c r="BB113" i="3" l="1"/>
  <c r="AW1314" i="3"/>
  <c r="BR1315" i="3"/>
  <c r="AU1315" i="3"/>
  <c r="AV1315" i="3" s="1"/>
  <c r="AT1314" i="3"/>
  <c r="BO1317" i="3"/>
  <c r="BQ1316" i="3"/>
  <c r="AF534" i="1"/>
  <c r="AE535" i="1"/>
  <c r="T534" i="1"/>
  <c r="U534" i="1" s="1"/>
  <c r="AS1319" i="3"/>
  <c r="AR1318" i="3"/>
  <c r="R536" i="1"/>
  <c r="S536" i="1" s="1"/>
  <c r="AS1315" i="1"/>
  <c r="AR1314" i="1"/>
  <c r="AT1315" i="3" l="1"/>
  <c r="BR1316" i="3"/>
  <c r="AU1316" i="3"/>
  <c r="BC113" i="3"/>
  <c r="AW1315" i="3"/>
  <c r="BO1318" i="3"/>
  <c r="BQ1317" i="3"/>
  <c r="AF535" i="1"/>
  <c r="AE536" i="1"/>
  <c r="T535" i="1"/>
  <c r="U535" i="1" s="1"/>
  <c r="AS1320" i="3"/>
  <c r="AR1319" i="3"/>
  <c r="R537" i="1"/>
  <c r="S537" i="1" s="1"/>
  <c r="AS1316" i="1"/>
  <c r="AR1315" i="1"/>
  <c r="AT1316" i="3" l="1"/>
  <c r="AV1316" i="3"/>
  <c r="BR1317" i="3"/>
  <c r="AU1317" i="3"/>
  <c r="AV1317" i="3" s="1"/>
  <c r="BQ1318" i="3"/>
  <c r="BO1319" i="3"/>
  <c r="AF536" i="1"/>
  <c r="AE537" i="1"/>
  <c r="T536" i="1"/>
  <c r="U536" i="1" s="1"/>
  <c r="AR1320" i="3"/>
  <c r="AS1321" i="3"/>
  <c r="R538" i="1"/>
  <c r="S538" i="1" s="1"/>
  <c r="AS1317" i="1"/>
  <c r="AR1316" i="1"/>
  <c r="BR1318" i="3" l="1"/>
  <c r="AU1318" i="3"/>
  <c r="AV1318" i="3" s="1"/>
  <c r="BE113" i="3"/>
  <c r="AW1317" i="3"/>
  <c r="BD113" i="3"/>
  <c r="AW1316" i="3"/>
  <c r="AT1317" i="3"/>
  <c r="AT1318" i="3" s="1"/>
  <c r="BO1320" i="3"/>
  <c r="BQ1319" i="3"/>
  <c r="AF537" i="1"/>
  <c r="AE538" i="1"/>
  <c r="T537" i="1"/>
  <c r="U537" i="1" s="1"/>
  <c r="AR1321" i="3"/>
  <c r="AS1322" i="3"/>
  <c r="R539" i="1"/>
  <c r="S539" i="1" s="1"/>
  <c r="AS1318" i="1"/>
  <c r="AR1317" i="1"/>
  <c r="BF113" i="3" l="1"/>
  <c r="AW1318" i="3"/>
  <c r="BR1319" i="3"/>
  <c r="AU1319" i="3"/>
  <c r="AV1319" i="3" s="1"/>
  <c r="BO1321" i="3"/>
  <c r="BQ1320" i="3"/>
  <c r="AF538" i="1"/>
  <c r="AE539" i="1"/>
  <c r="T538" i="1"/>
  <c r="U538" i="1" s="1"/>
  <c r="AS1323" i="3"/>
  <c r="AR1322" i="3"/>
  <c r="R540" i="1"/>
  <c r="S540" i="1" s="1"/>
  <c r="AS1319" i="1"/>
  <c r="AR1318" i="1"/>
  <c r="BG113" i="3" l="1"/>
  <c r="AW1319" i="3"/>
  <c r="BR1320" i="3"/>
  <c r="AU1320" i="3"/>
  <c r="AT1319" i="3"/>
  <c r="BO1322" i="3"/>
  <c r="BQ1321" i="3"/>
  <c r="AF539" i="1"/>
  <c r="T539" i="1"/>
  <c r="U539" i="1" s="1"/>
  <c r="AE540" i="1"/>
  <c r="AS1324" i="3"/>
  <c r="AR1323" i="3"/>
  <c r="R541" i="1"/>
  <c r="S541" i="1" s="1"/>
  <c r="AS1320" i="1"/>
  <c r="AR1319" i="1"/>
  <c r="BR1321" i="3" l="1"/>
  <c r="AU1321" i="3"/>
  <c r="AV1321" i="3" s="1"/>
  <c r="AT1320" i="3"/>
  <c r="AV1320" i="3"/>
  <c r="BO1323" i="3"/>
  <c r="BQ1322" i="3"/>
  <c r="AF540" i="1"/>
  <c r="AE541" i="1"/>
  <c r="T540" i="1"/>
  <c r="U540" i="1" s="1"/>
  <c r="AR1324" i="3"/>
  <c r="AS1325" i="3"/>
  <c r="R542" i="1"/>
  <c r="S542" i="1" s="1"/>
  <c r="AS1321" i="1"/>
  <c r="AR1320" i="1"/>
  <c r="AT1321" i="3" l="1"/>
  <c r="BH113" i="3"/>
  <c r="AW1320" i="3"/>
  <c r="BR1322" i="3"/>
  <c r="AU1322" i="3"/>
  <c r="BI113" i="3"/>
  <c r="AW1321" i="3"/>
  <c r="BO1324" i="3"/>
  <c r="BQ1323" i="3"/>
  <c r="AF541" i="1"/>
  <c r="AE542" i="1"/>
  <c r="T541" i="1"/>
  <c r="U541" i="1" s="1"/>
  <c r="AS1326" i="3"/>
  <c r="AR1325" i="3"/>
  <c r="R543" i="1"/>
  <c r="S543" i="1" s="1"/>
  <c r="AS1322" i="1"/>
  <c r="AR1321" i="1"/>
  <c r="BR1323" i="3" l="1"/>
  <c r="AU1323" i="3"/>
  <c r="AV1323" i="3" s="1"/>
  <c r="AV1322" i="3"/>
  <c r="AT1322" i="3"/>
  <c r="BO1325" i="3"/>
  <c r="BQ1324" i="3"/>
  <c r="AF542" i="1"/>
  <c r="AE543" i="1"/>
  <c r="T542" i="1"/>
  <c r="U542" i="1" s="1"/>
  <c r="AS1327" i="3"/>
  <c r="AR1326" i="3"/>
  <c r="R544" i="1"/>
  <c r="S544" i="1" s="1"/>
  <c r="AS1323" i="1"/>
  <c r="AR1322" i="1"/>
  <c r="AT1323" i="3" l="1"/>
  <c r="BR1324" i="3"/>
  <c r="AU1324" i="3"/>
  <c r="AV1324" i="3" s="1"/>
  <c r="BJ113" i="3"/>
  <c r="AW1322" i="3"/>
  <c r="BK113" i="3"/>
  <c r="AW1323" i="3"/>
  <c r="BO1326" i="3"/>
  <c r="BQ1325" i="3"/>
  <c r="AF543" i="1"/>
  <c r="AE544" i="1"/>
  <c r="T543" i="1"/>
  <c r="U543" i="1" s="1"/>
  <c r="AS1328" i="3"/>
  <c r="AR1327" i="3"/>
  <c r="R545" i="1"/>
  <c r="S545" i="1" s="1"/>
  <c r="AS1324" i="1"/>
  <c r="AR1323" i="1"/>
  <c r="BL113" i="3" l="1"/>
  <c r="BM113" i="3"/>
  <c r="AZ114" i="3"/>
  <c r="AW1324" i="3"/>
  <c r="BR1325" i="3"/>
  <c r="AU1325" i="3"/>
  <c r="AV1325" i="3" s="1"/>
  <c r="AT1324" i="3"/>
  <c r="BO1327" i="3"/>
  <c r="BQ1326" i="3"/>
  <c r="AF544" i="1"/>
  <c r="AE545" i="1"/>
  <c r="T544" i="1"/>
  <c r="U544" i="1" s="1"/>
  <c r="AS1329" i="3"/>
  <c r="AR1328" i="3"/>
  <c r="R546" i="1"/>
  <c r="S546" i="1" s="1"/>
  <c r="AS1325" i="1"/>
  <c r="AR1324" i="1"/>
  <c r="AT1325" i="3" l="1"/>
  <c r="BR1326" i="3"/>
  <c r="AU1326" i="3"/>
  <c r="BA114" i="3"/>
  <c r="AW1325" i="3"/>
  <c r="BQ1327" i="3"/>
  <c r="BO1328" i="3"/>
  <c r="AF545" i="1"/>
  <c r="AE546" i="1"/>
  <c r="T545" i="1"/>
  <c r="U545" i="1" s="1"/>
  <c r="AR1329" i="3"/>
  <c r="AS1330" i="3"/>
  <c r="R547" i="1"/>
  <c r="S547" i="1" s="1"/>
  <c r="AS1326" i="1"/>
  <c r="AR1325" i="1"/>
  <c r="BR1327" i="3" l="1"/>
  <c r="AU1327" i="3"/>
  <c r="AV1327" i="3" s="1"/>
  <c r="AV1326" i="3"/>
  <c r="AT1326" i="3"/>
  <c r="BO1329" i="3"/>
  <c r="BQ1328" i="3"/>
  <c r="AF546" i="1"/>
  <c r="AE547" i="1"/>
  <c r="T546" i="1"/>
  <c r="U546" i="1" s="1"/>
  <c r="AS1331" i="3"/>
  <c r="AR1330" i="3"/>
  <c r="R548" i="1"/>
  <c r="S548" i="1" s="1"/>
  <c r="AS1327" i="1"/>
  <c r="AR1326" i="1"/>
  <c r="AT1327" i="3" l="1"/>
  <c r="BR1328" i="3"/>
  <c r="AU1328" i="3"/>
  <c r="AV1328" i="3" s="1"/>
  <c r="BB114" i="3"/>
  <c r="AW1326" i="3"/>
  <c r="BC114" i="3"/>
  <c r="AW1327" i="3"/>
  <c r="BO1330" i="3"/>
  <c r="BQ1329" i="3"/>
  <c r="AF547" i="1"/>
  <c r="AE548" i="1"/>
  <c r="T547" i="1"/>
  <c r="U547" i="1" s="1"/>
  <c r="AS1332" i="3"/>
  <c r="AR1331" i="3"/>
  <c r="R549" i="1"/>
  <c r="S549" i="1" s="1"/>
  <c r="AS1328" i="1"/>
  <c r="AR1327" i="1"/>
  <c r="BD114" i="3" l="1"/>
  <c r="AW1328" i="3"/>
  <c r="BR1329" i="3"/>
  <c r="AU1329" i="3"/>
  <c r="AV1329" i="3" s="1"/>
  <c r="AT1328" i="3"/>
  <c r="BO1331" i="3"/>
  <c r="BQ1330" i="3"/>
  <c r="AF548" i="1"/>
  <c r="AE549" i="1"/>
  <c r="T548" i="1"/>
  <c r="U548" i="1" s="1"/>
  <c r="AR1332" i="3"/>
  <c r="AS1333" i="3"/>
  <c r="R550" i="1"/>
  <c r="S550" i="1" s="1"/>
  <c r="AS1329" i="1"/>
  <c r="AR1328" i="1"/>
  <c r="AT1329" i="3" l="1"/>
  <c r="BR1330" i="3"/>
  <c r="AU1330" i="3"/>
  <c r="BE114" i="3"/>
  <c r="AW1329" i="3"/>
  <c r="BO1332" i="3"/>
  <c r="BQ1331" i="3"/>
  <c r="AF549" i="1"/>
  <c r="AE550" i="1"/>
  <c r="T549" i="1"/>
  <c r="U549" i="1" s="1"/>
  <c r="AS1334" i="3"/>
  <c r="AR1333" i="3"/>
  <c r="R551" i="1"/>
  <c r="S551" i="1" s="1"/>
  <c r="AS1330" i="1"/>
  <c r="AR1329" i="1"/>
  <c r="BR1331" i="3" l="1"/>
  <c r="AU1331" i="3"/>
  <c r="AV1331" i="3" s="1"/>
  <c r="AT1330" i="3"/>
  <c r="AV1330" i="3"/>
  <c r="BQ1332" i="3"/>
  <c r="BO1333" i="3"/>
  <c r="AF550" i="1"/>
  <c r="AE551" i="1"/>
  <c r="T550" i="1"/>
  <c r="U550" i="1" s="1"/>
  <c r="AS1335" i="3"/>
  <c r="AR1334" i="3"/>
  <c r="R552" i="1"/>
  <c r="S552" i="1" s="1"/>
  <c r="AS1331" i="1"/>
  <c r="AR1330" i="1"/>
  <c r="BF114" i="3" l="1"/>
  <c r="AW1330" i="3"/>
  <c r="AT1331" i="3"/>
  <c r="BG114" i="3"/>
  <c r="AW1331" i="3"/>
  <c r="BR1332" i="3"/>
  <c r="AU1332" i="3"/>
  <c r="BO1334" i="3"/>
  <c r="BQ1333" i="3"/>
  <c r="AF551" i="1"/>
  <c r="AE552" i="1"/>
  <c r="T551" i="1"/>
  <c r="U551" i="1" s="1"/>
  <c r="AS1336" i="3"/>
  <c r="AR1335" i="3"/>
  <c r="R553" i="1"/>
  <c r="S553" i="1" s="1"/>
  <c r="AS1332" i="1"/>
  <c r="AR1331" i="1"/>
  <c r="AT1332" i="3" l="1"/>
  <c r="AV1332" i="3"/>
  <c r="BR1333" i="3"/>
  <c r="AU1333" i="3"/>
  <c r="AV1333" i="3" s="1"/>
  <c r="BO1335" i="3"/>
  <c r="BQ1334" i="3"/>
  <c r="AF552" i="1"/>
  <c r="AE553" i="1"/>
  <c r="T552" i="1"/>
  <c r="U552" i="1" s="1"/>
  <c r="AS1337" i="3"/>
  <c r="AR1336" i="3"/>
  <c r="R554" i="1"/>
  <c r="S554" i="1" s="1"/>
  <c r="AS1333" i="1"/>
  <c r="AR1332" i="1"/>
  <c r="AT1333" i="3" l="1"/>
  <c r="BI114" i="3"/>
  <c r="AW1333" i="3"/>
  <c r="BR1334" i="3"/>
  <c r="AU1334" i="3"/>
  <c r="AV1334" i="3" s="1"/>
  <c r="BH114" i="3"/>
  <c r="AW1332" i="3"/>
  <c r="BO1336" i="3"/>
  <c r="BQ1335" i="3"/>
  <c r="AF553" i="1"/>
  <c r="AE554" i="1"/>
  <c r="T553" i="1"/>
  <c r="U553" i="1" s="1"/>
  <c r="AR1337" i="3"/>
  <c r="AS1338" i="3"/>
  <c r="R555" i="1"/>
  <c r="S555" i="1" s="1"/>
  <c r="AS1334" i="1"/>
  <c r="AR1333" i="1"/>
  <c r="AT1334" i="3" l="1"/>
  <c r="BJ114" i="3"/>
  <c r="AW1334" i="3"/>
  <c r="BR1335" i="3"/>
  <c r="AU1335" i="3"/>
  <c r="AV1335" i="3" s="1"/>
  <c r="BO1337" i="3"/>
  <c r="BQ1336" i="3"/>
  <c r="AF554" i="1"/>
  <c r="AE555" i="1"/>
  <c r="T554" i="1"/>
  <c r="U554" i="1" s="1"/>
  <c r="AS1339" i="3"/>
  <c r="AR1338" i="3"/>
  <c r="R556" i="1"/>
  <c r="S556" i="1" s="1"/>
  <c r="AS1335" i="1"/>
  <c r="AR1334" i="1"/>
  <c r="AT1335" i="3" l="1"/>
  <c r="BR1336" i="3"/>
  <c r="AU1336" i="3"/>
  <c r="BK114" i="3"/>
  <c r="BM114" i="3" s="1"/>
  <c r="AW1335" i="3"/>
  <c r="BO1338" i="3"/>
  <c r="BQ1337" i="3"/>
  <c r="AF555" i="1"/>
  <c r="AE556" i="1"/>
  <c r="T555" i="1"/>
  <c r="U555" i="1" s="1"/>
  <c r="AS1340" i="3"/>
  <c r="AR1339" i="3"/>
  <c r="R557" i="1"/>
  <c r="S557" i="1" s="1"/>
  <c r="AS1336" i="1"/>
  <c r="AR1335" i="1"/>
  <c r="BL114" i="3" l="1"/>
  <c r="BR1337" i="3"/>
  <c r="AU1337" i="3"/>
  <c r="AV1337" i="3" s="1"/>
  <c r="AT1336" i="3"/>
  <c r="AV1336" i="3"/>
  <c r="BO1339" i="3"/>
  <c r="BQ1338" i="3"/>
  <c r="AF556" i="1"/>
  <c r="AE557" i="1"/>
  <c r="T556" i="1"/>
  <c r="U556" i="1" s="1"/>
  <c r="AR1340" i="3"/>
  <c r="AS1341" i="3"/>
  <c r="R558" i="1"/>
  <c r="S558" i="1" s="1"/>
  <c r="AS1337" i="1"/>
  <c r="AR1336" i="1"/>
  <c r="AT1337" i="3" l="1"/>
  <c r="BR1338" i="3"/>
  <c r="AU1338" i="3"/>
  <c r="AV1338" i="3" s="1"/>
  <c r="AZ115" i="3"/>
  <c r="AW1336" i="3"/>
  <c r="BA115" i="3"/>
  <c r="AW1337" i="3"/>
  <c r="BQ1339" i="3"/>
  <c r="BO1340" i="3"/>
  <c r="AF557" i="1"/>
  <c r="AE558" i="1"/>
  <c r="T557" i="1"/>
  <c r="U557" i="1" s="1"/>
  <c r="AS1342" i="3"/>
  <c r="AR1341" i="3"/>
  <c r="R559" i="1"/>
  <c r="S559" i="1" s="1"/>
  <c r="AS1338" i="1"/>
  <c r="AR1337" i="1"/>
  <c r="AT1338" i="3" l="1"/>
  <c r="BR1339" i="3"/>
  <c r="AU1339" i="3"/>
  <c r="AV1339" i="3" s="1"/>
  <c r="BB115" i="3"/>
  <c r="AW1338" i="3"/>
  <c r="BO1341" i="3"/>
  <c r="BQ1340" i="3"/>
  <c r="AF558" i="1"/>
  <c r="AE559" i="1"/>
  <c r="T558" i="1"/>
  <c r="U558" i="1" s="1"/>
  <c r="AS1343" i="3"/>
  <c r="AR1342" i="3"/>
  <c r="R560" i="1"/>
  <c r="S560" i="1" s="1"/>
  <c r="AS1339" i="1"/>
  <c r="AR1338" i="1"/>
  <c r="BR1340" i="3" l="1"/>
  <c r="AU1340" i="3"/>
  <c r="BC115" i="3"/>
  <c r="AW1339" i="3"/>
  <c r="AT1339" i="3"/>
  <c r="BQ1341" i="3"/>
  <c r="BO1342" i="3"/>
  <c r="AF559" i="1"/>
  <c r="AE560" i="1"/>
  <c r="T559" i="1"/>
  <c r="U559" i="1" s="1"/>
  <c r="AS1344" i="3"/>
  <c r="AR1343" i="3"/>
  <c r="R561" i="1"/>
  <c r="S561" i="1" s="1"/>
  <c r="AS1340" i="1"/>
  <c r="AR1339" i="1"/>
  <c r="BR1341" i="3" l="1"/>
  <c r="AU1341" i="3"/>
  <c r="AV1341" i="3" s="1"/>
  <c r="AT1340" i="3"/>
  <c r="AV1340" i="3"/>
  <c r="BO1343" i="3"/>
  <c r="BQ1342" i="3"/>
  <c r="AF560" i="1"/>
  <c r="AE561" i="1"/>
  <c r="T560" i="1"/>
  <c r="U560" i="1" s="1"/>
  <c r="AR1344" i="3"/>
  <c r="AS1345" i="3"/>
  <c r="R562" i="1"/>
  <c r="S562" i="1" s="1"/>
  <c r="AS1341" i="1"/>
  <c r="AR1340" i="1"/>
  <c r="AT1341" i="3" l="1"/>
  <c r="BR1342" i="3"/>
  <c r="AU1342" i="3"/>
  <c r="AV1342" i="3" s="1"/>
  <c r="BD115" i="3"/>
  <c r="AW1340" i="3"/>
  <c r="BE115" i="3"/>
  <c r="AW1341" i="3"/>
  <c r="BQ1343" i="3"/>
  <c r="BO1344" i="3"/>
  <c r="AF561" i="1"/>
  <c r="AE562" i="1"/>
  <c r="T561" i="1"/>
  <c r="U561" i="1" s="1"/>
  <c r="AR1345" i="3"/>
  <c r="AS1346" i="3"/>
  <c r="R563" i="1"/>
  <c r="S563" i="1" s="1"/>
  <c r="AS1342" i="1"/>
  <c r="AR1341" i="1"/>
  <c r="AT1342" i="3" l="1"/>
  <c r="BR1343" i="3"/>
  <c r="AU1343" i="3"/>
  <c r="AV1343" i="3" s="1"/>
  <c r="BF115" i="3"/>
  <c r="AW1342" i="3"/>
  <c r="BO1345" i="3"/>
  <c r="BQ1344" i="3"/>
  <c r="AF562" i="1"/>
  <c r="AE563" i="1"/>
  <c r="T562" i="1"/>
  <c r="U562" i="1" s="1"/>
  <c r="AS1347" i="3"/>
  <c r="AR1346" i="3"/>
  <c r="R564" i="1"/>
  <c r="S564" i="1" s="1"/>
  <c r="AS1343" i="1"/>
  <c r="AR1342" i="1"/>
  <c r="AT1343" i="3" l="1"/>
  <c r="BR1344" i="3"/>
  <c r="AU1344" i="3"/>
  <c r="BG115" i="3"/>
  <c r="AW1343" i="3"/>
  <c r="BO1346" i="3"/>
  <c r="BQ1345" i="3"/>
  <c r="AF563" i="1"/>
  <c r="AE564" i="1"/>
  <c r="T563" i="1"/>
  <c r="U563" i="1" s="1"/>
  <c r="AS1348" i="3"/>
  <c r="AR1347" i="3"/>
  <c r="R565" i="1"/>
  <c r="S565" i="1" s="1"/>
  <c r="AS1344" i="1"/>
  <c r="AR1343" i="1"/>
  <c r="BR1345" i="3" l="1"/>
  <c r="AU1345" i="3"/>
  <c r="AV1345" i="3" s="1"/>
  <c r="AT1344" i="3"/>
  <c r="AV1344" i="3"/>
  <c r="BO1347" i="3"/>
  <c r="BQ1346" i="3"/>
  <c r="AF564" i="1"/>
  <c r="AE565" i="1"/>
  <c r="T564" i="1"/>
  <c r="U564" i="1" s="1"/>
  <c r="AR1348" i="3"/>
  <c r="AS1349" i="3"/>
  <c r="R566" i="1"/>
  <c r="S566" i="1" s="1"/>
  <c r="AS1345" i="1"/>
  <c r="AR1344" i="1"/>
  <c r="AT1345" i="3" l="1"/>
  <c r="BR1346" i="3"/>
  <c r="AU1346" i="3"/>
  <c r="BH115" i="3"/>
  <c r="AW1344" i="3"/>
  <c r="BI115" i="3"/>
  <c r="AW1345" i="3"/>
  <c r="BO1348" i="3"/>
  <c r="BQ1347" i="3"/>
  <c r="AF565" i="1"/>
  <c r="AE566" i="1"/>
  <c r="T565" i="1"/>
  <c r="U565" i="1" s="1"/>
  <c r="AR1349" i="3"/>
  <c r="AS1350" i="3"/>
  <c r="R567" i="1"/>
  <c r="S567" i="1" s="1"/>
  <c r="AS1346" i="1"/>
  <c r="AR1345" i="1"/>
  <c r="AT1346" i="3" l="1"/>
  <c r="AV1346" i="3"/>
  <c r="BR1347" i="3"/>
  <c r="AU1347" i="3"/>
  <c r="AV1347" i="3" s="1"/>
  <c r="BQ1348" i="3"/>
  <c r="BO1349" i="3"/>
  <c r="AF566" i="1"/>
  <c r="AE567" i="1"/>
  <c r="T566" i="1"/>
  <c r="U566" i="1" s="1"/>
  <c r="AS1351" i="3"/>
  <c r="AR1350" i="3"/>
  <c r="R568" i="1"/>
  <c r="S568" i="1" s="1"/>
  <c r="AS1347" i="1"/>
  <c r="AR1346" i="1"/>
  <c r="BR1348" i="3" l="1"/>
  <c r="AU1348" i="3"/>
  <c r="BK115" i="3"/>
  <c r="AW1347" i="3"/>
  <c r="BJ115" i="3"/>
  <c r="AW1346" i="3"/>
  <c r="AT1347" i="3"/>
  <c r="BO1350" i="3"/>
  <c r="BQ1349" i="3"/>
  <c r="AF567" i="1"/>
  <c r="AE568" i="1"/>
  <c r="T567" i="1"/>
  <c r="U567" i="1" s="1"/>
  <c r="AS1352" i="3"/>
  <c r="AR1351" i="3"/>
  <c r="R569" i="1"/>
  <c r="S569" i="1" s="1"/>
  <c r="AS1348" i="1"/>
  <c r="AR1347" i="1"/>
  <c r="BM115" i="3" l="1"/>
  <c r="BL115" i="3"/>
  <c r="AT1348" i="3"/>
  <c r="AV1348" i="3"/>
  <c r="BR1349" i="3"/>
  <c r="AU1349" i="3"/>
  <c r="AV1349" i="3" s="1"/>
  <c r="BQ1350" i="3"/>
  <c r="BO1351" i="3"/>
  <c r="AF568" i="1"/>
  <c r="AE569" i="1"/>
  <c r="T568" i="1"/>
  <c r="U568" i="1" s="1"/>
  <c r="AR1352" i="3"/>
  <c r="AS1353" i="3"/>
  <c r="R570" i="1"/>
  <c r="S570" i="1" s="1"/>
  <c r="AS1349" i="1"/>
  <c r="AR1348" i="1"/>
  <c r="BR1350" i="3" l="1"/>
  <c r="AU1350" i="3"/>
  <c r="BA116" i="3"/>
  <c r="AW1349" i="3"/>
  <c r="AT1349" i="3"/>
  <c r="AZ116" i="3"/>
  <c r="AW1348" i="3"/>
  <c r="BO1352" i="3"/>
  <c r="BQ1351" i="3"/>
  <c r="AF569" i="1"/>
  <c r="AE570" i="1"/>
  <c r="T569" i="1"/>
  <c r="U569" i="1" s="1"/>
  <c r="AR1353" i="3"/>
  <c r="AS1354" i="3"/>
  <c r="R571" i="1"/>
  <c r="S571" i="1" s="1"/>
  <c r="AS1350" i="1"/>
  <c r="AR1349" i="1"/>
  <c r="AV1350" i="3" l="1"/>
  <c r="AT1350" i="3"/>
  <c r="BR1351" i="3"/>
  <c r="AU1351" i="3"/>
  <c r="AV1351" i="3" s="1"/>
  <c r="BO1353" i="3"/>
  <c r="BQ1352" i="3"/>
  <c r="AF570" i="1"/>
  <c r="AE571" i="1"/>
  <c r="T570" i="1"/>
  <c r="U570" i="1" s="1"/>
  <c r="AS1355" i="3"/>
  <c r="AR1354" i="3"/>
  <c r="R572" i="1"/>
  <c r="S572" i="1" s="1"/>
  <c r="AS1351" i="1"/>
  <c r="AR1350" i="1"/>
  <c r="BR1352" i="3" l="1"/>
  <c r="AU1352" i="3"/>
  <c r="AV1352" i="3" s="1"/>
  <c r="BC116" i="3"/>
  <c r="AW1351" i="3"/>
  <c r="AT1351" i="3"/>
  <c r="BB116" i="3"/>
  <c r="AW1350" i="3"/>
  <c r="BO1354" i="3"/>
  <c r="BQ1353" i="3"/>
  <c r="AF571" i="1"/>
  <c r="AE572" i="1"/>
  <c r="T571" i="1"/>
  <c r="U571" i="1" s="1"/>
  <c r="AS1356" i="3"/>
  <c r="AR1355" i="3"/>
  <c r="R573" i="1"/>
  <c r="S573" i="1" s="1"/>
  <c r="AS1352" i="1"/>
  <c r="AR1351" i="1"/>
  <c r="AT1352" i="3" l="1"/>
  <c r="BD116" i="3"/>
  <c r="AW1352" i="3"/>
  <c r="BR1353" i="3"/>
  <c r="AU1353" i="3"/>
  <c r="AV1353" i="3" s="1"/>
  <c r="BO1355" i="3"/>
  <c r="BQ1354" i="3"/>
  <c r="AF572" i="1"/>
  <c r="AE573" i="1"/>
  <c r="T572" i="1"/>
  <c r="U572" i="1" s="1"/>
  <c r="AR1356" i="3"/>
  <c r="AS1357" i="3"/>
  <c r="R574" i="1"/>
  <c r="S574" i="1" s="1"/>
  <c r="AS1353" i="1"/>
  <c r="AR1352" i="1"/>
  <c r="AT1353" i="3" l="1"/>
  <c r="BE116" i="3"/>
  <c r="AW1353" i="3"/>
  <c r="BR1354" i="3"/>
  <c r="AU1354" i="3"/>
  <c r="BQ1355" i="3"/>
  <c r="BO1356" i="3"/>
  <c r="AF573" i="1"/>
  <c r="AE574" i="1"/>
  <c r="T573" i="1"/>
  <c r="U573" i="1" s="1"/>
  <c r="AS1358" i="3"/>
  <c r="AR1357" i="3"/>
  <c r="R575" i="1"/>
  <c r="S575" i="1" s="1"/>
  <c r="AS1354" i="1"/>
  <c r="AR1353" i="1"/>
  <c r="BR1355" i="3" l="1"/>
  <c r="AU1355" i="3"/>
  <c r="AV1355" i="3" s="1"/>
  <c r="AT1354" i="3"/>
  <c r="AV1354" i="3"/>
  <c r="BO1357" i="3"/>
  <c r="BQ1356" i="3"/>
  <c r="AF574" i="1"/>
  <c r="AE575" i="1"/>
  <c r="T574" i="1"/>
  <c r="U574" i="1" s="1"/>
  <c r="AS1359" i="3"/>
  <c r="AR1358" i="3"/>
  <c r="R576" i="1"/>
  <c r="S576" i="1" s="1"/>
  <c r="AS1355" i="1"/>
  <c r="AR1354" i="1"/>
  <c r="AT1355" i="3" l="1"/>
  <c r="BF116" i="3"/>
  <c r="AW1354" i="3"/>
  <c r="BR1356" i="3"/>
  <c r="AU1356" i="3"/>
  <c r="AV1356" i="3" s="1"/>
  <c r="BG116" i="3"/>
  <c r="AW1355" i="3"/>
  <c r="BQ1357" i="3"/>
  <c r="BO1358" i="3"/>
  <c r="AF575" i="1"/>
  <c r="AE576" i="1"/>
  <c r="T575" i="1"/>
  <c r="U575" i="1" s="1"/>
  <c r="AS1360" i="3"/>
  <c r="AR1359" i="3"/>
  <c r="R577" i="1"/>
  <c r="S577" i="1" s="1"/>
  <c r="AS1356" i="1"/>
  <c r="AR1355" i="1"/>
  <c r="AT1356" i="3" l="1"/>
  <c r="BH116" i="3"/>
  <c r="AW1356" i="3"/>
  <c r="BR1357" i="3"/>
  <c r="AU1357" i="3"/>
  <c r="AV1357" i="3" s="1"/>
  <c r="BQ1358" i="3"/>
  <c r="BO1359" i="3"/>
  <c r="AF576" i="1"/>
  <c r="AE577" i="1"/>
  <c r="T576" i="1"/>
  <c r="U576" i="1" s="1"/>
  <c r="AR1360" i="3"/>
  <c r="AS1361" i="3"/>
  <c r="R578" i="1"/>
  <c r="S578" i="1" s="1"/>
  <c r="AS1357" i="1"/>
  <c r="AR1356" i="1"/>
  <c r="BI116" i="3" l="1"/>
  <c r="AW1357" i="3"/>
  <c r="BR1358" i="3"/>
  <c r="AU1358" i="3"/>
  <c r="AT1357" i="3"/>
  <c r="BO1360" i="3"/>
  <c r="BQ1359" i="3"/>
  <c r="AF577" i="1"/>
  <c r="AE578" i="1"/>
  <c r="T577" i="1"/>
  <c r="U577" i="1" s="1"/>
  <c r="AR1361" i="3"/>
  <c r="AS1362" i="3"/>
  <c r="R579" i="1"/>
  <c r="S579" i="1" s="1"/>
  <c r="AS1358" i="1"/>
  <c r="AR1357" i="1"/>
  <c r="BR1359" i="3" l="1"/>
  <c r="AU1359" i="3"/>
  <c r="AV1359" i="3" s="1"/>
  <c r="AT1358" i="3"/>
  <c r="AV1358" i="3"/>
  <c r="BQ1360" i="3"/>
  <c r="BO1361" i="3"/>
  <c r="AF578" i="1"/>
  <c r="AE579" i="1"/>
  <c r="T578" i="1"/>
  <c r="U578" i="1" s="1"/>
  <c r="AS1363" i="3"/>
  <c r="AR1362" i="3"/>
  <c r="R580" i="1"/>
  <c r="S580" i="1" s="1"/>
  <c r="AS1359" i="1"/>
  <c r="AR1358" i="1"/>
  <c r="AT1359" i="3" l="1"/>
  <c r="BK116" i="3"/>
  <c r="AW1359" i="3"/>
  <c r="BR1360" i="3"/>
  <c r="AU1360" i="3"/>
  <c r="AV1360" i="3" s="1"/>
  <c r="BJ116" i="3"/>
  <c r="AW1358" i="3"/>
  <c r="BQ1361" i="3"/>
  <c r="BO1362" i="3"/>
  <c r="AF579" i="1"/>
  <c r="AE580" i="1"/>
  <c r="T579" i="1"/>
  <c r="U579" i="1" s="1"/>
  <c r="AS1364" i="3"/>
  <c r="AR1363" i="3"/>
  <c r="R581" i="1"/>
  <c r="S581" i="1" s="1"/>
  <c r="AS1360" i="1"/>
  <c r="AR1359" i="1"/>
  <c r="BR1361" i="3" l="1"/>
  <c r="AU1361" i="3"/>
  <c r="AV1361" i="3" s="1"/>
  <c r="AZ117" i="3"/>
  <c r="AW1360" i="3"/>
  <c r="BM116" i="3"/>
  <c r="BL116" i="3"/>
  <c r="AT1360" i="3"/>
  <c r="BQ1362" i="3"/>
  <c r="BO1363" i="3"/>
  <c r="AF580" i="1"/>
  <c r="AE581" i="1"/>
  <c r="T580" i="1"/>
  <c r="U580" i="1" s="1"/>
  <c r="AR1364" i="3"/>
  <c r="AS1365" i="3"/>
  <c r="R582" i="1"/>
  <c r="S582" i="1" s="1"/>
  <c r="AS1361" i="1"/>
  <c r="AR1360" i="1"/>
  <c r="AT1361" i="3" l="1"/>
  <c r="BR1362" i="3"/>
  <c r="AU1362" i="3"/>
  <c r="BA117" i="3"/>
  <c r="AW1361" i="3"/>
  <c r="BO1364" i="3"/>
  <c r="BQ1363" i="3"/>
  <c r="AF581" i="1"/>
  <c r="AE582" i="1"/>
  <c r="T581" i="1"/>
  <c r="U581" i="1" s="1"/>
  <c r="AS1366" i="3"/>
  <c r="AR1365" i="3"/>
  <c r="R583" i="1"/>
  <c r="S583" i="1" s="1"/>
  <c r="AS1362" i="1"/>
  <c r="AR1361" i="1"/>
  <c r="AT1362" i="3" l="1"/>
  <c r="AV1362" i="3"/>
  <c r="BR1363" i="3"/>
  <c r="AU1363" i="3"/>
  <c r="AV1363" i="3" s="1"/>
  <c r="BQ1364" i="3"/>
  <c r="BO1365" i="3"/>
  <c r="AF582" i="1"/>
  <c r="AE583" i="1"/>
  <c r="T582" i="1"/>
  <c r="U582" i="1" s="1"/>
  <c r="AS1367" i="3"/>
  <c r="AR1366" i="3"/>
  <c r="R584" i="1"/>
  <c r="S584" i="1" s="1"/>
  <c r="AS1363" i="1"/>
  <c r="AR1362" i="1"/>
  <c r="BR1364" i="3" l="1"/>
  <c r="AU1364" i="3"/>
  <c r="AV1364" i="3" s="1"/>
  <c r="BC117" i="3"/>
  <c r="AW1363" i="3"/>
  <c r="BB117" i="3"/>
  <c r="AW1362" i="3"/>
  <c r="AT1363" i="3"/>
  <c r="AT1364" i="3" s="1"/>
  <c r="BQ1365" i="3"/>
  <c r="BO1366" i="3"/>
  <c r="AF583" i="1"/>
  <c r="AE584" i="1"/>
  <c r="T583" i="1"/>
  <c r="U583" i="1" s="1"/>
  <c r="AS1368" i="3"/>
  <c r="AR1367" i="3"/>
  <c r="R585" i="1"/>
  <c r="S585" i="1" s="1"/>
  <c r="AS1364" i="1"/>
  <c r="AR1363" i="1"/>
  <c r="BR1365" i="3" l="1"/>
  <c r="AU1365" i="3"/>
  <c r="AV1365" i="3" s="1"/>
  <c r="BD117" i="3"/>
  <c r="AW1364" i="3"/>
  <c r="BQ1366" i="3"/>
  <c r="BO1367" i="3"/>
  <c r="AF584" i="1"/>
  <c r="AE585" i="1"/>
  <c r="T584" i="1"/>
  <c r="U584" i="1" s="1"/>
  <c r="AR1368" i="3"/>
  <c r="AS1369" i="3"/>
  <c r="R586" i="1"/>
  <c r="S586" i="1" s="1"/>
  <c r="AS1365" i="1"/>
  <c r="AR1364" i="1"/>
  <c r="AT1365" i="3" l="1"/>
  <c r="BR1366" i="3"/>
  <c r="AU1366" i="3"/>
  <c r="BE117" i="3"/>
  <c r="AW1365" i="3"/>
  <c r="BO1368" i="3"/>
  <c r="BQ1367" i="3"/>
  <c r="AF585" i="1"/>
  <c r="AE586" i="1"/>
  <c r="T585" i="1"/>
  <c r="U585" i="1" s="1"/>
  <c r="AR1369" i="3"/>
  <c r="AS1370" i="3"/>
  <c r="R587" i="1"/>
  <c r="S587" i="1" s="1"/>
  <c r="AS1366" i="1"/>
  <c r="AR1365" i="1"/>
  <c r="AV1366" i="3" l="1"/>
  <c r="AT1366" i="3"/>
  <c r="BR1367" i="3"/>
  <c r="AU1367" i="3"/>
  <c r="AV1367" i="3" s="1"/>
  <c r="BQ1368" i="3"/>
  <c r="BO1369" i="3"/>
  <c r="AF586" i="1"/>
  <c r="AE587" i="1"/>
  <c r="T586" i="1"/>
  <c r="U586" i="1" s="1"/>
  <c r="AS1371" i="3"/>
  <c r="AR1370" i="3"/>
  <c r="R588" i="1"/>
  <c r="S588" i="1" s="1"/>
  <c r="AS1367" i="1"/>
  <c r="AR1366" i="1"/>
  <c r="BR1368" i="3" l="1"/>
  <c r="AU1368" i="3"/>
  <c r="AV1368" i="3" s="1"/>
  <c r="BG117" i="3"/>
  <c r="AW1367" i="3"/>
  <c r="AT1367" i="3"/>
  <c r="BF117" i="3"/>
  <c r="AW1366" i="3"/>
  <c r="BQ1369" i="3"/>
  <c r="BO1370" i="3"/>
  <c r="AF587" i="1"/>
  <c r="AE588" i="1"/>
  <c r="T587" i="1"/>
  <c r="U587" i="1" s="1"/>
  <c r="AS1372" i="3"/>
  <c r="AR1371" i="3"/>
  <c r="R589" i="1"/>
  <c r="S589" i="1" s="1"/>
  <c r="AS1368" i="1"/>
  <c r="AR1367" i="1"/>
  <c r="AT1368" i="3" l="1"/>
  <c r="BR1369" i="3"/>
  <c r="AU1369" i="3"/>
  <c r="AV1369" i="3" s="1"/>
  <c r="BH117" i="3"/>
  <c r="AW1368" i="3"/>
  <c r="BQ1370" i="3"/>
  <c r="BO1371" i="3"/>
  <c r="AF588" i="1"/>
  <c r="AE589" i="1"/>
  <c r="T588" i="1"/>
  <c r="U588" i="1" s="1"/>
  <c r="AR1372" i="3"/>
  <c r="AS1373" i="3"/>
  <c r="R590" i="1"/>
  <c r="S590" i="1" s="1"/>
  <c r="AS1369" i="1"/>
  <c r="AR1368" i="1"/>
  <c r="AT1369" i="3" l="1"/>
  <c r="BR1370" i="3"/>
  <c r="AU1370" i="3"/>
  <c r="BI117" i="3"/>
  <c r="AW1369" i="3"/>
  <c r="BO1372" i="3"/>
  <c r="BQ1371" i="3"/>
  <c r="AF589" i="1"/>
  <c r="AE590" i="1"/>
  <c r="T589" i="1"/>
  <c r="U589" i="1" s="1"/>
  <c r="AS1374" i="3"/>
  <c r="AR1373" i="3"/>
  <c r="R591" i="1"/>
  <c r="S591" i="1" s="1"/>
  <c r="AS1370" i="1"/>
  <c r="AR1369" i="1"/>
  <c r="AV1370" i="3" l="1"/>
  <c r="AT1370" i="3"/>
  <c r="BR1371" i="3"/>
  <c r="AU1371" i="3"/>
  <c r="AV1371" i="3" s="1"/>
  <c r="BQ1372" i="3"/>
  <c r="BO1373" i="3"/>
  <c r="AF590" i="1"/>
  <c r="AE591" i="1"/>
  <c r="T590" i="1"/>
  <c r="U590" i="1" s="1"/>
  <c r="AS1375" i="3"/>
  <c r="AR1374" i="3"/>
  <c r="R592" i="1"/>
  <c r="S592" i="1" s="1"/>
  <c r="AS1371" i="1"/>
  <c r="AR1370" i="1"/>
  <c r="BR1372" i="3" l="1"/>
  <c r="AU1372" i="3"/>
  <c r="BK117" i="3"/>
  <c r="AW1371" i="3"/>
  <c r="AT1371" i="3"/>
  <c r="BJ117" i="3"/>
  <c r="AW1370" i="3"/>
  <c r="BQ1373" i="3"/>
  <c r="BO1374" i="3"/>
  <c r="AF591" i="1"/>
  <c r="AE592" i="1"/>
  <c r="T591" i="1"/>
  <c r="U591" i="1" s="1"/>
  <c r="AS1376" i="3"/>
  <c r="AR1375" i="3"/>
  <c r="R593" i="1"/>
  <c r="S593" i="1" s="1"/>
  <c r="AS1372" i="1"/>
  <c r="AR1371" i="1"/>
  <c r="BR1373" i="3" l="1"/>
  <c r="AU1373" i="3"/>
  <c r="AV1373" i="3" s="1"/>
  <c r="BL117" i="3"/>
  <c r="BM117" i="3"/>
  <c r="AV1372" i="3"/>
  <c r="AT1372" i="3"/>
  <c r="BQ1374" i="3"/>
  <c r="BO1375" i="3"/>
  <c r="AF592" i="1"/>
  <c r="AE593" i="1"/>
  <c r="T592" i="1"/>
  <c r="U592" i="1" s="1"/>
  <c r="AR1376" i="3"/>
  <c r="AS1377" i="3"/>
  <c r="R594" i="1"/>
  <c r="S594" i="1" s="1"/>
  <c r="AS1373" i="1"/>
  <c r="AR1372" i="1"/>
  <c r="AT1373" i="3" l="1"/>
  <c r="BR1374" i="3"/>
  <c r="AU1374" i="3"/>
  <c r="AZ118" i="3"/>
  <c r="AW1372" i="3"/>
  <c r="BA118" i="3"/>
  <c r="AW1373" i="3"/>
  <c r="BO1376" i="3"/>
  <c r="BQ1375" i="3"/>
  <c r="AF593" i="1"/>
  <c r="AE594" i="1"/>
  <c r="T593" i="1"/>
  <c r="U593" i="1" s="1"/>
  <c r="AR1377" i="3"/>
  <c r="AS1378" i="3"/>
  <c r="R595" i="1"/>
  <c r="S595" i="1" s="1"/>
  <c r="AS1374" i="1"/>
  <c r="AR1373" i="1"/>
  <c r="BR1375" i="3" l="1"/>
  <c r="AU1375" i="3"/>
  <c r="AV1375" i="3" s="1"/>
  <c r="AT1374" i="3"/>
  <c r="AV1374" i="3"/>
  <c r="BQ1376" i="3"/>
  <c r="BO1377" i="3"/>
  <c r="AF594" i="1"/>
  <c r="AE595" i="1"/>
  <c r="T594" i="1"/>
  <c r="U594" i="1" s="1"/>
  <c r="AS1379" i="3"/>
  <c r="AR1378" i="3"/>
  <c r="R596" i="1"/>
  <c r="S596" i="1" s="1"/>
  <c r="AS1375" i="1"/>
  <c r="AR1374" i="1"/>
  <c r="AT1375" i="3" l="1"/>
  <c r="BR1376" i="3"/>
  <c r="AU1376" i="3"/>
  <c r="BB118" i="3"/>
  <c r="AW1374" i="3"/>
  <c r="BC118" i="3"/>
  <c r="AW1375" i="3"/>
  <c r="BO1378" i="3"/>
  <c r="BQ1377" i="3"/>
  <c r="AF595" i="1"/>
  <c r="AE596" i="1"/>
  <c r="T595" i="1"/>
  <c r="U595" i="1" s="1"/>
  <c r="AS1380" i="3"/>
  <c r="AR1379" i="3"/>
  <c r="R597" i="1"/>
  <c r="S597" i="1" s="1"/>
  <c r="AS1376" i="1"/>
  <c r="AR1375" i="1"/>
  <c r="BR1377" i="3" l="1"/>
  <c r="AU1377" i="3"/>
  <c r="AV1377" i="3" s="1"/>
  <c r="AT1376" i="3"/>
  <c r="AV1376" i="3"/>
  <c r="BQ1378" i="3"/>
  <c r="BO1379" i="3"/>
  <c r="AF596" i="1"/>
  <c r="AE597" i="1"/>
  <c r="T596" i="1"/>
  <c r="U596" i="1" s="1"/>
  <c r="AR1380" i="3"/>
  <c r="AS1381" i="3"/>
  <c r="R598" i="1"/>
  <c r="S598" i="1" s="1"/>
  <c r="AS1377" i="1"/>
  <c r="AR1376" i="1"/>
  <c r="AT1377" i="3" l="1"/>
  <c r="BR1378" i="3"/>
  <c r="AU1378" i="3"/>
  <c r="BD118" i="3"/>
  <c r="AW1376" i="3"/>
  <c r="BE118" i="3"/>
  <c r="AW1377" i="3"/>
  <c r="BO1380" i="3"/>
  <c r="BQ1379" i="3"/>
  <c r="AF597" i="1"/>
  <c r="AE598" i="1"/>
  <c r="T597" i="1"/>
  <c r="U597" i="1" s="1"/>
  <c r="AS1382" i="3"/>
  <c r="AR1381" i="3"/>
  <c r="R599" i="1"/>
  <c r="S599" i="1" s="1"/>
  <c r="AS1378" i="1"/>
  <c r="AR1377" i="1"/>
  <c r="BR1379" i="3" l="1"/>
  <c r="AU1379" i="3"/>
  <c r="AV1379" i="3" s="1"/>
  <c r="AV1378" i="3"/>
  <c r="AT1378" i="3"/>
  <c r="BO1381" i="3"/>
  <c r="BQ1380" i="3"/>
  <c r="AF598" i="1"/>
  <c r="AE599" i="1"/>
  <c r="T598" i="1"/>
  <c r="U598" i="1" s="1"/>
  <c r="AS1383" i="3"/>
  <c r="AR1382" i="3"/>
  <c r="R600" i="1"/>
  <c r="S600" i="1" s="1"/>
  <c r="AS1379" i="1"/>
  <c r="AR1378" i="1"/>
  <c r="AT1379" i="3" l="1"/>
  <c r="BF118" i="3"/>
  <c r="AW1378" i="3"/>
  <c r="BG118" i="3"/>
  <c r="AW1379" i="3"/>
  <c r="BR1380" i="3"/>
  <c r="AU1380" i="3"/>
  <c r="AV1380" i="3" s="1"/>
  <c r="BO1382" i="3"/>
  <c r="BQ1381" i="3"/>
  <c r="AF599" i="1"/>
  <c r="AE600" i="1"/>
  <c r="T599" i="1"/>
  <c r="U599" i="1" s="1"/>
  <c r="AS1384" i="3"/>
  <c r="AR1383" i="3"/>
  <c r="R601" i="1"/>
  <c r="S601" i="1" s="1"/>
  <c r="AS1380" i="1"/>
  <c r="AR1379" i="1"/>
  <c r="AT1380" i="3" l="1"/>
  <c r="BH118" i="3"/>
  <c r="AW1380" i="3"/>
  <c r="BR1381" i="3"/>
  <c r="AU1381" i="3"/>
  <c r="AV1381" i="3" s="1"/>
  <c r="BQ1382" i="3"/>
  <c r="BO1383" i="3"/>
  <c r="AF600" i="1"/>
  <c r="AE601" i="1"/>
  <c r="T600" i="1"/>
  <c r="U600" i="1" s="1"/>
  <c r="AR1384" i="3"/>
  <c r="AS1385" i="3"/>
  <c r="R602" i="1"/>
  <c r="S602" i="1" s="1"/>
  <c r="AS1381" i="1"/>
  <c r="AR1380" i="1"/>
  <c r="BI118" i="3" l="1"/>
  <c r="AW1381" i="3"/>
  <c r="BR1382" i="3"/>
  <c r="AU1382" i="3"/>
  <c r="AT1381" i="3"/>
  <c r="BO1384" i="3"/>
  <c r="BQ1383" i="3"/>
  <c r="AF601" i="1"/>
  <c r="AE602" i="1"/>
  <c r="T601" i="1"/>
  <c r="U601" i="1" s="1"/>
  <c r="AR1385" i="3"/>
  <c r="AS1386" i="3"/>
  <c r="R603" i="1"/>
  <c r="S603" i="1" s="1"/>
  <c r="AS1382" i="1"/>
  <c r="AR1381" i="1"/>
  <c r="BR1383" i="3" l="1"/>
  <c r="AU1383" i="3"/>
  <c r="AV1383" i="3" s="1"/>
  <c r="AV1382" i="3"/>
  <c r="AT1382" i="3"/>
  <c r="BQ1384" i="3"/>
  <c r="BO1385" i="3"/>
  <c r="AF602" i="1"/>
  <c r="AE603" i="1"/>
  <c r="T602" i="1"/>
  <c r="U602" i="1" s="1"/>
  <c r="AS1387" i="3"/>
  <c r="AR1386" i="3"/>
  <c r="R604" i="1"/>
  <c r="S604" i="1" s="1"/>
  <c r="AS1383" i="1"/>
  <c r="AR1382" i="1"/>
  <c r="AT1383" i="3" l="1"/>
  <c r="BR1384" i="3"/>
  <c r="AU1384" i="3"/>
  <c r="BJ118" i="3"/>
  <c r="AW1382" i="3"/>
  <c r="BK118" i="3"/>
  <c r="AW1383" i="3"/>
  <c r="BO1386" i="3"/>
  <c r="BQ1385" i="3"/>
  <c r="AF603" i="1"/>
  <c r="AE604" i="1"/>
  <c r="T603" i="1"/>
  <c r="U603" i="1" s="1"/>
  <c r="AS1388" i="3"/>
  <c r="AR1387" i="3"/>
  <c r="R605" i="1"/>
  <c r="S605" i="1" s="1"/>
  <c r="AS1384" i="1"/>
  <c r="AR1383" i="1"/>
  <c r="BL118" i="3" l="1"/>
  <c r="BR1385" i="3"/>
  <c r="AU1385" i="3"/>
  <c r="AV1385" i="3" s="1"/>
  <c r="BM118" i="3"/>
  <c r="AV1384" i="3"/>
  <c r="AT1384" i="3"/>
  <c r="BQ1386" i="3"/>
  <c r="BO1387" i="3"/>
  <c r="AF604" i="1"/>
  <c r="AE605" i="1"/>
  <c r="T604" i="1"/>
  <c r="U604" i="1" s="1"/>
  <c r="AR1388" i="3"/>
  <c r="AS1389" i="3"/>
  <c r="R606" i="1"/>
  <c r="S606" i="1" s="1"/>
  <c r="AS1385" i="1"/>
  <c r="AR1384" i="1"/>
  <c r="AT1385" i="3" l="1"/>
  <c r="AZ119" i="3"/>
  <c r="AW1384" i="3"/>
  <c r="BA119" i="3"/>
  <c r="AW1385" i="3"/>
  <c r="BR1386" i="3"/>
  <c r="AU1386" i="3"/>
  <c r="AV1386" i="3" s="1"/>
  <c r="BO1388" i="3"/>
  <c r="BQ1387" i="3"/>
  <c r="AF605" i="1"/>
  <c r="AE606" i="1"/>
  <c r="T605" i="1"/>
  <c r="U605" i="1" s="1"/>
  <c r="AS1390" i="3"/>
  <c r="AR1389" i="3"/>
  <c r="R607" i="1"/>
  <c r="S607" i="1" s="1"/>
  <c r="AS1386" i="1"/>
  <c r="AR1385" i="1"/>
  <c r="BB119" i="3" l="1"/>
  <c r="AW1386" i="3"/>
  <c r="BR1387" i="3"/>
  <c r="AU1387" i="3"/>
  <c r="AV1387" i="3" s="1"/>
  <c r="AT1386" i="3"/>
  <c r="BQ1388" i="3"/>
  <c r="BO1389" i="3"/>
  <c r="AF606" i="1"/>
  <c r="AE607" i="1"/>
  <c r="T606" i="1"/>
  <c r="U606" i="1" s="1"/>
  <c r="AS1391" i="3"/>
  <c r="AR1390" i="3"/>
  <c r="R608" i="1"/>
  <c r="S608" i="1" s="1"/>
  <c r="AS1387" i="1"/>
  <c r="AR1386" i="1"/>
  <c r="AT1387" i="3" l="1"/>
  <c r="BR1388" i="3"/>
  <c r="AU1388" i="3"/>
  <c r="BC119" i="3"/>
  <c r="AW1387" i="3"/>
  <c r="BO1390" i="3"/>
  <c r="BQ1389" i="3"/>
  <c r="AF607" i="1"/>
  <c r="AE608" i="1"/>
  <c r="T607" i="1"/>
  <c r="U607" i="1" s="1"/>
  <c r="AS1392" i="3"/>
  <c r="AR1391" i="3"/>
  <c r="R609" i="1"/>
  <c r="S609" i="1" s="1"/>
  <c r="AS1388" i="1"/>
  <c r="AR1387" i="1"/>
  <c r="BR1389" i="3" l="1"/>
  <c r="AU1389" i="3"/>
  <c r="AV1389" i="3" s="1"/>
  <c r="AT1388" i="3"/>
  <c r="AV1388" i="3"/>
  <c r="BQ1390" i="3"/>
  <c r="BO1391" i="3"/>
  <c r="AF608" i="1"/>
  <c r="AE609" i="1"/>
  <c r="T608" i="1"/>
  <c r="U608" i="1" s="1"/>
  <c r="AR1392" i="3"/>
  <c r="AS1393" i="3"/>
  <c r="R610" i="1"/>
  <c r="S610" i="1" s="1"/>
  <c r="AS1389" i="1"/>
  <c r="AR1388" i="1"/>
  <c r="AT1389" i="3" l="1"/>
  <c r="BR1390" i="3"/>
  <c r="AU1390" i="3"/>
  <c r="AV1390" i="3" s="1"/>
  <c r="BD119" i="3"/>
  <c r="AW1388" i="3"/>
  <c r="BE119" i="3"/>
  <c r="AW1389" i="3"/>
  <c r="BQ1391" i="3"/>
  <c r="BO1392" i="3"/>
  <c r="AF609" i="1"/>
  <c r="AE610" i="1"/>
  <c r="T609" i="1"/>
  <c r="U609" i="1" s="1"/>
  <c r="AR1393" i="3"/>
  <c r="AS1394" i="3"/>
  <c r="R611" i="1"/>
  <c r="S611" i="1" s="1"/>
  <c r="AS1390" i="1"/>
  <c r="AR1389" i="1"/>
  <c r="AT1390" i="3" l="1"/>
  <c r="BR1391" i="3"/>
  <c r="AU1391" i="3"/>
  <c r="AV1391" i="3" s="1"/>
  <c r="BF119" i="3"/>
  <c r="AW1390" i="3"/>
  <c r="BQ1392" i="3"/>
  <c r="BO1393" i="3"/>
  <c r="AF610" i="1"/>
  <c r="AE611" i="1"/>
  <c r="T610" i="1"/>
  <c r="U610" i="1" s="1"/>
  <c r="AS1395" i="3"/>
  <c r="AR1394" i="3"/>
  <c r="R612" i="1"/>
  <c r="S612" i="1" s="1"/>
  <c r="AS1391" i="1"/>
  <c r="AR1390" i="1"/>
  <c r="AT1391" i="3" l="1"/>
  <c r="BR1392" i="3"/>
  <c r="AU1392" i="3"/>
  <c r="BG119" i="3"/>
  <c r="AW1391" i="3"/>
  <c r="BO1394" i="3"/>
  <c r="BQ1393" i="3"/>
  <c r="AF611" i="1"/>
  <c r="AE612" i="1"/>
  <c r="T611" i="1"/>
  <c r="U611" i="1" s="1"/>
  <c r="AS1396" i="3"/>
  <c r="AR1395" i="3"/>
  <c r="R613" i="1"/>
  <c r="S613" i="1" s="1"/>
  <c r="AS1392" i="1"/>
  <c r="AR1391" i="1"/>
  <c r="BR1393" i="3" l="1"/>
  <c r="AU1393" i="3"/>
  <c r="AV1393" i="3" s="1"/>
  <c r="AV1392" i="3"/>
  <c r="AT1392" i="3"/>
  <c r="BQ1394" i="3"/>
  <c r="BO1395" i="3"/>
  <c r="AF612" i="1"/>
  <c r="AE613" i="1"/>
  <c r="T612" i="1"/>
  <c r="U612" i="1" s="1"/>
  <c r="AR1396" i="3"/>
  <c r="AS1397" i="3"/>
  <c r="R614" i="1"/>
  <c r="S614" i="1" s="1"/>
  <c r="AS1393" i="1"/>
  <c r="AR1392" i="1"/>
  <c r="AT1393" i="3" l="1"/>
  <c r="BH119" i="3"/>
  <c r="AW1392" i="3"/>
  <c r="BR1394" i="3"/>
  <c r="AU1394" i="3"/>
  <c r="AV1394" i="3" s="1"/>
  <c r="BI119" i="3"/>
  <c r="AW1393" i="3"/>
  <c r="BQ1395" i="3"/>
  <c r="BO1396" i="3"/>
  <c r="AF613" i="1"/>
  <c r="AE614" i="1"/>
  <c r="T613" i="1"/>
  <c r="U613" i="1" s="1"/>
  <c r="AS1398" i="3"/>
  <c r="AR1397" i="3"/>
  <c r="R615" i="1"/>
  <c r="S615" i="1" s="1"/>
  <c r="AS1394" i="1"/>
  <c r="AR1393" i="1"/>
  <c r="BR1395" i="3" l="1"/>
  <c r="AU1395" i="3"/>
  <c r="AV1395" i="3" s="1"/>
  <c r="AT1394" i="3"/>
  <c r="BJ119" i="3"/>
  <c r="AW1394" i="3"/>
  <c r="BQ1396" i="3"/>
  <c r="BO1397" i="3"/>
  <c r="AF614" i="1"/>
  <c r="AE615" i="1"/>
  <c r="T614" i="1"/>
  <c r="U614" i="1" s="1"/>
  <c r="AS1399" i="3"/>
  <c r="AR1398" i="3"/>
  <c r="R616" i="1"/>
  <c r="S616" i="1" s="1"/>
  <c r="AS1395" i="1"/>
  <c r="AR1394" i="1"/>
  <c r="AT1395" i="3" l="1"/>
  <c r="BR1396" i="3"/>
  <c r="AU1396" i="3"/>
  <c r="BK119" i="3"/>
  <c r="BM119" i="3" s="1"/>
  <c r="AW1395" i="3"/>
  <c r="BO1398" i="3"/>
  <c r="BQ1397" i="3"/>
  <c r="AF615" i="1"/>
  <c r="AE616" i="1"/>
  <c r="T615" i="1"/>
  <c r="U615" i="1" s="1"/>
  <c r="AS1400" i="3"/>
  <c r="AR1399" i="3"/>
  <c r="R617" i="1"/>
  <c r="S617" i="1" s="1"/>
  <c r="AS1396" i="1"/>
  <c r="AR1395" i="1"/>
  <c r="AV1396" i="3" l="1"/>
  <c r="AT1396" i="3"/>
  <c r="BR1397" i="3"/>
  <c r="AU1397" i="3"/>
  <c r="AV1397" i="3" s="1"/>
  <c r="BL119" i="3"/>
  <c r="BO1399" i="3"/>
  <c r="BQ1398" i="3"/>
  <c r="AF616" i="1"/>
  <c r="AE617" i="1"/>
  <c r="T616" i="1"/>
  <c r="U616" i="1" s="1"/>
  <c r="AR1400" i="3"/>
  <c r="AS1401" i="3"/>
  <c r="R618" i="1"/>
  <c r="S618" i="1" s="1"/>
  <c r="AS1397" i="1"/>
  <c r="AR1396" i="1"/>
  <c r="BR1398" i="3" l="1"/>
  <c r="AU1398" i="3"/>
  <c r="AV1398" i="3" s="1"/>
  <c r="BA120" i="3"/>
  <c r="AW1397" i="3"/>
  <c r="AT1397" i="3"/>
  <c r="AZ120" i="3"/>
  <c r="AW1396" i="3"/>
  <c r="BO1400" i="3"/>
  <c r="BQ1399" i="3"/>
  <c r="AF617" i="1"/>
  <c r="AE618" i="1"/>
  <c r="T617" i="1"/>
  <c r="U617" i="1" s="1"/>
  <c r="AR1401" i="3"/>
  <c r="AS1402" i="3"/>
  <c r="R619" i="1"/>
  <c r="S619" i="1" s="1"/>
  <c r="AS1398" i="1"/>
  <c r="AR1397" i="1"/>
  <c r="AT1398" i="3" l="1"/>
  <c r="BB120" i="3"/>
  <c r="AW1398" i="3"/>
  <c r="BR1399" i="3"/>
  <c r="AU1399" i="3"/>
  <c r="AV1399" i="3" s="1"/>
  <c r="BQ1400" i="3"/>
  <c r="BO1401" i="3"/>
  <c r="AF618" i="1"/>
  <c r="AE619" i="1"/>
  <c r="T618" i="1"/>
  <c r="U618" i="1" s="1"/>
  <c r="AS1403" i="3"/>
  <c r="AR1402" i="3"/>
  <c r="R620" i="1"/>
  <c r="S620" i="1" s="1"/>
  <c r="AS1399" i="1"/>
  <c r="AR1398" i="1"/>
  <c r="BR1400" i="3" l="1"/>
  <c r="AU1400" i="3"/>
  <c r="BC120" i="3"/>
  <c r="AW1399" i="3"/>
  <c r="AT1399" i="3"/>
  <c r="BO1402" i="3"/>
  <c r="BQ1401" i="3"/>
  <c r="AF619" i="1"/>
  <c r="AE620" i="1"/>
  <c r="T619" i="1"/>
  <c r="U619" i="1" s="1"/>
  <c r="AS1404" i="3"/>
  <c r="AR1403" i="3"/>
  <c r="R621" i="1"/>
  <c r="S621" i="1" s="1"/>
  <c r="AS1400" i="1"/>
  <c r="AR1399" i="1"/>
  <c r="AT1400" i="3" l="1"/>
  <c r="AV1400" i="3"/>
  <c r="BR1401" i="3"/>
  <c r="AU1401" i="3"/>
  <c r="AV1401" i="3" s="1"/>
  <c r="BQ1402" i="3"/>
  <c r="BO1403" i="3"/>
  <c r="AF620" i="1"/>
  <c r="AE621" i="1"/>
  <c r="T620" i="1"/>
  <c r="U620" i="1" s="1"/>
  <c r="AR1404" i="3"/>
  <c r="AS1405" i="3"/>
  <c r="R622" i="1"/>
  <c r="S622" i="1" s="1"/>
  <c r="AS1401" i="1"/>
  <c r="AR1400" i="1"/>
  <c r="BE120" i="3" l="1"/>
  <c r="AW1401" i="3"/>
  <c r="BR1402" i="3"/>
  <c r="AU1402" i="3"/>
  <c r="AV1402" i="3" s="1"/>
  <c r="BD120" i="3"/>
  <c r="AW1400" i="3"/>
  <c r="AT1401" i="3"/>
  <c r="BO1404" i="3"/>
  <c r="BQ1403" i="3"/>
  <c r="AF621" i="1"/>
  <c r="AE622" i="1"/>
  <c r="T621" i="1"/>
  <c r="U621" i="1" s="1"/>
  <c r="AR1405" i="3"/>
  <c r="AS1406" i="3"/>
  <c r="R623" i="1"/>
  <c r="S623" i="1" s="1"/>
  <c r="AS1402" i="1"/>
  <c r="AR1401" i="1"/>
  <c r="AT1402" i="3" l="1"/>
  <c r="BF120" i="3"/>
  <c r="AW1402" i="3"/>
  <c r="BR1403" i="3"/>
  <c r="AU1403" i="3"/>
  <c r="AV1403" i="3" s="1"/>
  <c r="BQ1404" i="3"/>
  <c r="BO1405" i="3"/>
  <c r="AF622" i="1"/>
  <c r="AE623" i="1"/>
  <c r="T622" i="1"/>
  <c r="U622" i="1" s="1"/>
  <c r="AS1407" i="3"/>
  <c r="AR1406" i="3"/>
  <c r="R624" i="1"/>
  <c r="S624" i="1" s="1"/>
  <c r="AS1403" i="1"/>
  <c r="AR1402" i="1"/>
  <c r="BG120" i="3" l="1"/>
  <c r="AW1403" i="3"/>
  <c r="BR1404" i="3"/>
  <c r="AU1404" i="3"/>
  <c r="AT1403" i="3"/>
  <c r="BQ1405" i="3"/>
  <c r="BO1406" i="3"/>
  <c r="AF623" i="1"/>
  <c r="AE624" i="1"/>
  <c r="T623" i="1"/>
  <c r="U623" i="1" s="1"/>
  <c r="AS1408" i="3"/>
  <c r="AR1407" i="3"/>
  <c r="R625" i="1"/>
  <c r="S625" i="1" s="1"/>
  <c r="AS1404" i="1"/>
  <c r="AR1403" i="1"/>
  <c r="BR1405" i="3" l="1"/>
  <c r="AU1405" i="3"/>
  <c r="AV1405" i="3" s="1"/>
  <c r="AV1404" i="3"/>
  <c r="AT1404" i="3"/>
  <c r="BQ1406" i="3"/>
  <c r="BO1407" i="3"/>
  <c r="AF624" i="1"/>
  <c r="AE625" i="1"/>
  <c r="T624" i="1"/>
  <c r="U624" i="1" s="1"/>
  <c r="AR1408" i="3"/>
  <c r="AS1409" i="3"/>
  <c r="R626" i="1"/>
  <c r="S626" i="1" s="1"/>
  <c r="AS1405" i="1"/>
  <c r="AR1404" i="1"/>
  <c r="AT1405" i="3" l="1"/>
  <c r="BR1406" i="3"/>
  <c r="AU1406" i="3"/>
  <c r="AV1406" i="3" s="1"/>
  <c r="BH120" i="3"/>
  <c r="AW1404" i="3"/>
  <c r="BI120" i="3"/>
  <c r="AW1405" i="3"/>
  <c r="BO1408" i="3"/>
  <c r="BQ1407" i="3"/>
  <c r="AF625" i="1"/>
  <c r="AE626" i="1"/>
  <c r="T625" i="1"/>
  <c r="U625" i="1" s="1"/>
  <c r="AR1409" i="3"/>
  <c r="AS1410" i="3"/>
  <c r="R627" i="1"/>
  <c r="S627" i="1" s="1"/>
  <c r="AS1406" i="1"/>
  <c r="AR1405" i="1"/>
  <c r="AT1406" i="3" l="1"/>
  <c r="BJ120" i="3"/>
  <c r="AW1406" i="3"/>
  <c r="BR1407" i="3"/>
  <c r="AU1407" i="3"/>
  <c r="AV1407" i="3" s="1"/>
  <c r="BQ1408" i="3"/>
  <c r="BO1409" i="3"/>
  <c r="AF626" i="1"/>
  <c r="AE627" i="1"/>
  <c r="T626" i="1"/>
  <c r="U626" i="1" s="1"/>
  <c r="AS1411" i="3"/>
  <c r="AR1410" i="3"/>
  <c r="R628" i="1"/>
  <c r="S628" i="1" s="1"/>
  <c r="AS1407" i="1"/>
  <c r="AR1406" i="1"/>
  <c r="AT1407" i="3" l="1"/>
  <c r="BR1408" i="3"/>
  <c r="AU1408" i="3"/>
  <c r="BK120" i="3"/>
  <c r="AW1407" i="3"/>
  <c r="BO1410" i="3"/>
  <c r="BQ1409" i="3"/>
  <c r="AF627" i="1"/>
  <c r="AE628" i="1"/>
  <c r="T627" i="1"/>
  <c r="U627" i="1" s="1"/>
  <c r="AS1412" i="3"/>
  <c r="AR1411" i="3"/>
  <c r="R629" i="1"/>
  <c r="S629" i="1" s="1"/>
  <c r="AS1408" i="1"/>
  <c r="AR1407" i="1"/>
  <c r="BR1409" i="3" l="1"/>
  <c r="AU1409" i="3"/>
  <c r="AV1409" i="3" s="1"/>
  <c r="BM120" i="3"/>
  <c r="BL120" i="3"/>
  <c r="AT1408" i="3"/>
  <c r="AV1408" i="3"/>
  <c r="BQ1410" i="3"/>
  <c r="BO1411" i="3"/>
  <c r="AF628" i="1"/>
  <c r="AE629" i="1"/>
  <c r="T628" i="1"/>
  <c r="U628" i="1" s="1"/>
  <c r="AR1412" i="3"/>
  <c r="AS1413" i="3"/>
  <c r="R630" i="1"/>
  <c r="S630" i="1" s="1"/>
  <c r="AS1409" i="1"/>
  <c r="AR1408" i="1"/>
  <c r="AT1409" i="3" l="1"/>
  <c r="BR1410" i="3"/>
  <c r="AU1410" i="3"/>
  <c r="AZ121" i="3"/>
  <c r="AW1408" i="3"/>
  <c r="BA121" i="3"/>
  <c r="AW1409" i="3"/>
  <c r="BO1412" i="3"/>
  <c r="BQ1411" i="3"/>
  <c r="AF629" i="1"/>
  <c r="AE630" i="1"/>
  <c r="T629" i="1"/>
  <c r="U629" i="1" s="1"/>
  <c r="AR1413" i="3"/>
  <c r="AS1414" i="3"/>
  <c r="R631" i="1"/>
  <c r="S631" i="1" s="1"/>
  <c r="AS1410" i="1"/>
  <c r="AR1409" i="1"/>
  <c r="BR1411" i="3" l="1"/>
  <c r="AU1411" i="3"/>
  <c r="AV1411" i="3" s="1"/>
  <c r="AT1410" i="3"/>
  <c r="AV1410" i="3"/>
  <c r="BQ1412" i="3"/>
  <c r="BO1413" i="3"/>
  <c r="AF630" i="1"/>
  <c r="AE631" i="1"/>
  <c r="T630" i="1"/>
  <c r="U630" i="1" s="1"/>
  <c r="AS1415" i="3"/>
  <c r="AR1414" i="3"/>
  <c r="R632" i="1"/>
  <c r="S632" i="1" s="1"/>
  <c r="AS1411" i="1"/>
  <c r="AR1410" i="1"/>
  <c r="AT1411" i="3" l="1"/>
  <c r="BB121" i="3"/>
  <c r="AW1410" i="3"/>
  <c r="BR1412" i="3"/>
  <c r="AU1412" i="3"/>
  <c r="BC121" i="3"/>
  <c r="AW1411" i="3"/>
  <c r="BO1414" i="3"/>
  <c r="BQ1413" i="3"/>
  <c r="AF631" i="1"/>
  <c r="AE632" i="1"/>
  <c r="T631" i="1"/>
  <c r="U631" i="1" s="1"/>
  <c r="AS1416" i="3"/>
  <c r="AR1415" i="3"/>
  <c r="R633" i="1"/>
  <c r="S633" i="1" s="1"/>
  <c r="AS1412" i="1"/>
  <c r="AR1411" i="1"/>
  <c r="BR1413" i="3" l="1"/>
  <c r="AU1413" i="3"/>
  <c r="AV1413" i="3" s="1"/>
  <c r="AT1412" i="3"/>
  <c r="AV1412" i="3"/>
  <c r="BQ1414" i="3"/>
  <c r="BO1415" i="3"/>
  <c r="AF632" i="1"/>
  <c r="AE633" i="1"/>
  <c r="T632" i="1"/>
  <c r="U632" i="1" s="1"/>
  <c r="AR1416" i="3"/>
  <c r="AS1417" i="3"/>
  <c r="R634" i="1"/>
  <c r="S634" i="1" s="1"/>
  <c r="AS1413" i="1"/>
  <c r="AR1412" i="1"/>
  <c r="AT1413" i="3" l="1"/>
  <c r="BR1414" i="3"/>
  <c r="AU1414" i="3"/>
  <c r="BD121" i="3"/>
  <c r="AW1412" i="3"/>
  <c r="BE121" i="3"/>
  <c r="AW1413" i="3"/>
  <c r="BO1416" i="3"/>
  <c r="BQ1415" i="3"/>
  <c r="AF633" i="1"/>
  <c r="AE634" i="1"/>
  <c r="T633" i="1"/>
  <c r="U633" i="1" s="1"/>
  <c r="AR1417" i="3"/>
  <c r="AS1418" i="3"/>
  <c r="R635" i="1"/>
  <c r="S635" i="1" s="1"/>
  <c r="AS1414" i="1"/>
  <c r="AR1413" i="1"/>
  <c r="BR1415" i="3" l="1"/>
  <c r="AU1415" i="3"/>
  <c r="AV1415" i="3" s="1"/>
  <c r="AV1414" i="3"/>
  <c r="AT1414" i="3"/>
  <c r="BQ1416" i="3"/>
  <c r="BO1417" i="3"/>
  <c r="AF634" i="1"/>
  <c r="AE635" i="1"/>
  <c r="T634" i="1"/>
  <c r="U634" i="1" s="1"/>
  <c r="AS1419" i="3"/>
  <c r="AR1418" i="3"/>
  <c r="R636" i="1"/>
  <c r="S636" i="1" s="1"/>
  <c r="AS1415" i="1"/>
  <c r="AR1414" i="1"/>
  <c r="AT1415" i="3" l="1"/>
  <c r="BF121" i="3"/>
  <c r="AW1414" i="3"/>
  <c r="BG121" i="3"/>
  <c r="AW1415" i="3"/>
  <c r="BR1416" i="3"/>
  <c r="AU1416" i="3"/>
  <c r="AV1416" i="3" s="1"/>
  <c r="BO1418" i="3"/>
  <c r="BQ1417" i="3"/>
  <c r="AF635" i="1"/>
  <c r="AE636" i="1"/>
  <c r="T635" i="1"/>
  <c r="U635" i="1" s="1"/>
  <c r="AS1420" i="3"/>
  <c r="AR1419" i="3"/>
  <c r="R637" i="1"/>
  <c r="S637" i="1" s="1"/>
  <c r="AS1416" i="1"/>
  <c r="AR1415" i="1"/>
  <c r="BH121" i="3" l="1"/>
  <c r="AW1416" i="3"/>
  <c r="AT1416" i="3"/>
  <c r="BR1417" i="3"/>
  <c r="AU1417" i="3"/>
  <c r="AV1417" i="3" s="1"/>
  <c r="BQ1418" i="3"/>
  <c r="BO1419" i="3"/>
  <c r="AF636" i="1"/>
  <c r="AE637" i="1"/>
  <c r="T636" i="1"/>
  <c r="U636" i="1" s="1"/>
  <c r="AR1420" i="3"/>
  <c r="AS1421" i="3"/>
  <c r="R638" i="1"/>
  <c r="S638" i="1" s="1"/>
  <c r="AS1417" i="1"/>
  <c r="AR1416" i="1"/>
  <c r="BR1418" i="3" l="1"/>
  <c r="AU1418" i="3"/>
  <c r="BI121" i="3"/>
  <c r="AW1417" i="3"/>
  <c r="AT1417" i="3"/>
  <c r="BQ1419" i="3"/>
  <c r="BO1420" i="3"/>
  <c r="AF637" i="1"/>
  <c r="AE638" i="1"/>
  <c r="T637" i="1"/>
  <c r="U637" i="1" s="1"/>
  <c r="AR1421" i="3"/>
  <c r="AS1422" i="3"/>
  <c r="R639" i="1"/>
  <c r="S639" i="1" s="1"/>
  <c r="AS1418" i="1"/>
  <c r="AR1417" i="1"/>
  <c r="BR1419" i="3" l="1"/>
  <c r="AU1419" i="3"/>
  <c r="AV1419" i="3" s="1"/>
  <c r="AV1418" i="3"/>
  <c r="AT1418" i="3"/>
  <c r="BQ1420" i="3"/>
  <c r="BO1421" i="3"/>
  <c r="AF638" i="1"/>
  <c r="AE639" i="1"/>
  <c r="T638" i="1"/>
  <c r="U638" i="1" s="1"/>
  <c r="AS1423" i="3"/>
  <c r="AR1422" i="3"/>
  <c r="R640" i="1"/>
  <c r="S640" i="1" s="1"/>
  <c r="AS1419" i="1"/>
  <c r="AR1418" i="1"/>
  <c r="AT1419" i="3" l="1"/>
  <c r="BR1420" i="3"/>
  <c r="AU1420" i="3"/>
  <c r="AV1420" i="3" s="1"/>
  <c r="BJ121" i="3"/>
  <c r="AW1418" i="3"/>
  <c r="BK121" i="3"/>
  <c r="AW1419" i="3"/>
  <c r="BQ1421" i="3"/>
  <c r="BO1422" i="3"/>
  <c r="AF639" i="1"/>
  <c r="AE640" i="1"/>
  <c r="T639" i="1"/>
  <c r="U639" i="1" s="1"/>
  <c r="AS1424" i="3"/>
  <c r="AR1423" i="3"/>
  <c r="R641" i="1"/>
  <c r="S641" i="1" s="1"/>
  <c r="AS1420" i="1"/>
  <c r="AR1419" i="1"/>
  <c r="BR1421" i="3" l="1"/>
  <c r="AU1421" i="3"/>
  <c r="AV1421" i="3" s="1"/>
  <c r="AT1420" i="3"/>
  <c r="AZ122" i="3"/>
  <c r="AW1420" i="3"/>
  <c r="BM121" i="3"/>
  <c r="BL121" i="3"/>
  <c r="BQ1422" i="3"/>
  <c r="BO1423" i="3"/>
  <c r="AF640" i="1"/>
  <c r="AE641" i="1"/>
  <c r="T640" i="1"/>
  <c r="U640" i="1" s="1"/>
  <c r="AR1424" i="3"/>
  <c r="AS1425" i="3"/>
  <c r="R642" i="1"/>
  <c r="S642" i="1" s="1"/>
  <c r="AS1421" i="1"/>
  <c r="AR1420" i="1"/>
  <c r="AT1421" i="3" l="1"/>
  <c r="BR1422" i="3"/>
  <c r="AU1422" i="3"/>
  <c r="BA122" i="3"/>
  <c r="AW1421" i="3"/>
  <c r="BO1424" i="3"/>
  <c r="BQ1423" i="3"/>
  <c r="AF641" i="1"/>
  <c r="AE642" i="1"/>
  <c r="T641" i="1"/>
  <c r="U641" i="1" s="1"/>
  <c r="AR1425" i="3"/>
  <c r="AS1426" i="3"/>
  <c r="R643" i="1"/>
  <c r="S643" i="1" s="1"/>
  <c r="AS1422" i="1"/>
  <c r="AR1421" i="1"/>
  <c r="BR1423" i="3" l="1"/>
  <c r="AU1423" i="3"/>
  <c r="AV1423" i="3" s="1"/>
  <c r="AV1422" i="3"/>
  <c r="AT1422" i="3"/>
  <c r="BQ1424" i="3"/>
  <c r="BO1425" i="3"/>
  <c r="AF642" i="1"/>
  <c r="AE643" i="1"/>
  <c r="T642" i="1"/>
  <c r="U642" i="1" s="1"/>
  <c r="AS1427" i="3"/>
  <c r="AR1426" i="3"/>
  <c r="R644" i="1"/>
  <c r="S644" i="1" s="1"/>
  <c r="AS1423" i="1"/>
  <c r="AR1422" i="1"/>
  <c r="AT1423" i="3" l="1"/>
  <c r="BR1424" i="3"/>
  <c r="AU1424" i="3"/>
  <c r="AV1424" i="3" s="1"/>
  <c r="BC122" i="3"/>
  <c r="AW1423" i="3"/>
  <c r="BB122" i="3"/>
  <c r="AW1422" i="3"/>
  <c r="BO1426" i="3"/>
  <c r="BQ1425" i="3"/>
  <c r="AF643" i="1"/>
  <c r="AE644" i="1"/>
  <c r="T643" i="1"/>
  <c r="U643" i="1" s="1"/>
  <c r="AS1428" i="3"/>
  <c r="AR1427" i="3"/>
  <c r="R645" i="1"/>
  <c r="S645" i="1" s="1"/>
  <c r="AS1424" i="1"/>
  <c r="AR1423" i="1"/>
  <c r="BD122" i="3" l="1"/>
  <c r="AW1424" i="3"/>
  <c r="BR1425" i="3"/>
  <c r="AU1425" i="3"/>
  <c r="AV1425" i="3" s="1"/>
  <c r="AT1424" i="3"/>
  <c r="BO1427" i="3"/>
  <c r="BQ1426" i="3"/>
  <c r="AF644" i="1"/>
  <c r="AE645" i="1"/>
  <c r="T644" i="1"/>
  <c r="U644" i="1" s="1"/>
  <c r="AR1428" i="3"/>
  <c r="AS1429" i="3"/>
  <c r="R646" i="1"/>
  <c r="S646" i="1" s="1"/>
  <c r="AS1425" i="1"/>
  <c r="AR1424" i="1"/>
  <c r="BE122" i="3" l="1"/>
  <c r="AW1425" i="3"/>
  <c r="BR1426" i="3"/>
  <c r="AU1426" i="3"/>
  <c r="AT1425" i="3"/>
  <c r="BO1428" i="3"/>
  <c r="BQ1427" i="3"/>
  <c r="AF645" i="1"/>
  <c r="AE646" i="1"/>
  <c r="T645" i="1"/>
  <c r="U645" i="1" s="1"/>
  <c r="AR1429" i="3"/>
  <c r="AS1430" i="3"/>
  <c r="R647" i="1"/>
  <c r="S647" i="1" s="1"/>
  <c r="AS1426" i="1"/>
  <c r="AR1425" i="1"/>
  <c r="BR1427" i="3" l="1"/>
  <c r="AU1427" i="3"/>
  <c r="AV1427" i="3" s="1"/>
  <c r="AV1426" i="3"/>
  <c r="AT1426" i="3"/>
  <c r="BQ1428" i="3"/>
  <c r="BO1429" i="3"/>
  <c r="AF646" i="1"/>
  <c r="AE647" i="1"/>
  <c r="T646" i="1"/>
  <c r="U646" i="1" s="1"/>
  <c r="AS1431" i="3"/>
  <c r="AR1430" i="3"/>
  <c r="R648" i="1"/>
  <c r="S648" i="1" s="1"/>
  <c r="AS1427" i="1"/>
  <c r="AR1426" i="1"/>
  <c r="AT1427" i="3" l="1"/>
  <c r="BR1428" i="3"/>
  <c r="AU1428" i="3"/>
  <c r="BF122" i="3"/>
  <c r="AW1426" i="3"/>
  <c r="BG122" i="3"/>
  <c r="AW1427" i="3"/>
  <c r="BO1430" i="3"/>
  <c r="BQ1429" i="3"/>
  <c r="AF647" i="1"/>
  <c r="AE648" i="1"/>
  <c r="T647" i="1"/>
  <c r="U647" i="1" s="1"/>
  <c r="AS1432" i="3"/>
  <c r="AR1431" i="3"/>
  <c r="R649" i="1"/>
  <c r="S649" i="1" s="1"/>
  <c r="AS1428" i="1"/>
  <c r="AR1427" i="1"/>
  <c r="BR1429" i="3" l="1"/>
  <c r="AU1429" i="3"/>
  <c r="AV1429" i="3" s="1"/>
  <c r="AT1428" i="3"/>
  <c r="AV1428" i="3"/>
  <c r="BQ1430" i="3"/>
  <c r="BO1431" i="3"/>
  <c r="AF648" i="1"/>
  <c r="AE649" i="1"/>
  <c r="T648" i="1"/>
  <c r="U648" i="1" s="1"/>
  <c r="AR1432" i="3"/>
  <c r="AS1433" i="3"/>
  <c r="R650" i="1"/>
  <c r="S650" i="1" s="1"/>
  <c r="AS1429" i="1"/>
  <c r="AR1428" i="1"/>
  <c r="AT1429" i="3" l="1"/>
  <c r="BR1430" i="3"/>
  <c r="AU1430" i="3"/>
  <c r="BH122" i="3"/>
  <c r="AW1428" i="3"/>
  <c r="BI122" i="3"/>
  <c r="AW1429" i="3"/>
  <c r="BO1432" i="3"/>
  <c r="BQ1431" i="3"/>
  <c r="AF649" i="1"/>
  <c r="AE650" i="1"/>
  <c r="T649" i="1"/>
  <c r="U649" i="1" s="1"/>
  <c r="AR1433" i="3"/>
  <c r="AS1434" i="3"/>
  <c r="R651" i="1"/>
  <c r="S651" i="1" s="1"/>
  <c r="AS1430" i="1"/>
  <c r="AR1429" i="1"/>
  <c r="BR1431" i="3" l="1"/>
  <c r="AU1431" i="3"/>
  <c r="AV1431" i="3" s="1"/>
  <c r="AV1430" i="3"/>
  <c r="AT1430" i="3"/>
  <c r="BQ1432" i="3"/>
  <c r="BO1433" i="3"/>
  <c r="AF650" i="1"/>
  <c r="AE651" i="1"/>
  <c r="T650" i="1"/>
  <c r="U650" i="1" s="1"/>
  <c r="AS1435" i="3"/>
  <c r="AR1434" i="3"/>
  <c r="R652" i="1"/>
  <c r="S652" i="1" s="1"/>
  <c r="AS1431" i="1"/>
  <c r="AR1430" i="1"/>
  <c r="AT1431" i="3" l="1"/>
  <c r="BR1432" i="3"/>
  <c r="AU1432" i="3"/>
  <c r="AV1432" i="3" s="1"/>
  <c r="BJ122" i="3"/>
  <c r="AW1430" i="3"/>
  <c r="BK122" i="3"/>
  <c r="AW1431" i="3"/>
  <c r="BO1434" i="3"/>
  <c r="BQ1433" i="3"/>
  <c r="AF651" i="1"/>
  <c r="AE652" i="1"/>
  <c r="T651" i="1"/>
  <c r="U651" i="1" s="1"/>
  <c r="AS1436" i="3"/>
  <c r="AR1435" i="3"/>
  <c r="R653" i="1"/>
  <c r="S653" i="1" s="1"/>
  <c r="AS1432" i="1"/>
  <c r="AR1431" i="1"/>
  <c r="BL122" i="3" l="1"/>
  <c r="AT1432" i="3"/>
  <c r="BM122" i="3"/>
  <c r="AZ123" i="3"/>
  <c r="AW1432" i="3"/>
  <c r="BR1433" i="3"/>
  <c r="AU1433" i="3"/>
  <c r="AV1433" i="3" s="1"/>
  <c r="BQ1434" i="3"/>
  <c r="BO1435" i="3"/>
  <c r="AF652" i="1"/>
  <c r="AE653" i="1"/>
  <c r="T652" i="1"/>
  <c r="U652" i="1" s="1"/>
  <c r="AR1436" i="3"/>
  <c r="AS1437" i="3"/>
  <c r="R654" i="1"/>
  <c r="S654" i="1" s="1"/>
  <c r="AS1433" i="1"/>
  <c r="AR1432" i="1"/>
  <c r="BA123" i="3" l="1"/>
  <c r="AW1433" i="3"/>
  <c r="BR1434" i="3"/>
  <c r="AU1434" i="3"/>
  <c r="AT1433" i="3"/>
  <c r="BO1436" i="3"/>
  <c r="BQ1435" i="3"/>
  <c r="AF653" i="1"/>
  <c r="AE654" i="1"/>
  <c r="T653" i="1"/>
  <c r="U653" i="1" s="1"/>
  <c r="AR1437" i="3"/>
  <c r="AS1438" i="3"/>
  <c r="R655" i="1"/>
  <c r="S655" i="1" s="1"/>
  <c r="AS1434" i="1"/>
  <c r="AR1433" i="1"/>
  <c r="BR1435" i="3" l="1"/>
  <c r="AU1435" i="3"/>
  <c r="AV1435" i="3" s="1"/>
  <c r="AV1434" i="3"/>
  <c r="AT1434" i="3"/>
  <c r="BQ1436" i="3"/>
  <c r="BO1437" i="3"/>
  <c r="AF654" i="1"/>
  <c r="AE655" i="1"/>
  <c r="T654" i="1"/>
  <c r="U654" i="1" s="1"/>
  <c r="AS1439" i="3"/>
  <c r="AR1438" i="3"/>
  <c r="R656" i="1"/>
  <c r="S656" i="1" s="1"/>
  <c r="AS1435" i="1"/>
  <c r="AR1434" i="1"/>
  <c r="AT1435" i="3" l="1"/>
  <c r="BB123" i="3"/>
  <c r="AW1434" i="3"/>
  <c r="BR1436" i="3"/>
  <c r="AU1436" i="3"/>
  <c r="BC123" i="3"/>
  <c r="AW1435" i="3"/>
  <c r="BO1438" i="3"/>
  <c r="BQ1437" i="3"/>
  <c r="AF655" i="1"/>
  <c r="AE656" i="1"/>
  <c r="T655" i="1"/>
  <c r="U655" i="1" s="1"/>
  <c r="AS1440" i="3"/>
  <c r="AR1439" i="3"/>
  <c r="R657" i="1"/>
  <c r="S657" i="1" s="1"/>
  <c r="AS1436" i="1"/>
  <c r="AR1435" i="1"/>
  <c r="BR1437" i="3" l="1"/>
  <c r="AU1437" i="3"/>
  <c r="AV1437" i="3" s="1"/>
  <c r="AV1436" i="3"/>
  <c r="AT1436" i="3"/>
  <c r="BQ1438" i="3"/>
  <c r="BO1439" i="3"/>
  <c r="AF656" i="1"/>
  <c r="AE657" i="1"/>
  <c r="T656" i="1"/>
  <c r="U656" i="1" s="1"/>
  <c r="AR1440" i="3"/>
  <c r="AS1441" i="3"/>
  <c r="R658" i="1"/>
  <c r="S658" i="1" s="1"/>
  <c r="AS1437" i="1"/>
  <c r="AR1436" i="1"/>
  <c r="AT1437" i="3" l="1"/>
  <c r="BR1438" i="3"/>
  <c r="AU1438" i="3"/>
  <c r="BD123" i="3"/>
  <c r="AW1436" i="3"/>
  <c r="BE123" i="3"/>
  <c r="AW1437" i="3"/>
  <c r="BO1440" i="3"/>
  <c r="BQ1439" i="3"/>
  <c r="AF657" i="1"/>
  <c r="AE658" i="1"/>
  <c r="T657" i="1"/>
  <c r="U657" i="1" s="1"/>
  <c r="AR1441" i="3"/>
  <c r="AS1442" i="3"/>
  <c r="R659" i="1"/>
  <c r="S659" i="1" s="1"/>
  <c r="AS1438" i="1"/>
  <c r="AR1437" i="1"/>
  <c r="BR1439" i="3" l="1"/>
  <c r="AU1439" i="3"/>
  <c r="AV1439" i="3" s="1"/>
  <c r="AT1438" i="3"/>
  <c r="AV1438" i="3"/>
  <c r="BQ1440" i="3"/>
  <c r="BO1441" i="3"/>
  <c r="AF658" i="1"/>
  <c r="AE659" i="1"/>
  <c r="T658" i="1"/>
  <c r="U658" i="1" s="1"/>
  <c r="AS1443" i="3"/>
  <c r="AR1442" i="3"/>
  <c r="R660" i="1"/>
  <c r="S660" i="1" s="1"/>
  <c r="AS1439" i="1"/>
  <c r="AR1438" i="1"/>
  <c r="AT1439" i="3" l="1"/>
  <c r="BR1440" i="3"/>
  <c r="AU1440" i="3"/>
  <c r="BF123" i="3"/>
  <c r="AW1438" i="3"/>
  <c r="BG123" i="3"/>
  <c r="AW1439" i="3"/>
  <c r="BO1442" i="3"/>
  <c r="BQ1441" i="3"/>
  <c r="AF659" i="1"/>
  <c r="AE660" i="1"/>
  <c r="T659" i="1"/>
  <c r="U659" i="1" s="1"/>
  <c r="AS1444" i="3"/>
  <c r="AR1443" i="3"/>
  <c r="R661" i="1"/>
  <c r="S661" i="1" s="1"/>
  <c r="AS1440" i="1"/>
  <c r="AR1439" i="1"/>
  <c r="BR1441" i="3" l="1"/>
  <c r="AU1441" i="3"/>
  <c r="AV1441" i="3" s="1"/>
  <c r="AV1440" i="3"/>
  <c r="AT1440" i="3"/>
  <c r="BQ1442" i="3"/>
  <c r="BO1443" i="3"/>
  <c r="AF660" i="1"/>
  <c r="AE661" i="1"/>
  <c r="T660" i="1"/>
  <c r="U660" i="1" s="1"/>
  <c r="AR1444" i="3"/>
  <c r="AS1445" i="3"/>
  <c r="R662" i="1"/>
  <c r="S662" i="1" s="1"/>
  <c r="AS1441" i="1"/>
  <c r="AR1440" i="1"/>
  <c r="AT1441" i="3" l="1"/>
  <c r="BR1442" i="3"/>
  <c r="AU1442" i="3"/>
  <c r="AV1442" i="3" s="1"/>
  <c r="BH123" i="3"/>
  <c r="AW1440" i="3"/>
  <c r="BI123" i="3"/>
  <c r="AW1441" i="3"/>
  <c r="BO1444" i="3"/>
  <c r="BQ1443" i="3"/>
  <c r="AF661" i="1"/>
  <c r="AE662" i="1"/>
  <c r="T661" i="1"/>
  <c r="U661" i="1" s="1"/>
  <c r="AR1445" i="3"/>
  <c r="AS1446" i="3"/>
  <c r="R663" i="1"/>
  <c r="S663" i="1" s="1"/>
  <c r="AS1442" i="1"/>
  <c r="AR1441" i="1"/>
  <c r="AT1442" i="3" l="1"/>
  <c r="BJ123" i="3"/>
  <c r="AW1442" i="3"/>
  <c r="BR1443" i="3"/>
  <c r="AU1443" i="3"/>
  <c r="AV1443" i="3" s="1"/>
  <c r="BO1445" i="3"/>
  <c r="BQ1444" i="3"/>
  <c r="AF662" i="1"/>
  <c r="AE663" i="1"/>
  <c r="T662" i="1"/>
  <c r="U662" i="1" s="1"/>
  <c r="AS1447" i="3"/>
  <c r="AR1446" i="3"/>
  <c r="R664" i="1"/>
  <c r="S664" i="1" s="1"/>
  <c r="AS1443" i="1"/>
  <c r="AR1442" i="1"/>
  <c r="BR1444" i="3" l="1"/>
  <c r="AU1444" i="3"/>
  <c r="BK123" i="3"/>
  <c r="BL123" i="3" s="1"/>
  <c r="AW1443" i="3"/>
  <c r="AT1443" i="3"/>
  <c r="BO1446" i="3"/>
  <c r="BQ1445" i="3"/>
  <c r="AF663" i="1"/>
  <c r="AE664" i="1"/>
  <c r="T663" i="1"/>
  <c r="U663" i="1" s="1"/>
  <c r="AS1448" i="3"/>
  <c r="AR1447" i="3"/>
  <c r="R665" i="1"/>
  <c r="S665" i="1" s="1"/>
  <c r="AS1444" i="1"/>
  <c r="AR1443" i="1"/>
  <c r="BM123" i="3" l="1"/>
  <c r="BR1445" i="3"/>
  <c r="AU1445" i="3"/>
  <c r="AV1445" i="3" s="1"/>
  <c r="AT1444" i="3"/>
  <c r="AV1444" i="3"/>
  <c r="BO1447" i="3"/>
  <c r="BQ1446" i="3"/>
  <c r="AF664" i="1"/>
  <c r="AE665" i="1"/>
  <c r="T664" i="1"/>
  <c r="U664" i="1" s="1"/>
  <c r="AR1448" i="3"/>
  <c r="AS1449" i="3"/>
  <c r="R666" i="1"/>
  <c r="S666" i="1" s="1"/>
  <c r="AS1445" i="1"/>
  <c r="AR1444" i="1"/>
  <c r="AT1445" i="3" l="1"/>
  <c r="BR1446" i="3"/>
  <c r="AU1446" i="3"/>
  <c r="AZ124" i="3"/>
  <c r="AW1444" i="3"/>
  <c r="BA124" i="3"/>
  <c r="AW1445" i="3"/>
  <c r="BO1448" i="3"/>
  <c r="BQ1447" i="3"/>
  <c r="AF665" i="1"/>
  <c r="AE666" i="1"/>
  <c r="T665" i="1"/>
  <c r="U665" i="1" s="1"/>
  <c r="AR1449" i="3"/>
  <c r="AS1450" i="3"/>
  <c r="R667" i="1"/>
  <c r="S667" i="1" s="1"/>
  <c r="AS1446" i="1"/>
  <c r="AR1445" i="1"/>
  <c r="BR1447" i="3" l="1"/>
  <c r="AU1447" i="3"/>
  <c r="AV1447" i="3" s="1"/>
  <c r="AV1446" i="3"/>
  <c r="AT1446" i="3"/>
  <c r="BQ1448" i="3"/>
  <c r="BO1449" i="3"/>
  <c r="AF666" i="1"/>
  <c r="AE667" i="1"/>
  <c r="T666" i="1"/>
  <c r="U666" i="1" s="1"/>
  <c r="AS1451" i="3"/>
  <c r="AR1450" i="3"/>
  <c r="R668" i="1"/>
  <c r="S668" i="1" s="1"/>
  <c r="AS1447" i="1"/>
  <c r="AR1446" i="1"/>
  <c r="AT1447" i="3" l="1"/>
  <c r="BC124" i="3"/>
  <c r="AW1447" i="3"/>
  <c r="BR1448" i="3"/>
  <c r="AU1448" i="3"/>
  <c r="AV1448" i="3" s="1"/>
  <c r="BB124" i="3"/>
  <c r="AW1446" i="3"/>
  <c r="BO1450" i="3"/>
  <c r="BQ1449" i="3"/>
  <c r="AF667" i="1"/>
  <c r="AE668" i="1"/>
  <c r="T667" i="1"/>
  <c r="U667" i="1" s="1"/>
  <c r="AS1452" i="3"/>
  <c r="AR1451" i="3"/>
  <c r="R669" i="1"/>
  <c r="S669" i="1" s="1"/>
  <c r="AS1448" i="1"/>
  <c r="AR1447" i="1"/>
  <c r="BD124" i="3" l="1"/>
  <c r="AW1448" i="3"/>
  <c r="BR1449" i="3"/>
  <c r="AU1449" i="3"/>
  <c r="AV1449" i="3" s="1"/>
  <c r="AT1448" i="3"/>
  <c r="BQ1450" i="3"/>
  <c r="BO1451" i="3"/>
  <c r="AF668" i="1"/>
  <c r="AE669" i="1"/>
  <c r="T668" i="1"/>
  <c r="U668" i="1" s="1"/>
  <c r="AR1452" i="3"/>
  <c r="AS1453" i="3"/>
  <c r="R670" i="1"/>
  <c r="S670" i="1" s="1"/>
  <c r="AS1449" i="1"/>
  <c r="AR1448" i="1"/>
  <c r="AT1449" i="3" l="1"/>
  <c r="BR1450" i="3"/>
  <c r="AU1450" i="3"/>
  <c r="BE124" i="3"/>
  <c r="AW1449" i="3"/>
  <c r="BO1452" i="3"/>
  <c r="BQ1451" i="3"/>
  <c r="AF669" i="1"/>
  <c r="AE670" i="1"/>
  <c r="T669" i="1"/>
  <c r="U669" i="1" s="1"/>
  <c r="AR1453" i="3"/>
  <c r="AS1454" i="3"/>
  <c r="R671" i="1"/>
  <c r="S671" i="1" s="1"/>
  <c r="AS1450" i="1"/>
  <c r="AR1449" i="1"/>
  <c r="AV1450" i="3" l="1"/>
  <c r="AT1450" i="3"/>
  <c r="BR1451" i="3"/>
  <c r="AU1451" i="3"/>
  <c r="AV1451" i="3" s="1"/>
  <c r="BQ1452" i="3"/>
  <c r="BO1453" i="3"/>
  <c r="AF670" i="1"/>
  <c r="AE671" i="1"/>
  <c r="T670" i="1"/>
  <c r="U670" i="1" s="1"/>
  <c r="AS1455" i="3"/>
  <c r="AR1454" i="3"/>
  <c r="R672" i="1"/>
  <c r="S672" i="1" s="1"/>
  <c r="AS1451" i="1"/>
  <c r="AR1450" i="1"/>
  <c r="BG124" i="3" l="1"/>
  <c r="AW1451" i="3"/>
  <c r="BR1452" i="3"/>
  <c r="AU1452" i="3"/>
  <c r="AT1451" i="3"/>
  <c r="BF124" i="3"/>
  <c r="AW1450" i="3"/>
  <c r="BO1454" i="3"/>
  <c r="BQ1453" i="3"/>
  <c r="AF671" i="1"/>
  <c r="AE672" i="1"/>
  <c r="T671" i="1"/>
  <c r="U671" i="1" s="1"/>
  <c r="AS1456" i="3"/>
  <c r="AR1455" i="3"/>
  <c r="R673" i="1"/>
  <c r="S673" i="1" s="1"/>
  <c r="AS1452" i="1"/>
  <c r="AR1451" i="1"/>
  <c r="AT1452" i="3" l="1"/>
  <c r="AV1452" i="3"/>
  <c r="BR1453" i="3"/>
  <c r="AU1453" i="3"/>
  <c r="AV1453" i="3" s="1"/>
  <c r="BQ1454" i="3"/>
  <c r="BO1455" i="3"/>
  <c r="AF672" i="1"/>
  <c r="AE673" i="1"/>
  <c r="T672" i="1"/>
  <c r="U672" i="1" s="1"/>
  <c r="AR1456" i="3"/>
  <c r="AS1457" i="3"/>
  <c r="R674" i="1"/>
  <c r="S674" i="1" s="1"/>
  <c r="AS1453" i="1"/>
  <c r="AR1452" i="1"/>
  <c r="BR1454" i="3" l="1"/>
  <c r="AU1454" i="3"/>
  <c r="AV1454" i="3" s="1"/>
  <c r="BI124" i="3"/>
  <c r="AW1453" i="3"/>
  <c r="BH124" i="3"/>
  <c r="AW1452" i="3"/>
  <c r="AT1453" i="3"/>
  <c r="AT1454" i="3" s="1"/>
  <c r="BO1456" i="3"/>
  <c r="BQ1455" i="3"/>
  <c r="AF673" i="1"/>
  <c r="AE674" i="1"/>
  <c r="T673" i="1"/>
  <c r="U673" i="1" s="1"/>
  <c r="AR1457" i="3"/>
  <c r="AS1458" i="3"/>
  <c r="R675" i="1"/>
  <c r="S675" i="1" s="1"/>
  <c r="AS1454" i="1"/>
  <c r="AR1453" i="1"/>
  <c r="BJ124" i="3" l="1"/>
  <c r="AW1454" i="3"/>
  <c r="BR1455" i="3"/>
  <c r="AU1455" i="3"/>
  <c r="AV1455" i="3" s="1"/>
  <c r="BQ1456" i="3"/>
  <c r="BO1457" i="3"/>
  <c r="AF674" i="1"/>
  <c r="AE675" i="1"/>
  <c r="T674" i="1"/>
  <c r="U674" i="1" s="1"/>
  <c r="AS1459" i="3"/>
  <c r="AR1458" i="3"/>
  <c r="R676" i="1"/>
  <c r="S676" i="1" s="1"/>
  <c r="AS1455" i="1"/>
  <c r="AR1454" i="1"/>
  <c r="BK124" i="3" l="1"/>
  <c r="BM124" i="3" s="1"/>
  <c r="AW1455" i="3"/>
  <c r="BR1456" i="3"/>
  <c r="AU1456" i="3"/>
  <c r="AT1455" i="3"/>
  <c r="BQ1457" i="3"/>
  <c r="BO1458" i="3"/>
  <c r="AF675" i="1"/>
  <c r="AE676" i="1"/>
  <c r="T675" i="1"/>
  <c r="U675" i="1" s="1"/>
  <c r="AS1460" i="3"/>
  <c r="AR1459" i="3"/>
  <c r="R677" i="1"/>
  <c r="S677" i="1" s="1"/>
  <c r="AS1456" i="1"/>
  <c r="AR1455" i="1"/>
  <c r="BL124" i="3" l="1"/>
  <c r="BR1457" i="3"/>
  <c r="AU1457" i="3"/>
  <c r="AV1457" i="3" s="1"/>
  <c r="AV1456" i="3"/>
  <c r="AT1456" i="3"/>
  <c r="BQ1458" i="3"/>
  <c r="BO1459" i="3"/>
  <c r="AF676" i="1"/>
  <c r="AE677" i="1"/>
  <c r="T676" i="1"/>
  <c r="U676" i="1" s="1"/>
  <c r="AR1460" i="3"/>
  <c r="AS1461" i="3"/>
  <c r="R678" i="1"/>
  <c r="S678" i="1" s="1"/>
  <c r="AS1457" i="1"/>
  <c r="AR1456" i="1"/>
  <c r="AT1457" i="3" l="1"/>
  <c r="BR1458" i="3"/>
  <c r="AU1458" i="3"/>
  <c r="AV1458" i="3" s="1"/>
  <c r="AZ125" i="3"/>
  <c r="AW1456" i="3"/>
  <c r="BA125" i="3"/>
  <c r="AW1457" i="3"/>
  <c r="BO1460" i="3"/>
  <c r="BQ1459" i="3"/>
  <c r="AF677" i="1"/>
  <c r="AE678" i="1"/>
  <c r="T677" i="1"/>
  <c r="U677" i="1" s="1"/>
  <c r="AR1461" i="3"/>
  <c r="AS1462" i="3"/>
  <c r="R679" i="1"/>
  <c r="S679" i="1" s="1"/>
  <c r="AS1458" i="1"/>
  <c r="AR1457" i="1"/>
  <c r="AT1458" i="3" l="1"/>
  <c r="BB125" i="3"/>
  <c r="AW1458" i="3"/>
  <c r="BR1459" i="3"/>
  <c r="AU1459" i="3"/>
  <c r="AV1459" i="3" s="1"/>
  <c r="BQ1460" i="3"/>
  <c r="BO1461" i="3"/>
  <c r="AF678" i="1"/>
  <c r="AE679" i="1"/>
  <c r="T678" i="1"/>
  <c r="U678" i="1" s="1"/>
  <c r="AS1463" i="3"/>
  <c r="AR1462" i="3"/>
  <c r="R680" i="1"/>
  <c r="S680" i="1" s="1"/>
  <c r="AS1459" i="1"/>
  <c r="AR1458" i="1"/>
  <c r="BR1460" i="3" l="1"/>
  <c r="AU1460" i="3"/>
  <c r="BC125" i="3"/>
  <c r="AW1459" i="3"/>
  <c r="AT1459" i="3"/>
  <c r="BQ1461" i="3"/>
  <c r="BO1462" i="3"/>
  <c r="AF679" i="1"/>
  <c r="AE680" i="1"/>
  <c r="T679" i="1"/>
  <c r="U679" i="1" s="1"/>
  <c r="AS1464" i="3"/>
  <c r="AR1463" i="3"/>
  <c r="R681" i="1"/>
  <c r="S681" i="1" s="1"/>
  <c r="AS1460" i="1"/>
  <c r="AR1459" i="1"/>
  <c r="AV1460" i="3" l="1"/>
  <c r="AT1460" i="3"/>
  <c r="BR1461" i="3"/>
  <c r="AU1461" i="3"/>
  <c r="AV1461" i="3" s="1"/>
  <c r="BQ1462" i="3"/>
  <c r="BO1463" i="3"/>
  <c r="AF680" i="1"/>
  <c r="AE681" i="1"/>
  <c r="T680" i="1"/>
  <c r="U680" i="1" s="1"/>
  <c r="AR1464" i="3"/>
  <c r="AS1465" i="3"/>
  <c r="R682" i="1"/>
  <c r="S682" i="1" s="1"/>
  <c r="AS1461" i="1"/>
  <c r="AR1460" i="1"/>
  <c r="AT1461" i="3" l="1"/>
  <c r="BD125" i="3"/>
  <c r="AW1460" i="3"/>
  <c r="BR1462" i="3"/>
  <c r="AU1462" i="3"/>
  <c r="AV1462" i="3" s="1"/>
  <c r="BE125" i="3"/>
  <c r="AW1461" i="3"/>
  <c r="BO1464" i="3"/>
  <c r="BQ1463" i="3"/>
  <c r="AF681" i="1"/>
  <c r="AE682" i="1"/>
  <c r="T681" i="1"/>
  <c r="U681" i="1" s="1"/>
  <c r="AR1465" i="3"/>
  <c r="AS1466" i="3"/>
  <c r="R683" i="1"/>
  <c r="S683" i="1" s="1"/>
  <c r="AS1462" i="1"/>
  <c r="AR1461" i="1"/>
  <c r="BF125" i="3" l="1"/>
  <c r="AW1462" i="3"/>
  <c r="BR1463" i="3"/>
  <c r="AU1463" i="3"/>
  <c r="AV1463" i="3" s="1"/>
  <c r="AT1462" i="3"/>
  <c r="BQ1464" i="3"/>
  <c r="BO1465" i="3"/>
  <c r="AF682" i="1"/>
  <c r="AE683" i="1"/>
  <c r="T682" i="1"/>
  <c r="U682" i="1" s="1"/>
  <c r="AS1467" i="3"/>
  <c r="AR1466" i="3"/>
  <c r="R684" i="1"/>
  <c r="S684" i="1" s="1"/>
  <c r="AS1463" i="1"/>
  <c r="AR1462" i="1"/>
  <c r="AT1463" i="3" l="1"/>
  <c r="BR1464" i="3"/>
  <c r="AU1464" i="3"/>
  <c r="BG125" i="3"/>
  <c r="AW1463" i="3"/>
  <c r="BQ1465" i="3"/>
  <c r="BO1466" i="3"/>
  <c r="AF683" i="1"/>
  <c r="AE684" i="1"/>
  <c r="T683" i="1"/>
  <c r="U683" i="1" s="1"/>
  <c r="AS1468" i="3"/>
  <c r="AR1467" i="3"/>
  <c r="R685" i="1"/>
  <c r="S685" i="1" s="1"/>
  <c r="AS1464" i="1"/>
  <c r="AR1463" i="1"/>
  <c r="BR1465" i="3" l="1"/>
  <c r="AU1465" i="3"/>
  <c r="AV1465" i="3" s="1"/>
  <c r="AV1464" i="3"/>
  <c r="AT1464" i="3"/>
  <c r="BQ1466" i="3"/>
  <c r="BO1467" i="3"/>
  <c r="AF684" i="1"/>
  <c r="AE685" i="1"/>
  <c r="T684" i="1"/>
  <c r="U684" i="1" s="1"/>
  <c r="AR1468" i="3"/>
  <c r="AS1469" i="3"/>
  <c r="R686" i="1"/>
  <c r="S686" i="1" s="1"/>
  <c r="AS1465" i="1"/>
  <c r="AR1464" i="1"/>
  <c r="AT1465" i="3" l="1"/>
  <c r="BH125" i="3"/>
  <c r="AW1464" i="3"/>
  <c r="BR1466" i="3"/>
  <c r="AU1466" i="3"/>
  <c r="BI125" i="3"/>
  <c r="AW1465" i="3"/>
  <c r="BO1468" i="3"/>
  <c r="BQ1467" i="3"/>
  <c r="AF685" i="1"/>
  <c r="AE686" i="1"/>
  <c r="T685" i="1"/>
  <c r="U685" i="1" s="1"/>
  <c r="AR1469" i="3"/>
  <c r="AS1470" i="3"/>
  <c r="R687" i="1"/>
  <c r="S687" i="1" s="1"/>
  <c r="AS1466" i="1"/>
  <c r="AR1465" i="1"/>
  <c r="AV1466" i="3" l="1"/>
  <c r="AT1466" i="3"/>
  <c r="BR1467" i="3"/>
  <c r="AU1467" i="3"/>
  <c r="AV1467" i="3" s="1"/>
  <c r="BQ1468" i="3"/>
  <c r="BO1469" i="3"/>
  <c r="AF686" i="1"/>
  <c r="AE687" i="1"/>
  <c r="T686" i="1"/>
  <c r="U686" i="1" s="1"/>
  <c r="AS1471" i="3"/>
  <c r="AR1470" i="3"/>
  <c r="R688" i="1"/>
  <c r="S688" i="1" s="1"/>
  <c r="AS1467" i="1"/>
  <c r="AR1466" i="1"/>
  <c r="BK125" i="3" l="1"/>
  <c r="AW1467" i="3"/>
  <c r="BR1468" i="3"/>
  <c r="AU1468" i="3"/>
  <c r="AT1467" i="3"/>
  <c r="BJ125" i="3"/>
  <c r="AW1466" i="3"/>
  <c r="BQ1469" i="3"/>
  <c r="BO1470" i="3"/>
  <c r="AF687" i="1"/>
  <c r="AE688" i="1"/>
  <c r="T687" i="1"/>
  <c r="U687" i="1" s="1"/>
  <c r="AS1472" i="3"/>
  <c r="AR1471" i="3"/>
  <c r="R689" i="1"/>
  <c r="S689" i="1" s="1"/>
  <c r="AS1468" i="1"/>
  <c r="AR1467" i="1"/>
  <c r="BR1469" i="3" l="1"/>
  <c r="AU1469" i="3"/>
  <c r="AV1469" i="3" s="1"/>
  <c r="AV1468" i="3"/>
  <c r="AT1468" i="3"/>
  <c r="AT1469" i="3" s="1"/>
  <c r="BL125" i="3"/>
  <c r="BM125" i="3"/>
  <c r="BQ1470" i="3"/>
  <c r="BO1471" i="3"/>
  <c r="AF688" i="1"/>
  <c r="AE689" i="1"/>
  <c r="T688" i="1"/>
  <c r="U688" i="1" s="1"/>
  <c r="AR1472" i="3"/>
  <c r="AS1473" i="3"/>
  <c r="R690" i="1"/>
  <c r="S690" i="1" s="1"/>
  <c r="AS1469" i="1"/>
  <c r="AR1468" i="1"/>
  <c r="BR1470" i="3" l="1"/>
  <c r="AU1470" i="3"/>
  <c r="AZ126" i="3"/>
  <c r="AW1468" i="3"/>
  <c r="BA126" i="3"/>
  <c r="AW1469" i="3"/>
  <c r="BO1472" i="3"/>
  <c r="BQ1471" i="3"/>
  <c r="AF689" i="1"/>
  <c r="AE690" i="1"/>
  <c r="T689" i="1"/>
  <c r="U689" i="1" s="1"/>
  <c r="AR1473" i="3"/>
  <c r="AS1474" i="3"/>
  <c r="R691" i="1"/>
  <c r="S691" i="1" s="1"/>
  <c r="AS1470" i="1"/>
  <c r="AR1469" i="1"/>
  <c r="BR1471" i="3" l="1"/>
  <c r="AU1471" i="3"/>
  <c r="AV1471" i="3" s="1"/>
  <c r="AV1470" i="3"/>
  <c r="AT1470" i="3"/>
  <c r="BQ1472" i="3"/>
  <c r="BO1473" i="3"/>
  <c r="AF690" i="1"/>
  <c r="AE691" i="1"/>
  <c r="T690" i="1"/>
  <c r="U690" i="1" s="1"/>
  <c r="AS1475" i="3"/>
  <c r="AR1474" i="3"/>
  <c r="R692" i="1"/>
  <c r="S692" i="1" s="1"/>
  <c r="AS1471" i="1"/>
  <c r="AR1470" i="1"/>
  <c r="AT1471" i="3" l="1"/>
  <c r="BR1472" i="3"/>
  <c r="AU1472" i="3"/>
  <c r="AV1472" i="3" s="1"/>
  <c r="BB126" i="3"/>
  <c r="AW1470" i="3"/>
  <c r="AT1472" i="3"/>
  <c r="BC126" i="3"/>
  <c r="AW1471" i="3"/>
  <c r="BO1474" i="3"/>
  <c r="BQ1473" i="3"/>
  <c r="AF691" i="1"/>
  <c r="AE692" i="1"/>
  <c r="T691" i="1"/>
  <c r="U691" i="1" s="1"/>
  <c r="AS1476" i="3"/>
  <c r="AR1475" i="3"/>
  <c r="R693" i="1"/>
  <c r="S693" i="1" s="1"/>
  <c r="AS1472" i="1"/>
  <c r="AR1471" i="1"/>
  <c r="BD126" i="3" l="1"/>
  <c r="AW1472" i="3"/>
  <c r="BR1473" i="3"/>
  <c r="AU1473" i="3"/>
  <c r="AV1473" i="3" s="1"/>
  <c r="BQ1474" i="3"/>
  <c r="BO1475" i="3"/>
  <c r="AF692" i="1"/>
  <c r="AE693" i="1"/>
  <c r="T692" i="1"/>
  <c r="U692" i="1" s="1"/>
  <c r="AR1476" i="3"/>
  <c r="AS1477" i="3"/>
  <c r="R694" i="1"/>
  <c r="S694" i="1" s="1"/>
  <c r="AS1473" i="1"/>
  <c r="AR1472" i="1"/>
  <c r="BR1474" i="3" l="1"/>
  <c r="AU1474" i="3"/>
  <c r="AT1473" i="3"/>
  <c r="BE126" i="3"/>
  <c r="AW1473" i="3"/>
  <c r="BQ1475" i="3"/>
  <c r="BO1476" i="3"/>
  <c r="AF693" i="1"/>
  <c r="AE694" i="1"/>
  <c r="T693" i="1"/>
  <c r="U693" i="1" s="1"/>
  <c r="AR1477" i="3"/>
  <c r="AS1478" i="3"/>
  <c r="R695" i="1"/>
  <c r="S695" i="1" s="1"/>
  <c r="AS1474" i="1"/>
  <c r="AR1473" i="1"/>
  <c r="BR1475" i="3" l="1"/>
  <c r="AU1475" i="3"/>
  <c r="AV1475" i="3" s="1"/>
  <c r="AV1474" i="3"/>
  <c r="AT1474" i="3"/>
  <c r="BO1477" i="3"/>
  <c r="BQ1476" i="3"/>
  <c r="AF694" i="1"/>
  <c r="AE695" i="1"/>
  <c r="T694" i="1"/>
  <c r="U694" i="1" s="1"/>
  <c r="AS1479" i="3"/>
  <c r="AR1478" i="3"/>
  <c r="R696" i="1"/>
  <c r="S696" i="1" s="1"/>
  <c r="AS1475" i="1"/>
  <c r="AR1474" i="1"/>
  <c r="AT1475" i="3" l="1"/>
  <c r="BF126" i="3"/>
  <c r="AW1474" i="3"/>
  <c r="BG126" i="3"/>
  <c r="AW1475" i="3"/>
  <c r="BR1476" i="3"/>
  <c r="AU1476" i="3"/>
  <c r="AV1476" i="3" s="1"/>
  <c r="BO1478" i="3"/>
  <c r="BQ1477" i="3"/>
  <c r="AF695" i="1"/>
  <c r="AE696" i="1"/>
  <c r="T695" i="1"/>
  <c r="U695" i="1" s="1"/>
  <c r="AS1480" i="3"/>
  <c r="AR1479" i="3"/>
  <c r="R697" i="1"/>
  <c r="S697" i="1" s="1"/>
  <c r="AS1476" i="1"/>
  <c r="AR1475" i="1"/>
  <c r="BH126" i="3" l="1"/>
  <c r="AW1476" i="3"/>
  <c r="AT1476" i="3"/>
  <c r="BR1477" i="3"/>
  <c r="AU1477" i="3"/>
  <c r="AV1477" i="3" s="1"/>
  <c r="BQ1478" i="3"/>
  <c r="BO1479" i="3"/>
  <c r="AF696" i="1"/>
  <c r="AE697" i="1"/>
  <c r="T696" i="1"/>
  <c r="U696" i="1" s="1"/>
  <c r="AR1480" i="3"/>
  <c r="AS1481" i="3"/>
  <c r="R698" i="1"/>
  <c r="S698" i="1" s="1"/>
  <c r="AS1477" i="1"/>
  <c r="AR1476" i="1"/>
  <c r="BR1478" i="3" l="1"/>
  <c r="AU1478" i="3"/>
  <c r="BI126" i="3"/>
  <c r="AW1477" i="3"/>
  <c r="AT1477" i="3"/>
  <c r="BO1480" i="3"/>
  <c r="BQ1479" i="3"/>
  <c r="AF697" i="1"/>
  <c r="AE698" i="1"/>
  <c r="T697" i="1"/>
  <c r="U697" i="1" s="1"/>
  <c r="AR1481" i="3"/>
  <c r="AS1482" i="3"/>
  <c r="R699" i="1"/>
  <c r="S699" i="1" s="1"/>
  <c r="AS1478" i="1"/>
  <c r="AR1477" i="1"/>
  <c r="BR1479" i="3" l="1"/>
  <c r="AU1479" i="3"/>
  <c r="AV1479" i="3" s="1"/>
  <c r="AV1478" i="3"/>
  <c r="AT1478" i="3"/>
  <c r="BQ1480" i="3"/>
  <c r="BO1481" i="3"/>
  <c r="AF698" i="1"/>
  <c r="AE699" i="1"/>
  <c r="T698" i="1"/>
  <c r="U698" i="1" s="1"/>
  <c r="AS1483" i="3"/>
  <c r="AR1482" i="3"/>
  <c r="R700" i="1"/>
  <c r="S700" i="1" s="1"/>
  <c r="AS1479" i="1"/>
  <c r="AR1478" i="1"/>
  <c r="AT1479" i="3" l="1"/>
  <c r="BR1480" i="3"/>
  <c r="AU1480" i="3"/>
  <c r="AV1480" i="3" s="1"/>
  <c r="BJ126" i="3"/>
  <c r="AW1478" i="3"/>
  <c r="BK126" i="3"/>
  <c r="AW1479" i="3"/>
  <c r="BO1482" i="3"/>
  <c r="BQ1481" i="3"/>
  <c r="AF699" i="1"/>
  <c r="AE700" i="1"/>
  <c r="T699" i="1"/>
  <c r="U699" i="1" s="1"/>
  <c r="AS1484" i="3"/>
  <c r="AR1483" i="3"/>
  <c r="R701" i="1"/>
  <c r="S701" i="1" s="1"/>
  <c r="AS1480" i="1"/>
  <c r="AR1479" i="1"/>
  <c r="AT1480" i="3" l="1"/>
  <c r="BM126" i="3"/>
  <c r="BL126" i="3"/>
  <c r="AZ127" i="3"/>
  <c r="AW1480" i="3"/>
  <c r="BR1481" i="3"/>
  <c r="AU1481" i="3"/>
  <c r="AV1481" i="3" s="1"/>
  <c r="BQ1482" i="3"/>
  <c r="BO1483" i="3"/>
  <c r="AF700" i="1"/>
  <c r="AE701" i="1"/>
  <c r="T700" i="1"/>
  <c r="U700" i="1" s="1"/>
  <c r="AS1485" i="3"/>
  <c r="AR1484" i="3"/>
  <c r="R702" i="1"/>
  <c r="S702" i="1" s="1"/>
  <c r="AS1481" i="1"/>
  <c r="AR1480" i="1"/>
  <c r="BR1482" i="3" l="1"/>
  <c r="AU1482" i="3"/>
  <c r="BA127" i="3"/>
  <c r="AW1481" i="3"/>
  <c r="AT1481" i="3"/>
  <c r="BO1484" i="3"/>
  <c r="BQ1483" i="3"/>
  <c r="AF701" i="1"/>
  <c r="AE702" i="1"/>
  <c r="T701" i="1"/>
  <c r="U701" i="1" s="1"/>
  <c r="AS1486" i="3"/>
  <c r="AR1485" i="3"/>
  <c r="R703" i="1"/>
  <c r="S703" i="1" s="1"/>
  <c r="AS1482" i="1"/>
  <c r="AR1481" i="1"/>
  <c r="AV1482" i="3" l="1"/>
  <c r="AT1482" i="3"/>
  <c r="BR1483" i="3"/>
  <c r="AU1483" i="3"/>
  <c r="AV1483" i="3" s="1"/>
  <c r="BO1485" i="3"/>
  <c r="BQ1484" i="3"/>
  <c r="AF702" i="1"/>
  <c r="AE703" i="1"/>
  <c r="T702" i="1"/>
  <c r="U702" i="1" s="1"/>
  <c r="AS1487" i="3"/>
  <c r="AR1486" i="3"/>
  <c r="R704" i="1"/>
  <c r="S704" i="1" s="1"/>
  <c r="AS1483" i="1"/>
  <c r="AR1482" i="1"/>
  <c r="BC127" i="3" l="1"/>
  <c r="AW1483" i="3"/>
  <c r="BR1484" i="3"/>
  <c r="AU1484" i="3"/>
  <c r="AV1484" i="3" s="1"/>
  <c r="AT1483" i="3"/>
  <c r="BB127" i="3"/>
  <c r="AW1482" i="3"/>
  <c r="BO1486" i="3"/>
  <c r="BQ1485" i="3"/>
  <c r="AF703" i="1"/>
  <c r="AE704" i="1"/>
  <c r="T703" i="1"/>
  <c r="U703" i="1" s="1"/>
  <c r="AS1488" i="3"/>
  <c r="AR1487" i="3"/>
  <c r="R705" i="1"/>
  <c r="S705" i="1" s="1"/>
  <c r="AS1484" i="1"/>
  <c r="AR1483" i="1"/>
  <c r="AT1484" i="3" l="1"/>
  <c r="BD127" i="3"/>
  <c r="AW1484" i="3"/>
  <c r="BR1485" i="3"/>
  <c r="AU1485" i="3"/>
  <c r="AV1485" i="3" s="1"/>
  <c r="BQ1486" i="3"/>
  <c r="BO1487" i="3"/>
  <c r="AF704" i="1"/>
  <c r="AE705" i="1"/>
  <c r="T704" i="1"/>
  <c r="U704" i="1" s="1"/>
  <c r="AR1488" i="3"/>
  <c r="AS1489" i="3"/>
  <c r="R706" i="1"/>
  <c r="S706" i="1" s="1"/>
  <c r="AS1485" i="1"/>
  <c r="AR1484" i="1"/>
  <c r="BR1486" i="3" l="1"/>
  <c r="AU1486" i="3"/>
  <c r="BE127" i="3"/>
  <c r="AW1485" i="3"/>
  <c r="AT1485" i="3"/>
  <c r="BO1488" i="3"/>
  <c r="BQ1487" i="3"/>
  <c r="AF705" i="1"/>
  <c r="AE706" i="1"/>
  <c r="T705" i="1"/>
  <c r="U705" i="1" s="1"/>
  <c r="AS1490" i="3"/>
  <c r="AR1489" i="3"/>
  <c r="R707" i="1"/>
  <c r="S707" i="1" s="1"/>
  <c r="AS1486" i="1"/>
  <c r="AR1485" i="1"/>
  <c r="BR1487" i="3" l="1"/>
  <c r="AU1487" i="3"/>
  <c r="AV1487" i="3" s="1"/>
  <c r="AV1486" i="3"/>
  <c r="AT1486" i="3"/>
  <c r="BQ1488" i="3"/>
  <c r="BO1489" i="3"/>
  <c r="AF706" i="1"/>
  <c r="AE707" i="1"/>
  <c r="T706" i="1"/>
  <c r="U706" i="1" s="1"/>
  <c r="AS1491" i="3"/>
  <c r="AR1490" i="3"/>
  <c r="R708" i="1"/>
  <c r="S708" i="1" s="1"/>
  <c r="AS1487" i="1"/>
  <c r="AR1486" i="1"/>
  <c r="AT1487" i="3" l="1"/>
  <c r="BG127" i="3"/>
  <c r="AW1487" i="3"/>
  <c r="BR1488" i="3"/>
  <c r="AU1488" i="3"/>
  <c r="AV1488" i="3" s="1"/>
  <c r="BF127" i="3"/>
  <c r="AW1486" i="3"/>
  <c r="BO1490" i="3"/>
  <c r="BQ1489" i="3"/>
  <c r="AF707" i="1"/>
  <c r="AE708" i="1"/>
  <c r="T707" i="1"/>
  <c r="U707" i="1" s="1"/>
  <c r="AS1492" i="3"/>
  <c r="AR1491" i="3"/>
  <c r="R709" i="1"/>
  <c r="S709" i="1" s="1"/>
  <c r="AS1488" i="1"/>
  <c r="AR1487" i="1"/>
  <c r="BH127" i="3" l="1"/>
  <c r="AW1488" i="3"/>
  <c r="BR1489" i="3"/>
  <c r="AU1489" i="3"/>
  <c r="AV1489" i="3" s="1"/>
  <c r="AT1488" i="3"/>
  <c r="BQ1490" i="3"/>
  <c r="BO1491" i="3"/>
  <c r="AF708" i="1"/>
  <c r="AE709" i="1"/>
  <c r="T708" i="1"/>
  <c r="U708" i="1" s="1"/>
  <c r="AR1492" i="3"/>
  <c r="AS1493" i="3"/>
  <c r="R710" i="1"/>
  <c r="S710" i="1" s="1"/>
  <c r="AS1489" i="1"/>
  <c r="AR1488" i="1"/>
  <c r="AT1489" i="3" l="1"/>
  <c r="BI127" i="3"/>
  <c r="AW1489" i="3"/>
  <c r="BR1490" i="3"/>
  <c r="AU1490" i="3"/>
  <c r="BO1492" i="3"/>
  <c r="BQ1491" i="3"/>
  <c r="AF709" i="1"/>
  <c r="AE710" i="1"/>
  <c r="T709" i="1"/>
  <c r="U709" i="1" s="1"/>
  <c r="AS1494" i="3"/>
  <c r="AR1493" i="3"/>
  <c r="R711" i="1"/>
  <c r="S711" i="1" s="1"/>
  <c r="AS1490" i="1"/>
  <c r="AR1489" i="1"/>
  <c r="AV1490" i="3" l="1"/>
  <c r="AT1490" i="3"/>
  <c r="BR1491" i="3"/>
  <c r="AU1491" i="3"/>
  <c r="AV1491" i="3" s="1"/>
  <c r="BQ1492" i="3"/>
  <c r="BO1493" i="3"/>
  <c r="AF710" i="1"/>
  <c r="AE711" i="1"/>
  <c r="T710" i="1"/>
  <c r="U710" i="1" s="1"/>
  <c r="AR1494" i="3"/>
  <c r="AS1495" i="3"/>
  <c r="R712" i="1"/>
  <c r="S712" i="1" s="1"/>
  <c r="AS1491" i="1"/>
  <c r="AR1490" i="1"/>
  <c r="BR1492" i="3" l="1"/>
  <c r="AU1492" i="3"/>
  <c r="BK127" i="3"/>
  <c r="AW1491" i="3"/>
  <c r="AT1491" i="3"/>
  <c r="BJ127" i="3"/>
  <c r="AW1490" i="3"/>
  <c r="BO1494" i="3"/>
  <c r="BQ1493" i="3"/>
  <c r="AF711" i="1"/>
  <c r="AE712" i="1"/>
  <c r="T711" i="1"/>
  <c r="U711" i="1" s="1"/>
  <c r="AR1495" i="3"/>
  <c r="AS1496" i="3"/>
  <c r="R713" i="1"/>
  <c r="S713" i="1" s="1"/>
  <c r="AS1492" i="1"/>
  <c r="AR1491" i="1"/>
  <c r="BL127" i="3" l="1"/>
  <c r="BM127" i="3"/>
  <c r="AV1492" i="3"/>
  <c r="AT1492" i="3"/>
  <c r="BR1493" i="3"/>
  <c r="AU1493" i="3"/>
  <c r="AV1493" i="3" s="1"/>
  <c r="BQ1494" i="3"/>
  <c r="BO1495" i="3"/>
  <c r="AF712" i="1"/>
  <c r="AE713" i="1"/>
  <c r="T712" i="1"/>
  <c r="U712" i="1" s="1"/>
  <c r="AS1497" i="3"/>
  <c r="AR1496" i="3"/>
  <c r="R714" i="1"/>
  <c r="S714" i="1" s="1"/>
  <c r="AS1493" i="1"/>
  <c r="AR1492" i="1"/>
  <c r="BA128" i="3" l="1"/>
  <c r="AW1493" i="3"/>
  <c r="AT1493" i="3"/>
  <c r="AZ128" i="3"/>
  <c r="AW1492" i="3"/>
  <c r="BR1494" i="3"/>
  <c r="AU1494" i="3"/>
  <c r="AV1494" i="3" s="1"/>
  <c r="BO1496" i="3"/>
  <c r="BQ1495" i="3"/>
  <c r="AF713" i="1"/>
  <c r="AE714" i="1"/>
  <c r="T713" i="1"/>
  <c r="U713" i="1" s="1"/>
  <c r="AR1497" i="3"/>
  <c r="AS1498" i="3"/>
  <c r="R715" i="1"/>
  <c r="S715" i="1" s="1"/>
  <c r="AS1494" i="1"/>
  <c r="AR1493" i="1"/>
  <c r="BB128" i="3" l="1"/>
  <c r="AW1494" i="3"/>
  <c r="AT1494" i="3"/>
  <c r="BR1495" i="3"/>
  <c r="AU1495" i="3"/>
  <c r="AV1495" i="3" s="1"/>
  <c r="BQ1496" i="3"/>
  <c r="BO1497" i="3"/>
  <c r="AF714" i="1"/>
  <c r="AE715" i="1"/>
  <c r="T714" i="1"/>
  <c r="U714" i="1" s="1"/>
  <c r="AR1498" i="3"/>
  <c r="AS1499" i="3"/>
  <c r="R716" i="1"/>
  <c r="S716" i="1" s="1"/>
  <c r="AS1495" i="1"/>
  <c r="AR1494" i="1"/>
  <c r="BR1496" i="3" l="1"/>
  <c r="AU1496" i="3"/>
  <c r="BC128" i="3"/>
  <c r="AW1495" i="3"/>
  <c r="AT1495" i="3"/>
  <c r="BO1498" i="3"/>
  <c r="BQ1497" i="3"/>
  <c r="AF715" i="1"/>
  <c r="AE716" i="1"/>
  <c r="T715" i="1"/>
  <c r="U715" i="1" s="1"/>
  <c r="AS1500" i="3"/>
  <c r="AR1499" i="3"/>
  <c r="R717" i="1"/>
  <c r="S717" i="1" s="1"/>
  <c r="AS1496" i="1"/>
  <c r="AR1495" i="1"/>
  <c r="BR1497" i="3" l="1"/>
  <c r="AU1497" i="3"/>
  <c r="AV1497" i="3" s="1"/>
  <c r="AT1496" i="3"/>
  <c r="AV1496" i="3"/>
  <c r="BQ1498" i="3"/>
  <c r="BO1499" i="3"/>
  <c r="AF716" i="1"/>
  <c r="AE717" i="1"/>
  <c r="T716" i="1"/>
  <c r="U716" i="1" s="1"/>
  <c r="AR1500" i="3"/>
  <c r="AS1501" i="3"/>
  <c r="R718" i="1"/>
  <c r="S718" i="1" s="1"/>
  <c r="AS1497" i="1"/>
  <c r="AR1496" i="1"/>
  <c r="AT1497" i="3" l="1"/>
  <c r="BR1498" i="3"/>
  <c r="AU1498" i="3"/>
  <c r="BD128" i="3"/>
  <c r="AW1496" i="3"/>
  <c r="BE128" i="3"/>
  <c r="AW1497" i="3"/>
  <c r="BO1500" i="3"/>
  <c r="BQ1499" i="3"/>
  <c r="AF717" i="1"/>
  <c r="AE718" i="1"/>
  <c r="T717" i="1"/>
  <c r="U717" i="1" s="1"/>
  <c r="AR1501" i="3"/>
  <c r="AS1502" i="3"/>
  <c r="R719" i="1"/>
  <c r="S719" i="1" s="1"/>
  <c r="AS1498" i="1"/>
  <c r="AR1497" i="1"/>
  <c r="BR1499" i="3" l="1"/>
  <c r="AU1499" i="3"/>
  <c r="AV1499" i="3" s="1"/>
  <c r="AV1498" i="3"/>
  <c r="AT1498" i="3"/>
  <c r="BO1501" i="3"/>
  <c r="BQ1500" i="3"/>
  <c r="AF718" i="1"/>
  <c r="AE719" i="1"/>
  <c r="T718" i="1"/>
  <c r="U718" i="1" s="1"/>
  <c r="AS1503" i="3"/>
  <c r="AR1502" i="3"/>
  <c r="R720" i="1"/>
  <c r="S720" i="1" s="1"/>
  <c r="AS1499" i="1"/>
  <c r="AR1498" i="1"/>
  <c r="AT1499" i="3" l="1"/>
  <c r="BR1500" i="3"/>
  <c r="AU1500" i="3"/>
  <c r="AV1500" i="3" s="1"/>
  <c r="BF128" i="3"/>
  <c r="AW1498" i="3"/>
  <c r="BG128" i="3"/>
  <c r="AW1499" i="3"/>
  <c r="BO1502" i="3"/>
  <c r="BQ1501" i="3"/>
  <c r="AF719" i="1"/>
  <c r="AE720" i="1"/>
  <c r="T719" i="1"/>
  <c r="U719" i="1" s="1"/>
  <c r="AR1503" i="3"/>
  <c r="AS1504" i="3"/>
  <c r="R721" i="1"/>
  <c r="S721" i="1" s="1"/>
  <c r="AS1500" i="1"/>
  <c r="AR1499" i="1"/>
  <c r="AT1500" i="3" l="1"/>
  <c r="BH128" i="3"/>
  <c r="AW1500" i="3"/>
  <c r="BR1501" i="3"/>
  <c r="AU1501" i="3"/>
  <c r="AV1501" i="3" s="1"/>
  <c r="BO1503" i="3"/>
  <c r="BQ1502" i="3"/>
  <c r="AF720" i="1"/>
  <c r="AE721" i="1"/>
  <c r="T720" i="1"/>
  <c r="U720" i="1" s="1"/>
  <c r="AR1504" i="3"/>
  <c r="AS1505" i="3"/>
  <c r="R722" i="1"/>
  <c r="S722" i="1" s="1"/>
  <c r="AS1501" i="1"/>
  <c r="AR1500" i="1"/>
  <c r="BI128" i="3" l="1"/>
  <c r="AW1501" i="3"/>
  <c r="BR1502" i="3"/>
  <c r="AU1502" i="3"/>
  <c r="AT1501" i="3"/>
  <c r="BO1504" i="3"/>
  <c r="BQ1503" i="3"/>
  <c r="AF721" i="1"/>
  <c r="AE722" i="1"/>
  <c r="T721" i="1"/>
  <c r="U721" i="1" s="1"/>
  <c r="AS1506" i="3"/>
  <c r="AR1505" i="3"/>
  <c r="R723" i="1"/>
  <c r="S723" i="1" s="1"/>
  <c r="AS1502" i="1"/>
  <c r="AR1501" i="1"/>
  <c r="BR1503" i="3" l="1"/>
  <c r="AU1503" i="3"/>
  <c r="AV1503" i="3" s="1"/>
  <c r="AV1502" i="3"/>
  <c r="AT1502" i="3"/>
  <c r="BO1505" i="3"/>
  <c r="BQ1504" i="3"/>
  <c r="AF722" i="1"/>
  <c r="AE723" i="1"/>
  <c r="T722" i="1"/>
  <c r="U722" i="1" s="1"/>
  <c r="AR1506" i="3"/>
  <c r="AS1507" i="3"/>
  <c r="R724" i="1"/>
  <c r="S724" i="1" s="1"/>
  <c r="AS1503" i="1"/>
  <c r="AR1502" i="1"/>
  <c r="AT1503" i="3" l="1"/>
  <c r="BJ128" i="3"/>
  <c r="AW1502" i="3"/>
  <c r="BR1504" i="3"/>
  <c r="AU1504" i="3"/>
  <c r="AV1504" i="3" s="1"/>
  <c r="BK128" i="3"/>
  <c r="AW1503" i="3"/>
  <c r="BQ1505" i="3"/>
  <c r="BO1506" i="3"/>
  <c r="AF723" i="1"/>
  <c r="AE724" i="1"/>
  <c r="T723" i="1"/>
  <c r="U723" i="1" s="1"/>
  <c r="AR1507" i="3"/>
  <c r="AS1508" i="3"/>
  <c r="R725" i="1"/>
  <c r="S725" i="1" s="1"/>
  <c r="AS1504" i="1"/>
  <c r="AR1503" i="1"/>
  <c r="BM128" i="3" l="1"/>
  <c r="BR1505" i="3"/>
  <c r="AU1505" i="3"/>
  <c r="AV1505" i="3" s="1"/>
  <c r="AZ129" i="3"/>
  <c r="AW1504" i="3"/>
  <c r="BL128" i="3"/>
  <c r="AT1504" i="3"/>
  <c r="BO1507" i="3"/>
  <c r="BQ1506" i="3"/>
  <c r="AF724" i="1"/>
  <c r="AE725" i="1"/>
  <c r="T724" i="1"/>
  <c r="U724" i="1" s="1"/>
  <c r="AR1508" i="3"/>
  <c r="AS1509" i="3"/>
  <c r="R726" i="1"/>
  <c r="S726" i="1" s="1"/>
  <c r="AS1505" i="1"/>
  <c r="AR1504" i="1"/>
  <c r="AT1505" i="3" l="1"/>
  <c r="BA129" i="3"/>
  <c r="AW1505" i="3"/>
  <c r="BR1506" i="3"/>
  <c r="AU1506" i="3"/>
  <c r="BQ1507" i="3"/>
  <c r="BO1508" i="3"/>
  <c r="AF725" i="1"/>
  <c r="AE726" i="1"/>
  <c r="T725" i="1"/>
  <c r="U725" i="1" s="1"/>
  <c r="AR1509" i="3"/>
  <c r="AS1510" i="3"/>
  <c r="R727" i="1"/>
  <c r="S727" i="1" s="1"/>
  <c r="AS1506" i="1"/>
  <c r="AR1505" i="1"/>
  <c r="BR1507" i="3" l="1"/>
  <c r="AU1507" i="3"/>
  <c r="AV1507" i="3" s="1"/>
  <c r="AT1506" i="3"/>
  <c r="AV1506" i="3"/>
  <c r="BO1509" i="3"/>
  <c r="BQ1508" i="3"/>
  <c r="AF726" i="1"/>
  <c r="AE727" i="1"/>
  <c r="T726" i="1"/>
  <c r="U726" i="1" s="1"/>
  <c r="AR1510" i="3"/>
  <c r="AS1511" i="3"/>
  <c r="R728" i="1"/>
  <c r="S728" i="1" s="1"/>
  <c r="AS1507" i="1"/>
  <c r="AR1506" i="1"/>
  <c r="AT1507" i="3" l="1"/>
  <c r="BB129" i="3"/>
  <c r="AW1506" i="3"/>
  <c r="BR1508" i="3"/>
  <c r="AU1508" i="3"/>
  <c r="BC129" i="3"/>
  <c r="AW1507" i="3"/>
  <c r="BQ1509" i="3"/>
  <c r="BO1510" i="3"/>
  <c r="AF727" i="1"/>
  <c r="AE728" i="1"/>
  <c r="T727" i="1"/>
  <c r="U727" i="1" s="1"/>
  <c r="AS1512" i="3"/>
  <c r="AR1511" i="3"/>
  <c r="R729" i="1"/>
  <c r="S729" i="1" s="1"/>
  <c r="AS1508" i="1"/>
  <c r="AR1507" i="1"/>
  <c r="AV1508" i="3" l="1"/>
  <c r="AT1508" i="3"/>
  <c r="BR1509" i="3"/>
  <c r="AU1509" i="3"/>
  <c r="AV1509" i="3" s="1"/>
  <c r="BO1511" i="3"/>
  <c r="BQ1510" i="3"/>
  <c r="AF728" i="1"/>
  <c r="AE729" i="1"/>
  <c r="T728" i="1"/>
  <c r="U728" i="1" s="1"/>
  <c r="AR1512" i="3"/>
  <c r="AS1513" i="3"/>
  <c r="R730" i="1"/>
  <c r="S730" i="1" s="1"/>
  <c r="AS1509" i="1"/>
  <c r="AR1508" i="1"/>
  <c r="BR1510" i="3" l="1"/>
  <c r="AU1510" i="3"/>
  <c r="BE129" i="3"/>
  <c r="AW1509" i="3"/>
  <c r="AT1509" i="3"/>
  <c r="BD129" i="3"/>
  <c r="AW1508" i="3"/>
  <c r="BQ1511" i="3"/>
  <c r="BO1512" i="3"/>
  <c r="AF729" i="1"/>
  <c r="AE730" i="1"/>
  <c r="T729" i="1"/>
  <c r="U729" i="1" s="1"/>
  <c r="AR1513" i="3"/>
  <c r="AS1514" i="3"/>
  <c r="R731" i="1"/>
  <c r="S731" i="1" s="1"/>
  <c r="AS1510" i="1"/>
  <c r="AR1509" i="1"/>
  <c r="BR1511" i="3" l="1"/>
  <c r="AU1511" i="3"/>
  <c r="AV1511" i="3" s="1"/>
  <c r="AT1510" i="3"/>
  <c r="AV1510" i="3"/>
  <c r="BO1513" i="3"/>
  <c r="BQ1512" i="3"/>
  <c r="AF730" i="1"/>
  <c r="AE731" i="1"/>
  <c r="T730" i="1"/>
  <c r="U730" i="1" s="1"/>
  <c r="AS1515" i="3"/>
  <c r="AR1514" i="3"/>
  <c r="R732" i="1"/>
  <c r="S732" i="1" s="1"/>
  <c r="AS1511" i="1"/>
  <c r="AR1510" i="1"/>
  <c r="AT1511" i="3" l="1"/>
  <c r="BF129" i="3"/>
  <c r="AW1510" i="3"/>
  <c r="BG129" i="3"/>
  <c r="AW1511" i="3"/>
  <c r="BR1512" i="3"/>
  <c r="AU1512" i="3"/>
  <c r="AV1512" i="3" s="1"/>
  <c r="BQ1513" i="3"/>
  <c r="BO1514" i="3"/>
  <c r="AF731" i="1"/>
  <c r="AE732" i="1"/>
  <c r="T731" i="1"/>
  <c r="U731" i="1" s="1"/>
  <c r="AR1515" i="3"/>
  <c r="AS1516" i="3"/>
  <c r="R733" i="1"/>
  <c r="S733" i="1" s="1"/>
  <c r="AS1512" i="1"/>
  <c r="AR1511" i="1"/>
  <c r="BH129" i="3" l="1"/>
  <c r="AW1512" i="3"/>
  <c r="BR1513" i="3"/>
  <c r="AU1513" i="3"/>
  <c r="AV1513" i="3" s="1"/>
  <c r="AT1512" i="3"/>
  <c r="BO1515" i="3"/>
  <c r="BQ1514" i="3"/>
  <c r="AF732" i="1"/>
  <c r="AE733" i="1"/>
  <c r="T732" i="1"/>
  <c r="U732" i="1" s="1"/>
  <c r="AR1516" i="3"/>
  <c r="AS1517" i="3"/>
  <c r="R734" i="1"/>
  <c r="S734" i="1" s="1"/>
  <c r="AS1513" i="1"/>
  <c r="AR1512" i="1"/>
  <c r="BR1514" i="3" l="1"/>
  <c r="AU1514" i="3"/>
  <c r="BI129" i="3"/>
  <c r="AW1513" i="3"/>
  <c r="AT1513" i="3"/>
  <c r="BQ1515" i="3"/>
  <c r="BO1516" i="3"/>
  <c r="AF733" i="1"/>
  <c r="AE734" i="1"/>
  <c r="T733" i="1"/>
  <c r="U733" i="1" s="1"/>
  <c r="AS1518" i="3"/>
  <c r="AR1517" i="3"/>
  <c r="R735" i="1"/>
  <c r="S735" i="1" s="1"/>
  <c r="AS1514" i="1"/>
  <c r="AR1513" i="1"/>
  <c r="BR1515" i="3" l="1"/>
  <c r="AU1515" i="3"/>
  <c r="AV1515" i="3" s="1"/>
  <c r="AV1514" i="3"/>
  <c r="AT1514" i="3"/>
  <c r="BO1517" i="3"/>
  <c r="BQ1516" i="3"/>
  <c r="AF734" i="1"/>
  <c r="AE735" i="1"/>
  <c r="T734" i="1"/>
  <c r="U734" i="1" s="1"/>
  <c r="AR1518" i="3"/>
  <c r="AS1519" i="3"/>
  <c r="R736" i="1"/>
  <c r="S736" i="1" s="1"/>
  <c r="AS1515" i="1"/>
  <c r="AR1514" i="1"/>
  <c r="AT1515" i="3" l="1"/>
  <c r="BR1516" i="3"/>
  <c r="AU1516" i="3"/>
  <c r="AV1516" i="3" s="1"/>
  <c r="BJ129" i="3"/>
  <c r="AW1514" i="3"/>
  <c r="BK129" i="3"/>
  <c r="AW1515" i="3"/>
  <c r="BQ1517" i="3"/>
  <c r="BO1518" i="3"/>
  <c r="AF735" i="1"/>
  <c r="AE736" i="1"/>
  <c r="T735" i="1"/>
  <c r="U735" i="1" s="1"/>
  <c r="AR1519" i="3"/>
  <c r="AS1520" i="3"/>
  <c r="R737" i="1"/>
  <c r="S737" i="1" s="1"/>
  <c r="AS1516" i="1"/>
  <c r="AR1515" i="1"/>
  <c r="BR1517" i="3" l="1"/>
  <c r="AU1517" i="3"/>
  <c r="AV1517" i="3" s="1"/>
  <c r="BL129" i="3"/>
  <c r="BM129" i="3"/>
  <c r="AZ130" i="3"/>
  <c r="AW1516" i="3"/>
  <c r="AT1516" i="3"/>
  <c r="BO1519" i="3"/>
  <c r="BQ1518" i="3"/>
  <c r="AF736" i="1"/>
  <c r="AE737" i="1"/>
  <c r="T736" i="1"/>
  <c r="U736" i="1" s="1"/>
  <c r="AR1520" i="3"/>
  <c r="AS1521" i="3"/>
  <c r="R738" i="1"/>
  <c r="S738" i="1" s="1"/>
  <c r="AS1517" i="1"/>
  <c r="AR1516" i="1"/>
  <c r="AT1517" i="3" l="1"/>
  <c r="BA130" i="3"/>
  <c r="AW1517" i="3"/>
  <c r="BR1518" i="3"/>
  <c r="AU1518" i="3"/>
  <c r="BQ1519" i="3"/>
  <c r="BO1520" i="3"/>
  <c r="AF737" i="1"/>
  <c r="AE738" i="1"/>
  <c r="T737" i="1"/>
  <c r="U737" i="1" s="1"/>
  <c r="AR1521" i="3"/>
  <c r="AS1522" i="3"/>
  <c r="R739" i="1"/>
  <c r="S739" i="1" s="1"/>
  <c r="AS1518" i="1"/>
  <c r="AR1517" i="1"/>
  <c r="BR1519" i="3" l="1"/>
  <c r="AU1519" i="3"/>
  <c r="AV1519" i="3" s="1"/>
  <c r="AV1518" i="3"/>
  <c r="AT1518" i="3"/>
  <c r="BO1521" i="3"/>
  <c r="BQ1520" i="3"/>
  <c r="AF738" i="1"/>
  <c r="AE739" i="1"/>
  <c r="T738" i="1"/>
  <c r="U738" i="1" s="1"/>
  <c r="AR1522" i="3"/>
  <c r="AS1523" i="3"/>
  <c r="R740" i="1"/>
  <c r="S740" i="1" s="1"/>
  <c r="AS1519" i="1"/>
  <c r="AR1518" i="1"/>
  <c r="AT1519" i="3" l="1"/>
  <c r="BR1520" i="3"/>
  <c r="AU1520" i="3"/>
  <c r="AV1520" i="3" s="1"/>
  <c r="BB130" i="3"/>
  <c r="AW1518" i="3"/>
  <c r="BC130" i="3"/>
  <c r="AW1519" i="3"/>
  <c r="BQ1521" i="3"/>
  <c r="BO1522" i="3"/>
  <c r="AF739" i="1"/>
  <c r="AE740" i="1"/>
  <c r="T739" i="1"/>
  <c r="U739" i="1" s="1"/>
  <c r="AR1523" i="3"/>
  <c r="AS1524" i="3"/>
  <c r="R741" i="1"/>
  <c r="S741" i="1" s="1"/>
  <c r="AS1520" i="1"/>
  <c r="AR1519" i="1"/>
  <c r="AT1520" i="3" l="1"/>
  <c r="BR1521" i="3"/>
  <c r="AU1521" i="3"/>
  <c r="AV1521" i="3" s="1"/>
  <c r="BD130" i="3"/>
  <c r="AW1520" i="3"/>
  <c r="BO1523" i="3"/>
  <c r="BQ1522" i="3"/>
  <c r="AF740" i="1"/>
  <c r="AE741" i="1"/>
  <c r="T740" i="1"/>
  <c r="U740" i="1" s="1"/>
  <c r="AR1524" i="3"/>
  <c r="AS1525" i="3"/>
  <c r="R742" i="1"/>
  <c r="S742" i="1" s="1"/>
  <c r="AS1521" i="1"/>
  <c r="AR1520" i="1"/>
  <c r="BR1522" i="3" l="1"/>
  <c r="AU1522" i="3"/>
  <c r="AT1521" i="3"/>
  <c r="BE130" i="3"/>
  <c r="AW1521" i="3"/>
  <c r="BQ1523" i="3"/>
  <c r="BO1524" i="3"/>
  <c r="AF741" i="1"/>
  <c r="AE742" i="1"/>
  <c r="T741" i="1"/>
  <c r="U741" i="1" s="1"/>
  <c r="AR1525" i="3"/>
  <c r="AS1526" i="3"/>
  <c r="R743" i="1"/>
  <c r="S743" i="1" s="1"/>
  <c r="AS1522" i="1"/>
  <c r="AR1521" i="1"/>
  <c r="AT1522" i="3" l="1"/>
  <c r="AV1522" i="3"/>
  <c r="BR1523" i="3"/>
  <c r="AU1523" i="3"/>
  <c r="AV1523" i="3" s="1"/>
  <c r="BO1525" i="3"/>
  <c r="BQ1524" i="3"/>
  <c r="AF742" i="1"/>
  <c r="AE743" i="1"/>
  <c r="T742" i="1"/>
  <c r="U742" i="1" s="1"/>
  <c r="AR1526" i="3"/>
  <c r="AS1527" i="3"/>
  <c r="R744" i="1"/>
  <c r="S744" i="1" s="1"/>
  <c r="AS1523" i="1"/>
  <c r="AR1522" i="1"/>
  <c r="BG130" i="3" l="1"/>
  <c r="AW1523" i="3"/>
  <c r="BR1524" i="3"/>
  <c r="AU1524" i="3"/>
  <c r="BF130" i="3"/>
  <c r="AW1522" i="3"/>
  <c r="AT1523" i="3"/>
  <c r="BQ1525" i="3"/>
  <c r="BO1526" i="3"/>
  <c r="AF743" i="1"/>
  <c r="AE744" i="1"/>
  <c r="T743" i="1"/>
  <c r="U743" i="1" s="1"/>
  <c r="AR1527" i="3"/>
  <c r="AS1528" i="3"/>
  <c r="R745" i="1"/>
  <c r="S745" i="1" s="1"/>
  <c r="AS1524" i="1"/>
  <c r="AR1523" i="1"/>
  <c r="AT1524" i="3" l="1"/>
  <c r="AV1524" i="3"/>
  <c r="BR1525" i="3"/>
  <c r="AU1525" i="3"/>
  <c r="AV1525" i="3" s="1"/>
  <c r="BO1527" i="3"/>
  <c r="BQ1526" i="3"/>
  <c r="AF744" i="1"/>
  <c r="AE745" i="1"/>
  <c r="T744" i="1"/>
  <c r="U744" i="1" s="1"/>
  <c r="AR1528" i="3"/>
  <c r="AS1529" i="3"/>
  <c r="R746" i="1"/>
  <c r="S746" i="1" s="1"/>
  <c r="AS1525" i="1"/>
  <c r="AR1524" i="1"/>
  <c r="BR1526" i="3" l="1"/>
  <c r="AU1526" i="3"/>
  <c r="BI130" i="3"/>
  <c r="AW1525" i="3"/>
  <c r="BH130" i="3"/>
  <c r="AW1524" i="3"/>
  <c r="AT1525" i="3"/>
  <c r="BQ1527" i="3"/>
  <c r="BO1528" i="3"/>
  <c r="AF745" i="1"/>
  <c r="AE746" i="1"/>
  <c r="T745" i="1"/>
  <c r="U745" i="1" s="1"/>
  <c r="AR1529" i="3"/>
  <c r="AS1530" i="3"/>
  <c r="R747" i="1"/>
  <c r="S747" i="1" s="1"/>
  <c r="AS1526" i="1"/>
  <c r="AR1525" i="1"/>
  <c r="BR1527" i="3" l="1"/>
  <c r="AU1527" i="3"/>
  <c r="AV1527" i="3" s="1"/>
  <c r="AT1526" i="3"/>
  <c r="AV1526" i="3"/>
  <c r="BO1529" i="3"/>
  <c r="BQ1528" i="3"/>
  <c r="AF746" i="1"/>
  <c r="AE747" i="1"/>
  <c r="T746" i="1"/>
  <c r="U746" i="1" s="1"/>
  <c r="AR1530" i="3"/>
  <c r="AS1531" i="3"/>
  <c r="R748" i="1"/>
  <c r="S748" i="1" s="1"/>
  <c r="AS1527" i="1"/>
  <c r="AR1526" i="1"/>
  <c r="AT1527" i="3" l="1"/>
  <c r="BR1528" i="3"/>
  <c r="AU1528" i="3"/>
  <c r="AV1528" i="3" s="1"/>
  <c r="BJ130" i="3"/>
  <c r="AW1526" i="3"/>
  <c r="BK130" i="3"/>
  <c r="BL130" i="3" s="1"/>
  <c r="AW1527" i="3"/>
  <c r="BO1530" i="3"/>
  <c r="BQ1529" i="3"/>
  <c r="AF747" i="1"/>
  <c r="AE748" i="1"/>
  <c r="T747" i="1"/>
  <c r="U747" i="1" s="1"/>
  <c r="AS1532" i="3"/>
  <c r="AR1531" i="3"/>
  <c r="R749" i="1"/>
  <c r="S749" i="1" s="1"/>
  <c r="AS1528" i="1"/>
  <c r="AR1527" i="1"/>
  <c r="AT1528" i="3" l="1"/>
  <c r="BM130" i="3"/>
  <c r="AZ131" i="3"/>
  <c r="AW1528" i="3"/>
  <c r="BR1529" i="3"/>
  <c r="AU1529" i="3"/>
  <c r="AV1529" i="3" s="1"/>
  <c r="BO1531" i="3"/>
  <c r="BQ1530" i="3"/>
  <c r="AF748" i="1"/>
  <c r="AE749" i="1"/>
  <c r="T748" i="1"/>
  <c r="U748" i="1" s="1"/>
  <c r="AR1532" i="3"/>
  <c r="AS1533" i="3"/>
  <c r="R750" i="1"/>
  <c r="S750" i="1" s="1"/>
  <c r="AS1529" i="1"/>
  <c r="AR1528" i="1"/>
  <c r="BR1530" i="3" l="1"/>
  <c r="AU1530" i="3"/>
  <c r="BA131" i="3"/>
  <c r="AW1529" i="3"/>
  <c r="AT1529" i="3"/>
  <c r="BQ1531" i="3"/>
  <c r="BO1532" i="3"/>
  <c r="AF749" i="1"/>
  <c r="AE750" i="1"/>
  <c r="T749" i="1"/>
  <c r="U749" i="1" s="1"/>
  <c r="AR1533" i="3"/>
  <c r="AS1534" i="3"/>
  <c r="R751" i="1"/>
  <c r="S751" i="1" s="1"/>
  <c r="AS1530" i="1"/>
  <c r="AR1529" i="1"/>
  <c r="BR1531" i="3" l="1"/>
  <c r="AU1531" i="3"/>
  <c r="AV1531" i="3" s="1"/>
  <c r="AV1530" i="3"/>
  <c r="AT1530" i="3"/>
  <c r="BO1533" i="3"/>
  <c r="BQ1532" i="3"/>
  <c r="AF750" i="1"/>
  <c r="AE751" i="1"/>
  <c r="T750" i="1"/>
  <c r="U750" i="1" s="1"/>
  <c r="AS1535" i="3"/>
  <c r="AR1534" i="3"/>
  <c r="R752" i="1"/>
  <c r="S752" i="1" s="1"/>
  <c r="AS1531" i="1"/>
  <c r="AR1530" i="1"/>
  <c r="AT1531" i="3" l="1"/>
  <c r="BR1532" i="3"/>
  <c r="AU1532" i="3"/>
  <c r="AV1532" i="3" s="1"/>
  <c r="BB131" i="3"/>
  <c r="AW1530" i="3"/>
  <c r="BC131" i="3"/>
  <c r="AW1531" i="3"/>
  <c r="BQ1533" i="3"/>
  <c r="BO1534" i="3"/>
  <c r="AF751" i="1"/>
  <c r="AE752" i="1"/>
  <c r="T751" i="1"/>
  <c r="U751" i="1" s="1"/>
  <c r="AS1536" i="3"/>
  <c r="AR1535" i="3"/>
  <c r="R753" i="1"/>
  <c r="S753" i="1" s="1"/>
  <c r="AS1532" i="1"/>
  <c r="AR1531" i="1"/>
  <c r="AT1532" i="3" l="1"/>
  <c r="BD131" i="3"/>
  <c r="AW1532" i="3"/>
  <c r="BR1533" i="3"/>
  <c r="AU1533" i="3"/>
  <c r="AV1533" i="3" s="1"/>
  <c r="BO1535" i="3"/>
  <c r="BQ1534" i="3"/>
  <c r="AF752" i="1"/>
  <c r="AE753" i="1"/>
  <c r="T752" i="1"/>
  <c r="U752" i="1" s="1"/>
  <c r="AR1536" i="3"/>
  <c r="AS1537" i="3"/>
  <c r="R754" i="1"/>
  <c r="S754" i="1" s="1"/>
  <c r="AS1533" i="1"/>
  <c r="AR1532" i="1"/>
  <c r="BE131" i="3" l="1"/>
  <c r="AW1533" i="3"/>
  <c r="AT1533" i="3"/>
  <c r="BR1534" i="3"/>
  <c r="AU1534" i="3"/>
  <c r="BQ1535" i="3"/>
  <c r="BO1536" i="3"/>
  <c r="AF753" i="1"/>
  <c r="AE754" i="1"/>
  <c r="T753" i="1"/>
  <c r="U753" i="1" s="1"/>
  <c r="AS1538" i="3"/>
  <c r="AR1537" i="3"/>
  <c r="R755" i="1"/>
  <c r="S755" i="1" s="1"/>
  <c r="AS1534" i="1"/>
  <c r="AR1533" i="1"/>
  <c r="BR1535" i="3" l="1"/>
  <c r="AU1535" i="3"/>
  <c r="AV1535" i="3" s="1"/>
  <c r="AT1534" i="3"/>
  <c r="AV1534" i="3"/>
  <c r="BO1537" i="3"/>
  <c r="BQ1536" i="3"/>
  <c r="AF754" i="1"/>
  <c r="AE755" i="1"/>
  <c r="T754" i="1"/>
  <c r="U754" i="1" s="1"/>
  <c r="AR1538" i="3"/>
  <c r="AS1539" i="3"/>
  <c r="R756" i="1"/>
  <c r="S756" i="1" s="1"/>
  <c r="AS1535" i="1"/>
  <c r="AR1534" i="1"/>
  <c r="BR1536" i="3" l="1"/>
  <c r="AU1536" i="3"/>
  <c r="BF131" i="3"/>
  <c r="AW1534" i="3"/>
  <c r="AT1535" i="3"/>
  <c r="BG131" i="3"/>
  <c r="AW1535" i="3"/>
  <c r="BQ1537" i="3"/>
  <c r="BO1538" i="3"/>
  <c r="AF755" i="1"/>
  <c r="AE756" i="1"/>
  <c r="T755" i="1"/>
  <c r="U755" i="1" s="1"/>
  <c r="AS1540" i="3"/>
  <c r="AR1539" i="3"/>
  <c r="R757" i="1"/>
  <c r="S757" i="1" s="1"/>
  <c r="AS1536" i="1"/>
  <c r="AR1535" i="1"/>
  <c r="BR1537" i="3" l="1"/>
  <c r="AU1537" i="3"/>
  <c r="AV1537" i="3" s="1"/>
  <c r="AT1536" i="3"/>
  <c r="AV1536" i="3"/>
  <c r="BO1539" i="3"/>
  <c r="BQ1538" i="3"/>
  <c r="AF756" i="1"/>
  <c r="AE757" i="1"/>
  <c r="T756" i="1"/>
  <c r="U756" i="1" s="1"/>
  <c r="AR1540" i="3"/>
  <c r="AS1541" i="3"/>
  <c r="R758" i="1"/>
  <c r="S758" i="1" s="1"/>
  <c r="AS1537" i="1"/>
  <c r="AR1536" i="1"/>
  <c r="AT1537" i="3" l="1"/>
  <c r="BR1538" i="3"/>
  <c r="AU1538" i="3"/>
  <c r="BH131" i="3"/>
  <c r="AW1536" i="3"/>
  <c r="BI131" i="3"/>
  <c r="AW1537" i="3"/>
  <c r="BQ1539" i="3"/>
  <c r="BO1540" i="3"/>
  <c r="AF757" i="1"/>
  <c r="AE758" i="1"/>
  <c r="T757" i="1"/>
  <c r="U757" i="1" s="1"/>
  <c r="AR1541" i="3"/>
  <c r="AS1542" i="3"/>
  <c r="R759" i="1"/>
  <c r="S759" i="1" s="1"/>
  <c r="AS1538" i="1"/>
  <c r="AR1537" i="1"/>
  <c r="AV1538" i="3" l="1"/>
  <c r="AT1538" i="3"/>
  <c r="BR1539" i="3"/>
  <c r="AU1539" i="3"/>
  <c r="AV1539" i="3" s="1"/>
  <c r="BO1541" i="3"/>
  <c r="BQ1540" i="3"/>
  <c r="AF758" i="1"/>
  <c r="AE759" i="1"/>
  <c r="T758" i="1"/>
  <c r="U758" i="1" s="1"/>
  <c r="AS1543" i="3"/>
  <c r="AR1542" i="3"/>
  <c r="R760" i="1"/>
  <c r="S760" i="1" s="1"/>
  <c r="AS1539" i="1"/>
  <c r="AR1538" i="1"/>
  <c r="BR1540" i="3" l="1"/>
  <c r="AU1540" i="3"/>
  <c r="AV1540" i="3" s="1"/>
  <c r="BK131" i="3"/>
  <c r="AW1539" i="3"/>
  <c r="AT1539" i="3"/>
  <c r="BJ131" i="3"/>
  <c r="AW1538" i="3"/>
  <c r="BQ1541" i="3"/>
  <c r="BO1542" i="3"/>
  <c r="AF759" i="1"/>
  <c r="AE760" i="1"/>
  <c r="T759" i="1"/>
  <c r="U759" i="1" s="1"/>
  <c r="AR1543" i="3"/>
  <c r="AS1544" i="3"/>
  <c r="R761" i="1"/>
  <c r="S761" i="1" s="1"/>
  <c r="AS1540" i="1"/>
  <c r="AR1539" i="1"/>
  <c r="AT1540" i="3" l="1"/>
  <c r="BR1541" i="3"/>
  <c r="AU1541" i="3"/>
  <c r="AV1541" i="3" s="1"/>
  <c r="BL131" i="3"/>
  <c r="BM131" i="3"/>
  <c r="AZ132" i="3"/>
  <c r="AW1540" i="3"/>
  <c r="BO1543" i="3"/>
  <c r="BQ1542" i="3"/>
  <c r="AF760" i="1"/>
  <c r="AE761" i="1"/>
  <c r="T760" i="1"/>
  <c r="U760" i="1" s="1"/>
  <c r="AR1544" i="3"/>
  <c r="AS1545" i="3"/>
  <c r="R762" i="1"/>
  <c r="S762" i="1" s="1"/>
  <c r="AS1541" i="1"/>
  <c r="AR1540" i="1"/>
  <c r="AT1541" i="3" l="1"/>
  <c r="BA132" i="3"/>
  <c r="AW1541" i="3"/>
  <c r="BR1542" i="3"/>
  <c r="AU1542" i="3"/>
  <c r="BQ1543" i="3"/>
  <c r="BO1544" i="3"/>
  <c r="AF761" i="1"/>
  <c r="AE762" i="1"/>
  <c r="T761" i="1"/>
  <c r="U761" i="1" s="1"/>
  <c r="AS1546" i="3"/>
  <c r="AR1545" i="3"/>
  <c r="R763" i="1"/>
  <c r="S763" i="1" s="1"/>
  <c r="AS1542" i="1"/>
  <c r="AR1541" i="1"/>
  <c r="BR1543" i="3" l="1"/>
  <c r="AU1543" i="3"/>
  <c r="AV1543" i="3" s="1"/>
  <c r="AT1542" i="3"/>
  <c r="AV1542" i="3"/>
  <c r="BO1545" i="3"/>
  <c r="BQ1544" i="3"/>
  <c r="AF762" i="1"/>
  <c r="AE763" i="1"/>
  <c r="T762" i="1"/>
  <c r="U762" i="1" s="1"/>
  <c r="AR1546" i="3"/>
  <c r="AS1547" i="3"/>
  <c r="R764" i="1"/>
  <c r="S764" i="1" s="1"/>
  <c r="AS1543" i="1"/>
  <c r="AR1542" i="1"/>
  <c r="BB132" i="3" l="1"/>
  <c r="AW1542" i="3"/>
  <c r="BR1544" i="3"/>
  <c r="AU1544" i="3"/>
  <c r="AT1543" i="3"/>
  <c r="BC132" i="3"/>
  <c r="AW1543" i="3"/>
  <c r="BQ1545" i="3"/>
  <c r="BO1546" i="3"/>
  <c r="AF763" i="1"/>
  <c r="AE764" i="1"/>
  <c r="T763" i="1"/>
  <c r="U763" i="1" s="1"/>
  <c r="AR1547" i="3"/>
  <c r="AS1548" i="3"/>
  <c r="R765" i="1"/>
  <c r="S765" i="1" s="1"/>
  <c r="AS1544" i="1"/>
  <c r="AR1543" i="1"/>
  <c r="BR1545" i="3" l="1"/>
  <c r="AU1545" i="3"/>
  <c r="AV1545" i="3" s="1"/>
  <c r="AV1544" i="3"/>
  <c r="AT1544" i="3"/>
  <c r="BO1547" i="3"/>
  <c r="BQ1546" i="3"/>
  <c r="AF764" i="1"/>
  <c r="AE765" i="1"/>
  <c r="T764" i="1"/>
  <c r="U764" i="1" s="1"/>
  <c r="AR1548" i="3"/>
  <c r="AS1549" i="3"/>
  <c r="R766" i="1"/>
  <c r="S766" i="1" s="1"/>
  <c r="AS1545" i="1"/>
  <c r="AR1544" i="1"/>
  <c r="AT1545" i="3" l="1"/>
  <c r="BR1546" i="3"/>
  <c r="AU1546" i="3"/>
  <c r="AV1546" i="3" s="1"/>
  <c r="BD132" i="3"/>
  <c r="AW1544" i="3"/>
  <c r="BE132" i="3"/>
  <c r="AW1545" i="3"/>
  <c r="BQ1547" i="3"/>
  <c r="BO1548" i="3"/>
  <c r="AF765" i="1"/>
  <c r="AE766" i="1"/>
  <c r="T765" i="1"/>
  <c r="U765" i="1" s="1"/>
  <c r="AS1550" i="3"/>
  <c r="AR1549" i="3"/>
  <c r="R767" i="1"/>
  <c r="S767" i="1" s="1"/>
  <c r="AS1546" i="1"/>
  <c r="AR1545" i="1"/>
  <c r="BR1547" i="3" l="1"/>
  <c r="AU1547" i="3"/>
  <c r="AV1547" i="3" s="1"/>
  <c r="AT1546" i="3"/>
  <c r="BF132" i="3"/>
  <c r="AW1546" i="3"/>
  <c r="BO1549" i="3"/>
  <c r="BQ1548" i="3"/>
  <c r="AF766" i="1"/>
  <c r="AE767" i="1"/>
  <c r="T766" i="1"/>
  <c r="U766" i="1" s="1"/>
  <c r="AR1550" i="3"/>
  <c r="AS1551" i="3"/>
  <c r="R768" i="1"/>
  <c r="S768" i="1" s="1"/>
  <c r="AS1547" i="1"/>
  <c r="AR1546" i="1"/>
  <c r="AT1547" i="3" l="1"/>
  <c r="BR1548" i="3"/>
  <c r="AU1548" i="3"/>
  <c r="BG132" i="3"/>
  <c r="AW1547" i="3"/>
  <c r="BQ1549" i="3"/>
  <c r="BO1550" i="3"/>
  <c r="AF767" i="1"/>
  <c r="AE768" i="1"/>
  <c r="T767" i="1"/>
  <c r="U767" i="1" s="1"/>
  <c r="AR1551" i="3"/>
  <c r="AS1552" i="3"/>
  <c r="R769" i="1"/>
  <c r="S769" i="1" s="1"/>
  <c r="AS1548" i="1"/>
  <c r="AR1547" i="1"/>
  <c r="AT1548" i="3" l="1"/>
  <c r="AV1548" i="3"/>
  <c r="BR1549" i="3"/>
  <c r="AU1549" i="3"/>
  <c r="AV1549" i="3" s="1"/>
  <c r="BO1551" i="3"/>
  <c r="BQ1550" i="3"/>
  <c r="AF768" i="1"/>
  <c r="AE769" i="1"/>
  <c r="T768" i="1"/>
  <c r="U768" i="1" s="1"/>
  <c r="AR1552" i="3"/>
  <c r="AS1553" i="3"/>
  <c r="R770" i="1"/>
  <c r="S770" i="1" s="1"/>
  <c r="AS1549" i="1"/>
  <c r="AR1548" i="1"/>
  <c r="BR1550" i="3" l="1"/>
  <c r="AU1550" i="3"/>
  <c r="BI132" i="3"/>
  <c r="AW1549" i="3"/>
  <c r="BH132" i="3"/>
  <c r="AW1548" i="3"/>
  <c r="AT1549" i="3"/>
  <c r="BQ1551" i="3"/>
  <c r="BO1552" i="3"/>
  <c r="AF769" i="1"/>
  <c r="AE770" i="1"/>
  <c r="T769" i="1"/>
  <c r="U769" i="1" s="1"/>
  <c r="AS1554" i="3"/>
  <c r="AR1553" i="3"/>
  <c r="R771" i="1"/>
  <c r="S771" i="1" s="1"/>
  <c r="AS1550" i="1"/>
  <c r="AR1549" i="1"/>
  <c r="AV1550" i="3" l="1"/>
  <c r="AT1550" i="3"/>
  <c r="BR1551" i="3"/>
  <c r="AU1551" i="3"/>
  <c r="AV1551" i="3" s="1"/>
  <c r="BO1553" i="3"/>
  <c r="BQ1552" i="3"/>
  <c r="AF770" i="1"/>
  <c r="AE771" i="1"/>
  <c r="T770" i="1"/>
  <c r="U770" i="1" s="1"/>
  <c r="AR1554" i="3"/>
  <c r="AS1555" i="3"/>
  <c r="R772" i="1"/>
  <c r="S772" i="1" s="1"/>
  <c r="AS1551" i="1"/>
  <c r="AR1550" i="1"/>
  <c r="BR1552" i="3" l="1"/>
  <c r="AU1552" i="3"/>
  <c r="AV1552" i="3" s="1"/>
  <c r="BK132" i="3"/>
  <c r="AW1551" i="3"/>
  <c r="AT1551" i="3"/>
  <c r="BJ132" i="3"/>
  <c r="AW1550" i="3"/>
  <c r="BQ1553" i="3"/>
  <c r="BO1554" i="3"/>
  <c r="AF771" i="1"/>
  <c r="AE772" i="1"/>
  <c r="T771" i="1"/>
  <c r="U771" i="1" s="1"/>
  <c r="AR1555" i="3"/>
  <c r="AS1556" i="3"/>
  <c r="R773" i="1"/>
  <c r="S773" i="1" s="1"/>
  <c r="AS1552" i="1"/>
  <c r="AR1551" i="1"/>
  <c r="BL132" i="3" l="1"/>
  <c r="AT1552" i="3"/>
  <c r="BR1553" i="3"/>
  <c r="AU1553" i="3"/>
  <c r="AV1553" i="3" s="1"/>
  <c r="BM132" i="3"/>
  <c r="AZ133" i="3"/>
  <c r="AW1552" i="3"/>
  <c r="BO1555" i="3"/>
  <c r="BQ1554" i="3"/>
  <c r="AF772" i="1"/>
  <c r="AE773" i="1"/>
  <c r="T772" i="1"/>
  <c r="U772" i="1" s="1"/>
  <c r="AR1556" i="3"/>
  <c r="AS1557" i="3"/>
  <c r="R774" i="1"/>
  <c r="S774" i="1" s="1"/>
  <c r="AS1553" i="1"/>
  <c r="AR1552" i="1"/>
  <c r="AT1553" i="3" l="1"/>
  <c r="BR1554" i="3"/>
  <c r="AU1554" i="3"/>
  <c r="BA133" i="3"/>
  <c r="AW1553" i="3"/>
  <c r="BQ1555" i="3"/>
  <c r="BO1556" i="3"/>
  <c r="AF773" i="1"/>
  <c r="AE774" i="1"/>
  <c r="T773" i="1"/>
  <c r="U773" i="1" s="1"/>
  <c r="AR1557" i="3"/>
  <c r="AS1558" i="3"/>
  <c r="R775" i="1"/>
  <c r="S775" i="1" s="1"/>
  <c r="AS1554" i="1"/>
  <c r="AR1553" i="1"/>
  <c r="AV1554" i="3" l="1"/>
  <c r="AT1554" i="3"/>
  <c r="BR1555" i="3"/>
  <c r="AU1555" i="3"/>
  <c r="AV1555" i="3" s="1"/>
  <c r="BO1557" i="3"/>
  <c r="BQ1556" i="3"/>
  <c r="AF774" i="1"/>
  <c r="AE775" i="1"/>
  <c r="T774" i="1"/>
  <c r="U774" i="1" s="1"/>
  <c r="AS1559" i="3"/>
  <c r="AR1558" i="3"/>
  <c r="R776" i="1"/>
  <c r="S776" i="1" s="1"/>
  <c r="AS1555" i="1"/>
  <c r="AR1554" i="1"/>
  <c r="BC133" i="3" l="1"/>
  <c r="AW1555" i="3"/>
  <c r="BR1556" i="3"/>
  <c r="AU1556" i="3"/>
  <c r="AT1555" i="3"/>
  <c r="BB133" i="3"/>
  <c r="AW1554" i="3"/>
  <c r="BQ1557" i="3"/>
  <c r="BO1558" i="3"/>
  <c r="AF775" i="1"/>
  <c r="AE776" i="1"/>
  <c r="T775" i="1"/>
  <c r="U775" i="1" s="1"/>
  <c r="AR1559" i="3"/>
  <c r="AS1560" i="3"/>
  <c r="R777" i="1"/>
  <c r="S777" i="1" s="1"/>
  <c r="AS1556" i="1"/>
  <c r="AR1555" i="1"/>
  <c r="BR1557" i="3" l="1"/>
  <c r="AU1557" i="3"/>
  <c r="AV1557" i="3" s="1"/>
  <c r="AT1556" i="3"/>
  <c r="AV1556" i="3"/>
  <c r="BQ1558" i="3"/>
  <c r="BO1559" i="3"/>
  <c r="AF776" i="1"/>
  <c r="AE777" i="1"/>
  <c r="T776" i="1"/>
  <c r="U776" i="1" s="1"/>
  <c r="AR1560" i="3"/>
  <c r="AS1561" i="3"/>
  <c r="R778" i="1"/>
  <c r="S778" i="1" s="1"/>
  <c r="AS1557" i="1"/>
  <c r="AR1556" i="1"/>
  <c r="AT1557" i="3" l="1"/>
  <c r="BD133" i="3"/>
  <c r="AW1556" i="3"/>
  <c r="BR1558" i="3"/>
  <c r="AU1558" i="3"/>
  <c r="AV1558" i="3" s="1"/>
  <c r="BE133" i="3"/>
  <c r="AW1557" i="3"/>
  <c r="BQ1559" i="3"/>
  <c r="BO1560" i="3"/>
  <c r="AF777" i="1"/>
  <c r="AE778" i="1"/>
  <c r="T777" i="1"/>
  <c r="U777" i="1" s="1"/>
  <c r="AR1561" i="3"/>
  <c r="AS1562" i="3"/>
  <c r="R779" i="1"/>
  <c r="S779" i="1" s="1"/>
  <c r="AS1558" i="1"/>
  <c r="AR1557" i="1"/>
  <c r="BR1559" i="3" l="1"/>
  <c r="AU1559" i="3"/>
  <c r="AV1559" i="3" s="1"/>
  <c r="AT1558" i="3"/>
  <c r="BF133" i="3"/>
  <c r="AW1558" i="3"/>
  <c r="BQ1560" i="3"/>
  <c r="BO1561" i="3"/>
  <c r="AF778" i="1"/>
  <c r="AE779" i="1"/>
  <c r="T778" i="1"/>
  <c r="U778" i="1" s="1"/>
  <c r="AS1563" i="3"/>
  <c r="AR1562" i="3"/>
  <c r="R780" i="1"/>
  <c r="S780" i="1" s="1"/>
  <c r="AS1559" i="1"/>
  <c r="AR1558" i="1"/>
  <c r="AT1559" i="3" l="1"/>
  <c r="BR1560" i="3"/>
  <c r="AU1560" i="3"/>
  <c r="BG133" i="3"/>
  <c r="AW1559" i="3"/>
  <c r="BQ1561" i="3"/>
  <c r="BO1562" i="3"/>
  <c r="AF779" i="1"/>
  <c r="AE780" i="1"/>
  <c r="T779" i="1"/>
  <c r="U779" i="1" s="1"/>
  <c r="AR1563" i="3"/>
  <c r="AS1564" i="3"/>
  <c r="R781" i="1"/>
  <c r="S781" i="1" s="1"/>
  <c r="AS1560" i="1"/>
  <c r="AR1559" i="1"/>
  <c r="BR1561" i="3" l="1"/>
  <c r="AU1561" i="3"/>
  <c r="AV1561" i="3" s="1"/>
  <c r="AT1560" i="3"/>
  <c r="AV1560" i="3"/>
  <c r="BO1563" i="3"/>
  <c r="BQ1562" i="3"/>
  <c r="AF780" i="1"/>
  <c r="AE781" i="1"/>
  <c r="T780" i="1"/>
  <c r="U780" i="1" s="1"/>
  <c r="AR1564" i="3"/>
  <c r="AS1565" i="3"/>
  <c r="R782" i="1"/>
  <c r="S782" i="1" s="1"/>
  <c r="AS1561" i="1"/>
  <c r="AR1560" i="1"/>
  <c r="BR1562" i="3" l="1"/>
  <c r="AU1562" i="3"/>
  <c r="AV1562" i="3" s="1"/>
  <c r="BH133" i="3"/>
  <c r="AW1560" i="3"/>
  <c r="AT1561" i="3"/>
  <c r="BI133" i="3"/>
  <c r="AW1561" i="3"/>
  <c r="BQ1563" i="3"/>
  <c r="BO1564" i="3"/>
  <c r="AF781" i="1"/>
  <c r="AE782" i="1"/>
  <c r="T781" i="1"/>
  <c r="U781" i="1" s="1"/>
  <c r="AS1566" i="3"/>
  <c r="AR1565" i="3"/>
  <c r="R783" i="1"/>
  <c r="S783" i="1" s="1"/>
  <c r="AS1562" i="1"/>
  <c r="AR1561" i="1"/>
  <c r="AT1562" i="3" l="1"/>
  <c r="BJ133" i="3"/>
  <c r="AW1562" i="3"/>
  <c r="BR1563" i="3"/>
  <c r="AU1563" i="3"/>
  <c r="AV1563" i="3" s="1"/>
  <c r="BO1565" i="3"/>
  <c r="BQ1564" i="3"/>
  <c r="AF782" i="1"/>
  <c r="AE783" i="1"/>
  <c r="T782" i="1"/>
  <c r="U782" i="1" s="1"/>
  <c r="AR1566" i="3"/>
  <c r="AS1567" i="3"/>
  <c r="R784" i="1"/>
  <c r="S784" i="1" s="1"/>
  <c r="AS1563" i="1"/>
  <c r="AR1562" i="1"/>
  <c r="BR1564" i="3" l="1"/>
  <c r="AU1564" i="3"/>
  <c r="BK133" i="3"/>
  <c r="BM133" i="3" s="1"/>
  <c r="AW1563" i="3"/>
  <c r="AT1563" i="3"/>
  <c r="BQ1565" i="3"/>
  <c r="BO1566" i="3"/>
  <c r="AF783" i="1"/>
  <c r="T784" i="1"/>
  <c r="AE784" i="1"/>
  <c r="T783" i="1"/>
  <c r="U783" i="1" s="1"/>
  <c r="AR1567" i="3"/>
  <c r="AS1568" i="3"/>
  <c r="AS1564" i="1"/>
  <c r="AR1563" i="1"/>
  <c r="BL133" i="3" l="1"/>
  <c r="BR1565" i="3"/>
  <c r="AU1565" i="3"/>
  <c r="AV1565" i="3" s="1"/>
  <c r="AV1564" i="3"/>
  <c r="AT1564" i="3"/>
  <c r="BO1567" i="3"/>
  <c r="BQ1566" i="3"/>
  <c r="AF784" i="1"/>
  <c r="U784" i="1"/>
  <c r="AR1568" i="3"/>
  <c r="AS1569" i="3"/>
  <c r="AS1565" i="1"/>
  <c r="AR1564" i="1"/>
  <c r="BR1566" i="3" l="1"/>
  <c r="AU1566" i="3"/>
  <c r="AV1566" i="3" s="1"/>
  <c r="AT1565" i="3"/>
  <c r="AZ134" i="3"/>
  <c r="AW1564" i="3"/>
  <c r="BA134" i="3"/>
  <c r="AW1565" i="3"/>
  <c r="BQ1567" i="3"/>
  <c r="BO1568" i="3"/>
  <c r="AS1570" i="3"/>
  <c r="AR1569" i="3"/>
  <c r="AS1566" i="1"/>
  <c r="AR1565" i="1"/>
  <c r="AT1566" i="3" l="1"/>
  <c r="BR1567" i="3"/>
  <c r="AU1567" i="3"/>
  <c r="AV1567" i="3" s="1"/>
  <c r="BB134" i="3"/>
  <c r="AW1566" i="3"/>
  <c r="BQ1568" i="3"/>
  <c r="BO1569" i="3"/>
  <c r="AR1570" i="3"/>
  <c r="AS1571" i="3"/>
  <c r="C36" i="1"/>
  <c r="AS1567" i="1"/>
  <c r="AR1566" i="1"/>
  <c r="BR1568" i="3" l="1"/>
  <c r="AU1568" i="3"/>
  <c r="AT1567" i="3"/>
  <c r="BC134" i="3"/>
  <c r="AW1567" i="3"/>
  <c r="BQ1569" i="3"/>
  <c r="BO1570" i="3"/>
  <c r="AR1571" i="3"/>
  <c r="AS1572" i="3"/>
  <c r="AS1568" i="1"/>
  <c r="AR1567" i="1"/>
  <c r="BR1569" i="3" l="1"/>
  <c r="AU1569" i="3"/>
  <c r="AV1569" i="3" s="1"/>
  <c r="AT1568" i="3"/>
  <c r="AV1568" i="3"/>
  <c r="BO1571" i="3"/>
  <c r="BQ1570" i="3"/>
  <c r="AR1572" i="3"/>
  <c r="AS1573" i="3"/>
  <c r="AS1569" i="1"/>
  <c r="AR1568" i="1"/>
  <c r="BR1570" i="3" l="1"/>
  <c r="AU1570" i="3"/>
  <c r="BD134" i="3"/>
  <c r="AW1568" i="3"/>
  <c r="BE134" i="3"/>
  <c r="AW1569" i="3"/>
  <c r="AT1569" i="3"/>
  <c r="BO1572" i="3"/>
  <c r="BQ1571" i="3"/>
  <c r="AR1573" i="3"/>
  <c r="AS1574" i="3"/>
  <c r="AS1570" i="1"/>
  <c r="AR1569" i="1"/>
  <c r="AV1570" i="3" l="1"/>
  <c r="AT1570" i="3"/>
  <c r="BR1571" i="3"/>
  <c r="AU1571" i="3"/>
  <c r="AV1571" i="3" s="1"/>
  <c r="BO1573" i="3"/>
  <c r="BQ1572" i="3"/>
  <c r="AS1575" i="3"/>
  <c r="AR1574" i="3"/>
  <c r="AS1571" i="1"/>
  <c r="AR1570" i="1"/>
  <c r="AT1571" i="3" l="1"/>
  <c r="BR1572" i="3"/>
  <c r="AU1572" i="3"/>
  <c r="AV1572" i="3" s="1"/>
  <c r="BG134" i="3"/>
  <c r="AW1571" i="3"/>
  <c r="BF134" i="3"/>
  <c r="AW1570" i="3"/>
  <c r="BQ1573" i="3"/>
  <c r="BO1574" i="3"/>
  <c r="AR1575" i="3"/>
  <c r="AS1576" i="3"/>
  <c r="AS1572" i="1"/>
  <c r="AR1571" i="1"/>
  <c r="AT1572" i="3" l="1"/>
  <c r="BR1573" i="3"/>
  <c r="AU1573" i="3"/>
  <c r="AV1573" i="3" s="1"/>
  <c r="BH134" i="3"/>
  <c r="AW1572" i="3"/>
  <c r="BO1575" i="3"/>
  <c r="BQ1574" i="3"/>
  <c r="AR1576" i="3"/>
  <c r="AS1577" i="3"/>
  <c r="AS1573" i="1"/>
  <c r="AR1572" i="1"/>
  <c r="BR1574" i="3" l="1"/>
  <c r="AU1574" i="3"/>
  <c r="BI134" i="3"/>
  <c r="AW1573" i="3"/>
  <c r="AT1573" i="3"/>
  <c r="BO1576" i="3"/>
  <c r="BQ1575" i="3"/>
  <c r="AR1577" i="3"/>
  <c r="AS1578" i="3"/>
  <c r="AS1574" i="1"/>
  <c r="AR1573" i="1"/>
  <c r="BR1575" i="3" l="1"/>
  <c r="AU1575" i="3"/>
  <c r="AV1575" i="3" s="1"/>
  <c r="AV1574" i="3"/>
  <c r="AT1574" i="3"/>
  <c r="BO1577" i="3"/>
  <c r="BQ1576" i="3"/>
  <c r="AS1579" i="3"/>
  <c r="AR1578" i="3"/>
  <c r="AS1575" i="1"/>
  <c r="AR1574" i="1"/>
  <c r="AT1575" i="3" l="1"/>
  <c r="BR1576" i="3"/>
  <c r="AU1576" i="3"/>
  <c r="AV1576" i="3" s="1"/>
  <c r="BK134" i="3"/>
  <c r="AW1575" i="3"/>
  <c r="BJ134" i="3"/>
  <c r="BL134" i="3" s="1"/>
  <c r="AW1574" i="3"/>
  <c r="BQ1577" i="3"/>
  <c r="BO1578" i="3"/>
  <c r="AR1579" i="3"/>
  <c r="AS1580" i="3"/>
  <c r="AS1576" i="1"/>
  <c r="AR1575" i="1"/>
  <c r="AT1576" i="3" l="1"/>
  <c r="AZ135" i="3"/>
  <c r="AW1576" i="3"/>
  <c r="BR1577" i="3"/>
  <c r="AU1577" i="3"/>
  <c r="AV1577" i="3" s="1"/>
  <c r="BM134" i="3"/>
  <c r="BO1579" i="3"/>
  <c r="BQ1578" i="3"/>
  <c r="AR1580" i="3"/>
  <c r="AS1581" i="3"/>
  <c r="AS1577" i="1"/>
  <c r="AR1576" i="1"/>
  <c r="BR1578" i="3" l="1"/>
  <c r="AU1578" i="3"/>
  <c r="BA135" i="3"/>
  <c r="AW1577" i="3"/>
  <c r="AT1577" i="3"/>
  <c r="BQ1579" i="3"/>
  <c r="BO1580" i="3"/>
  <c r="AS1582" i="3"/>
  <c r="AR1581" i="3"/>
  <c r="AS1578" i="1"/>
  <c r="AR1577" i="1"/>
  <c r="AV1578" i="3" l="1"/>
  <c r="AT1578" i="3"/>
  <c r="BR1579" i="3"/>
  <c r="AU1579" i="3"/>
  <c r="AV1579" i="3" s="1"/>
  <c r="BO1581" i="3"/>
  <c r="BQ1580" i="3"/>
  <c r="AR1582" i="3"/>
  <c r="AS1583" i="3"/>
  <c r="AS1579" i="1"/>
  <c r="AR1578" i="1"/>
  <c r="BR1580" i="3" l="1"/>
  <c r="AU1580" i="3"/>
  <c r="AV1580" i="3" s="1"/>
  <c r="AT1579" i="3"/>
  <c r="BB135" i="3"/>
  <c r="AW1578" i="3"/>
  <c r="BC135" i="3"/>
  <c r="AW1579" i="3"/>
  <c r="BQ1581" i="3"/>
  <c r="BO1582" i="3"/>
  <c r="AR1583" i="3"/>
  <c r="AS1584" i="3"/>
  <c r="AS1580" i="1"/>
  <c r="AR1579" i="1"/>
  <c r="BR1581" i="3" l="1"/>
  <c r="AU1581" i="3"/>
  <c r="AV1581" i="3" s="1"/>
  <c r="BD135" i="3"/>
  <c r="AW1580" i="3"/>
  <c r="AT1580" i="3"/>
  <c r="BQ1582" i="3"/>
  <c r="BO1583" i="3"/>
  <c r="AR1584" i="3"/>
  <c r="AS1585" i="3"/>
  <c r="AS1581" i="1"/>
  <c r="AR1580" i="1"/>
  <c r="AT1581" i="3" l="1"/>
  <c r="BR1582" i="3"/>
  <c r="AU1582" i="3"/>
  <c r="BE135" i="3"/>
  <c r="AW1581" i="3"/>
  <c r="BQ1583" i="3"/>
  <c r="BO1584" i="3"/>
  <c r="AR1585" i="3"/>
  <c r="AS1586" i="3"/>
  <c r="AS1582" i="1"/>
  <c r="AR1581" i="1"/>
  <c r="BR1583" i="3" l="1"/>
  <c r="AU1583" i="3"/>
  <c r="AV1583" i="3" s="1"/>
  <c r="AV1582" i="3"/>
  <c r="AT1582" i="3"/>
  <c r="BO1585" i="3"/>
  <c r="BQ1584" i="3"/>
  <c r="AR1586" i="3"/>
  <c r="AS1587" i="3"/>
  <c r="AS1583" i="1"/>
  <c r="AR1582" i="1"/>
  <c r="BR1584" i="3" l="1"/>
  <c r="AU1584" i="3"/>
  <c r="AV1584" i="3" s="1"/>
  <c r="BF135" i="3"/>
  <c r="AW1582" i="3"/>
  <c r="BG135" i="3"/>
  <c r="AW1583" i="3"/>
  <c r="AT1583" i="3"/>
  <c r="BQ1585" i="3"/>
  <c r="BO1586" i="3"/>
  <c r="AR1587" i="3"/>
  <c r="AS1588" i="3"/>
  <c r="AS1584" i="1"/>
  <c r="AR1583" i="1"/>
  <c r="AT1584" i="3" l="1"/>
  <c r="BR1585" i="3"/>
  <c r="AU1585" i="3"/>
  <c r="AV1585" i="3" s="1"/>
  <c r="BH135" i="3"/>
  <c r="AW1584" i="3"/>
  <c r="BO1587" i="3"/>
  <c r="BQ1586" i="3"/>
  <c r="AR1588" i="3"/>
  <c r="AS1589" i="3"/>
  <c r="AS1585" i="1"/>
  <c r="AR1584" i="1"/>
  <c r="BR1586" i="3" l="1"/>
  <c r="AU1586" i="3"/>
  <c r="BI135" i="3"/>
  <c r="AW1585" i="3"/>
  <c r="AT1585" i="3"/>
  <c r="BQ1587" i="3"/>
  <c r="BO1588" i="3"/>
  <c r="AR1589" i="3"/>
  <c r="AS1590" i="3"/>
  <c r="AS1586" i="1"/>
  <c r="AR1585" i="1"/>
  <c r="BR1587" i="3" l="1"/>
  <c r="AU1587" i="3"/>
  <c r="AV1587" i="3" s="1"/>
  <c r="AT1586" i="3"/>
  <c r="AV1586" i="3"/>
  <c r="BO1589" i="3"/>
  <c r="BQ1588" i="3"/>
  <c r="AS1591" i="3"/>
  <c r="AR1590" i="3"/>
  <c r="AS1587" i="1"/>
  <c r="AR1586" i="1"/>
  <c r="AT1587" i="3" l="1"/>
  <c r="BJ135" i="3"/>
  <c r="AW1586" i="3"/>
  <c r="BR1588" i="3"/>
  <c r="AU1588" i="3"/>
  <c r="AV1588" i="3" s="1"/>
  <c r="BK135" i="3"/>
  <c r="AW1587" i="3"/>
  <c r="BQ1589" i="3"/>
  <c r="BO1590" i="3"/>
  <c r="AR1591" i="3"/>
  <c r="AS1592" i="3"/>
  <c r="AS1588" i="1"/>
  <c r="AR1587" i="1"/>
  <c r="BL135" i="3" l="1"/>
  <c r="BR1589" i="3"/>
  <c r="AU1589" i="3"/>
  <c r="AV1589" i="3" s="1"/>
  <c r="AZ136" i="3"/>
  <c r="AW1588" i="3"/>
  <c r="AT1588" i="3"/>
  <c r="AT1589" i="3" s="1"/>
  <c r="BM135" i="3"/>
  <c r="BO1591" i="3"/>
  <c r="BQ1590" i="3"/>
  <c r="AR1592" i="3"/>
  <c r="AS1593" i="3"/>
  <c r="AS1589" i="1"/>
  <c r="AR1588" i="1"/>
  <c r="BR1590" i="3" l="1"/>
  <c r="AU1590" i="3"/>
  <c r="BA136" i="3"/>
  <c r="AW1589" i="3"/>
  <c r="BQ1591" i="3"/>
  <c r="BO1592" i="3"/>
  <c r="AS1594" i="3"/>
  <c r="AR1593" i="3"/>
  <c r="AS1590" i="1"/>
  <c r="AR1589" i="1"/>
  <c r="AT1590" i="3" l="1"/>
  <c r="AV1590" i="3"/>
  <c r="BR1591" i="3"/>
  <c r="AU1591" i="3"/>
  <c r="AV1591" i="3" s="1"/>
  <c r="BO1593" i="3"/>
  <c r="BQ1592" i="3"/>
  <c r="AR1594" i="3"/>
  <c r="AS1595" i="3"/>
  <c r="AS1591" i="1"/>
  <c r="AR1590" i="1"/>
  <c r="BR1592" i="3" l="1"/>
  <c r="AU1592" i="3"/>
  <c r="BC136" i="3"/>
  <c r="AW1591" i="3"/>
  <c r="BB136" i="3"/>
  <c r="AW1590" i="3"/>
  <c r="AT1591" i="3"/>
  <c r="BQ1593" i="3"/>
  <c r="BO1594" i="3"/>
  <c r="AR1595" i="3"/>
  <c r="AS1596" i="3"/>
  <c r="AS1592" i="1"/>
  <c r="AR1591" i="1"/>
  <c r="BR1593" i="3" l="1"/>
  <c r="AU1593" i="3"/>
  <c r="AV1593" i="3" s="1"/>
  <c r="AV1592" i="3"/>
  <c r="AT1592" i="3"/>
  <c r="BO1595" i="3"/>
  <c r="BQ1594" i="3"/>
  <c r="AR1596" i="3"/>
  <c r="AS1597" i="3"/>
  <c r="AS1593" i="1"/>
  <c r="AR1592" i="1"/>
  <c r="AT1593" i="3" l="1"/>
  <c r="BR1594" i="3"/>
  <c r="AU1594" i="3"/>
  <c r="AV1594" i="3" s="1"/>
  <c r="BD136" i="3"/>
  <c r="AW1592" i="3"/>
  <c r="BE136" i="3"/>
  <c r="AW1593" i="3"/>
  <c r="BQ1595" i="3"/>
  <c r="BO1596" i="3"/>
  <c r="AS1598" i="3"/>
  <c r="AR1597" i="3"/>
  <c r="AS1594" i="1"/>
  <c r="AR1593" i="1"/>
  <c r="BR1595" i="3" l="1"/>
  <c r="AU1595" i="3"/>
  <c r="AV1595" i="3" s="1"/>
  <c r="BF136" i="3"/>
  <c r="AW1594" i="3"/>
  <c r="AT1594" i="3"/>
  <c r="AT1595" i="3" s="1"/>
  <c r="BO1597" i="3"/>
  <c r="BQ1596" i="3"/>
  <c r="AR1598" i="3"/>
  <c r="AS1599" i="3"/>
  <c r="AS1595" i="1"/>
  <c r="AR1594" i="1"/>
  <c r="BG136" i="3" l="1"/>
  <c r="AW1595" i="3"/>
  <c r="BR1596" i="3"/>
  <c r="AU1596" i="3"/>
  <c r="BO1598" i="3"/>
  <c r="BQ1597" i="3"/>
  <c r="AR1599" i="3"/>
  <c r="AS1600" i="3"/>
  <c r="AS1596" i="1"/>
  <c r="AR1595" i="1"/>
  <c r="BR1597" i="3" l="1"/>
  <c r="AU1597" i="3"/>
  <c r="AV1597" i="3" s="1"/>
  <c r="AT1596" i="3"/>
  <c r="AV1596" i="3"/>
  <c r="BO1599" i="3"/>
  <c r="BQ1598" i="3"/>
  <c r="AR1600" i="3"/>
  <c r="AS1601" i="3"/>
  <c r="AS1597" i="1"/>
  <c r="AR1596" i="1"/>
  <c r="AT1597" i="3" l="1"/>
  <c r="BH136" i="3"/>
  <c r="AW1596" i="3"/>
  <c r="BR1598" i="3"/>
  <c r="AU1598" i="3"/>
  <c r="BI136" i="3"/>
  <c r="AW1597" i="3"/>
  <c r="BO1600" i="3"/>
  <c r="BQ1599" i="3"/>
  <c r="AR1601" i="3"/>
  <c r="AS1602" i="3"/>
  <c r="AS1598" i="1"/>
  <c r="AR1597" i="1"/>
  <c r="BR1599" i="3" l="1"/>
  <c r="AU1599" i="3"/>
  <c r="AV1599" i="3" s="1"/>
  <c r="AV1598" i="3"/>
  <c r="AT1598" i="3"/>
  <c r="BO1601" i="3"/>
  <c r="BQ1600" i="3"/>
  <c r="AS1603" i="3"/>
  <c r="AR1602" i="3"/>
  <c r="AS1599" i="1"/>
  <c r="AR1598" i="1"/>
  <c r="AT1599" i="3" l="1"/>
  <c r="BK136" i="3"/>
  <c r="AW1599" i="3"/>
  <c r="BR1600" i="3"/>
  <c r="AU1600" i="3"/>
  <c r="AV1600" i="3" s="1"/>
  <c r="BJ136" i="3"/>
  <c r="AW1598" i="3"/>
  <c r="BQ1601" i="3"/>
  <c r="BO1602" i="3"/>
  <c r="AR1603" i="3"/>
  <c r="AS1604" i="3"/>
  <c r="AS1600" i="1"/>
  <c r="AR1599" i="1"/>
  <c r="BL136" i="3" l="1"/>
  <c r="BR1601" i="3"/>
  <c r="AU1601" i="3"/>
  <c r="AV1601" i="3" s="1"/>
  <c r="AZ137" i="3"/>
  <c r="AW1600" i="3"/>
  <c r="BM136" i="3"/>
  <c r="AT1600" i="3"/>
  <c r="AT1601" i="3" s="1"/>
  <c r="BO1603" i="3"/>
  <c r="BQ1602" i="3"/>
  <c r="AR1604" i="3"/>
  <c r="AS1605" i="3"/>
  <c r="AS1601" i="1"/>
  <c r="AR1600" i="1"/>
  <c r="BA137" i="3" l="1"/>
  <c r="AW1601" i="3"/>
  <c r="BR1602" i="3"/>
  <c r="AU1602" i="3"/>
  <c r="BO1604" i="3"/>
  <c r="BQ1603" i="3"/>
  <c r="AR1605" i="3"/>
  <c r="AS1606" i="3"/>
  <c r="AS1602" i="1"/>
  <c r="AR1601" i="1"/>
  <c r="BR1603" i="3" l="1"/>
  <c r="AU1603" i="3"/>
  <c r="AV1603" i="3" s="1"/>
  <c r="AV1602" i="3"/>
  <c r="AT1602" i="3"/>
  <c r="BO1605" i="3"/>
  <c r="BQ1604" i="3"/>
  <c r="AS1607" i="3"/>
  <c r="AR1606" i="3"/>
  <c r="AS1603" i="1"/>
  <c r="AR1602" i="1"/>
  <c r="BC137" i="3" l="1"/>
  <c r="AW1603" i="3"/>
  <c r="BR1604" i="3"/>
  <c r="AU1604" i="3"/>
  <c r="AV1604" i="3" s="1"/>
  <c r="AT1603" i="3"/>
  <c r="BB137" i="3"/>
  <c r="AW1602" i="3"/>
  <c r="BQ1605" i="3"/>
  <c r="BO1606" i="3"/>
  <c r="AR1607" i="3"/>
  <c r="AS1608" i="3"/>
  <c r="AS1604" i="1"/>
  <c r="AR1603" i="1"/>
  <c r="BR1605" i="3" l="1"/>
  <c r="AU1605" i="3"/>
  <c r="AV1605" i="3" s="1"/>
  <c r="AT1604" i="3"/>
  <c r="BD137" i="3"/>
  <c r="AW1604" i="3"/>
  <c r="BO1607" i="3"/>
  <c r="BQ1606" i="3"/>
  <c r="AR1608" i="3"/>
  <c r="AS1609" i="3"/>
  <c r="AS1605" i="1"/>
  <c r="AR1604" i="1"/>
  <c r="AT1605" i="3" l="1"/>
  <c r="BE137" i="3"/>
  <c r="AW1605" i="3"/>
  <c r="BR1606" i="3"/>
  <c r="AU1606" i="3"/>
  <c r="BO1608" i="3"/>
  <c r="BQ1607" i="3"/>
  <c r="AS1610" i="3"/>
  <c r="AR1609" i="3"/>
  <c r="AS1606" i="1"/>
  <c r="AR1605" i="1"/>
  <c r="AV1606" i="3" l="1"/>
  <c r="AT1606" i="3"/>
  <c r="BR1607" i="3"/>
  <c r="AU1607" i="3"/>
  <c r="AV1607" i="3" s="1"/>
  <c r="BO1609" i="3"/>
  <c r="BQ1608" i="3"/>
  <c r="AR1610" i="3"/>
  <c r="AS1611" i="3"/>
  <c r="AS1607" i="1"/>
  <c r="AR1606" i="1"/>
  <c r="BR1608" i="3" l="1"/>
  <c r="AU1608" i="3"/>
  <c r="AT1607" i="3"/>
  <c r="BF137" i="3"/>
  <c r="AW1606" i="3"/>
  <c r="BG137" i="3"/>
  <c r="AW1607" i="3"/>
  <c r="BO1610" i="3"/>
  <c r="BQ1609" i="3"/>
  <c r="AR1611" i="3"/>
  <c r="AS1612" i="3"/>
  <c r="AS1608" i="1"/>
  <c r="AR1607" i="1"/>
  <c r="AV1608" i="3" l="1"/>
  <c r="AT1608" i="3"/>
  <c r="BR1609" i="3"/>
  <c r="AU1609" i="3"/>
  <c r="AV1609" i="3" s="1"/>
  <c r="BQ1610" i="3"/>
  <c r="BO1611" i="3"/>
  <c r="AR1612" i="3"/>
  <c r="AS1613" i="3"/>
  <c r="AS1609" i="1"/>
  <c r="AR1608" i="1"/>
  <c r="BR1610" i="3" l="1"/>
  <c r="AU1610" i="3"/>
  <c r="BI137" i="3"/>
  <c r="AW1609" i="3"/>
  <c r="AT1609" i="3"/>
  <c r="BH137" i="3"/>
  <c r="AW1608" i="3"/>
  <c r="BQ1611" i="3"/>
  <c r="BO1612" i="3"/>
  <c r="AS1614" i="3"/>
  <c r="AR1613" i="3"/>
  <c r="AS1610" i="1"/>
  <c r="AR1609" i="1"/>
  <c r="BR1611" i="3" l="1"/>
  <c r="AU1611" i="3"/>
  <c r="AV1611" i="3" s="1"/>
  <c r="AV1610" i="3"/>
  <c r="AT1610" i="3"/>
  <c r="BO1613" i="3"/>
  <c r="BQ1612" i="3"/>
  <c r="AR1614" i="3"/>
  <c r="AS1615" i="3"/>
  <c r="AS1611" i="1"/>
  <c r="AR1610" i="1"/>
  <c r="AT1611" i="3" l="1"/>
  <c r="BJ137" i="3"/>
  <c r="AW1610" i="3"/>
  <c r="BR1612" i="3"/>
  <c r="AU1612" i="3"/>
  <c r="BK137" i="3"/>
  <c r="AW1611" i="3"/>
  <c r="BO1614" i="3"/>
  <c r="BQ1613" i="3"/>
  <c r="AR1615" i="3"/>
  <c r="AS1616" i="3"/>
  <c r="AS1612" i="1"/>
  <c r="AR1611" i="1"/>
  <c r="BR1613" i="3" l="1"/>
  <c r="AU1613" i="3"/>
  <c r="AV1613" i="3" s="1"/>
  <c r="BL137" i="3"/>
  <c r="BM137" i="3"/>
  <c r="AV1612" i="3"/>
  <c r="AT1612" i="3"/>
  <c r="BO1615" i="3"/>
  <c r="BQ1614" i="3"/>
  <c r="AR1616" i="3"/>
  <c r="AS1617" i="3"/>
  <c r="AS1613" i="1"/>
  <c r="AR1612" i="1"/>
  <c r="AT1613" i="3" l="1"/>
  <c r="BR1614" i="3"/>
  <c r="AU1614" i="3"/>
  <c r="AV1614" i="3" s="1"/>
  <c r="AZ138" i="3"/>
  <c r="AW1612" i="3"/>
  <c r="BA138" i="3"/>
  <c r="AW1613" i="3"/>
  <c r="BQ1615" i="3"/>
  <c r="BO1616" i="3"/>
  <c r="AS1618" i="3"/>
  <c r="AR1617" i="3"/>
  <c r="AS1614" i="1"/>
  <c r="AR1613" i="1"/>
  <c r="AT1614" i="3" l="1"/>
  <c r="BR1615" i="3"/>
  <c r="AU1615" i="3"/>
  <c r="AV1615" i="3" s="1"/>
  <c r="BB138" i="3"/>
  <c r="AW1614" i="3"/>
  <c r="BQ1616" i="3"/>
  <c r="BO1617" i="3"/>
  <c r="AR1618" i="3"/>
  <c r="AS1619" i="3"/>
  <c r="AS1615" i="1"/>
  <c r="AR1614" i="1"/>
  <c r="BR1616" i="3" l="1"/>
  <c r="AU1616" i="3"/>
  <c r="BC138" i="3"/>
  <c r="AW1615" i="3"/>
  <c r="AT1615" i="3"/>
  <c r="BQ1617" i="3"/>
  <c r="BO1618" i="3"/>
  <c r="AR1619" i="3"/>
  <c r="AS1620" i="3"/>
  <c r="AS1616" i="1"/>
  <c r="AR1615" i="1"/>
  <c r="BR1617" i="3" l="1"/>
  <c r="AU1617" i="3"/>
  <c r="AV1617" i="3" s="1"/>
  <c r="AV1616" i="3"/>
  <c r="AT1616" i="3"/>
  <c r="BO1619" i="3"/>
  <c r="BQ1618" i="3"/>
  <c r="AR1620" i="3"/>
  <c r="AS1621" i="3"/>
  <c r="AS1617" i="1"/>
  <c r="AR1616" i="1"/>
  <c r="AT1617" i="3" l="1"/>
  <c r="BR1618" i="3"/>
  <c r="AU1618" i="3"/>
  <c r="BD138" i="3"/>
  <c r="AW1616" i="3"/>
  <c r="BE138" i="3"/>
  <c r="AW1617" i="3"/>
  <c r="BQ1619" i="3"/>
  <c r="BO1620" i="3"/>
  <c r="AR1621" i="3"/>
  <c r="AS1622" i="3"/>
  <c r="AS1618" i="1"/>
  <c r="AR1617" i="1"/>
  <c r="BR1619" i="3" l="1"/>
  <c r="AU1619" i="3"/>
  <c r="AV1619" i="3" s="1"/>
  <c r="AV1618" i="3"/>
  <c r="AT1618" i="3"/>
  <c r="BO1621" i="3"/>
  <c r="BQ1620" i="3"/>
  <c r="AS1623" i="3"/>
  <c r="AR1622" i="3"/>
  <c r="AS1619" i="1"/>
  <c r="AR1618" i="1"/>
  <c r="BR1620" i="3" l="1"/>
  <c r="AU1620" i="3"/>
  <c r="AV1620" i="3" s="1"/>
  <c r="BF138" i="3"/>
  <c r="AW1618" i="3"/>
  <c r="BG138" i="3"/>
  <c r="AW1619" i="3"/>
  <c r="AT1619" i="3"/>
  <c r="AT1620" i="3" s="1"/>
  <c r="BQ1621" i="3"/>
  <c r="BO1622" i="3"/>
  <c r="AR1623" i="3"/>
  <c r="AS1624" i="3"/>
  <c r="AS1620" i="1"/>
  <c r="AR1619" i="1"/>
  <c r="BR1621" i="3" l="1"/>
  <c r="AU1621" i="3"/>
  <c r="AV1621" i="3" s="1"/>
  <c r="BH138" i="3"/>
  <c r="AW1620" i="3"/>
  <c r="BO1623" i="3"/>
  <c r="BQ1622" i="3"/>
  <c r="AR1624" i="3"/>
  <c r="AS1625" i="3"/>
  <c r="AS1621" i="1"/>
  <c r="AR1620" i="1"/>
  <c r="AT1621" i="3" l="1"/>
  <c r="BR1622" i="3"/>
  <c r="AU1622" i="3"/>
  <c r="BI138" i="3"/>
  <c r="AW1621" i="3"/>
  <c r="BQ1623" i="3"/>
  <c r="BO1624" i="3"/>
  <c r="AR1625" i="3"/>
  <c r="AS1626" i="3"/>
  <c r="AS1622" i="1"/>
  <c r="AR1621" i="1"/>
  <c r="BR1623" i="3" l="1"/>
  <c r="AU1623" i="3"/>
  <c r="AV1623" i="3" s="1"/>
  <c r="AT1622" i="3"/>
  <c r="AV1622" i="3"/>
  <c r="BO1625" i="3"/>
  <c r="BQ1624" i="3"/>
  <c r="AS1627" i="3"/>
  <c r="AR1626" i="3"/>
  <c r="AS1623" i="1"/>
  <c r="AR1622" i="1"/>
  <c r="AT1623" i="3" l="1"/>
  <c r="BJ138" i="3"/>
  <c r="AW1622" i="3"/>
  <c r="BK138" i="3"/>
  <c r="AW1623" i="3"/>
  <c r="BR1624" i="3"/>
  <c r="AU1624" i="3"/>
  <c r="AV1624" i="3" s="1"/>
  <c r="BQ1625" i="3"/>
  <c r="BO1626" i="3"/>
  <c r="AR1627" i="3"/>
  <c r="AS1628" i="3"/>
  <c r="AS1624" i="1"/>
  <c r="AR1623" i="1"/>
  <c r="BL138" i="3" l="1"/>
  <c r="BR1625" i="3"/>
  <c r="AU1625" i="3"/>
  <c r="AV1625" i="3" s="1"/>
  <c r="AT1624" i="3"/>
  <c r="AZ139" i="3"/>
  <c r="AW1624" i="3"/>
  <c r="BM138" i="3"/>
  <c r="BO1627" i="3"/>
  <c r="BQ1626" i="3"/>
  <c r="AR1628" i="3"/>
  <c r="AS1629" i="3"/>
  <c r="AS1625" i="1"/>
  <c r="AR1624" i="1"/>
  <c r="AT1625" i="3" l="1"/>
  <c r="BR1626" i="3"/>
  <c r="AU1626" i="3"/>
  <c r="BA139" i="3"/>
  <c r="AW1625" i="3"/>
  <c r="BQ1627" i="3"/>
  <c r="BO1628" i="3"/>
  <c r="AS1630" i="3"/>
  <c r="AR1629" i="3"/>
  <c r="AS1626" i="1"/>
  <c r="AR1625" i="1"/>
  <c r="BR1627" i="3" l="1"/>
  <c r="AU1627" i="3"/>
  <c r="AV1627" i="3" s="1"/>
  <c r="AV1626" i="3"/>
  <c r="AT1626" i="3"/>
  <c r="BQ1628" i="3"/>
  <c r="BO1629" i="3"/>
  <c r="AR1630" i="3"/>
  <c r="AS1631" i="3"/>
  <c r="AS1627" i="1"/>
  <c r="AR1626" i="1"/>
  <c r="AT1627" i="3" l="1"/>
  <c r="BR1628" i="3"/>
  <c r="AU1628" i="3"/>
  <c r="BB139" i="3"/>
  <c r="AW1626" i="3"/>
  <c r="BC139" i="3"/>
  <c r="AW1627" i="3"/>
  <c r="BQ1629" i="3"/>
  <c r="BO1630" i="3"/>
  <c r="AR1631" i="3"/>
  <c r="AS1632" i="3"/>
  <c r="AS1628" i="1"/>
  <c r="AR1627" i="1"/>
  <c r="BR1629" i="3" l="1"/>
  <c r="AU1629" i="3"/>
  <c r="AV1629" i="3" s="1"/>
  <c r="AT1628" i="3"/>
  <c r="AV1628" i="3"/>
  <c r="BQ1630" i="3"/>
  <c r="BO1631" i="3"/>
  <c r="AR1632" i="3"/>
  <c r="AS1633" i="3"/>
  <c r="AS1629" i="1"/>
  <c r="AR1628" i="1"/>
  <c r="AT1629" i="3" l="1"/>
  <c r="BR1630" i="3"/>
  <c r="AU1630" i="3"/>
  <c r="AV1630" i="3" s="1"/>
  <c r="BD139" i="3"/>
  <c r="AW1628" i="3"/>
  <c r="BE139" i="3"/>
  <c r="AW1629" i="3"/>
  <c r="BQ1631" i="3"/>
  <c r="BO1632" i="3"/>
  <c r="AS1634" i="3"/>
  <c r="AR1633" i="3"/>
  <c r="AS1630" i="1"/>
  <c r="AR1629" i="1"/>
  <c r="BR1631" i="3" l="1"/>
  <c r="AU1631" i="3"/>
  <c r="AV1631" i="3" s="1"/>
  <c r="BF139" i="3"/>
  <c r="AW1630" i="3"/>
  <c r="AT1630" i="3"/>
  <c r="BO1633" i="3"/>
  <c r="BQ1632" i="3"/>
  <c r="AR1634" i="3"/>
  <c r="AS1635" i="3"/>
  <c r="AS1631" i="1"/>
  <c r="AR1630" i="1"/>
  <c r="AT1631" i="3" l="1"/>
  <c r="BR1632" i="3"/>
  <c r="AU1632" i="3"/>
  <c r="BG139" i="3"/>
  <c r="AW1631" i="3"/>
  <c r="BO1634" i="3"/>
  <c r="BQ1633" i="3"/>
  <c r="AR1635" i="3"/>
  <c r="AS1636" i="3"/>
  <c r="AS1632" i="1"/>
  <c r="AR1631" i="1"/>
  <c r="BR1633" i="3" l="1"/>
  <c r="AU1633" i="3"/>
  <c r="AV1633" i="3" s="1"/>
  <c r="AV1632" i="3"/>
  <c r="AT1632" i="3"/>
  <c r="BO1635" i="3"/>
  <c r="BQ1634" i="3"/>
  <c r="AR1636" i="3"/>
  <c r="AS1637" i="3"/>
  <c r="AS1633" i="1"/>
  <c r="AR1632" i="1"/>
  <c r="AT1633" i="3" l="1"/>
  <c r="BR1634" i="3"/>
  <c r="AU1634" i="3"/>
  <c r="AV1634" i="3" s="1"/>
  <c r="BI139" i="3"/>
  <c r="AW1633" i="3"/>
  <c r="BH139" i="3"/>
  <c r="AW1632" i="3"/>
  <c r="BO1636" i="3"/>
  <c r="BQ1635" i="3"/>
  <c r="AR1637" i="3"/>
  <c r="AS1638" i="3"/>
  <c r="AS1634" i="1"/>
  <c r="AR1633" i="1"/>
  <c r="AT1634" i="3" l="1"/>
  <c r="BJ139" i="3"/>
  <c r="AW1634" i="3"/>
  <c r="BR1635" i="3"/>
  <c r="AU1635" i="3"/>
  <c r="AV1635" i="3" s="1"/>
  <c r="BQ1636" i="3"/>
  <c r="BO1637" i="3"/>
  <c r="AS1639" i="3"/>
  <c r="AR1638" i="3"/>
  <c r="AS1635" i="1"/>
  <c r="AR1634" i="1"/>
  <c r="BK139" i="3" l="1"/>
  <c r="BM139" i="3" s="1"/>
  <c r="AW1635" i="3"/>
  <c r="BR1636" i="3"/>
  <c r="AU1636" i="3"/>
  <c r="AT1635" i="3"/>
  <c r="BO1638" i="3"/>
  <c r="BQ1637" i="3"/>
  <c r="AR1639" i="3"/>
  <c r="AS1640" i="3"/>
  <c r="AS1636" i="1"/>
  <c r="AR1635" i="1"/>
  <c r="BL139" i="3" l="1"/>
  <c r="AT1636" i="3"/>
  <c r="AV1636" i="3"/>
  <c r="BR1637" i="3"/>
  <c r="AU1637" i="3"/>
  <c r="AV1637" i="3" s="1"/>
  <c r="BQ1638" i="3"/>
  <c r="BO1639" i="3"/>
  <c r="AR1640" i="3"/>
  <c r="AS1641" i="3"/>
  <c r="AS1637" i="1"/>
  <c r="AR1636" i="1"/>
  <c r="BR1638" i="3" l="1"/>
  <c r="AU1638" i="3"/>
  <c r="AZ140" i="3"/>
  <c r="AW1636" i="3"/>
  <c r="BA140" i="3"/>
  <c r="AW1637" i="3"/>
  <c r="AT1637" i="3"/>
  <c r="BO1640" i="3"/>
  <c r="BQ1639" i="3"/>
  <c r="AR1641" i="3"/>
  <c r="AS1642" i="3"/>
  <c r="AS1638" i="1"/>
  <c r="AR1637" i="1"/>
  <c r="AV1638" i="3" l="1"/>
  <c r="AT1638" i="3"/>
  <c r="BR1639" i="3"/>
  <c r="AU1639" i="3"/>
  <c r="AV1639" i="3" s="1"/>
  <c r="BQ1640" i="3"/>
  <c r="BO1641" i="3"/>
  <c r="AS1643" i="3"/>
  <c r="AR1642" i="3"/>
  <c r="AS1639" i="1"/>
  <c r="AR1638" i="1"/>
  <c r="AT1639" i="3" l="1"/>
  <c r="BR1640" i="3"/>
  <c r="AU1640" i="3"/>
  <c r="BB140" i="3"/>
  <c r="AW1638" i="3"/>
  <c r="BC140" i="3"/>
  <c r="AW1639" i="3"/>
  <c r="BQ1641" i="3"/>
  <c r="BO1642" i="3"/>
  <c r="AR1643" i="3"/>
  <c r="AS1644" i="3"/>
  <c r="AS1640" i="1"/>
  <c r="AR1639" i="1"/>
  <c r="BR1641" i="3" l="1"/>
  <c r="AU1641" i="3"/>
  <c r="AV1641" i="3" s="1"/>
  <c r="AV1640" i="3"/>
  <c r="AT1640" i="3"/>
  <c r="BQ1642" i="3"/>
  <c r="BO1643" i="3"/>
  <c r="AR1644" i="3"/>
  <c r="AS1645" i="3"/>
  <c r="AS1641" i="1"/>
  <c r="AR1640" i="1"/>
  <c r="AT1641" i="3" l="1"/>
  <c r="BR1642" i="3"/>
  <c r="AU1642" i="3"/>
  <c r="AV1642" i="3" s="1"/>
  <c r="BD140" i="3"/>
  <c r="AW1640" i="3"/>
  <c r="BE140" i="3"/>
  <c r="AW1641" i="3"/>
  <c r="BO1644" i="3"/>
  <c r="BQ1643" i="3"/>
  <c r="AS1646" i="3"/>
  <c r="AR1645" i="3"/>
  <c r="AS1642" i="1"/>
  <c r="AR1641" i="1"/>
  <c r="BF140" i="3" l="1"/>
  <c r="AW1642" i="3"/>
  <c r="AT1642" i="3"/>
  <c r="BR1643" i="3"/>
  <c r="AU1643" i="3"/>
  <c r="AV1643" i="3" s="1"/>
  <c r="BQ1644" i="3"/>
  <c r="BO1645" i="3"/>
  <c r="AR1646" i="3"/>
  <c r="AS1647" i="3"/>
  <c r="AS1643" i="1"/>
  <c r="AR1642" i="1"/>
  <c r="BR1644" i="3" l="1"/>
  <c r="AU1644" i="3"/>
  <c r="BG140" i="3"/>
  <c r="AW1643" i="3"/>
  <c r="AT1643" i="3"/>
  <c r="BQ1645" i="3"/>
  <c r="BO1646" i="3"/>
  <c r="AR1647" i="3"/>
  <c r="AS1648" i="3"/>
  <c r="AS1644" i="1"/>
  <c r="AR1643" i="1"/>
  <c r="BR1645" i="3" l="1"/>
  <c r="AU1645" i="3"/>
  <c r="AV1645" i="3" s="1"/>
  <c r="AV1644" i="3"/>
  <c r="AT1644" i="3"/>
  <c r="BQ1646" i="3"/>
  <c r="BO1647" i="3"/>
  <c r="AR1648" i="3"/>
  <c r="AS1649" i="3"/>
  <c r="AS1645" i="1"/>
  <c r="AR1644" i="1"/>
  <c r="AT1645" i="3" l="1"/>
  <c r="BR1646" i="3"/>
  <c r="AU1646" i="3"/>
  <c r="AV1646" i="3" s="1"/>
  <c r="BI140" i="3"/>
  <c r="AW1645" i="3"/>
  <c r="BH140" i="3"/>
  <c r="AW1644" i="3"/>
  <c r="BO1648" i="3"/>
  <c r="BQ1647" i="3"/>
  <c r="AR1649" i="3"/>
  <c r="AS1650" i="3"/>
  <c r="AS1646" i="1"/>
  <c r="AR1645" i="1"/>
  <c r="AT1646" i="3" l="1"/>
  <c r="BJ140" i="3"/>
  <c r="AW1646" i="3"/>
  <c r="BR1647" i="3"/>
  <c r="AU1647" i="3"/>
  <c r="AV1647" i="3" s="1"/>
  <c r="BQ1648" i="3"/>
  <c r="BO1649" i="3"/>
  <c r="AR1650" i="3"/>
  <c r="AS1651" i="3"/>
  <c r="AS1647" i="1"/>
  <c r="AR1646" i="1"/>
  <c r="BK140" i="3" l="1"/>
  <c r="BM140" i="3" s="1"/>
  <c r="AW1647" i="3"/>
  <c r="BR1648" i="3"/>
  <c r="AU1648" i="3"/>
  <c r="AT1647" i="3"/>
  <c r="BO1650" i="3"/>
  <c r="BQ1649" i="3"/>
  <c r="AR1651" i="3"/>
  <c r="AS1652" i="3"/>
  <c r="AS1648" i="1"/>
  <c r="AR1647" i="1"/>
  <c r="BL140" i="3" l="1"/>
  <c r="AT1648" i="3"/>
  <c r="AV1648" i="3"/>
  <c r="BR1649" i="3"/>
  <c r="AU1649" i="3"/>
  <c r="AV1649" i="3" s="1"/>
  <c r="BO1651" i="3"/>
  <c r="BQ1650" i="3"/>
  <c r="AR1652" i="3"/>
  <c r="AS1653" i="3"/>
  <c r="AS1649" i="1"/>
  <c r="AR1648" i="1"/>
  <c r="BR1650" i="3" l="1"/>
  <c r="AU1650" i="3"/>
  <c r="BA141" i="3"/>
  <c r="AW1649" i="3"/>
  <c r="AZ141" i="3"/>
  <c r="AW1648" i="3"/>
  <c r="AT1649" i="3"/>
  <c r="BO1652" i="3"/>
  <c r="BQ1651" i="3"/>
  <c r="AR1653" i="3"/>
  <c r="AS1654" i="3"/>
  <c r="AS1650" i="1"/>
  <c r="AR1649" i="1"/>
  <c r="AV1650" i="3" l="1"/>
  <c r="AT1650" i="3"/>
  <c r="BR1651" i="3"/>
  <c r="AU1651" i="3"/>
  <c r="AV1651" i="3" s="1"/>
  <c r="BQ1652" i="3"/>
  <c r="BO1653" i="3"/>
  <c r="AS1655" i="3"/>
  <c r="AR1654" i="3"/>
  <c r="AS1651" i="1"/>
  <c r="AR1650" i="1"/>
  <c r="BC141" i="3" l="1"/>
  <c r="AW1651" i="3"/>
  <c r="AT1651" i="3"/>
  <c r="BR1652" i="3"/>
  <c r="AU1652" i="3"/>
  <c r="AV1652" i="3" s="1"/>
  <c r="BB141" i="3"/>
  <c r="AW1650" i="3"/>
  <c r="BO1654" i="3"/>
  <c r="BQ1653" i="3"/>
  <c r="AR1655" i="3"/>
  <c r="AS1656" i="3"/>
  <c r="AS1652" i="1"/>
  <c r="AR1651" i="1"/>
  <c r="AT1652" i="3" l="1"/>
  <c r="BD141" i="3"/>
  <c r="AW1652" i="3"/>
  <c r="BR1653" i="3"/>
  <c r="AU1653" i="3"/>
  <c r="AV1653" i="3" s="1"/>
  <c r="BO1655" i="3"/>
  <c r="BQ1654" i="3"/>
  <c r="AR1656" i="3"/>
  <c r="AS1657" i="3"/>
  <c r="AS1653" i="1"/>
  <c r="AR1652" i="1"/>
  <c r="BE141" i="3" l="1"/>
  <c r="AW1653" i="3"/>
  <c r="AT1653" i="3"/>
  <c r="BR1654" i="3"/>
  <c r="AU1654" i="3"/>
  <c r="BO1656" i="3"/>
  <c r="BQ1655" i="3"/>
  <c r="AS1658" i="3"/>
  <c r="AR1657" i="3"/>
  <c r="AS1654" i="1"/>
  <c r="AR1653" i="1"/>
  <c r="AV1654" i="3" l="1"/>
  <c r="AT1654" i="3"/>
  <c r="BR1655" i="3"/>
  <c r="AU1655" i="3"/>
  <c r="AV1655" i="3" s="1"/>
  <c r="BO1657" i="3"/>
  <c r="BQ1656" i="3"/>
  <c r="AR1658" i="3"/>
  <c r="AS1659" i="3"/>
  <c r="AS1655" i="1"/>
  <c r="AR1654" i="1"/>
  <c r="BG141" i="3" l="1"/>
  <c r="AW1655" i="3"/>
  <c r="BR1656" i="3"/>
  <c r="AU1656" i="3"/>
  <c r="AV1656" i="3" s="1"/>
  <c r="AT1655" i="3"/>
  <c r="BF141" i="3"/>
  <c r="AW1654" i="3"/>
  <c r="BO1658" i="3"/>
  <c r="BQ1657" i="3"/>
  <c r="AR1659" i="3"/>
  <c r="AS1660" i="3"/>
  <c r="AS1656" i="1"/>
  <c r="AR1655" i="1"/>
  <c r="BH141" i="3" l="1"/>
  <c r="AW1656" i="3"/>
  <c r="AT1656" i="3"/>
  <c r="BR1657" i="3"/>
  <c r="AU1657" i="3"/>
  <c r="AV1657" i="3" s="1"/>
  <c r="BO1659" i="3"/>
  <c r="BQ1658" i="3"/>
  <c r="AR1660" i="3"/>
  <c r="AS1661" i="3"/>
  <c r="AS1657" i="1"/>
  <c r="AR1656" i="1"/>
  <c r="BI141" i="3" l="1"/>
  <c r="AW1657" i="3"/>
  <c r="AT1657" i="3"/>
  <c r="BR1658" i="3"/>
  <c r="AU1658" i="3"/>
  <c r="BO1660" i="3"/>
  <c r="BQ1659" i="3"/>
  <c r="AS1662" i="3"/>
  <c r="AR1661" i="3"/>
  <c r="AS1658" i="1"/>
  <c r="AR1657" i="1"/>
  <c r="BR1659" i="3" l="1"/>
  <c r="AU1659" i="3"/>
  <c r="AV1659" i="3" s="1"/>
  <c r="AV1658" i="3"/>
  <c r="AT1658" i="3"/>
  <c r="BQ1660" i="3"/>
  <c r="BO1661" i="3"/>
  <c r="AR1662" i="3"/>
  <c r="AS1663" i="3"/>
  <c r="AS1659" i="1"/>
  <c r="AR1658" i="1"/>
  <c r="AT1659" i="3" l="1"/>
  <c r="BR1660" i="3"/>
  <c r="AU1660" i="3"/>
  <c r="AV1660" i="3" s="1"/>
  <c r="BJ141" i="3"/>
  <c r="AW1658" i="3"/>
  <c r="BK141" i="3"/>
  <c r="AW1659" i="3"/>
  <c r="BO1662" i="3"/>
  <c r="BQ1661" i="3"/>
  <c r="AR1663" i="3"/>
  <c r="AS1664" i="3"/>
  <c r="AS1660" i="1"/>
  <c r="AR1659" i="1"/>
  <c r="AT1660" i="3" l="1"/>
  <c r="AZ142" i="3"/>
  <c r="AW1660" i="3"/>
  <c r="BM141" i="3"/>
  <c r="BL141" i="3"/>
  <c r="BR1661" i="3"/>
  <c r="AU1661" i="3"/>
  <c r="AV1661" i="3" s="1"/>
  <c r="BO1663" i="3"/>
  <c r="BQ1662" i="3"/>
  <c r="AR1664" i="3"/>
  <c r="AS1665" i="3"/>
  <c r="AS1661" i="1"/>
  <c r="AR1660" i="1"/>
  <c r="BA142" i="3" l="1"/>
  <c r="AW1661" i="3"/>
  <c r="BR1662" i="3"/>
  <c r="AU1662" i="3"/>
  <c r="AT1661" i="3"/>
  <c r="BO1664" i="3"/>
  <c r="BQ1663" i="3"/>
  <c r="AR1665" i="3"/>
  <c r="AS1666" i="3"/>
  <c r="AS1662" i="1"/>
  <c r="AR1661" i="1"/>
  <c r="AV1662" i="3" l="1"/>
  <c r="AT1662" i="3"/>
  <c r="BR1663" i="3"/>
  <c r="AU1663" i="3"/>
  <c r="AV1663" i="3" s="1"/>
  <c r="BQ1664" i="3"/>
  <c r="BO1665" i="3"/>
  <c r="AS1667" i="3"/>
  <c r="AR1666" i="3"/>
  <c r="AS1663" i="1"/>
  <c r="AR1662" i="1"/>
  <c r="BC142" i="3" l="1"/>
  <c r="AW1663" i="3"/>
  <c r="BR1664" i="3"/>
  <c r="AU1664" i="3"/>
  <c r="AV1664" i="3" s="1"/>
  <c r="AT1663" i="3"/>
  <c r="BB142" i="3"/>
  <c r="AW1662" i="3"/>
  <c r="BQ1665" i="3"/>
  <c r="BO1666" i="3"/>
  <c r="AR1667" i="3"/>
  <c r="AS1668" i="3"/>
  <c r="AS1664" i="1"/>
  <c r="AR1663" i="1"/>
  <c r="BD142" i="3" l="1"/>
  <c r="AW1664" i="3"/>
  <c r="BR1665" i="3"/>
  <c r="AU1665" i="3"/>
  <c r="AV1665" i="3" s="1"/>
  <c r="AT1664" i="3"/>
  <c r="BO1667" i="3"/>
  <c r="BQ1666" i="3"/>
  <c r="AR1668" i="3"/>
  <c r="AS1669" i="3"/>
  <c r="AS1665" i="1"/>
  <c r="AR1664" i="1"/>
  <c r="AT1665" i="3" l="1"/>
  <c r="BE142" i="3"/>
  <c r="AW1665" i="3"/>
  <c r="BR1666" i="3"/>
  <c r="AU1666" i="3"/>
  <c r="BQ1667" i="3"/>
  <c r="BO1668" i="3"/>
  <c r="AR1669" i="3"/>
  <c r="AS1670" i="3"/>
  <c r="AS1666" i="1"/>
  <c r="AR1665" i="1"/>
  <c r="AV1666" i="3" l="1"/>
  <c r="AT1666" i="3"/>
  <c r="BR1667" i="3"/>
  <c r="AU1667" i="3"/>
  <c r="AV1667" i="3" s="1"/>
  <c r="BO1669" i="3"/>
  <c r="BQ1668" i="3"/>
  <c r="AS1671" i="3"/>
  <c r="AR1670" i="3"/>
  <c r="AS1667" i="1"/>
  <c r="AR1666" i="1"/>
  <c r="BG142" i="3" l="1"/>
  <c r="AW1667" i="3"/>
  <c r="BR1668" i="3"/>
  <c r="AU1668" i="3"/>
  <c r="AT1667" i="3"/>
  <c r="BF142" i="3"/>
  <c r="AW1666" i="3"/>
  <c r="BO1670" i="3"/>
  <c r="BQ1669" i="3"/>
  <c r="AR1671" i="3"/>
  <c r="AS1672" i="3"/>
  <c r="AS1668" i="1"/>
  <c r="AR1667" i="1"/>
  <c r="AV1668" i="3" l="1"/>
  <c r="AT1668" i="3"/>
  <c r="BR1669" i="3"/>
  <c r="AU1669" i="3"/>
  <c r="AV1669" i="3" s="1"/>
  <c r="BQ1670" i="3"/>
  <c r="BO1671" i="3"/>
  <c r="AR1672" i="3"/>
  <c r="AS1673" i="3"/>
  <c r="AS1669" i="1"/>
  <c r="AR1668" i="1"/>
  <c r="BI142" i="3" l="1"/>
  <c r="AW1669" i="3"/>
  <c r="BR1670" i="3"/>
  <c r="AU1670" i="3"/>
  <c r="AV1670" i="3" s="1"/>
  <c r="AT1669" i="3"/>
  <c r="BH142" i="3"/>
  <c r="AW1668" i="3"/>
  <c r="BQ1671" i="3"/>
  <c r="BO1672" i="3"/>
  <c r="AS1674" i="3"/>
  <c r="AR1673" i="3"/>
  <c r="AS1670" i="1"/>
  <c r="AR1669" i="1"/>
  <c r="BJ142" i="3" l="1"/>
  <c r="AW1670" i="3"/>
  <c r="BR1671" i="3"/>
  <c r="AU1671" i="3"/>
  <c r="AV1671" i="3" s="1"/>
  <c r="AT1670" i="3"/>
  <c r="BO1673" i="3"/>
  <c r="BQ1672" i="3"/>
  <c r="AR1674" i="3"/>
  <c r="AS1675" i="3"/>
  <c r="AS1671" i="1"/>
  <c r="AR1670" i="1"/>
  <c r="AT1671" i="3" l="1"/>
  <c r="BK142" i="3"/>
  <c r="AW1671" i="3"/>
  <c r="BR1672" i="3"/>
  <c r="AU1672" i="3"/>
  <c r="BO1674" i="3"/>
  <c r="BQ1673" i="3"/>
  <c r="AR1675" i="3"/>
  <c r="AS1676" i="3"/>
  <c r="AS1672" i="1"/>
  <c r="AR1671" i="1"/>
  <c r="BR1673" i="3" l="1"/>
  <c r="AU1673" i="3"/>
  <c r="AV1673" i="3" s="1"/>
  <c r="AV1672" i="3"/>
  <c r="AT1672" i="3"/>
  <c r="BM142" i="3"/>
  <c r="BL142" i="3"/>
  <c r="BQ1674" i="3"/>
  <c r="BO1675" i="3"/>
  <c r="AR1676" i="3"/>
  <c r="AS1677" i="3"/>
  <c r="AS1673" i="1"/>
  <c r="AR1672" i="1"/>
  <c r="AT1673" i="3" l="1"/>
  <c r="BR1674" i="3"/>
  <c r="AU1674" i="3"/>
  <c r="AV1674" i="3" s="1"/>
  <c r="BA143" i="3"/>
  <c r="AW1673" i="3"/>
  <c r="AZ143" i="3"/>
  <c r="AW1672" i="3"/>
  <c r="BO1676" i="3"/>
  <c r="BQ1675" i="3"/>
  <c r="AS1678" i="3"/>
  <c r="AR1677" i="3"/>
  <c r="AS1674" i="1"/>
  <c r="AR1673" i="1"/>
  <c r="AT1674" i="3" l="1"/>
  <c r="BB143" i="3"/>
  <c r="AW1674" i="3"/>
  <c r="BR1675" i="3"/>
  <c r="AU1675" i="3"/>
  <c r="AV1675" i="3" s="1"/>
  <c r="BQ1676" i="3"/>
  <c r="BO1677" i="3"/>
  <c r="AR1678" i="3"/>
  <c r="AS1679" i="3"/>
  <c r="AS1675" i="1"/>
  <c r="AR1674" i="1"/>
  <c r="BR1676" i="3" l="1"/>
  <c r="AU1676" i="3"/>
  <c r="BC143" i="3"/>
  <c r="AW1675" i="3"/>
  <c r="AT1675" i="3"/>
  <c r="BO1678" i="3"/>
  <c r="BQ1677" i="3"/>
  <c r="AR1679" i="3"/>
  <c r="AS1680" i="3"/>
  <c r="AS1676" i="1"/>
  <c r="AR1675" i="1"/>
  <c r="BR1677" i="3" l="1"/>
  <c r="AU1677" i="3"/>
  <c r="AV1677" i="3" s="1"/>
  <c r="AV1676" i="3"/>
  <c r="AT1676" i="3"/>
  <c r="BQ1678" i="3"/>
  <c r="BO1679" i="3"/>
  <c r="AR1680" i="3"/>
  <c r="AS1681" i="3"/>
  <c r="AS1677" i="1"/>
  <c r="AR1676" i="1"/>
  <c r="AT1677" i="3" l="1"/>
  <c r="BE143" i="3"/>
  <c r="AW1677" i="3"/>
  <c r="BR1678" i="3"/>
  <c r="AU1678" i="3"/>
  <c r="AV1678" i="3" s="1"/>
  <c r="BD143" i="3"/>
  <c r="AW1676" i="3"/>
  <c r="BO1680" i="3"/>
  <c r="BQ1679" i="3"/>
  <c r="AS1682" i="3"/>
  <c r="AR1681" i="3"/>
  <c r="AS1678" i="1"/>
  <c r="AR1677" i="1"/>
  <c r="AT1678" i="3" l="1"/>
  <c r="BF143" i="3"/>
  <c r="AW1678" i="3"/>
  <c r="BR1679" i="3"/>
  <c r="AU1679" i="3"/>
  <c r="AV1679" i="3" s="1"/>
  <c r="BO1681" i="3"/>
  <c r="BQ1680" i="3"/>
  <c r="AR1682" i="3"/>
  <c r="AS1683" i="3"/>
  <c r="AS1679" i="1"/>
  <c r="AR1678" i="1"/>
  <c r="BR1680" i="3" l="1"/>
  <c r="AU1680" i="3"/>
  <c r="BG143" i="3"/>
  <c r="AW1679" i="3"/>
  <c r="AT1679" i="3"/>
  <c r="BO1682" i="3"/>
  <c r="BQ1681" i="3"/>
  <c r="AR1683" i="3"/>
  <c r="AS1684" i="3"/>
  <c r="AS1680" i="1"/>
  <c r="AR1679" i="1"/>
  <c r="BR1681" i="3" l="1"/>
  <c r="AU1681" i="3"/>
  <c r="AV1681" i="3" s="1"/>
  <c r="AT1680" i="3"/>
  <c r="AV1680" i="3"/>
  <c r="BQ1682" i="3"/>
  <c r="BO1683" i="3"/>
  <c r="AR1684" i="3"/>
  <c r="AS1685" i="3"/>
  <c r="AS1681" i="1"/>
  <c r="AR1680" i="1"/>
  <c r="BR1682" i="3" l="1"/>
  <c r="AU1682" i="3"/>
  <c r="BH143" i="3"/>
  <c r="AW1680" i="3"/>
  <c r="BI143" i="3"/>
  <c r="AW1681" i="3"/>
  <c r="AT1681" i="3"/>
  <c r="BQ1683" i="3"/>
  <c r="BO1684" i="3"/>
  <c r="AR1685" i="3"/>
  <c r="AS1686" i="3"/>
  <c r="AS1682" i="1"/>
  <c r="AR1681" i="1"/>
  <c r="BR1683" i="3" l="1"/>
  <c r="AU1683" i="3"/>
  <c r="AV1683" i="3" s="1"/>
  <c r="AT1682" i="3"/>
  <c r="AV1682" i="3"/>
  <c r="BQ1684" i="3"/>
  <c r="BO1685" i="3"/>
  <c r="AS1687" i="3"/>
  <c r="AR1686" i="3"/>
  <c r="AS1683" i="1"/>
  <c r="AR1682" i="1"/>
  <c r="AT1683" i="3" l="1"/>
  <c r="BR1684" i="3"/>
  <c r="AU1684" i="3"/>
  <c r="BJ143" i="3"/>
  <c r="AW1682" i="3"/>
  <c r="BK143" i="3"/>
  <c r="AW1683" i="3"/>
  <c r="BO1686" i="3"/>
  <c r="BQ1685" i="3"/>
  <c r="AR1687" i="3"/>
  <c r="AS1688" i="3"/>
  <c r="AS1684" i="1"/>
  <c r="AR1683" i="1"/>
  <c r="BL143" i="3" l="1"/>
  <c r="BR1685" i="3"/>
  <c r="AU1685" i="3"/>
  <c r="AV1685" i="3" s="1"/>
  <c r="BM143" i="3"/>
  <c r="AV1684" i="3"/>
  <c r="AT1684" i="3"/>
  <c r="BO1687" i="3"/>
  <c r="BQ1686" i="3"/>
  <c r="AR1688" i="3"/>
  <c r="AS1689" i="3"/>
  <c r="AS1685" i="1"/>
  <c r="AR1684" i="1"/>
  <c r="AT1685" i="3" l="1"/>
  <c r="BA144" i="3"/>
  <c r="AW1685" i="3"/>
  <c r="BR1686" i="3"/>
  <c r="AU1686" i="3"/>
  <c r="AV1686" i="3" s="1"/>
  <c r="AZ144" i="3"/>
  <c r="AW1684" i="3"/>
  <c r="BO1688" i="3"/>
  <c r="BQ1687" i="3"/>
  <c r="AR1689" i="3"/>
  <c r="AS1690" i="3"/>
  <c r="AS1686" i="1"/>
  <c r="AR1685" i="1"/>
  <c r="BB144" i="3" l="1"/>
  <c r="AW1686" i="3"/>
  <c r="BR1687" i="3"/>
  <c r="AU1687" i="3"/>
  <c r="AV1687" i="3" s="1"/>
  <c r="AT1686" i="3"/>
  <c r="BO1689" i="3"/>
  <c r="BQ1688" i="3"/>
  <c r="AR1690" i="3"/>
  <c r="AS1691" i="3"/>
  <c r="AS1687" i="1"/>
  <c r="AR1686" i="1"/>
  <c r="AT1687" i="3" l="1"/>
  <c r="BC144" i="3"/>
  <c r="AW1687" i="3"/>
  <c r="BR1688" i="3"/>
  <c r="AU1688" i="3"/>
  <c r="BO1690" i="3"/>
  <c r="BQ1689" i="3"/>
  <c r="AR1691" i="3"/>
  <c r="AS1692" i="3"/>
  <c r="AS1688" i="1"/>
  <c r="AR1687" i="1"/>
  <c r="BR1689" i="3" l="1"/>
  <c r="AU1689" i="3"/>
  <c r="AV1689" i="3" s="1"/>
  <c r="AV1688" i="3"/>
  <c r="AT1688" i="3"/>
  <c r="BQ1690" i="3"/>
  <c r="BO1691" i="3"/>
  <c r="AR1692" i="3"/>
  <c r="AS1693" i="3"/>
  <c r="AS1689" i="1"/>
  <c r="AR1688" i="1"/>
  <c r="AT1689" i="3" l="1"/>
  <c r="BE144" i="3"/>
  <c r="AW1689" i="3"/>
  <c r="BR1690" i="3"/>
  <c r="AU1690" i="3"/>
  <c r="BD144" i="3"/>
  <c r="AW1688" i="3"/>
  <c r="BO1692" i="3"/>
  <c r="BQ1691" i="3"/>
  <c r="AR1693" i="3"/>
  <c r="AS1694" i="3"/>
  <c r="AS1690" i="1"/>
  <c r="AR1689" i="1"/>
  <c r="BR1691" i="3" l="1"/>
  <c r="AU1691" i="3"/>
  <c r="AV1691" i="3" s="1"/>
  <c r="AT1690" i="3"/>
  <c r="AV1690" i="3"/>
  <c r="BQ1692" i="3"/>
  <c r="BO1693" i="3"/>
  <c r="AR1694" i="3"/>
  <c r="AS1695" i="3"/>
  <c r="AS1691" i="1"/>
  <c r="AR1690" i="1"/>
  <c r="AT1691" i="3" l="1"/>
  <c r="BF144" i="3"/>
  <c r="AW1690" i="3"/>
  <c r="BG144" i="3"/>
  <c r="AW1691" i="3"/>
  <c r="BR1692" i="3"/>
  <c r="AU1692" i="3"/>
  <c r="BQ1693" i="3"/>
  <c r="BO1694" i="3"/>
  <c r="AR1695" i="3"/>
  <c r="AS1696" i="3"/>
  <c r="AS1692" i="1"/>
  <c r="AR1691" i="1"/>
  <c r="AT1692" i="3" l="1"/>
  <c r="AV1692" i="3"/>
  <c r="BR1693" i="3"/>
  <c r="AU1693" i="3"/>
  <c r="AV1693" i="3" s="1"/>
  <c r="BQ1694" i="3"/>
  <c r="BO1695" i="3"/>
  <c r="AR1696" i="3"/>
  <c r="AS1697" i="3"/>
  <c r="AS1693" i="1"/>
  <c r="AR1692" i="1"/>
  <c r="BR1694" i="3" l="1"/>
  <c r="AU1694" i="3"/>
  <c r="AV1694" i="3" s="1"/>
  <c r="BH144" i="3"/>
  <c r="AW1692" i="3"/>
  <c r="BI144" i="3"/>
  <c r="AW1693" i="3"/>
  <c r="AT1693" i="3"/>
  <c r="BQ1695" i="3"/>
  <c r="BO1696" i="3"/>
  <c r="AR1697" i="3"/>
  <c r="AS1698" i="3"/>
  <c r="AS1694" i="1"/>
  <c r="AR1693" i="1"/>
  <c r="AT1694" i="3" l="1"/>
  <c r="BR1695" i="3"/>
  <c r="AU1695" i="3"/>
  <c r="AV1695" i="3" s="1"/>
  <c r="BJ144" i="3"/>
  <c r="AW1694" i="3"/>
  <c r="BQ1696" i="3"/>
  <c r="BO1697" i="3"/>
  <c r="AR1698" i="3"/>
  <c r="AS1699" i="3"/>
  <c r="AS1695" i="1"/>
  <c r="AR1694" i="1"/>
  <c r="BR1696" i="3" l="1"/>
  <c r="AU1696" i="3"/>
  <c r="BK144" i="3"/>
  <c r="AW1695" i="3"/>
  <c r="AT1695" i="3"/>
  <c r="BO1698" i="3"/>
  <c r="BQ1697" i="3"/>
  <c r="AR1699" i="3"/>
  <c r="AS1700" i="3"/>
  <c r="AS1696" i="1"/>
  <c r="AR1695" i="1"/>
  <c r="BR1697" i="3" l="1"/>
  <c r="AU1697" i="3"/>
  <c r="AV1697" i="3" s="1"/>
  <c r="AT1696" i="3"/>
  <c r="AV1696" i="3"/>
  <c r="BM144" i="3"/>
  <c r="BL144" i="3"/>
  <c r="BQ1698" i="3"/>
  <c r="BO1699" i="3"/>
  <c r="AR1700" i="3"/>
  <c r="AS1701" i="3"/>
  <c r="AS1697" i="1"/>
  <c r="AR1696" i="1"/>
  <c r="AT1697" i="3" l="1"/>
  <c r="AZ145" i="3"/>
  <c r="AW1696" i="3"/>
  <c r="BR1698" i="3"/>
  <c r="AU1698" i="3"/>
  <c r="AV1698" i="3" s="1"/>
  <c r="BA145" i="3"/>
  <c r="AW1697" i="3"/>
  <c r="BQ1699" i="3"/>
  <c r="BO1700" i="3"/>
  <c r="AS1702" i="3"/>
  <c r="AR1701" i="3"/>
  <c r="AS1698" i="1"/>
  <c r="AR1697" i="1"/>
  <c r="BR1699" i="3" l="1"/>
  <c r="AU1699" i="3"/>
  <c r="AV1699" i="3" s="1"/>
  <c r="BB145" i="3"/>
  <c r="AW1698" i="3"/>
  <c r="AT1698" i="3"/>
  <c r="BQ1700" i="3"/>
  <c r="BO1701" i="3"/>
  <c r="AR1702" i="3"/>
  <c r="AS1703" i="3"/>
  <c r="AS1699" i="1"/>
  <c r="AR1698" i="1"/>
  <c r="AT1699" i="3" l="1"/>
  <c r="BR1700" i="3"/>
  <c r="AU1700" i="3"/>
  <c r="BC145" i="3"/>
  <c r="AW1699" i="3"/>
  <c r="BO1702" i="3"/>
  <c r="BQ1701" i="3"/>
  <c r="AR1703" i="3"/>
  <c r="AS1704" i="3"/>
  <c r="AS1700" i="1"/>
  <c r="AR1699" i="1"/>
  <c r="BR1701" i="3" l="1"/>
  <c r="AU1701" i="3"/>
  <c r="AV1701" i="3" s="1"/>
  <c r="AV1700" i="3"/>
  <c r="AT1700" i="3"/>
  <c r="BO1703" i="3"/>
  <c r="BQ1702" i="3"/>
  <c r="AR1704" i="3"/>
  <c r="AS1705" i="3"/>
  <c r="AS1701" i="1"/>
  <c r="AR1700" i="1"/>
  <c r="BR1702" i="3" l="1"/>
  <c r="AU1702" i="3"/>
  <c r="BE145" i="3"/>
  <c r="AW1701" i="3"/>
  <c r="AT1701" i="3"/>
  <c r="BD145" i="3"/>
  <c r="AW1700" i="3"/>
  <c r="BQ1703" i="3"/>
  <c r="BO1704" i="3"/>
  <c r="AR1705" i="3"/>
  <c r="AS1706" i="3"/>
  <c r="AS1702" i="1"/>
  <c r="AR1701" i="1"/>
  <c r="BR1703" i="3" l="1"/>
  <c r="AU1703" i="3"/>
  <c r="AV1703" i="3" s="1"/>
  <c r="AT1702" i="3"/>
  <c r="AV1702" i="3"/>
  <c r="BO1705" i="3"/>
  <c r="BQ1704" i="3"/>
  <c r="AR1706" i="3"/>
  <c r="AS1707" i="3"/>
  <c r="AS1703" i="1"/>
  <c r="AR1702" i="1"/>
  <c r="AT1703" i="3" l="1"/>
  <c r="BF145" i="3"/>
  <c r="AW1702" i="3"/>
  <c r="BG145" i="3"/>
  <c r="AW1703" i="3"/>
  <c r="BR1704" i="3"/>
  <c r="AU1704" i="3"/>
  <c r="BO1706" i="3"/>
  <c r="BQ1705" i="3"/>
  <c r="AR1707" i="3"/>
  <c r="AS1708" i="3"/>
  <c r="AS1704" i="1"/>
  <c r="AR1703" i="1"/>
  <c r="BR1705" i="3" l="1"/>
  <c r="AU1705" i="3"/>
  <c r="AV1705" i="3" s="1"/>
  <c r="AV1704" i="3"/>
  <c r="AT1704" i="3"/>
  <c r="BQ1706" i="3"/>
  <c r="BO1707" i="3"/>
  <c r="AS1709" i="3"/>
  <c r="AR1708" i="3"/>
  <c r="AS1705" i="1"/>
  <c r="AR1704" i="1"/>
  <c r="AT1705" i="3" l="1"/>
  <c r="BR1706" i="3"/>
  <c r="AU1706" i="3"/>
  <c r="BI145" i="3"/>
  <c r="AW1705" i="3"/>
  <c r="BH145" i="3"/>
  <c r="AW1704" i="3"/>
  <c r="BQ1707" i="3"/>
  <c r="BO1708" i="3"/>
  <c r="AR1709" i="3"/>
  <c r="AS1710" i="3"/>
  <c r="AS1706" i="1"/>
  <c r="AR1705" i="1"/>
  <c r="BR1707" i="3" l="1"/>
  <c r="AU1707" i="3"/>
  <c r="AV1707" i="3" s="1"/>
  <c r="AV1706" i="3"/>
  <c r="AT1706" i="3"/>
  <c r="BQ1708" i="3"/>
  <c r="BO1709" i="3"/>
  <c r="AR1710" i="3"/>
  <c r="AS1711" i="3"/>
  <c r="AS1707" i="1"/>
  <c r="AR1706" i="1"/>
  <c r="AT1707" i="3" l="1"/>
  <c r="BJ145" i="3"/>
  <c r="AW1706" i="3"/>
  <c r="BK145" i="3"/>
  <c r="AW1707" i="3"/>
  <c r="BR1708" i="3"/>
  <c r="AU1708" i="3"/>
  <c r="BO1710" i="3"/>
  <c r="BQ1709" i="3"/>
  <c r="AR1711" i="3"/>
  <c r="AS1712" i="3"/>
  <c r="AS1708" i="1"/>
  <c r="AR1707" i="1"/>
  <c r="AV1708" i="3" l="1"/>
  <c r="AT1708" i="3"/>
  <c r="BR1709" i="3"/>
  <c r="AU1709" i="3"/>
  <c r="AV1709" i="3" s="1"/>
  <c r="BM145" i="3"/>
  <c r="BL145" i="3"/>
  <c r="BQ1710" i="3"/>
  <c r="BO1711" i="3"/>
  <c r="AR1712" i="3"/>
  <c r="AS1713" i="3"/>
  <c r="AS1709" i="1"/>
  <c r="AR1708" i="1"/>
  <c r="BR1710" i="3" l="1"/>
  <c r="AU1710" i="3"/>
  <c r="AV1710" i="3" s="1"/>
  <c r="BA146" i="3"/>
  <c r="AW1709" i="3"/>
  <c r="AT1709" i="3"/>
  <c r="AZ146" i="3"/>
  <c r="AW1708" i="3"/>
  <c r="BQ1711" i="3"/>
  <c r="BO1712" i="3"/>
  <c r="AR1713" i="3"/>
  <c r="AS1714" i="3"/>
  <c r="AS1710" i="1"/>
  <c r="AR1709" i="1"/>
  <c r="AT1710" i="3" l="1"/>
  <c r="BR1711" i="3"/>
  <c r="AU1711" i="3"/>
  <c r="AV1711" i="3" s="1"/>
  <c r="BB146" i="3"/>
  <c r="AW1710" i="3"/>
  <c r="BO1713" i="3"/>
  <c r="BQ1712" i="3"/>
  <c r="AR1714" i="3"/>
  <c r="AS1715" i="3"/>
  <c r="AS1711" i="1"/>
  <c r="AR1710" i="1"/>
  <c r="AT1711" i="3" l="1"/>
  <c r="BC146" i="3"/>
  <c r="AW1711" i="3"/>
  <c r="BR1712" i="3"/>
  <c r="AU1712" i="3"/>
  <c r="BO1714" i="3"/>
  <c r="BQ1713" i="3"/>
  <c r="AR1715" i="3"/>
  <c r="AS1716" i="3"/>
  <c r="AS1712" i="1"/>
  <c r="AR1711" i="1"/>
  <c r="BR1713" i="3" l="1"/>
  <c r="AU1713" i="3"/>
  <c r="AV1713" i="3" s="1"/>
  <c r="AT1712" i="3"/>
  <c r="AV1712" i="3"/>
  <c r="BQ1714" i="3"/>
  <c r="BO1715" i="3"/>
  <c r="AR1716" i="3"/>
  <c r="AS1717" i="3"/>
  <c r="AS1713" i="1"/>
  <c r="AR1712" i="1"/>
  <c r="AT1713" i="3" l="1"/>
  <c r="BR1714" i="3"/>
  <c r="AU1714" i="3"/>
  <c r="BE146" i="3"/>
  <c r="AW1713" i="3"/>
  <c r="BD146" i="3"/>
  <c r="AW1712" i="3"/>
  <c r="BO1716" i="3"/>
  <c r="BQ1715" i="3"/>
  <c r="AS1718" i="3"/>
  <c r="AR1717" i="3"/>
  <c r="AS1714" i="1"/>
  <c r="AR1713" i="1"/>
  <c r="BR1715" i="3" l="1"/>
  <c r="AU1715" i="3"/>
  <c r="AV1715" i="3" s="1"/>
  <c r="AV1714" i="3"/>
  <c r="AT1714" i="3"/>
  <c r="BQ1716" i="3"/>
  <c r="BO1717" i="3"/>
  <c r="AR1718" i="3"/>
  <c r="AS1719" i="3"/>
  <c r="AS1715" i="1"/>
  <c r="AR1714" i="1"/>
  <c r="AT1715" i="3" l="1"/>
  <c r="BR1716" i="3"/>
  <c r="AU1716" i="3"/>
  <c r="BF146" i="3"/>
  <c r="AW1714" i="3"/>
  <c r="BG146" i="3"/>
  <c r="AW1715" i="3"/>
  <c r="BQ1717" i="3"/>
  <c r="BO1718" i="3"/>
  <c r="AR1719" i="3"/>
  <c r="AS1720" i="3"/>
  <c r="AS1716" i="1"/>
  <c r="AR1715" i="1"/>
  <c r="BR1717" i="3" l="1"/>
  <c r="AU1717" i="3"/>
  <c r="AV1717" i="3" s="1"/>
  <c r="AT1716" i="3"/>
  <c r="AV1716" i="3"/>
  <c r="BQ1718" i="3"/>
  <c r="BO1719" i="3"/>
  <c r="AR1720" i="3"/>
  <c r="AS1721" i="3"/>
  <c r="AS1717" i="1"/>
  <c r="AR1716" i="1"/>
  <c r="AT1717" i="3" l="1"/>
  <c r="BH146" i="3"/>
  <c r="AW1716" i="3"/>
  <c r="BR1718" i="3"/>
  <c r="AU1718" i="3"/>
  <c r="BI146" i="3"/>
  <c r="AW1717" i="3"/>
  <c r="BO1720" i="3"/>
  <c r="BQ1719" i="3"/>
  <c r="AS1722" i="3"/>
  <c r="AR1721" i="3"/>
  <c r="AS1718" i="1"/>
  <c r="AR1717" i="1"/>
  <c r="BR1719" i="3" l="1"/>
  <c r="AU1719" i="3"/>
  <c r="AV1719" i="3" s="1"/>
  <c r="AT1718" i="3"/>
  <c r="AV1718" i="3"/>
  <c r="BQ1720" i="3"/>
  <c r="BO1721" i="3"/>
  <c r="AR1722" i="3"/>
  <c r="AS1723" i="3"/>
  <c r="AS1719" i="1"/>
  <c r="AR1718" i="1"/>
  <c r="AT1719" i="3" l="1"/>
  <c r="BR1720" i="3"/>
  <c r="AU1720" i="3"/>
  <c r="BJ146" i="3"/>
  <c r="AW1718" i="3"/>
  <c r="BK146" i="3"/>
  <c r="BL146" i="3" s="1"/>
  <c r="AW1719" i="3"/>
  <c r="BQ1721" i="3"/>
  <c r="BO1722" i="3"/>
  <c r="AR1723" i="3"/>
  <c r="AS1724" i="3"/>
  <c r="AS1720" i="1"/>
  <c r="AR1719" i="1"/>
  <c r="BR1721" i="3" l="1"/>
  <c r="AU1721" i="3"/>
  <c r="AV1721" i="3" s="1"/>
  <c r="AT1720" i="3"/>
  <c r="AV1720" i="3"/>
  <c r="BM146" i="3"/>
  <c r="BQ1722" i="3"/>
  <c r="BO1723" i="3"/>
  <c r="AS1725" i="3"/>
  <c r="AR1724" i="3"/>
  <c r="AS1721" i="1"/>
  <c r="AR1720" i="1"/>
  <c r="AT1721" i="3" l="1"/>
  <c r="BR1722" i="3"/>
  <c r="AU1722" i="3"/>
  <c r="AV1722" i="3" s="1"/>
  <c r="AZ147" i="3"/>
  <c r="AW1720" i="3"/>
  <c r="BA147" i="3"/>
  <c r="AW1721" i="3"/>
  <c r="BQ1723" i="3"/>
  <c r="BO1724" i="3"/>
  <c r="AR1725" i="3"/>
  <c r="AS1726" i="3"/>
  <c r="AS1722" i="1"/>
  <c r="AR1721" i="1"/>
  <c r="BB147" i="3" l="1"/>
  <c r="AW1722" i="3"/>
  <c r="BR1723" i="3"/>
  <c r="AU1723" i="3"/>
  <c r="AV1723" i="3" s="1"/>
  <c r="AT1722" i="3"/>
  <c r="BQ1724" i="3"/>
  <c r="BO1725" i="3"/>
  <c r="AR1726" i="3"/>
  <c r="AS1727" i="3"/>
  <c r="AS1723" i="1"/>
  <c r="AR1722" i="1"/>
  <c r="AT1723" i="3" l="1"/>
  <c r="BR1724" i="3"/>
  <c r="AU1724" i="3"/>
  <c r="BC147" i="3"/>
  <c r="AW1723" i="3"/>
  <c r="BQ1725" i="3"/>
  <c r="BO1726" i="3"/>
  <c r="AR1727" i="3"/>
  <c r="AS1728" i="3"/>
  <c r="AS1724" i="1"/>
  <c r="AR1723" i="1"/>
  <c r="BR1725" i="3" l="1"/>
  <c r="AU1725" i="3"/>
  <c r="AV1725" i="3" s="1"/>
  <c r="AV1724" i="3"/>
  <c r="AT1724" i="3"/>
  <c r="BQ1726" i="3"/>
  <c r="BO1727" i="3"/>
  <c r="AS1729" i="3"/>
  <c r="AR1728" i="3"/>
  <c r="AS1725" i="1"/>
  <c r="AR1724" i="1"/>
  <c r="AT1725" i="3" l="1"/>
  <c r="BR1726" i="3"/>
  <c r="AU1726" i="3"/>
  <c r="AV1726" i="3" s="1"/>
  <c r="BD147" i="3"/>
  <c r="AW1724" i="3"/>
  <c r="BE147" i="3"/>
  <c r="AW1725" i="3"/>
  <c r="BO1728" i="3"/>
  <c r="BQ1727" i="3"/>
  <c r="AR1729" i="3"/>
  <c r="AS1730" i="3"/>
  <c r="AS1726" i="1"/>
  <c r="AR1725" i="1"/>
  <c r="BF147" i="3" l="1"/>
  <c r="AW1726" i="3"/>
  <c r="BR1727" i="3"/>
  <c r="AU1727" i="3"/>
  <c r="AV1727" i="3" s="1"/>
  <c r="AT1726" i="3"/>
  <c r="BO1729" i="3"/>
  <c r="BQ1728" i="3"/>
  <c r="AR1730" i="3"/>
  <c r="AS1731" i="3"/>
  <c r="AS1727" i="1"/>
  <c r="AR1726" i="1"/>
  <c r="AT1727" i="3" l="1"/>
  <c r="BG147" i="3"/>
  <c r="AW1727" i="3"/>
  <c r="BR1728" i="3"/>
  <c r="AU1728" i="3"/>
  <c r="BO1730" i="3"/>
  <c r="BQ1729" i="3"/>
  <c r="AR1731" i="3"/>
  <c r="AS1732" i="3"/>
  <c r="AS1728" i="1"/>
  <c r="AR1727" i="1"/>
  <c r="BR1729" i="3" l="1"/>
  <c r="AU1729" i="3"/>
  <c r="AV1729" i="3" s="1"/>
  <c r="AT1728" i="3"/>
  <c r="AV1728" i="3"/>
  <c r="BO1731" i="3"/>
  <c r="BQ1730" i="3"/>
  <c r="AR1732" i="3"/>
  <c r="AS1733" i="3"/>
  <c r="AS1729" i="1"/>
  <c r="AR1728" i="1"/>
  <c r="AT1729" i="3" l="1"/>
  <c r="BH147" i="3"/>
  <c r="AW1728" i="3"/>
  <c r="BI147" i="3"/>
  <c r="AW1729" i="3"/>
  <c r="BR1730" i="3"/>
  <c r="AU1730" i="3"/>
  <c r="AV1730" i="3" s="1"/>
  <c r="BQ1731" i="3"/>
  <c r="BO1732" i="3"/>
  <c r="AS1734" i="3"/>
  <c r="AR1733" i="3"/>
  <c r="AS1730" i="1"/>
  <c r="AR1729" i="1"/>
  <c r="BR1731" i="3" l="1"/>
  <c r="AU1731" i="3"/>
  <c r="AV1731" i="3" s="1"/>
  <c r="AT1730" i="3"/>
  <c r="BJ147" i="3"/>
  <c r="AW1730" i="3"/>
  <c r="BQ1732" i="3"/>
  <c r="BO1733" i="3"/>
  <c r="AR1734" i="3"/>
  <c r="AS1735" i="3"/>
  <c r="AS1731" i="1"/>
  <c r="AR1730" i="1"/>
  <c r="AT1731" i="3" l="1"/>
  <c r="BR1732" i="3"/>
  <c r="AU1732" i="3"/>
  <c r="BK147" i="3"/>
  <c r="AW1731" i="3"/>
  <c r="BO1734" i="3"/>
  <c r="BQ1733" i="3"/>
  <c r="AR1735" i="3"/>
  <c r="AS1736" i="3"/>
  <c r="AS1732" i="1"/>
  <c r="AR1731" i="1"/>
  <c r="BL147" i="3" l="1"/>
  <c r="BM147" i="3"/>
  <c r="BR1733" i="3"/>
  <c r="AU1733" i="3"/>
  <c r="AV1733" i="3" s="1"/>
  <c r="AV1732" i="3"/>
  <c r="AT1732" i="3"/>
  <c r="BQ1734" i="3"/>
  <c r="BO1735" i="3"/>
  <c r="AR1736" i="3"/>
  <c r="AS1737" i="3"/>
  <c r="AS1733" i="1"/>
  <c r="AR1732" i="1"/>
  <c r="AT1733" i="3" l="1"/>
  <c r="AZ148" i="3"/>
  <c r="AW1732" i="3"/>
  <c r="BR1734" i="3"/>
  <c r="AU1734" i="3"/>
  <c r="BA148" i="3"/>
  <c r="AW1733" i="3"/>
  <c r="BO1736" i="3"/>
  <c r="BQ1735" i="3"/>
  <c r="AS1738" i="3"/>
  <c r="AR1737" i="3"/>
  <c r="AS1734" i="1"/>
  <c r="AR1733" i="1"/>
  <c r="BR1735" i="3" l="1"/>
  <c r="AU1735" i="3"/>
  <c r="AV1735" i="3" s="1"/>
  <c r="AV1734" i="3"/>
  <c r="AT1734" i="3"/>
  <c r="BQ1736" i="3"/>
  <c r="BO1737" i="3"/>
  <c r="AR1738" i="3"/>
  <c r="AS1739" i="3"/>
  <c r="AS1735" i="1"/>
  <c r="AR1734" i="1"/>
  <c r="BC148" i="3" l="1"/>
  <c r="AW1735" i="3"/>
  <c r="BR1736" i="3"/>
  <c r="AU1736" i="3"/>
  <c r="AV1736" i="3" s="1"/>
  <c r="AT1735" i="3"/>
  <c r="BB148" i="3"/>
  <c r="AW1734" i="3"/>
  <c r="BO1738" i="3"/>
  <c r="BQ1737" i="3"/>
  <c r="AR1739" i="3"/>
  <c r="AS1740" i="3"/>
  <c r="AS1736" i="1"/>
  <c r="AR1735" i="1"/>
  <c r="AT1736" i="3" l="1"/>
  <c r="BD148" i="3"/>
  <c r="AW1736" i="3"/>
  <c r="BR1737" i="3"/>
  <c r="AU1737" i="3"/>
  <c r="AV1737" i="3" s="1"/>
  <c r="BQ1738" i="3"/>
  <c r="BO1739" i="3"/>
  <c r="AS1741" i="3"/>
  <c r="AR1740" i="3"/>
  <c r="AS1737" i="1"/>
  <c r="AR1736" i="1"/>
  <c r="BR1738" i="3" l="1"/>
  <c r="AU1738" i="3"/>
  <c r="AT1737" i="3"/>
  <c r="BE148" i="3"/>
  <c r="AW1737" i="3"/>
  <c r="BQ1739" i="3"/>
  <c r="BO1740" i="3"/>
  <c r="AR1741" i="3"/>
  <c r="AS1742" i="3"/>
  <c r="AS1738" i="1"/>
  <c r="AR1737" i="1"/>
  <c r="BR1739" i="3" l="1"/>
  <c r="AU1739" i="3"/>
  <c r="AV1739" i="3" s="1"/>
  <c r="AT1738" i="3"/>
  <c r="AV1738" i="3"/>
  <c r="BQ1740" i="3"/>
  <c r="BO1741" i="3"/>
  <c r="AR1742" i="3"/>
  <c r="AS1743" i="3"/>
  <c r="AS1739" i="1"/>
  <c r="AR1738" i="1"/>
  <c r="AT1739" i="3" l="1"/>
  <c r="BR1740" i="3"/>
  <c r="AU1740" i="3"/>
  <c r="AV1740" i="3" s="1"/>
  <c r="BF148" i="3"/>
  <c r="AW1738" i="3"/>
  <c r="BG148" i="3"/>
  <c r="AW1739" i="3"/>
  <c r="BQ1741" i="3"/>
  <c r="BO1742" i="3"/>
  <c r="AR1743" i="3"/>
  <c r="AS1744" i="3"/>
  <c r="AS1740" i="1"/>
  <c r="AR1739" i="1"/>
  <c r="AT1740" i="3" l="1"/>
  <c r="BR1741" i="3"/>
  <c r="AU1741" i="3"/>
  <c r="AV1741" i="3" s="1"/>
  <c r="BH148" i="3"/>
  <c r="AW1740" i="3"/>
  <c r="BQ1742" i="3"/>
  <c r="BO1743" i="3"/>
  <c r="AS1745" i="3"/>
  <c r="AR1744" i="3"/>
  <c r="AS1741" i="1"/>
  <c r="AR1740" i="1"/>
  <c r="BR1742" i="3" l="1"/>
  <c r="AU1742" i="3"/>
  <c r="AT1741" i="3"/>
  <c r="BI148" i="3"/>
  <c r="AW1741" i="3"/>
  <c r="BQ1743" i="3"/>
  <c r="BO1744" i="3"/>
  <c r="AR1745" i="3"/>
  <c r="AS1746" i="3"/>
  <c r="AS1742" i="1"/>
  <c r="AR1741" i="1"/>
  <c r="BR1743" i="3" l="1"/>
  <c r="AU1743" i="3"/>
  <c r="AV1743" i="3" s="1"/>
  <c r="AV1742" i="3"/>
  <c r="AT1742" i="3"/>
  <c r="BO1745" i="3"/>
  <c r="BQ1744" i="3"/>
  <c r="AR1746" i="3"/>
  <c r="AS1747" i="3"/>
  <c r="AS1743" i="1"/>
  <c r="AR1742" i="1"/>
  <c r="AT1743" i="3" l="1"/>
  <c r="BR1744" i="3"/>
  <c r="AU1744" i="3"/>
  <c r="AV1744" i="3" s="1"/>
  <c r="BK148" i="3"/>
  <c r="AW1743" i="3"/>
  <c r="BJ148" i="3"/>
  <c r="AW1742" i="3"/>
  <c r="BQ1745" i="3"/>
  <c r="BO1746" i="3"/>
  <c r="AR1747" i="3"/>
  <c r="AS1748" i="3"/>
  <c r="AS1744" i="1"/>
  <c r="AR1743" i="1"/>
  <c r="AT1744" i="3" l="1"/>
  <c r="BR1745" i="3"/>
  <c r="AU1745" i="3"/>
  <c r="AV1745" i="3" s="1"/>
  <c r="BL148" i="3"/>
  <c r="BM148" i="3"/>
  <c r="AZ149" i="3"/>
  <c r="AW1744" i="3"/>
  <c r="BQ1746" i="3"/>
  <c r="BO1747" i="3"/>
  <c r="AR1748" i="3"/>
  <c r="AS1749" i="3"/>
  <c r="AS1745" i="1"/>
  <c r="AR1744" i="1"/>
  <c r="BR1746" i="3" l="1"/>
  <c r="AU1746" i="3"/>
  <c r="BA149" i="3"/>
  <c r="AW1745" i="3"/>
  <c r="AT1745" i="3"/>
  <c r="BO1748" i="3"/>
  <c r="BQ1747" i="3"/>
  <c r="AS1750" i="3"/>
  <c r="AR1749" i="3"/>
  <c r="AS1746" i="1"/>
  <c r="AR1745" i="1"/>
  <c r="AV1746" i="3" l="1"/>
  <c r="AT1746" i="3"/>
  <c r="BR1747" i="3"/>
  <c r="AU1747" i="3"/>
  <c r="AV1747" i="3" s="1"/>
  <c r="BQ1748" i="3"/>
  <c r="BO1749" i="3"/>
  <c r="AR1750" i="3"/>
  <c r="AS1751" i="3"/>
  <c r="AS1747" i="1"/>
  <c r="AR1746" i="1"/>
  <c r="BR1748" i="3" l="1"/>
  <c r="AU1748" i="3"/>
  <c r="AV1748" i="3" s="1"/>
  <c r="AT1747" i="3"/>
  <c r="BB149" i="3"/>
  <c r="AW1746" i="3"/>
  <c r="BC149" i="3"/>
  <c r="AW1747" i="3"/>
  <c r="BQ1749" i="3"/>
  <c r="BO1750" i="3"/>
  <c r="AR1751" i="3"/>
  <c r="AS1752" i="3"/>
  <c r="AS1748" i="1"/>
  <c r="AR1747" i="1"/>
  <c r="BR1749" i="3" l="1"/>
  <c r="AU1749" i="3"/>
  <c r="AV1749" i="3" s="1"/>
  <c r="AT1748" i="3"/>
  <c r="BD149" i="3"/>
  <c r="AW1748" i="3"/>
  <c r="BO1751" i="3"/>
  <c r="BQ1750" i="3"/>
  <c r="AR1752" i="3"/>
  <c r="AS1753" i="3"/>
  <c r="AS1749" i="1"/>
  <c r="AR1748" i="1"/>
  <c r="AT1749" i="3" l="1"/>
  <c r="BE149" i="3"/>
  <c r="AW1749" i="3"/>
  <c r="BR1750" i="3"/>
  <c r="AU1750" i="3"/>
  <c r="BO1752" i="3"/>
  <c r="BQ1751" i="3"/>
  <c r="AS1754" i="3"/>
  <c r="AR1753" i="3"/>
  <c r="AS1750" i="1"/>
  <c r="AR1749" i="1"/>
  <c r="BR1751" i="3" l="1"/>
  <c r="AU1751" i="3"/>
  <c r="AV1751" i="3" s="1"/>
  <c r="AT1750" i="3"/>
  <c r="AV1750" i="3"/>
  <c r="BO1753" i="3"/>
  <c r="BQ1752" i="3"/>
  <c r="AR1754" i="3"/>
  <c r="AS1755" i="3"/>
  <c r="AS1751" i="1"/>
  <c r="AR1750" i="1"/>
  <c r="AT1751" i="3" l="1"/>
  <c r="BF149" i="3"/>
  <c r="AW1750" i="3"/>
  <c r="BR1752" i="3"/>
  <c r="AU1752" i="3"/>
  <c r="AV1752" i="3" s="1"/>
  <c r="BG149" i="3"/>
  <c r="AW1751" i="3"/>
  <c r="BO1754" i="3"/>
  <c r="BQ1753" i="3"/>
  <c r="AR1755" i="3"/>
  <c r="AS1756" i="3"/>
  <c r="AS1752" i="1"/>
  <c r="AR1751" i="1"/>
  <c r="BH149" i="3" l="1"/>
  <c r="AW1752" i="3"/>
  <c r="BR1753" i="3"/>
  <c r="AU1753" i="3"/>
  <c r="AV1753" i="3" s="1"/>
  <c r="AT1752" i="3"/>
  <c r="BQ1754" i="3"/>
  <c r="BO1755" i="3"/>
  <c r="AS1757" i="3"/>
  <c r="AR1756" i="3"/>
  <c r="AS1753" i="1"/>
  <c r="AR1752" i="1"/>
  <c r="AT1753" i="3" l="1"/>
  <c r="BR1754" i="3"/>
  <c r="AU1754" i="3"/>
  <c r="BI149" i="3"/>
  <c r="AW1753" i="3"/>
  <c r="BO1756" i="3"/>
  <c r="BQ1755" i="3"/>
  <c r="AR1757" i="3"/>
  <c r="AS1758" i="3"/>
  <c r="AS1754" i="1"/>
  <c r="AR1753" i="1"/>
  <c r="BR1755" i="3" l="1"/>
  <c r="AU1755" i="3"/>
  <c r="AV1755" i="3" s="1"/>
  <c r="AT1754" i="3"/>
  <c r="AV1754" i="3"/>
  <c r="BO1757" i="3"/>
  <c r="BQ1756" i="3"/>
  <c r="AR1758" i="3"/>
  <c r="AS1759" i="3"/>
  <c r="AS1755" i="1"/>
  <c r="AR1754" i="1"/>
  <c r="AT1755" i="3" l="1"/>
  <c r="BR1756" i="3"/>
  <c r="AU1756" i="3"/>
  <c r="AV1756" i="3" s="1"/>
  <c r="BJ149" i="3"/>
  <c r="AW1754" i="3"/>
  <c r="BK149" i="3"/>
  <c r="AW1755" i="3"/>
  <c r="BO1758" i="3"/>
  <c r="BQ1757" i="3"/>
  <c r="AR1759" i="3"/>
  <c r="AS1760" i="3"/>
  <c r="AS1756" i="1"/>
  <c r="AR1755" i="1"/>
  <c r="AT1756" i="3" l="1"/>
  <c r="BL149" i="3"/>
  <c r="BM149" i="3"/>
  <c r="AZ150" i="3"/>
  <c r="AW1756" i="3"/>
  <c r="BR1757" i="3"/>
  <c r="AU1757" i="3"/>
  <c r="AV1757" i="3" s="1"/>
  <c r="BO1759" i="3"/>
  <c r="BQ1758" i="3"/>
  <c r="AS1761" i="3"/>
  <c r="AR1760" i="3"/>
  <c r="AS1757" i="1"/>
  <c r="AR1756" i="1"/>
  <c r="BA150" i="3" l="1"/>
  <c r="AW1757" i="3"/>
  <c r="AT1757" i="3"/>
  <c r="BR1758" i="3"/>
  <c r="AU1758" i="3"/>
  <c r="BO1760" i="3"/>
  <c r="BQ1759" i="3"/>
  <c r="AR1761" i="3"/>
  <c r="AS1762" i="3"/>
  <c r="AS1758" i="1"/>
  <c r="AR1757" i="1"/>
  <c r="BR1759" i="3" l="1"/>
  <c r="AU1759" i="3"/>
  <c r="AV1759" i="3" s="1"/>
  <c r="AT1758" i="3"/>
  <c r="AV1758" i="3"/>
  <c r="BQ1760" i="3"/>
  <c r="BO1761" i="3"/>
  <c r="AR1762" i="3"/>
  <c r="AS1763" i="3"/>
  <c r="AS1759" i="1"/>
  <c r="AR1758" i="1"/>
  <c r="AT1759" i="3" l="1"/>
  <c r="BB150" i="3"/>
  <c r="AW1758" i="3"/>
  <c r="BC150" i="3"/>
  <c r="AW1759" i="3"/>
  <c r="BR1760" i="3"/>
  <c r="AU1760" i="3"/>
  <c r="BO1762" i="3"/>
  <c r="BQ1761" i="3"/>
  <c r="AR1763" i="3"/>
  <c r="AS1764" i="3"/>
  <c r="AS1760" i="1"/>
  <c r="AR1759" i="1"/>
  <c r="AT1760" i="3" l="1"/>
  <c r="AV1760" i="3"/>
  <c r="BR1761" i="3"/>
  <c r="AU1761" i="3"/>
  <c r="AV1761" i="3" s="1"/>
  <c r="BQ1762" i="3"/>
  <c r="BO1763" i="3"/>
  <c r="AR1764" i="3"/>
  <c r="AS1765" i="3"/>
  <c r="AS1761" i="1"/>
  <c r="AR1760" i="1"/>
  <c r="BR1762" i="3" l="1"/>
  <c r="AU1762" i="3"/>
  <c r="AV1762" i="3" s="1"/>
  <c r="BD150" i="3"/>
  <c r="AW1760" i="3"/>
  <c r="BE150" i="3"/>
  <c r="AW1761" i="3"/>
  <c r="AT1761" i="3"/>
  <c r="AT1762" i="3" s="1"/>
  <c r="BO1764" i="3"/>
  <c r="BQ1763" i="3"/>
  <c r="AS1766" i="3"/>
  <c r="AR1765" i="3"/>
  <c r="AS1762" i="1"/>
  <c r="AR1761" i="1"/>
  <c r="BF150" i="3" l="1"/>
  <c r="AW1762" i="3"/>
  <c r="BR1763" i="3"/>
  <c r="AU1763" i="3"/>
  <c r="AV1763" i="3" s="1"/>
  <c r="BO1765" i="3"/>
  <c r="BQ1764" i="3"/>
  <c r="AR1766" i="3"/>
  <c r="AS1767" i="3"/>
  <c r="AS1763" i="1"/>
  <c r="AR1762" i="1"/>
  <c r="BG150" i="3" l="1"/>
  <c r="AW1763" i="3"/>
  <c r="AT1763" i="3"/>
  <c r="BR1764" i="3"/>
  <c r="AU1764" i="3"/>
  <c r="BO1766" i="3"/>
  <c r="BQ1765" i="3"/>
  <c r="AR1767" i="3"/>
  <c r="AS1768" i="3"/>
  <c r="AS1764" i="1"/>
  <c r="AR1763" i="1"/>
  <c r="AV1764" i="3" l="1"/>
  <c r="AT1764" i="3"/>
  <c r="BR1765" i="3"/>
  <c r="AU1765" i="3"/>
  <c r="AV1765" i="3" s="1"/>
  <c r="BQ1766" i="3"/>
  <c r="BO1767" i="3"/>
  <c r="AR1768" i="3"/>
  <c r="AS1769" i="3"/>
  <c r="AS1765" i="1"/>
  <c r="AR1764" i="1"/>
  <c r="BR1766" i="3" l="1"/>
  <c r="AU1766" i="3"/>
  <c r="AV1766" i="3" s="1"/>
  <c r="AT1765" i="3"/>
  <c r="BI150" i="3"/>
  <c r="AW1765" i="3"/>
  <c r="BH150" i="3"/>
  <c r="AW1764" i="3"/>
  <c r="BQ1767" i="3"/>
  <c r="BO1768" i="3"/>
  <c r="AS1770" i="3"/>
  <c r="AR1769" i="3"/>
  <c r="AS1766" i="1"/>
  <c r="AR1765" i="1"/>
  <c r="AT1766" i="3" l="1"/>
  <c r="BR1767" i="3"/>
  <c r="AU1767" i="3"/>
  <c r="AV1767" i="3" s="1"/>
  <c r="BJ150" i="3"/>
  <c r="AW1766" i="3"/>
  <c r="BQ1768" i="3"/>
  <c r="BO1769" i="3"/>
  <c r="AR1770" i="3"/>
  <c r="AS1771" i="3"/>
  <c r="AS1767" i="1"/>
  <c r="AR1766" i="1"/>
  <c r="BR1768" i="3" l="1"/>
  <c r="AU1768" i="3"/>
  <c r="BK150" i="3"/>
  <c r="BM150" i="3" s="1"/>
  <c r="AW1767" i="3"/>
  <c r="AT1767" i="3"/>
  <c r="BQ1769" i="3"/>
  <c r="BO1770" i="3"/>
  <c r="AR1771" i="3"/>
  <c r="AS1772" i="3"/>
  <c r="AS1768" i="1"/>
  <c r="AR1767" i="1"/>
  <c r="BL150" i="3" l="1"/>
  <c r="BR1769" i="3"/>
  <c r="AU1769" i="3"/>
  <c r="AV1769" i="3" s="1"/>
  <c r="AT1768" i="3"/>
  <c r="AV1768" i="3"/>
  <c r="BO1771" i="3"/>
  <c r="BQ1770" i="3"/>
  <c r="AS1773" i="3"/>
  <c r="AR1772" i="3"/>
  <c r="AS1769" i="1"/>
  <c r="AR1768" i="1"/>
  <c r="AT1769" i="3" l="1"/>
  <c r="BR1770" i="3"/>
  <c r="AU1770" i="3"/>
  <c r="AV1770" i="3" s="1"/>
  <c r="AZ151" i="3"/>
  <c r="AW1768" i="3"/>
  <c r="BA151" i="3"/>
  <c r="AW1769" i="3"/>
  <c r="BQ1771" i="3"/>
  <c r="BO1772" i="3"/>
  <c r="AR1773" i="3"/>
  <c r="AS1774" i="3"/>
  <c r="AS1770" i="1"/>
  <c r="AR1769" i="1"/>
  <c r="AT1770" i="3" l="1"/>
  <c r="BR1771" i="3"/>
  <c r="AU1771" i="3"/>
  <c r="AV1771" i="3" s="1"/>
  <c r="BB151" i="3"/>
  <c r="AW1770" i="3"/>
  <c r="BO1773" i="3"/>
  <c r="BQ1772" i="3"/>
  <c r="AR1774" i="3"/>
  <c r="AS1775" i="3"/>
  <c r="AS1771" i="1"/>
  <c r="AR1770" i="1"/>
  <c r="BR1772" i="3" l="1"/>
  <c r="AU1772" i="3"/>
  <c r="BC151" i="3"/>
  <c r="AW1771" i="3"/>
  <c r="AT1771" i="3"/>
  <c r="BQ1773" i="3"/>
  <c r="BO1774" i="3"/>
  <c r="AR1775" i="3"/>
  <c r="AS1776" i="3"/>
  <c r="AS1772" i="1"/>
  <c r="AR1771" i="1"/>
  <c r="AT1772" i="3" l="1"/>
  <c r="AV1772" i="3"/>
  <c r="BR1773" i="3"/>
  <c r="AU1773" i="3"/>
  <c r="AV1773" i="3" s="1"/>
  <c r="BQ1774" i="3"/>
  <c r="BO1775" i="3"/>
  <c r="AS1777" i="3"/>
  <c r="AR1776" i="3"/>
  <c r="AS1773" i="1"/>
  <c r="AR1772" i="1"/>
  <c r="BR1774" i="3" l="1"/>
  <c r="AU1774" i="3"/>
  <c r="AV1774" i="3" s="1"/>
  <c r="BD151" i="3"/>
  <c r="AW1772" i="3"/>
  <c r="AT1773" i="3"/>
  <c r="BE151" i="3"/>
  <c r="AW1773" i="3"/>
  <c r="BO1776" i="3"/>
  <c r="BQ1775" i="3"/>
  <c r="AR1777" i="3"/>
  <c r="AS1778" i="3"/>
  <c r="AS1774" i="1"/>
  <c r="AR1773" i="1"/>
  <c r="AT1774" i="3" l="1"/>
  <c r="BF151" i="3"/>
  <c r="AW1774" i="3"/>
  <c r="BR1775" i="3"/>
  <c r="AU1775" i="3"/>
  <c r="AV1775" i="3" s="1"/>
  <c r="BO1777" i="3"/>
  <c r="BQ1776" i="3"/>
  <c r="AR1778" i="3"/>
  <c r="AS1779" i="3"/>
  <c r="AS1775" i="1"/>
  <c r="AR1774" i="1"/>
  <c r="BR1776" i="3" l="1"/>
  <c r="AU1776" i="3"/>
  <c r="BG151" i="3"/>
  <c r="AW1775" i="3"/>
  <c r="AT1775" i="3"/>
  <c r="BO1778" i="3"/>
  <c r="BQ1777" i="3"/>
  <c r="AR1779" i="3"/>
  <c r="AS1780" i="3"/>
  <c r="AS1776" i="1"/>
  <c r="AR1775" i="1"/>
  <c r="BR1777" i="3" l="1"/>
  <c r="AU1777" i="3"/>
  <c r="AV1777" i="3" s="1"/>
  <c r="AV1776" i="3"/>
  <c r="AT1776" i="3"/>
  <c r="BO1779" i="3"/>
  <c r="BQ1778" i="3"/>
  <c r="AR1780" i="3"/>
  <c r="AS1781" i="3"/>
  <c r="AS1777" i="1"/>
  <c r="AR1776" i="1"/>
  <c r="BR1778" i="3" l="1"/>
  <c r="AU1778" i="3"/>
  <c r="AV1778" i="3" s="1"/>
  <c r="BH151" i="3"/>
  <c r="AW1776" i="3"/>
  <c r="BI151" i="3"/>
  <c r="AW1777" i="3"/>
  <c r="AT1777" i="3"/>
  <c r="AT1778" i="3" s="1"/>
  <c r="BO1780" i="3"/>
  <c r="BQ1779" i="3"/>
  <c r="AS1782" i="3"/>
  <c r="AR1781" i="3"/>
  <c r="AS1778" i="1"/>
  <c r="AR1777" i="1"/>
  <c r="BJ151" i="3" l="1"/>
  <c r="AW1778" i="3"/>
  <c r="BR1779" i="3"/>
  <c r="AU1779" i="3"/>
  <c r="AV1779" i="3" s="1"/>
  <c r="BQ1780" i="3"/>
  <c r="BO1781" i="3"/>
  <c r="AR1782" i="3"/>
  <c r="AS1783" i="3"/>
  <c r="AS1779" i="1"/>
  <c r="AR1778" i="1"/>
  <c r="BK151" i="3" l="1"/>
  <c r="BM151" i="3" s="1"/>
  <c r="AW1779" i="3"/>
  <c r="BR1780" i="3"/>
  <c r="AU1780" i="3"/>
  <c r="AT1779" i="3"/>
  <c r="BO1782" i="3"/>
  <c r="BQ1781" i="3"/>
  <c r="AR1783" i="3"/>
  <c r="AS1784" i="3"/>
  <c r="AS1780" i="1"/>
  <c r="AR1779" i="1"/>
  <c r="BL151" i="3" l="1"/>
  <c r="AV1780" i="3"/>
  <c r="AT1780" i="3"/>
  <c r="BR1781" i="3"/>
  <c r="AU1781" i="3"/>
  <c r="AV1781" i="3" s="1"/>
  <c r="BQ1782" i="3"/>
  <c r="BO1783" i="3"/>
  <c r="AR1784" i="3"/>
  <c r="AS1785" i="3"/>
  <c r="AS1781" i="1"/>
  <c r="AR1780" i="1"/>
  <c r="BA152" i="3" l="1"/>
  <c r="AW1781" i="3"/>
  <c r="AT1781" i="3"/>
  <c r="BR1782" i="3"/>
  <c r="AU1782" i="3"/>
  <c r="AV1782" i="3" s="1"/>
  <c r="AZ152" i="3"/>
  <c r="AW1780" i="3"/>
  <c r="BO1784" i="3"/>
  <c r="BQ1783" i="3"/>
  <c r="AS1786" i="3"/>
  <c r="AR1785" i="3"/>
  <c r="AS1782" i="1"/>
  <c r="AR1781" i="1"/>
  <c r="AT1782" i="3" l="1"/>
  <c r="BB152" i="3"/>
  <c r="AW1782" i="3"/>
  <c r="BR1783" i="3"/>
  <c r="AU1783" i="3"/>
  <c r="AV1783" i="3" s="1"/>
  <c r="BO1785" i="3"/>
  <c r="BQ1784" i="3"/>
  <c r="AR1786" i="3"/>
  <c r="AS1787" i="3"/>
  <c r="AS1783" i="1"/>
  <c r="AR1782" i="1"/>
  <c r="BC152" i="3" l="1"/>
  <c r="AW1783" i="3"/>
  <c r="BR1784" i="3"/>
  <c r="AU1784" i="3"/>
  <c r="AT1783" i="3"/>
  <c r="BO1786" i="3"/>
  <c r="BQ1785" i="3"/>
  <c r="AR1787" i="3"/>
  <c r="AS1788" i="3"/>
  <c r="AS1784" i="1"/>
  <c r="AR1783" i="1"/>
  <c r="BR1785" i="3" l="1"/>
  <c r="AU1785" i="3"/>
  <c r="AV1785" i="3" s="1"/>
  <c r="AV1784" i="3"/>
  <c r="AT1784" i="3"/>
  <c r="BO1787" i="3"/>
  <c r="BQ1786" i="3"/>
  <c r="AS1789" i="3"/>
  <c r="AR1788" i="3"/>
  <c r="AS1785" i="1"/>
  <c r="AR1784" i="1"/>
  <c r="BE152" i="3" l="1"/>
  <c r="AW1785" i="3"/>
  <c r="BR1786" i="3"/>
  <c r="AU1786" i="3"/>
  <c r="AV1786" i="3" s="1"/>
  <c r="BD152" i="3"/>
  <c r="AW1784" i="3"/>
  <c r="AT1785" i="3"/>
  <c r="BO1788" i="3"/>
  <c r="BQ1787" i="3"/>
  <c r="AR1789" i="3"/>
  <c r="AS1790" i="3"/>
  <c r="AS1786" i="1"/>
  <c r="AR1785" i="1"/>
  <c r="AT1786" i="3" l="1"/>
  <c r="BF152" i="3"/>
  <c r="AW1786" i="3"/>
  <c r="BR1787" i="3"/>
  <c r="AU1787" i="3"/>
  <c r="AV1787" i="3" s="1"/>
  <c r="BO1789" i="3"/>
  <c r="BQ1788" i="3"/>
  <c r="AR1790" i="3"/>
  <c r="AS1791" i="3"/>
  <c r="AS1787" i="1"/>
  <c r="AR1786" i="1"/>
  <c r="BR1788" i="3" l="1"/>
  <c r="AU1788" i="3"/>
  <c r="BG152" i="3"/>
  <c r="AW1787" i="3"/>
  <c r="AT1787" i="3"/>
  <c r="BQ1789" i="3"/>
  <c r="BO1790" i="3"/>
  <c r="AR1791" i="3"/>
  <c r="AS1792" i="3"/>
  <c r="AS1788" i="1"/>
  <c r="AR1787" i="1"/>
  <c r="BR1789" i="3" l="1"/>
  <c r="AU1789" i="3"/>
  <c r="AV1789" i="3" s="1"/>
  <c r="AV1788" i="3"/>
  <c r="AT1788" i="3"/>
  <c r="BQ1790" i="3"/>
  <c r="BO1791" i="3"/>
  <c r="AS1793" i="3"/>
  <c r="AR1792" i="3"/>
  <c r="AS1789" i="1"/>
  <c r="AR1788" i="1"/>
  <c r="AT1789" i="3" l="1"/>
  <c r="BR1790" i="3"/>
  <c r="AU1790" i="3"/>
  <c r="AV1790" i="3" s="1"/>
  <c r="BI152" i="3"/>
  <c r="AW1789" i="3"/>
  <c r="BH152" i="3"/>
  <c r="AW1788" i="3"/>
  <c r="BO1792" i="3"/>
  <c r="BQ1791" i="3"/>
  <c r="AR1793" i="3"/>
  <c r="AS1794" i="3"/>
  <c r="AS1790" i="1"/>
  <c r="AR1789" i="1"/>
  <c r="AT1790" i="3" l="1"/>
  <c r="BJ152" i="3"/>
  <c r="AW1790" i="3"/>
  <c r="BR1791" i="3"/>
  <c r="AU1791" i="3"/>
  <c r="AV1791" i="3" s="1"/>
  <c r="BQ1792" i="3"/>
  <c r="BO1793" i="3"/>
  <c r="AR1794" i="3"/>
  <c r="AS1795" i="3"/>
  <c r="AS1791" i="1"/>
  <c r="AR1790" i="1"/>
  <c r="BR1792" i="3" l="1"/>
  <c r="AU1792" i="3"/>
  <c r="AT1791" i="3"/>
  <c r="BK152" i="3"/>
  <c r="BM152" i="3" s="1"/>
  <c r="AW1791" i="3"/>
  <c r="BQ1793" i="3"/>
  <c r="BO1794" i="3"/>
  <c r="AR1795" i="3"/>
  <c r="AS1796" i="3"/>
  <c r="AS1792" i="1"/>
  <c r="AR1791" i="1"/>
  <c r="BL152" i="3" l="1"/>
  <c r="BR1793" i="3"/>
  <c r="AU1793" i="3"/>
  <c r="AV1793" i="3" s="1"/>
  <c r="AT1792" i="3"/>
  <c r="AV1792" i="3"/>
  <c r="BO1795" i="3"/>
  <c r="BQ1794" i="3"/>
  <c r="AR1796" i="3"/>
  <c r="AS1797" i="3"/>
  <c r="AS1793" i="1"/>
  <c r="AR1792" i="1"/>
  <c r="AT1793" i="3" l="1"/>
  <c r="BR1794" i="3"/>
  <c r="AU1794" i="3"/>
  <c r="AV1794" i="3" s="1"/>
  <c r="AZ153" i="3"/>
  <c r="AW1792" i="3"/>
  <c r="BA153" i="3"/>
  <c r="AW1793" i="3"/>
  <c r="BO1796" i="3"/>
  <c r="BQ1795" i="3"/>
  <c r="AS1798" i="3"/>
  <c r="AR1797" i="3"/>
  <c r="AS1794" i="1"/>
  <c r="AR1793" i="1"/>
  <c r="BB153" i="3" l="1"/>
  <c r="AW1794" i="3"/>
  <c r="BR1795" i="3"/>
  <c r="AU1795" i="3"/>
  <c r="AV1795" i="3" s="1"/>
  <c r="AT1794" i="3"/>
  <c r="BQ1796" i="3"/>
  <c r="BO1797" i="3"/>
  <c r="AR1798" i="3"/>
  <c r="AS1799" i="3"/>
  <c r="AS1795" i="1"/>
  <c r="AR1794" i="1"/>
  <c r="BR1796" i="3" l="1"/>
  <c r="AU1796" i="3"/>
  <c r="BC153" i="3"/>
  <c r="AW1795" i="3"/>
  <c r="AT1795" i="3"/>
  <c r="BO1798" i="3"/>
  <c r="BQ1797" i="3"/>
  <c r="AR1799" i="3"/>
  <c r="AS1800" i="3"/>
  <c r="AS1796" i="1"/>
  <c r="AR1795" i="1"/>
  <c r="BR1797" i="3" l="1"/>
  <c r="AU1797" i="3"/>
  <c r="AV1797" i="3" s="1"/>
  <c r="AV1796" i="3"/>
  <c r="AT1796" i="3"/>
  <c r="BO1799" i="3"/>
  <c r="BQ1798" i="3"/>
  <c r="AR1800" i="3"/>
  <c r="AS1801" i="3"/>
  <c r="AS1797" i="1"/>
  <c r="AR1796" i="1"/>
  <c r="AT1797" i="3" l="1"/>
  <c r="BR1798" i="3"/>
  <c r="AU1798" i="3"/>
  <c r="AV1798" i="3" s="1"/>
  <c r="BD153" i="3"/>
  <c r="AW1796" i="3"/>
  <c r="BE153" i="3"/>
  <c r="AW1797" i="3"/>
  <c r="BO1800" i="3"/>
  <c r="BQ1799" i="3"/>
  <c r="AS1802" i="3"/>
  <c r="AR1801" i="3"/>
  <c r="AS1798" i="1"/>
  <c r="AR1797" i="1"/>
  <c r="AT1798" i="3" l="1"/>
  <c r="BF153" i="3"/>
  <c r="AW1798" i="3"/>
  <c r="BR1799" i="3"/>
  <c r="AU1799" i="3"/>
  <c r="AV1799" i="3" s="1"/>
  <c r="BQ1800" i="3"/>
  <c r="BO1801" i="3"/>
  <c r="AR1802" i="3"/>
  <c r="AS1803" i="3"/>
  <c r="AR1803" i="3" s="1"/>
  <c r="AS1799" i="1"/>
  <c r="AR1798" i="1"/>
  <c r="BR1800" i="3" l="1"/>
  <c r="AU1800" i="3"/>
  <c r="BG153" i="3"/>
  <c r="AW1799" i="3"/>
  <c r="AT1799" i="3"/>
  <c r="BO1802" i="3"/>
  <c r="BQ1801" i="3"/>
  <c r="AS1800" i="1"/>
  <c r="AR1799" i="1"/>
  <c r="BR1801" i="3" l="1"/>
  <c r="AU1801" i="3"/>
  <c r="AV1801" i="3" s="1"/>
  <c r="AV1800" i="3"/>
  <c r="AT1800" i="3"/>
  <c r="BQ1802" i="3"/>
  <c r="BO1803" i="3"/>
  <c r="AS1801" i="1"/>
  <c r="AR1800" i="1"/>
  <c r="AT1801" i="3" l="1"/>
  <c r="BR1802" i="3"/>
  <c r="AU1802" i="3"/>
  <c r="AV1802" i="3" s="1"/>
  <c r="BH153" i="3"/>
  <c r="AW1800" i="3"/>
  <c r="BI153" i="3"/>
  <c r="AW1801" i="3"/>
  <c r="BQ1803" i="3"/>
  <c r="AS1802" i="1"/>
  <c r="AR1801" i="1"/>
  <c r="AT1802" i="3" l="1"/>
  <c r="BR1803" i="3"/>
  <c r="AU1803" i="3"/>
  <c r="AV1803" i="3" s="1"/>
  <c r="BJ153" i="3"/>
  <c r="AW1802" i="3"/>
  <c r="AS1803" i="1"/>
  <c r="AR1803" i="1" s="1"/>
  <c r="AR1802" i="1"/>
  <c r="BK153" i="3" l="1"/>
  <c r="BL153" i="3" s="1"/>
  <c r="AW1803" i="3"/>
  <c r="AT1803" i="3"/>
  <c r="AV597" i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BM153" i="3" l="1"/>
  <c r="BM154" i="3" s="1"/>
  <c r="BM155" i="3" s="1"/>
  <c r="BM156" i="3" s="1"/>
  <c r="BM157" i="3" s="1"/>
  <c r="BM158" i="3" s="1"/>
  <c r="BM159" i="3" s="1"/>
  <c r="BM160" i="3" s="1"/>
  <c r="BM161" i="3" s="1"/>
  <c r="BM162" i="3" s="1"/>
  <c r="BM163" i="3" s="1"/>
  <c r="BM164" i="3" s="1"/>
  <c r="BM165" i="3" s="1"/>
  <c r="BM166" i="3" s="1"/>
  <c r="BM167" i="3" s="1"/>
  <c r="BM168" i="3" s="1"/>
  <c r="BM169" i="3" s="1"/>
  <c r="BM170" i="3" s="1"/>
  <c r="BM171" i="3" s="1"/>
  <c r="BM172" i="3" s="1"/>
  <c r="BM173" i="3" s="1"/>
  <c r="BM174" i="3" s="1"/>
  <c r="BM175" i="3" s="1"/>
  <c r="BM176" i="3" s="1"/>
  <c r="BM177" i="3" s="1"/>
  <c r="BM178" i="3" s="1"/>
  <c r="BM179" i="3" s="1"/>
  <c r="BM180" i="3" s="1"/>
  <c r="BM181" i="3" s="1"/>
  <c r="BM182" i="3" s="1"/>
  <c r="BM183" i="3" s="1"/>
  <c r="BM184" i="3" s="1"/>
  <c r="BM185" i="3" s="1"/>
  <c r="BM186" i="3" s="1"/>
  <c r="BM187" i="3" s="1"/>
  <c r="BM188" i="3" s="1"/>
  <c r="BM189" i="3" s="1"/>
  <c r="BM190" i="3" s="1"/>
  <c r="BM191" i="3" s="1"/>
  <c r="BM192" i="3" s="1"/>
  <c r="BM193" i="3" s="1"/>
  <c r="BM194" i="3" s="1"/>
  <c r="BM195" i="3" s="1"/>
  <c r="BM196" i="3" s="1"/>
  <c r="BM197" i="3" s="1"/>
  <c r="BM198" i="3" s="1"/>
  <c r="BM199" i="3" s="1"/>
  <c r="BM200" i="3" s="1"/>
  <c r="AV293" i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BG4" i="1"/>
  <c r="AW11" i="1"/>
  <c r="AT11" i="1"/>
  <c r="AV12" i="1"/>
  <c r="I7" i="1" l="1"/>
  <c r="BH4" i="1"/>
  <c r="AW12" i="1"/>
  <c r="AT12" i="1"/>
  <c r="AV13" i="1"/>
  <c r="M7" i="1" l="1"/>
  <c r="O7" i="1"/>
  <c r="K7" i="1"/>
  <c r="J7" i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 l="1"/>
  <c r="L42" i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J44" i="1" l="1"/>
  <c r="M44" i="1"/>
  <c r="N44" i="1"/>
  <c r="O44" i="1"/>
  <c r="K44" i="1"/>
  <c r="P44" i="1" l="1"/>
  <c r="I45" i="1" s="1"/>
  <c r="O45" i="1" s="1"/>
  <c r="M45" i="1" l="1"/>
  <c r="L45" i="1"/>
  <c r="N45" i="1"/>
  <c r="K45" i="1"/>
  <c r="J45" i="1"/>
  <c r="P45" i="1" l="1"/>
  <c r="I46" i="1" s="1"/>
  <c r="M46" i="1" s="1"/>
  <c r="O46" i="1" l="1"/>
  <c r="L46" i="1"/>
  <c r="J46" i="1"/>
  <c r="K46" i="1"/>
  <c r="N46" i="1"/>
  <c r="P46" i="1" l="1"/>
  <c r="I47" i="1" s="1"/>
  <c r="K47" i="1" s="1"/>
  <c r="J47" i="1" l="1"/>
  <c r="M47" i="1"/>
  <c r="O47" i="1"/>
  <c r="L47" i="1"/>
  <c r="N47" i="1"/>
  <c r="P47" i="1" l="1"/>
  <c r="I48" i="1" s="1"/>
  <c r="M48" i="1" s="1"/>
  <c r="O48" i="1" l="1"/>
  <c r="J48" i="1"/>
  <c r="L48" i="1"/>
  <c r="N48" i="1"/>
  <c r="K48" i="1"/>
  <c r="P48" i="1" l="1"/>
  <c r="I49" i="1" s="1"/>
  <c r="O49" i="1" s="1"/>
  <c r="N49" i="1" l="1"/>
  <c r="M49" i="1"/>
  <c r="L49" i="1"/>
  <c r="K49" i="1"/>
  <c r="J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 l="1"/>
  <c r="J51" i="1"/>
  <c r="K51" i="1"/>
  <c r="N51" i="1"/>
  <c r="M51" i="1"/>
  <c r="P51" i="1" l="1"/>
  <c r="I52" i="1" s="1"/>
  <c r="J52" i="1" s="1"/>
  <c r="N52" i="1" l="1"/>
  <c r="M52" i="1"/>
  <c r="L52" i="1"/>
  <c r="O52" i="1"/>
  <c r="K52" i="1"/>
  <c r="P52" i="1" l="1"/>
  <c r="I53" i="1" s="1"/>
  <c r="K53" i="1" s="1"/>
  <c r="M53" i="1" l="1"/>
  <c r="O53" i="1"/>
  <c r="N53" i="1"/>
  <c r="L53" i="1"/>
  <c r="J53" i="1"/>
  <c r="P53" i="1" l="1"/>
  <c r="I54" i="1" s="1"/>
  <c r="M54" i="1" s="1"/>
  <c r="K54" i="1"/>
  <c r="L54" i="1" l="1"/>
  <c r="O54" i="1"/>
  <c r="N54" i="1"/>
  <c r="J54" i="1"/>
  <c r="P54" i="1" l="1"/>
  <c r="I55" i="1" s="1"/>
  <c r="O55" i="1" s="1"/>
  <c r="L55" i="1"/>
  <c r="J55" i="1"/>
  <c r="M55" i="1"/>
  <c r="N55" i="1"/>
  <c r="K55" i="1" l="1"/>
  <c r="P55" i="1" s="1"/>
  <c r="I56" i="1" s="1"/>
  <c r="J56" i="1" l="1"/>
  <c r="O56" i="1"/>
  <c r="M56" i="1"/>
  <c r="L56" i="1"/>
  <c r="K56" i="1"/>
  <c r="N56" i="1"/>
  <c r="P56" i="1" l="1"/>
  <c r="I57" i="1" s="1"/>
  <c r="N57" i="1" s="1"/>
  <c r="O57" i="1"/>
  <c r="K57" i="1" l="1"/>
  <c r="M57" i="1"/>
  <c r="L57" i="1"/>
  <c r="J57" i="1"/>
  <c r="P57" i="1" l="1"/>
  <c r="I58" i="1" s="1"/>
  <c r="M58" i="1" s="1"/>
  <c r="N58" i="1"/>
  <c r="J58" i="1"/>
  <c r="K58" i="1"/>
  <c r="O58" i="1"/>
  <c r="L58" i="1" l="1"/>
  <c r="P58" i="1"/>
  <c r="I59" i="1" s="1"/>
  <c r="N59" i="1" s="1"/>
  <c r="M59" i="1" l="1"/>
  <c r="K59" i="1"/>
  <c r="O59" i="1"/>
  <c r="J59" i="1"/>
  <c r="L59" i="1"/>
  <c r="P59" i="1" l="1"/>
  <c r="I60" i="1" s="1"/>
  <c r="J60" i="1" l="1"/>
  <c r="M60" i="1"/>
  <c r="O60" i="1"/>
  <c r="K60" i="1"/>
  <c r="L60" i="1"/>
  <c r="N60" i="1"/>
  <c r="P60" i="1" l="1"/>
  <c r="I61" i="1" s="1"/>
  <c r="N61" i="1" s="1"/>
  <c r="L61" i="1" l="1"/>
  <c r="M61" i="1"/>
  <c r="K61" i="1"/>
  <c r="O61" i="1"/>
  <c r="J61" i="1"/>
  <c r="P61" i="1" l="1"/>
  <c r="I62" i="1" s="1"/>
  <c r="K62" i="1" s="1"/>
  <c r="N62" i="1" l="1"/>
  <c r="L62" i="1"/>
  <c r="M62" i="1"/>
  <c r="O62" i="1"/>
  <c r="J62" i="1"/>
  <c r="P62" i="1" l="1"/>
  <c r="I63" i="1" s="1"/>
  <c r="N63" i="1" s="1"/>
  <c r="L63" i="1" l="1"/>
  <c r="M63" i="1"/>
  <c r="K63" i="1"/>
  <c r="O63" i="1"/>
  <c r="J63" i="1"/>
  <c r="P63" i="1" l="1"/>
  <c r="I64" i="1" s="1"/>
  <c r="M64" i="1" s="1"/>
  <c r="N64" i="1" l="1"/>
  <c r="L64" i="1"/>
  <c r="K64" i="1"/>
  <c r="O64" i="1"/>
  <c r="J64" i="1"/>
  <c r="P64" i="1" l="1"/>
  <c r="I65" i="1" s="1"/>
  <c r="M65" i="1" s="1"/>
  <c r="J65" i="1" l="1"/>
  <c r="K65" i="1"/>
  <c r="N65" i="1"/>
  <c r="O65" i="1"/>
  <c r="L65" i="1"/>
  <c r="P65" i="1" l="1"/>
  <c r="I66" i="1" s="1"/>
  <c r="N66" i="1" s="1"/>
  <c r="M66" i="1" l="1"/>
  <c r="O66" i="1"/>
  <c r="L66" i="1"/>
  <c r="K66" i="1"/>
  <c r="J66" i="1"/>
  <c r="P66" i="1" l="1"/>
  <c r="I67" i="1" s="1"/>
  <c r="K67" i="1" s="1"/>
  <c r="O67" i="1" l="1"/>
  <c r="L67" i="1"/>
  <c r="M67" i="1"/>
  <c r="J67" i="1"/>
  <c r="N67" i="1"/>
  <c r="P67" i="1" l="1"/>
  <c r="I68" i="1" s="1"/>
  <c r="O68" i="1" s="1"/>
  <c r="M68" i="1"/>
  <c r="L68" i="1" l="1"/>
  <c r="N68" i="1"/>
  <c r="K68" i="1"/>
  <c r="J68" i="1"/>
  <c r="P68" i="1" l="1"/>
  <c r="I69" i="1" s="1"/>
  <c r="M69" i="1" s="1"/>
  <c r="K69" i="1" l="1"/>
  <c r="J69" i="1"/>
  <c r="L69" i="1"/>
  <c r="O69" i="1"/>
  <c r="N69" i="1"/>
  <c r="P69" i="1" l="1"/>
  <c r="I70" i="1" s="1"/>
  <c r="J70" i="1" s="1"/>
  <c r="M70" i="1"/>
  <c r="O70" i="1"/>
  <c r="N70" i="1" l="1"/>
  <c r="K70" i="1"/>
  <c r="L70" i="1"/>
  <c r="P70" i="1" s="1"/>
  <c r="I71" i="1" s="1"/>
  <c r="K71" i="1" s="1"/>
  <c r="O71" i="1" l="1"/>
  <c r="J71" i="1"/>
  <c r="L71" i="1"/>
  <c r="M71" i="1"/>
  <c r="N71" i="1"/>
  <c r="P71" i="1" l="1"/>
  <c r="I72" i="1" s="1"/>
  <c r="J72" i="1" s="1"/>
  <c r="M72" i="1" l="1"/>
  <c r="L72" i="1"/>
  <c r="N72" i="1"/>
  <c r="O72" i="1"/>
  <c r="K72" i="1"/>
  <c r="P72" i="1" l="1"/>
  <c r="I73" i="1" s="1"/>
  <c r="M73" i="1" s="1"/>
  <c r="O73" i="1" l="1"/>
  <c r="N73" i="1"/>
  <c r="J73" i="1"/>
  <c r="K73" i="1"/>
  <c r="L73" i="1"/>
  <c r="P73" i="1" l="1"/>
  <c r="I74" i="1" s="1"/>
  <c r="K74" i="1" s="1"/>
  <c r="O74" i="1"/>
  <c r="M74" i="1" l="1"/>
  <c r="N74" i="1"/>
  <c r="L74" i="1"/>
  <c r="J74" i="1"/>
  <c r="P74" i="1" l="1"/>
  <c r="I75" i="1" s="1"/>
  <c r="O75" i="1" s="1"/>
  <c r="M75" i="1"/>
  <c r="N75" i="1" l="1"/>
  <c r="J75" i="1"/>
  <c r="K75" i="1"/>
  <c r="L75" i="1"/>
  <c r="P75" i="1" l="1"/>
  <c r="I76" i="1" s="1"/>
  <c r="K76" i="1" s="1"/>
  <c r="M76" i="1" l="1"/>
  <c r="N76" i="1"/>
  <c r="L76" i="1"/>
  <c r="J76" i="1"/>
  <c r="O76" i="1"/>
  <c r="P76" i="1" l="1"/>
  <c r="I77" i="1" s="1"/>
  <c r="L77" i="1" s="1"/>
  <c r="K77" i="1"/>
  <c r="N77" i="1"/>
  <c r="O77" i="1"/>
  <c r="M77" i="1"/>
  <c r="J77" i="1"/>
  <c r="P77" i="1" l="1"/>
  <c r="I78" i="1" s="1"/>
  <c r="N78" i="1" s="1"/>
  <c r="O78" i="1"/>
  <c r="K78" i="1" l="1"/>
  <c r="L78" i="1"/>
  <c r="J78" i="1"/>
  <c r="M78" i="1"/>
  <c r="P78" i="1" s="1"/>
  <c r="I79" i="1" s="1"/>
  <c r="J79" i="1" l="1"/>
  <c r="M79" i="1"/>
  <c r="L79" i="1"/>
  <c r="N79" i="1"/>
  <c r="K79" i="1"/>
  <c r="O79" i="1"/>
  <c r="P79" i="1" l="1"/>
  <c r="I80" i="1" s="1"/>
  <c r="L80" i="1" s="1"/>
  <c r="N80" i="1" l="1"/>
  <c r="J80" i="1"/>
  <c r="M80" i="1"/>
  <c r="O80" i="1"/>
  <c r="K80" i="1"/>
  <c r="P80" i="1" l="1"/>
  <c r="I81" i="1" s="1"/>
  <c r="M81" i="1" s="1"/>
  <c r="O81" i="1"/>
  <c r="K81" i="1"/>
  <c r="J81" i="1"/>
  <c r="N81" i="1"/>
  <c r="L81" i="1"/>
  <c r="P81" i="1" l="1"/>
  <c r="I82" i="1" s="1"/>
  <c r="J82" i="1" s="1"/>
  <c r="O82" i="1" l="1"/>
  <c r="L82" i="1"/>
  <c r="M82" i="1"/>
  <c r="N82" i="1"/>
  <c r="K82" i="1"/>
  <c r="P82" i="1" l="1"/>
  <c r="I83" i="1" s="1"/>
  <c r="K83" i="1" s="1"/>
  <c r="J83" i="1" l="1"/>
  <c r="O83" i="1"/>
  <c r="M83" i="1"/>
  <c r="N83" i="1"/>
  <c r="L83" i="1"/>
  <c r="P83" i="1" l="1"/>
  <c r="I84" i="1" s="1"/>
  <c r="L84" i="1" s="1"/>
  <c r="N84" i="1" l="1"/>
  <c r="O84" i="1"/>
  <c r="K84" i="1"/>
  <c r="M84" i="1"/>
  <c r="J84" i="1"/>
  <c r="P84" i="1" l="1"/>
  <c r="I85" i="1" s="1"/>
  <c r="M85" i="1" s="1"/>
  <c r="O85" i="1"/>
  <c r="L85" i="1"/>
  <c r="N85" i="1"/>
  <c r="K85" i="1"/>
  <c r="J85" i="1" l="1"/>
  <c r="P85" i="1"/>
  <c r="I86" i="1" s="1"/>
  <c r="L86" i="1"/>
  <c r="O86" i="1"/>
  <c r="M86" i="1"/>
  <c r="K86" i="1"/>
  <c r="J86" i="1"/>
  <c r="N86" i="1"/>
  <c r="P86" i="1" l="1"/>
  <c r="I87" i="1" s="1"/>
  <c r="M87" i="1" s="1"/>
  <c r="O87" i="1"/>
  <c r="L87" i="1"/>
  <c r="K87" i="1"/>
  <c r="J87" i="1"/>
  <c r="N87" i="1" l="1"/>
  <c r="P87" i="1" s="1"/>
  <c r="I88" i="1" s="1"/>
  <c r="L88" i="1" l="1"/>
  <c r="O88" i="1"/>
  <c r="K88" i="1"/>
  <c r="J88" i="1"/>
  <c r="N88" i="1"/>
  <c r="M88" i="1"/>
  <c r="P88" i="1" l="1"/>
  <c r="I89" i="1" s="1"/>
  <c r="K89" i="1" s="1"/>
  <c r="O89" i="1" l="1"/>
  <c r="N89" i="1"/>
  <c r="L89" i="1"/>
  <c r="M89" i="1"/>
  <c r="J89" i="1"/>
  <c r="P89" i="1" l="1"/>
  <c r="I90" i="1" s="1"/>
  <c r="J90" i="1" s="1"/>
  <c r="O90" i="1"/>
  <c r="M90" i="1"/>
  <c r="K90" i="1" l="1"/>
  <c r="L90" i="1"/>
  <c r="P90" i="1" s="1"/>
  <c r="I91" i="1" s="1"/>
  <c r="N90" i="1"/>
  <c r="M91" i="1" l="1"/>
  <c r="N91" i="1"/>
  <c r="J91" i="1"/>
  <c r="K91" i="1"/>
  <c r="L91" i="1"/>
  <c r="O91" i="1"/>
  <c r="P91" i="1" l="1"/>
  <c r="I92" i="1" s="1"/>
  <c r="M92" i="1" l="1"/>
  <c r="N92" i="1"/>
  <c r="O92" i="1"/>
  <c r="K92" i="1"/>
  <c r="J92" i="1"/>
  <c r="L92" i="1"/>
  <c r="P92" i="1" l="1"/>
  <c r="I93" i="1" s="1"/>
  <c r="J93" i="1" l="1"/>
  <c r="O93" i="1"/>
  <c r="N93" i="1"/>
  <c r="K93" i="1"/>
  <c r="M93" i="1"/>
  <c r="L93" i="1"/>
  <c r="P93" i="1" l="1"/>
  <c r="I94" i="1" s="1"/>
  <c r="J94" i="1" l="1"/>
  <c r="L94" i="1"/>
  <c r="K94" i="1"/>
  <c r="O94" i="1"/>
  <c r="M94" i="1"/>
  <c r="N94" i="1"/>
  <c r="P94" i="1" l="1"/>
  <c r="I95" i="1" s="1"/>
  <c r="K95" i="1" l="1"/>
  <c r="L95" i="1"/>
  <c r="M95" i="1"/>
  <c r="N95" i="1"/>
  <c r="O95" i="1"/>
  <c r="J95" i="1"/>
  <c r="P95" i="1" l="1"/>
  <c r="I96" i="1" s="1"/>
  <c r="O96" i="1" s="1"/>
  <c r="K96" i="1" l="1"/>
  <c r="L96" i="1"/>
  <c r="J96" i="1"/>
  <c r="N96" i="1"/>
  <c r="M96" i="1"/>
  <c r="P96" i="1" l="1"/>
  <c r="I97" i="1" s="1"/>
  <c r="M97" i="1" s="1"/>
  <c r="N97" i="1"/>
  <c r="O97" i="1"/>
  <c r="L97" i="1"/>
  <c r="K97" i="1"/>
  <c r="J97" i="1" l="1"/>
  <c r="P97" i="1"/>
  <c r="I98" i="1" s="1"/>
  <c r="N98" i="1" s="1"/>
  <c r="O98" i="1"/>
  <c r="M98" i="1"/>
  <c r="K98" i="1"/>
  <c r="L98" i="1" l="1"/>
  <c r="J98" i="1"/>
  <c r="P98" i="1" l="1"/>
  <c r="I99" i="1" s="1"/>
  <c r="J99" i="1"/>
  <c r="O99" i="1"/>
  <c r="K99" i="1"/>
  <c r="L99" i="1"/>
  <c r="M99" i="1"/>
  <c r="N99" i="1"/>
  <c r="P99" i="1" s="1"/>
  <c r="I100" i="1" s="1"/>
  <c r="K100" i="1" l="1"/>
  <c r="J100" i="1"/>
  <c r="M100" i="1"/>
  <c r="O100" i="1"/>
  <c r="L100" i="1"/>
  <c r="N100" i="1"/>
  <c r="P100" i="1" l="1"/>
  <c r="I101" i="1" s="1"/>
  <c r="L101" i="1" s="1"/>
  <c r="O101" i="1"/>
  <c r="M101" i="1" l="1"/>
  <c r="N101" i="1"/>
  <c r="J101" i="1"/>
  <c r="K101" i="1"/>
  <c r="P101" i="1" l="1"/>
  <c r="I102" i="1" s="1"/>
  <c r="N102" i="1" l="1"/>
  <c r="K102" i="1"/>
  <c r="M102" i="1"/>
  <c r="J102" i="1"/>
  <c r="O102" i="1"/>
  <c r="L102" i="1"/>
  <c r="P102" i="1" l="1"/>
  <c r="I103" i="1" s="1"/>
  <c r="L103" i="1" l="1"/>
  <c r="O103" i="1"/>
  <c r="N103" i="1"/>
  <c r="K103" i="1"/>
  <c r="M103" i="1"/>
  <c r="J103" i="1"/>
  <c r="P103" i="1" l="1"/>
  <c r="I104" i="1" s="1"/>
  <c r="N104" i="1"/>
  <c r="L104" i="1"/>
  <c r="J104" i="1"/>
  <c r="M104" i="1"/>
  <c r="K104" i="1" l="1"/>
  <c r="O104" i="1"/>
  <c r="P104" i="1" l="1"/>
  <c r="I105" i="1" s="1"/>
  <c r="L105" i="1" s="1"/>
  <c r="J105" i="1"/>
  <c r="N105" i="1"/>
  <c r="O105" i="1"/>
  <c r="K105" i="1"/>
  <c r="M105" i="1"/>
  <c r="P105" i="1" l="1"/>
  <c r="I106" i="1" s="1"/>
  <c r="L106" i="1"/>
  <c r="K106" i="1"/>
  <c r="O106" i="1"/>
  <c r="J106" i="1"/>
  <c r="M106" i="1"/>
  <c r="N106" i="1"/>
  <c r="P106" i="1"/>
  <c r="I107" i="1" s="1"/>
  <c r="O107" i="1" s="1"/>
  <c r="M107" i="1" l="1"/>
  <c r="K107" i="1"/>
  <c r="J107" i="1"/>
  <c r="L107" i="1"/>
  <c r="N107" i="1"/>
  <c r="P107" i="1"/>
  <c r="I108" i="1" s="1"/>
  <c r="K108" i="1" s="1"/>
  <c r="L108" i="1" l="1"/>
  <c r="M108" i="1"/>
  <c r="N108" i="1"/>
  <c r="O108" i="1"/>
  <c r="J108" i="1"/>
  <c r="P108" i="1" l="1"/>
  <c r="I109" i="1" s="1"/>
  <c r="M109" i="1" s="1"/>
  <c r="O109" i="1"/>
  <c r="L109" i="1"/>
  <c r="N109" i="1"/>
  <c r="K109" i="1" l="1"/>
  <c r="J109" i="1"/>
  <c r="P109" i="1" l="1"/>
  <c r="I110" i="1" s="1"/>
  <c r="J110" i="1"/>
  <c r="O110" i="1"/>
  <c r="L110" i="1"/>
  <c r="M110" i="1"/>
  <c r="K110" i="1"/>
  <c r="N110" i="1"/>
  <c r="P110" i="1" s="1"/>
  <c r="I111" i="1" s="1"/>
  <c r="K111" i="1" s="1"/>
  <c r="N111" i="1" l="1"/>
  <c r="O111" i="1"/>
  <c r="J111" i="1"/>
  <c r="M111" i="1"/>
  <c r="L111" i="1"/>
  <c r="P111" i="1" l="1"/>
  <c r="I112" i="1" s="1"/>
  <c r="K112" i="1" s="1"/>
  <c r="O112" i="1" l="1"/>
  <c r="M112" i="1"/>
  <c r="J112" i="1"/>
  <c r="N112" i="1"/>
  <c r="L112" i="1"/>
  <c r="P112" i="1" l="1"/>
  <c r="I113" i="1" s="1"/>
  <c r="M113" i="1" s="1"/>
  <c r="N113" i="1" l="1"/>
  <c r="J113" i="1"/>
  <c r="O113" i="1"/>
  <c r="K113" i="1"/>
  <c r="L113" i="1"/>
  <c r="P113" i="1" l="1"/>
  <c r="I114" i="1" s="1"/>
  <c r="J114" i="1" s="1"/>
  <c r="L114" i="1" l="1"/>
  <c r="M114" i="1"/>
  <c r="N114" i="1"/>
  <c r="K114" i="1"/>
  <c r="O114" i="1"/>
  <c r="P114" i="1" l="1"/>
  <c r="I115" i="1" s="1"/>
  <c r="O115" i="1" s="1"/>
  <c r="J115" i="1"/>
  <c r="K115" i="1"/>
  <c r="N115" i="1" l="1"/>
  <c r="M115" i="1"/>
  <c r="L115" i="1"/>
  <c r="P115" i="1" l="1"/>
  <c r="I116" i="1" s="1"/>
  <c r="L116" i="1" s="1"/>
  <c r="N116" i="1"/>
  <c r="M116" i="1"/>
  <c r="K116" i="1"/>
  <c r="O116" i="1"/>
  <c r="J116" i="1"/>
  <c r="P116" i="1" l="1"/>
  <c r="I117" i="1" s="1"/>
  <c r="J117" i="1" s="1"/>
  <c r="L117" i="1" l="1"/>
  <c r="N117" i="1"/>
  <c r="O117" i="1"/>
  <c r="K117" i="1"/>
  <c r="M117" i="1"/>
  <c r="P117" i="1" l="1"/>
  <c r="I118" i="1" s="1"/>
  <c r="J118" i="1" s="1"/>
  <c r="L118" i="1" l="1"/>
  <c r="O118" i="1"/>
  <c r="K118" i="1"/>
  <c r="M118" i="1"/>
  <c r="N118" i="1"/>
  <c r="P118" i="1" l="1"/>
  <c r="I119" i="1" s="1"/>
  <c r="J119" i="1" s="1"/>
  <c r="L119" i="1" l="1"/>
  <c r="N119" i="1"/>
  <c r="M119" i="1"/>
  <c r="O119" i="1"/>
  <c r="K119" i="1"/>
  <c r="P119" i="1" l="1"/>
  <c r="I120" i="1" s="1"/>
  <c r="M120" i="1" s="1"/>
  <c r="K120" i="1" l="1"/>
  <c r="N120" i="1"/>
  <c r="O120" i="1"/>
  <c r="L120" i="1"/>
  <c r="J120" i="1"/>
  <c r="P120" i="1" l="1"/>
  <c r="I121" i="1" s="1"/>
  <c r="N121" i="1" s="1"/>
  <c r="O121" i="1"/>
  <c r="M121" i="1" l="1"/>
  <c r="K121" i="1"/>
  <c r="J121" i="1"/>
  <c r="L121" i="1"/>
  <c r="P121" i="1" l="1"/>
  <c r="I122" i="1" s="1"/>
  <c r="N122" i="1" s="1"/>
  <c r="M122" i="1" l="1"/>
  <c r="K122" i="1"/>
  <c r="L122" i="1"/>
  <c r="J122" i="1"/>
  <c r="O122" i="1"/>
  <c r="P122" i="1" l="1"/>
  <c r="I123" i="1" s="1"/>
  <c r="N123" i="1" s="1"/>
  <c r="J123" i="1"/>
  <c r="L123" i="1"/>
  <c r="M123" i="1"/>
  <c r="K123" i="1"/>
  <c r="O123" i="1" l="1"/>
  <c r="P123" i="1"/>
  <c r="I124" i="1" s="1"/>
  <c r="N124" i="1" s="1"/>
  <c r="O124" i="1" l="1"/>
  <c r="L124" i="1"/>
  <c r="J124" i="1"/>
  <c r="K124" i="1"/>
  <c r="M124" i="1"/>
  <c r="P124" i="1" l="1"/>
  <c r="I125" i="1" s="1"/>
  <c r="O125" i="1" s="1"/>
  <c r="K125" i="1" l="1"/>
  <c r="J125" i="1"/>
  <c r="L125" i="1"/>
  <c r="M125" i="1"/>
  <c r="N125" i="1"/>
  <c r="P125" i="1" l="1"/>
  <c r="I126" i="1" s="1"/>
  <c r="J126" i="1" s="1"/>
  <c r="M126" i="1" l="1"/>
  <c r="O126" i="1"/>
  <c r="N126" i="1"/>
  <c r="L126" i="1"/>
  <c r="K126" i="1"/>
  <c r="P126" i="1" l="1"/>
  <c r="I127" i="1" s="1"/>
  <c r="L127" i="1" s="1"/>
  <c r="K127" i="1" l="1"/>
  <c r="N127" i="1"/>
  <c r="M127" i="1"/>
  <c r="O127" i="1"/>
  <c r="J127" i="1"/>
  <c r="P127" i="1" l="1"/>
  <c r="I128" i="1" s="1"/>
  <c r="M128" i="1" s="1"/>
  <c r="K128" i="1" l="1"/>
  <c r="N128" i="1"/>
  <c r="L128" i="1"/>
  <c r="J128" i="1"/>
  <c r="O128" i="1"/>
  <c r="P128" i="1" l="1"/>
  <c r="I129" i="1" s="1"/>
  <c r="J129" i="1" s="1"/>
  <c r="N129" i="1" l="1"/>
  <c r="O129" i="1"/>
  <c r="M129" i="1"/>
  <c r="L129" i="1"/>
  <c r="K129" i="1"/>
  <c r="P129" i="1" l="1"/>
  <c r="I130" i="1" s="1"/>
  <c r="M130" i="1" s="1"/>
  <c r="O130" i="1" l="1"/>
  <c r="L130" i="1"/>
  <c r="N130" i="1"/>
  <c r="J130" i="1"/>
  <c r="K130" i="1"/>
  <c r="P130" i="1" l="1"/>
  <c r="I131" i="1" s="1"/>
  <c r="M131" i="1" s="1"/>
  <c r="K131" i="1" l="1"/>
  <c r="L131" i="1"/>
  <c r="J131" i="1"/>
  <c r="O131" i="1"/>
  <c r="N131" i="1"/>
  <c r="P131" i="1" l="1"/>
  <c r="I132" i="1" s="1"/>
  <c r="N132" i="1" s="1"/>
  <c r="O132" i="1"/>
  <c r="M132" i="1"/>
  <c r="K132" i="1" l="1"/>
  <c r="J132" i="1"/>
  <c r="L132" i="1"/>
  <c r="P132" i="1" s="1"/>
  <c r="I133" i="1" s="1"/>
  <c r="J133" i="1" s="1"/>
  <c r="O133" i="1" l="1"/>
  <c r="L133" i="1"/>
  <c r="M133" i="1"/>
  <c r="K133" i="1"/>
  <c r="N133" i="1"/>
  <c r="P133" i="1" l="1"/>
  <c r="I134" i="1" s="1"/>
  <c r="J134" i="1" s="1"/>
  <c r="N134" i="1" l="1"/>
  <c r="O134" i="1"/>
  <c r="K134" i="1"/>
  <c r="M134" i="1"/>
  <c r="L134" i="1"/>
  <c r="P134" i="1" l="1"/>
  <c r="I135" i="1" s="1"/>
  <c r="J135" i="1" s="1"/>
  <c r="O135" i="1" l="1"/>
  <c r="K135" i="1"/>
  <c r="N135" i="1"/>
  <c r="L135" i="1"/>
  <c r="M135" i="1"/>
  <c r="P135" i="1" l="1"/>
  <c r="I136" i="1" s="1"/>
  <c r="K136" i="1" s="1"/>
  <c r="O136" i="1" l="1"/>
  <c r="M136" i="1"/>
  <c r="J136" i="1"/>
  <c r="N136" i="1"/>
  <c r="L136" i="1"/>
  <c r="P136" i="1" l="1"/>
  <c r="I137" i="1" s="1"/>
  <c r="M137" i="1" s="1"/>
  <c r="L137" i="1" l="1"/>
  <c r="J137" i="1"/>
  <c r="N137" i="1"/>
  <c r="O137" i="1"/>
  <c r="K137" i="1"/>
  <c r="P137" i="1" l="1"/>
  <c r="I138" i="1" s="1"/>
  <c r="N138" i="1" s="1"/>
  <c r="K138" i="1" l="1"/>
  <c r="M138" i="1"/>
  <c r="J138" i="1"/>
  <c r="L138" i="1"/>
  <c r="O138" i="1"/>
  <c r="P138" i="1" l="1"/>
  <c r="I139" i="1" s="1"/>
  <c r="M139" i="1" s="1"/>
  <c r="O139" i="1"/>
  <c r="N139" i="1"/>
  <c r="L139" i="1" l="1"/>
  <c r="J139" i="1"/>
  <c r="K139" i="1"/>
  <c r="P139" i="1" l="1"/>
  <c r="I140" i="1" s="1"/>
  <c r="J140" i="1" s="1"/>
  <c r="M140" i="1"/>
  <c r="O140" i="1"/>
  <c r="K140" i="1"/>
  <c r="L140" i="1" l="1"/>
  <c r="N140" i="1"/>
  <c r="P140" i="1" s="1"/>
  <c r="I141" i="1" s="1"/>
  <c r="M141" i="1" l="1"/>
  <c r="O141" i="1"/>
  <c r="L141" i="1"/>
  <c r="N141" i="1"/>
  <c r="K141" i="1"/>
  <c r="J141" i="1"/>
  <c r="P141" i="1" l="1"/>
  <c r="I142" i="1" s="1"/>
  <c r="N142" i="1" s="1"/>
  <c r="K142" i="1" l="1"/>
  <c r="J142" i="1"/>
  <c r="O142" i="1"/>
  <c r="M142" i="1"/>
  <c r="L142" i="1"/>
  <c r="P142" i="1" l="1"/>
  <c r="I143" i="1" s="1"/>
  <c r="J143" i="1" s="1"/>
  <c r="O143" i="1"/>
  <c r="K143" i="1"/>
  <c r="M143" i="1" l="1"/>
  <c r="N143" i="1"/>
  <c r="L143" i="1"/>
  <c r="P143" i="1" l="1"/>
  <c r="I144" i="1" s="1"/>
  <c r="J144" i="1" s="1"/>
  <c r="M144" i="1" l="1"/>
  <c r="N144" i="1"/>
  <c r="K144" i="1"/>
  <c r="L144" i="1"/>
  <c r="O144" i="1"/>
  <c r="P144" i="1" l="1"/>
  <c r="I145" i="1" s="1"/>
  <c r="K145" i="1" s="1"/>
  <c r="O145" i="1"/>
  <c r="M145" i="1" l="1"/>
  <c r="L145" i="1"/>
  <c r="N145" i="1"/>
  <c r="J145" i="1"/>
  <c r="P145" i="1" l="1"/>
  <c r="I146" i="1" s="1"/>
  <c r="N146" i="1" s="1"/>
  <c r="M146" i="1"/>
  <c r="O146" i="1"/>
  <c r="K146" i="1"/>
  <c r="J146" i="1"/>
  <c r="L146" i="1" l="1"/>
  <c r="P146" i="1" s="1"/>
  <c r="I147" i="1" s="1"/>
  <c r="M147" i="1" l="1"/>
  <c r="L147" i="1"/>
  <c r="O147" i="1"/>
  <c r="K147" i="1"/>
  <c r="N147" i="1"/>
  <c r="J147" i="1"/>
  <c r="P147" i="1" l="1"/>
  <c r="I148" i="1" s="1"/>
  <c r="M148" i="1" s="1"/>
  <c r="J148" i="1"/>
  <c r="O148" i="1"/>
  <c r="K148" i="1"/>
  <c r="N148" i="1"/>
  <c r="L148" i="1"/>
  <c r="P148" i="1" l="1"/>
  <c r="I149" i="1" s="1"/>
  <c r="J149" i="1" s="1"/>
  <c r="O149" i="1" l="1"/>
  <c r="N149" i="1"/>
  <c r="K149" i="1"/>
  <c r="L149" i="1"/>
  <c r="M149" i="1"/>
  <c r="P149" i="1" l="1"/>
  <c r="I150" i="1" s="1"/>
  <c r="N150" i="1" s="1"/>
  <c r="L150" i="1"/>
  <c r="K150" i="1"/>
  <c r="M150" i="1"/>
  <c r="O150" i="1" l="1"/>
  <c r="J150" i="1"/>
  <c r="P150" i="1"/>
  <c r="I151" i="1" s="1"/>
  <c r="L151" i="1" s="1"/>
  <c r="O151" i="1" l="1"/>
  <c r="K151" i="1"/>
  <c r="J151" i="1"/>
  <c r="M151" i="1"/>
  <c r="N151" i="1"/>
  <c r="P151" i="1" l="1"/>
  <c r="I152" i="1" s="1"/>
  <c r="L152" i="1" s="1"/>
  <c r="O152" i="1"/>
  <c r="M152" i="1"/>
  <c r="J152" i="1" l="1"/>
  <c r="K152" i="1"/>
  <c r="N152" i="1"/>
  <c r="P152" i="1" s="1"/>
  <c r="I153" i="1" s="1"/>
  <c r="K153" i="1" s="1"/>
  <c r="L153" i="1" l="1"/>
  <c r="M153" i="1"/>
  <c r="O153" i="1"/>
  <c r="J153" i="1"/>
  <c r="N153" i="1"/>
  <c r="P153" i="1" l="1"/>
  <c r="I154" i="1" s="1"/>
  <c r="M154" i="1" s="1"/>
  <c r="L154" i="1" l="1"/>
  <c r="J154" i="1"/>
  <c r="O154" i="1"/>
  <c r="N154" i="1"/>
  <c r="K154" i="1"/>
  <c r="P154" i="1" l="1"/>
  <c r="I155" i="1" s="1"/>
  <c r="L155" i="1" s="1"/>
  <c r="O155" i="1" l="1"/>
  <c r="N155" i="1"/>
  <c r="J155" i="1"/>
  <c r="K155" i="1"/>
  <c r="M155" i="1"/>
  <c r="P155" i="1" l="1"/>
  <c r="I156" i="1" s="1"/>
  <c r="K156" i="1" s="1"/>
  <c r="O156" i="1" l="1"/>
  <c r="L156" i="1"/>
  <c r="M156" i="1"/>
  <c r="N156" i="1"/>
  <c r="J156" i="1"/>
  <c r="P156" i="1" l="1"/>
  <c r="I157" i="1" s="1"/>
  <c r="J157" i="1" s="1"/>
  <c r="O157" i="1"/>
  <c r="M157" i="1"/>
  <c r="L157" i="1"/>
  <c r="K157" i="1" l="1"/>
  <c r="N157" i="1"/>
  <c r="P157" i="1" s="1"/>
  <c r="I158" i="1" s="1"/>
  <c r="K158" i="1" s="1"/>
  <c r="N158" i="1" l="1"/>
  <c r="O158" i="1"/>
  <c r="L158" i="1"/>
  <c r="M158" i="1"/>
  <c r="J158" i="1"/>
  <c r="P158" i="1" l="1"/>
  <c r="I159" i="1" s="1"/>
  <c r="K159" i="1" s="1"/>
  <c r="L159" i="1" l="1"/>
  <c r="O159" i="1"/>
  <c r="J159" i="1"/>
  <c r="M159" i="1"/>
  <c r="N159" i="1"/>
  <c r="P159" i="1" l="1"/>
  <c r="I160" i="1" s="1"/>
  <c r="M160" i="1" s="1"/>
  <c r="O160" i="1" l="1"/>
  <c r="K160" i="1"/>
  <c r="N160" i="1"/>
  <c r="J160" i="1"/>
  <c r="L160" i="1"/>
  <c r="P160" i="1" l="1"/>
  <c r="I161" i="1" s="1"/>
  <c r="J161" i="1" s="1"/>
  <c r="K161" i="1" l="1"/>
  <c r="L161" i="1"/>
  <c r="O161" i="1"/>
  <c r="N161" i="1"/>
  <c r="M161" i="1"/>
  <c r="P161" i="1" l="1"/>
  <c r="I162" i="1" s="1"/>
  <c r="N162" i="1" s="1"/>
  <c r="K162" i="1" l="1"/>
  <c r="M162" i="1"/>
  <c r="O162" i="1"/>
  <c r="L162" i="1"/>
  <c r="J162" i="1"/>
  <c r="P162" i="1" l="1"/>
  <c r="I163" i="1" s="1"/>
  <c r="M163" i="1" s="1"/>
  <c r="N163" i="1" l="1"/>
  <c r="K163" i="1"/>
  <c r="L163" i="1"/>
  <c r="O163" i="1"/>
  <c r="J163" i="1"/>
  <c r="P163" i="1" l="1"/>
  <c r="I164" i="1" s="1"/>
  <c r="M164" i="1" s="1"/>
  <c r="L164" i="1" l="1"/>
  <c r="K164" i="1"/>
  <c r="J164" i="1"/>
  <c r="O164" i="1"/>
  <c r="N164" i="1"/>
  <c r="P164" i="1" l="1"/>
  <c r="I165" i="1" s="1"/>
  <c r="L165" i="1" s="1"/>
  <c r="N165" i="1" l="1"/>
  <c r="M165" i="1"/>
  <c r="O165" i="1"/>
  <c r="K165" i="1"/>
  <c r="J165" i="1"/>
  <c r="P165" i="1" l="1"/>
  <c r="I166" i="1" s="1"/>
  <c r="K166" i="1" s="1"/>
  <c r="L166" i="1" l="1"/>
  <c r="N166" i="1"/>
  <c r="O166" i="1"/>
  <c r="M166" i="1"/>
  <c r="J166" i="1"/>
  <c r="P166" i="1" l="1"/>
  <c r="I167" i="1" s="1"/>
  <c r="K167" i="1" s="1"/>
  <c r="O167" i="1" l="1"/>
  <c r="N167" i="1"/>
  <c r="L167" i="1"/>
  <c r="J167" i="1"/>
  <c r="M167" i="1"/>
  <c r="P167" i="1" l="1"/>
  <c r="I168" i="1" s="1"/>
  <c r="K168" i="1" s="1"/>
  <c r="O168" i="1"/>
  <c r="J168" i="1"/>
  <c r="L168" i="1"/>
  <c r="M168" i="1"/>
  <c r="N168" i="1"/>
  <c r="P168" i="1" l="1"/>
  <c r="I169" i="1" s="1"/>
  <c r="J169" i="1" s="1"/>
  <c r="L169" i="1" l="1"/>
  <c r="M169" i="1"/>
  <c r="O169" i="1"/>
  <c r="N169" i="1"/>
  <c r="K169" i="1"/>
  <c r="P169" i="1" l="1"/>
  <c r="I170" i="1" s="1"/>
  <c r="M170" i="1" s="1"/>
  <c r="L170" i="1" l="1"/>
  <c r="O170" i="1"/>
  <c r="K170" i="1"/>
  <c r="J170" i="1"/>
  <c r="N170" i="1"/>
  <c r="P170" i="1" l="1"/>
  <c r="I171" i="1" s="1"/>
  <c r="K171" i="1" s="1"/>
  <c r="L171" i="1" l="1"/>
  <c r="J171" i="1"/>
  <c r="N171" i="1"/>
  <c r="O171" i="1"/>
  <c r="M171" i="1"/>
  <c r="P171" i="1" l="1"/>
  <c r="I172" i="1" s="1"/>
  <c r="L172" i="1" s="1"/>
  <c r="M172" i="1" l="1"/>
  <c r="N172" i="1"/>
  <c r="J172" i="1"/>
  <c r="O172" i="1"/>
  <c r="K172" i="1"/>
  <c r="P172" i="1" l="1"/>
  <c r="I173" i="1" s="1"/>
  <c r="N173" i="1" s="1"/>
  <c r="O173" i="1" l="1"/>
  <c r="M173" i="1"/>
  <c r="J173" i="1"/>
  <c r="K173" i="1"/>
  <c r="L173" i="1"/>
  <c r="P173" i="1" l="1"/>
  <c r="I174" i="1" s="1"/>
  <c r="M174" i="1" s="1"/>
  <c r="O174" i="1" l="1"/>
  <c r="J174" i="1"/>
  <c r="L174" i="1"/>
  <c r="K174" i="1"/>
  <c r="N174" i="1"/>
  <c r="P174" i="1" s="1"/>
  <c r="I175" i="1" s="1"/>
  <c r="L175" i="1" l="1"/>
  <c r="M175" i="1"/>
  <c r="N175" i="1"/>
  <c r="O175" i="1"/>
  <c r="K175" i="1"/>
  <c r="J175" i="1"/>
  <c r="P175" i="1" l="1"/>
  <c r="I176" i="1" s="1"/>
  <c r="N176" i="1" s="1"/>
  <c r="O176" i="1" l="1"/>
  <c r="L176" i="1"/>
  <c r="M176" i="1"/>
  <c r="P176" i="1" s="1"/>
  <c r="I177" i="1" s="1"/>
  <c r="K176" i="1"/>
  <c r="M177" i="1" s="1"/>
  <c r="J176" i="1"/>
  <c r="N177" i="1" l="1"/>
  <c r="O177" i="1"/>
  <c r="P177" i="1" s="1"/>
  <c r="I178" i="1" s="1"/>
  <c r="M178" i="1" s="1"/>
  <c r="J177" i="1"/>
  <c r="K177" i="1"/>
  <c r="L177" i="1"/>
  <c r="O178" i="1" l="1"/>
  <c r="K178" i="1"/>
  <c r="N178" i="1"/>
  <c r="J178" i="1"/>
  <c r="L178" i="1"/>
  <c r="P178" i="1" l="1"/>
  <c r="I179" i="1" s="1"/>
  <c r="L179" i="1" s="1"/>
  <c r="O179" i="1" l="1"/>
  <c r="K179" i="1"/>
  <c r="N179" i="1"/>
  <c r="M179" i="1"/>
  <c r="J179" i="1"/>
  <c r="P179" i="1" l="1"/>
  <c r="I180" i="1" s="1"/>
  <c r="J180" i="1" s="1"/>
  <c r="O180" i="1" l="1"/>
  <c r="K180" i="1"/>
  <c r="N180" i="1"/>
  <c r="M180" i="1"/>
  <c r="L180" i="1"/>
  <c r="P180" i="1" l="1"/>
  <c r="I181" i="1" s="1"/>
  <c r="M181" i="1" s="1"/>
  <c r="O181" i="1" l="1"/>
  <c r="N181" i="1"/>
  <c r="L181" i="1"/>
  <c r="J181" i="1"/>
  <c r="K181" i="1"/>
  <c r="P181" i="1" l="1"/>
  <c r="I182" i="1" s="1"/>
  <c r="J182" i="1" s="1"/>
  <c r="M182" i="1" l="1"/>
  <c r="K182" i="1"/>
  <c r="L182" i="1"/>
  <c r="N182" i="1"/>
  <c r="O182" i="1"/>
  <c r="P182" i="1" l="1"/>
  <c r="I183" i="1" s="1"/>
  <c r="N183" i="1" s="1"/>
  <c r="O183" i="1"/>
  <c r="M183" i="1" l="1"/>
  <c r="J183" i="1"/>
  <c r="K183" i="1"/>
  <c r="L183" i="1"/>
  <c r="P183" i="1" l="1"/>
  <c r="I184" i="1" s="1"/>
  <c r="N184" i="1" s="1"/>
  <c r="O184" i="1"/>
  <c r="J184" i="1"/>
  <c r="M184" i="1"/>
  <c r="L184" i="1"/>
  <c r="K184" i="1"/>
  <c r="P184" i="1" l="1"/>
  <c r="I185" i="1" s="1"/>
  <c r="N185" i="1" s="1"/>
  <c r="M185" i="1" l="1"/>
  <c r="O185" i="1"/>
  <c r="K185" i="1"/>
  <c r="J185" i="1"/>
  <c r="L185" i="1"/>
  <c r="P185" i="1" l="1"/>
  <c r="I186" i="1" s="1"/>
  <c r="J186" i="1" s="1"/>
  <c r="O186" i="1"/>
  <c r="K186" i="1" l="1"/>
  <c r="M186" i="1"/>
  <c r="L186" i="1"/>
  <c r="N186" i="1"/>
  <c r="P186" i="1" l="1"/>
  <c r="I187" i="1" s="1"/>
  <c r="N187" i="1" s="1"/>
  <c r="O187" i="1" l="1"/>
  <c r="M187" i="1"/>
  <c r="L187" i="1"/>
  <c r="J187" i="1"/>
  <c r="K187" i="1"/>
  <c r="P187" i="1" l="1"/>
  <c r="I188" i="1" s="1"/>
  <c r="N188" i="1" s="1"/>
  <c r="O188" i="1" l="1"/>
  <c r="J188" i="1"/>
  <c r="L188" i="1"/>
  <c r="M188" i="1"/>
  <c r="K188" i="1"/>
  <c r="P188" i="1" l="1"/>
  <c r="I189" i="1" s="1"/>
  <c r="L189" i="1" s="1"/>
  <c r="O189" i="1"/>
  <c r="K189" i="1" l="1"/>
  <c r="N189" i="1"/>
  <c r="M189" i="1"/>
  <c r="J189" i="1"/>
  <c r="P189" i="1" l="1"/>
  <c r="I190" i="1" s="1"/>
  <c r="N190" i="1" s="1"/>
  <c r="K190" i="1"/>
  <c r="M190" i="1"/>
  <c r="O190" i="1" l="1"/>
  <c r="P190" i="1" s="1"/>
  <c r="I191" i="1" s="1"/>
  <c r="M191" i="1" s="1"/>
  <c r="L190" i="1"/>
  <c r="J190" i="1"/>
  <c r="J191" i="1" l="1"/>
  <c r="N191" i="1"/>
  <c r="L191" i="1"/>
  <c r="O191" i="1"/>
  <c r="K191" i="1"/>
  <c r="P191" i="1" l="1"/>
  <c r="I192" i="1" s="1"/>
  <c r="N192" i="1" s="1"/>
  <c r="O192" i="1" l="1"/>
  <c r="M192" i="1"/>
  <c r="K192" i="1"/>
  <c r="J192" i="1"/>
  <c r="L192" i="1"/>
  <c r="P192" i="1" l="1"/>
  <c r="I193" i="1" s="1"/>
  <c r="N193" i="1" l="1"/>
  <c r="O193" i="1"/>
  <c r="L193" i="1"/>
  <c r="J193" i="1"/>
  <c r="K193" i="1"/>
  <c r="M193" i="1"/>
  <c r="P193" i="1" l="1"/>
  <c r="I194" i="1" s="1"/>
  <c r="L194" i="1" s="1"/>
  <c r="K194" i="1" l="1"/>
  <c r="O194" i="1"/>
  <c r="M194" i="1"/>
  <c r="N194" i="1"/>
  <c r="J194" i="1"/>
  <c r="P194" i="1" l="1"/>
  <c r="I195" i="1" s="1"/>
  <c r="K195" i="1" s="1"/>
  <c r="O195" i="1"/>
  <c r="M195" i="1"/>
  <c r="J195" i="1"/>
  <c r="N195" i="1" l="1"/>
  <c r="L195" i="1"/>
  <c r="P195" i="1" l="1"/>
  <c r="I196" i="1" s="1"/>
  <c r="L196" i="1" s="1"/>
  <c r="O196" i="1"/>
  <c r="J196" i="1"/>
  <c r="N196" i="1"/>
  <c r="M196" i="1"/>
  <c r="K196" i="1"/>
  <c r="P196" i="1" l="1"/>
  <c r="I197" i="1" s="1"/>
  <c r="N197" i="1" s="1"/>
  <c r="K197" i="1"/>
  <c r="O197" i="1"/>
  <c r="M197" i="1"/>
  <c r="L197" i="1"/>
  <c r="J197" i="1"/>
  <c r="P197" i="1" l="1"/>
  <c r="I198" i="1" s="1"/>
  <c r="N198" i="1" s="1"/>
  <c r="K198" i="1" l="1"/>
  <c r="O198" i="1"/>
  <c r="J198" i="1"/>
  <c r="L198" i="1"/>
  <c r="M198" i="1"/>
  <c r="P198" i="1" l="1"/>
  <c r="I199" i="1" s="1"/>
  <c r="M199" i="1" s="1"/>
  <c r="J199" i="1" l="1"/>
  <c r="K199" i="1"/>
  <c r="L199" i="1"/>
  <c r="N199" i="1"/>
  <c r="O199" i="1"/>
  <c r="P199" i="1" l="1"/>
  <c r="I200" i="1" s="1"/>
  <c r="L200" i="1" s="1"/>
  <c r="O200" i="1"/>
  <c r="N200" i="1" l="1"/>
  <c r="K200" i="1"/>
  <c r="M200" i="1"/>
  <c r="J200" i="1"/>
  <c r="P200" i="1" l="1"/>
  <c r="I201" i="1" s="1"/>
  <c r="K201" i="1" s="1"/>
  <c r="O201" i="1"/>
  <c r="J201" i="1"/>
  <c r="L201" i="1"/>
  <c r="N201" i="1"/>
  <c r="M201" i="1"/>
  <c r="P201" i="1" l="1"/>
  <c r="I202" i="1" s="1"/>
  <c r="K202" i="1" s="1"/>
  <c r="O202" i="1"/>
  <c r="N202" i="1"/>
  <c r="L202" i="1"/>
  <c r="M202" i="1"/>
  <c r="J202" i="1" l="1"/>
  <c r="P202" i="1" s="1"/>
  <c r="I203" i="1" s="1"/>
  <c r="J203" i="1" s="1"/>
  <c r="O203" i="1" l="1"/>
  <c r="K203" i="1"/>
  <c r="N203" i="1"/>
  <c r="L203" i="1"/>
  <c r="M203" i="1"/>
  <c r="P203" i="1" l="1"/>
  <c r="I204" i="1" s="1"/>
  <c r="L204" i="1" s="1"/>
  <c r="M204" i="1" l="1"/>
  <c r="J204" i="1"/>
  <c r="K204" i="1"/>
  <c r="N204" i="1"/>
  <c r="O204" i="1"/>
  <c r="P204" i="1" l="1"/>
  <c r="I205" i="1" s="1"/>
  <c r="M205" i="1" s="1"/>
  <c r="N205" i="1" l="1"/>
  <c r="K205" i="1"/>
  <c r="O205" i="1"/>
  <c r="L205" i="1"/>
  <c r="J205" i="1"/>
  <c r="P205" i="1" l="1"/>
  <c r="I206" i="1" s="1"/>
  <c r="K206" i="1" s="1"/>
  <c r="N206" i="1"/>
  <c r="M206" i="1"/>
  <c r="O206" i="1"/>
  <c r="L206" i="1" l="1"/>
  <c r="J206" i="1"/>
  <c r="P206" i="1"/>
  <c r="I207" i="1" s="1"/>
  <c r="K207" i="1" s="1"/>
  <c r="M207" i="1" l="1"/>
  <c r="N207" i="1"/>
  <c r="J207" i="1"/>
  <c r="O207" i="1"/>
  <c r="L207" i="1"/>
  <c r="P207" i="1" l="1"/>
  <c r="I208" i="1" s="1"/>
  <c r="N208" i="1" s="1"/>
  <c r="L208" i="1"/>
  <c r="M208" i="1"/>
  <c r="O208" i="1"/>
  <c r="K208" i="1" l="1"/>
  <c r="J208" i="1"/>
  <c r="P208" i="1" s="1"/>
  <c r="I209" i="1" s="1"/>
  <c r="J209" i="1" s="1"/>
  <c r="N209" i="1" l="1"/>
  <c r="L209" i="1"/>
  <c r="O209" i="1"/>
  <c r="K209" i="1"/>
  <c r="M209" i="1"/>
  <c r="P209" i="1" l="1"/>
  <c r="I210" i="1" s="1"/>
  <c r="J210" i="1" s="1"/>
  <c r="L210" i="1"/>
  <c r="K210" i="1"/>
  <c r="O210" i="1"/>
  <c r="N210" i="1"/>
  <c r="M210" i="1"/>
  <c r="P210" i="1" l="1"/>
  <c r="I211" i="1" s="1"/>
  <c r="N211" i="1" s="1"/>
  <c r="L211" i="1"/>
  <c r="J211" i="1"/>
  <c r="K211" i="1" l="1"/>
  <c r="O211" i="1"/>
  <c r="M211" i="1"/>
  <c r="P211" i="1" s="1"/>
  <c r="I212" i="1" s="1"/>
  <c r="K212" i="1" s="1"/>
  <c r="O212" i="1" l="1"/>
  <c r="J212" i="1"/>
  <c r="N212" i="1"/>
  <c r="L212" i="1"/>
  <c r="M212" i="1"/>
  <c r="P212" i="1" l="1"/>
  <c r="I213" i="1" s="1"/>
  <c r="K213" i="1" s="1"/>
  <c r="N213" i="1"/>
  <c r="J213" i="1" l="1"/>
  <c r="L213" i="1"/>
  <c r="M213" i="1"/>
  <c r="O213" i="1"/>
  <c r="P213" i="1" l="1"/>
  <c r="I214" i="1" s="1"/>
  <c r="O214" i="1" s="1"/>
  <c r="M214" i="1"/>
  <c r="K214" i="1"/>
  <c r="J214" i="1"/>
  <c r="N214" i="1"/>
  <c r="L214" i="1"/>
  <c r="P214" i="1" l="1"/>
  <c r="I215" i="1" s="1"/>
  <c r="K215" i="1" l="1"/>
  <c r="N215" i="1"/>
  <c r="L215" i="1"/>
  <c r="O215" i="1"/>
  <c r="M215" i="1"/>
  <c r="J215" i="1"/>
  <c r="P215" i="1" l="1"/>
  <c r="I216" i="1" s="1"/>
  <c r="L216" i="1" s="1"/>
  <c r="M216" i="1"/>
  <c r="N216" i="1" l="1"/>
  <c r="K216" i="1"/>
  <c r="J216" i="1"/>
  <c r="O216" i="1"/>
  <c r="P216" i="1" l="1"/>
  <c r="I217" i="1" s="1"/>
  <c r="M217" i="1" s="1"/>
  <c r="J217" i="1" l="1"/>
  <c r="K217" i="1"/>
  <c r="O217" i="1"/>
  <c r="L217" i="1"/>
  <c r="N217" i="1"/>
  <c r="P217" i="1" l="1"/>
  <c r="I218" i="1" s="1"/>
  <c r="L218" i="1" s="1"/>
  <c r="O218" i="1" l="1"/>
  <c r="N218" i="1"/>
  <c r="J218" i="1"/>
  <c r="K218" i="1"/>
  <c r="M218" i="1"/>
  <c r="P218" i="1" l="1"/>
  <c r="I219" i="1" s="1"/>
  <c r="O219" i="1"/>
  <c r="L219" i="1"/>
  <c r="M219" i="1"/>
  <c r="K219" i="1"/>
  <c r="J219" i="1"/>
  <c r="N219" i="1"/>
  <c r="P219" i="1" l="1"/>
  <c r="I220" i="1" s="1"/>
  <c r="K220" i="1" l="1"/>
  <c r="J220" i="1"/>
  <c r="O220" i="1"/>
  <c r="L220" i="1"/>
  <c r="N220" i="1"/>
  <c r="M220" i="1"/>
  <c r="P220" i="1" l="1"/>
  <c r="I221" i="1" s="1"/>
  <c r="N221" i="1" s="1"/>
  <c r="O221" i="1"/>
  <c r="L221" i="1" l="1"/>
  <c r="J221" i="1"/>
  <c r="K221" i="1"/>
  <c r="M221" i="1"/>
  <c r="P221" i="1" l="1"/>
  <c r="I222" i="1" s="1"/>
  <c r="J222" i="1" s="1"/>
  <c r="M222" i="1"/>
  <c r="N222" i="1"/>
  <c r="O222" i="1"/>
  <c r="L222" i="1"/>
  <c r="K222" i="1" l="1"/>
  <c r="P222" i="1"/>
  <c r="I223" i="1" s="1"/>
  <c r="J223" i="1" s="1"/>
  <c r="M223" i="1"/>
  <c r="O223" i="1"/>
  <c r="N223" i="1"/>
  <c r="L223" i="1"/>
  <c r="K223" i="1" l="1"/>
  <c r="P223" i="1"/>
  <c r="I224" i="1" s="1"/>
  <c r="K224" i="1" s="1"/>
  <c r="M224" i="1" l="1"/>
  <c r="L224" i="1"/>
  <c r="N224" i="1"/>
  <c r="J224" i="1"/>
  <c r="O224" i="1"/>
  <c r="P224" i="1" l="1"/>
  <c r="I225" i="1" s="1"/>
  <c r="L225" i="1" s="1"/>
  <c r="M225" i="1"/>
  <c r="O225" i="1"/>
  <c r="K225" i="1"/>
  <c r="N225" i="1" l="1"/>
  <c r="J225" i="1"/>
  <c r="P225" i="1"/>
  <c r="I226" i="1" s="1"/>
  <c r="L226" i="1" s="1"/>
  <c r="O226" i="1" l="1"/>
  <c r="M226" i="1"/>
  <c r="J226" i="1"/>
  <c r="N226" i="1"/>
  <c r="K226" i="1"/>
  <c r="P226" i="1" l="1"/>
  <c r="I227" i="1" s="1"/>
  <c r="M227" i="1" s="1"/>
  <c r="O227" i="1"/>
  <c r="L227" i="1"/>
  <c r="K227" i="1" l="1"/>
  <c r="J227" i="1"/>
  <c r="N227" i="1"/>
  <c r="P227" i="1" s="1"/>
  <c r="I228" i="1" s="1"/>
  <c r="O228" i="1" s="1"/>
  <c r="L228" i="1" l="1"/>
  <c r="J228" i="1"/>
  <c r="N228" i="1"/>
  <c r="M228" i="1"/>
  <c r="K228" i="1"/>
  <c r="P228" i="1" l="1"/>
  <c r="I229" i="1" s="1"/>
  <c r="J229" i="1" s="1"/>
  <c r="M229" i="1" l="1"/>
  <c r="L229" i="1"/>
  <c r="N229" i="1"/>
  <c r="O229" i="1"/>
  <c r="K229" i="1"/>
  <c r="P229" i="1" l="1"/>
  <c r="I230" i="1" s="1"/>
  <c r="O230" i="1" s="1"/>
  <c r="K230" i="1" l="1"/>
  <c r="J230" i="1"/>
  <c r="M230" i="1"/>
  <c r="N230" i="1"/>
  <c r="L230" i="1"/>
  <c r="P230" i="1" l="1"/>
  <c r="I231" i="1" s="1"/>
  <c r="M231" i="1" s="1"/>
  <c r="O231" i="1"/>
  <c r="N231" i="1"/>
  <c r="J231" i="1"/>
  <c r="K231" i="1"/>
  <c r="L231" i="1" l="1"/>
  <c r="P231" i="1" s="1"/>
  <c r="I232" i="1" s="1"/>
  <c r="N232" i="1" s="1"/>
  <c r="O232" i="1" l="1"/>
  <c r="M232" i="1"/>
  <c r="J232" i="1"/>
  <c r="K232" i="1"/>
  <c r="L232" i="1"/>
  <c r="P232" i="1" l="1"/>
  <c r="I233" i="1" s="1"/>
  <c r="N233" i="1" s="1"/>
  <c r="O233" i="1"/>
  <c r="J233" i="1"/>
  <c r="M233" i="1"/>
  <c r="L233" i="1"/>
  <c r="K233" i="1" l="1"/>
  <c r="P233" i="1" s="1"/>
  <c r="I234" i="1" s="1"/>
  <c r="O234" i="1" s="1"/>
  <c r="K234" i="1" l="1"/>
  <c r="N234" i="1"/>
  <c r="L234" i="1"/>
  <c r="M234" i="1"/>
  <c r="J234" i="1"/>
  <c r="P234" i="1" l="1"/>
  <c r="I235" i="1" s="1"/>
  <c r="L235" i="1" s="1"/>
  <c r="O235" i="1"/>
  <c r="N235" i="1"/>
  <c r="K235" i="1" l="1"/>
  <c r="J235" i="1"/>
  <c r="M235" i="1"/>
  <c r="P235" i="1" s="1"/>
  <c r="I236" i="1" s="1"/>
  <c r="K236" i="1" l="1"/>
  <c r="M236" i="1"/>
  <c r="N236" i="1"/>
  <c r="L236" i="1"/>
  <c r="O236" i="1"/>
  <c r="J236" i="1"/>
  <c r="P236" i="1" l="1"/>
  <c r="I237" i="1" s="1"/>
  <c r="O237" i="1" s="1"/>
  <c r="N237" i="1" l="1"/>
  <c r="K237" i="1"/>
  <c r="J237" i="1"/>
  <c r="M237" i="1"/>
  <c r="L237" i="1"/>
  <c r="P237" i="1" l="1"/>
  <c r="I238" i="1" s="1"/>
  <c r="J238" i="1" s="1"/>
  <c r="O238" i="1"/>
  <c r="N238" i="1"/>
  <c r="L238" i="1"/>
  <c r="M238" i="1"/>
  <c r="K238" i="1" l="1"/>
  <c r="P238" i="1"/>
  <c r="I239" i="1" s="1"/>
  <c r="O239" i="1" l="1"/>
  <c r="K239" i="1"/>
  <c r="J239" i="1"/>
  <c r="M239" i="1"/>
  <c r="N239" i="1"/>
  <c r="L239" i="1"/>
  <c r="P239" i="1" l="1"/>
  <c r="I240" i="1" s="1"/>
  <c r="M240" i="1" s="1"/>
  <c r="J240" i="1" l="1"/>
  <c r="O240" i="1"/>
  <c r="K240" i="1"/>
  <c r="N240" i="1"/>
  <c r="L240" i="1"/>
  <c r="C11" i="1"/>
  <c r="P240" i="1" l="1"/>
  <c r="I241" i="1" s="1"/>
  <c r="N241" i="1" s="1"/>
  <c r="V4" i="1"/>
  <c r="L241" i="1" l="1"/>
  <c r="M241" i="1"/>
  <c r="J241" i="1"/>
  <c r="O241" i="1"/>
  <c r="K241" i="1"/>
  <c r="C7" i="3"/>
  <c r="AB4" i="1"/>
  <c r="Z4" i="3"/>
  <c r="Y4" i="1"/>
  <c r="AA4" i="1"/>
  <c r="W4" i="1"/>
  <c r="X4" i="1"/>
  <c r="Z4" i="1"/>
  <c r="P241" i="1" l="1"/>
  <c r="I242" i="1" s="1"/>
  <c r="K242" i="1" s="1"/>
  <c r="L242" i="1"/>
  <c r="J242" i="1"/>
  <c r="AC4" i="1"/>
  <c r="V5" i="1" s="1"/>
  <c r="X5" i="1" s="1"/>
  <c r="N242" i="1" l="1"/>
  <c r="O242" i="1"/>
  <c r="M242" i="1"/>
  <c r="P242" i="1" s="1"/>
  <c r="I243" i="1" s="1"/>
  <c r="AB5" i="1"/>
  <c r="Y5" i="1"/>
  <c r="AA5" i="1"/>
  <c r="Z5" i="1"/>
  <c r="W5" i="1"/>
  <c r="L243" i="1" l="1"/>
  <c r="O243" i="1"/>
  <c r="N243" i="1"/>
  <c r="M243" i="1"/>
  <c r="K243" i="1"/>
  <c r="J243" i="1"/>
  <c r="AC5" i="1"/>
  <c r="V6" i="1" s="1"/>
  <c r="Z6" i="1" s="1"/>
  <c r="P243" i="1" l="1"/>
  <c r="I244" i="1" s="1"/>
  <c r="N244" i="1" s="1"/>
  <c r="Y6" i="1"/>
  <c r="AB6" i="1"/>
  <c r="X6" i="1"/>
  <c r="W6" i="1"/>
  <c r="AA6" i="1"/>
  <c r="L244" i="1" l="1"/>
  <c r="O244" i="1"/>
  <c r="K244" i="1"/>
  <c r="J244" i="1"/>
  <c r="M244" i="1"/>
  <c r="AC6" i="1"/>
  <c r="V7" i="1" s="1"/>
  <c r="W7" i="1" s="1"/>
  <c r="P244" i="1" l="1"/>
  <c r="I245" i="1" s="1"/>
  <c r="N245" i="1" s="1"/>
  <c r="M245" i="1"/>
  <c r="L245" i="1"/>
  <c r="AA7" i="1"/>
  <c r="Z7" i="1"/>
  <c r="AB7" i="1"/>
  <c r="Y7" i="1"/>
  <c r="X7" i="1"/>
  <c r="K245" i="1" l="1"/>
  <c r="O245" i="1"/>
  <c r="J245" i="1"/>
  <c r="AC7" i="1"/>
  <c r="V8" i="1" s="1"/>
  <c r="AB8" i="1" s="1"/>
  <c r="P245" i="1" l="1"/>
  <c r="I246" i="1" s="1"/>
  <c r="J246" i="1"/>
  <c r="O246" i="1"/>
  <c r="M246" i="1"/>
  <c r="K246" i="1"/>
  <c r="N246" i="1"/>
  <c r="L246" i="1"/>
  <c r="Y8" i="1"/>
  <c r="AA8" i="1"/>
  <c r="X8" i="1"/>
  <c r="W8" i="1"/>
  <c r="Z8" i="1"/>
  <c r="P246" i="1" l="1"/>
  <c r="I247" i="1" s="1"/>
  <c r="N247" i="1" s="1"/>
  <c r="O247" i="1"/>
  <c r="AC8" i="1"/>
  <c r="V9" i="1" s="1"/>
  <c r="Y9" i="1" s="1"/>
  <c r="M247" i="1" l="1"/>
  <c r="K247" i="1"/>
  <c r="J247" i="1"/>
  <c r="L247" i="1"/>
  <c r="P247" i="1" s="1"/>
  <c r="I248" i="1" s="1"/>
  <c r="L248" i="1" s="1"/>
  <c r="AB9" i="1"/>
  <c r="AA9" i="1"/>
  <c r="W9" i="1"/>
  <c r="Z9" i="1"/>
  <c r="X9" i="1"/>
  <c r="J248" i="1" l="1"/>
  <c r="N248" i="1"/>
  <c r="M248" i="1"/>
  <c r="K248" i="1"/>
  <c r="O248" i="1"/>
  <c r="AC9" i="1"/>
  <c r="V10" i="1" s="1"/>
  <c r="P248" i="1" l="1"/>
  <c r="I249" i="1" s="1"/>
  <c r="K249" i="1" s="1"/>
  <c r="M249" i="1"/>
  <c r="J249" i="1"/>
  <c r="W10" i="1"/>
  <c r="X10" i="1"/>
  <c r="AB10" i="1"/>
  <c r="Y10" i="1"/>
  <c r="Z10" i="1"/>
  <c r="AA10" i="1"/>
  <c r="O249" i="1" l="1"/>
  <c r="L249" i="1"/>
  <c r="N249" i="1"/>
  <c r="AC10" i="1"/>
  <c r="V11" i="1" s="1"/>
  <c r="Y11" i="1" s="1"/>
  <c r="P249" i="1" l="1"/>
  <c r="I250" i="1" s="1"/>
  <c r="M250" i="1" s="1"/>
  <c r="N250" i="1"/>
  <c r="O250" i="1"/>
  <c r="J250" i="1"/>
  <c r="L250" i="1"/>
  <c r="W11" i="1"/>
  <c r="AA11" i="1"/>
  <c r="AB11" i="1"/>
  <c r="Z11" i="1"/>
  <c r="X11" i="1"/>
  <c r="K250" i="1" l="1"/>
  <c r="P250" i="1" s="1"/>
  <c r="I251" i="1" s="1"/>
  <c r="O251" i="1" s="1"/>
  <c r="AC11" i="1"/>
  <c r="V12" i="1" s="1"/>
  <c r="Z12" i="1" s="1"/>
  <c r="M251" i="1" l="1"/>
  <c r="J251" i="1"/>
  <c r="K251" i="1"/>
  <c r="N251" i="1"/>
  <c r="L251" i="1"/>
  <c r="AB12" i="1"/>
  <c r="X12" i="1"/>
  <c r="W12" i="1"/>
  <c r="Y12" i="1"/>
  <c r="AA12" i="1"/>
  <c r="P251" i="1" l="1"/>
  <c r="I252" i="1" s="1"/>
  <c r="M252" i="1" s="1"/>
  <c r="O252" i="1"/>
  <c r="J252" i="1"/>
  <c r="N252" i="1"/>
  <c r="L252" i="1"/>
  <c r="K252" i="1"/>
  <c r="AC12" i="1"/>
  <c r="V13" i="1" s="1"/>
  <c r="AA13" i="1" s="1"/>
  <c r="P252" i="1" l="1"/>
  <c r="I253" i="1" s="1"/>
  <c r="J253" i="1" s="1"/>
  <c r="W13" i="1"/>
  <c r="X13" i="1"/>
  <c r="Y13" i="1"/>
  <c r="AB13" i="1"/>
  <c r="Z13" i="1"/>
  <c r="M253" i="1" l="1"/>
  <c r="N253" i="1"/>
  <c r="O253" i="1"/>
  <c r="L253" i="1"/>
  <c r="K253" i="1"/>
  <c r="AC13" i="1"/>
  <c r="V14" i="1" s="1"/>
  <c r="W14" i="1" s="1"/>
  <c r="P253" i="1" l="1"/>
  <c r="I254" i="1" s="1"/>
  <c r="J254" i="1" s="1"/>
  <c r="X14" i="1"/>
  <c r="Y14" i="1"/>
  <c r="Z14" i="1"/>
  <c r="AB14" i="1"/>
  <c r="AA14" i="1"/>
  <c r="N254" i="1" l="1"/>
  <c r="M254" i="1"/>
  <c r="L254" i="1"/>
  <c r="O254" i="1"/>
  <c r="K254" i="1"/>
  <c r="AC14" i="1"/>
  <c r="V15" i="1" s="1"/>
  <c r="Y15" i="1" s="1"/>
  <c r="AB15" i="1" l="1"/>
  <c r="P254" i="1"/>
  <c r="I255" i="1" s="1"/>
  <c r="L255" i="1" s="1"/>
  <c r="O255" i="1"/>
  <c r="M255" i="1"/>
  <c r="W15" i="1"/>
  <c r="AA15" i="1"/>
  <c r="Z15" i="1"/>
  <c r="X15" i="1"/>
  <c r="K255" i="1" l="1"/>
  <c r="J255" i="1"/>
  <c r="N255" i="1"/>
  <c r="AC15" i="1"/>
  <c r="V16" i="1" s="1"/>
  <c r="AA16" i="1" s="1"/>
  <c r="P255" i="1" l="1"/>
  <c r="I256" i="1" s="1"/>
  <c r="L256" i="1"/>
  <c r="O256" i="1"/>
  <c r="M256" i="1"/>
  <c r="N256" i="1"/>
  <c r="J256" i="1"/>
  <c r="K256" i="1"/>
  <c r="AB16" i="1"/>
  <c r="Y16" i="1"/>
  <c r="W16" i="1"/>
  <c r="X16" i="1"/>
  <c r="Z16" i="1"/>
  <c r="P256" i="1" l="1"/>
  <c r="I257" i="1" s="1"/>
  <c r="L257" i="1" s="1"/>
  <c r="AC16" i="1"/>
  <c r="V17" i="1" s="1"/>
  <c r="Y17" i="1" s="1"/>
  <c r="O257" i="1" l="1"/>
  <c r="K257" i="1"/>
  <c r="M257" i="1"/>
  <c r="J257" i="1"/>
  <c r="N257" i="1"/>
  <c r="AA17" i="1"/>
  <c r="AB17" i="1"/>
  <c r="W17" i="1"/>
  <c r="Z17" i="1"/>
  <c r="X17" i="1"/>
  <c r="P257" i="1" l="1"/>
  <c r="I258" i="1" s="1"/>
  <c r="M258" i="1" s="1"/>
  <c r="AC17" i="1"/>
  <c r="V18" i="1" s="1"/>
  <c r="AA18" i="1" s="1"/>
  <c r="L258" i="1" l="1"/>
  <c r="N258" i="1"/>
  <c r="O258" i="1"/>
  <c r="J258" i="1"/>
  <c r="K258" i="1"/>
  <c r="AB18" i="1"/>
  <c r="Z18" i="1"/>
  <c r="Y18" i="1"/>
  <c r="W18" i="1"/>
  <c r="X18" i="1"/>
  <c r="P258" i="1" l="1"/>
  <c r="I259" i="1" s="1"/>
  <c r="O259" i="1" s="1"/>
  <c r="M259" i="1"/>
  <c r="N259" i="1"/>
  <c r="AC18" i="1"/>
  <c r="V19" i="1" s="1"/>
  <c r="X19" i="1" s="1"/>
  <c r="L259" i="1" l="1"/>
  <c r="K259" i="1"/>
  <c r="J259" i="1"/>
  <c r="Z19" i="1"/>
  <c r="AA19" i="1"/>
  <c r="AB19" i="1"/>
  <c r="Y19" i="1"/>
  <c r="W19" i="1"/>
  <c r="P259" i="1" l="1"/>
  <c r="I260" i="1" s="1"/>
  <c r="AC19" i="1"/>
  <c r="V20" i="1" s="1"/>
  <c r="Y20" i="1" s="1"/>
  <c r="J260" i="1" l="1"/>
  <c r="L260" i="1"/>
  <c r="K260" i="1"/>
  <c r="O260" i="1"/>
  <c r="N260" i="1"/>
  <c r="M260" i="1"/>
  <c r="AB20" i="1"/>
  <c r="W20" i="1"/>
  <c r="AA20" i="1"/>
  <c r="Z20" i="1"/>
  <c r="X20" i="1"/>
  <c r="P260" i="1" l="1"/>
  <c r="I261" i="1" s="1"/>
  <c r="L261" i="1" s="1"/>
  <c r="AC20" i="1"/>
  <c r="V21" i="1" s="1"/>
  <c r="Y21" i="1" s="1"/>
  <c r="M261" i="1" l="1"/>
  <c r="O261" i="1"/>
  <c r="W21" i="1"/>
  <c r="X21" i="1"/>
  <c r="N261" i="1"/>
  <c r="K261" i="1"/>
  <c r="J261" i="1"/>
  <c r="AA21" i="1"/>
  <c r="Z21" i="1"/>
  <c r="AB21" i="1"/>
  <c r="AC21" i="1" l="1"/>
  <c r="V22" i="1" s="1"/>
  <c r="Y22" i="1" s="1"/>
  <c r="P261" i="1"/>
  <c r="I262" i="1" s="1"/>
  <c r="J262" i="1" s="1"/>
  <c r="L262" i="1"/>
  <c r="K262" i="1"/>
  <c r="O262" i="1"/>
  <c r="M262" i="1"/>
  <c r="N262" i="1"/>
  <c r="AA22" i="1"/>
  <c r="AB22" i="1"/>
  <c r="Z22" i="1"/>
  <c r="X22" i="1"/>
  <c r="W22" i="1"/>
  <c r="P262" i="1" l="1"/>
  <c r="I263" i="1" s="1"/>
  <c r="L263" i="1" s="1"/>
  <c r="AC22" i="1"/>
  <c r="V23" i="1" s="1"/>
  <c r="W23" i="1" s="1"/>
  <c r="N263" i="1" l="1"/>
  <c r="M263" i="1"/>
  <c r="O263" i="1"/>
  <c r="J263" i="1"/>
  <c r="K263" i="1"/>
  <c r="Y23" i="1"/>
  <c r="AA23" i="1"/>
  <c r="AB23" i="1"/>
  <c r="Z23" i="1"/>
  <c r="X23" i="1"/>
  <c r="P263" i="1" l="1"/>
  <c r="I264" i="1" s="1"/>
  <c r="J264" i="1" s="1"/>
  <c r="N264" i="1"/>
  <c r="AC23" i="1"/>
  <c r="V24" i="1" s="1"/>
  <c r="X24" i="1" s="1"/>
  <c r="O264" i="1" l="1"/>
  <c r="M264" i="1"/>
  <c r="K264" i="1"/>
  <c r="L264" i="1"/>
  <c r="Y24" i="1"/>
  <c r="AB24" i="1"/>
  <c r="AA24" i="1"/>
  <c r="Z24" i="1"/>
  <c r="W24" i="1"/>
  <c r="P264" i="1" l="1"/>
  <c r="I265" i="1" s="1"/>
  <c r="K265" i="1" s="1"/>
  <c r="M265" i="1"/>
  <c r="L265" i="1"/>
  <c r="O265" i="1"/>
  <c r="N265" i="1"/>
  <c r="J265" i="1"/>
  <c r="AC24" i="1"/>
  <c r="V25" i="1" s="1"/>
  <c r="P265" i="1" l="1"/>
  <c r="I266" i="1" s="1"/>
  <c r="N266" i="1" s="1"/>
  <c r="M266" i="1"/>
  <c r="O266" i="1"/>
  <c r="K266" i="1"/>
  <c r="L266" i="1"/>
  <c r="J266" i="1"/>
  <c r="AB25" i="1"/>
  <c r="W25" i="1"/>
  <c r="Z25" i="1"/>
  <c r="AA25" i="1"/>
  <c r="Y25" i="1"/>
  <c r="X25" i="1"/>
  <c r="P266" i="1" l="1"/>
  <c r="I267" i="1" s="1"/>
  <c r="M267" i="1"/>
  <c r="O267" i="1"/>
  <c r="L267" i="1"/>
  <c r="K267" i="1"/>
  <c r="J267" i="1"/>
  <c r="N267" i="1"/>
  <c r="AC25" i="1"/>
  <c r="V26" i="1" s="1"/>
  <c r="AA26" i="1" s="1"/>
  <c r="P267" i="1" l="1"/>
  <c r="I268" i="1" s="1"/>
  <c r="L268" i="1" s="1"/>
  <c r="O268" i="1"/>
  <c r="K268" i="1"/>
  <c r="J268" i="1"/>
  <c r="Y26" i="1"/>
  <c r="Z26" i="1"/>
  <c r="AB26" i="1"/>
  <c r="W26" i="1"/>
  <c r="X26" i="1"/>
  <c r="M268" i="1" l="1"/>
  <c r="N268" i="1"/>
  <c r="P268" i="1"/>
  <c r="I269" i="1" s="1"/>
  <c r="L269" i="1" s="1"/>
  <c r="AC26" i="1"/>
  <c r="V27" i="1" s="1"/>
  <c r="O269" i="1" l="1"/>
  <c r="N269" i="1"/>
  <c r="M269" i="1"/>
  <c r="J269" i="1"/>
  <c r="K269" i="1"/>
  <c r="Z27" i="1"/>
  <c r="X27" i="1"/>
  <c r="W27" i="1"/>
  <c r="AB27" i="1"/>
  <c r="Y27" i="1"/>
  <c r="AA27" i="1"/>
  <c r="P269" i="1" l="1"/>
  <c r="I270" i="1" s="1"/>
  <c r="M270" i="1" s="1"/>
  <c r="AC27" i="1"/>
  <c r="V28" i="1" s="1"/>
  <c r="Y28" i="1" s="1"/>
  <c r="N270" i="1" l="1"/>
  <c r="L270" i="1"/>
  <c r="K270" i="1"/>
  <c r="O270" i="1"/>
  <c r="J270" i="1"/>
  <c r="AA28" i="1"/>
  <c r="Z28" i="1"/>
  <c r="W28" i="1"/>
  <c r="AB28" i="1"/>
  <c r="X28" i="1"/>
  <c r="P270" i="1" l="1"/>
  <c r="I271" i="1" s="1"/>
  <c r="K271" i="1" s="1"/>
  <c r="AC28" i="1"/>
  <c r="V29" i="1" s="1"/>
  <c r="AA29" i="1" s="1"/>
  <c r="M271" i="1" l="1"/>
  <c r="O271" i="1"/>
  <c r="N271" i="1"/>
  <c r="J271" i="1"/>
  <c r="L271" i="1"/>
  <c r="P271" i="1" s="1"/>
  <c r="I272" i="1" s="1"/>
  <c r="Y29" i="1"/>
  <c r="W29" i="1"/>
  <c r="X29" i="1"/>
  <c r="AB29" i="1"/>
  <c r="Z29" i="1"/>
  <c r="N272" i="1" l="1"/>
  <c r="L272" i="1"/>
  <c r="M272" i="1"/>
  <c r="K272" i="1"/>
  <c r="O272" i="1"/>
  <c r="J272" i="1"/>
  <c r="AC29" i="1"/>
  <c r="V30" i="1" s="1"/>
  <c r="Y30" i="1" s="1"/>
  <c r="P272" i="1" l="1"/>
  <c r="I273" i="1" s="1"/>
  <c r="M273" i="1" s="1"/>
  <c r="W30" i="1"/>
  <c r="X30" i="1"/>
  <c r="Z30" i="1"/>
  <c r="AB30" i="1"/>
  <c r="AA30" i="1"/>
  <c r="N273" i="1" l="1"/>
  <c r="O273" i="1"/>
  <c r="L273" i="1"/>
  <c r="K273" i="1"/>
  <c r="J273" i="1"/>
  <c r="AC30" i="1"/>
  <c r="V31" i="1" s="1"/>
  <c r="AA31" i="1" s="1"/>
  <c r="P273" i="1" l="1"/>
  <c r="I274" i="1" s="1"/>
  <c r="M274" i="1"/>
  <c r="N274" i="1"/>
  <c r="J274" i="1"/>
  <c r="K274" i="1"/>
  <c r="L274" i="1"/>
  <c r="O274" i="1"/>
  <c r="P274" i="1" s="1"/>
  <c r="I275" i="1" s="1"/>
  <c r="W31" i="1"/>
  <c r="X31" i="1"/>
  <c r="AB31" i="1"/>
  <c r="Z31" i="1"/>
  <c r="Y31" i="1"/>
  <c r="L275" i="1" l="1"/>
  <c r="K275" i="1"/>
  <c r="N275" i="1"/>
  <c r="O275" i="1"/>
  <c r="J275" i="1"/>
  <c r="M275" i="1"/>
  <c r="AC31" i="1"/>
  <c r="V32" i="1" s="1"/>
  <c r="AA32" i="1" s="1"/>
  <c r="P275" i="1" l="1"/>
  <c r="I276" i="1" s="1"/>
  <c r="M276" i="1" s="1"/>
  <c r="AB32" i="1"/>
  <c r="W32" i="1"/>
  <c r="Z32" i="1"/>
  <c r="X32" i="1"/>
  <c r="Y32" i="1"/>
  <c r="N276" i="1" l="1"/>
  <c r="L276" i="1"/>
  <c r="K276" i="1"/>
  <c r="J276" i="1"/>
  <c r="O276" i="1"/>
  <c r="P276" i="1" s="1"/>
  <c r="I277" i="1" s="1"/>
  <c r="M277" i="1" s="1"/>
  <c r="AC32" i="1"/>
  <c r="V33" i="1" s="1"/>
  <c r="X33" i="1" s="1"/>
  <c r="J277" i="1" l="1"/>
  <c r="O277" i="1"/>
  <c r="K277" i="1"/>
  <c r="L277" i="1"/>
  <c r="N277" i="1"/>
  <c r="AB33" i="1"/>
  <c r="AA33" i="1"/>
  <c r="Y33" i="1"/>
  <c r="W33" i="1"/>
  <c r="Z33" i="1"/>
  <c r="P277" i="1" l="1"/>
  <c r="I278" i="1" s="1"/>
  <c r="J278" i="1" s="1"/>
  <c r="AC33" i="1"/>
  <c r="V34" i="1" s="1"/>
  <c r="Y34" i="1" s="1"/>
  <c r="K278" i="1" l="1"/>
  <c r="O278" i="1"/>
  <c r="M278" i="1"/>
  <c r="L278" i="1"/>
  <c r="N278" i="1"/>
  <c r="AA34" i="1"/>
  <c r="X34" i="1"/>
  <c r="AB34" i="1"/>
  <c r="W34" i="1"/>
  <c r="Z34" i="1"/>
  <c r="P278" i="1" l="1"/>
  <c r="I279" i="1" s="1"/>
  <c r="J279" i="1" s="1"/>
  <c r="AC34" i="1"/>
  <c r="V35" i="1" s="1"/>
  <c r="X35" i="1" s="1"/>
  <c r="N279" i="1" l="1"/>
  <c r="M279" i="1"/>
  <c r="L279" i="1"/>
  <c r="K279" i="1"/>
  <c r="O279" i="1"/>
  <c r="Y35" i="1"/>
  <c r="AA35" i="1"/>
  <c r="Z35" i="1"/>
  <c r="W35" i="1"/>
  <c r="AB35" i="1"/>
  <c r="P279" i="1" l="1"/>
  <c r="I280" i="1" s="1"/>
  <c r="K280" i="1" s="1"/>
  <c r="AC35" i="1"/>
  <c r="V36" i="1" s="1"/>
  <c r="Y36" i="1" s="1"/>
  <c r="N280" i="1" l="1"/>
  <c r="L280" i="1"/>
  <c r="M280" i="1"/>
  <c r="O280" i="1"/>
  <c r="J280" i="1"/>
  <c r="AB36" i="1"/>
  <c r="AA36" i="1"/>
  <c r="W36" i="1"/>
  <c r="X36" i="1"/>
  <c r="Z36" i="1"/>
  <c r="P280" i="1" l="1"/>
  <c r="I281" i="1" s="1"/>
  <c r="M281" i="1" s="1"/>
  <c r="L281" i="1"/>
  <c r="J281" i="1"/>
  <c r="K281" i="1"/>
  <c r="O281" i="1"/>
  <c r="AC36" i="1"/>
  <c r="V37" i="1" s="1"/>
  <c r="W37" i="1" s="1"/>
  <c r="N281" i="1" l="1"/>
  <c r="P281" i="1" s="1"/>
  <c r="I282" i="1" s="1"/>
  <c r="Z37" i="1"/>
  <c r="Y37" i="1"/>
  <c r="AA37" i="1"/>
  <c r="AB37" i="1"/>
  <c r="X37" i="1"/>
  <c r="M282" i="1" l="1"/>
  <c r="N282" i="1"/>
  <c r="J282" i="1"/>
  <c r="O282" i="1"/>
  <c r="P282" i="1" s="1"/>
  <c r="I283" i="1" s="1"/>
  <c r="L283" i="1" s="1"/>
  <c r="L282" i="1"/>
  <c r="K282" i="1"/>
  <c r="AC37" i="1"/>
  <c r="V38" i="1" s="1"/>
  <c r="K283" i="1" l="1"/>
  <c r="O283" i="1"/>
  <c r="J283" i="1"/>
  <c r="M283" i="1"/>
  <c r="N283" i="1"/>
  <c r="Y38" i="1"/>
  <c r="Z38" i="1"/>
  <c r="AA38" i="1"/>
  <c r="W38" i="1"/>
  <c r="X38" i="1"/>
  <c r="AB38" i="1"/>
  <c r="P283" i="1" l="1"/>
  <c r="I284" i="1" s="1"/>
  <c r="L284" i="1" s="1"/>
  <c r="AC38" i="1"/>
  <c r="V39" i="1" s="1"/>
  <c r="O284" i="1" l="1"/>
  <c r="K284" i="1"/>
  <c r="J284" i="1"/>
  <c r="N284" i="1"/>
  <c r="M284" i="1"/>
  <c r="P284" i="1" l="1"/>
  <c r="I285" i="1" s="1"/>
  <c r="K285" i="1" s="1"/>
  <c r="Y39" i="1"/>
  <c r="AA39" i="1"/>
  <c r="Z39" i="1"/>
  <c r="X39" i="1"/>
  <c r="AB39" i="1"/>
  <c r="W39" i="1"/>
  <c r="O285" i="1" l="1"/>
  <c r="M285" i="1"/>
  <c r="N285" i="1"/>
  <c r="J285" i="1"/>
  <c r="L285" i="1"/>
  <c r="AC39" i="1"/>
  <c r="V40" i="1" s="1"/>
  <c r="P285" i="1" l="1"/>
  <c r="I286" i="1" s="1"/>
  <c r="K286" i="1" s="1"/>
  <c r="Y40" i="1"/>
  <c r="X40" i="1"/>
  <c r="AB40" i="1"/>
  <c r="AA40" i="1"/>
  <c r="W40" i="1"/>
  <c r="Z40" i="1"/>
  <c r="N286" i="1" l="1"/>
  <c r="J286" i="1"/>
  <c r="L286" i="1"/>
  <c r="O286" i="1"/>
  <c r="M286" i="1"/>
  <c r="AC40" i="1"/>
  <c r="V41" i="1" s="1"/>
  <c r="P286" i="1" l="1"/>
  <c r="I287" i="1" s="1"/>
  <c r="M287" i="1" s="1"/>
  <c r="O287" i="1"/>
  <c r="K287" i="1"/>
  <c r="J287" i="1"/>
  <c r="Y41" i="1"/>
  <c r="W41" i="1"/>
  <c r="X41" i="1"/>
  <c r="AB41" i="1"/>
  <c r="Z41" i="1"/>
  <c r="AA41" i="1"/>
  <c r="N287" i="1" l="1"/>
  <c r="L287" i="1"/>
  <c r="P287" i="1" s="1"/>
  <c r="I288" i="1" s="1"/>
  <c r="M288" i="1" s="1"/>
  <c r="AC41" i="1"/>
  <c r="V42" i="1" s="1"/>
  <c r="L288" i="1" l="1"/>
  <c r="J288" i="1"/>
  <c r="O288" i="1"/>
  <c r="K288" i="1"/>
  <c r="N288" i="1"/>
  <c r="P288" i="1" l="1"/>
  <c r="I289" i="1" s="1"/>
  <c r="K289" i="1" s="1"/>
  <c r="Y42" i="1"/>
  <c r="X42" i="1"/>
  <c r="AA42" i="1"/>
  <c r="AB42" i="1"/>
  <c r="W42" i="1"/>
  <c r="Z42" i="1"/>
  <c r="M289" i="1" l="1"/>
  <c r="O289" i="1"/>
  <c r="N289" i="1"/>
  <c r="L289" i="1"/>
  <c r="J289" i="1"/>
  <c r="AC42" i="1"/>
  <c r="V43" i="1" s="1"/>
  <c r="P289" i="1" l="1"/>
  <c r="I290" i="1" s="1"/>
  <c r="J290" i="1" s="1"/>
  <c r="K290" i="1" l="1"/>
  <c r="N290" i="1"/>
  <c r="M290" i="1"/>
  <c r="L290" i="1"/>
  <c r="O290" i="1"/>
  <c r="Y43" i="1"/>
  <c r="Z43" i="1"/>
  <c r="W43" i="1"/>
  <c r="AB43" i="1"/>
  <c r="X43" i="1"/>
  <c r="AA43" i="1"/>
  <c r="P290" i="1" l="1"/>
  <c r="I291" i="1" s="1"/>
  <c r="J291" i="1" s="1"/>
  <c r="O291" i="1"/>
  <c r="L291" i="1"/>
  <c r="N291" i="1"/>
  <c r="AC43" i="1"/>
  <c r="V44" i="1" s="1"/>
  <c r="K291" i="1" l="1"/>
  <c r="M291" i="1"/>
  <c r="P291" i="1" l="1"/>
  <c r="I292" i="1" s="1"/>
  <c r="M292" i="1"/>
  <c r="O292" i="1"/>
  <c r="L292" i="1"/>
  <c r="N292" i="1"/>
  <c r="J292" i="1"/>
  <c r="K292" i="1"/>
  <c r="P292" i="1"/>
  <c r="I293" i="1" s="1"/>
  <c r="K293" i="1" s="1"/>
  <c r="Y44" i="1"/>
  <c r="AA44" i="1"/>
  <c r="AB44" i="1"/>
  <c r="Z44" i="1"/>
  <c r="X44" i="1"/>
  <c r="W44" i="1"/>
  <c r="O293" i="1" l="1"/>
  <c r="M293" i="1"/>
  <c r="N293" i="1"/>
  <c r="L293" i="1"/>
  <c r="J293" i="1"/>
  <c r="AC44" i="1"/>
  <c r="V45" i="1" s="1"/>
  <c r="P293" i="1" l="1"/>
  <c r="I294" i="1" s="1"/>
  <c r="M294" i="1" s="1"/>
  <c r="O294" i="1"/>
  <c r="J294" i="1"/>
  <c r="K294" i="1"/>
  <c r="L294" i="1"/>
  <c r="N294" i="1"/>
  <c r="P294" i="1" l="1"/>
  <c r="I295" i="1" s="1"/>
  <c r="O295" i="1" s="1"/>
  <c r="Y45" i="1"/>
  <c r="AA45" i="1"/>
  <c r="AB45" i="1"/>
  <c r="Z45" i="1"/>
  <c r="W45" i="1"/>
  <c r="X45" i="1"/>
  <c r="K295" i="1" l="1"/>
  <c r="J295" i="1"/>
  <c r="L295" i="1"/>
  <c r="M295" i="1"/>
  <c r="N295" i="1"/>
  <c r="AC45" i="1"/>
  <c r="V46" i="1" s="1"/>
  <c r="P295" i="1" l="1"/>
  <c r="I296" i="1" s="1"/>
  <c r="K296" i="1" s="1"/>
  <c r="O296" i="1"/>
  <c r="L296" i="1"/>
  <c r="J296" i="1" l="1"/>
  <c r="M296" i="1"/>
  <c r="N296" i="1"/>
  <c r="Y46" i="1"/>
  <c r="X46" i="1"/>
  <c r="AB46" i="1"/>
  <c r="Z46" i="1"/>
  <c r="W46" i="1"/>
  <c r="AA46" i="1"/>
  <c r="P296" i="1" l="1"/>
  <c r="I297" i="1" s="1"/>
  <c r="J297" i="1" s="1"/>
  <c r="O297" i="1"/>
  <c r="N297" i="1"/>
  <c r="L297" i="1"/>
  <c r="AC46" i="1"/>
  <c r="V47" i="1" s="1"/>
  <c r="M297" i="1" l="1"/>
  <c r="K297" i="1"/>
  <c r="P297" i="1" l="1"/>
  <c r="I298" i="1" s="1"/>
  <c r="K298" i="1" s="1"/>
  <c r="Y47" i="1"/>
  <c r="AB47" i="1"/>
  <c r="AA47" i="1"/>
  <c r="Z47" i="1"/>
  <c r="X47" i="1"/>
  <c r="W47" i="1"/>
  <c r="M298" i="1" l="1"/>
  <c r="N298" i="1"/>
  <c r="O298" i="1"/>
  <c r="J298" i="1"/>
  <c r="L298" i="1"/>
  <c r="AC47" i="1"/>
  <c r="V48" i="1" s="1"/>
  <c r="P298" i="1" l="1"/>
  <c r="I299" i="1" s="1"/>
  <c r="J299" i="1" s="1"/>
  <c r="Y48" i="1"/>
  <c r="X48" i="1"/>
  <c r="AA48" i="1"/>
  <c r="AB48" i="1"/>
  <c r="W48" i="1"/>
  <c r="Z48" i="1"/>
  <c r="L299" i="1" l="1"/>
  <c r="O299" i="1"/>
  <c r="K299" i="1"/>
  <c r="M299" i="1"/>
  <c r="N299" i="1"/>
  <c r="AC48" i="1"/>
  <c r="V49" i="1" s="1"/>
  <c r="P299" i="1" l="1"/>
  <c r="I300" i="1" s="1"/>
  <c r="L300" i="1" s="1"/>
  <c r="M300" i="1"/>
  <c r="K300" i="1"/>
  <c r="O300" i="1"/>
  <c r="N300" i="1" l="1"/>
  <c r="J300" i="1"/>
  <c r="Y49" i="1"/>
  <c r="X49" i="1"/>
  <c r="AA49" i="1"/>
  <c r="AB49" i="1"/>
  <c r="W49" i="1"/>
  <c r="Z49" i="1"/>
  <c r="P300" i="1" l="1"/>
  <c r="I301" i="1" s="1"/>
  <c r="J301" i="1" s="1"/>
  <c r="M301" i="1"/>
  <c r="L301" i="1"/>
  <c r="O301" i="1"/>
  <c r="K301" i="1"/>
  <c r="N301" i="1"/>
  <c r="AC49" i="1"/>
  <c r="V50" i="1" s="1"/>
  <c r="P301" i="1" l="1"/>
  <c r="I302" i="1" s="1"/>
  <c r="L302" i="1" s="1"/>
  <c r="Y50" i="1"/>
  <c r="AA50" i="1"/>
  <c r="AB50" i="1"/>
  <c r="W50" i="1"/>
  <c r="X50" i="1"/>
  <c r="Z50" i="1"/>
  <c r="O302" i="1" l="1"/>
  <c r="J302" i="1"/>
  <c r="K302" i="1"/>
  <c r="M302" i="1"/>
  <c r="N302" i="1"/>
  <c r="AC50" i="1"/>
  <c r="V51" i="1" s="1"/>
  <c r="P302" i="1" l="1"/>
  <c r="I303" i="1" s="1"/>
  <c r="N303" i="1" s="1"/>
  <c r="M303" i="1"/>
  <c r="O303" i="1"/>
  <c r="J303" i="1"/>
  <c r="K303" i="1" l="1"/>
  <c r="L303" i="1"/>
  <c r="P303" i="1" s="1"/>
  <c r="I304" i="1" s="1"/>
  <c r="Y51" i="1"/>
  <c r="X51" i="1"/>
  <c r="W51" i="1"/>
  <c r="AA51" i="1"/>
  <c r="AB51" i="1"/>
  <c r="Z51" i="1"/>
  <c r="J304" i="1" l="1"/>
  <c r="K304" i="1"/>
  <c r="L304" i="1"/>
  <c r="O304" i="1"/>
  <c r="N304" i="1"/>
  <c r="M304" i="1"/>
  <c r="AC51" i="1"/>
  <c r="V52" i="1" s="1"/>
  <c r="P304" i="1" l="1"/>
  <c r="I305" i="1" s="1"/>
  <c r="K305" i="1" s="1"/>
  <c r="O305" i="1"/>
  <c r="L305" i="1"/>
  <c r="M305" i="1"/>
  <c r="N305" i="1"/>
  <c r="Y52" i="1"/>
  <c r="Z52" i="1"/>
  <c r="AA52" i="1"/>
  <c r="AB52" i="1"/>
  <c r="X52" i="1"/>
  <c r="W52" i="1"/>
  <c r="J305" i="1" l="1"/>
  <c r="P305" i="1"/>
  <c r="I306" i="1" s="1"/>
  <c r="J306" i="1" s="1"/>
  <c r="M306" i="1"/>
  <c r="N306" i="1"/>
  <c r="L306" i="1"/>
  <c r="O306" i="1"/>
  <c r="K306" i="1"/>
  <c r="AC52" i="1"/>
  <c r="V53" i="1" s="1"/>
  <c r="P306" i="1" l="1"/>
  <c r="I307" i="1" s="1"/>
  <c r="K307" i="1" s="1"/>
  <c r="O307" i="1"/>
  <c r="M307" i="1"/>
  <c r="J307" i="1"/>
  <c r="N307" i="1" l="1"/>
  <c r="L307" i="1"/>
  <c r="P307" i="1" s="1"/>
  <c r="I308" i="1" s="1"/>
  <c r="Y53" i="1"/>
  <c r="W53" i="1"/>
  <c r="AA53" i="1"/>
  <c r="X53" i="1"/>
  <c r="Z53" i="1"/>
  <c r="AB53" i="1"/>
  <c r="N308" i="1" l="1"/>
  <c r="J308" i="1"/>
  <c r="M308" i="1"/>
  <c r="O308" i="1"/>
  <c r="K308" i="1"/>
  <c r="L308" i="1"/>
  <c r="AC53" i="1"/>
  <c r="V54" i="1" s="1"/>
  <c r="P308" i="1" l="1"/>
  <c r="I309" i="1" s="1"/>
  <c r="L309" i="1" s="1"/>
  <c r="M309" i="1"/>
  <c r="J309" i="1"/>
  <c r="K309" i="1"/>
  <c r="N309" i="1"/>
  <c r="O309" i="1"/>
  <c r="P309" i="1" l="1"/>
  <c r="I310" i="1" s="1"/>
  <c r="J310" i="1" s="1"/>
  <c r="M310" i="1"/>
  <c r="L310" i="1"/>
  <c r="K310" i="1"/>
  <c r="Y54" i="1"/>
  <c r="AA54" i="1"/>
  <c r="X54" i="1"/>
  <c r="AB54" i="1"/>
  <c r="Z54" i="1"/>
  <c r="W54" i="1"/>
  <c r="N310" i="1" l="1"/>
  <c r="O310" i="1"/>
  <c r="P310" i="1" s="1"/>
  <c r="I311" i="1" s="1"/>
  <c r="M311" i="1" s="1"/>
  <c r="AC54" i="1"/>
  <c r="V55" i="1" s="1"/>
  <c r="N311" i="1" l="1"/>
  <c r="J311" i="1"/>
  <c r="K311" i="1"/>
  <c r="O311" i="1"/>
  <c r="L311" i="1"/>
  <c r="P311" i="1" l="1"/>
  <c r="I312" i="1" s="1"/>
  <c r="N312" i="1" s="1"/>
  <c r="Y55" i="1"/>
  <c r="AB55" i="1"/>
  <c r="W55" i="1"/>
  <c r="X55" i="1"/>
  <c r="Z55" i="1"/>
  <c r="AA55" i="1"/>
  <c r="K312" i="1" l="1"/>
  <c r="J312" i="1"/>
  <c r="O312" i="1"/>
  <c r="L312" i="1"/>
  <c r="M312" i="1"/>
  <c r="AC55" i="1"/>
  <c r="V56" i="1" s="1"/>
  <c r="P312" i="1" l="1"/>
  <c r="I313" i="1" s="1"/>
  <c r="J313" i="1" s="1"/>
  <c r="O313" i="1"/>
  <c r="N313" i="1" l="1"/>
  <c r="L313" i="1"/>
  <c r="M313" i="1"/>
  <c r="K313" i="1"/>
  <c r="Y56" i="1"/>
  <c r="W56" i="1"/>
  <c r="AA56" i="1"/>
  <c r="X56" i="1"/>
  <c r="AB56" i="1"/>
  <c r="Z56" i="1"/>
  <c r="P313" i="1" l="1"/>
  <c r="I314" i="1" s="1"/>
  <c r="L314" i="1"/>
  <c r="O314" i="1"/>
  <c r="M314" i="1"/>
  <c r="N314" i="1"/>
  <c r="K314" i="1"/>
  <c r="J314" i="1"/>
  <c r="AC56" i="1"/>
  <c r="V57" i="1" s="1"/>
  <c r="P314" i="1" l="1"/>
  <c r="I315" i="1" s="1"/>
  <c r="N315" i="1" s="1"/>
  <c r="O315" i="1"/>
  <c r="J315" i="1"/>
  <c r="L315" i="1" l="1"/>
  <c r="M315" i="1"/>
  <c r="K315" i="1"/>
  <c r="Y57" i="1"/>
  <c r="Z57" i="1"/>
  <c r="AA57" i="1"/>
  <c r="X57" i="1"/>
  <c r="W57" i="1"/>
  <c r="AB57" i="1"/>
  <c r="P315" i="1" l="1"/>
  <c r="I316" i="1" s="1"/>
  <c r="L316" i="1" s="1"/>
  <c r="M316" i="1"/>
  <c r="K316" i="1"/>
  <c r="N316" i="1"/>
  <c r="O316" i="1"/>
  <c r="J316" i="1"/>
  <c r="AC57" i="1"/>
  <c r="V58" i="1" s="1"/>
  <c r="P316" i="1" l="1"/>
  <c r="I317" i="1" s="1"/>
  <c r="N317" i="1" s="1"/>
  <c r="O317" i="1"/>
  <c r="M317" i="1" l="1"/>
  <c r="K317" i="1"/>
  <c r="J317" i="1"/>
  <c r="L317" i="1"/>
  <c r="Y58" i="1"/>
  <c r="AB58" i="1"/>
  <c r="W58" i="1"/>
  <c r="X58" i="1"/>
  <c r="Z58" i="1"/>
  <c r="AA58" i="1"/>
  <c r="P317" i="1" l="1"/>
  <c r="I318" i="1" s="1"/>
  <c r="N318" i="1" s="1"/>
  <c r="O318" i="1"/>
  <c r="AC58" i="1"/>
  <c r="V59" i="1" s="1"/>
  <c r="J318" i="1" l="1"/>
  <c r="K318" i="1"/>
  <c r="L318" i="1"/>
  <c r="M318" i="1"/>
  <c r="P318" i="1" l="1"/>
  <c r="I319" i="1" s="1"/>
  <c r="N319" i="1" s="1"/>
  <c r="L319" i="1"/>
  <c r="M319" i="1"/>
  <c r="O319" i="1"/>
  <c r="J319" i="1"/>
  <c r="K319" i="1"/>
  <c r="Y59" i="1"/>
  <c r="W59" i="1"/>
  <c r="AA59" i="1"/>
  <c r="AB59" i="1"/>
  <c r="X59" i="1"/>
  <c r="Z59" i="1"/>
  <c r="P319" i="1" l="1"/>
  <c r="I320" i="1" s="1"/>
  <c r="M320" i="1" s="1"/>
  <c r="AC59" i="1"/>
  <c r="V60" i="1" s="1"/>
  <c r="O320" i="1" l="1"/>
  <c r="N320" i="1"/>
  <c r="L320" i="1"/>
  <c r="J320" i="1"/>
  <c r="K320" i="1"/>
  <c r="P320" i="1" l="1"/>
  <c r="I321" i="1" s="1"/>
  <c r="N321" i="1" s="1"/>
  <c r="O321" i="1"/>
  <c r="Y60" i="1"/>
  <c r="X60" i="1"/>
  <c r="AB60" i="1"/>
  <c r="AA60" i="1"/>
  <c r="Z60" i="1"/>
  <c r="W60" i="1"/>
  <c r="K321" i="1" l="1"/>
  <c r="M321" i="1"/>
  <c r="J321" i="1"/>
  <c r="L321" i="1"/>
  <c r="P321" i="1" s="1"/>
  <c r="I322" i="1" s="1"/>
  <c r="AC60" i="1"/>
  <c r="V61" i="1" s="1"/>
  <c r="N322" i="1" l="1"/>
  <c r="O322" i="1"/>
  <c r="M322" i="1"/>
  <c r="L322" i="1"/>
  <c r="K322" i="1"/>
  <c r="J322" i="1"/>
  <c r="Y61" i="1"/>
  <c r="AA61" i="1"/>
  <c r="Z61" i="1"/>
  <c r="X61" i="1"/>
  <c r="AB61" i="1"/>
  <c r="W61" i="1"/>
  <c r="P322" i="1" l="1"/>
  <c r="I323" i="1" s="1"/>
  <c r="N323" i="1" s="1"/>
  <c r="AC61" i="1"/>
  <c r="V62" i="1" s="1"/>
  <c r="M323" i="1" l="1"/>
  <c r="J323" i="1"/>
  <c r="O323" i="1"/>
  <c r="K323" i="1"/>
  <c r="L323" i="1"/>
  <c r="P323" i="1" s="1"/>
  <c r="I324" i="1" s="1"/>
  <c r="Y62" i="1"/>
  <c r="AA62" i="1"/>
  <c r="X62" i="1"/>
  <c r="W62" i="1"/>
  <c r="Z62" i="1"/>
  <c r="AB62" i="1"/>
  <c r="L324" i="1" l="1"/>
  <c r="M324" i="1"/>
  <c r="J324" i="1"/>
  <c r="K324" i="1"/>
  <c r="N324" i="1"/>
  <c r="O324" i="1"/>
  <c r="P324" i="1" s="1"/>
  <c r="I325" i="1" s="1"/>
  <c r="AC62" i="1"/>
  <c r="V63" i="1" s="1"/>
  <c r="M325" i="1" l="1"/>
  <c r="O325" i="1"/>
  <c r="J325" i="1"/>
  <c r="K325" i="1"/>
  <c r="N325" i="1"/>
  <c r="L325" i="1"/>
  <c r="P325" i="1" s="1"/>
  <c r="I326" i="1" s="1"/>
  <c r="M326" i="1" s="1"/>
  <c r="Y63" i="1"/>
  <c r="AB63" i="1"/>
  <c r="W63" i="1"/>
  <c r="Z63" i="1"/>
  <c r="AA63" i="1"/>
  <c r="X63" i="1"/>
  <c r="O326" i="1" l="1"/>
  <c r="J326" i="1"/>
  <c r="K326" i="1"/>
  <c r="L326" i="1"/>
  <c r="N326" i="1"/>
  <c r="AC63" i="1"/>
  <c r="V64" i="1" s="1"/>
  <c r="P326" i="1" l="1"/>
  <c r="I327" i="1" s="1"/>
  <c r="N327" i="1" s="1"/>
  <c r="Y64" i="1"/>
  <c r="Z64" i="1"/>
  <c r="W64" i="1"/>
  <c r="AA64" i="1"/>
  <c r="X64" i="1"/>
  <c r="AB64" i="1"/>
  <c r="K327" i="1" l="1"/>
  <c r="M327" i="1"/>
  <c r="O327" i="1"/>
  <c r="L327" i="1"/>
  <c r="J327" i="1"/>
  <c r="AC64" i="1"/>
  <c r="V65" i="1" s="1"/>
  <c r="P327" i="1" l="1"/>
  <c r="I328" i="1" s="1"/>
  <c r="N328" i="1" s="1"/>
  <c r="Y65" i="1"/>
  <c r="X65" i="1"/>
  <c r="AB65" i="1"/>
  <c r="W65" i="1"/>
  <c r="AA65" i="1"/>
  <c r="Z65" i="1"/>
  <c r="M328" i="1" l="1"/>
  <c r="O328" i="1"/>
  <c r="L328" i="1"/>
  <c r="K328" i="1"/>
  <c r="J328" i="1"/>
  <c r="AC65" i="1"/>
  <c r="V66" i="1" s="1"/>
  <c r="P328" i="1" l="1"/>
  <c r="I329" i="1" s="1"/>
  <c r="L329" i="1" l="1"/>
  <c r="N329" i="1"/>
  <c r="J329" i="1"/>
  <c r="K329" i="1"/>
  <c r="M329" i="1"/>
  <c r="O329" i="1"/>
  <c r="Y66" i="1"/>
  <c r="AB66" i="1"/>
  <c r="AA66" i="1"/>
  <c r="W66" i="1"/>
  <c r="Z66" i="1"/>
  <c r="X66" i="1"/>
  <c r="P329" i="1" l="1"/>
  <c r="I330" i="1" s="1"/>
  <c r="AC66" i="1"/>
  <c r="V67" i="1" s="1"/>
  <c r="J330" i="1" l="1"/>
  <c r="O330" i="1"/>
  <c r="N330" i="1"/>
  <c r="K330" i="1"/>
  <c r="L330" i="1"/>
  <c r="M330" i="1"/>
  <c r="P330" i="1" l="1"/>
  <c r="I331" i="1" s="1"/>
  <c r="J331" i="1" s="1"/>
  <c r="O331" i="1"/>
  <c r="M331" i="1"/>
  <c r="N331" i="1"/>
  <c r="L331" i="1"/>
  <c r="Y67" i="1"/>
  <c r="Z67" i="1"/>
  <c r="X67" i="1"/>
  <c r="AB67" i="1"/>
  <c r="W67" i="1"/>
  <c r="AA67" i="1"/>
  <c r="K331" i="1" l="1"/>
  <c r="P331" i="1" s="1"/>
  <c r="I332" i="1" s="1"/>
  <c r="AC67" i="1"/>
  <c r="V68" i="1" s="1"/>
  <c r="K332" i="1" l="1"/>
  <c r="J332" i="1"/>
  <c r="L332" i="1"/>
  <c r="N332" i="1"/>
  <c r="M332" i="1"/>
  <c r="O332" i="1"/>
  <c r="Y68" i="1"/>
  <c r="AA68" i="1"/>
  <c r="X68" i="1"/>
  <c r="W68" i="1"/>
  <c r="Z68" i="1"/>
  <c r="AB68" i="1"/>
  <c r="P332" i="1" l="1"/>
  <c r="I333" i="1" s="1"/>
  <c r="L333" i="1" s="1"/>
  <c r="AC68" i="1"/>
  <c r="V69" i="1" s="1"/>
  <c r="N333" i="1" l="1"/>
  <c r="J333" i="1"/>
  <c r="K333" i="1"/>
  <c r="O333" i="1"/>
  <c r="M333" i="1"/>
  <c r="P333" i="1" l="1"/>
  <c r="I334" i="1" s="1"/>
  <c r="K334" i="1" s="1"/>
  <c r="Y69" i="1"/>
  <c r="AA69" i="1"/>
  <c r="AB69" i="1"/>
  <c r="W69" i="1"/>
  <c r="Z69" i="1"/>
  <c r="X69" i="1"/>
  <c r="M334" i="1" l="1"/>
  <c r="O334" i="1"/>
  <c r="L334" i="1"/>
  <c r="N334" i="1"/>
  <c r="J334" i="1"/>
  <c r="AC69" i="1"/>
  <c r="V70" i="1" s="1"/>
  <c r="P334" i="1" l="1"/>
  <c r="I335" i="1" s="1"/>
  <c r="M335" i="1" s="1"/>
  <c r="O335" i="1"/>
  <c r="K335" i="1"/>
  <c r="J335" i="1"/>
  <c r="N335" i="1"/>
  <c r="Y70" i="1"/>
  <c r="AA70" i="1"/>
  <c r="X70" i="1"/>
  <c r="Z70" i="1"/>
  <c r="AB70" i="1"/>
  <c r="W70" i="1"/>
  <c r="L335" i="1" l="1"/>
  <c r="P335" i="1"/>
  <c r="I336" i="1" s="1"/>
  <c r="L336" i="1" s="1"/>
  <c r="AC70" i="1"/>
  <c r="V71" i="1" s="1"/>
  <c r="O336" i="1" l="1"/>
  <c r="K336" i="1"/>
  <c r="J336" i="1"/>
  <c r="N336" i="1"/>
  <c r="M336" i="1"/>
  <c r="Y71" i="1"/>
  <c r="Z71" i="1"/>
  <c r="X71" i="1"/>
  <c r="W71" i="1"/>
  <c r="AB71" i="1"/>
  <c r="AA71" i="1"/>
  <c r="P336" i="1" l="1"/>
  <c r="I337" i="1" s="1"/>
  <c r="J337" i="1" s="1"/>
  <c r="K337" i="1"/>
  <c r="O337" i="1"/>
  <c r="M337" i="1"/>
  <c r="N337" i="1"/>
  <c r="L337" i="1"/>
  <c r="AC71" i="1"/>
  <c r="V72" i="1" s="1"/>
  <c r="P337" i="1" l="1"/>
  <c r="I338" i="1" s="1"/>
  <c r="O338" i="1"/>
  <c r="M338" i="1"/>
  <c r="N338" i="1"/>
  <c r="L338" i="1"/>
  <c r="J338" i="1"/>
  <c r="K338" i="1"/>
  <c r="P338" i="1" s="1"/>
  <c r="I339" i="1" s="1"/>
  <c r="J339" i="1" s="1"/>
  <c r="N339" i="1" l="1"/>
  <c r="K339" i="1"/>
  <c r="M339" i="1"/>
  <c r="L339" i="1"/>
  <c r="O339" i="1"/>
  <c r="Y72" i="1"/>
  <c r="AA72" i="1"/>
  <c r="Z72" i="1"/>
  <c r="AB72" i="1"/>
  <c r="X72" i="1"/>
  <c r="W72" i="1"/>
  <c r="P339" i="1" l="1"/>
  <c r="I340" i="1" s="1"/>
  <c r="J340" i="1" s="1"/>
  <c r="AC72" i="1"/>
  <c r="V73" i="1" s="1"/>
  <c r="O340" i="1" l="1"/>
  <c r="L340" i="1"/>
  <c r="N340" i="1"/>
  <c r="K340" i="1"/>
  <c r="M340" i="1"/>
  <c r="Y73" i="1"/>
  <c r="Z73" i="1"/>
  <c r="W73" i="1"/>
  <c r="AB73" i="1"/>
  <c r="X73" i="1"/>
  <c r="AA73" i="1"/>
  <c r="P340" i="1" l="1"/>
  <c r="I341" i="1" s="1"/>
  <c r="K341" i="1" s="1"/>
  <c r="AC73" i="1"/>
  <c r="V74" i="1" s="1"/>
  <c r="L341" i="1" l="1"/>
  <c r="N341" i="1"/>
  <c r="O341" i="1"/>
  <c r="M341" i="1"/>
  <c r="J341" i="1"/>
  <c r="Y74" i="1"/>
  <c r="AA74" i="1"/>
  <c r="AB74" i="1"/>
  <c r="W74" i="1"/>
  <c r="X74" i="1"/>
  <c r="Z74" i="1"/>
  <c r="P341" i="1" l="1"/>
  <c r="I342" i="1" s="1"/>
  <c r="N342" i="1"/>
  <c r="K342" i="1"/>
  <c r="O342" i="1"/>
  <c r="L342" i="1"/>
  <c r="M342" i="1"/>
  <c r="J342" i="1"/>
  <c r="AC74" i="1"/>
  <c r="V75" i="1" s="1"/>
  <c r="P342" i="1" l="1"/>
  <c r="I343" i="1" s="1"/>
  <c r="O343" i="1" s="1"/>
  <c r="J343" i="1"/>
  <c r="K343" i="1"/>
  <c r="L343" i="1"/>
  <c r="M343" i="1"/>
  <c r="N343" i="1"/>
  <c r="P343" i="1" l="1"/>
  <c r="I344" i="1" s="1"/>
  <c r="J344" i="1" s="1"/>
  <c r="Y75" i="1"/>
  <c r="Z75" i="1"/>
  <c r="AB75" i="1"/>
  <c r="W75" i="1"/>
  <c r="X75" i="1"/>
  <c r="AA75" i="1"/>
  <c r="L344" i="1" l="1"/>
  <c r="O344" i="1"/>
  <c r="N344" i="1"/>
  <c r="M344" i="1"/>
  <c r="K344" i="1"/>
  <c r="AC75" i="1"/>
  <c r="V76" i="1" s="1"/>
  <c r="P344" i="1" l="1"/>
  <c r="I345" i="1" s="1"/>
  <c r="J345" i="1" s="1"/>
  <c r="AB76" i="1"/>
  <c r="O345" i="1" l="1"/>
  <c r="M345" i="1"/>
  <c r="N345" i="1"/>
  <c r="K345" i="1"/>
  <c r="L345" i="1"/>
  <c r="Y76" i="1"/>
  <c r="AA76" i="1"/>
  <c r="X76" i="1"/>
  <c r="Z76" i="1"/>
  <c r="W76" i="1"/>
  <c r="P345" i="1" l="1"/>
  <c r="I346" i="1" s="1"/>
  <c r="K346" i="1" s="1"/>
  <c r="M346" i="1"/>
  <c r="AC76" i="1"/>
  <c r="V77" i="1" s="1"/>
  <c r="N346" i="1" l="1"/>
  <c r="L346" i="1"/>
  <c r="J346" i="1"/>
  <c r="O346" i="1"/>
  <c r="P346" i="1" s="1"/>
  <c r="I347" i="1" s="1"/>
  <c r="L347" i="1" s="1"/>
  <c r="O347" i="1" l="1"/>
  <c r="N347" i="1"/>
  <c r="K347" i="1"/>
  <c r="J347" i="1"/>
  <c r="M347" i="1"/>
  <c r="Y77" i="1"/>
  <c r="W77" i="1"/>
  <c r="Z77" i="1"/>
  <c r="X77" i="1"/>
  <c r="AA77" i="1"/>
  <c r="AB77" i="1"/>
  <c r="P347" i="1" l="1"/>
  <c r="I348" i="1" s="1"/>
  <c r="K348" i="1" s="1"/>
  <c r="O348" i="1"/>
  <c r="J348" i="1"/>
  <c r="M348" i="1"/>
  <c r="N348" i="1"/>
  <c r="L348" i="1"/>
  <c r="AC77" i="1"/>
  <c r="V78" i="1" s="1"/>
  <c r="P348" i="1" l="1"/>
  <c r="I349" i="1" s="1"/>
  <c r="K349" i="1" s="1"/>
  <c r="Y78" i="1"/>
  <c r="AA78" i="1"/>
  <c r="AB78" i="1"/>
  <c r="X78" i="1"/>
  <c r="W78" i="1"/>
  <c r="Z78" i="1"/>
  <c r="M349" i="1" l="1"/>
  <c r="O349" i="1"/>
  <c r="L349" i="1"/>
  <c r="N349" i="1"/>
  <c r="J349" i="1"/>
  <c r="AC78" i="1"/>
  <c r="V79" i="1" s="1"/>
  <c r="P349" i="1" l="1"/>
  <c r="I350" i="1" s="1"/>
  <c r="K350" i="1" s="1"/>
  <c r="Y79" i="1"/>
  <c r="AB79" i="1"/>
  <c r="Z79" i="1"/>
  <c r="AA79" i="1"/>
  <c r="X79" i="1"/>
  <c r="W79" i="1"/>
  <c r="O350" i="1" l="1"/>
  <c r="L350" i="1"/>
  <c r="N350" i="1"/>
  <c r="J350" i="1"/>
  <c r="M350" i="1"/>
  <c r="P350" i="1" s="1"/>
  <c r="I351" i="1" s="1"/>
  <c r="AC79" i="1"/>
  <c r="V80" i="1" s="1"/>
  <c r="L351" i="1" l="1"/>
  <c r="O351" i="1"/>
  <c r="N351" i="1"/>
  <c r="M351" i="1"/>
  <c r="K351" i="1"/>
  <c r="J351" i="1"/>
  <c r="P351" i="1"/>
  <c r="I352" i="1" s="1"/>
  <c r="J352" i="1" s="1"/>
  <c r="O352" i="1"/>
  <c r="Y80" i="1"/>
  <c r="X80" i="1"/>
  <c r="AA80" i="1"/>
  <c r="W80" i="1"/>
  <c r="Z80" i="1"/>
  <c r="AB80" i="1"/>
  <c r="L352" i="1" l="1"/>
  <c r="K352" i="1"/>
  <c r="N352" i="1"/>
  <c r="M352" i="1"/>
  <c r="P352" i="1" s="1"/>
  <c r="I353" i="1" s="1"/>
  <c r="L353" i="1" s="1"/>
  <c r="AC80" i="1"/>
  <c r="V81" i="1" s="1"/>
  <c r="N353" i="1" l="1"/>
  <c r="O353" i="1"/>
  <c r="K353" i="1"/>
  <c r="J353" i="1"/>
  <c r="M353" i="1"/>
  <c r="Y81" i="1"/>
  <c r="Z81" i="1"/>
  <c r="AB81" i="1"/>
  <c r="X81" i="1"/>
  <c r="W81" i="1"/>
  <c r="AA81" i="1"/>
  <c r="P353" i="1" l="1"/>
  <c r="I354" i="1" s="1"/>
  <c r="K354" i="1" s="1"/>
  <c r="AC81" i="1"/>
  <c r="V82" i="1" s="1"/>
  <c r="L354" i="1" l="1"/>
  <c r="N354" i="1"/>
  <c r="J354" i="1"/>
  <c r="O354" i="1"/>
  <c r="M354" i="1"/>
  <c r="P354" i="1" s="1"/>
  <c r="I355" i="1" s="1"/>
  <c r="Y82" i="1"/>
  <c r="X82" i="1"/>
  <c r="Z82" i="1"/>
  <c r="AA82" i="1"/>
  <c r="AB82" i="1"/>
  <c r="W82" i="1"/>
  <c r="J355" i="1" l="1"/>
  <c r="O355" i="1"/>
  <c r="K355" i="1"/>
  <c r="M355" i="1"/>
  <c r="L355" i="1"/>
  <c r="N355" i="1"/>
  <c r="AC82" i="1"/>
  <c r="V83" i="1" s="1"/>
  <c r="P355" i="1" l="1"/>
  <c r="I356" i="1" s="1"/>
  <c r="M356" i="1" s="1"/>
  <c r="O356" i="1"/>
  <c r="L356" i="1" l="1"/>
  <c r="N356" i="1"/>
  <c r="J356" i="1"/>
  <c r="K356" i="1"/>
  <c r="Y83" i="1"/>
  <c r="Z83" i="1"/>
  <c r="W83" i="1"/>
  <c r="X83" i="1"/>
  <c r="AB83" i="1"/>
  <c r="AA83" i="1"/>
  <c r="P356" i="1" l="1"/>
  <c r="I357" i="1" s="1"/>
  <c r="K357" i="1" s="1"/>
  <c r="O357" i="1"/>
  <c r="J357" i="1"/>
  <c r="L357" i="1"/>
  <c r="M357" i="1"/>
  <c r="N357" i="1"/>
  <c r="AC83" i="1"/>
  <c r="V84" i="1" s="1"/>
  <c r="P357" i="1" l="1"/>
  <c r="I358" i="1" s="1"/>
  <c r="K358" i="1" s="1"/>
  <c r="O358" i="1"/>
  <c r="M358" i="1"/>
  <c r="N358" i="1"/>
  <c r="J358" i="1" l="1"/>
  <c r="L358" i="1"/>
  <c r="P358" i="1" s="1"/>
  <c r="I359" i="1" s="1"/>
  <c r="Y84" i="1"/>
  <c r="W84" i="1"/>
  <c r="X84" i="1"/>
  <c r="AB84" i="1"/>
  <c r="AA84" i="1"/>
  <c r="Z84" i="1"/>
  <c r="K359" i="1" l="1"/>
  <c r="N359" i="1"/>
  <c r="O359" i="1"/>
  <c r="J359" i="1"/>
  <c r="L359" i="1"/>
  <c r="M359" i="1"/>
  <c r="AC84" i="1"/>
  <c r="V85" i="1" s="1"/>
  <c r="P359" i="1" l="1"/>
  <c r="I360" i="1" s="1"/>
  <c r="N360" i="1" s="1"/>
  <c r="K360" i="1" l="1"/>
  <c r="L360" i="1"/>
  <c r="J360" i="1"/>
  <c r="O360" i="1"/>
  <c r="M360" i="1"/>
  <c r="Y85" i="1"/>
  <c r="X85" i="1"/>
  <c r="W85" i="1"/>
  <c r="Z85" i="1"/>
  <c r="AB85" i="1"/>
  <c r="AA85" i="1"/>
  <c r="P360" i="1" l="1"/>
  <c r="I361" i="1" s="1"/>
  <c r="L361" i="1" s="1"/>
  <c r="AC85" i="1"/>
  <c r="V86" i="1" s="1"/>
  <c r="M361" i="1" l="1"/>
  <c r="K361" i="1"/>
  <c r="O361" i="1"/>
  <c r="J361" i="1"/>
  <c r="N361" i="1"/>
  <c r="P361" i="1" l="1"/>
  <c r="I362" i="1" s="1"/>
  <c r="L362" i="1" s="1"/>
  <c r="Y86" i="1"/>
  <c r="Z86" i="1"/>
  <c r="AB86" i="1"/>
  <c r="W86" i="1"/>
  <c r="AA86" i="1"/>
  <c r="X86" i="1"/>
  <c r="N362" i="1" l="1"/>
  <c r="M362" i="1"/>
  <c r="K362" i="1"/>
  <c r="J362" i="1"/>
  <c r="O362" i="1"/>
  <c r="AC86" i="1"/>
  <c r="V87" i="1" s="1"/>
  <c r="P362" i="1" l="1"/>
  <c r="I363" i="1" s="1"/>
  <c r="N363" i="1" s="1"/>
  <c r="M363" i="1"/>
  <c r="K363" i="1" l="1"/>
  <c r="J363" i="1"/>
  <c r="O363" i="1"/>
  <c r="L363" i="1"/>
  <c r="Y87" i="1"/>
  <c r="AB87" i="1"/>
  <c r="W87" i="1"/>
  <c r="X87" i="1"/>
  <c r="Z87" i="1"/>
  <c r="AA87" i="1"/>
  <c r="P363" i="1" l="1"/>
  <c r="I364" i="1" s="1"/>
  <c r="K364" i="1" s="1"/>
  <c r="AC87" i="1"/>
  <c r="V88" i="1" s="1"/>
  <c r="M364" i="1" l="1"/>
  <c r="N364" i="1"/>
  <c r="L364" i="1"/>
  <c r="O364" i="1"/>
  <c r="J364" i="1"/>
  <c r="P364" i="1" l="1"/>
  <c r="I365" i="1" s="1"/>
  <c r="K365" i="1"/>
  <c r="L365" i="1"/>
  <c r="J365" i="1"/>
  <c r="M365" i="1"/>
  <c r="O365" i="1"/>
  <c r="N365" i="1"/>
  <c r="Y88" i="1"/>
  <c r="Z88" i="1"/>
  <c r="X88" i="1"/>
  <c r="AB88" i="1"/>
  <c r="W88" i="1"/>
  <c r="AA88" i="1"/>
  <c r="P365" i="1" l="1"/>
  <c r="I366" i="1" s="1"/>
  <c r="K366" i="1" s="1"/>
  <c r="J366" i="1"/>
  <c r="L366" i="1"/>
  <c r="N366" i="1"/>
  <c r="M366" i="1"/>
  <c r="O366" i="1"/>
  <c r="AC88" i="1"/>
  <c r="V89" i="1" s="1"/>
  <c r="P366" i="1" l="1"/>
  <c r="I367" i="1" s="1"/>
  <c r="K367" i="1"/>
  <c r="N367" i="1"/>
  <c r="L367" i="1"/>
  <c r="O367" i="1"/>
  <c r="M367" i="1"/>
  <c r="J367" i="1"/>
  <c r="P367" i="1" l="1"/>
  <c r="I368" i="1" s="1"/>
  <c r="N368" i="1"/>
  <c r="J368" i="1"/>
  <c r="K368" i="1"/>
  <c r="O368" i="1"/>
  <c r="L368" i="1"/>
  <c r="M368" i="1"/>
  <c r="Y89" i="1"/>
  <c r="W89" i="1"/>
  <c r="AA89" i="1"/>
  <c r="AB89" i="1"/>
  <c r="Z89" i="1"/>
  <c r="X89" i="1"/>
  <c r="P368" i="1" l="1"/>
  <c r="I369" i="1" s="1"/>
  <c r="K369" i="1"/>
  <c r="J369" i="1"/>
  <c r="L369" i="1"/>
  <c r="O369" i="1"/>
  <c r="N369" i="1"/>
  <c r="M369" i="1"/>
  <c r="AC89" i="1"/>
  <c r="V90" i="1" s="1"/>
  <c r="P369" i="1" l="1"/>
  <c r="I370" i="1" s="1"/>
  <c r="M370" i="1" s="1"/>
  <c r="J370" i="1"/>
  <c r="K370" i="1"/>
  <c r="O370" i="1"/>
  <c r="L370" i="1"/>
  <c r="N370" i="1"/>
  <c r="Y90" i="1"/>
  <c r="AA90" i="1"/>
  <c r="X90" i="1"/>
  <c r="AB90" i="1"/>
  <c r="W90" i="1"/>
  <c r="Z90" i="1"/>
  <c r="P370" i="1" l="1"/>
  <c r="I371" i="1" s="1"/>
  <c r="AC90" i="1"/>
  <c r="V91" i="1" s="1"/>
  <c r="K371" i="1" l="1"/>
  <c r="O371" i="1"/>
  <c r="J371" i="1"/>
  <c r="M371" i="1"/>
  <c r="N371" i="1"/>
  <c r="L371" i="1"/>
  <c r="P371" i="1" l="1"/>
  <c r="I372" i="1" s="1"/>
  <c r="L372" i="1" s="1"/>
  <c r="Y91" i="1"/>
  <c r="AB91" i="1"/>
  <c r="W91" i="1"/>
  <c r="AA91" i="1"/>
  <c r="X91" i="1"/>
  <c r="Z91" i="1"/>
  <c r="N372" i="1" l="1"/>
  <c r="J372" i="1"/>
  <c r="M372" i="1"/>
  <c r="K372" i="1"/>
  <c r="O372" i="1"/>
  <c r="AC91" i="1"/>
  <c r="V92" i="1" s="1"/>
  <c r="P372" i="1" l="1"/>
  <c r="I373" i="1" s="1"/>
  <c r="K373" i="1" s="1"/>
  <c r="L373" i="1"/>
  <c r="N373" i="1"/>
  <c r="M373" i="1"/>
  <c r="O373" i="1" l="1"/>
  <c r="J373" i="1"/>
  <c r="P373" i="1"/>
  <c r="I374" i="1" s="1"/>
  <c r="N374" i="1" s="1"/>
  <c r="M374" i="1"/>
  <c r="L374" i="1"/>
  <c r="J374" i="1"/>
  <c r="O374" i="1"/>
  <c r="K374" i="1"/>
  <c r="Y92" i="1"/>
  <c r="W92" i="1"/>
  <c r="AB92" i="1"/>
  <c r="AA92" i="1"/>
  <c r="Z92" i="1"/>
  <c r="X92" i="1"/>
  <c r="P374" i="1" l="1"/>
  <c r="I375" i="1" s="1"/>
  <c r="L375" i="1"/>
  <c r="O375" i="1"/>
  <c r="K375" i="1"/>
  <c r="J375" i="1"/>
  <c r="M375" i="1"/>
  <c r="N375" i="1"/>
  <c r="P375" i="1" s="1"/>
  <c r="I376" i="1" s="1"/>
  <c r="AC92" i="1"/>
  <c r="V93" i="1" s="1"/>
  <c r="K376" i="1" l="1"/>
  <c r="J376" i="1"/>
  <c r="O376" i="1"/>
  <c r="M376" i="1"/>
  <c r="N376" i="1"/>
  <c r="L376" i="1"/>
  <c r="Y93" i="1"/>
  <c r="AA93" i="1"/>
  <c r="X93" i="1"/>
  <c r="AB93" i="1"/>
  <c r="Z93" i="1"/>
  <c r="W93" i="1"/>
  <c r="P376" i="1" l="1"/>
  <c r="I377" i="1" s="1"/>
  <c r="K377" i="1" s="1"/>
  <c r="N377" i="1"/>
  <c r="L377" i="1"/>
  <c r="J377" i="1"/>
  <c r="O377" i="1"/>
  <c r="M377" i="1"/>
  <c r="AC93" i="1"/>
  <c r="V94" i="1" s="1"/>
  <c r="P377" i="1" l="1"/>
  <c r="I378" i="1" s="1"/>
  <c r="K378" i="1" s="1"/>
  <c r="M378" i="1"/>
  <c r="O378" i="1"/>
  <c r="N378" i="1"/>
  <c r="Y94" i="1"/>
  <c r="AA94" i="1"/>
  <c r="AB94" i="1"/>
  <c r="X94" i="1"/>
  <c r="W94" i="1"/>
  <c r="Z94" i="1"/>
  <c r="L378" i="1" l="1"/>
  <c r="J378" i="1"/>
  <c r="P378" i="1" s="1"/>
  <c r="I379" i="1" s="1"/>
  <c r="J379" i="1" s="1"/>
  <c r="AC94" i="1"/>
  <c r="V95" i="1" s="1"/>
  <c r="L379" i="1" l="1"/>
  <c r="K379" i="1"/>
  <c r="N379" i="1"/>
  <c r="M379" i="1"/>
  <c r="O379" i="1"/>
  <c r="P379" i="1" s="1"/>
  <c r="I380" i="1" s="1"/>
  <c r="O380" i="1" s="1"/>
  <c r="Y95" i="1"/>
  <c r="X95" i="1"/>
  <c r="AA95" i="1"/>
  <c r="Z95" i="1"/>
  <c r="W95" i="1"/>
  <c r="AB95" i="1"/>
  <c r="N380" i="1" l="1"/>
  <c r="M380" i="1"/>
  <c r="J380" i="1"/>
  <c r="K380" i="1"/>
  <c r="L380" i="1"/>
  <c r="AC95" i="1"/>
  <c r="V96" i="1" s="1"/>
  <c r="P380" i="1" l="1"/>
  <c r="I381" i="1" s="1"/>
  <c r="M381" i="1" s="1"/>
  <c r="N381" i="1" l="1"/>
  <c r="J381" i="1"/>
  <c r="K381" i="1"/>
  <c r="O381" i="1"/>
  <c r="L381" i="1"/>
  <c r="Y96" i="1"/>
  <c r="W96" i="1"/>
  <c r="Z96" i="1"/>
  <c r="AB96" i="1"/>
  <c r="X96" i="1"/>
  <c r="AA96" i="1"/>
  <c r="P381" i="1" l="1"/>
  <c r="I382" i="1" s="1"/>
  <c r="K382" i="1" s="1"/>
  <c r="AC96" i="1"/>
  <c r="V97" i="1" s="1"/>
  <c r="M382" i="1" l="1"/>
  <c r="L382" i="1"/>
  <c r="O382" i="1"/>
  <c r="N382" i="1"/>
  <c r="J382" i="1"/>
  <c r="Y97" i="1"/>
  <c r="AA97" i="1"/>
  <c r="W97" i="1"/>
  <c r="X97" i="1"/>
  <c r="Z97" i="1"/>
  <c r="AB97" i="1"/>
  <c r="P382" i="1" l="1"/>
  <c r="I383" i="1" s="1"/>
  <c r="K383" i="1" s="1"/>
  <c r="O383" i="1"/>
  <c r="M383" i="1"/>
  <c r="AC97" i="1"/>
  <c r="V98" i="1" s="1"/>
  <c r="N383" i="1" l="1"/>
  <c r="J383" i="1"/>
  <c r="L383" i="1"/>
  <c r="P383" i="1" l="1"/>
  <c r="I384" i="1" s="1"/>
  <c r="O384" i="1" s="1"/>
  <c r="L384" i="1"/>
  <c r="N384" i="1"/>
  <c r="M384" i="1"/>
  <c r="J384" i="1"/>
  <c r="K384" i="1"/>
  <c r="Y98" i="1"/>
  <c r="AB98" i="1"/>
  <c r="W98" i="1"/>
  <c r="X98" i="1"/>
  <c r="AA98" i="1"/>
  <c r="Z98" i="1"/>
  <c r="P384" i="1" l="1"/>
  <c r="I385" i="1" s="1"/>
  <c r="N385" i="1" s="1"/>
  <c r="O385" i="1"/>
  <c r="AC98" i="1"/>
  <c r="V99" i="1" s="1"/>
  <c r="K385" i="1" l="1"/>
  <c r="J385" i="1"/>
  <c r="M385" i="1"/>
  <c r="L385" i="1"/>
  <c r="P385" i="1" l="1"/>
  <c r="I386" i="1" s="1"/>
  <c r="M386" i="1" s="1"/>
  <c r="Y99" i="1"/>
  <c r="L386" i="1"/>
  <c r="N386" i="1"/>
  <c r="O386" i="1"/>
  <c r="K386" i="1"/>
  <c r="J386" i="1"/>
  <c r="Z99" i="1"/>
  <c r="AB99" i="1"/>
  <c r="X99" i="1"/>
  <c r="W99" i="1"/>
  <c r="AA99" i="1"/>
  <c r="P386" i="1" l="1"/>
  <c r="I387" i="1" s="1"/>
  <c r="M387" i="1" s="1"/>
  <c r="AC99" i="1"/>
  <c r="V100" i="1" s="1"/>
  <c r="O387" i="1" l="1"/>
  <c r="K387" i="1"/>
  <c r="J387" i="1"/>
  <c r="L387" i="1"/>
  <c r="N387" i="1"/>
  <c r="Y100" i="1" l="1"/>
  <c r="P387" i="1"/>
  <c r="I388" i="1" s="1"/>
  <c r="L388" i="1" s="1"/>
  <c r="AA100" i="1"/>
  <c r="AB100" i="1"/>
  <c r="Z100" i="1"/>
  <c r="X100" i="1"/>
  <c r="W100" i="1"/>
  <c r="M388" i="1" l="1"/>
  <c r="O388" i="1"/>
  <c r="K388" i="1"/>
  <c r="J388" i="1"/>
  <c r="N388" i="1"/>
  <c r="AC100" i="1"/>
  <c r="V101" i="1" s="1"/>
  <c r="P388" i="1" l="1"/>
  <c r="I389" i="1" s="1"/>
  <c r="M389" i="1" s="1"/>
  <c r="Y101" i="1"/>
  <c r="W101" i="1"/>
  <c r="AB101" i="1"/>
  <c r="AA101" i="1"/>
  <c r="X101" i="1"/>
  <c r="Z101" i="1"/>
  <c r="L389" i="1" l="1"/>
  <c r="J389" i="1"/>
  <c r="K389" i="1"/>
  <c r="O389" i="1"/>
  <c r="N389" i="1"/>
  <c r="AC101" i="1"/>
  <c r="V102" i="1" s="1"/>
  <c r="P389" i="1" l="1"/>
  <c r="I390" i="1" s="1"/>
  <c r="N390" i="1" s="1"/>
  <c r="O390" i="1" l="1"/>
  <c r="J390" i="1"/>
  <c r="L390" i="1"/>
  <c r="K390" i="1"/>
  <c r="M390" i="1"/>
  <c r="Y102" i="1"/>
  <c r="X102" i="1"/>
  <c r="Z102" i="1"/>
  <c r="W102" i="1"/>
  <c r="AA102" i="1"/>
  <c r="AB102" i="1"/>
  <c r="P390" i="1" l="1"/>
  <c r="I391" i="1" s="1"/>
  <c r="M391" i="1" s="1"/>
  <c r="AC102" i="1"/>
  <c r="V103" i="1" s="1"/>
  <c r="L391" i="1" l="1"/>
  <c r="O391" i="1"/>
  <c r="J391" i="1"/>
  <c r="K391" i="1"/>
  <c r="N391" i="1"/>
  <c r="AB103" i="1"/>
  <c r="P391" i="1" l="1"/>
  <c r="I392" i="1" s="1"/>
  <c r="M392" i="1" s="1"/>
  <c r="Y103" i="1"/>
  <c r="X103" i="1"/>
  <c r="AA103" i="1"/>
  <c r="W103" i="1"/>
  <c r="Z103" i="1"/>
  <c r="N392" i="1" l="1"/>
  <c r="J392" i="1"/>
  <c r="L392" i="1"/>
  <c r="O392" i="1"/>
  <c r="K392" i="1"/>
  <c r="AC103" i="1"/>
  <c r="V104" i="1" s="1"/>
  <c r="P392" i="1" l="1"/>
  <c r="I393" i="1" s="1"/>
  <c r="J393" i="1" s="1"/>
  <c r="M393" i="1"/>
  <c r="O393" i="1"/>
  <c r="L393" i="1"/>
  <c r="Y104" i="1"/>
  <c r="AA104" i="1"/>
  <c r="X104" i="1"/>
  <c r="AB104" i="1"/>
  <c r="Z104" i="1"/>
  <c r="W104" i="1"/>
  <c r="N393" i="1" l="1"/>
  <c r="K393" i="1"/>
  <c r="AC104" i="1"/>
  <c r="V105" i="1" s="1"/>
  <c r="P393" i="1" l="1"/>
  <c r="I394" i="1" s="1"/>
  <c r="L394" i="1" s="1"/>
  <c r="O394" i="1"/>
  <c r="K394" i="1"/>
  <c r="M394" i="1"/>
  <c r="N394" i="1"/>
  <c r="J394" i="1"/>
  <c r="Y105" i="1"/>
  <c r="AB105" i="1"/>
  <c r="AA105" i="1"/>
  <c r="Z105" i="1"/>
  <c r="X105" i="1"/>
  <c r="W105" i="1"/>
  <c r="P394" i="1" l="1"/>
  <c r="I395" i="1" s="1"/>
  <c r="O395" i="1" s="1"/>
  <c r="AC105" i="1"/>
  <c r="V106" i="1" s="1"/>
  <c r="L395" i="1"/>
  <c r="N395" i="1"/>
  <c r="K395" i="1" l="1"/>
  <c r="J395" i="1"/>
  <c r="M395" i="1"/>
  <c r="Y106" i="1"/>
  <c r="AA106" i="1"/>
  <c r="AB106" i="1"/>
  <c r="W106" i="1"/>
  <c r="Z106" i="1"/>
  <c r="X106" i="1"/>
  <c r="P395" i="1" l="1"/>
  <c r="I396" i="1" s="1"/>
  <c r="L396" i="1"/>
  <c r="K396" i="1"/>
  <c r="O396" i="1"/>
  <c r="J396" i="1"/>
  <c r="M396" i="1"/>
  <c r="N396" i="1"/>
  <c r="AC106" i="1"/>
  <c r="V107" i="1" s="1"/>
  <c r="P396" i="1" l="1"/>
  <c r="I397" i="1" s="1"/>
  <c r="J397" i="1" s="1"/>
  <c r="Y107" i="1" l="1"/>
  <c r="M397" i="1"/>
  <c r="L397" i="1"/>
  <c r="N397" i="1"/>
  <c r="O397" i="1"/>
  <c r="K397" i="1"/>
  <c r="AB107" i="1"/>
  <c r="W107" i="1"/>
  <c r="Z107" i="1"/>
  <c r="X107" i="1"/>
  <c r="AA107" i="1"/>
  <c r="P397" i="1" l="1"/>
  <c r="I398" i="1" s="1"/>
  <c r="N398" i="1" s="1"/>
  <c r="AC107" i="1"/>
  <c r="V108" i="1" s="1"/>
  <c r="L398" i="1" l="1"/>
  <c r="J398" i="1"/>
  <c r="O398" i="1"/>
  <c r="M398" i="1"/>
  <c r="K398" i="1"/>
  <c r="Y108" i="1"/>
  <c r="AA108" i="1"/>
  <c r="AB108" i="1"/>
  <c r="X108" i="1"/>
  <c r="W108" i="1"/>
  <c r="Z108" i="1"/>
  <c r="P398" i="1" l="1"/>
  <c r="I399" i="1" s="1"/>
  <c r="K399" i="1" s="1"/>
  <c r="AC108" i="1"/>
  <c r="V109" i="1" s="1"/>
  <c r="L399" i="1" l="1"/>
  <c r="N399" i="1"/>
  <c r="M399" i="1"/>
  <c r="J399" i="1"/>
  <c r="O399" i="1"/>
  <c r="P399" i="1" l="1"/>
  <c r="I400" i="1" s="1"/>
  <c r="L400" i="1" s="1"/>
  <c r="Y109" i="1"/>
  <c r="AB109" i="1"/>
  <c r="AA109" i="1"/>
  <c r="X109" i="1"/>
  <c r="Z109" i="1"/>
  <c r="W109" i="1"/>
  <c r="N400" i="1" l="1"/>
  <c r="J400" i="1"/>
  <c r="M400" i="1"/>
  <c r="K400" i="1"/>
  <c r="O400" i="1"/>
  <c r="AC109" i="1"/>
  <c r="V110" i="1" s="1"/>
  <c r="P400" i="1" l="1"/>
  <c r="I401" i="1" s="1"/>
  <c r="M401" i="1" s="1"/>
  <c r="N401" i="1" l="1"/>
  <c r="K401" i="1"/>
  <c r="J401" i="1"/>
  <c r="O401" i="1"/>
  <c r="L401" i="1"/>
  <c r="Y110" i="1"/>
  <c r="X110" i="1"/>
  <c r="Z110" i="1"/>
  <c r="AA110" i="1"/>
  <c r="AB110" i="1"/>
  <c r="W110" i="1"/>
  <c r="P401" i="1" l="1"/>
  <c r="I402" i="1" s="1"/>
  <c r="J402" i="1" s="1"/>
  <c r="AC110" i="1"/>
  <c r="V111" i="1" s="1"/>
  <c r="L402" i="1" l="1"/>
  <c r="K402" i="1"/>
  <c r="O402" i="1"/>
  <c r="M402" i="1"/>
  <c r="N402" i="1"/>
  <c r="P402" i="1" l="1"/>
  <c r="I403" i="1" s="1"/>
  <c r="L403" i="1" s="1"/>
  <c r="Y111" i="1"/>
  <c r="W111" i="1"/>
  <c r="Z111" i="1"/>
  <c r="X111" i="1"/>
  <c r="AA111" i="1"/>
  <c r="AB111" i="1"/>
  <c r="K403" i="1" l="1"/>
  <c r="M403" i="1"/>
  <c r="J403" i="1"/>
  <c r="N403" i="1"/>
  <c r="O403" i="1"/>
  <c r="AC111" i="1"/>
  <c r="V112" i="1" s="1"/>
  <c r="P403" i="1" l="1"/>
  <c r="I404" i="1" s="1"/>
  <c r="K404" i="1" s="1"/>
  <c r="O404" i="1"/>
  <c r="N404" i="1" l="1"/>
  <c r="J404" i="1"/>
  <c r="L404" i="1"/>
  <c r="M404" i="1"/>
  <c r="Y112" i="1"/>
  <c r="AB112" i="1"/>
  <c r="AA112" i="1"/>
  <c r="W112" i="1"/>
  <c r="Z112" i="1"/>
  <c r="X112" i="1"/>
  <c r="P404" i="1" l="1"/>
  <c r="I405" i="1" s="1"/>
  <c r="K405" i="1" s="1"/>
  <c r="M405" i="1"/>
  <c r="AC112" i="1"/>
  <c r="V113" i="1" s="1"/>
  <c r="L405" i="1" l="1"/>
  <c r="O405" i="1"/>
  <c r="J405" i="1"/>
  <c r="N405" i="1"/>
  <c r="Y113" i="1"/>
  <c r="W113" i="1"/>
  <c r="AA113" i="1"/>
  <c r="AB113" i="1"/>
  <c r="X113" i="1"/>
  <c r="Z113" i="1"/>
  <c r="P405" i="1" l="1"/>
  <c r="I406" i="1" s="1"/>
  <c r="J406" i="1" s="1"/>
  <c r="O406" i="1"/>
  <c r="L406" i="1"/>
  <c r="M406" i="1"/>
  <c r="K406" i="1"/>
  <c r="N406" i="1"/>
  <c r="AC113" i="1"/>
  <c r="V114" i="1" s="1"/>
  <c r="P406" i="1" l="1"/>
  <c r="I407" i="1" s="1"/>
  <c r="M407" i="1" s="1"/>
  <c r="J407" i="1"/>
  <c r="O407" i="1"/>
  <c r="Y114" i="1"/>
  <c r="Z114" i="1"/>
  <c r="X114" i="1"/>
  <c r="W114" i="1"/>
  <c r="AA114" i="1"/>
  <c r="AB114" i="1"/>
  <c r="N407" i="1" l="1"/>
  <c r="K407" i="1"/>
  <c r="L407" i="1"/>
  <c r="P407" i="1" s="1"/>
  <c r="I408" i="1" s="1"/>
  <c r="M408" i="1" s="1"/>
  <c r="AC114" i="1"/>
  <c r="V115" i="1" s="1"/>
  <c r="L408" i="1" l="1"/>
  <c r="J408" i="1"/>
  <c r="N408" i="1"/>
  <c r="K408" i="1"/>
  <c r="O408" i="1"/>
  <c r="Y115" i="1"/>
  <c r="X115" i="1"/>
  <c r="Z115" i="1"/>
  <c r="AA115" i="1"/>
  <c r="W115" i="1"/>
  <c r="AB115" i="1"/>
  <c r="P408" i="1" l="1"/>
  <c r="I409" i="1" s="1"/>
  <c r="L409" i="1" s="1"/>
  <c r="O409" i="1"/>
  <c r="N409" i="1"/>
  <c r="J409" i="1"/>
  <c r="AC115" i="1"/>
  <c r="V116" i="1" s="1"/>
  <c r="M409" i="1" l="1"/>
  <c r="K409" i="1"/>
  <c r="P409" i="1" s="1"/>
  <c r="I410" i="1" s="1"/>
  <c r="J410" i="1" s="1"/>
  <c r="Y116" i="1"/>
  <c r="AA116" i="1"/>
  <c r="X116" i="1"/>
  <c r="Z116" i="1"/>
  <c r="AB116" i="1"/>
  <c r="W116" i="1"/>
  <c r="N410" i="1" l="1"/>
  <c r="K410" i="1"/>
  <c r="L410" i="1"/>
  <c r="M410" i="1"/>
  <c r="O410" i="1"/>
  <c r="AC116" i="1"/>
  <c r="V117" i="1" s="1"/>
  <c r="P410" i="1" l="1"/>
  <c r="I411" i="1" s="1"/>
  <c r="N411" i="1" s="1"/>
  <c r="Y117" i="1"/>
  <c r="AB117" i="1"/>
  <c r="X117" i="1"/>
  <c r="AA117" i="1"/>
  <c r="W117" i="1"/>
  <c r="Z117" i="1"/>
  <c r="M411" i="1" l="1"/>
  <c r="K411" i="1"/>
  <c r="J411" i="1"/>
  <c r="O411" i="1"/>
  <c r="L411" i="1"/>
  <c r="AC117" i="1"/>
  <c r="V118" i="1" s="1"/>
  <c r="P411" i="1" l="1"/>
  <c r="I412" i="1" s="1"/>
  <c r="M412" i="1" s="1"/>
  <c r="O412" i="1"/>
  <c r="N412" i="1"/>
  <c r="K412" i="1"/>
  <c r="Y118" i="1"/>
  <c r="W118" i="1"/>
  <c r="AB118" i="1"/>
  <c r="Z118" i="1"/>
  <c r="X118" i="1"/>
  <c r="AA118" i="1"/>
  <c r="L412" i="1" l="1"/>
  <c r="J412" i="1"/>
  <c r="P412" i="1"/>
  <c r="I413" i="1" s="1"/>
  <c r="K413" i="1" s="1"/>
  <c r="AC118" i="1"/>
  <c r="V119" i="1" s="1"/>
  <c r="L413" i="1" l="1"/>
  <c r="O413" i="1"/>
  <c r="N413" i="1"/>
  <c r="J413" i="1"/>
  <c r="M413" i="1"/>
  <c r="Y119" i="1"/>
  <c r="AA119" i="1"/>
  <c r="AB119" i="1"/>
  <c r="Z119" i="1"/>
  <c r="X119" i="1"/>
  <c r="W119" i="1"/>
  <c r="P413" i="1" l="1"/>
  <c r="I414" i="1" s="1"/>
  <c r="N414" i="1" s="1"/>
  <c r="O414" i="1"/>
  <c r="AC119" i="1"/>
  <c r="V120" i="1" s="1"/>
  <c r="M414" i="1" l="1"/>
  <c r="L414" i="1"/>
  <c r="J414" i="1"/>
  <c r="K414" i="1"/>
  <c r="Y120" i="1"/>
  <c r="X120" i="1"/>
  <c r="AA120" i="1"/>
  <c r="Z120" i="1"/>
  <c r="AB120" i="1"/>
  <c r="W120" i="1"/>
  <c r="P414" i="1" l="1"/>
  <c r="I415" i="1" s="1"/>
  <c r="K415" i="1" s="1"/>
  <c r="M415" i="1"/>
  <c r="O415" i="1"/>
  <c r="AC120" i="1"/>
  <c r="V121" i="1" s="1"/>
  <c r="J415" i="1" l="1"/>
  <c r="N415" i="1"/>
  <c r="L415" i="1"/>
  <c r="Y121" i="1"/>
  <c r="AA121" i="1"/>
  <c r="AB121" i="1"/>
  <c r="W121" i="1"/>
  <c r="X121" i="1"/>
  <c r="Z121" i="1"/>
  <c r="P415" i="1" l="1"/>
  <c r="I416" i="1" s="1"/>
  <c r="L416" i="1" s="1"/>
  <c r="O416" i="1"/>
  <c r="N416" i="1"/>
  <c r="K416" i="1"/>
  <c r="J416" i="1"/>
  <c r="AC121" i="1"/>
  <c r="V122" i="1" s="1"/>
  <c r="M416" i="1" l="1"/>
  <c r="P416" i="1" s="1"/>
  <c r="I417" i="1" s="1"/>
  <c r="Y122" i="1"/>
  <c r="X122" i="1"/>
  <c r="W122" i="1"/>
  <c r="Z122" i="1"/>
  <c r="AB122" i="1"/>
  <c r="AA122" i="1"/>
  <c r="J417" i="1" l="1"/>
  <c r="O417" i="1"/>
  <c r="L417" i="1"/>
  <c r="N417" i="1"/>
  <c r="K417" i="1"/>
  <c r="M417" i="1"/>
  <c r="P417" i="1" s="1"/>
  <c r="I418" i="1" s="1"/>
  <c r="M418" i="1" s="1"/>
  <c r="AC122" i="1"/>
  <c r="V123" i="1" s="1"/>
  <c r="N418" i="1" l="1"/>
  <c r="O418" i="1"/>
  <c r="L418" i="1"/>
  <c r="J418" i="1"/>
  <c r="K418" i="1"/>
  <c r="Y123" i="1"/>
  <c r="X123" i="1"/>
  <c r="AB123" i="1"/>
  <c r="Z123" i="1"/>
  <c r="W123" i="1"/>
  <c r="AA123" i="1"/>
  <c r="P418" i="1" l="1"/>
  <c r="I419" i="1" s="1"/>
  <c r="L419" i="1" s="1"/>
  <c r="AC123" i="1"/>
  <c r="V124" i="1" s="1"/>
  <c r="O419" i="1" l="1"/>
  <c r="N419" i="1"/>
  <c r="J419" i="1"/>
  <c r="K419" i="1"/>
  <c r="M419" i="1"/>
  <c r="P419" i="1" l="1"/>
  <c r="I420" i="1" s="1"/>
  <c r="K420" i="1" s="1"/>
  <c r="Y124" i="1"/>
  <c r="AA124" i="1"/>
  <c r="Z124" i="1"/>
  <c r="W124" i="1"/>
  <c r="X124" i="1"/>
  <c r="AB124" i="1"/>
  <c r="O420" i="1" l="1"/>
  <c r="J420" i="1"/>
  <c r="N420" i="1"/>
  <c r="M420" i="1"/>
  <c r="L420" i="1"/>
  <c r="AC124" i="1"/>
  <c r="V125" i="1" s="1"/>
  <c r="P420" i="1" l="1"/>
  <c r="I421" i="1" s="1"/>
  <c r="M421" i="1" s="1"/>
  <c r="J421" i="1" l="1"/>
  <c r="O421" i="1"/>
  <c r="L421" i="1"/>
  <c r="K421" i="1"/>
  <c r="N421" i="1"/>
  <c r="Y125" i="1"/>
  <c r="W125" i="1"/>
  <c r="X125" i="1"/>
  <c r="Z125" i="1"/>
  <c r="AA125" i="1"/>
  <c r="AB125" i="1"/>
  <c r="P421" i="1" l="1"/>
  <c r="I422" i="1" s="1"/>
  <c r="J422" i="1" s="1"/>
  <c r="O422" i="1"/>
  <c r="N422" i="1"/>
  <c r="AC125" i="1"/>
  <c r="V126" i="1" s="1"/>
  <c r="K422" i="1" l="1"/>
  <c r="M422" i="1"/>
  <c r="L422" i="1"/>
  <c r="P422" i="1" l="1"/>
  <c r="I423" i="1" s="1"/>
  <c r="K423" i="1" s="1"/>
  <c r="O423" i="1"/>
  <c r="N423" i="1"/>
  <c r="M423" i="1"/>
  <c r="L423" i="1"/>
  <c r="J423" i="1"/>
  <c r="Y126" i="1"/>
  <c r="AB126" i="1"/>
  <c r="Z126" i="1"/>
  <c r="W126" i="1"/>
  <c r="X126" i="1"/>
  <c r="AA126" i="1"/>
  <c r="P423" i="1" l="1"/>
  <c r="I424" i="1" s="1"/>
  <c r="M424" i="1"/>
  <c r="L424" i="1"/>
  <c r="J424" i="1"/>
  <c r="K424" i="1"/>
  <c r="AC126" i="1"/>
  <c r="V127" i="1" s="1"/>
  <c r="N424" i="1" l="1"/>
  <c r="O424" i="1"/>
  <c r="P424" i="1" s="1"/>
  <c r="I425" i="1" s="1"/>
  <c r="Y127" i="1"/>
  <c r="W127" i="1"/>
  <c r="AA127" i="1"/>
  <c r="X127" i="1"/>
  <c r="Z127" i="1"/>
  <c r="AB127" i="1"/>
  <c r="K425" i="1" l="1"/>
  <c r="L425" i="1"/>
  <c r="N425" i="1"/>
  <c r="J425" i="1"/>
  <c r="O425" i="1"/>
  <c r="M425" i="1"/>
  <c r="P425" i="1"/>
  <c r="I426" i="1" s="1"/>
  <c r="M426" i="1" s="1"/>
  <c r="AC127" i="1"/>
  <c r="V128" i="1" s="1"/>
  <c r="N426" i="1" l="1"/>
  <c r="L426" i="1"/>
  <c r="O426" i="1"/>
  <c r="J426" i="1"/>
  <c r="K426" i="1"/>
  <c r="Y128" i="1"/>
  <c r="AB128" i="1"/>
  <c r="W128" i="1"/>
  <c r="X128" i="1"/>
  <c r="Z128" i="1"/>
  <c r="AA128" i="1"/>
  <c r="P426" i="1" l="1"/>
  <c r="I427" i="1" s="1"/>
  <c r="AC128" i="1"/>
  <c r="V129" i="1" s="1"/>
  <c r="J427" i="1" l="1"/>
  <c r="O427" i="1"/>
  <c r="K427" i="1"/>
  <c r="M427" i="1"/>
  <c r="L427" i="1"/>
  <c r="N427" i="1"/>
  <c r="Y129" i="1"/>
  <c r="Z129" i="1"/>
  <c r="AB129" i="1"/>
  <c r="W129" i="1"/>
  <c r="AA129" i="1"/>
  <c r="X129" i="1"/>
  <c r="P427" i="1" l="1"/>
  <c r="I428" i="1" s="1"/>
  <c r="M428" i="1" s="1"/>
  <c r="N428" i="1"/>
  <c r="K428" i="1"/>
  <c r="AC129" i="1"/>
  <c r="V130" i="1" s="1"/>
  <c r="J428" i="1" l="1"/>
  <c r="O428" i="1"/>
  <c r="L428" i="1"/>
  <c r="P428" i="1" l="1"/>
  <c r="I429" i="1" s="1"/>
  <c r="K429" i="1"/>
  <c r="N429" i="1"/>
  <c r="O429" i="1"/>
  <c r="J429" i="1"/>
  <c r="M429" i="1"/>
  <c r="L429" i="1"/>
  <c r="Y130" i="1"/>
  <c r="AB130" i="1"/>
  <c r="Z130" i="1"/>
  <c r="AA130" i="1"/>
  <c r="W130" i="1"/>
  <c r="X130" i="1"/>
  <c r="P429" i="1" l="1"/>
  <c r="I430" i="1" s="1"/>
  <c r="AC130" i="1"/>
  <c r="K430" i="1" l="1"/>
  <c r="L430" i="1"/>
  <c r="O430" i="1"/>
  <c r="M430" i="1"/>
  <c r="J430" i="1"/>
  <c r="N430" i="1"/>
  <c r="V131" i="1"/>
  <c r="Y131" i="1" s="1"/>
  <c r="P430" i="1" l="1"/>
  <c r="I431" i="1" s="1"/>
  <c r="L431" i="1" s="1"/>
  <c r="X131" i="1"/>
  <c r="W131" i="1"/>
  <c r="AA131" i="1"/>
  <c r="AB131" i="1"/>
  <c r="Z131" i="1"/>
  <c r="J431" i="1" l="1"/>
  <c r="K431" i="1"/>
  <c r="O431" i="1"/>
  <c r="M431" i="1"/>
  <c r="N431" i="1"/>
  <c r="AC131" i="1"/>
  <c r="V132" i="1" s="1"/>
  <c r="P431" i="1" l="1"/>
  <c r="I432" i="1" s="1"/>
  <c r="M432" i="1"/>
  <c r="L432" i="1"/>
  <c r="N432" i="1"/>
  <c r="Y132" i="1"/>
  <c r="X132" i="1"/>
  <c r="W132" i="1"/>
  <c r="AA132" i="1"/>
  <c r="Z132" i="1"/>
  <c r="AB132" i="1"/>
  <c r="K432" i="1" l="1"/>
  <c r="O432" i="1"/>
  <c r="J432" i="1"/>
  <c r="AC132" i="1"/>
  <c r="V133" i="1" s="1"/>
  <c r="P432" i="1" l="1"/>
  <c r="I433" i="1" s="1"/>
  <c r="M433" i="1"/>
  <c r="O433" i="1"/>
  <c r="J433" i="1"/>
  <c r="K433" i="1"/>
  <c r="L433" i="1"/>
  <c r="N433" i="1"/>
  <c r="P433" i="1" l="1"/>
  <c r="I434" i="1" s="1"/>
  <c r="L434" i="1" s="1"/>
  <c r="K434" i="1"/>
  <c r="M434" i="1"/>
  <c r="J434" i="1"/>
  <c r="N434" i="1"/>
  <c r="Y133" i="1"/>
  <c r="W133" i="1"/>
  <c r="Z133" i="1"/>
  <c r="X133" i="1"/>
  <c r="AA133" i="1"/>
  <c r="AB133" i="1"/>
  <c r="O434" i="1" l="1"/>
  <c r="P434" i="1" s="1"/>
  <c r="I435" i="1" s="1"/>
  <c r="AC133" i="1"/>
  <c r="V134" i="1" s="1"/>
  <c r="O435" i="1" l="1"/>
  <c r="K435" i="1"/>
  <c r="N435" i="1"/>
  <c r="M435" i="1"/>
  <c r="J435" i="1"/>
  <c r="L435" i="1"/>
  <c r="P435" i="1" s="1"/>
  <c r="I436" i="1" s="1"/>
  <c r="L436" i="1" s="1"/>
  <c r="Y134" i="1"/>
  <c r="AB134" i="1"/>
  <c r="X134" i="1"/>
  <c r="Z134" i="1"/>
  <c r="W134" i="1"/>
  <c r="AA134" i="1"/>
  <c r="N436" i="1" l="1"/>
  <c r="J436" i="1"/>
  <c r="K436" i="1"/>
  <c r="M436" i="1"/>
  <c r="O436" i="1"/>
  <c r="AC134" i="1"/>
  <c r="V135" i="1" s="1"/>
  <c r="P436" i="1" l="1"/>
  <c r="I437" i="1" s="1"/>
  <c r="K437" i="1" s="1"/>
  <c r="O437" i="1"/>
  <c r="M437" i="1"/>
  <c r="N437" i="1"/>
  <c r="L437" i="1"/>
  <c r="Y135" i="1"/>
  <c r="W135" i="1"/>
  <c r="X135" i="1"/>
  <c r="Z135" i="1"/>
  <c r="AB135" i="1"/>
  <c r="AA135" i="1"/>
  <c r="J437" i="1" l="1"/>
  <c r="P437" i="1"/>
  <c r="I438" i="1" s="1"/>
  <c r="M438" i="1" s="1"/>
  <c r="AC135" i="1"/>
  <c r="V136" i="1" s="1"/>
  <c r="K438" i="1" l="1"/>
  <c r="L438" i="1"/>
  <c r="O438" i="1"/>
  <c r="N438" i="1"/>
  <c r="J438" i="1"/>
  <c r="P438" i="1" l="1"/>
  <c r="I439" i="1" s="1"/>
  <c r="O439" i="1" s="1"/>
  <c r="Y136" i="1"/>
  <c r="AA136" i="1"/>
  <c r="AB136" i="1"/>
  <c r="Z136" i="1"/>
  <c r="W136" i="1"/>
  <c r="X136" i="1"/>
  <c r="L439" i="1" l="1"/>
  <c r="K439" i="1"/>
  <c r="N439" i="1"/>
  <c r="J439" i="1"/>
  <c r="M439" i="1"/>
  <c r="AC136" i="1"/>
  <c r="V137" i="1" s="1"/>
  <c r="P439" i="1" l="1"/>
  <c r="I440" i="1" s="1"/>
  <c r="M440" i="1" s="1"/>
  <c r="O440" i="1"/>
  <c r="L440" i="1"/>
  <c r="J440" i="1"/>
  <c r="N440" i="1"/>
  <c r="K440" i="1"/>
  <c r="Y137" i="1"/>
  <c r="X137" i="1"/>
  <c r="W137" i="1"/>
  <c r="AB137" i="1"/>
  <c r="Z137" i="1"/>
  <c r="AA137" i="1"/>
  <c r="P440" i="1" l="1"/>
  <c r="I441" i="1" s="1"/>
  <c r="O441" i="1" s="1"/>
  <c r="AC137" i="1"/>
  <c r="V138" i="1" s="1"/>
  <c r="N441" i="1" l="1"/>
  <c r="K441" i="1"/>
  <c r="M441" i="1"/>
  <c r="L441" i="1"/>
  <c r="J441" i="1"/>
  <c r="P441" i="1" l="1"/>
  <c r="I442" i="1" s="1"/>
  <c r="L442" i="1" s="1"/>
  <c r="Y138" i="1"/>
  <c r="Z138" i="1"/>
  <c r="AA138" i="1"/>
  <c r="AB138" i="1"/>
  <c r="X138" i="1"/>
  <c r="W138" i="1"/>
  <c r="O442" i="1" l="1"/>
  <c r="J442" i="1"/>
  <c r="M442" i="1"/>
  <c r="K442" i="1"/>
  <c r="N442" i="1"/>
  <c r="P442" i="1" s="1"/>
  <c r="I443" i="1" s="1"/>
  <c r="AC138" i="1"/>
  <c r="V139" i="1" s="1"/>
  <c r="J443" i="1" l="1"/>
  <c r="O443" i="1"/>
  <c r="L443" i="1"/>
  <c r="N443" i="1"/>
  <c r="K443" i="1"/>
  <c r="M443" i="1"/>
  <c r="P443" i="1" l="1"/>
  <c r="I444" i="1" s="1"/>
  <c r="Y139" i="1"/>
  <c r="AB139" i="1"/>
  <c r="Z139" i="1"/>
  <c r="W139" i="1"/>
  <c r="AA139" i="1"/>
  <c r="X139" i="1"/>
  <c r="L444" i="1" l="1"/>
  <c r="O444" i="1"/>
  <c r="J444" i="1"/>
  <c r="N444" i="1"/>
  <c r="K444" i="1"/>
  <c r="M444" i="1"/>
  <c r="AC139" i="1"/>
  <c r="V140" i="1" s="1"/>
  <c r="P444" i="1" l="1"/>
  <c r="I445" i="1" s="1"/>
  <c r="N445" i="1" s="1"/>
  <c r="M445" i="1"/>
  <c r="Y140" i="1"/>
  <c r="X140" i="1"/>
  <c r="AB140" i="1"/>
  <c r="W140" i="1"/>
  <c r="Z140" i="1"/>
  <c r="AA140" i="1"/>
  <c r="L445" i="1" l="1"/>
  <c r="J445" i="1"/>
  <c r="O445" i="1"/>
  <c r="K445" i="1"/>
  <c r="AC140" i="1"/>
  <c r="V141" i="1" s="1"/>
  <c r="P445" i="1" l="1"/>
  <c r="I446" i="1" s="1"/>
  <c r="N446" i="1"/>
  <c r="M446" i="1"/>
  <c r="O446" i="1"/>
  <c r="J446" i="1"/>
  <c r="K446" i="1"/>
  <c r="L446" i="1"/>
  <c r="Y141" i="1"/>
  <c r="AA141" i="1"/>
  <c r="AB141" i="1"/>
  <c r="W141" i="1"/>
  <c r="X141" i="1"/>
  <c r="Z141" i="1"/>
  <c r="P446" i="1" l="1"/>
  <c r="I447" i="1" s="1"/>
  <c r="AC141" i="1"/>
  <c r="V142" i="1" s="1"/>
  <c r="M447" i="1" l="1"/>
  <c r="O447" i="1"/>
  <c r="K447" i="1"/>
  <c r="J447" i="1"/>
  <c r="N447" i="1"/>
  <c r="L447" i="1"/>
  <c r="P447" i="1" l="1"/>
  <c r="I448" i="1" s="1"/>
  <c r="K448" i="1" s="1"/>
  <c r="J448" i="1"/>
  <c r="N448" i="1"/>
  <c r="M448" i="1"/>
  <c r="L448" i="1"/>
  <c r="Y142" i="1"/>
  <c r="Z142" i="1"/>
  <c r="X142" i="1"/>
  <c r="AA142" i="1"/>
  <c r="W142" i="1"/>
  <c r="AB142" i="1"/>
  <c r="O448" i="1" l="1"/>
  <c r="P448" i="1" s="1"/>
  <c r="I449" i="1" s="1"/>
  <c r="AC142" i="1"/>
  <c r="V143" i="1" s="1"/>
  <c r="N449" i="1" l="1"/>
  <c r="K449" i="1"/>
  <c r="O449" i="1"/>
  <c r="J449" i="1"/>
  <c r="L449" i="1"/>
  <c r="M449" i="1"/>
  <c r="P449" i="1" l="1"/>
  <c r="I450" i="1" s="1"/>
  <c r="K450" i="1" s="1"/>
  <c r="O450" i="1"/>
  <c r="J450" i="1"/>
  <c r="N450" i="1"/>
  <c r="L450" i="1"/>
  <c r="M450" i="1"/>
  <c r="Y143" i="1"/>
  <c r="X143" i="1"/>
  <c r="W143" i="1"/>
  <c r="Z143" i="1"/>
  <c r="AB143" i="1"/>
  <c r="AA143" i="1"/>
  <c r="P450" i="1" l="1"/>
  <c r="I451" i="1" s="1"/>
  <c r="L451" i="1" s="1"/>
  <c r="N451" i="1"/>
  <c r="K451" i="1"/>
  <c r="J451" i="1"/>
  <c r="M451" i="1"/>
  <c r="O451" i="1"/>
  <c r="AC143" i="1"/>
  <c r="V144" i="1" s="1"/>
  <c r="P451" i="1" l="1"/>
  <c r="I452" i="1" s="1"/>
  <c r="L452" i="1" s="1"/>
  <c r="M452" i="1"/>
  <c r="J452" i="1"/>
  <c r="K452" i="1"/>
  <c r="O452" i="1"/>
  <c r="Y144" i="1"/>
  <c r="W144" i="1"/>
  <c r="X144" i="1"/>
  <c r="AB144" i="1"/>
  <c r="AA144" i="1"/>
  <c r="Z144" i="1"/>
  <c r="N452" i="1" l="1"/>
  <c r="P452" i="1" s="1"/>
  <c r="I453" i="1" s="1"/>
  <c r="AC144" i="1"/>
  <c r="V145" i="1" s="1"/>
  <c r="N453" i="1" l="1"/>
  <c r="L453" i="1"/>
  <c r="M453" i="1"/>
  <c r="K453" i="1"/>
  <c r="O453" i="1"/>
  <c r="J453" i="1"/>
  <c r="P453" i="1"/>
  <c r="I454" i="1" s="1"/>
  <c r="M454" i="1" s="1"/>
  <c r="O454" i="1"/>
  <c r="L454" i="1" l="1"/>
  <c r="J454" i="1"/>
  <c r="K454" i="1"/>
  <c r="N454" i="1"/>
  <c r="P454" i="1" s="1"/>
  <c r="I455" i="1" s="1"/>
  <c r="J455" i="1" s="1"/>
  <c r="Y145" i="1"/>
  <c r="AA145" i="1"/>
  <c r="X145" i="1"/>
  <c r="Z145" i="1"/>
  <c r="W145" i="1"/>
  <c r="AB145" i="1"/>
  <c r="L455" i="1" l="1"/>
  <c r="N455" i="1"/>
  <c r="O455" i="1"/>
  <c r="K455" i="1"/>
  <c r="M455" i="1"/>
  <c r="AC145" i="1"/>
  <c r="V146" i="1" s="1"/>
  <c r="P455" i="1" l="1"/>
  <c r="I456" i="1" s="1"/>
  <c r="K456" i="1" s="1"/>
  <c r="O456" i="1" l="1"/>
  <c r="L456" i="1"/>
  <c r="J456" i="1"/>
  <c r="M456" i="1"/>
  <c r="N456" i="1"/>
  <c r="Y146" i="1"/>
  <c r="AB146" i="1"/>
  <c r="X146" i="1"/>
  <c r="W146" i="1"/>
  <c r="Z146" i="1"/>
  <c r="AA146" i="1"/>
  <c r="P456" i="1" l="1"/>
  <c r="I457" i="1" s="1"/>
  <c r="N457" i="1" s="1"/>
  <c r="M457" i="1"/>
  <c r="J457" i="1"/>
  <c r="K457" i="1"/>
  <c r="L457" i="1"/>
  <c r="AC146" i="1"/>
  <c r="V147" i="1" s="1"/>
  <c r="O457" i="1" l="1"/>
  <c r="P457" i="1"/>
  <c r="I458" i="1" s="1"/>
  <c r="M458" i="1" s="1"/>
  <c r="L458" i="1"/>
  <c r="K458" i="1"/>
  <c r="Y147" i="1"/>
  <c r="X147" i="1"/>
  <c r="AB147" i="1"/>
  <c r="W147" i="1"/>
  <c r="Z147" i="1"/>
  <c r="AA147" i="1"/>
  <c r="N458" i="1" l="1"/>
  <c r="O458" i="1"/>
  <c r="J458" i="1"/>
  <c r="AC147" i="1"/>
  <c r="V148" i="1" s="1"/>
  <c r="P458" i="1" l="1"/>
  <c r="I459" i="1" s="1"/>
  <c r="L459" i="1" s="1"/>
  <c r="K459" i="1"/>
  <c r="M459" i="1"/>
  <c r="O459" i="1"/>
  <c r="J459" i="1"/>
  <c r="Y148" i="1"/>
  <c r="AA148" i="1"/>
  <c r="X148" i="1"/>
  <c r="W148" i="1"/>
  <c r="AB148" i="1"/>
  <c r="Z148" i="1"/>
  <c r="N459" i="1" l="1"/>
  <c r="P459" i="1"/>
  <c r="I460" i="1" s="1"/>
  <c r="N460" i="1" s="1"/>
  <c r="O460" i="1"/>
  <c r="J460" i="1"/>
  <c r="K460" i="1"/>
  <c r="M460" i="1"/>
  <c r="AC148" i="1"/>
  <c r="V149" i="1" s="1"/>
  <c r="L460" i="1" l="1"/>
  <c r="P460" i="1"/>
  <c r="I461" i="1" s="1"/>
  <c r="N461" i="1" s="1"/>
  <c r="L461" i="1" l="1"/>
  <c r="K461" i="1"/>
  <c r="J461" i="1"/>
  <c r="O461" i="1"/>
  <c r="M461" i="1"/>
  <c r="Y149" i="1"/>
  <c r="W149" i="1"/>
  <c r="X149" i="1"/>
  <c r="AB149" i="1"/>
  <c r="Z149" i="1"/>
  <c r="AA149" i="1"/>
  <c r="P461" i="1" l="1"/>
  <c r="I462" i="1" s="1"/>
  <c r="L462" i="1" s="1"/>
  <c r="AC149" i="1"/>
  <c r="V150" i="1" s="1"/>
  <c r="O462" i="1" l="1"/>
  <c r="J462" i="1"/>
  <c r="K462" i="1"/>
  <c r="M462" i="1"/>
  <c r="N462" i="1"/>
  <c r="Y150" i="1"/>
  <c r="AA150" i="1"/>
  <c r="Z150" i="1"/>
  <c r="X150" i="1"/>
  <c r="W150" i="1"/>
  <c r="AB150" i="1"/>
  <c r="P462" i="1" l="1"/>
  <c r="I463" i="1" s="1"/>
  <c r="N463" i="1" s="1"/>
  <c r="AC150" i="1"/>
  <c r="V151" i="1" s="1"/>
  <c r="M463" i="1" l="1"/>
  <c r="O463" i="1"/>
  <c r="L463" i="1"/>
  <c r="J463" i="1"/>
  <c r="K463" i="1"/>
  <c r="Y151" i="1"/>
  <c r="AA151" i="1"/>
  <c r="AB151" i="1"/>
  <c r="W151" i="1"/>
  <c r="X151" i="1"/>
  <c r="Z151" i="1"/>
  <c r="P463" i="1" l="1"/>
  <c r="I464" i="1" s="1"/>
  <c r="N464" i="1" s="1"/>
  <c r="AC151" i="1"/>
  <c r="V152" i="1" s="1"/>
  <c r="M464" i="1" l="1"/>
  <c r="J464" i="1"/>
  <c r="O464" i="1"/>
  <c r="L464" i="1"/>
  <c r="K464" i="1"/>
  <c r="Y152" i="1"/>
  <c r="AA152" i="1"/>
  <c r="X152" i="1"/>
  <c r="W152" i="1"/>
  <c r="AB152" i="1"/>
  <c r="Z152" i="1"/>
  <c r="P464" i="1" l="1"/>
  <c r="I465" i="1" s="1"/>
  <c r="M465" i="1" s="1"/>
  <c r="L465" i="1"/>
  <c r="K465" i="1"/>
  <c r="J465" i="1"/>
  <c r="N465" i="1"/>
  <c r="AC152" i="1"/>
  <c r="V153" i="1" s="1"/>
  <c r="O465" i="1" l="1"/>
  <c r="P465" i="1" s="1"/>
  <c r="I466" i="1" s="1"/>
  <c r="M466" i="1" s="1"/>
  <c r="N466" i="1" l="1"/>
  <c r="L466" i="1"/>
  <c r="K466" i="1"/>
  <c r="O466" i="1"/>
  <c r="J466" i="1"/>
  <c r="Y153" i="1"/>
  <c r="Z153" i="1"/>
  <c r="AB153" i="1"/>
  <c r="X153" i="1"/>
  <c r="W153" i="1"/>
  <c r="AA153" i="1"/>
  <c r="P466" i="1" l="1"/>
  <c r="I467" i="1" s="1"/>
  <c r="J467" i="1" s="1"/>
  <c r="AC153" i="1"/>
  <c r="V154" i="1" s="1"/>
  <c r="N467" i="1" l="1"/>
  <c r="M467" i="1"/>
  <c r="O467" i="1"/>
  <c r="L467" i="1"/>
  <c r="K467" i="1"/>
  <c r="Y154" i="1"/>
  <c r="AA154" i="1"/>
  <c r="Z154" i="1"/>
  <c r="AB154" i="1"/>
  <c r="W154" i="1"/>
  <c r="X154" i="1"/>
  <c r="P467" i="1" l="1"/>
  <c r="I468" i="1" s="1"/>
  <c r="J468" i="1" s="1"/>
  <c r="AC154" i="1"/>
  <c r="V155" i="1" s="1"/>
  <c r="K468" i="1" l="1"/>
  <c r="N468" i="1"/>
  <c r="L468" i="1"/>
  <c r="M468" i="1"/>
  <c r="O468" i="1"/>
  <c r="P468" i="1" l="1"/>
  <c r="I469" i="1" s="1"/>
  <c r="Y155" i="1"/>
  <c r="AA155" i="1"/>
  <c r="AB155" i="1"/>
  <c r="W155" i="1"/>
  <c r="X155" i="1"/>
  <c r="Z155" i="1"/>
  <c r="O469" i="1" l="1"/>
  <c r="K469" i="1"/>
  <c r="J469" i="1"/>
  <c r="M469" i="1"/>
  <c r="N469" i="1"/>
  <c r="L469" i="1"/>
  <c r="AC155" i="1"/>
  <c r="V156" i="1" s="1"/>
  <c r="P469" i="1" l="1"/>
  <c r="I470" i="1" s="1"/>
  <c r="K470" i="1" s="1"/>
  <c r="Y156" i="1"/>
  <c r="Z156" i="1"/>
  <c r="AB156" i="1"/>
  <c r="W156" i="1"/>
  <c r="X156" i="1"/>
  <c r="AA156" i="1"/>
  <c r="J470" i="1" l="1"/>
  <c r="M470" i="1"/>
  <c r="N470" i="1"/>
  <c r="O470" i="1"/>
  <c r="L470" i="1"/>
  <c r="AC156" i="1"/>
  <c r="V157" i="1" s="1"/>
  <c r="P470" i="1" l="1"/>
  <c r="I471" i="1" s="1"/>
  <c r="Y157" i="1"/>
  <c r="AB157" i="1"/>
  <c r="Z157" i="1"/>
  <c r="W157" i="1"/>
  <c r="X157" i="1"/>
  <c r="AA157" i="1"/>
  <c r="J471" i="1" l="1"/>
  <c r="M471" i="1"/>
  <c r="K471" i="1"/>
  <c r="O471" i="1"/>
  <c r="N471" i="1"/>
  <c r="L471" i="1"/>
  <c r="AC157" i="1"/>
  <c r="V158" i="1" s="1"/>
  <c r="P471" i="1" l="1"/>
  <c r="I472" i="1" s="1"/>
  <c r="L472" i="1" s="1"/>
  <c r="O472" i="1"/>
  <c r="K472" i="1"/>
  <c r="J472" i="1"/>
  <c r="M472" i="1"/>
  <c r="N472" i="1"/>
  <c r="Y158" i="1"/>
  <c r="Z158" i="1"/>
  <c r="X158" i="1"/>
  <c r="W158" i="1"/>
  <c r="AB158" i="1"/>
  <c r="AA158" i="1"/>
  <c r="P472" i="1" l="1"/>
  <c r="I473" i="1" s="1"/>
  <c r="N473" i="1"/>
  <c r="M473" i="1"/>
  <c r="L473" i="1"/>
  <c r="J473" i="1"/>
  <c r="O473" i="1"/>
  <c r="K473" i="1"/>
  <c r="AC158" i="1"/>
  <c r="V159" i="1" s="1"/>
  <c r="P473" i="1" l="1"/>
  <c r="I474" i="1" s="1"/>
  <c r="J474" i="1" s="1"/>
  <c r="O474" i="1"/>
  <c r="L474" i="1"/>
  <c r="M474" i="1"/>
  <c r="N474" i="1"/>
  <c r="Y159" i="1"/>
  <c r="AA159" i="1"/>
  <c r="Z159" i="1"/>
  <c r="X159" i="1"/>
  <c r="W159" i="1"/>
  <c r="AB159" i="1"/>
  <c r="K474" i="1" l="1"/>
  <c r="P474" i="1" s="1"/>
  <c r="I475" i="1" s="1"/>
  <c r="AC159" i="1"/>
  <c r="V160" i="1" s="1"/>
  <c r="J475" i="1" l="1"/>
  <c r="O475" i="1"/>
  <c r="N475" i="1"/>
  <c r="M475" i="1"/>
  <c r="L475" i="1"/>
  <c r="K475" i="1"/>
  <c r="P475" i="1" l="1"/>
  <c r="I476" i="1" s="1"/>
  <c r="L476" i="1"/>
  <c r="J476" i="1"/>
  <c r="K476" i="1"/>
  <c r="O476" i="1"/>
  <c r="N476" i="1"/>
  <c r="M476" i="1"/>
  <c r="P476" i="1" s="1"/>
  <c r="I477" i="1" s="1"/>
  <c r="Y160" i="1"/>
  <c r="Z160" i="1"/>
  <c r="W160" i="1"/>
  <c r="AA160" i="1"/>
  <c r="AB160" i="1"/>
  <c r="X160" i="1"/>
  <c r="M477" i="1" l="1"/>
  <c r="J477" i="1"/>
  <c r="O477" i="1"/>
  <c r="K477" i="1"/>
  <c r="L477" i="1"/>
  <c r="N477" i="1"/>
  <c r="AC160" i="1"/>
  <c r="V161" i="1" s="1"/>
  <c r="P477" i="1" l="1"/>
  <c r="I478" i="1" s="1"/>
  <c r="L478" i="1" s="1"/>
  <c r="N478" i="1" l="1"/>
  <c r="M478" i="1"/>
  <c r="O478" i="1"/>
  <c r="J478" i="1"/>
  <c r="K478" i="1"/>
  <c r="Y161" i="1"/>
  <c r="W161" i="1"/>
  <c r="AB161" i="1"/>
  <c r="AA161" i="1"/>
  <c r="X161" i="1"/>
  <c r="Z161" i="1"/>
  <c r="P478" i="1" l="1"/>
  <c r="I479" i="1" s="1"/>
  <c r="M479" i="1" s="1"/>
  <c r="O479" i="1"/>
  <c r="AC161" i="1"/>
  <c r="V162" i="1" s="1"/>
  <c r="L479" i="1" l="1"/>
  <c r="J479" i="1"/>
  <c r="K479" i="1"/>
  <c r="N479" i="1"/>
  <c r="P479" i="1" l="1"/>
  <c r="I480" i="1" s="1"/>
  <c r="M480" i="1" s="1"/>
  <c r="Y162" i="1"/>
  <c r="Z162" i="1"/>
  <c r="X162" i="1"/>
  <c r="AB162" i="1"/>
  <c r="W162" i="1"/>
  <c r="AA162" i="1"/>
  <c r="J480" i="1" l="1"/>
  <c r="K480" i="1"/>
  <c r="N480" i="1"/>
  <c r="O480" i="1"/>
  <c r="L480" i="1"/>
  <c r="AC162" i="1"/>
  <c r="V163" i="1" s="1"/>
  <c r="P480" i="1" l="1"/>
  <c r="I481" i="1" s="1"/>
  <c r="J481" i="1" s="1"/>
  <c r="N481" i="1"/>
  <c r="M481" i="1" l="1"/>
  <c r="L481" i="1"/>
  <c r="O481" i="1"/>
  <c r="K481" i="1"/>
  <c r="Y163" i="1"/>
  <c r="Z163" i="1"/>
  <c r="AA163" i="1"/>
  <c r="AB163" i="1"/>
  <c r="W163" i="1"/>
  <c r="X163" i="1"/>
  <c r="P481" i="1" l="1"/>
  <c r="I482" i="1" s="1"/>
  <c r="K482" i="1" s="1"/>
  <c r="M482" i="1"/>
  <c r="O482" i="1"/>
  <c r="N482" i="1"/>
  <c r="L482" i="1"/>
  <c r="J482" i="1"/>
  <c r="AC163" i="1"/>
  <c r="V164" i="1" s="1"/>
  <c r="P482" i="1" l="1"/>
  <c r="I483" i="1" s="1"/>
  <c r="L483" i="1" s="1"/>
  <c r="N483" i="1"/>
  <c r="M483" i="1"/>
  <c r="J483" i="1"/>
  <c r="O483" i="1"/>
  <c r="K483" i="1"/>
  <c r="P483" i="1" l="1"/>
  <c r="I484" i="1" s="1"/>
  <c r="J484" i="1" s="1"/>
  <c r="Y164" i="1"/>
  <c r="X164" i="1"/>
  <c r="Z164" i="1"/>
  <c r="AA164" i="1"/>
  <c r="W164" i="1"/>
  <c r="AB164" i="1"/>
  <c r="L484" i="1" l="1"/>
  <c r="N484" i="1"/>
  <c r="M484" i="1"/>
  <c r="O484" i="1"/>
  <c r="K484" i="1"/>
  <c r="AC164" i="1"/>
  <c r="V165" i="1" s="1"/>
  <c r="P484" i="1" l="1"/>
  <c r="I485" i="1" s="1"/>
  <c r="L485" i="1" s="1"/>
  <c r="O485" i="1" l="1"/>
  <c r="K485" i="1"/>
  <c r="J485" i="1"/>
  <c r="M485" i="1"/>
  <c r="N485" i="1"/>
  <c r="Y165" i="1"/>
  <c r="Z165" i="1"/>
  <c r="AB165" i="1"/>
  <c r="W165" i="1"/>
  <c r="X165" i="1"/>
  <c r="AA165" i="1"/>
  <c r="P485" i="1" l="1"/>
  <c r="I486" i="1" s="1"/>
  <c r="J486" i="1" s="1"/>
  <c r="M486" i="1"/>
  <c r="N486" i="1"/>
  <c r="AC165" i="1"/>
  <c r="V166" i="1" s="1"/>
  <c r="O486" i="1" l="1"/>
  <c r="L486" i="1"/>
  <c r="K486" i="1"/>
  <c r="P486" i="1" l="1"/>
  <c r="I487" i="1" s="1"/>
  <c r="L487" i="1" s="1"/>
  <c r="N487" i="1"/>
  <c r="K487" i="1"/>
  <c r="J487" i="1"/>
  <c r="M487" i="1"/>
  <c r="O487" i="1"/>
  <c r="Y166" i="1"/>
  <c r="AB166" i="1"/>
  <c r="AA166" i="1"/>
  <c r="W166" i="1"/>
  <c r="Z166" i="1"/>
  <c r="X166" i="1"/>
  <c r="P487" i="1" l="1"/>
  <c r="I488" i="1" s="1"/>
  <c r="AC166" i="1"/>
  <c r="V167" i="1" s="1"/>
  <c r="J488" i="1" l="1"/>
  <c r="K488" i="1"/>
  <c r="O488" i="1"/>
  <c r="L488" i="1"/>
  <c r="M488" i="1"/>
  <c r="N488" i="1"/>
  <c r="Y167" i="1"/>
  <c r="Z167" i="1"/>
  <c r="AB167" i="1"/>
  <c r="W167" i="1"/>
  <c r="X167" i="1"/>
  <c r="AA167" i="1"/>
  <c r="P488" i="1" l="1"/>
  <c r="I489" i="1" s="1"/>
  <c r="K489" i="1" s="1"/>
  <c r="O489" i="1"/>
  <c r="AC167" i="1"/>
  <c r="V168" i="1" s="1"/>
  <c r="J489" i="1" l="1"/>
  <c r="N489" i="1"/>
  <c r="L489" i="1"/>
  <c r="M489" i="1"/>
  <c r="P489" i="1" l="1"/>
  <c r="I490" i="1" s="1"/>
  <c r="K490" i="1"/>
  <c r="N490" i="1"/>
  <c r="O490" i="1"/>
  <c r="M490" i="1"/>
  <c r="L490" i="1"/>
  <c r="J490" i="1"/>
  <c r="Y168" i="1"/>
  <c r="AA168" i="1"/>
  <c r="Z168" i="1"/>
  <c r="X168" i="1"/>
  <c r="W168" i="1"/>
  <c r="AB168" i="1"/>
  <c r="P490" i="1" l="1"/>
  <c r="I491" i="1" s="1"/>
  <c r="J491" i="1"/>
  <c r="O491" i="1"/>
  <c r="K491" i="1"/>
  <c r="N491" i="1"/>
  <c r="M491" i="1"/>
  <c r="L491" i="1"/>
  <c r="AC168" i="1"/>
  <c r="V169" i="1" s="1"/>
  <c r="P491" i="1" l="1"/>
  <c r="I492" i="1" s="1"/>
  <c r="O492" i="1" s="1"/>
  <c r="M492" i="1"/>
  <c r="L492" i="1"/>
  <c r="Y169" i="1"/>
  <c r="AA169" i="1"/>
  <c r="X169" i="1"/>
  <c r="AB169" i="1"/>
  <c r="W169" i="1"/>
  <c r="Z169" i="1"/>
  <c r="K492" i="1" l="1"/>
  <c r="N492" i="1"/>
  <c r="J492" i="1"/>
  <c r="P492" i="1"/>
  <c r="I493" i="1" s="1"/>
  <c r="K493" i="1" s="1"/>
  <c r="AC169" i="1"/>
  <c r="V170" i="1" s="1"/>
  <c r="L493" i="1" l="1"/>
  <c r="N493" i="1"/>
  <c r="O493" i="1"/>
  <c r="J493" i="1"/>
  <c r="M493" i="1"/>
  <c r="Y170" i="1"/>
  <c r="Z170" i="1"/>
  <c r="X170" i="1"/>
  <c r="AB170" i="1"/>
  <c r="W170" i="1"/>
  <c r="AA170" i="1"/>
  <c r="P493" i="1" l="1"/>
  <c r="I494" i="1" s="1"/>
  <c r="AC170" i="1"/>
  <c r="L494" i="1" l="1"/>
  <c r="O494" i="1"/>
  <c r="J494" i="1"/>
  <c r="K494" i="1"/>
  <c r="N494" i="1"/>
  <c r="M494" i="1"/>
  <c r="V171" i="1"/>
  <c r="Y171" i="1" s="1"/>
  <c r="P494" i="1" l="1"/>
  <c r="I495" i="1" s="1"/>
  <c r="M495" i="1"/>
  <c r="AB171" i="1"/>
  <c r="X171" i="1"/>
  <c r="W171" i="1"/>
  <c r="Z171" i="1"/>
  <c r="AA171" i="1"/>
  <c r="J495" i="1" l="1"/>
  <c r="O495" i="1"/>
  <c r="N495" i="1"/>
  <c r="K495" i="1"/>
  <c r="L495" i="1"/>
  <c r="AC171" i="1"/>
  <c r="V172" i="1" s="1"/>
  <c r="P495" i="1" l="1"/>
  <c r="I496" i="1" s="1"/>
  <c r="N496" i="1"/>
  <c r="L496" i="1"/>
  <c r="Y172" i="1"/>
  <c r="Z172" i="1"/>
  <c r="AB172" i="1"/>
  <c r="X172" i="1"/>
  <c r="W172" i="1"/>
  <c r="AA172" i="1"/>
  <c r="M496" i="1" l="1"/>
  <c r="K496" i="1"/>
  <c r="O496" i="1"/>
  <c r="P496" i="1" s="1"/>
  <c r="I497" i="1" s="1"/>
  <c r="J496" i="1"/>
  <c r="AC172" i="1"/>
  <c r="V173" i="1" s="1"/>
  <c r="J497" i="1" l="1"/>
  <c r="O497" i="1"/>
  <c r="K497" i="1"/>
  <c r="L497" i="1"/>
  <c r="N497" i="1"/>
  <c r="M497" i="1"/>
  <c r="Y173" i="1"/>
  <c r="Z173" i="1"/>
  <c r="W173" i="1"/>
  <c r="AA173" i="1"/>
  <c r="X173" i="1"/>
  <c r="AB173" i="1"/>
  <c r="P497" i="1" l="1"/>
  <c r="I498" i="1" s="1"/>
  <c r="N498" i="1"/>
  <c r="AC173" i="1"/>
  <c r="V174" i="1" s="1"/>
  <c r="M498" i="1" l="1"/>
  <c r="K498" i="1"/>
  <c r="J498" i="1"/>
  <c r="O498" i="1"/>
  <c r="L498" i="1"/>
  <c r="P498" i="1" l="1"/>
  <c r="I499" i="1" s="1"/>
  <c r="L499" i="1"/>
  <c r="K499" i="1"/>
  <c r="J499" i="1"/>
  <c r="O499" i="1"/>
  <c r="N499" i="1"/>
  <c r="M499" i="1"/>
  <c r="Y174" i="1"/>
  <c r="Z174" i="1"/>
  <c r="X174" i="1"/>
  <c r="W174" i="1"/>
  <c r="AB174" i="1"/>
  <c r="AA174" i="1"/>
  <c r="P499" i="1" l="1"/>
  <c r="I500" i="1" s="1"/>
  <c r="AC174" i="1"/>
  <c r="V175" i="1" s="1"/>
  <c r="K500" i="1" l="1"/>
  <c r="O500" i="1"/>
  <c r="J500" i="1"/>
  <c r="L500" i="1"/>
  <c r="N500" i="1"/>
  <c r="M500" i="1"/>
  <c r="AB175" i="1"/>
  <c r="P500" i="1" l="1"/>
  <c r="I501" i="1" s="1"/>
  <c r="M501" i="1"/>
  <c r="J501" i="1"/>
  <c r="O501" i="1"/>
  <c r="K501" i="1"/>
  <c r="N501" i="1"/>
  <c r="L501" i="1"/>
  <c r="Y175" i="1"/>
  <c r="AA175" i="1"/>
  <c r="X175" i="1"/>
  <c r="Z175" i="1"/>
  <c r="W175" i="1"/>
  <c r="P501" i="1" l="1"/>
  <c r="I502" i="1" s="1"/>
  <c r="J502" i="1" s="1"/>
  <c r="P502" i="1" s="1"/>
  <c r="I503" i="1" s="1"/>
  <c r="M503" i="1" s="1"/>
  <c r="K502" i="1"/>
  <c r="O502" i="1"/>
  <c r="N502" i="1"/>
  <c r="L502" i="1"/>
  <c r="M502" i="1"/>
  <c r="AC175" i="1"/>
  <c r="V176" i="1" s="1"/>
  <c r="N503" i="1" l="1"/>
  <c r="K503" i="1"/>
  <c r="L503" i="1"/>
  <c r="J503" i="1"/>
  <c r="O503" i="1"/>
  <c r="Y176" i="1"/>
  <c r="Z176" i="1"/>
  <c r="AB176" i="1"/>
  <c r="W176" i="1"/>
  <c r="X176" i="1"/>
  <c r="AA176" i="1"/>
  <c r="P503" i="1" l="1"/>
  <c r="I504" i="1" s="1"/>
  <c r="N504" i="1" s="1"/>
  <c r="M504" i="1"/>
  <c r="L504" i="1"/>
  <c r="O504" i="1"/>
  <c r="J504" i="1"/>
  <c r="AC176" i="1"/>
  <c r="V177" i="1" s="1"/>
  <c r="K504" i="1" l="1"/>
  <c r="P504" i="1" s="1"/>
  <c r="I505" i="1" s="1"/>
  <c r="M505" i="1" s="1"/>
  <c r="L505" i="1" l="1"/>
  <c r="N505" i="1"/>
  <c r="K505" i="1"/>
  <c r="J505" i="1"/>
  <c r="O505" i="1"/>
  <c r="Y177" i="1"/>
  <c r="AB177" i="1"/>
  <c r="Z177" i="1"/>
  <c r="W177" i="1"/>
  <c r="AA177" i="1"/>
  <c r="X177" i="1"/>
  <c r="P505" i="1" l="1"/>
  <c r="I506" i="1" s="1"/>
  <c r="L506" i="1" s="1"/>
  <c r="O506" i="1"/>
  <c r="K506" i="1"/>
  <c r="M506" i="1"/>
  <c r="N506" i="1"/>
  <c r="AC177" i="1"/>
  <c r="V178" i="1" s="1"/>
  <c r="J506" i="1" l="1"/>
  <c r="P506" i="1" s="1"/>
  <c r="I507" i="1" s="1"/>
  <c r="M507" i="1" s="1"/>
  <c r="Y178" i="1"/>
  <c r="AA178" i="1"/>
  <c r="X178" i="1"/>
  <c r="AB178" i="1"/>
  <c r="W178" i="1"/>
  <c r="Z178" i="1"/>
  <c r="O507" i="1" l="1"/>
  <c r="K507" i="1"/>
  <c r="J507" i="1"/>
  <c r="L507" i="1"/>
  <c r="N507" i="1"/>
  <c r="AC178" i="1"/>
  <c r="V179" i="1" s="1"/>
  <c r="P507" i="1" l="1"/>
  <c r="I508" i="1" s="1"/>
  <c r="K508" i="1" s="1"/>
  <c r="L508" i="1"/>
  <c r="N508" i="1"/>
  <c r="Y179" i="1"/>
  <c r="AA179" i="1"/>
  <c r="Z179" i="1"/>
  <c r="AB179" i="1"/>
  <c r="W179" i="1"/>
  <c r="X179" i="1"/>
  <c r="O508" i="1" l="1"/>
  <c r="J508" i="1"/>
  <c r="M508" i="1"/>
  <c r="P508" i="1" s="1"/>
  <c r="I509" i="1" s="1"/>
  <c r="L509" i="1" s="1"/>
  <c r="AC179" i="1"/>
  <c r="V180" i="1" s="1"/>
  <c r="O509" i="1" l="1"/>
  <c r="K509" i="1"/>
  <c r="J509" i="1"/>
  <c r="N509" i="1"/>
  <c r="M509" i="1"/>
  <c r="P509" i="1" l="1"/>
  <c r="I510" i="1" s="1"/>
  <c r="O510" i="1" s="1"/>
  <c r="J510" i="1"/>
  <c r="K510" i="1"/>
  <c r="Y180" i="1"/>
  <c r="Z180" i="1"/>
  <c r="W180" i="1"/>
  <c r="X180" i="1"/>
  <c r="AB180" i="1"/>
  <c r="AA180" i="1"/>
  <c r="M510" i="1" l="1"/>
  <c r="L510" i="1"/>
  <c r="N510" i="1"/>
  <c r="AC180" i="1"/>
  <c r="V181" i="1" s="1"/>
  <c r="P510" i="1" l="1"/>
  <c r="I511" i="1" s="1"/>
  <c r="M511" i="1" s="1"/>
  <c r="L511" i="1"/>
  <c r="J511" i="1"/>
  <c r="O511" i="1"/>
  <c r="K511" i="1"/>
  <c r="N511" i="1" l="1"/>
  <c r="P511" i="1"/>
  <c r="I512" i="1" s="1"/>
  <c r="M512" i="1" s="1"/>
  <c r="Y181" i="1"/>
  <c r="X181" i="1"/>
  <c r="AB181" i="1"/>
  <c r="W181" i="1"/>
  <c r="Z181" i="1"/>
  <c r="AA181" i="1"/>
  <c r="N512" i="1" l="1"/>
  <c r="L512" i="1"/>
  <c r="J512" i="1"/>
  <c r="O512" i="1"/>
  <c r="K512" i="1"/>
  <c r="AC181" i="1"/>
  <c r="V182" i="1" s="1"/>
  <c r="P512" i="1" l="1"/>
  <c r="I513" i="1" s="1"/>
  <c r="M513" i="1" s="1"/>
  <c r="AB182" i="1"/>
  <c r="O513" i="1" l="1"/>
  <c r="K513" i="1"/>
  <c r="L513" i="1"/>
  <c r="J513" i="1"/>
  <c r="N513" i="1"/>
  <c r="Z182" i="1"/>
  <c r="AA182" i="1"/>
  <c r="W182" i="1"/>
  <c r="Y182" i="1"/>
  <c r="X182" i="1"/>
  <c r="P513" i="1" l="1"/>
  <c r="I514" i="1" s="1"/>
  <c r="K514" i="1" s="1"/>
  <c r="O514" i="1"/>
  <c r="AC182" i="1"/>
  <c r="J514" i="1" l="1"/>
  <c r="N514" i="1"/>
  <c r="L514" i="1"/>
  <c r="M514" i="1"/>
  <c r="V183" i="1"/>
  <c r="Z183" i="1" s="1"/>
  <c r="P514" i="1" l="1"/>
  <c r="I515" i="1" s="1"/>
  <c r="O515" i="1" s="1"/>
  <c r="N515" i="1"/>
  <c r="L515" i="1"/>
  <c r="K515" i="1"/>
  <c r="M515" i="1"/>
  <c r="AB183" i="1"/>
  <c r="Y183" i="1"/>
  <c r="X183" i="1"/>
  <c r="AA183" i="1"/>
  <c r="W183" i="1"/>
  <c r="J515" i="1" l="1"/>
  <c r="P515" i="1"/>
  <c r="I516" i="1" s="1"/>
  <c r="M516" i="1" s="1"/>
  <c r="L516" i="1"/>
  <c r="AC183" i="1"/>
  <c r="V184" i="1" s="1"/>
  <c r="Y184" i="1" s="1"/>
  <c r="O516" i="1" l="1"/>
  <c r="N516" i="1"/>
  <c r="K516" i="1"/>
  <c r="J516" i="1"/>
  <c r="Z184" i="1"/>
  <c r="W184" i="1"/>
  <c r="AB184" i="1"/>
  <c r="X184" i="1"/>
  <c r="AA184" i="1"/>
  <c r="P516" i="1" l="1"/>
  <c r="I517" i="1" s="1"/>
  <c r="K517" i="1" s="1"/>
  <c r="O517" i="1"/>
  <c r="J517" i="1"/>
  <c r="L517" i="1"/>
  <c r="N517" i="1"/>
  <c r="M517" i="1"/>
  <c r="AC184" i="1"/>
  <c r="V185" i="1" s="1"/>
  <c r="Z185" i="1" s="1"/>
  <c r="P517" i="1" l="1"/>
  <c r="I518" i="1" s="1"/>
  <c r="J518" i="1" s="1"/>
  <c r="AA185" i="1"/>
  <c r="Y185" i="1"/>
  <c r="W185" i="1"/>
  <c r="X185" i="1"/>
  <c r="AB185" i="1"/>
  <c r="M518" i="1" l="1"/>
  <c r="L518" i="1"/>
  <c r="O518" i="1"/>
  <c r="N518" i="1"/>
  <c r="K518" i="1"/>
  <c r="AC185" i="1"/>
  <c r="V186" i="1" s="1"/>
  <c r="Y186" i="1" s="1"/>
  <c r="P518" i="1" l="1"/>
  <c r="I519" i="1" s="1"/>
  <c r="K519" i="1" s="1"/>
  <c r="AA186" i="1"/>
  <c r="X186" i="1"/>
  <c r="W186" i="1"/>
  <c r="Z186" i="1"/>
  <c r="AB186" i="1"/>
  <c r="J519" i="1" l="1"/>
  <c r="L519" i="1"/>
  <c r="O519" i="1"/>
  <c r="M519" i="1"/>
  <c r="N519" i="1"/>
  <c r="AC186" i="1"/>
  <c r="V187" i="1" s="1"/>
  <c r="W187" i="1" s="1"/>
  <c r="P519" i="1" l="1"/>
  <c r="I520" i="1" s="1"/>
  <c r="J520" i="1" s="1"/>
  <c r="AB187" i="1"/>
  <c r="Y187" i="1"/>
  <c r="AA187" i="1"/>
  <c r="Z187" i="1"/>
  <c r="X187" i="1"/>
  <c r="N520" i="1" l="1"/>
  <c r="M520" i="1"/>
  <c r="K520" i="1"/>
  <c r="L520" i="1"/>
  <c r="O520" i="1"/>
  <c r="AC187" i="1"/>
  <c r="V188" i="1" s="1"/>
  <c r="P520" i="1" l="1"/>
  <c r="I521" i="1" s="1"/>
  <c r="J521" i="1" s="1"/>
  <c r="Y188" i="1"/>
  <c r="AA188" i="1"/>
  <c r="X188" i="1"/>
  <c r="W188" i="1"/>
  <c r="AB188" i="1"/>
  <c r="Z188" i="1"/>
  <c r="N521" i="1" l="1"/>
  <c r="K521" i="1"/>
  <c r="O521" i="1"/>
  <c r="L521" i="1"/>
  <c r="M521" i="1"/>
  <c r="AC188" i="1"/>
  <c r="V189" i="1" s="1"/>
  <c r="P521" i="1" l="1"/>
  <c r="I522" i="1" s="1"/>
  <c r="M522" i="1" l="1"/>
  <c r="O522" i="1"/>
  <c r="J522" i="1"/>
  <c r="K522" i="1"/>
  <c r="L522" i="1"/>
  <c r="N522" i="1"/>
  <c r="Y189" i="1"/>
  <c r="X189" i="1"/>
  <c r="W189" i="1"/>
  <c r="Z189" i="1"/>
  <c r="AB189" i="1"/>
  <c r="AA189" i="1"/>
  <c r="P522" i="1" l="1"/>
  <c r="I523" i="1" s="1"/>
  <c r="AC189" i="1"/>
  <c r="V190" i="1" s="1"/>
  <c r="J523" i="1" l="1"/>
  <c r="O523" i="1"/>
  <c r="K523" i="1"/>
  <c r="L523" i="1"/>
  <c r="M523" i="1"/>
  <c r="N523" i="1"/>
  <c r="P523" i="1" l="1"/>
  <c r="I524" i="1" s="1"/>
  <c r="N524" i="1" s="1"/>
  <c r="Y190" i="1"/>
  <c r="W190" i="1"/>
  <c r="Z190" i="1"/>
  <c r="AB190" i="1"/>
  <c r="AA190" i="1"/>
  <c r="X190" i="1"/>
  <c r="L524" i="1" l="1"/>
  <c r="M524" i="1"/>
  <c r="O524" i="1"/>
  <c r="J524" i="1"/>
  <c r="K524" i="1"/>
  <c r="AC190" i="1"/>
  <c r="V191" i="1" s="1"/>
  <c r="P524" i="1" l="1"/>
  <c r="I525" i="1" s="1"/>
  <c r="M525" i="1" s="1"/>
  <c r="N525" i="1"/>
  <c r="L525" i="1"/>
  <c r="K525" i="1"/>
  <c r="O525" i="1"/>
  <c r="Y191" i="1"/>
  <c r="AA191" i="1"/>
  <c r="Z191" i="1"/>
  <c r="X191" i="1"/>
  <c r="W191" i="1"/>
  <c r="AB191" i="1"/>
  <c r="J525" i="1" l="1"/>
  <c r="P525" i="1" s="1"/>
  <c r="I526" i="1" s="1"/>
  <c r="K526" i="1" s="1"/>
  <c r="AC191" i="1"/>
  <c r="V192" i="1" s="1"/>
  <c r="M526" i="1" l="1"/>
  <c r="L526" i="1"/>
  <c r="N526" i="1"/>
  <c r="O526" i="1"/>
  <c r="J526" i="1"/>
  <c r="P526" i="1" l="1"/>
  <c r="I527" i="1" s="1"/>
  <c r="N527" i="1"/>
  <c r="O527" i="1"/>
  <c r="M527" i="1"/>
  <c r="L527" i="1"/>
  <c r="K527" i="1"/>
  <c r="J527" i="1"/>
  <c r="Y192" i="1"/>
  <c r="W192" i="1"/>
  <c r="Z192" i="1"/>
  <c r="AB192" i="1"/>
  <c r="X192" i="1"/>
  <c r="AA192" i="1"/>
  <c r="P527" i="1" l="1"/>
  <c r="I528" i="1" s="1"/>
  <c r="L528" i="1" s="1"/>
  <c r="O528" i="1"/>
  <c r="J528" i="1"/>
  <c r="K528" i="1"/>
  <c r="M528" i="1"/>
  <c r="N528" i="1"/>
  <c r="AC192" i="1"/>
  <c r="V193" i="1" s="1"/>
  <c r="P528" i="1" l="1"/>
  <c r="I529" i="1" s="1"/>
  <c r="N529" i="1" s="1"/>
  <c r="Y193" i="1"/>
  <c r="AA193" i="1"/>
  <c r="X193" i="1"/>
  <c r="Z193" i="1"/>
  <c r="W193" i="1"/>
  <c r="AB193" i="1"/>
  <c r="M529" i="1" l="1"/>
  <c r="L529" i="1"/>
  <c r="J529" i="1"/>
  <c r="K529" i="1"/>
  <c r="O529" i="1"/>
  <c r="AC193" i="1"/>
  <c r="V194" i="1" s="1"/>
  <c r="P529" i="1" l="1"/>
  <c r="I530" i="1" s="1"/>
  <c r="K530" i="1" s="1"/>
  <c r="O530" i="1"/>
  <c r="M530" i="1"/>
  <c r="N530" i="1"/>
  <c r="Y194" i="1"/>
  <c r="Z194" i="1"/>
  <c r="W194" i="1"/>
  <c r="AB194" i="1"/>
  <c r="X194" i="1"/>
  <c r="AA194" i="1"/>
  <c r="L530" i="1" l="1"/>
  <c r="J530" i="1"/>
  <c r="AC194" i="1"/>
  <c r="V195" i="1" s="1"/>
  <c r="P530" i="1" l="1"/>
  <c r="I531" i="1" s="1"/>
  <c r="N531" i="1"/>
  <c r="O531" i="1"/>
  <c r="L531" i="1"/>
  <c r="J531" i="1"/>
  <c r="M531" i="1"/>
  <c r="K531" i="1"/>
  <c r="P531" i="1" l="1"/>
  <c r="I532" i="1" s="1"/>
  <c r="N532" i="1" s="1"/>
  <c r="Y195" i="1"/>
  <c r="AB195" i="1"/>
  <c r="X195" i="1"/>
  <c r="W195" i="1"/>
  <c r="Z195" i="1"/>
  <c r="AA195" i="1"/>
  <c r="O532" i="1" l="1"/>
  <c r="M532" i="1"/>
  <c r="K532" i="1"/>
  <c r="L532" i="1"/>
  <c r="J532" i="1"/>
  <c r="AC195" i="1"/>
  <c r="V196" i="1" s="1"/>
  <c r="P532" i="1" l="1"/>
  <c r="I533" i="1" s="1"/>
  <c r="M533" i="1"/>
  <c r="O533" i="1"/>
  <c r="K533" i="1"/>
  <c r="N533" i="1"/>
  <c r="L533" i="1"/>
  <c r="J533" i="1"/>
  <c r="Y196" i="1"/>
  <c r="AA196" i="1"/>
  <c r="Z196" i="1"/>
  <c r="AB196" i="1"/>
  <c r="W196" i="1"/>
  <c r="X196" i="1"/>
  <c r="P533" i="1" l="1"/>
  <c r="I534" i="1" s="1"/>
  <c r="N534" i="1" s="1"/>
  <c r="O534" i="1"/>
  <c r="AC196" i="1"/>
  <c r="V197" i="1" s="1"/>
  <c r="J534" i="1" l="1"/>
  <c r="L534" i="1"/>
  <c r="M534" i="1"/>
  <c r="K534" i="1"/>
  <c r="Y197" i="1"/>
  <c r="AA197" i="1"/>
  <c r="X197" i="1"/>
  <c r="W197" i="1"/>
  <c r="Z197" i="1"/>
  <c r="AB197" i="1"/>
  <c r="P534" i="1" l="1"/>
  <c r="I535" i="1" s="1"/>
  <c r="K535" i="1" s="1"/>
  <c r="N535" i="1"/>
  <c r="L535" i="1"/>
  <c r="O535" i="1"/>
  <c r="M535" i="1"/>
  <c r="AC197" i="1"/>
  <c r="V198" i="1" s="1"/>
  <c r="J535" i="1" l="1"/>
  <c r="P535" i="1"/>
  <c r="I536" i="1" s="1"/>
  <c r="L536" i="1" s="1"/>
  <c r="N536" i="1"/>
  <c r="M536" i="1"/>
  <c r="J536" i="1" l="1"/>
  <c r="K536" i="1"/>
  <c r="O536" i="1"/>
  <c r="P536" i="1" s="1"/>
  <c r="I537" i="1" s="1"/>
  <c r="M537" i="1" s="1"/>
  <c r="Y198" i="1"/>
  <c r="W198" i="1"/>
  <c r="AB198" i="1"/>
  <c r="AA198" i="1"/>
  <c r="Z198" i="1"/>
  <c r="X198" i="1"/>
  <c r="O537" i="1" l="1"/>
  <c r="N537" i="1"/>
  <c r="J537" i="1"/>
  <c r="K537" i="1"/>
  <c r="L537" i="1"/>
  <c r="AC198" i="1"/>
  <c r="V199" i="1" s="1"/>
  <c r="P537" i="1" l="1"/>
  <c r="I538" i="1" s="1"/>
  <c r="N538" i="1" s="1"/>
  <c r="K538" i="1"/>
  <c r="L538" i="1"/>
  <c r="M538" i="1"/>
  <c r="O538" i="1"/>
  <c r="Y199" i="1"/>
  <c r="AA199" i="1"/>
  <c r="AB199" i="1"/>
  <c r="Z199" i="1"/>
  <c r="X199" i="1"/>
  <c r="W199" i="1"/>
  <c r="J538" i="1" l="1"/>
  <c r="P538" i="1"/>
  <c r="I539" i="1" s="1"/>
  <c r="J539" i="1" s="1"/>
  <c r="AC199" i="1"/>
  <c r="V200" i="1" s="1"/>
  <c r="O539" i="1" l="1"/>
  <c r="M539" i="1"/>
  <c r="N539" i="1"/>
  <c r="L539" i="1"/>
  <c r="K539" i="1"/>
  <c r="P539" i="1" l="1"/>
  <c r="I540" i="1" s="1"/>
  <c r="J540" i="1" s="1"/>
  <c r="M540" i="1"/>
  <c r="O540" i="1"/>
  <c r="N540" i="1"/>
  <c r="L540" i="1"/>
  <c r="Y200" i="1"/>
  <c r="W200" i="1"/>
  <c r="Z200" i="1"/>
  <c r="X200" i="1"/>
  <c r="AB200" i="1"/>
  <c r="AA200" i="1"/>
  <c r="K540" i="1" l="1"/>
  <c r="P540" i="1"/>
  <c r="I541" i="1" s="1"/>
  <c r="J541" i="1" s="1"/>
  <c r="O541" i="1"/>
  <c r="M541" i="1"/>
  <c r="AC200" i="1"/>
  <c r="V201" i="1" s="1"/>
  <c r="L541" i="1" l="1"/>
  <c r="N541" i="1"/>
  <c r="K541" i="1"/>
  <c r="P541" i="1" l="1"/>
  <c r="I542" i="1" s="1"/>
  <c r="J542" i="1" s="1"/>
  <c r="M542" i="1"/>
  <c r="N542" i="1"/>
  <c r="O542" i="1"/>
  <c r="Y201" i="1"/>
  <c r="AB201" i="1"/>
  <c r="W201" i="1"/>
  <c r="X201" i="1"/>
  <c r="Z201" i="1"/>
  <c r="AA201" i="1"/>
  <c r="K542" i="1" l="1"/>
  <c r="L542" i="1"/>
  <c r="P542" i="1"/>
  <c r="I543" i="1" s="1"/>
  <c r="L543" i="1" s="1"/>
  <c r="O543" i="1"/>
  <c r="K543" i="1"/>
  <c r="N543" i="1"/>
  <c r="AC201" i="1"/>
  <c r="V202" i="1" s="1"/>
  <c r="M543" i="1" l="1"/>
  <c r="J543" i="1"/>
  <c r="P543" i="1"/>
  <c r="I544" i="1" s="1"/>
  <c r="J544" i="1" s="1"/>
  <c r="Y202" i="1"/>
  <c r="AA202" i="1"/>
  <c r="AB202" i="1"/>
  <c r="Z202" i="1"/>
  <c r="W202" i="1"/>
  <c r="X202" i="1"/>
  <c r="O544" i="1" l="1"/>
  <c r="K544" i="1"/>
  <c r="N544" i="1"/>
  <c r="L544" i="1"/>
  <c r="M544" i="1"/>
  <c r="AC202" i="1"/>
  <c r="V203" i="1" s="1"/>
  <c r="P544" i="1" l="1"/>
  <c r="I545" i="1" s="1"/>
  <c r="K545" i="1" s="1"/>
  <c r="Y203" i="1"/>
  <c r="AA203" i="1"/>
  <c r="AB203" i="1"/>
  <c r="X203" i="1"/>
  <c r="W203" i="1"/>
  <c r="Z203" i="1"/>
  <c r="O545" i="1" l="1"/>
  <c r="J545" i="1"/>
  <c r="N545" i="1"/>
  <c r="M545" i="1"/>
  <c r="L545" i="1"/>
  <c r="AC203" i="1"/>
  <c r="V204" i="1" s="1"/>
  <c r="P545" i="1" l="1"/>
  <c r="I546" i="1" s="1"/>
  <c r="O546" i="1" s="1"/>
  <c r="L546" i="1"/>
  <c r="N546" i="1"/>
  <c r="J546" i="1"/>
  <c r="M546" i="1"/>
  <c r="Y204" i="1"/>
  <c r="AA204" i="1"/>
  <c r="Z204" i="1"/>
  <c r="X204" i="1"/>
  <c r="AB204" i="1"/>
  <c r="W204" i="1"/>
  <c r="K546" i="1" l="1"/>
  <c r="P546" i="1"/>
  <c r="I547" i="1" s="1"/>
  <c r="AC204" i="1"/>
  <c r="V205" i="1" s="1"/>
  <c r="M547" i="1" l="1"/>
  <c r="J547" i="1"/>
  <c r="K547" i="1"/>
  <c r="L547" i="1"/>
  <c r="N547" i="1"/>
  <c r="O547" i="1"/>
  <c r="Y205" i="1"/>
  <c r="AA205" i="1"/>
  <c r="AB205" i="1"/>
  <c r="X205" i="1"/>
  <c r="Z205" i="1"/>
  <c r="W205" i="1"/>
  <c r="P547" i="1" l="1"/>
  <c r="I548" i="1" s="1"/>
  <c r="N548" i="1" s="1"/>
  <c r="AC205" i="1"/>
  <c r="V206" i="1" s="1"/>
  <c r="J548" i="1" l="1"/>
  <c r="O548" i="1"/>
  <c r="K548" i="1"/>
  <c r="L548" i="1"/>
  <c r="M548" i="1"/>
  <c r="P548" i="1" l="1"/>
  <c r="I549" i="1" s="1"/>
  <c r="J549" i="1" s="1"/>
  <c r="Y206" i="1"/>
  <c r="X206" i="1"/>
  <c r="AB206" i="1"/>
  <c r="Z206" i="1"/>
  <c r="W206" i="1"/>
  <c r="AA206" i="1"/>
  <c r="N549" i="1" l="1"/>
  <c r="M549" i="1"/>
  <c r="L549" i="1"/>
  <c r="K549" i="1"/>
  <c r="O549" i="1"/>
  <c r="AC206" i="1"/>
  <c r="V207" i="1" s="1"/>
  <c r="P549" i="1" l="1"/>
  <c r="I550" i="1" s="1"/>
  <c r="K550" i="1" s="1"/>
  <c r="Y207" i="1"/>
  <c r="Z207" i="1"/>
  <c r="W207" i="1"/>
  <c r="AA207" i="1"/>
  <c r="X207" i="1"/>
  <c r="AB207" i="1"/>
  <c r="L550" i="1" l="1"/>
  <c r="O550" i="1"/>
  <c r="N550" i="1"/>
  <c r="M550" i="1"/>
  <c r="J550" i="1"/>
  <c r="AC207" i="1"/>
  <c r="V208" i="1" s="1"/>
  <c r="P550" i="1" l="1"/>
  <c r="I551" i="1" s="1"/>
  <c r="N551" i="1" s="1"/>
  <c r="Y208" i="1"/>
  <c r="AA208" i="1"/>
  <c r="Z208" i="1"/>
  <c r="X208" i="1"/>
  <c r="W208" i="1"/>
  <c r="AB208" i="1"/>
  <c r="L551" i="1" l="1"/>
  <c r="K551" i="1"/>
  <c r="O551" i="1"/>
  <c r="J551" i="1"/>
  <c r="M551" i="1"/>
  <c r="AC208" i="1"/>
  <c r="V209" i="1" s="1"/>
  <c r="P551" i="1" l="1"/>
  <c r="I552" i="1" s="1"/>
  <c r="M552" i="1" s="1"/>
  <c r="L552" i="1" l="1"/>
  <c r="O552" i="1"/>
  <c r="J552" i="1"/>
  <c r="N552" i="1"/>
  <c r="K552" i="1"/>
  <c r="Y209" i="1"/>
  <c r="X209" i="1"/>
  <c r="W209" i="1"/>
  <c r="AB209" i="1"/>
  <c r="AA209" i="1"/>
  <c r="Z209" i="1"/>
  <c r="P552" i="1" l="1"/>
  <c r="I553" i="1" s="1"/>
  <c r="J553" i="1" s="1"/>
  <c r="L553" i="1"/>
  <c r="AC209" i="1"/>
  <c r="V210" i="1" s="1"/>
  <c r="M553" i="1" l="1"/>
  <c r="O553" i="1"/>
  <c r="N553" i="1"/>
  <c r="K553" i="1"/>
  <c r="Y210" i="1"/>
  <c r="AA210" i="1"/>
  <c r="W210" i="1"/>
  <c r="Z210" i="1"/>
  <c r="X210" i="1"/>
  <c r="AB210" i="1"/>
  <c r="P553" i="1" l="1"/>
  <c r="I554" i="1" s="1"/>
  <c r="L554" i="1" s="1"/>
  <c r="K554" i="1"/>
  <c r="O554" i="1"/>
  <c r="M554" i="1"/>
  <c r="N554" i="1"/>
  <c r="AC210" i="1"/>
  <c r="V211" i="1" s="1"/>
  <c r="J554" i="1" l="1"/>
  <c r="P554" i="1"/>
  <c r="I555" i="1" s="1"/>
  <c r="K555" i="1" l="1"/>
  <c r="J555" i="1"/>
  <c r="O555" i="1"/>
  <c r="L555" i="1"/>
  <c r="M555" i="1"/>
  <c r="N555" i="1"/>
  <c r="Y211" i="1"/>
  <c r="Z211" i="1"/>
  <c r="X211" i="1"/>
  <c r="W211" i="1"/>
  <c r="AB211" i="1"/>
  <c r="AA211" i="1"/>
  <c r="P555" i="1" l="1"/>
  <c r="I556" i="1" s="1"/>
  <c r="L556" i="1" s="1"/>
  <c r="AC211" i="1"/>
  <c r="V212" i="1" s="1"/>
  <c r="N556" i="1" l="1"/>
  <c r="M556" i="1"/>
  <c r="O556" i="1"/>
  <c r="K556" i="1"/>
  <c r="J556" i="1"/>
  <c r="Y212" i="1"/>
  <c r="AA212" i="1"/>
  <c r="X212" i="1"/>
  <c r="AB212" i="1"/>
  <c r="W212" i="1"/>
  <c r="Z212" i="1"/>
  <c r="P556" i="1" l="1"/>
  <c r="I557" i="1" s="1"/>
  <c r="AC212" i="1"/>
  <c r="V213" i="1" s="1"/>
  <c r="L557" i="1" l="1"/>
  <c r="M557" i="1"/>
  <c r="O557" i="1"/>
  <c r="K557" i="1"/>
  <c r="J557" i="1"/>
  <c r="N557" i="1"/>
  <c r="P557" i="1" l="1"/>
  <c r="I558" i="1" s="1"/>
  <c r="Y213" i="1"/>
  <c r="X213" i="1"/>
  <c r="Z213" i="1"/>
  <c r="W213" i="1"/>
  <c r="AA213" i="1"/>
  <c r="AB213" i="1"/>
  <c r="L558" i="1" l="1"/>
  <c r="O558" i="1"/>
  <c r="K558" i="1"/>
  <c r="M558" i="1"/>
  <c r="J558" i="1"/>
  <c r="N558" i="1"/>
  <c r="AC213" i="1"/>
  <c r="V214" i="1" s="1"/>
  <c r="P558" i="1" l="1"/>
  <c r="I559" i="1" s="1"/>
  <c r="L559" i="1" l="1"/>
  <c r="K559" i="1"/>
  <c r="J559" i="1"/>
  <c r="N559" i="1"/>
  <c r="M559" i="1"/>
  <c r="O559" i="1"/>
  <c r="Y214" i="1"/>
  <c r="X214" i="1"/>
  <c r="Z214" i="1"/>
  <c r="AA214" i="1"/>
  <c r="W214" i="1"/>
  <c r="AB214" i="1"/>
  <c r="P559" i="1" l="1"/>
  <c r="I560" i="1" s="1"/>
  <c r="L560" i="1" s="1"/>
  <c r="AC214" i="1"/>
  <c r="V215" i="1" s="1"/>
  <c r="M560" i="1" l="1"/>
  <c r="N560" i="1"/>
  <c r="K560" i="1"/>
  <c r="O560" i="1"/>
  <c r="J560" i="1"/>
  <c r="P560" i="1" l="1"/>
  <c r="I561" i="1" s="1"/>
  <c r="O561" i="1" s="1"/>
  <c r="Y215" i="1"/>
  <c r="AA215" i="1"/>
  <c r="X215" i="1"/>
  <c r="AB215" i="1"/>
  <c r="W215" i="1"/>
  <c r="Z215" i="1"/>
  <c r="M561" i="1" l="1"/>
  <c r="L561" i="1"/>
  <c r="N561" i="1"/>
  <c r="J561" i="1"/>
  <c r="K561" i="1"/>
  <c r="AC215" i="1"/>
  <c r="V216" i="1" s="1"/>
  <c r="P561" i="1" l="1"/>
  <c r="I562" i="1" s="1"/>
  <c r="K562" i="1" s="1"/>
  <c r="L562" i="1" l="1"/>
  <c r="O562" i="1"/>
  <c r="N562" i="1"/>
  <c r="M562" i="1"/>
  <c r="J562" i="1"/>
  <c r="Y216" i="1"/>
  <c r="X216" i="1"/>
  <c r="Z216" i="1"/>
  <c r="AB216" i="1"/>
  <c r="W216" i="1"/>
  <c r="AA216" i="1"/>
  <c r="P562" i="1" l="1"/>
  <c r="I563" i="1" s="1"/>
  <c r="L563" i="1" s="1"/>
  <c r="AC216" i="1"/>
  <c r="V217" i="1" s="1"/>
  <c r="J563" i="1" l="1"/>
  <c r="O563" i="1"/>
  <c r="K563" i="1"/>
  <c r="N563" i="1"/>
  <c r="M563" i="1"/>
  <c r="P563" i="1" s="1"/>
  <c r="I564" i="1" s="1"/>
  <c r="Y217" i="1"/>
  <c r="W217" i="1"/>
  <c r="X217" i="1"/>
  <c r="AB217" i="1"/>
  <c r="Z217" i="1"/>
  <c r="AA217" i="1"/>
  <c r="L564" i="1" l="1"/>
  <c r="O564" i="1"/>
  <c r="M564" i="1"/>
  <c r="N564" i="1"/>
  <c r="K564" i="1"/>
  <c r="J564" i="1"/>
  <c r="P564" i="1" s="1"/>
  <c r="I565" i="1" s="1"/>
  <c r="N565" i="1" s="1"/>
  <c r="AC217" i="1"/>
  <c r="V218" i="1" s="1"/>
  <c r="M565" i="1" l="1"/>
  <c r="O565" i="1"/>
  <c r="L565" i="1"/>
  <c r="K565" i="1"/>
  <c r="J565" i="1"/>
  <c r="P565" i="1" l="1"/>
  <c r="I566" i="1" s="1"/>
  <c r="J566" i="1" s="1"/>
  <c r="Y218" i="1"/>
  <c r="W218" i="1"/>
  <c r="AA218" i="1"/>
  <c r="X218" i="1"/>
  <c r="Z218" i="1"/>
  <c r="AB218" i="1"/>
  <c r="O566" i="1" l="1"/>
  <c r="M566" i="1"/>
  <c r="L566" i="1"/>
  <c r="K566" i="1"/>
  <c r="N566" i="1"/>
  <c r="AC218" i="1"/>
  <c r="V219" i="1" s="1"/>
  <c r="P566" i="1" l="1"/>
  <c r="I567" i="1" s="1"/>
  <c r="K567" i="1" s="1"/>
  <c r="M567" i="1"/>
  <c r="N567" i="1"/>
  <c r="L567" i="1"/>
  <c r="O567" i="1" l="1"/>
  <c r="J567" i="1"/>
  <c r="P567" i="1" s="1"/>
  <c r="I568" i="1" s="1"/>
  <c r="K568" i="1" s="1"/>
  <c r="Y219" i="1"/>
  <c r="W219" i="1"/>
  <c r="AB219" i="1"/>
  <c r="X219" i="1"/>
  <c r="Z219" i="1"/>
  <c r="AA219" i="1"/>
  <c r="L568" i="1" l="1"/>
  <c r="N568" i="1"/>
  <c r="M568" i="1"/>
  <c r="O568" i="1"/>
  <c r="J568" i="1"/>
  <c r="AC219" i="1"/>
  <c r="V220" i="1" s="1"/>
  <c r="P568" i="1" l="1"/>
  <c r="I569" i="1" s="1"/>
  <c r="N569" i="1" s="1"/>
  <c r="Y220" i="1"/>
  <c r="AA220" i="1"/>
  <c r="W220" i="1"/>
  <c r="X220" i="1"/>
  <c r="AB220" i="1"/>
  <c r="Z220" i="1"/>
  <c r="O569" i="1" l="1"/>
  <c r="J569" i="1"/>
  <c r="K569" i="1"/>
  <c r="L569" i="1"/>
  <c r="M569" i="1"/>
  <c r="AC220" i="1"/>
  <c r="V221" i="1" s="1"/>
  <c r="P569" i="1" l="1"/>
  <c r="I570" i="1" s="1"/>
  <c r="K570" i="1" s="1"/>
  <c r="O570" i="1"/>
  <c r="L570" i="1"/>
  <c r="J570" i="1"/>
  <c r="M570" i="1"/>
  <c r="N570" i="1"/>
  <c r="P570" i="1" l="1"/>
  <c r="I571" i="1" s="1"/>
  <c r="K571" i="1" s="1"/>
  <c r="O571" i="1"/>
  <c r="L571" i="1"/>
  <c r="M571" i="1"/>
  <c r="Y221" i="1"/>
  <c r="Z221" i="1"/>
  <c r="X221" i="1"/>
  <c r="W221" i="1"/>
  <c r="AB221" i="1"/>
  <c r="AA221" i="1"/>
  <c r="N571" i="1" l="1"/>
  <c r="J571" i="1"/>
  <c r="P571" i="1" s="1"/>
  <c r="I572" i="1" s="1"/>
  <c r="AC221" i="1"/>
  <c r="V222" i="1" s="1"/>
  <c r="L572" i="1" l="1"/>
  <c r="J572" i="1"/>
  <c r="O572" i="1"/>
  <c r="M572" i="1"/>
  <c r="K572" i="1"/>
  <c r="N572" i="1"/>
  <c r="P572" i="1" l="1"/>
  <c r="I573" i="1" s="1"/>
  <c r="N573" i="1" s="1"/>
  <c r="O573" i="1"/>
  <c r="Y222" i="1"/>
  <c r="W222" i="1"/>
  <c r="X222" i="1"/>
  <c r="AB222" i="1"/>
  <c r="Z222" i="1"/>
  <c r="AA222" i="1"/>
  <c r="J573" i="1" l="1"/>
  <c r="L573" i="1"/>
  <c r="M573" i="1"/>
  <c r="K573" i="1"/>
  <c r="AC222" i="1"/>
  <c r="V223" i="1" s="1"/>
  <c r="P573" i="1" l="1"/>
  <c r="I574" i="1" s="1"/>
  <c r="J574" i="1" s="1"/>
  <c r="L574" i="1"/>
  <c r="O574" i="1"/>
  <c r="N574" i="1"/>
  <c r="K574" i="1"/>
  <c r="M574" i="1"/>
  <c r="P574" i="1" s="1"/>
  <c r="I575" i="1" s="1"/>
  <c r="K575" i="1" s="1"/>
  <c r="Y223" i="1"/>
  <c r="AA223" i="1"/>
  <c r="Z223" i="1"/>
  <c r="X223" i="1"/>
  <c r="W223" i="1"/>
  <c r="AB223" i="1"/>
  <c r="AC223" i="1" l="1"/>
  <c r="V224" i="1" s="1"/>
  <c r="O575" i="1"/>
  <c r="M575" i="1"/>
  <c r="N575" i="1"/>
  <c r="J575" i="1"/>
  <c r="L575" i="1"/>
  <c r="P575" i="1" l="1"/>
  <c r="I576" i="1" s="1"/>
  <c r="N576" i="1" s="1"/>
  <c r="Y224" i="1" l="1"/>
  <c r="Z224" i="1"/>
  <c r="X224" i="1"/>
  <c r="W224" i="1"/>
  <c r="AB224" i="1"/>
  <c r="AA224" i="1"/>
  <c r="M576" i="1"/>
  <c r="L576" i="1"/>
  <c r="O576" i="1"/>
  <c r="J576" i="1"/>
  <c r="K576" i="1"/>
  <c r="AC224" i="1" l="1"/>
  <c r="V225" i="1" s="1"/>
  <c r="P576" i="1"/>
  <c r="I577" i="1" s="1"/>
  <c r="J577" i="1" s="1"/>
  <c r="Y225" i="1" l="1"/>
  <c r="O577" i="1"/>
  <c r="AA225" i="1"/>
  <c r="M577" i="1"/>
  <c r="L577" i="1"/>
  <c r="N577" i="1"/>
  <c r="K577" i="1"/>
  <c r="X225" i="1"/>
  <c r="AB225" i="1"/>
  <c r="Z225" i="1"/>
  <c r="W225" i="1"/>
  <c r="P577" i="1" l="1"/>
  <c r="I578" i="1" s="1"/>
  <c r="L578" i="1" s="1"/>
  <c r="AC225" i="1"/>
  <c r="V226" i="1" s="1"/>
  <c r="O578" i="1" l="1"/>
  <c r="M578" i="1"/>
  <c r="K578" i="1"/>
  <c r="J578" i="1"/>
  <c r="N578" i="1"/>
  <c r="Y226" i="1" l="1"/>
  <c r="P578" i="1"/>
  <c r="I579" i="1" s="1"/>
  <c r="N579" i="1" s="1"/>
  <c r="X226" i="1"/>
  <c r="AB226" i="1"/>
  <c r="Z226" i="1"/>
  <c r="W226" i="1"/>
  <c r="AA226" i="1"/>
  <c r="O579" i="1"/>
  <c r="J579" i="1" l="1"/>
  <c r="M579" i="1"/>
  <c r="K579" i="1"/>
  <c r="L579" i="1"/>
  <c r="AC226" i="1"/>
  <c r="V227" i="1" s="1"/>
  <c r="P579" i="1" l="1"/>
  <c r="I580" i="1" s="1"/>
  <c r="L580" i="1" s="1"/>
  <c r="AB227" i="1"/>
  <c r="O580" i="1"/>
  <c r="N580" i="1" l="1"/>
  <c r="J580" i="1"/>
  <c r="K580" i="1"/>
  <c r="M580" i="1"/>
  <c r="Y227" i="1"/>
  <c r="X227" i="1"/>
  <c r="Z227" i="1"/>
  <c r="W227" i="1"/>
  <c r="AA227" i="1"/>
  <c r="P580" i="1" l="1"/>
  <c r="I581" i="1" s="1"/>
  <c r="J581" i="1" s="1"/>
  <c r="AC227" i="1"/>
  <c r="V228" i="1" s="1"/>
  <c r="N581" i="1" l="1"/>
  <c r="O581" i="1"/>
  <c r="K581" i="1"/>
  <c r="M581" i="1"/>
  <c r="L581" i="1"/>
  <c r="Y228" i="1"/>
  <c r="X228" i="1"/>
  <c r="W228" i="1"/>
  <c r="Z228" i="1"/>
  <c r="AB228" i="1"/>
  <c r="AA228" i="1"/>
  <c r="P581" i="1" l="1"/>
  <c r="I582" i="1" s="1"/>
  <c r="N582" i="1" s="1"/>
  <c r="AC228" i="1"/>
  <c r="V229" i="1" s="1"/>
  <c r="O582" i="1" l="1"/>
  <c r="L582" i="1"/>
  <c r="J582" i="1"/>
  <c r="M582" i="1"/>
  <c r="K582" i="1"/>
  <c r="Y229" i="1"/>
  <c r="W229" i="1"/>
  <c r="AA229" i="1"/>
  <c r="Z229" i="1"/>
  <c r="X229" i="1"/>
  <c r="AB229" i="1"/>
  <c r="P582" i="1" l="1"/>
  <c r="I583" i="1" s="1"/>
  <c r="M583" i="1" s="1"/>
  <c r="AC229" i="1"/>
  <c r="V230" i="1" s="1"/>
  <c r="O583" i="1" l="1"/>
  <c r="K583" i="1"/>
  <c r="J583" i="1"/>
  <c r="L583" i="1"/>
  <c r="N583" i="1"/>
  <c r="P583" i="1" l="1"/>
  <c r="I584" i="1" s="1"/>
  <c r="N584" i="1" s="1"/>
  <c r="Y230" i="1"/>
  <c r="X230" i="1"/>
  <c r="W230" i="1"/>
  <c r="Z230" i="1"/>
  <c r="AA230" i="1"/>
  <c r="AB230" i="1"/>
  <c r="M584" i="1" l="1"/>
  <c r="O584" i="1"/>
  <c r="K584" i="1"/>
  <c r="J584" i="1"/>
  <c r="L584" i="1"/>
  <c r="AC230" i="1"/>
  <c r="V231" i="1" s="1"/>
  <c r="P584" i="1" l="1"/>
  <c r="I585" i="1" s="1"/>
  <c r="K585" i="1" s="1"/>
  <c r="J585" i="1"/>
  <c r="L585" i="1"/>
  <c r="O585" i="1"/>
  <c r="N585" i="1" l="1"/>
  <c r="M585" i="1"/>
  <c r="P585" i="1"/>
  <c r="I586" i="1" s="1"/>
  <c r="M586" i="1" s="1"/>
  <c r="Y231" i="1"/>
  <c r="Z231" i="1"/>
  <c r="W231" i="1"/>
  <c r="AB231" i="1"/>
  <c r="X231" i="1"/>
  <c r="AA231" i="1"/>
  <c r="N586" i="1" l="1"/>
  <c r="L586" i="1"/>
  <c r="O586" i="1"/>
  <c r="J586" i="1"/>
  <c r="K586" i="1"/>
  <c r="AC231" i="1"/>
  <c r="V232" i="1" s="1"/>
  <c r="P586" i="1" l="1"/>
  <c r="I587" i="1" s="1"/>
  <c r="N587" i="1" s="1"/>
  <c r="O587" i="1" l="1"/>
  <c r="M587" i="1"/>
  <c r="K587" i="1"/>
  <c r="L587" i="1"/>
  <c r="J587" i="1"/>
  <c r="Y232" i="1"/>
  <c r="Z232" i="1"/>
  <c r="W232" i="1"/>
  <c r="AB232" i="1"/>
  <c r="X232" i="1"/>
  <c r="AA232" i="1"/>
  <c r="P587" i="1" l="1"/>
  <c r="I588" i="1" s="1"/>
  <c r="M588" i="1" s="1"/>
  <c r="AC232" i="1"/>
  <c r="V233" i="1" s="1"/>
  <c r="O588" i="1" l="1"/>
  <c r="J588" i="1"/>
  <c r="N588" i="1"/>
  <c r="L588" i="1"/>
  <c r="K588" i="1"/>
  <c r="Y233" i="1"/>
  <c r="AA233" i="1"/>
  <c r="W233" i="1"/>
  <c r="Z233" i="1"/>
  <c r="AB233" i="1"/>
  <c r="X233" i="1"/>
  <c r="P588" i="1" l="1"/>
  <c r="I589" i="1" s="1"/>
  <c r="K589" i="1" s="1"/>
  <c r="AC233" i="1"/>
  <c r="V234" i="1" s="1"/>
  <c r="O589" i="1" l="1"/>
  <c r="N589" i="1"/>
  <c r="J589" i="1"/>
  <c r="L589" i="1"/>
  <c r="M589" i="1"/>
  <c r="P589" i="1" l="1"/>
  <c r="I590" i="1" s="1"/>
  <c r="Y234" i="1"/>
  <c r="AA234" i="1"/>
  <c r="X234" i="1"/>
  <c r="W234" i="1"/>
  <c r="Z234" i="1"/>
  <c r="AB234" i="1"/>
  <c r="K590" i="1" l="1"/>
  <c r="N590" i="1"/>
  <c r="O590" i="1"/>
  <c r="M590" i="1"/>
  <c r="L590" i="1"/>
  <c r="J590" i="1"/>
  <c r="AC234" i="1"/>
  <c r="V235" i="1" s="1"/>
  <c r="P590" i="1" l="1"/>
  <c r="I591" i="1" s="1"/>
  <c r="K591" i="1" s="1"/>
  <c r="M591" i="1" l="1"/>
  <c r="O591" i="1"/>
  <c r="N591" i="1"/>
  <c r="J591" i="1"/>
  <c r="L591" i="1"/>
  <c r="Y235" i="1"/>
  <c r="W235" i="1"/>
  <c r="AB235" i="1"/>
  <c r="Z235" i="1"/>
  <c r="X235" i="1"/>
  <c r="AA235" i="1"/>
  <c r="P591" i="1" l="1"/>
  <c r="I592" i="1" s="1"/>
  <c r="AC235" i="1"/>
  <c r="V236" i="1" s="1"/>
  <c r="K592" i="1" l="1"/>
  <c r="O592" i="1"/>
  <c r="N592" i="1"/>
  <c r="M592" i="1"/>
  <c r="L592" i="1"/>
  <c r="J592" i="1"/>
  <c r="Y236" i="1"/>
  <c r="AB236" i="1"/>
  <c r="Z236" i="1"/>
  <c r="X236" i="1"/>
  <c r="W236" i="1"/>
  <c r="AA236" i="1"/>
  <c r="P592" i="1" l="1"/>
  <c r="I593" i="1" s="1"/>
  <c r="N593" i="1" s="1"/>
  <c r="AC236" i="1"/>
  <c r="V237" i="1" s="1"/>
  <c r="L593" i="1" l="1"/>
  <c r="M593" i="1"/>
  <c r="K593" i="1"/>
  <c r="J593" i="1"/>
  <c r="O593" i="1"/>
  <c r="P593" i="1" l="1"/>
  <c r="I594" i="1" s="1"/>
  <c r="L594" i="1" s="1"/>
  <c r="M594" i="1"/>
  <c r="Y237" i="1"/>
  <c r="AA237" i="1"/>
  <c r="X237" i="1"/>
  <c r="W237" i="1"/>
  <c r="AB237" i="1"/>
  <c r="Z237" i="1"/>
  <c r="N594" i="1" l="1"/>
  <c r="O594" i="1"/>
  <c r="K594" i="1"/>
  <c r="J594" i="1"/>
  <c r="AC237" i="1"/>
  <c r="V238" i="1" s="1"/>
  <c r="P594" i="1" l="1"/>
  <c r="I595" i="1" s="1"/>
  <c r="M595" i="1" s="1"/>
  <c r="N595" i="1"/>
  <c r="K595" i="1"/>
  <c r="L595" i="1"/>
  <c r="Y238" i="1"/>
  <c r="AA238" i="1"/>
  <c r="Z238" i="1"/>
  <c r="W238" i="1"/>
  <c r="AB238" i="1"/>
  <c r="X238" i="1"/>
  <c r="J595" i="1" l="1"/>
  <c r="O595" i="1"/>
  <c r="P595" i="1" s="1"/>
  <c r="I596" i="1" s="1"/>
  <c r="AC238" i="1"/>
  <c r="V239" i="1" s="1"/>
  <c r="J596" i="1" l="1"/>
  <c r="N596" i="1"/>
  <c r="K596" i="1"/>
  <c r="O596" i="1"/>
  <c r="L596" i="1"/>
  <c r="M596" i="1"/>
  <c r="Y239" i="1"/>
  <c r="Z239" i="1"/>
  <c r="W239" i="1"/>
  <c r="X239" i="1"/>
  <c r="AB239" i="1"/>
  <c r="AA239" i="1"/>
  <c r="P596" i="1" l="1"/>
  <c r="I597" i="1" s="1"/>
  <c r="N597" i="1" s="1"/>
  <c r="AC239" i="1"/>
  <c r="V240" i="1" s="1"/>
  <c r="K597" i="1" l="1"/>
  <c r="O597" i="1"/>
  <c r="J597" i="1"/>
  <c r="L597" i="1"/>
  <c r="M597" i="1"/>
  <c r="P597" i="1" s="1"/>
  <c r="I598" i="1" s="1"/>
  <c r="L598" i="1" s="1"/>
  <c r="M598" i="1" l="1"/>
  <c r="N598" i="1"/>
  <c r="K598" i="1"/>
  <c r="O598" i="1"/>
  <c r="J598" i="1"/>
  <c r="Y240" i="1"/>
  <c r="Z240" i="1"/>
  <c r="AB240" i="1"/>
  <c r="X240" i="1"/>
  <c r="W240" i="1"/>
  <c r="AA240" i="1"/>
  <c r="P598" i="1" l="1"/>
  <c r="I599" i="1" s="1"/>
  <c r="J599" i="1" s="1"/>
  <c r="O599" i="1"/>
  <c r="AC240" i="1"/>
  <c r="V241" i="1" s="1"/>
  <c r="L599" i="1" l="1"/>
  <c r="N599" i="1"/>
  <c r="M599" i="1"/>
  <c r="K599" i="1"/>
  <c r="P599" i="1" l="1"/>
  <c r="I600" i="1" s="1"/>
  <c r="Y241" i="1"/>
  <c r="W241" i="1"/>
  <c r="X241" i="1"/>
  <c r="Z241" i="1"/>
  <c r="AB241" i="1"/>
  <c r="AA241" i="1"/>
  <c r="J600" i="1" l="1"/>
  <c r="L600" i="1"/>
  <c r="M600" i="1"/>
  <c r="N600" i="1"/>
  <c r="K600" i="1"/>
  <c r="O600" i="1"/>
  <c r="AC241" i="1"/>
  <c r="V242" i="1" s="1"/>
  <c r="P600" i="1" l="1"/>
  <c r="I601" i="1" s="1"/>
  <c r="Y242" i="1"/>
  <c r="AA242" i="1"/>
  <c r="X242" i="1"/>
  <c r="W242" i="1"/>
  <c r="Z242" i="1"/>
  <c r="AB242" i="1"/>
  <c r="J601" i="1" l="1"/>
  <c r="K601" i="1"/>
  <c r="O601" i="1"/>
  <c r="M601" i="1"/>
  <c r="N601" i="1"/>
  <c r="L601" i="1"/>
  <c r="AC242" i="1"/>
  <c r="V243" i="1" s="1"/>
  <c r="P601" i="1" l="1"/>
  <c r="I602" i="1" s="1"/>
  <c r="K602" i="1" s="1"/>
  <c r="O602" i="1"/>
  <c r="J602" i="1"/>
  <c r="N602" i="1"/>
  <c r="M602" i="1"/>
  <c r="L602" i="1"/>
  <c r="P602" i="1" l="1"/>
  <c r="I603" i="1" s="1"/>
  <c r="N603" i="1" s="1"/>
  <c r="O603" i="1"/>
  <c r="K603" i="1"/>
  <c r="J603" i="1"/>
  <c r="M603" i="1"/>
  <c r="L603" i="1"/>
  <c r="Y243" i="1"/>
  <c r="X243" i="1"/>
  <c r="Z243" i="1"/>
  <c r="W243" i="1"/>
  <c r="AB243" i="1"/>
  <c r="AA243" i="1"/>
  <c r="P603" i="1" l="1"/>
  <c r="I604" i="1" s="1"/>
  <c r="K604" i="1" s="1"/>
  <c r="O604" i="1"/>
  <c r="N604" i="1"/>
  <c r="L604" i="1"/>
  <c r="M604" i="1"/>
  <c r="AC243" i="1"/>
  <c r="V244" i="1" s="1"/>
  <c r="J604" i="1" l="1"/>
  <c r="P604" i="1"/>
  <c r="I605" i="1" s="1"/>
  <c r="K605" i="1" s="1"/>
  <c r="M605" i="1"/>
  <c r="J605" i="1"/>
  <c r="O605" i="1"/>
  <c r="N605" i="1"/>
  <c r="L605" i="1"/>
  <c r="Y244" i="1"/>
  <c r="X244" i="1"/>
  <c r="Z244" i="1"/>
  <c r="AA244" i="1"/>
  <c r="AB244" i="1"/>
  <c r="W244" i="1"/>
  <c r="P605" i="1" l="1"/>
  <c r="I606" i="1" s="1"/>
  <c r="K606" i="1" s="1"/>
  <c r="N606" i="1"/>
  <c r="L606" i="1"/>
  <c r="M606" i="1"/>
  <c r="AC244" i="1"/>
  <c r="V245" i="1" s="1"/>
  <c r="O606" i="1" l="1"/>
  <c r="J606" i="1"/>
  <c r="P606" i="1" s="1"/>
  <c r="I607" i="1" s="1"/>
  <c r="Y245" i="1"/>
  <c r="Z245" i="1"/>
  <c r="AB245" i="1"/>
  <c r="W245" i="1"/>
  <c r="AA245" i="1"/>
  <c r="X245" i="1"/>
  <c r="K607" i="1" l="1"/>
  <c r="N607" i="1"/>
  <c r="M607" i="1"/>
  <c r="O607" i="1"/>
  <c r="J607" i="1"/>
  <c r="L607" i="1"/>
  <c r="P607" i="1"/>
  <c r="I608" i="1" s="1"/>
  <c r="N608" i="1" s="1"/>
  <c r="AC245" i="1"/>
  <c r="V246" i="1" s="1"/>
  <c r="O608" i="1" l="1"/>
  <c r="J608" i="1"/>
  <c r="L608" i="1"/>
  <c r="M608" i="1"/>
  <c r="K608" i="1"/>
  <c r="P608" i="1" s="1"/>
  <c r="I609" i="1" s="1"/>
  <c r="J609" i="1" s="1"/>
  <c r="L609" i="1" l="1"/>
  <c r="O609" i="1"/>
  <c r="M609" i="1"/>
  <c r="N609" i="1"/>
  <c r="K609" i="1"/>
  <c r="Y246" i="1"/>
  <c r="AB246" i="1"/>
  <c r="X246" i="1"/>
  <c r="Z246" i="1"/>
  <c r="W246" i="1"/>
  <c r="AA246" i="1"/>
  <c r="P609" i="1" l="1"/>
  <c r="I610" i="1" s="1"/>
  <c r="K610" i="1" s="1"/>
  <c r="AC246" i="1"/>
  <c r="V247" i="1" s="1"/>
  <c r="M610" i="1" l="1"/>
  <c r="L610" i="1"/>
  <c r="N610" i="1"/>
  <c r="O610" i="1"/>
  <c r="J610" i="1"/>
  <c r="Y247" i="1"/>
  <c r="AA247" i="1"/>
  <c r="X247" i="1"/>
  <c r="Z247" i="1"/>
  <c r="AB247" i="1"/>
  <c r="W247" i="1"/>
  <c r="P610" i="1" l="1"/>
  <c r="I611" i="1" s="1"/>
  <c r="K611" i="1" s="1"/>
  <c r="AC247" i="1"/>
  <c r="V248" i="1" s="1"/>
  <c r="O611" i="1" l="1"/>
  <c r="J611" i="1"/>
  <c r="N611" i="1"/>
  <c r="M611" i="1"/>
  <c r="L611" i="1"/>
  <c r="P611" i="1" l="1"/>
  <c r="I612" i="1" s="1"/>
  <c r="L612" i="1" s="1"/>
  <c r="Y248" i="1"/>
  <c r="Z248" i="1"/>
  <c r="AB248" i="1"/>
  <c r="X248" i="1"/>
  <c r="AA248" i="1"/>
  <c r="W248" i="1"/>
  <c r="M612" i="1" l="1"/>
  <c r="N612" i="1"/>
  <c r="O612" i="1"/>
  <c r="J612" i="1"/>
  <c r="K612" i="1"/>
  <c r="AC248" i="1"/>
  <c r="V249" i="1" s="1"/>
  <c r="P612" i="1" l="1"/>
  <c r="I613" i="1" s="1"/>
  <c r="L613" i="1" s="1"/>
  <c r="Y249" i="1"/>
  <c r="AA249" i="1"/>
  <c r="Z249" i="1"/>
  <c r="AB249" i="1"/>
  <c r="X249" i="1"/>
  <c r="W249" i="1"/>
  <c r="N613" i="1" l="1"/>
  <c r="O613" i="1"/>
  <c r="J613" i="1"/>
  <c r="M613" i="1"/>
  <c r="K613" i="1"/>
  <c r="AC249" i="1"/>
  <c r="V250" i="1" s="1"/>
  <c r="P613" i="1" l="1"/>
  <c r="I614" i="1" s="1"/>
  <c r="K614" i="1" s="1"/>
  <c r="J614" i="1"/>
  <c r="N614" i="1"/>
  <c r="L614" i="1"/>
  <c r="Y250" i="1"/>
  <c r="W250" i="1"/>
  <c r="AB250" i="1"/>
  <c r="AA250" i="1"/>
  <c r="X250" i="1"/>
  <c r="Z250" i="1"/>
  <c r="M614" i="1" l="1"/>
  <c r="O614" i="1"/>
  <c r="P614" i="1" s="1"/>
  <c r="I615" i="1" s="1"/>
  <c r="K615" i="1" s="1"/>
  <c r="AC250" i="1"/>
  <c r="V251" i="1" s="1"/>
  <c r="L615" i="1" l="1"/>
  <c r="O615" i="1"/>
  <c r="J615" i="1"/>
  <c r="N615" i="1"/>
  <c r="M615" i="1"/>
  <c r="P615" i="1" s="1"/>
  <c r="I616" i="1" s="1"/>
  <c r="J616" i="1" s="1"/>
  <c r="Y251" i="1"/>
  <c r="W251" i="1"/>
  <c r="X251" i="1"/>
  <c r="Z251" i="1"/>
  <c r="AA251" i="1"/>
  <c r="AB251" i="1"/>
  <c r="AC251" i="1" l="1"/>
  <c r="O616" i="1"/>
  <c r="N616" i="1"/>
  <c r="K616" i="1"/>
  <c r="M616" i="1"/>
  <c r="L616" i="1"/>
  <c r="V252" i="1" l="1"/>
  <c r="Y252" i="1" s="1"/>
  <c r="P616" i="1"/>
  <c r="I617" i="1" s="1"/>
  <c r="L617" i="1" s="1"/>
  <c r="AA252" i="1" l="1"/>
  <c r="W252" i="1"/>
  <c r="Z252" i="1"/>
  <c r="AB252" i="1"/>
  <c r="X252" i="1"/>
  <c r="O617" i="1"/>
  <c r="M617" i="1"/>
  <c r="K617" i="1"/>
  <c r="J617" i="1"/>
  <c r="N617" i="1"/>
  <c r="AC252" i="1" l="1"/>
  <c r="V253" i="1" s="1"/>
  <c r="P617" i="1"/>
  <c r="I618" i="1" s="1"/>
  <c r="K618" i="1" s="1"/>
  <c r="M618" i="1" l="1"/>
  <c r="N618" i="1"/>
  <c r="L618" i="1"/>
  <c r="Y253" i="1"/>
  <c r="AB253" i="1"/>
  <c r="AA253" i="1"/>
  <c r="X253" i="1"/>
  <c r="Z253" i="1"/>
  <c r="O618" i="1"/>
  <c r="J618" i="1"/>
  <c r="W253" i="1"/>
  <c r="AC253" i="1" l="1"/>
  <c r="V254" i="1" s="1"/>
  <c r="AB254" i="1" s="1"/>
  <c r="P618" i="1"/>
  <c r="I619" i="1" s="1"/>
  <c r="J619" i="1" s="1"/>
  <c r="O619" i="1" l="1"/>
  <c r="K619" i="1"/>
  <c r="M619" i="1"/>
  <c r="N619" i="1"/>
  <c r="L619" i="1"/>
  <c r="AA254" i="1"/>
  <c r="Z254" i="1"/>
  <c r="X254" i="1"/>
  <c r="Y254" i="1"/>
  <c r="W254" i="1"/>
  <c r="P619" i="1" l="1"/>
  <c r="I620" i="1" s="1"/>
  <c r="J620" i="1" s="1"/>
  <c r="AC254" i="1"/>
  <c r="V255" i="1" s="1"/>
  <c r="N620" i="1"/>
  <c r="K620" i="1"/>
  <c r="O620" i="1"/>
  <c r="M620" i="1" l="1"/>
  <c r="L620" i="1"/>
  <c r="P620" i="1" s="1"/>
  <c r="I621" i="1" s="1"/>
  <c r="J621" i="1" s="1"/>
  <c r="Y255" i="1"/>
  <c r="AB255" i="1"/>
  <c r="X255" i="1"/>
  <c r="Z255" i="1"/>
  <c r="W255" i="1"/>
  <c r="AA255" i="1"/>
  <c r="O621" i="1" l="1"/>
  <c r="K621" i="1"/>
  <c r="N621" i="1"/>
  <c r="M621" i="1"/>
  <c r="L621" i="1"/>
  <c r="AC255" i="1"/>
  <c r="V256" i="1" s="1"/>
  <c r="P621" i="1" l="1"/>
  <c r="I622" i="1" s="1"/>
  <c r="L622" i="1" s="1"/>
  <c r="Y256" i="1"/>
  <c r="AB256" i="1"/>
  <c r="Z256" i="1"/>
  <c r="W256" i="1"/>
  <c r="X256" i="1"/>
  <c r="AA256" i="1"/>
  <c r="N622" i="1" l="1"/>
  <c r="O622" i="1"/>
  <c r="M622" i="1"/>
  <c r="J622" i="1"/>
  <c r="K622" i="1"/>
  <c r="AC256" i="1"/>
  <c r="V257" i="1" s="1"/>
  <c r="P622" i="1" l="1"/>
  <c r="I623" i="1" s="1"/>
  <c r="M623" i="1" s="1"/>
  <c r="N623" i="1" l="1"/>
  <c r="O623" i="1"/>
  <c r="K623" i="1"/>
  <c r="L623" i="1"/>
  <c r="J623" i="1"/>
  <c r="Y257" i="1"/>
  <c r="AA257" i="1"/>
  <c r="AB257" i="1"/>
  <c r="Z257" i="1"/>
  <c r="W257" i="1"/>
  <c r="X257" i="1"/>
  <c r="P623" i="1" l="1"/>
  <c r="I624" i="1" s="1"/>
  <c r="K624" i="1" s="1"/>
  <c r="AC257" i="1"/>
  <c r="V258" i="1" s="1"/>
  <c r="N624" i="1" l="1"/>
  <c r="O624" i="1"/>
  <c r="M624" i="1"/>
  <c r="J624" i="1"/>
  <c r="L624" i="1"/>
  <c r="P624" i="1" l="1"/>
  <c r="I625" i="1" s="1"/>
  <c r="K625" i="1" s="1"/>
  <c r="O625" i="1"/>
  <c r="J625" i="1"/>
  <c r="M625" i="1"/>
  <c r="Y258" i="1"/>
  <c r="AA258" i="1"/>
  <c r="AB258" i="1"/>
  <c r="Z258" i="1"/>
  <c r="W258" i="1"/>
  <c r="X258" i="1"/>
  <c r="N625" i="1" l="1"/>
  <c r="L625" i="1"/>
  <c r="AC258" i="1"/>
  <c r="V259" i="1" s="1"/>
  <c r="P625" i="1" l="1"/>
  <c r="I626" i="1" s="1"/>
  <c r="M626" i="1" s="1"/>
  <c r="K626" i="1"/>
  <c r="O626" i="1"/>
  <c r="J626" i="1"/>
  <c r="N626" i="1"/>
  <c r="L626" i="1"/>
  <c r="Y259" i="1"/>
  <c r="AA259" i="1"/>
  <c r="AB259" i="1"/>
  <c r="X259" i="1"/>
  <c r="W259" i="1"/>
  <c r="Z259" i="1"/>
  <c r="P626" i="1" l="1"/>
  <c r="I627" i="1" s="1"/>
  <c r="M627" i="1" s="1"/>
  <c r="AC259" i="1"/>
  <c r="V260" i="1" s="1"/>
  <c r="J627" i="1"/>
  <c r="N627" i="1"/>
  <c r="O627" i="1"/>
  <c r="K627" i="1" l="1"/>
  <c r="L627" i="1"/>
  <c r="P627" i="1"/>
  <c r="I628" i="1" s="1"/>
  <c r="L628" i="1" s="1"/>
  <c r="J628" i="1" l="1"/>
  <c r="M628" i="1"/>
  <c r="K628" i="1"/>
  <c r="O628" i="1"/>
  <c r="N628" i="1"/>
  <c r="Y260" i="1"/>
  <c r="X260" i="1"/>
  <c r="AA260" i="1"/>
  <c r="Z260" i="1"/>
  <c r="AB260" i="1"/>
  <c r="W260" i="1"/>
  <c r="P628" i="1" l="1"/>
  <c r="I629" i="1" s="1"/>
  <c r="K629" i="1" s="1"/>
  <c r="AC260" i="1"/>
  <c r="V261" i="1" s="1"/>
  <c r="N629" i="1" l="1"/>
  <c r="M629" i="1"/>
  <c r="L629" i="1"/>
  <c r="J629" i="1"/>
  <c r="O629" i="1"/>
  <c r="P629" i="1" l="1"/>
  <c r="I630" i="1" s="1"/>
  <c r="J630" i="1" s="1"/>
  <c r="Y261" i="1"/>
  <c r="AA261" i="1"/>
  <c r="Z261" i="1"/>
  <c r="X261" i="1"/>
  <c r="W261" i="1"/>
  <c r="AB261" i="1"/>
  <c r="L630" i="1"/>
  <c r="O630" i="1"/>
  <c r="M630" i="1"/>
  <c r="N630" i="1"/>
  <c r="K630" i="1" l="1"/>
  <c r="AC261" i="1"/>
  <c r="V262" i="1" s="1"/>
  <c r="P630" i="1"/>
  <c r="I631" i="1" s="1"/>
  <c r="K631" i="1" s="1"/>
  <c r="N631" i="1" l="1"/>
  <c r="M631" i="1"/>
  <c r="L631" i="1"/>
  <c r="J631" i="1"/>
  <c r="O631" i="1"/>
  <c r="P631" i="1" l="1"/>
  <c r="I632" i="1" s="1"/>
  <c r="M632" i="1" s="1"/>
  <c r="Y262" i="1"/>
  <c r="X262" i="1"/>
  <c r="Z262" i="1"/>
  <c r="W262" i="1"/>
  <c r="AA262" i="1"/>
  <c r="AB262" i="1"/>
  <c r="N632" i="1" l="1"/>
  <c r="L632" i="1"/>
  <c r="K632" i="1"/>
  <c r="O632" i="1"/>
  <c r="J632" i="1"/>
  <c r="AC262" i="1"/>
  <c r="V263" i="1" s="1"/>
  <c r="P632" i="1" l="1"/>
  <c r="I633" i="1" s="1"/>
  <c r="J633" i="1" s="1"/>
  <c r="O633" i="1" l="1"/>
  <c r="K633" i="1"/>
  <c r="L633" i="1"/>
  <c r="N633" i="1"/>
  <c r="M633" i="1"/>
  <c r="Y263" i="1"/>
  <c r="Z263" i="1"/>
  <c r="AA263" i="1"/>
  <c r="W263" i="1"/>
  <c r="X263" i="1"/>
  <c r="AB263" i="1"/>
  <c r="P633" i="1" l="1"/>
  <c r="I634" i="1" s="1"/>
  <c r="K634" i="1" s="1"/>
  <c r="O634" i="1"/>
  <c r="M634" i="1"/>
  <c r="AC263" i="1"/>
  <c r="V264" i="1" s="1"/>
  <c r="N634" i="1" l="1"/>
  <c r="J634" i="1"/>
  <c r="L634" i="1"/>
  <c r="P634" i="1" s="1"/>
  <c r="I635" i="1" s="1"/>
  <c r="Y264" i="1"/>
  <c r="AA264" i="1"/>
  <c r="AB264" i="1"/>
  <c r="X264" i="1"/>
  <c r="W264" i="1"/>
  <c r="Z264" i="1"/>
  <c r="M635" i="1" l="1"/>
  <c r="N635" i="1"/>
  <c r="O635" i="1"/>
  <c r="L635" i="1"/>
  <c r="J635" i="1"/>
  <c r="K635" i="1"/>
  <c r="AC264" i="1"/>
  <c r="V265" i="1" s="1"/>
  <c r="P635" i="1" l="1"/>
  <c r="I636" i="1" s="1"/>
  <c r="M636" i="1" s="1"/>
  <c r="N636" i="1" l="1"/>
  <c r="K636" i="1"/>
  <c r="J636" i="1"/>
  <c r="L636" i="1"/>
  <c r="O636" i="1"/>
  <c r="Y265" i="1"/>
  <c r="W265" i="1"/>
  <c r="Z265" i="1"/>
  <c r="AB265" i="1"/>
  <c r="AA265" i="1"/>
  <c r="X265" i="1"/>
  <c r="P636" i="1" l="1"/>
  <c r="I637" i="1" s="1"/>
  <c r="N637" i="1" s="1"/>
  <c r="AC265" i="1"/>
  <c r="V266" i="1" s="1"/>
  <c r="O637" i="1" l="1"/>
  <c r="L637" i="1"/>
  <c r="M637" i="1"/>
  <c r="J637" i="1"/>
  <c r="K637" i="1"/>
  <c r="Y266" i="1"/>
  <c r="AA266" i="1"/>
  <c r="W266" i="1"/>
  <c r="Z266" i="1"/>
  <c r="AB266" i="1"/>
  <c r="X266" i="1"/>
  <c r="P637" i="1" l="1"/>
  <c r="I638" i="1" s="1"/>
  <c r="M638" i="1" s="1"/>
  <c r="K638" i="1"/>
  <c r="J638" i="1"/>
  <c r="O638" i="1"/>
  <c r="L638" i="1"/>
  <c r="N638" i="1"/>
  <c r="AC266" i="1"/>
  <c r="V267" i="1" s="1"/>
  <c r="P638" i="1" l="1"/>
  <c r="I639" i="1" s="1"/>
  <c r="K639" i="1" s="1"/>
  <c r="O639" i="1" l="1"/>
  <c r="N639" i="1"/>
  <c r="L639" i="1"/>
  <c r="M639" i="1"/>
  <c r="J639" i="1"/>
  <c r="Y267" i="1"/>
  <c r="Z267" i="1"/>
  <c r="W267" i="1"/>
  <c r="X267" i="1"/>
  <c r="AA267" i="1"/>
  <c r="AB267" i="1"/>
  <c r="P639" i="1" l="1"/>
  <c r="I640" i="1" s="1"/>
  <c r="J640" i="1" s="1"/>
  <c r="O640" i="1"/>
  <c r="M640" i="1"/>
  <c r="L640" i="1"/>
  <c r="K640" i="1"/>
  <c r="AC267" i="1"/>
  <c r="V268" i="1" s="1"/>
  <c r="N640" i="1" l="1"/>
  <c r="P640" i="1" s="1"/>
  <c r="I641" i="1" s="1"/>
  <c r="L641" i="1" l="1"/>
  <c r="M641" i="1"/>
  <c r="O641" i="1"/>
  <c r="J641" i="1"/>
  <c r="N641" i="1"/>
  <c r="K641" i="1"/>
  <c r="Y268" i="1"/>
  <c r="AA268" i="1"/>
  <c r="X268" i="1"/>
  <c r="W268" i="1"/>
  <c r="Z268" i="1"/>
  <c r="AB268" i="1"/>
  <c r="P641" i="1" l="1"/>
  <c r="I642" i="1" s="1"/>
  <c r="M642" i="1" s="1"/>
  <c r="O642" i="1"/>
  <c r="J642" i="1"/>
  <c r="K642" i="1"/>
  <c r="L642" i="1"/>
  <c r="AC268" i="1"/>
  <c r="V269" i="1" s="1"/>
  <c r="N642" i="1" l="1"/>
  <c r="P642" i="1" s="1"/>
  <c r="I643" i="1" s="1"/>
  <c r="M643" i="1" s="1"/>
  <c r="Y269" i="1"/>
  <c r="AA269" i="1"/>
  <c r="W269" i="1"/>
  <c r="X269" i="1"/>
  <c r="AB269" i="1"/>
  <c r="Z269" i="1"/>
  <c r="O643" i="1" l="1"/>
  <c r="J643" i="1"/>
  <c r="N643" i="1"/>
  <c r="L643" i="1"/>
  <c r="K643" i="1"/>
  <c r="AC269" i="1"/>
  <c r="V270" i="1" s="1"/>
  <c r="P643" i="1" l="1"/>
  <c r="I644" i="1" s="1"/>
  <c r="M644" i="1" s="1"/>
  <c r="Y270" i="1"/>
  <c r="AA270" i="1"/>
  <c r="W270" i="1"/>
  <c r="AB270" i="1"/>
  <c r="X270" i="1"/>
  <c r="Z270" i="1"/>
  <c r="N644" i="1"/>
  <c r="O644" i="1"/>
  <c r="L644" i="1"/>
  <c r="K644" i="1"/>
  <c r="J644" i="1" l="1"/>
  <c r="AC270" i="1"/>
  <c r="V271" i="1" s="1"/>
  <c r="P644" i="1"/>
  <c r="I645" i="1" s="1"/>
  <c r="K645" i="1" s="1"/>
  <c r="Y271" i="1" l="1"/>
  <c r="AA271" i="1"/>
  <c r="Z271" i="1"/>
  <c r="X271" i="1"/>
  <c r="AB271" i="1"/>
  <c r="W271" i="1"/>
  <c r="L645" i="1"/>
  <c r="M645" i="1"/>
  <c r="J645" i="1"/>
  <c r="N645" i="1"/>
  <c r="O645" i="1"/>
  <c r="AC271" i="1" l="1"/>
  <c r="V272" i="1" s="1"/>
  <c r="P645" i="1"/>
  <c r="I646" i="1" s="1"/>
  <c r="K646" i="1" s="1"/>
  <c r="N646" i="1" l="1"/>
  <c r="M646" i="1"/>
  <c r="J646" i="1"/>
  <c r="L646" i="1"/>
  <c r="O646" i="1"/>
  <c r="Y272" i="1" l="1"/>
  <c r="X272" i="1"/>
  <c r="W272" i="1"/>
  <c r="AB272" i="1"/>
  <c r="Z272" i="1"/>
  <c r="AA272" i="1"/>
  <c r="P646" i="1"/>
  <c r="I647" i="1" s="1"/>
  <c r="M647" i="1" s="1"/>
  <c r="AC272" i="1" l="1"/>
  <c r="V273" i="1" s="1"/>
  <c r="N647" i="1"/>
  <c r="J647" i="1"/>
  <c r="K647" i="1"/>
  <c r="O647" i="1"/>
  <c r="L647" i="1"/>
  <c r="Y273" i="1" l="1"/>
  <c r="AA273" i="1"/>
  <c r="AB273" i="1"/>
  <c r="Z273" i="1"/>
  <c r="X273" i="1"/>
  <c r="W273" i="1"/>
  <c r="P647" i="1"/>
  <c r="I648" i="1" s="1"/>
  <c r="AC273" i="1" l="1"/>
  <c r="V274" i="1" s="1"/>
  <c r="L648" i="1"/>
  <c r="J648" i="1"/>
  <c r="O648" i="1"/>
  <c r="K648" i="1"/>
  <c r="M648" i="1"/>
  <c r="N648" i="1"/>
  <c r="Y274" i="1" l="1"/>
  <c r="X274" i="1"/>
  <c r="Z274" i="1"/>
  <c r="W274" i="1"/>
  <c r="AB274" i="1"/>
  <c r="AA274" i="1"/>
  <c r="P648" i="1"/>
  <c r="I649" i="1" s="1"/>
  <c r="AC274" i="1" l="1"/>
  <c r="V275" i="1" s="1"/>
  <c r="L649" i="1"/>
  <c r="K649" i="1"/>
  <c r="O649" i="1"/>
  <c r="J649" i="1"/>
  <c r="M649" i="1"/>
  <c r="N649" i="1"/>
  <c r="P649" i="1" l="1"/>
  <c r="I650" i="1" s="1"/>
  <c r="M650" i="1" s="1"/>
  <c r="Y275" i="1" l="1"/>
  <c r="W275" i="1"/>
  <c r="AB275" i="1"/>
  <c r="Z275" i="1"/>
  <c r="X275" i="1"/>
  <c r="AA275" i="1"/>
  <c r="N650" i="1"/>
  <c r="L650" i="1"/>
  <c r="K650" i="1"/>
  <c r="O650" i="1"/>
  <c r="J650" i="1"/>
  <c r="AC275" i="1" l="1"/>
  <c r="V276" i="1" s="1"/>
  <c r="P650" i="1"/>
  <c r="I651" i="1" s="1"/>
  <c r="K651" i="1" s="1"/>
  <c r="Y276" i="1" l="1"/>
  <c r="L651" i="1"/>
  <c r="J651" i="1"/>
  <c r="N651" i="1"/>
  <c r="O651" i="1"/>
  <c r="AB276" i="1"/>
  <c r="W276" i="1"/>
  <c r="X276" i="1"/>
  <c r="AA276" i="1"/>
  <c r="Z276" i="1"/>
  <c r="M651" i="1"/>
  <c r="P651" i="1" l="1"/>
  <c r="I652" i="1" s="1"/>
  <c r="L652" i="1" s="1"/>
  <c r="AC276" i="1"/>
  <c r="V277" i="1" s="1"/>
  <c r="M652" i="1" l="1"/>
  <c r="O652" i="1"/>
  <c r="K652" i="1"/>
  <c r="J652" i="1"/>
  <c r="N652" i="1"/>
  <c r="Y277" i="1" l="1"/>
  <c r="P652" i="1"/>
  <c r="I653" i="1" s="1"/>
  <c r="M653" i="1" s="1"/>
  <c r="Z277" i="1"/>
  <c r="W277" i="1"/>
  <c r="X277" i="1"/>
  <c r="AB277" i="1"/>
  <c r="AA277" i="1"/>
  <c r="O653" i="1" l="1"/>
  <c r="L653" i="1"/>
  <c r="N653" i="1"/>
  <c r="J653" i="1"/>
  <c r="K653" i="1"/>
  <c r="AC277" i="1"/>
  <c r="V278" i="1" s="1"/>
  <c r="P653" i="1" l="1"/>
  <c r="I654" i="1" s="1"/>
  <c r="L654" i="1" s="1"/>
  <c r="O654" i="1" l="1"/>
  <c r="J654" i="1"/>
  <c r="K654" i="1"/>
  <c r="M654" i="1"/>
  <c r="N654" i="1"/>
  <c r="Y278" i="1"/>
  <c r="AA278" i="1"/>
  <c r="X278" i="1"/>
  <c r="AB278" i="1"/>
  <c r="W278" i="1"/>
  <c r="Z278" i="1"/>
  <c r="P654" i="1" l="1"/>
  <c r="I655" i="1" s="1"/>
  <c r="K655" i="1" s="1"/>
  <c r="AC278" i="1"/>
  <c r="V279" i="1" s="1"/>
  <c r="M655" i="1" l="1"/>
  <c r="N655" i="1"/>
  <c r="J655" i="1"/>
  <c r="O655" i="1"/>
  <c r="L655" i="1"/>
  <c r="Y279" i="1"/>
  <c r="AA279" i="1"/>
  <c r="X279" i="1"/>
  <c r="AB279" i="1"/>
  <c r="W279" i="1"/>
  <c r="Z279" i="1"/>
  <c r="P655" i="1" l="1"/>
  <c r="I656" i="1" s="1"/>
  <c r="J656" i="1" s="1"/>
  <c r="AC279" i="1"/>
  <c r="V280" i="1" s="1"/>
  <c r="L656" i="1" l="1"/>
  <c r="M656" i="1"/>
  <c r="O656" i="1"/>
  <c r="N656" i="1"/>
  <c r="K656" i="1"/>
  <c r="P656" i="1" l="1"/>
  <c r="I657" i="1" s="1"/>
  <c r="J657" i="1" s="1"/>
  <c r="Y280" i="1"/>
  <c r="X280" i="1"/>
  <c r="W280" i="1"/>
  <c r="Z280" i="1"/>
  <c r="AB280" i="1"/>
  <c r="AA280" i="1"/>
  <c r="K657" i="1" l="1"/>
  <c r="L657" i="1"/>
  <c r="O657" i="1"/>
  <c r="M657" i="1"/>
  <c r="N657" i="1"/>
  <c r="AC280" i="1"/>
  <c r="V281" i="1" s="1"/>
  <c r="P657" i="1" l="1"/>
  <c r="I658" i="1" s="1"/>
  <c r="M658" i="1" s="1"/>
  <c r="O658" i="1"/>
  <c r="J658" i="1" l="1"/>
  <c r="N658" i="1"/>
  <c r="K658" i="1"/>
  <c r="L658" i="1"/>
  <c r="Y281" i="1"/>
  <c r="AB281" i="1"/>
  <c r="X281" i="1"/>
  <c r="Z281" i="1"/>
  <c r="W281" i="1"/>
  <c r="AA281" i="1"/>
  <c r="P658" i="1" l="1"/>
  <c r="I659" i="1" s="1"/>
  <c r="L659" i="1" s="1"/>
  <c r="AC281" i="1"/>
  <c r="V282" i="1" s="1"/>
  <c r="M659" i="1" l="1"/>
  <c r="O659" i="1"/>
  <c r="K659" i="1"/>
  <c r="J659" i="1"/>
  <c r="N659" i="1"/>
  <c r="Y282" i="1"/>
  <c r="AA282" i="1"/>
  <c r="AB282" i="1"/>
  <c r="W282" i="1"/>
  <c r="Z282" i="1"/>
  <c r="X282" i="1"/>
  <c r="P659" i="1" l="1"/>
  <c r="I660" i="1" s="1"/>
  <c r="N660" i="1" s="1"/>
  <c r="AC282" i="1"/>
  <c r="V283" i="1" s="1"/>
  <c r="M660" i="1" l="1"/>
  <c r="K660" i="1"/>
  <c r="L660" i="1"/>
  <c r="O660" i="1"/>
  <c r="J660" i="1"/>
  <c r="Y283" i="1"/>
  <c r="AA283" i="1"/>
  <c r="W283" i="1"/>
  <c r="X283" i="1"/>
  <c r="Z283" i="1"/>
  <c r="AB283" i="1"/>
  <c r="P660" i="1" l="1"/>
  <c r="I661" i="1" s="1"/>
  <c r="N661" i="1" s="1"/>
  <c r="O661" i="1"/>
  <c r="M661" i="1"/>
  <c r="L661" i="1"/>
  <c r="AC283" i="1"/>
  <c r="V284" i="1" s="1"/>
  <c r="J661" i="1" l="1"/>
  <c r="K661" i="1"/>
  <c r="P661" i="1"/>
  <c r="I662" i="1" s="1"/>
  <c r="N662" i="1" s="1"/>
  <c r="Y284" i="1"/>
  <c r="AA284" i="1"/>
  <c r="AB284" i="1"/>
  <c r="Z284" i="1"/>
  <c r="X284" i="1"/>
  <c r="W284" i="1"/>
  <c r="O662" i="1" l="1"/>
  <c r="J662" i="1"/>
  <c r="K662" i="1"/>
  <c r="L662" i="1"/>
  <c r="M662" i="1"/>
  <c r="AC284" i="1"/>
  <c r="V285" i="1" s="1"/>
  <c r="P662" i="1" l="1"/>
  <c r="I663" i="1" s="1"/>
  <c r="M663" i="1" s="1"/>
  <c r="O663" i="1"/>
  <c r="N663" i="1"/>
  <c r="Y285" i="1"/>
  <c r="AB285" i="1"/>
  <c r="X285" i="1"/>
  <c r="W285" i="1"/>
  <c r="AA285" i="1"/>
  <c r="Z285" i="1"/>
  <c r="J663" i="1" l="1"/>
  <c r="K663" i="1"/>
  <c r="L663" i="1"/>
  <c r="P663" i="1"/>
  <c r="I664" i="1" s="1"/>
  <c r="K664" i="1" s="1"/>
  <c r="L664" i="1"/>
  <c r="M664" i="1"/>
  <c r="O664" i="1"/>
  <c r="AC285" i="1"/>
  <c r="V286" i="1" s="1"/>
  <c r="N664" i="1" l="1"/>
  <c r="J664" i="1"/>
  <c r="P664" i="1"/>
  <c r="I665" i="1" s="1"/>
  <c r="K665" i="1" s="1"/>
  <c r="N665" i="1" l="1"/>
  <c r="L665" i="1"/>
  <c r="M665" i="1"/>
  <c r="J665" i="1"/>
  <c r="O665" i="1"/>
  <c r="Y286" i="1"/>
  <c r="Z286" i="1"/>
  <c r="AB286" i="1"/>
  <c r="X286" i="1"/>
  <c r="AA286" i="1"/>
  <c r="W286" i="1"/>
  <c r="P665" i="1" l="1"/>
  <c r="I666" i="1" s="1"/>
  <c r="M666" i="1" s="1"/>
  <c r="J666" i="1"/>
  <c r="AC286" i="1"/>
  <c r="V287" i="1" s="1"/>
  <c r="K666" i="1" l="1"/>
  <c r="L666" i="1"/>
  <c r="O666" i="1"/>
  <c r="N666" i="1"/>
  <c r="P666" i="1" s="1"/>
  <c r="I667" i="1" s="1"/>
  <c r="L667" i="1" s="1"/>
  <c r="Y287" i="1"/>
  <c r="AA287" i="1"/>
  <c r="Z287" i="1"/>
  <c r="AB287" i="1"/>
  <c r="X287" i="1"/>
  <c r="W287" i="1"/>
  <c r="N667" i="1" l="1"/>
  <c r="J667" i="1"/>
  <c r="M667" i="1"/>
  <c r="K667" i="1"/>
  <c r="O667" i="1"/>
  <c r="AC287" i="1"/>
  <c r="V288" i="1" s="1"/>
  <c r="P667" i="1" l="1"/>
  <c r="I668" i="1" s="1"/>
  <c r="J668" i="1" s="1"/>
  <c r="Y288" i="1"/>
  <c r="AB288" i="1"/>
  <c r="Z288" i="1"/>
  <c r="X288" i="1"/>
  <c r="W288" i="1"/>
  <c r="AA288" i="1"/>
  <c r="O668" i="1" l="1"/>
  <c r="K668" i="1"/>
  <c r="M668" i="1"/>
  <c r="N668" i="1"/>
  <c r="L668" i="1"/>
  <c r="AC288" i="1"/>
  <c r="V289" i="1" s="1"/>
  <c r="P668" i="1" l="1"/>
  <c r="I669" i="1" s="1"/>
  <c r="L669" i="1" s="1"/>
  <c r="O669" i="1"/>
  <c r="J669" i="1"/>
  <c r="Y289" i="1"/>
  <c r="X289" i="1"/>
  <c r="AA289" i="1"/>
  <c r="AB289" i="1"/>
  <c r="Z289" i="1"/>
  <c r="W289" i="1"/>
  <c r="M669" i="1" l="1"/>
  <c r="N669" i="1"/>
  <c r="K669" i="1"/>
  <c r="AC289" i="1"/>
  <c r="V290" i="1" s="1"/>
  <c r="P669" i="1" l="1"/>
  <c r="I670" i="1" s="1"/>
  <c r="L670" i="1" s="1"/>
  <c r="O670" i="1"/>
  <c r="Y290" i="1"/>
  <c r="AA290" i="1"/>
  <c r="X290" i="1"/>
  <c r="W290" i="1"/>
  <c r="Z290" i="1"/>
  <c r="AB290" i="1"/>
  <c r="M670" i="1" l="1"/>
  <c r="J670" i="1"/>
  <c r="N670" i="1"/>
  <c r="K670" i="1"/>
  <c r="AC290" i="1"/>
  <c r="V291" i="1" s="1"/>
  <c r="P670" i="1" l="1"/>
  <c r="I671" i="1" s="1"/>
  <c r="K671" i="1" s="1"/>
  <c r="L671" i="1"/>
  <c r="M671" i="1"/>
  <c r="O671" i="1"/>
  <c r="J671" i="1"/>
  <c r="N671" i="1" l="1"/>
  <c r="P671" i="1"/>
  <c r="I672" i="1" s="1"/>
  <c r="K672" i="1" s="1"/>
  <c r="O672" i="1"/>
  <c r="M672" i="1"/>
  <c r="N672" i="1"/>
  <c r="Y291" i="1"/>
  <c r="AA291" i="1"/>
  <c r="X291" i="1"/>
  <c r="W291" i="1"/>
  <c r="Z291" i="1"/>
  <c r="AB291" i="1"/>
  <c r="L672" i="1" l="1"/>
  <c r="J672" i="1"/>
  <c r="AC291" i="1"/>
  <c r="V292" i="1" s="1"/>
  <c r="P672" i="1" l="1"/>
  <c r="I673" i="1" s="1"/>
  <c r="M673" i="1" s="1"/>
  <c r="N673" i="1"/>
  <c r="K673" i="1"/>
  <c r="L673" i="1"/>
  <c r="J673" i="1"/>
  <c r="O673" i="1" l="1"/>
  <c r="P673" i="1" s="1"/>
  <c r="I674" i="1" s="1"/>
  <c r="K674" i="1" s="1"/>
  <c r="Y292" i="1"/>
  <c r="Z292" i="1"/>
  <c r="AB292" i="1"/>
  <c r="AA292" i="1"/>
  <c r="X292" i="1"/>
  <c r="W292" i="1"/>
  <c r="L674" i="1" l="1"/>
  <c r="N674" i="1"/>
  <c r="M674" i="1"/>
  <c r="O674" i="1"/>
  <c r="J674" i="1"/>
  <c r="AC292" i="1"/>
  <c r="V293" i="1" s="1"/>
  <c r="P674" i="1" l="1"/>
  <c r="I675" i="1" s="1"/>
  <c r="N675" i="1" s="1"/>
  <c r="Y293" i="1"/>
  <c r="AA293" i="1"/>
  <c r="W293" i="1"/>
  <c r="AB293" i="1"/>
  <c r="Z293" i="1"/>
  <c r="X293" i="1"/>
  <c r="O675" i="1" l="1"/>
  <c r="J675" i="1"/>
  <c r="K675" i="1"/>
  <c r="M675" i="1"/>
  <c r="L675" i="1"/>
  <c r="AC293" i="1"/>
  <c r="V294" i="1" s="1"/>
  <c r="P675" i="1" l="1"/>
  <c r="I676" i="1" s="1"/>
  <c r="K676" i="1" s="1"/>
  <c r="N676" i="1"/>
  <c r="M676" i="1"/>
  <c r="Y294" i="1"/>
  <c r="AA294" i="1"/>
  <c r="AB294" i="1"/>
  <c r="X294" i="1"/>
  <c r="Z294" i="1"/>
  <c r="W294" i="1"/>
  <c r="O676" i="1" l="1"/>
  <c r="J676" i="1"/>
  <c r="L676" i="1"/>
  <c r="AC294" i="1"/>
  <c r="V295" i="1" s="1"/>
  <c r="P676" i="1" l="1"/>
  <c r="I677" i="1" s="1"/>
  <c r="L677" i="1" s="1"/>
  <c r="N677" i="1"/>
  <c r="Y295" i="1"/>
  <c r="AA295" i="1"/>
  <c r="Z295" i="1"/>
  <c r="X295" i="1"/>
  <c r="W295" i="1"/>
  <c r="AB295" i="1"/>
  <c r="O677" i="1" l="1"/>
  <c r="K677" i="1"/>
  <c r="J677" i="1"/>
  <c r="M677" i="1"/>
  <c r="P677" i="1" s="1"/>
  <c r="I678" i="1" s="1"/>
  <c r="L678" i="1" s="1"/>
  <c r="AC295" i="1"/>
  <c r="V296" i="1" s="1"/>
  <c r="O678" i="1" l="1"/>
  <c r="K678" i="1"/>
  <c r="J678" i="1"/>
  <c r="N678" i="1"/>
  <c r="M678" i="1"/>
  <c r="Y296" i="1"/>
  <c r="AA296" i="1"/>
  <c r="Z296" i="1"/>
  <c r="X296" i="1"/>
  <c r="AB296" i="1"/>
  <c r="W296" i="1"/>
  <c r="P678" i="1" l="1"/>
  <c r="I679" i="1" s="1"/>
  <c r="K679" i="1" s="1"/>
  <c r="AC296" i="1"/>
  <c r="V297" i="1" s="1"/>
  <c r="J679" i="1" l="1"/>
  <c r="O679" i="1"/>
  <c r="M679" i="1"/>
  <c r="L679" i="1"/>
  <c r="N679" i="1"/>
  <c r="Y297" i="1"/>
  <c r="AA297" i="1"/>
  <c r="X297" i="1"/>
  <c r="AB297" i="1"/>
  <c r="Z297" i="1"/>
  <c r="W297" i="1"/>
  <c r="P679" i="1" l="1"/>
  <c r="I680" i="1" s="1"/>
  <c r="N680" i="1" s="1"/>
  <c r="AC297" i="1"/>
  <c r="V298" i="1" s="1"/>
  <c r="K680" i="1" l="1"/>
  <c r="M680" i="1"/>
  <c r="J680" i="1"/>
  <c r="L680" i="1"/>
  <c r="O680" i="1"/>
  <c r="P680" i="1" l="1"/>
  <c r="I681" i="1" s="1"/>
  <c r="Y298" i="1"/>
  <c r="W298" i="1"/>
  <c r="X298" i="1"/>
  <c r="AB298" i="1"/>
  <c r="Z298" i="1"/>
  <c r="AA298" i="1"/>
  <c r="L681" i="1" l="1"/>
  <c r="J681" i="1"/>
  <c r="K681" i="1"/>
  <c r="M681" i="1"/>
  <c r="O681" i="1"/>
  <c r="N681" i="1"/>
  <c r="AC298" i="1"/>
  <c r="V299" i="1" s="1"/>
  <c r="P681" i="1" l="1"/>
  <c r="I682" i="1" s="1"/>
  <c r="N682" i="1" s="1"/>
  <c r="Y299" i="1"/>
  <c r="AA299" i="1"/>
  <c r="AB299" i="1"/>
  <c r="Z299" i="1"/>
  <c r="W299" i="1"/>
  <c r="X299" i="1"/>
  <c r="L682" i="1" l="1"/>
  <c r="J682" i="1"/>
  <c r="K682" i="1"/>
  <c r="O682" i="1"/>
  <c r="M682" i="1"/>
  <c r="AC299" i="1"/>
  <c r="V300" i="1" s="1"/>
  <c r="P682" i="1" l="1"/>
  <c r="I683" i="1" s="1"/>
  <c r="L683" i="1" s="1"/>
  <c r="Y300" i="1"/>
  <c r="AB300" i="1"/>
  <c r="Z300" i="1"/>
  <c r="X300" i="1"/>
  <c r="AA300" i="1"/>
  <c r="W300" i="1"/>
  <c r="M683" i="1" l="1"/>
  <c r="O683" i="1"/>
  <c r="K683" i="1"/>
  <c r="J683" i="1"/>
  <c r="N683" i="1"/>
  <c r="AC300" i="1"/>
  <c r="V301" i="1" s="1"/>
  <c r="P683" i="1" l="1"/>
  <c r="I684" i="1" s="1"/>
  <c r="M684" i="1" l="1"/>
  <c r="O684" i="1"/>
  <c r="J684" i="1"/>
  <c r="K684" i="1"/>
  <c r="N684" i="1"/>
  <c r="L684" i="1"/>
  <c r="Y301" i="1"/>
  <c r="X301" i="1"/>
  <c r="Z301" i="1"/>
  <c r="AB301" i="1"/>
  <c r="W301" i="1"/>
  <c r="AA301" i="1"/>
  <c r="P684" i="1" l="1"/>
  <c r="I685" i="1" s="1"/>
  <c r="K685" i="1" s="1"/>
  <c r="M685" i="1"/>
  <c r="N685" i="1"/>
  <c r="AC301" i="1"/>
  <c r="V302" i="1" s="1"/>
  <c r="O685" i="1" l="1"/>
  <c r="J685" i="1"/>
  <c r="L685" i="1"/>
  <c r="P685" i="1" l="1"/>
  <c r="I686" i="1" s="1"/>
  <c r="N686" i="1" s="1"/>
  <c r="J686" i="1"/>
  <c r="O686" i="1"/>
  <c r="K686" i="1"/>
  <c r="L686" i="1"/>
  <c r="M686" i="1"/>
  <c r="Y302" i="1"/>
  <c r="AA302" i="1"/>
  <c r="AB302" i="1"/>
  <c r="Z302" i="1"/>
  <c r="X302" i="1"/>
  <c r="W302" i="1"/>
  <c r="P686" i="1" l="1"/>
  <c r="I687" i="1" s="1"/>
  <c r="J687" i="1" s="1"/>
  <c r="O687" i="1"/>
  <c r="M687" i="1"/>
  <c r="AC302" i="1"/>
  <c r="V303" i="1" s="1"/>
  <c r="K687" i="1" l="1"/>
  <c r="L687" i="1"/>
  <c r="N687" i="1"/>
  <c r="P687" i="1" s="1"/>
  <c r="I688" i="1" s="1"/>
  <c r="Y303" i="1"/>
  <c r="AB303" i="1"/>
  <c r="Z303" i="1"/>
  <c r="X303" i="1"/>
  <c r="W303" i="1"/>
  <c r="AA303" i="1"/>
  <c r="O688" i="1" l="1"/>
  <c r="K688" i="1"/>
  <c r="M688" i="1"/>
  <c r="L688" i="1"/>
  <c r="N688" i="1"/>
  <c r="J688" i="1"/>
  <c r="AC303" i="1"/>
  <c r="V304" i="1" s="1"/>
  <c r="P688" i="1" l="1"/>
  <c r="I689" i="1" s="1"/>
  <c r="K689" i="1" s="1"/>
  <c r="L689" i="1"/>
  <c r="M689" i="1"/>
  <c r="J689" i="1"/>
  <c r="O689" i="1"/>
  <c r="N689" i="1" l="1"/>
  <c r="P689" i="1" s="1"/>
  <c r="I690" i="1" s="1"/>
  <c r="O690" i="1" s="1"/>
  <c r="Y304" i="1"/>
  <c r="AB304" i="1"/>
  <c r="X304" i="1"/>
  <c r="AA304" i="1"/>
  <c r="Z304" i="1"/>
  <c r="W304" i="1"/>
  <c r="N690" i="1" l="1"/>
  <c r="M690" i="1"/>
  <c r="L690" i="1"/>
  <c r="K690" i="1"/>
  <c r="J690" i="1"/>
  <c r="AC304" i="1"/>
  <c r="V305" i="1" s="1"/>
  <c r="P690" i="1" l="1"/>
  <c r="I691" i="1" s="1"/>
  <c r="M691" i="1" s="1"/>
  <c r="Y305" i="1"/>
  <c r="W305" i="1"/>
  <c r="AB305" i="1"/>
  <c r="Z305" i="1"/>
  <c r="AA305" i="1"/>
  <c r="X305" i="1"/>
  <c r="O691" i="1" l="1"/>
  <c r="L691" i="1"/>
  <c r="J691" i="1"/>
  <c r="N691" i="1"/>
  <c r="K691" i="1"/>
  <c r="AC305" i="1"/>
  <c r="V306" i="1" s="1"/>
  <c r="P691" i="1" l="1"/>
  <c r="I692" i="1" s="1"/>
  <c r="L692" i="1" s="1"/>
  <c r="M692" i="1"/>
  <c r="N692" i="1"/>
  <c r="J692" i="1"/>
  <c r="Y306" i="1"/>
  <c r="AA306" i="1"/>
  <c r="W306" i="1"/>
  <c r="AB306" i="1"/>
  <c r="X306" i="1"/>
  <c r="Z306" i="1"/>
  <c r="O692" i="1" l="1"/>
  <c r="K692" i="1"/>
  <c r="AC306" i="1"/>
  <c r="V307" i="1" s="1"/>
  <c r="P692" i="1" l="1"/>
  <c r="I693" i="1" s="1"/>
  <c r="L693" i="1" s="1"/>
  <c r="O693" i="1"/>
  <c r="K693" i="1"/>
  <c r="J693" i="1"/>
  <c r="N693" i="1"/>
  <c r="M693" i="1"/>
  <c r="P693" i="1" l="1"/>
  <c r="I694" i="1" s="1"/>
  <c r="K694" i="1" s="1"/>
  <c r="O694" i="1"/>
  <c r="L694" i="1"/>
  <c r="Y307" i="1"/>
  <c r="X307" i="1"/>
  <c r="W307" i="1"/>
  <c r="AB307" i="1"/>
  <c r="AA307" i="1"/>
  <c r="Z307" i="1"/>
  <c r="J694" i="1" l="1"/>
  <c r="N694" i="1"/>
  <c r="M694" i="1"/>
  <c r="P694" i="1" s="1"/>
  <c r="I695" i="1" s="1"/>
  <c r="AC307" i="1"/>
  <c r="V308" i="1" s="1"/>
  <c r="M695" i="1" l="1"/>
  <c r="O695" i="1"/>
  <c r="N695" i="1"/>
  <c r="K695" i="1"/>
  <c r="J695" i="1"/>
  <c r="L695" i="1"/>
  <c r="P695" i="1" l="1"/>
  <c r="I696" i="1" s="1"/>
  <c r="K696" i="1" s="1"/>
  <c r="O696" i="1"/>
  <c r="L696" i="1"/>
  <c r="N696" i="1"/>
  <c r="M696" i="1"/>
  <c r="J696" i="1"/>
  <c r="Y308" i="1"/>
  <c r="X308" i="1"/>
  <c r="AA308" i="1"/>
  <c r="AB308" i="1"/>
  <c r="W308" i="1"/>
  <c r="Z308" i="1"/>
  <c r="P696" i="1" l="1"/>
  <c r="I697" i="1" s="1"/>
  <c r="K697" i="1" s="1"/>
  <c r="AC308" i="1"/>
  <c r="V309" i="1" s="1"/>
  <c r="M697" i="1" l="1"/>
  <c r="J697" i="1"/>
  <c r="N697" i="1"/>
  <c r="L697" i="1"/>
  <c r="O697" i="1"/>
  <c r="P697" i="1" l="1"/>
  <c r="I698" i="1" s="1"/>
  <c r="N698" i="1" s="1"/>
  <c r="O698" i="1"/>
  <c r="J698" i="1"/>
  <c r="L698" i="1"/>
  <c r="Y309" i="1"/>
  <c r="AB309" i="1"/>
  <c r="Z309" i="1"/>
  <c r="W309" i="1"/>
  <c r="X309" i="1"/>
  <c r="AA309" i="1"/>
  <c r="K698" i="1" l="1"/>
  <c r="M698" i="1"/>
  <c r="P698" i="1"/>
  <c r="I699" i="1" s="1"/>
  <c r="M699" i="1" s="1"/>
  <c r="AC309" i="1"/>
  <c r="V310" i="1" s="1"/>
  <c r="N699" i="1" l="1"/>
  <c r="J699" i="1"/>
  <c r="K699" i="1"/>
  <c r="L699" i="1"/>
  <c r="O699" i="1"/>
  <c r="P699" i="1" s="1"/>
  <c r="I700" i="1" s="1"/>
  <c r="L700" i="1" s="1"/>
  <c r="Y310" i="1"/>
  <c r="AB310" i="1"/>
  <c r="W310" i="1"/>
  <c r="X310" i="1"/>
  <c r="Z310" i="1"/>
  <c r="AA310" i="1"/>
  <c r="J700" i="1" l="1"/>
  <c r="K700" i="1"/>
  <c r="O700" i="1"/>
  <c r="N700" i="1"/>
  <c r="M700" i="1"/>
  <c r="AC310" i="1"/>
  <c r="V311" i="1" s="1"/>
  <c r="P700" i="1" l="1"/>
  <c r="I701" i="1" s="1"/>
  <c r="L701" i="1" s="1"/>
  <c r="O701" i="1"/>
  <c r="M701" i="1" l="1"/>
  <c r="N701" i="1"/>
  <c r="J701" i="1"/>
  <c r="K701" i="1"/>
  <c r="Y311" i="1"/>
  <c r="AA311" i="1"/>
  <c r="AB311" i="1"/>
  <c r="W311" i="1"/>
  <c r="Z311" i="1"/>
  <c r="X311" i="1"/>
  <c r="P701" i="1" l="1"/>
  <c r="I702" i="1" s="1"/>
  <c r="K702" i="1" s="1"/>
  <c r="O702" i="1"/>
  <c r="J702" i="1"/>
  <c r="AC311" i="1"/>
  <c r="V312" i="1" s="1"/>
  <c r="L702" i="1" l="1"/>
  <c r="M702" i="1"/>
  <c r="N702" i="1"/>
  <c r="P702" i="1" s="1"/>
  <c r="I703" i="1" s="1"/>
  <c r="L703" i="1" l="1"/>
  <c r="O703" i="1"/>
  <c r="M703" i="1"/>
  <c r="N703" i="1"/>
  <c r="K703" i="1"/>
  <c r="J703" i="1"/>
  <c r="Y312" i="1"/>
  <c r="X312" i="1"/>
  <c r="W312" i="1"/>
  <c r="AB312" i="1"/>
  <c r="AA312" i="1"/>
  <c r="Z312" i="1"/>
  <c r="P703" i="1" l="1"/>
  <c r="I704" i="1" s="1"/>
  <c r="AC312" i="1"/>
  <c r="V313" i="1" s="1"/>
  <c r="L704" i="1" l="1"/>
  <c r="M704" i="1"/>
  <c r="N704" i="1"/>
  <c r="J704" i="1"/>
  <c r="K704" i="1"/>
  <c r="O704" i="1"/>
  <c r="AA313" i="1"/>
  <c r="P704" i="1" l="1"/>
  <c r="I705" i="1" s="1"/>
  <c r="L705" i="1" s="1"/>
  <c r="Z313" i="1"/>
  <c r="Y313" i="1"/>
  <c r="X313" i="1"/>
  <c r="AB313" i="1"/>
  <c r="W313" i="1"/>
  <c r="J705" i="1" l="1"/>
  <c r="K705" i="1"/>
  <c r="O705" i="1"/>
  <c r="N705" i="1"/>
  <c r="M705" i="1"/>
  <c r="AC313" i="1"/>
  <c r="V314" i="1" s="1"/>
  <c r="P705" i="1" l="1"/>
  <c r="I706" i="1" s="1"/>
  <c r="M706" i="1" s="1"/>
  <c r="Y314" i="1"/>
  <c r="AA314" i="1"/>
  <c r="Z314" i="1"/>
  <c r="W314" i="1"/>
  <c r="X314" i="1"/>
  <c r="AB314" i="1"/>
  <c r="N706" i="1" l="1"/>
  <c r="L706" i="1"/>
  <c r="O706" i="1"/>
  <c r="J706" i="1"/>
  <c r="K706" i="1"/>
  <c r="AC314" i="1"/>
  <c r="V315" i="1" s="1"/>
  <c r="P706" i="1" l="1"/>
  <c r="I707" i="1" s="1"/>
  <c r="L707" i="1" s="1"/>
  <c r="Y315" i="1"/>
  <c r="AA315" i="1"/>
  <c r="AB315" i="1"/>
  <c r="W315" i="1"/>
  <c r="X315" i="1"/>
  <c r="Z315" i="1"/>
  <c r="M707" i="1" l="1"/>
  <c r="N707" i="1"/>
  <c r="K707" i="1"/>
  <c r="J707" i="1"/>
  <c r="O707" i="1"/>
  <c r="AC315" i="1"/>
  <c r="V316" i="1" s="1"/>
  <c r="P707" i="1" l="1"/>
  <c r="I708" i="1" s="1"/>
  <c r="K708" i="1" s="1"/>
  <c r="O708" i="1"/>
  <c r="N708" i="1"/>
  <c r="L708" i="1"/>
  <c r="M708" i="1"/>
  <c r="J708" i="1" l="1"/>
  <c r="P708" i="1" s="1"/>
  <c r="I709" i="1" s="1"/>
  <c r="Y316" i="1"/>
  <c r="AA316" i="1"/>
  <c r="AB316" i="1"/>
  <c r="X316" i="1"/>
  <c r="W316" i="1"/>
  <c r="Z316" i="1"/>
  <c r="N709" i="1" l="1"/>
  <c r="K709" i="1"/>
  <c r="M709" i="1"/>
  <c r="L709" i="1"/>
  <c r="O709" i="1"/>
  <c r="J709" i="1"/>
  <c r="AC316" i="1"/>
  <c r="V317" i="1" s="1"/>
  <c r="P709" i="1" l="1"/>
  <c r="I710" i="1" s="1"/>
  <c r="L710" i="1"/>
  <c r="J710" i="1"/>
  <c r="Y317" i="1"/>
  <c r="W317" i="1"/>
  <c r="AB317" i="1"/>
  <c r="X317" i="1"/>
  <c r="Z317" i="1"/>
  <c r="AA317" i="1"/>
  <c r="K710" i="1" l="1"/>
  <c r="O710" i="1"/>
  <c r="M710" i="1"/>
  <c r="N710" i="1"/>
  <c r="AC317" i="1"/>
  <c r="V318" i="1" s="1"/>
  <c r="P710" i="1" l="1"/>
  <c r="I711" i="1" s="1"/>
  <c r="Y318" i="1"/>
  <c r="AA318" i="1"/>
  <c r="X318" i="1"/>
  <c r="Z318" i="1"/>
  <c r="W318" i="1"/>
  <c r="AB318" i="1"/>
  <c r="N711" i="1" l="1"/>
  <c r="L711" i="1"/>
  <c r="J711" i="1"/>
  <c r="P711" i="1" s="1"/>
  <c r="I712" i="1" s="1"/>
  <c r="K711" i="1"/>
  <c r="O711" i="1"/>
  <c r="M711" i="1"/>
  <c r="AC318" i="1"/>
  <c r="V319" i="1" s="1"/>
  <c r="N712" i="1" l="1"/>
  <c r="K712" i="1"/>
  <c r="O712" i="1"/>
  <c r="J712" i="1"/>
  <c r="L712" i="1"/>
  <c r="M712" i="1"/>
  <c r="P712" i="1" l="1"/>
  <c r="I713" i="1" s="1"/>
  <c r="Y319" i="1"/>
  <c r="W319" i="1"/>
  <c r="Z319" i="1"/>
  <c r="X319" i="1"/>
  <c r="AB319" i="1"/>
  <c r="AA319" i="1"/>
  <c r="K713" i="1" l="1"/>
  <c r="N713" i="1"/>
  <c r="J713" i="1"/>
  <c r="O713" i="1"/>
  <c r="L713" i="1"/>
  <c r="M713" i="1"/>
  <c r="AC319" i="1"/>
  <c r="V320" i="1" s="1"/>
  <c r="P713" i="1" l="1"/>
  <c r="I714" i="1" s="1"/>
  <c r="M714" i="1" l="1"/>
  <c r="O714" i="1"/>
  <c r="K714" i="1"/>
  <c r="J714" i="1"/>
  <c r="P714" i="1" s="1"/>
  <c r="I715" i="1" s="1"/>
  <c r="N714" i="1"/>
  <c r="L714" i="1"/>
  <c r="Y320" i="1"/>
  <c r="AA320" i="1"/>
  <c r="X320" i="1"/>
  <c r="W320" i="1"/>
  <c r="AB320" i="1"/>
  <c r="Z320" i="1"/>
  <c r="J715" i="1" l="1"/>
  <c r="K715" i="1"/>
  <c r="O715" i="1"/>
  <c r="M715" i="1"/>
  <c r="L715" i="1"/>
  <c r="P715" i="1" s="1"/>
  <c r="I716" i="1" s="1"/>
  <c r="N715" i="1"/>
  <c r="AC320" i="1"/>
  <c r="V321" i="1" s="1"/>
  <c r="L716" i="1" l="1"/>
  <c r="K716" i="1"/>
  <c r="J716" i="1"/>
  <c r="M716" i="1"/>
  <c r="O716" i="1"/>
  <c r="M717" i="1" s="1"/>
  <c r="N716" i="1"/>
  <c r="P716" i="1"/>
  <c r="I717" i="1" s="1"/>
  <c r="L717" i="1" s="1"/>
  <c r="N717" i="1"/>
  <c r="Y321" i="1"/>
  <c r="X321" i="1"/>
  <c r="AB321" i="1"/>
  <c r="Z321" i="1"/>
  <c r="W321" i="1"/>
  <c r="AA321" i="1"/>
  <c r="J717" i="1" l="1"/>
  <c r="K717" i="1"/>
  <c r="O717" i="1"/>
  <c r="AC321" i="1"/>
  <c r="P717" i="1" l="1"/>
  <c r="I718" i="1" s="1"/>
  <c r="V322" i="1"/>
  <c r="AB322" i="1" s="1"/>
  <c r="M718" i="1" l="1"/>
  <c r="N718" i="1"/>
  <c r="J718" i="1"/>
  <c r="O718" i="1"/>
  <c r="K718" i="1"/>
  <c r="L718" i="1"/>
  <c r="X322" i="1"/>
  <c r="Y322" i="1"/>
  <c r="W322" i="1"/>
  <c r="AA322" i="1"/>
  <c r="Z322" i="1"/>
  <c r="P718" i="1" l="1"/>
  <c r="I719" i="1" s="1"/>
  <c r="AC322" i="1"/>
  <c r="V323" i="1" s="1"/>
  <c r="X323" i="1" s="1"/>
  <c r="L719" i="1" l="1"/>
  <c r="J719" i="1"/>
  <c r="O719" i="1"/>
  <c r="K719" i="1"/>
  <c r="M719" i="1"/>
  <c r="P719" i="1" s="1"/>
  <c r="I720" i="1" s="1"/>
  <c r="N719" i="1"/>
  <c r="Z323" i="1"/>
  <c r="AA323" i="1"/>
  <c r="Y323" i="1"/>
  <c r="AB323" i="1"/>
  <c r="W323" i="1"/>
  <c r="N720" i="1" l="1"/>
  <c r="K720" i="1"/>
  <c r="J720" i="1"/>
  <c r="O720" i="1"/>
  <c r="L720" i="1"/>
  <c r="P720" i="1" s="1"/>
  <c r="I721" i="1" s="1"/>
  <c r="M720" i="1"/>
  <c r="AC323" i="1"/>
  <c r="V324" i="1" s="1"/>
  <c r="AA324" i="1" s="1"/>
  <c r="M721" i="1" l="1"/>
  <c r="O721" i="1"/>
  <c r="J721" i="1"/>
  <c r="K721" i="1"/>
  <c r="M722" i="1" s="1"/>
  <c r="N721" i="1"/>
  <c r="L721" i="1"/>
  <c r="P721" i="1" s="1"/>
  <c r="I722" i="1" s="1"/>
  <c r="J722" i="1" s="1"/>
  <c r="K722" i="1"/>
  <c r="N722" i="1"/>
  <c r="Y324" i="1"/>
  <c r="Z324" i="1"/>
  <c r="AB324" i="1"/>
  <c r="W324" i="1"/>
  <c r="X324" i="1"/>
  <c r="O722" i="1" l="1"/>
  <c r="P722" i="1" s="1"/>
  <c r="I723" i="1" s="1"/>
  <c r="N723" i="1" s="1"/>
  <c r="L722" i="1"/>
  <c r="O723" i="1"/>
  <c r="AC324" i="1"/>
  <c r="V325" i="1" s="1"/>
  <c r="M723" i="1" l="1"/>
  <c r="J723" i="1"/>
  <c r="K723" i="1"/>
  <c r="L723" i="1"/>
  <c r="P723" i="1"/>
  <c r="I724" i="1" s="1"/>
  <c r="M724" i="1" s="1"/>
  <c r="O724" i="1"/>
  <c r="Y325" i="1"/>
  <c r="W325" i="1"/>
  <c r="Z325" i="1"/>
  <c r="AB325" i="1"/>
  <c r="X325" i="1"/>
  <c r="AA325" i="1"/>
  <c r="N724" i="1" l="1"/>
  <c r="L724" i="1"/>
  <c r="J724" i="1"/>
  <c r="K724" i="1"/>
  <c r="AC325" i="1"/>
  <c r="V326" i="1" s="1"/>
  <c r="P724" i="1" l="1"/>
  <c r="I725" i="1" s="1"/>
  <c r="J725" i="1" s="1"/>
  <c r="M725" i="1"/>
  <c r="K725" i="1"/>
  <c r="N725" i="1"/>
  <c r="L725" i="1"/>
  <c r="Y326" i="1"/>
  <c r="Z326" i="1"/>
  <c r="AB326" i="1"/>
  <c r="AA326" i="1"/>
  <c r="X326" i="1"/>
  <c r="W326" i="1"/>
  <c r="O725" i="1" l="1"/>
  <c r="P725" i="1"/>
  <c r="I726" i="1" s="1"/>
  <c r="K726" i="1" s="1"/>
  <c r="M726" i="1"/>
  <c r="J726" i="1"/>
  <c r="N726" i="1"/>
  <c r="AC326" i="1"/>
  <c r="V327" i="1" s="1"/>
  <c r="O726" i="1" l="1"/>
  <c r="L726" i="1"/>
  <c r="P726" i="1"/>
  <c r="I727" i="1" s="1"/>
  <c r="N727" i="1" s="1"/>
  <c r="Y327" i="1"/>
  <c r="X327" i="1"/>
  <c r="AB327" i="1"/>
  <c r="Z327" i="1"/>
  <c r="W327" i="1"/>
  <c r="AA327" i="1"/>
  <c r="J727" i="1" l="1"/>
  <c r="M727" i="1"/>
  <c r="O727" i="1"/>
  <c r="K727" i="1"/>
  <c r="L727" i="1"/>
  <c r="AC327" i="1"/>
  <c r="V328" i="1" s="1"/>
  <c r="P727" i="1" l="1"/>
  <c r="I728" i="1" s="1"/>
  <c r="M728" i="1" s="1"/>
  <c r="N728" i="1" l="1"/>
  <c r="O728" i="1"/>
  <c r="K728" i="1"/>
  <c r="J728" i="1"/>
  <c r="L728" i="1"/>
  <c r="Y328" i="1"/>
  <c r="W328" i="1"/>
  <c r="AA328" i="1"/>
  <c r="AB328" i="1"/>
  <c r="X328" i="1"/>
  <c r="Z328" i="1"/>
  <c r="P728" i="1" l="1"/>
  <c r="I729" i="1" s="1"/>
  <c r="O729" i="1" s="1"/>
  <c r="M729" i="1"/>
  <c r="L729" i="1"/>
  <c r="J729" i="1"/>
  <c r="N729" i="1"/>
  <c r="AC328" i="1"/>
  <c r="V329" i="1" s="1"/>
  <c r="K729" i="1" l="1"/>
  <c r="P729" i="1"/>
  <c r="I730" i="1" s="1"/>
  <c r="L730" i="1" s="1"/>
  <c r="Y329" i="1"/>
  <c r="W329" i="1"/>
  <c r="Z329" i="1"/>
  <c r="AB329" i="1"/>
  <c r="X329" i="1"/>
  <c r="AA329" i="1"/>
  <c r="M730" i="1" l="1"/>
  <c r="N730" i="1"/>
  <c r="O730" i="1"/>
  <c r="K730" i="1"/>
  <c r="J730" i="1"/>
  <c r="AC329" i="1"/>
  <c r="V330" i="1" s="1"/>
  <c r="P730" i="1" l="1"/>
  <c r="I731" i="1" s="1"/>
  <c r="J731" i="1" s="1"/>
  <c r="Y330" i="1"/>
  <c r="W330" i="1"/>
  <c r="AB330" i="1"/>
  <c r="Z330" i="1"/>
  <c r="AA330" i="1"/>
  <c r="X330" i="1"/>
  <c r="N731" i="1" l="1"/>
  <c r="M731" i="1"/>
  <c r="L731" i="1"/>
  <c r="O731" i="1"/>
  <c r="K731" i="1"/>
  <c r="AC330" i="1"/>
  <c r="V331" i="1" s="1"/>
  <c r="P731" i="1" l="1"/>
  <c r="I732" i="1" s="1"/>
  <c r="N732" i="1" s="1"/>
  <c r="M732" i="1" l="1"/>
  <c r="K732" i="1"/>
  <c r="O732" i="1"/>
  <c r="L732" i="1"/>
  <c r="J732" i="1"/>
  <c r="Y331" i="1"/>
  <c r="AA331" i="1"/>
  <c r="X331" i="1"/>
  <c r="W331" i="1"/>
  <c r="Z331" i="1"/>
  <c r="AB331" i="1"/>
  <c r="P732" i="1" l="1"/>
  <c r="I733" i="1" s="1"/>
  <c r="M733" i="1" s="1"/>
  <c r="AC331" i="1"/>
  <c r="V332" i="1" s="1"/>
  <c r="N733" i="1" l="1"/>
  <c r="O733" i="1"/>
  <c r="K733" i="1"/>
  <c r="J733" i="1"/>
  <c r="L733" i="1"/>
  <c r="Y332" i="1"/>
  <c r="AA332" i="1"/>
  <c r="Z332" i="1"/>
  <c r="W332" i="1"/>
  <c r="AB332" i="1"/>
  <c r="X332" i="1"/>
  <c r="P733" i="1" l="1"/>
  <c r="I734" i="1" s="1"/>
  <c r="M734" i="1" s="1"/>
  <c r="O734" i="1"/>
  <c r="N734" i="1"/>
  <c r="K734" i="1"/>
  <c r="AC332" i="1"/>
  <c r="V333" i="1" s="1"/>
  <c r="J734" i="1" l="1"/>
  <c r="L734" i="1"/>
  <c r="P734" i="1" s="1"/>
  <c r="I735" i="1" s="1"/>
  <c r="N735" i="1" l="1"/>
  <c r="J735" i="1"/>
  <c r="K735" i="1"/>
  <c r="O735" i="1"/>
  <c r="M735" i="1"/>
  <c r="L735" i="1"/>
  <c r="Y333" i="1"/>
  <c r="AA333" i="1"/>
  <c r="Z333" i="1"/>
  <c r="X333" i="1"/>
  <c r="W333" i="1"/>
  <c r="AB333" i="1"/>
  <c r="P735" i="1" l="1"/>
  <c r="I736" i="1" s="1"/>
  <c r="J736" i="1" s="1"/>
  <c r="O736" i="1"/>
  <c r="AC333" i="1"/>
  <c r="V334" i="1" s="1"/>
  <c r="M736" i="1" l="1"/>
  <c r="L736" i="1"/>
  <c r="N736" i="1"/>
  <c r="K736" i="1"/>
  <c r="P736" i="1"/>
  <c r="I737" i="1" s="1"/>
  <c r="Y334" i="1"/>
  <c r="W334" i="1"/>
  <c r="AA334" i="1"/>
  <c r="Z334" i="1"/>
  <c r="X334" i="1"/>
  <c r="AB334" i="1"/>
  <c r="K737" i="1" l="1"/>
  <c r="O737" i="1"/>
  <c r="J737" i="1"/>
  <c r="N737" i="1"/>
  <c r="M737" i="1"/>
  <c r="L737" i="1"/>
  <c r="AC334" i="1"/>
  <c r="V335" i="1" s="1"/>
  <c r="P737" i="1" l="1"/>
  <c r="I738" i="1" s="1"/>
  <c r="M738" i="1"/>
  <c r="N738" i="1"/>
  <c r="Y335" i="1"/>
  <c r="Z335" i="1"/>
  <c r="AB335" i="1"/>
  <c r="W335" i="1"/>
  <c r="X335" i="1"/>
  <c r="AA335" i="1"/>
  <c r="L738" i="1" l="1"/>
  <c r="K738" i="1"/>
  <c r="O738" i="1"/>
  <c r="J738" i="1"/>
  <c r="AC335" i="1"/>
  <c r="V336" i="1" s="1"/>
  <c r="P738" i="1" l="1"/>
  <c r="I739" i="1" s="1"/>
  <c r="J739" i="1" s="1"/>
  <c r="N739" i="1" l="1"/>
  <c r="O739" i="1"/>
  <c r="M739" i="1"/>
  <c r="L739" i="1"/>
  <c r="K739" i="1"/>
  <c r="Y336" i="1"/>
  <c r="Z336" i="1"/>
  <c r="W336" i="1"/>
  <c r="AB336" i="1"/>
  <c r="X336" i="1"/>
  <c r="AA336" i="1"/>
  <c r="P739" i="1" l="1"/>
  <c r="I740" i="1" s="1"/>
  <c r="O740" i="1" s="1"/>
  <c r="AC336" i="1"/>
  <c r="V337" i="1" s="1"/>
  <c r="N740" i="1" l="1"/>
  <c r="K740" i="1"/>
  <c r="J740" i="1"/>
  <c r="M740" i="1"/>
  <c r="L740" i="1"/>
  <c r="Y337" i="1"/>
  <c r="W337" i="1"/>
  <c r="Z337" i="1"/>
  <c r="X337" i="1"/>
  <c r="AB337" i="1"/>
  <c r="AA337" i="1"/>
  <c r="P740" i="1" l="1"/>
  <c r="I741" i="1" s="1"/>
  <c r="L741" i="1" s="1"/>
  <c r="AC337" i="1"/>
  <c r="V338" i="1" s="1"/>
  <c r="N741" i="1" l="1"/>
  <c r="K741" i="1"/>
  <c r="J741" i="1"/>
  <c r="O741" i="1"/>
  <c r="M741" i="1"/>
  <c r="P741" i="1" l="1"/>
  <c r="I742" i="1" s="1"/>
  <c r="L742" i="1" s="1"/>
  <c r="Y338" i="1"/>
  <c r="Z338" i="1"/>
  <c r="X338" i="1"/>
  <c r="AB338" i="1"/>
  <c r="AA338" i="1"/>
  <c r="W338" i="1"/>
  <c r="K742" i="1" l="1"/>
  <c r="J742" i="1"/>
  <c r="O742" i="1"/>
  <c r="N742" i="1"/>
  <c r="M742" i="1"/>
  <c r="P742" i="1" s="1"/>
  <c r="I743" i="1" s="1"/>
  <c r="AC338" i="1"/>
  <c r="V339" i="1" s="1"/>
  <c r="M743" i="1" l="1"/>
  <c r="N743" i="1"/>
  <c r="K743" i="1"/>
  <c r="O743" i="1"/>
  <c r="J743" i="1"/>
  <c r="L743" i="1"/>
  <c r="Y339" i="1"/>
  <c r="AB339" i="1"/>
  <c r="X339" i="1"/>
  <c r="Z339" i="1"/>
  <c r="AA339" i="1"/>
  <c r="W339" i="1"/>
  <c r="P743" i="1" l="1"/>
  <c r="I744" i="1" s="1"/>
  <c r="K744" i="1" s="1"/>
  <c r="O744" i="1"/>
  <c r="J744" i="1"/>
  <c r="M744" i="1"/>
  <c r="L744" i="1"/>
  <c r="AC339" i="1"/>
  <c r="V340" i="1" s="1"/>
  <c r="N744" i="1" l="1"/>
  <c r="P744" i="1"/>
  <c r="I745" i="1" s="1"/>
  <c r="L745" i="1" s="1"/>
  <c r="Y340" i="1"/>
  <c r="AA340" i="1"/>
  <c r="Z340" i="1"/>
  <c r="AB340" i="1"/>
  <c r="X340" i="1"/>
  <c r="W340" i="1"/>
  <c r="N745" i="1" l="1"/>
  <c r="M745" i="1"/>
  <c r="O745" i="1"/>
  <c r="J745" i="1"/>
  <c r="K745" i="1"/>
  <c r="AC340" i="1"/>
  <c r="V341" i="1" s="1"/>
  <c r="P745" i="1" l="1"/>
  <c r="I746" i="1" s="1"/>
  <c r="L746" i="1"/>
  <c r="O746" i="1"/>
  <c r="K746" i="1"/>
  <c r="J746" i="1"/>
  <c r="M746" i="1"/>
  <c r="N746" i="1"/>
  <c r="P746" i="1" l="1"/>
  <c r="I747" i="1" s="1"/>
  <c r="N747" i="1" s="1"/>
  <c r="M747" i="1"/>
  <c r="K747" i="1"/>
  <c r="J747" i="1"/>
  <c r="O747" i="1"/>
  <c r="L747" i="1"/>
  <c r="Y341" i="1"/>
  <c r="X341" i="1"/>
  <c r="Z341" i="1"/>
  <c r="AB341" i="1"/>
  <c r="AA341" i="1"/>
  <c r="W341" i="1"/>
  <c r="P747" i="1" l="1"/>
  <c r="I748" i="1" s="1"/>
  <c r="M748" i="1"/>
  <c r="O748" i="1"/>
  <c r="K748" i="1"/>
  <c r="N748" i="1"/>
  <c r="L748" i="1"/>
  <c r="J748" i="1"/>
  <c r="AC341" i="1"/>
  <c r="V342" i="1" s="1"/>
  <c r="P748" i="1" l="1"/>
  <c r="I749" i="1" s="1"/>
  <c r="L749" i="1" s="1"/>
  <c r="N749" i="1"/>
  <c r="J749" i="1"/>
  <c r="O749" i="1"/>
  <c r="K749" i="1"/>
  <c r="Y342" i="1"/>
  <c r="W342" i="1"/>
  <c r="AB342" i="1"/>
  <c r="X342" i="1"/>
  <c r="Z342" i="1"/>
  <c r="AA342" i="1"/>
  <c r="M749" i="1" l="1"/>
  <c r="P749" i="1"/>
  <c r="I750" i="1" s="1"/>
  <c r="L750" i="1" s="1"/>
  <c r="AC342" i="1"/>
  <c r="V343" i="1" s="1"/>
  <c r="K750" i="1" l="1"/>
  <c r="M750" i="1"/>
  <c r="J750" i="1"/>
  <c r="N750" i="1"/>
  <c r="O750" i="1"/>
  <c r="P750" i="1" l="1"/>
  <c r="I751" i="1" s="1"/>
  <c r="L751" i="1" s="1"/>
  <c r="O751" i="1"/>
  <c r="K751" i="1"/>
  <c r="N751" i="1"/>
  <c r="M751" i="1"/>
  <c r="Y343" i="1"/>
  <c r="AA343" i="1"/>
  <c r="AB343" i="1"/>
  <c r="X343" i="1"/>
  <c r="Z343" i="1"/>
  <c r="W343" i="1"/>
  <c r="J751" i="1" l="1"/>
  <c r="P751" i="1"/>
  <c r="I752" i="1" s="1"/>
  <c r="N752" i="1" s="1"/>
  <c r="O752" i="1"/>
  <c r="L752" i="1"/>
  <c r="M752" i="1"/>
  <c r="AC343" i="1"/>
  <c r="V344" i="1" s="1"/>
  <c r="J752" i="1" l="1"/>
  <c r="K752" i="1"/>
  <c r="P752" i="1" s="1"/>
  <c r="I753" i="1" s="1"/>
  <c r="J753" i="1" l="1"/>
  <c r="O753" i="1"/>
  <c r="L753" i="1"/>
  <c r="N753" i="1"/>
  <c r="K753" i="1"/>
  <c r="M753" i="1"/>
  <c r="Y344" i="1"/>
  <c r="Z344" i="1"/>
  <c r="AA344" i="1"/>
  <c r="X344" i="1"/>
  <c r="W344" i="1"/>
  <c r="AB344" i="1"/>
  <c r="P753" i="1" l="1"/>
  <c r="I754" i="1" s="1"/>
  <c r="K754" i="1" s="1"/>
  <c r="AC344" i="1"/>
  <c r="V345" i="1" s="1"/>
  <c r="O754" i="1" l="1"/>
  <c r="J754" i="1"/>
  <c r="N754" i="1"/>
  <c r="L754" i="1"/>
  <c r="M754" i="1"/>
  <c r="Y345" i="1"/>
  <c r="X345" i="1"/>
  <c r="W345" i="1"/>
  <c r="AB345" i="1"/>
  <c r="Z345" i="1"/>
  <c r="AA345" i="1"/>
  <c r="P754" i="1" l="1"/>
  <c r="I755" i="1" s="1"/>
  <c r="N755" i="1" s="1"/>
  <c r="M755" i="1"/>
  <c r="J755" i="1"/>
  <c r="K755" i="1"/>
  <c r="O755" i="1"/>
  <c r="AC345" i="1"/>
  <c r="V346" i="1" s="1"/>
  <c r="L755" i="1" l="1"/>
  <c r="P755" i="1" s="1"/>
  <c r="I756" i="1" s="1"/>
  <c r="M756" i="1" s="1"/>
  <c r="L756" i="1" l="1"/>
  <c r="N756" i="1"/>
  <c r="O756" i="1"/>
  <c r="J756" i="1"/>
  <c r="K756" i="1"/>
  <c r="Y346" i="1"/>
  <c r="Z346" i="1"/>
  <c r="AB346" i="1"/>
  <c r="X346" i="1"/>
  <c r="W346" i="1"/>
  <c r="AA346" i="1"/>
  <c r="P756" i="1" l="1"/>
  <c r="I757" i="1" s="1"/>
  <c r="L757" i="1" s="1"/>
  <c r="AC346" i="1"/>
  <c r="V347" i="1" s="1"/>
  <c r="N757" i="1" l="1"/>
  <c r="M757" i="1"/>
  <c r="K757" i="1"/>
  <c r="J757" i="1"/>
  <c r="O757" i="1"/>
  <c r="P757" i="1" s="1"/>
  <c r="I758" i="1" s="1"/>
  <c r="M758" i="1" s="1"/>
  <c r="Y347" i="1"/>
  <c r="W347" i="1"/>
  <c r="AB347" i="1"/>
  <c r="Z347" i="1"/>
  <c r="AA347" i="1"/>
  <c r="X347" i="1"/>
  <c r="L758" i="1" l="1"/>
  <c r="K758" i="1"/>
  <c r="J758" i="1"/>
  <c r="O758" i="1"/>
  <c r="N758" i="1"/>
  <c r="AC347" i="1"/>
  <c r="V348" i="1" s="1"/>
  <c r="P758" i="1" l="1"/>
  <c r="I759" i="1" s="1"/>
  <c r="L759" i="1" s="1"/>
  <c r="O759" i="1"/>
  <c r="K759" i="1"/>
  <c r="Y348" i="1"/>
  <c r="AB348" i="1"/>
  <c r="AA348" i="1"/>
  <c r="W348" i="1"/>
  <c r="Z348" i="1"/>
  <c r="X348" i="1"/>
  <c r="M759" i="1" l="1"/>
  <c r="N759" i="1"/>
  <c r="J759" i="1"/>
  <c r="P759" i="1" s="1"/>
  <c r="I760" i="1" s="1"/>
  <c r="AC348" i="1"/>
  <c r="V349" i="1" s="1"/>
  <c r="J760" i="1" l="1"/>
  <c r="N760" i="1"/>
  <c r="K760" i="1"/>
  <c r="M760" i="1"/>
  <c r="O760" i="1"/>
  <c r="L760" i="1"/>
  <c r="Y349" i="1"/>
  <c r="AA349" i="1"/>
  <c r="AB349" i="1"/>
  <c r="W349" i="1"/>
  <c r="X349" i="1"/>
  <c r="Z349" i="1"/>
  <c r="P760" i="1" l="1"/>
  <c r="I761" i="1" s="1"/>
  <c r="M761" i="1" s="1"/>
  <c r="K761" i="1"/>
  <c r="J761" i="1"/>
  <c r="O761" i="1"/>
  <c r="L761" i="1"/>
  <c r="N761" i="1"/>
  <c r="AC349" i="1"/>
  <c r="V350" i="1" s="1"/>
  <c r="P761" i="1" l="1"/>
  <c r="I762" i="1" s="1"/>
  <c r="K762" i="1" s="1"/>
  <c r="J762" i="1"/>
  <c r="L762" i="1"/>
  <c r="M762" i="1"/>
  <c r="Y350" i="1"/>
  <c r="AA350" i="1"/>
  <c r="W350" i="1"/>
  <c r="Z350" i="1"/>
  <c r="AB350" i="1"/>
  <c r="X350" i="1"/>
  <c r="O762" i="1" l="1"/>
  <c r="N762" i="1"/>
  <c r="P762" i="1" s="1"/>
  <c r="I763" i="1" s="1"/>
  <c r="K763" i="1" s="1"/>
  <c r="AC350" i="1"/>
  <c r="V351" i="1" s="1"/>
  <c r="L763" i="1" l="1"/>
  <c r="O763" i="1"/>
  <c r="N763" i="1"/>
  <c r="J763" i="1"/>
  <c r="M763" i="1"/>
  <c r="Y351" i="1"/>
  <c r="AA351" i="1"/>
  <c r="W351" i="1"/>
  <c r="X351" i="1"/>
  <c r="Z351" i="1"/>
  <c r="AB351" i="1"/>
  <c r="P763" i="1" l="1"/>
  <c r="I764" i="1" s="1"/>
  <c r="N764" i="1" s="1"/>
  <c r="AC351" i="1"/>
  <c r="V352" i="1" s="1"/>
  <c r="K764" i="1" l="1"/>
  <c r="J764" i="1"/>
  <c r="L764" i="1"/>
  <c r="O764" i="1"/>
  <c r="M764" i="1"/>
  <c r="Y352" i="1"/>
  <c r="AA352" i="1"/>
  <c r="AB352" i="1"/>
  <c r="X352" i="1"/>
  <c r="W352" i="1"/>
  <c r="Z352" i="1"/>
  <c r="P764" i="1" l="1"/>
  <c r="I765" i="1" s="1"/>
  <c r="N765" i="1" s="1"/>
  <c r="AC352" i="1"/>
  <c r="V353" i="1" s="1"/>
  <c r="M765" i="1" l="1"/>
  <c r="L765" i="1"/>
  <c r="O765" i="1"/>
  <c r="J765" i="1"/>
  <c r="K765" i="1"/>
  <c r="P765" i="1" l="1"/>
  <c r="I766" i="1" s="1"/>
  <c r="N766" i="1" s="1"/>
  <c r="Y353" i="1"/>
  <c r="AB353" i="1"/>
  <c r="W353" i="1"/>
  <c r="AA353" i="1"/>
  <c r="X353" i="1"/>
  <c r="Z353" i="1"/>
  <c r="L766" i="1" l="1"/>
  <c r="M766" i="1"/>
  <c r="J766" i="1"/>
  <c r="O766" i="1"/>
  <c r="K766" i="1"/>
  <c r="AC353" i="1"/>
  <c r="V354" i="1" s="1"/>
  <c r="P766" i="1" l="1"/>
  <c r="I767" i="1" s="1"/>
  <c r="N767" i="1" s="1"/>
  <c r="O767" i="1"/>
  <c r="Y354" i="1"/>
  <c r="AB354" i="1"/>
  <c r="W354" i="1"/>
  <c r="Z354" i="1"/>
  <c r="X354" i="1"/>
  <c r="AA354" i="1"/>
  <c r="K767" i="1" l="1"/>
  <c r="L767" i="1"/>
  <c r="M767" i="1"/>
  <c r="J767" i="1"/>
  <c r="AC354" i="1"/>
  <c r="V355" i="1" s="1"/>
  <c r="P767" i="1" l="1"/>
  <c r="I768" i="1" s="1"/>
  <c r="J768" i="1" s="1"/>
  <c r="Y355" i="1"/>
  <c r="AA355" i="1"/>
  <c r="W355" i="1"/>
  <c r="AB355" i="1"/>
  <c r="X355" i="1"/>
  <c r="Z355" i="1"/>
  <c r="O768" i="1" l="1"/>
  <c r="K768" i="1"/>
  <c r="N768" i="1"/>
  <c r="L768" i="1"/>
  <c r="M768" i="1"/>
  <c r="P768" i="1" s="1"/>
  <c r="I769" i="1" s="1"/>
  <c r="AC355" i="1"/>
  <c r="V356" i="1" s="1"/>
  <c r="J769" i="1" l="1"/>
  <c r="O769" i="1"/>
  <c r="K769" i="1"/>
  <c r="M769" i="1"/>
  <c r="N769" i="1"/>
  <c r="L769" i="1"/>
  <c r="P769" i="1" l="1"/>
  <c r="I770" i="1" s="1"/>
  <c r="M770" i="1" s="1"/>
  <c r="Y356" i="1"/>
  <c r="W356" i="1"/>
  <c r="X356" i="1"/>
  <c r="AB356" i="1"/>
  <c r="Z356" i="1"/>
  <c r="AA356" i="1"/>
  <c r="O770" i="1" l="1"/>
  <c r="N770" i="1"/>
  <c r="L770" i="1"/>
  <c r="K770" i="1"/>
  <c r="J770" i="1"/>
  <c r="AC356" i="1"/>
  <c r="V357" i="1" s="1"/>
  <c r="P770" i="1" l="1"/>
  <c r="I771" i="1" s="1"/>
  <c r="O771" i="1" s="1"/>
  <c r="J771" i="1"/>
  <c r="N771" i="1"/>
  <c r="K771" i="1" l="1"/>
  <c r="L771" i="1"/>
  <c r="M771" i="1"/>
  <c r="P771" i="1"/>
  <c r="I772" i="1" s="1"/>
  <c r="N772" i="1" s="1"/>
  <c r="O772" i="1"/>
  <c r="M772" i="1"/>
  <c r="Y357" i="1"/>
  <c r="Z357" i="1"/>
  <c r="X357" i="1"/>
  <c r="AB357" i="1"/>
  <c r="W357" i="1"/>
  <c r="AA357" i="1"/>
  <c r="L772" i="1" l="1"/>
  <c r="J772" i="1"/>
  <c r="K772" i="1"/>
  <c r="P772" i="1" s="1"/>
  <c r="I773" i="1" s="1"/>
  <c r="L773" i="1" s="1"/>
  <c r="AC357" i="1"/>
  <c r="V358" i="1" s="1"/>
  <c r="N773" i="1" l="1"/>
  <c r="J773" i="1"/>
  <c r="M773" i="1"/>
  <c r="O773" i="1"/>
  <c r="K773" i="1"/>
  <c r="P773" i="1" l="1"/>
  <c r="I774" i="1" s="1"/>
  <c r="M774" i="1" s="1"/>
  <c r="L774" i="1"/>
  <c r="N774" i="1"/>
  <c r="Y358" i="1"/>
  <c r="X358" i="1"/>
  <c r="AB358" i="1"/>
  <c r="W358" i="1"/>
  <c r="AA358" i="1"/>
  <c r="Z358" i="1"/>
  <c r="O774" i="1" l="1"/>
  <c r="P774" i="1" s="1"/>
  <c r="I775" i="1" s="1"/>
  <c r="K775" i="1" s="1"/>
  <c r="K774" i="1"/>
  <c r="J774" i="1"/>
  <c r="AC358" i="1"/>
  <c r="V359" i="1" s="1"/>
  <c r="L775" i="1" l="1"/>
  <c r="M775" i="1"/>
  <c r="J775" i="1"/>
  <c r="O775" i="1"/>
  <c r="N775" i="1"/>
  <c r="Y359" i="1"/>
  <c r="AA359" i="1"/>
  <c r="X359" i="1"/>
  <c r="AB359" i="1"/>
  <c r="W359" i="1"/>
  <c r="Z359" i="1"/>
  <c r="P775" i="1" l="1"/>
  <c r="I776" i="1" s="1"/>
  <c r="N776" i="1" s="1"/>
  <c r="AC359" i="1"/>
  <c r="V360" i="1" s="1"/>
  <c r="J776" i="1" l="1"/>
  <c r="K776" i="1"/>
  <c r="L776" i="1"/>
  <c r="M776" i="1"/>
  <c r="O776" i="1"/>
  <c r="Y360" i="1"/>
  <c r="AB360" i="1"/>
  <c r="X360" i="1"/>
  <c r="AA360" i="1"/>
  <c r="W360" i="1"/>
  <c r="Z360" i="1"/>
  <c r="P776" i="1" l="1"/>
  <c r="I777" i="1" s="1"/>
  <c r="J777" i="1" s="1"/>
  <c r="O777" i="1"/>
  <c r="AC360" i="1"/>
  <c r="V361" i="1" s="1"/>
  <c r="M777" i="1" l="1"/>
  <c r="K777" i="1"/>
  <c r="L777" i="1"/>
  <c r="N777" i="1"/>
  <c r="P777" i="1" l="1"/>
  <c r="I778" i="1" s="1"/>
  <c r="L778" i="1" s="1"/>
  <c r="Y361" i="1"/>
  <c r="AA361" i="1"/>
  <c r="X361" i="1"/>
  <c r="Z361" i="1"/>
  <c r="W361" i="1"/>
  <c r="AB361" i="1"/>
  <c r="J778" i="1" l="1"/>
  <c r="O778" i="1"/>
  <c r="M778" i="1"/>
  <c r="K778" i="1"/>
  <c r="N778" i="1"/>
  <c r="AC361" i="1"/>
  <c r="V362" i="1" s="1"/>
  <c r="P778" i="1" l="1"/>
  <c r="I779" i="1" s="1"/>
  <c r="N779" i="1" s="1"/>
  <c r="O779" i="1"/>
  <c r="L779" i="1"/>
  <c r="M779" i="1"/>
  <c r="J779" i="1" l="1"/>
  <c r="K779" i="1"/>
  <c r="P779" i="1"/>
  <c r="I780" i="1" s="1"/>
  <c r="J780" i="1" s="1"/>
  <c r="Y362" i="1"/>
  <c r="X362" i="1"/>
  <c r="AA362" i="1"/>
  <c r="W362" i="1"/>
  <c r="AB362" i="1"/>
  <c r="Z362" i="1"/>
  <c r="O780" i="1" l="1"/>
  <c r="K780" i="1"/>
  <c r="L780" i="1"/>
  <c r="M780" i="1"/>
  <c r="N780" i="1"/>
  <c r="AC362" i="1"/>
  <c r="V363" i="1" s="1"/>
  <c r="P780" i="1" l="1"/>
  <c r="I781" i="1" s="1"/>
  <c r="L781" i="1" s="1"/>
  <c r="O781" i="1"/>
  <c r="Y363" i="1"/>
  <c r="AA363" i="1"/>
  <c r="X363" i="1"/>
  <c r="W363" i="1"/>
  <c r="AB363" i="1"/>
  <c r="Z363" i="1"/>
  <c r="J781" i="1" l="1"/>
  <c r="N781" i="1"/>
  <c r="M781" i="1"/>
  <c r="K781" i="1"/>
  <c r="AC363" i="1"/>
  <c r="V364" i="1" s="1"/>
  <c r="P781" i="1" l="1"/>
  <c r="I782" i="1" s="1"/>
  <c r="N782" i="1"/>
  <c r="O782" i="1"/>
  <c r="L782" i="1"/>
  <c r="J782" i="1"/>
  <c r="M782" i="1"/>
  <c r="K782" i="1"/>
  <c r="Y364" i="1"/>
  <c r="AA364" i="1"/>
  <c r="W364" i="1"/>
  <c r="X364" i="1"/>
  <c r="AB364" i="1"/>
  <c r="Z364" i="1"/>
  <c r="P782" i="1" l="1"/>
  <c r="I783" i="1" s="1"/>
  <c r="N783" i="1" s="1"/>
  <c r="O783" i="1"/>
  <c r="M783" i="1"/>
  <c r="AC364" i="1"/>
  <c r="V365" i="1" s="1"/>
  <c r="L783" i="1" l="1"/>
  <c r="J783" i="1"/>
  <c r="K783" i="1"/>
  <c r="P783" i="1" l="1"/>
  <c r="I784" i="1" s="1"/>
  <c r="N784" i="1" s="1"/>
  <c r="L784" i="1"/>
  <c r="O784" i="1"/>
  <c r="M784" i="1"/>
  <c r="AH7" i="1"/>
  <c r="AH9" i="1" s="1"/>
  <c r="AH4" i="1"/>
  <c r="AH3" i="1"/>
  <c r="AH15" i="1"/>
  <c r="AH14" i="1"/>
  <c r="Y365" i="1"/>
  <c r="X365" i="1"/>
  <c r="W365" i="1"/>
  <c r="AB365" i="1"/>
  <c r="Z365" i="1"/>
  <c r="AA365" i="1"/>
  <c r="K784" i="1" l="1"/>
  <c r="J784" i="1"/>
  <c r="P784" i="1"/>
  <c r="AH16" i="1"/>
  <c r="AH17" i="1"/>
  <c r="AH12" i="1"/>
  <c r="AH13" i="1" s="1"/>
  <c r="AH11" i="1"/>
  <c r="AH18" i="1" s="1"/>
  <c r="AH8" i="1"/>
  <c r="C34" i="1"/>
  <c r="AC365" i="1"/>
  <c r="V366" i="1" s="1"/>
  <c r="AH19" i="1" l="1"/>
  <c r="AH20" i="1" s="1"/>
  <c r="Y366" i="1"/>
  <c r="AA366" i="1"/>
  <c r="X366" i="1"/>
  <c r="W366" i="1"/>
  <c r="Z366" i="1"/>
  <c r="AB366" i="1"/>
  <c r="AC366" i="1" l="1"/>
  <c r="V367" i="1" s="1"/>
  <c r="Y367" i="1" l="1"/>
  <c r="AA367" i="1"/>
  <c r="AB367" i="1"/>
  <c r="W367" i="1"/>
  <c r="X367" i="1"/>
  <c r="Z367" i="1"/>
  <c r="AC367" i="1" l="1"/>
  <c r="V368" i="1" s="1"/>
  <c r="Y368" i="1" l="1"/>
  <c r="W368" i="1"/>
  <c r="X368" i="1"/>
  <c r="AA368" i="1"/>
  <c r="Z368" i="1"/>
  <c r="AB368" i="1"/>
  <c r="AC368" i="1" l="1"/>
  <c r="V369" i="1" s="1"/>
  <c r="Y369" i="1" l="1"/>
  <c r="X369" i="1"/>
  <c r="Z369" i="1"/>
  <c r="W369" i="1"/>
  <c r="AA369" i="1"/>
  <c r="AB369" i="1"/>
  <c r="AC369" i="1" l="1"/>
  <c r="V370" i="1" s="1"/>
  <c r="Y370" i="1" l="1"/>
  <c r="AA370" i="1"/>
  <c r="W370" i="1"/>
  <c r="AB370" i="1"/>
  <c r="X370" i="1"/>
  <c r="Z370" i="1"/>
  <c r="AC370" i="1" l="1"/>
  <c r="V371" i="1" s="1"/>
  <c r="Y371" i="1" l="1"/>
  <c r="AA371" i="1"/>
  <c r="AB371" i="1"/>
  <c r="W371" i="1"/>
  <c r="X371" i="1"/>
  <c r="Z371" i="1"/>
  <c r="AC371" i="1" l="1"/>
  <c r="V372" i="1" s="1"/>
  <c r="Y372" i="1" l="1"/>
  <c r="W372" i="1"/>
  <c r="AB372" i="1"/>
  <c r="X372" i="1"/>
  <c r="Z372" i="1"/>
  <c r="AA372" i="1"/>
  <c r="AC372" i="1" l="1"/>
  <c r="V373" i="1" s="1"/>
  <c r="Y373" i="1" l="1"/>
  <c r="Z373" i="1"/>
  <c r="AB373" i="1"/>
  <c r="X373" i="1"/>
  <c r="W373" i="1"/>
  <c r="AA373" i="1"/>
  <c r="AC373" i="1" l="1"/>
  <c r="V374" i="1" s="1"/>
  <c r="Y374" i="1" l="1"/>
  <c r="X374" i="1"/>
  <c r="W374" i="1"/>
  <c r="Z374" i="1"/>
  <c r="AB374" i="1"/>
  <c r="AA374" i="1"/>
  <c r="AC374" i="1" l="1"/>
  <c r="V375" i="1" s="1"/>
  <c r="Y375" i="1" l="1"/>
  <c r="AA375" i="1"/>
  <c r="AB375" i="1"/>
  <c r="X375" i="1"/>
  <c r="Z375" i="1"/>
  <c r="W375" i="1"/>
  <c r="AC375" i="1" l="1"/>
  <c r="V376" i="1" s="1"/>
  <c r="Y376" i="1" l="1"/>
  <c r="AA376" i="1"/>
  <c r="X376" i="1"/>
  <c r="AB376" i="1"/>
  <c r="W376" i="1"/>
  <c r="Z376" i="1"/>
  <c r="AC376" i="1" l="1"/>
  <c r="V377" i="1" s="1"/>
  <c r="Y377" i="1" l="1"/>
  <c r="AA377" i="1"/>
  <c r="X377" i="1"/>
  <c r="Z377" i="1"/>
  <c r="W377" i="1"/>
  <c r="AB377" i="1"/>
  <c r="AC377" i="1" l="1"/>
  <c r="V378" i="1" s="1"/>
  <c r="Y378" i="1" l="1"/>
  <c r="AB378" i="1"/>
  <c r="Z378" i="1"/>
  <c r="W378" i="1"/>
  <c r="X378" i="1"/>
  <c r="AA378" i="1"/>
  <c r="AC378" i="1" l="1"/>
  <c r="AG378" i="1" l="1"/>
  <c r="V379" i="1"/>
  <c r="AB379" i="1" s="1"/>
  <c r="W379" i="1" l="1"/>
  <c r="X379" i="1"/>
  <c r="Z379" i="1"/>
  <c r="Y379" i="1"/>
  <c r="AA379" i="1"/>
  <c r="AC379" i="1" l="1"/>
  <c r="AG379" i="1" l="1"/>
  <c r="V380" i="1"/>
  <c r="AB380" i="1" s="1"/>
  <c r="X380" i="1" l="1"/>
  <c r="AA380" i="1"/>
  <c r="Y380" i="1"/>
  <c r="Z380" i="1"/>
  <c r="W380" i="1"/>
  <c r="AG380" i="1"/>
  <c r="AC380" i="1" l="1"/>
  <c r="AG381" i="1"/>
  <c r="V381" i="1" l="1"/>
  <c r="Z381" i="1" s="1"/>
  <c r="Y381" i="1" l="1"/>
  <c r="AA381" i="1"/>
  <c r="W381" i="1"/>
  <c r="X381" i="1"/>
  <c r="AB381" i="1"/>
  <c r="AC381" i="1" l="1"/>
  <c r="V382" i="1" s="1"/>
  <c r="W382" i="1" s="1"/>
  <c r="AB382" i="1" l="1"/>
  <c r="Z382" i="1"/>
  <c r="Y382" i="1"/>
  <c r="AA382" i="1"/>
  <c r="X382" i="1"/>
  <c r="AC382" i="1" l="1"/>
  <c r="V383" i="1" s="1"/>
  <c r="Z383" i="1" l="1"/>
  <c r="AB383" i="1"/>
  <c r="AA383" i="1"/>
  <c r="Y383" i="1"/>
  <c r="X383" i="1"/>
  <c r="W383" i="1"/>
  <c r="AC383" i="1" l="1"/>
  <c r="V384" i="1" s="1"/>
  <c r="Y384" i="1" s="1"/>
  <c r="W384" i="1" l="1"/>
  <c r="AA384" i="1"/>
  <c r="Z384" i="1"/>
  <c r="X384" i="1"/>
  <c r="AB384" i="1"/>
  <c r="AC384" i="1" l="1"/>
  <c r="V385" i="1" s="1"/>
  <c r="Y385" i="1" s="1"/>
  <c r="Z385" i="1" l="1"/>
  <c r="X385" i="1"/>
  <c r="AB385" i="1"/>
  <c r="W385" i="1"/>
  <c r="AA385" i="1"/>
  <c r="AC385" i="1" l="1"/>
  <c r="V386" i="1" s="1"/>
  <c r="Z386" i="1" s="1"/>
  <c r="AA386" i="1" l="1"/>
  <c r="AB386" i="1"/>
  <c r="X386" i="1"/>
  <c r="Y386" i="1"/>
  <c r="W386" i="1"/>
  <c r="AC386" i="1" l="1"/>
  <c r="V387" i="1" s="1"/>
  <c r="Y387" i="1" s="1"/>
  <c r="Z387" i="1" l="1"/>
  <c r="W387" i="1"/>
  <c r="X387" i="1"/>
  <c r="AB387" i="1"/>
  <c r="AA387" i="1"/>
  <c r="AC387" i="1" l="1"/>
  <c r="V388" i="1" s="1"/>
  <c r="Y388" i="1" s="1"/>
  <c r="AA388" i="1" l="1"/>
  <c r="X388" i="1"/>
  <c r="AB388" i="1"/>
  <c r="W388" i="1"/>
  <c r="Z388" i="1"/>
  <c r="AC388" i="1" l="1"/>
  <c r="V389" i="1" s="1"/>
  <c r="Y389" i="1" s="1"/>
  <c r="X389" i="1" l="1"/>
  <c r="Z389" i="1"/>
  <c r="AB389" i="1"/>
  <c r="W389" i="1"/>
  <c r="AA389" i="1"/>
  <c r="AC389" i="1" l="1"/>
  <c r="V390" i="1" s="1"/>
  <c r="Y390" i="1" s="1"/>
  <c r="X390" i="1" l="1"/>
  <c r="Z390" i="1"/>
  <c r="W390" i="1"/>
  <c r="AB390" i="1"/>
  <c r="AA390" i="1"/>
  <c r="AC390" i="1" l="1"/>
  <c r="V391" i="1" s="1"/>
  <c r="Y391" i="1" s="1"/>
  <c r="AB391" i="1" l="1"/>
  <c r="AA391" i="1"/>
  <c r="W391" i="1"/>
  <c r="X391" i="1"/>
  <c r="Z391" i="1"/>
  <c r="AC391" i="1" l="1"/>
  <c r="V392" i="1" s="1"/>
  <c r="Y392" i="1" s="1"/>
  <c r="W392" i="1" l="1"/>
  <c r="AB392" i="1"/>
  <c r="AA392" i="1"/>
  <c r="X392" i="1"/>
  <c r="Z392" i="1"/>
  <c r="AC392" i="1" l="1"/>
  <c r="V393" i="1" s="1"/>
  <c r="Y393" i="1" s="1"/>
  <c r="AA393" i="1" l="1"/>
  <c r="AB393" i="1"/>
  <c r="Z393" i="1"/>
  <c r="W393" i="1"/>
  <c r="X393" i="1"/>
  <c r="AC393" i="1" l="1"/>
  <c r="V394" i="1" s="1"/>
  <c r="Y394" i="1" s="1"/>
  <c r="X394" i="1" l="1"/>
  <c r="Z394" i="1"/>
  <c r="AB394" i="1"/>
  <c r="W394" i="1"/>
  <c r="AA394" i="1"/>
  <c r="AC394" i="1" s="1"/>
  <c r="V395" i="1" s="1"/>
  <c r="Y395" i="1" l="1"/>
  <c r="AA395" i="1"/>
  <c r="AB395" i="1"/>
  <c r="Z395" i="1"/>
  <c r="X395" i="1"/>
  <c r="W395" i="1"/>
  <c r="AC395" i="1" l="1"/>
  <c r="V396" i="1" s="1"/>
  <c r="Y396" i="1" l="1"/>
  <c r="X396" i="1"/>
  <c r="AB396" i="1"/>
  <c r="Z396" i="1"/>
  <c r="W396" i="1"/>
  <c r="AA396" i="1"/>
  <c r="AC396" i="1" l="1"/>
  <c r="V397" i="1" s="1"/>
  <c r="Y397" i="1" l="1"/>
  <c r="AA397" i="1"/>
  <c r="AB397" i="1"/>
  <c r="X397" i="1"/>
  <c r="W397" i="1"/>
  <c r="Z397" i="1"/>
  <c r="AC397" i="1" l="1"/>
  <c r="V398" i="1" s="1"/>
  <c r="Y398" i="1" l="1"/>
  <c r="AA398" i="1"/>
  <c r="Z398" i="1"/>
  <c r="X398" i="1"/>
  <c r="W398" i="1"/>
  <c r="AB398" i="1"/>
  <c r="AC398" i="1" l="1"/>
  <c r="V399" i="1" s="1"/>
  <c r="Y399" i="1" l="1"/>
  <c r="AA399" i="1"/>
  <c r="X399" i="1"/>
  <c r="Z399" i="1"/>
  <c r="W399" i="1"/>
  <c r="AB399" i="1"/>
  <c r="AC399" i="1" l="1"/>
  <c r="V400" i="1" s="1"/>
  <c r="AB400" i="1" l="1"/>
  <c r="Y400" i="1" l="1"/>
  <c r="X400" i="1"/>
  <c r="Z400" i="1"/>
  <c r="W400" i="1"/>
  <c r="AA400" i="1"/>
  <c r="AC400" i="1" l="1"/>
  <c r="V401" i="1" s="1"/>
  <c r="Y401" i="1" l="1"/>
  <c r="X401" i="1"/>
  <c r="W401" i="1"/>
  <c r="AB401" i="1"/>
  <c r="Z401" i="1"/>
  <c r="AA401" i="1"/>
  <c r="AC401" i="1" l="1"/>
  <c r="V402" i="1" s="1"/>
  <c r="Y402" i="1" l="1"/>
  <c r="X402" i="1"/>
  <c r="Z402" i="1"/>
  <c r="AA402" i="1"/>
  <c r="AB402" i="1"/>
  <c r="W402" i="1"/>
  <c r="AC402" i="1" l="1"/>
  <c r="V403" i="1" s="1"/>
  <c r="Y403" i="1" l="1"/>
  <c r="AB403" i="1"/>
  <c r="W403" i="1"/>
  <c r="X403" i="1"/>
  <c r="Z403" i="1"/>
  <c r="AA403" i="1"/>
  <c r="AC403" i="1" l="1"/>
  <c r="V404" i="1" s="1"/>
  <c r="AB404" i="1" l="1"/>
  <c r="Y404" i="1" l="1"/>
  <c r="AA404" i="1"/>
  <c r="W404" i="1"/>
  <c r="Z404" i="1"/>
  <c r="X404" i="1"/>
  <c r="AC404" i="1" l="1"/>
  <c r="V405" i="1" s="1"/>
  <c r="Y405" i="1" l="1"/>
  <c r="X405" i="1"/>
  <c r="AB405" i="1"/>
  <c r="AA405" i="1"/>
  <c r="Z405" i="1"/>
  <c r="W405" i="1"/>
  <c r="AC405" i="1" l="1"/>
  <c r="V406" i="1" s="1"/>
  <c r="Y406" i="1" l="1"/>
  <c r="Z406" i="1"/>
  <c r="W406" i="1"/>
  <c r="AB406" i="1"/>
  <c r="AA406" i="1"/>
  <c r="X406" i="1"/>
  <c r="AC406" i="1" l="1"/>
  <c r="V407" i="1" s="1"/>
  <c r="Y407" i="1" l="1"/>
  <c r="W407" i="1"/>
  <c r="X407" i="1"/>
  <c r="AB407" i="1"/>
  <c r="Z407" i="1"/>
  <c r="AA407" i="1"/>
  <c r="AC407" i="1" l="1"/>
  <c r="V408" i="1" s="1"/>
  <c r="Y408" i="1" l="1"/>
  <c r="AA408" i="1"/>
  <c r="AB408" i="1"/>
  <c r="Z408" i="1"/>
  <c r="X408" i="1"/>
  <c r="W408" i="1"/>
  <c r="AC408" i="1" l="1"/>
  <c r="V409" i="1" s="1"/>
  <c r="Y409" i="1" l="1"/>
  <c r="AA409" i="1"/>
  <c r="X409" i="1"/>
  <c r="Z409" i="1"/>
  <c r="W409" i="1"/>
  <c r="AB409" i="1"/>
  <c r="AC409" i="1" l="1"/>
  <c r="V410" i="1" s="1"/>
  <c r="Y410" i="1" l="1"/>
  <c r="AA410" i="1"/>
  <c r="W410" i="1"/>
  <c r="Z410" i="1"/>
  <c r="X410" i="1"/>
  <c r="AB410" i="1"/>
  <c r="AC410" i="1" l="1"/>
  <c r="V411" i="1" s="1"/>
  <c r="Y411" i="1" l="1"/>
  <c r="AB411" i="1"/>
  <c r="W411" i="1"/>
  <c r="X411" i="1"/>
  <c r="Z411" i="1"/>
  <c r="AA411" i="1"/>
  <c r="AC411" i="1" l="1"/>
  <c r="V412" i="1" s="1"/>
  <c r="Y412" i="1" l="1"/>
  <c r="AA412" i="1"/>
  <c r="W412" i="1"/>
  <c r="AB412" i="1"/>
  <c r="X412" i="1"/>
  <c r="Z412" i="1"/>
  <c r="AC412" i="1" l="1"/>
  <c r="V413" i="1" s="1"/>
  <c r="AB413" i="1" l="1"/>
  <c r="Y413" i="1" l="1"/>
  <c r="AA413" i="1"/>
  <c r="X413" i="1"/>
  <c r="Z413" i="1"/>
  <c r="W413" i="1"/>
  <c r="AC413" i="1" l="1"/>
  <c r="V414" i="1" s="1"/>
  <c r="Y414" i="1" l="1"/>
  <c r="Z414" i="1"/>
  <c r="AB414" i="1"/>
  <c r="W414" i="1"/>
  <c r="X414" i="1"/>
  <c r="AA414" i="1"/>
  <c r="AC414" i="1" l="1"/>
  <c r="V415" i="1" s="1"/>
  <c r="Y415" i="1" l="1"/>
  <c r="AB415" i="1"/>
  <c r="Z415" i="1"/>
  <c r="X415" i="1"/>
  <c r="W415" i="1"/>
  <c r="AA415" i="1"/>
  <c r="AC415" i="1" l="1"/>
  <c r="V416" i="1" s="1"/>
  <c r="Y416" i="1" l="1"/>
  <c r="W416" i="1"/>
  <c r="AB416" i="1"/>
  <c r="X416" i="1"/>
  <c r="Z416" i="1"/>
  <c r="AA416" i="1"/>
  <c r="AC416" i="1" l="1"/>
  <c r="V417" i="1" s="1"/>
  <c r="Y417" i="1" l="1"/>
  <c r="AB417" i="1"/>
  <c r="Z417" i="1"/>
  <c r="W417" i="1"/>
  <c r="X417" i="1"/>
  <c r="AA417" i="1"/>
  <c r="AC417" i="1" l="1"/>
  <c r="V418" i="1" s="1"/>
  <c r="Y418" i="1" l="1"/>
  <c r="W418" i="1"/>
  <c r="AA418" i="1"/>
  <c r="AB418" i="1"/>
  <c r="X418" i="1"/>
  <c r="Z418" i="1"/>
  <c r="AC418" i="1" l="1"/>
  <c r="V419" i="1" s="1"/>
  <c r="Y419" i="1" l="1"/>
  <c r="W419" i="1"/>
  <c r="AA419" i="1"/>
  <c r="AB419" i="1"/>
  <c r="Z419" i="1"/>
  <c r="X419" i="1"/>
  <c r="AC419" i="1" l="1"/>
  <c r="V420" i="1" s="1"/>
  <c r="Y420" i="1" l="1"/>
  <c r="AA420" i="1"/>
  <c r="AB420" i="1"/>
  <c r="W420" i="1"/>
  <c r="Z420" i="1"/>
  <c r="X420" i="1"/>
  <c r="AC420" i="1" l="1"/>
  <c r="V421" i="1" s="1"/>
  <c r="Y421" i="1" l="1"/>
  <c r="AA421" i="1"/>
  <c r="AB421" i="1"/>
  <c r="X421" i="1"/>
  <c r="W421" i="1"/>
  <c r="Z421" i="1"/>
  <c r="AC421" i="1" l="1"/>
  <c r="V422" i="1" s="1"/>
  <c r="Y422" i="1" l="1"/>
  <c r="AB422" i="1"/>
  <c r="X422" i="1"/>
  <c r="Z422" i="1"/>
  <c r="W422" i="1"/>
  <c r="AA422" i="1"/>
  <c r="AC422" i="1" l="1"/>
  <c r="V423" i="1" s="1"/>
  <c r="Y423" i="1" l="1"/>
  <c r="W423" i="1"/>
  <c r="Z423" i="1"/>
  <c r="X423" i="1"/>
  <c r="AB423" i="1"/>
  <c r="AA423" i="1"/>
  <c r="AC423" i="1" l="1"/>
  <c r="V424" i="1" s="1"/>
  <c r="Y424" i="1" l="1"/>
  <c r="AB424" i="1"/>
  <c r="Z424" i="1"/>
  <c r="X424" i="1"/>
  <c r="W424" i="1"/>
  <c r="AA424" i="1"/>
  <c r="AC424" i="1" l="1"/>
  <c r="V425" i="1" s="1"/>
  <c r="C38" i="1" l="1"/>
  <c r="C42" i="1"/>
  <c r="Y425" i="1" l="1"/>
  <c r="AB425" i="1"/>
  <c r="AA425" i="1"/>
  <c r="X425" i="1"/>
  <c r="Z425" i="1"/>
  <c r="W425" i="1"/>
  <c r="AC425" i="1" l="1"/>
  <c r="V426" i="1" s="1"/>
  <c r="Y426" i="1" l="1"/>
  <c r="W426" i="1"/>
  <c r="AB426" i="1"/>
  <c r="Z426" i="1"/>
  <c r="X426" i="1"/>
  <c r="AA426" i="1"/>
  <c r="AC426" i="1" l="1"/>
  <c r="V427" i="1" s="1"/>
  <c r="Y427" i="1" l="1"/>
  <c r="AA427" i="1"/>
  <c r="AB427" i="1"/>
  <c r="X427" i="1"/>
  <c r="W427" i="1"/>
  <c r="Z427" i="1"/>
  <c r="AC427" i="1" l="1"/>
  <c r="V428" i="1" l="1"/>
  <c r="Z428" i="1" s="1"/>
  <c r="AB428" i="1" l="1"/>
  <c r="W428" i="1"/>
  <c r="AA428" i="1"/>
  <c r="Y428" i="1"/>
  <c r="X428" i="1"/>
  <c r="AC428" i="1" l="1"/>
  <c r="V429" i="1" s="1"/>
  <c r="Y429" i="1" s="1"/>
  <c r="Z429" i="1" l="1"/>
  <c r="AB429" i="1"/>
  <c r="X429" i="1"/>
  <c r="W429" i="1"/>
  <c r="AA429" i="1"/>
  <c r="AC429" i="1" l="1"/>
  <c r="V430" i="1" s="1"/>
  <c r="Y430" i="1" s="1"/>
  <c r="X430" i="1" l="1"/>
  <c r="W430" i="1"/>
  <c r="Z430" i="1"/>
  <c r="AB430" i="1"/>
  <c r="AA430" i="1"/>
  <c r="AC430" i="1" l="1"/>
  <c r="V431" i="1" s="1"/>
  <c r="Y431" i="1" s="1"/>
  <c r="AB431" i="1" l="1"/>
  <c r="Z431" i="1"/>
  <c r="W431" i="1"/>
  <c r="X431" i="1"/>
  <c r="AA431" i="1"/>
  <c r="AC431" i="1" l="1"/>
  <c r="V432" i="1" s="1"/>
  <c r="Y432" i="1" s="1"/>
  <c r="W432" i="1" l="1"/>
  <c r="AA432" i="1"/>
  <c r="AB432" i="1"/>
  <c r="X432" i="1"/>
  <c r="Z432" i="1"/>
  <c r="AC432" i="1" l="1"/>
  <c r="V433" i="1" s="1"/>
  <c r="Y433" i="1" s="1"/>
  <c r="W433" i="1" l="1"/>
  <c r="AA433" i="1"/>
  <c r="AB433" i="1"/>
  <c r="X433" i="1"/>
  <c r="Z433" i="1"/>
  <c r="AC433" i="1" l="1"/>
  <c r="V434" i="1" s="1"/>
  <c r="Y434" i="1" s="1"/>
  <c r="AB434" i="1"/>
  <c r="AA434" i="1" l="1"/>
  <c r="W434" i="1"/>
  <c r="Z434" i="1"/>
  <c r="X434" i="1"/>
  <c r="AC434" i="1" l="1"/>
  <c r="V435" i="1" s="1"/>
  <c r="Z435" i="1" s="1"/>
  <c r="AB435" i="1" l="1"/>
  <c r="AA435" i="1"/>
  <c r="W435" i="1"/>
  <c r="Y435" i="1"/>
  <c r="X435" i="1"/>
  <c r="AC435" i="1" l="1"/>
  <c r="V436" i="1" s="1"/>
  <c r="Y436" i="1" s="1"/>
  <c r="W436" i="1" l="1"/>
  <c r="X436" i="1"/>
  <c r="AA436" i="1"/>
  <c r="AB436" i="1"/>
  <c r="Z436" i="1"/>
  <c r="AC436" i="1" l="1"/>
  <c r="V437" i="1" s="1"/>
  <c r="X437" i="1" s="1"/>
  <c r="Z437" i="1" l="1"/>
  <c r="W437" i="1"/>
  <c r="AB437" i="1"/>
  <c r="AA437" i="1"/>
  <c r="Y437" i="1"/>
  <c r="AC437" i="1" l="1"/>
  <c r="V438" i="1" s="1"/>
  <c r="X438" i="1" s="1"/>
  <c r="AB438" i="1"/>
  <c r="W438" i="1" l="1"/>
  <c r="AA438" i="1"/>
  <c r="Y438" i="1"/>
  <c r="Z438" i="1"/>
  <c r="AC438" i="1" s="1"/>
  <c r="V439" i="1" s="1"/>
  <c r="Y439" i="1" l="1"/>
  <c r="AA439" i="1"/>
  <c r="W439" i="1"/>
  <c r="Z439" i="1"/>
  <c r="X439" i="1"/>
  <c r="AB439" i="1"/>
  <c r="AC439" i="1" l="1"/>
  <c r="V440" i="1" s="1"/>
  <c r="Y440" i="1" l="1"/>
  <c r="AA440" i="1"/>
  <c r="AB440" i="1"/>
  <c r="Z440" i="1"/>
  <c r="W440" i="1"/>
  <c r="X440" i="1"/>
  <c r="AC440" i="1" l="1"/>
  <c r="V441" i="1" s="1"/>
  <c r="Y441" i="1" l="1"/>
  <c r="AA441" i="1"/>
  <c r="W441" i="1"/>
  <c r="X441" i="1"/>
  <c r="Z441" i="1"/>
  <c r="AB441" i="1"/>
  <c r="AC441" i="1" l="1"/>
  <c r="V442" i="1" s="1"/>
  <c r="Y442" i="1" l="1"/>
  <c r="AA442" i="1"/>
  <c r="X442" i="1"/>
  <c r="AB442" i="1"/>
  <c r="Z442" i="1"/>
  <c r="W442" i="1"/>
  <c r="AC442" i="1" l="1"/>
  <c r="V443" i="1" s="1"/>
  <c r="Y443" i="1" l="1"/>
  <c r="Z443" i="1"/>
  <c r="W443" i="1"/>
  <c r="X443" i="1"/>
  <c r="AB443" i="1"/>
  <c r="AA443" i="1"/>
  <c r="AC443" i="1" l="1"/>
  <c r="V444" i="1" s="1"/>
  <c r="Y444" i="1" l="1"/>
  <c r="AA444" i="1"/>
  <c r="X444" i="1"/>
  <c r="AB444" i="1"/>
  <c r="Z444" i="1"/>
  <c r="W444" i="1"/>
  <c r="AC444" i="1" l="1"/>
  <c r="V445" i="1" s="1"/>
  <c r="Y445" i="1" l="1"/>
  <c r="X445" i="1"/>
  <c r="AB445" i="1"/>
  <c r="Z445" i="1"/>
  <c r="W445" i="1"/>
  <c r="AA445" i="1"/>
  <c r="AC445" i="1" l="1"/>
  <c r="V446" i="1" s="1"/>
  <c r="Y446" i="1" l="1"/>
  <c r="AA446" i="1"/>
  <c r="AB446" i="1"/>
  <c r="W446" i="1"/>
  <c r="X446" i="1"/>
  <c r="Z446" i="1"/>
  <c r="AC446" i="1" l="1"/>
  <c r="V447" i="1" s="1"/>
  <c r="Y447" i="1" l="1"/>
  <c r="AA447" i="1"/>
  <c r="Z447" i="1"/>
  <c r="AB447" i="1"/>
  <c r="W447" i="1"/>
  <c r="X447" i="1"/>
  <c r="AC447" i="1" l="1"/>
  <c r="V448" i="1" s="1"/>
  <c r="Y448" i="1" l="1"/>
  <c r="AA448" i="1"/>
  <c r="W448" i="1"/>
  <c r="X448" i="1"/>
  <c r="Z448" i="1"/>
  <c r="AB448" i="1"/>
  <c r="AC448" i="1" l="1"/>
  <c r="V449" i="1" s="1"/>
  <c r="Y449" i="1" l="1"/>
  <c r="AA449" i="1"/>
  <c r="X449" i="1"/>
  <c r="AB449" i="1"/>
  <c r="W449" i="1"/>
  <c r="Z449" i="1"/>
  <c r="AC449" i="1" l="1"/>
  <c r="V450" i="1" s="1"/>
  <c r="Y450" i="1" l="1"/>
  <c r="AA450" i="1"/>
  <c r="Z450" i="1"/>
  <c r="AB450" i="1"/>
  <c r="W450" i="1"/>
  <c r="X450" i="1"/>
  <c r="AC450" i="1" l="1"/>
  <c r="V451" i="1" s="1"/>
  <c r="Y451" i="1" l="1"/>
  <c r="AA451" i="1"/>
  <c r="Z451" i="1"/>
  <c r="W451" i="1"/>
  <c r="AB451" i="1"/>
  <c r="X451" i="1"/>
  <c r="AC451" i="1" l="1"/>
  <c r="V452" i="1" s="1"/>
  <c r="Y452" i="1" l="1"/>
  <c r="AA452" i="1"/>
  <c r="AB452" i="1"/>
  <c r="X452" i="1"/>
  <c r="Z452" i="1"/>
  <c r="W452" i="1"/>
  <c r="AC452" i="1" l="1"/>
  <c r="V453" i="1" s="1"/>
  <c r="Y453" i="1" l="1"/>
  <c r="AB453" i="1"/>
  <c r="W453" i="1"/>
  <c r="Z453" i="1"/>
  <c r="AA453" i="1"/>
  <c r="X453" i="1"/>
  <c r="AC453" i="1" l="1"/>
  <c r="V454" i="1" s="1"/>
  <c r="Y454" i="1" l="1"/>
  <c r="AA454" i="1"/>
  <c r="AB454" i="1"/>
  <c r="W454" i="1"/>
  <c r="Z454" i="1"/>
  <c r="X454" i="1"/>
  <c r="AC454" i="1" l="1"/>
  <c r="V455" i="1" s="1"/>
  <c r="Y455" i="1" l="1"/>
  <c r="AA455" i="1"/>
  <c r="X455" i="1"/>
  <c r="AB455" i="1"/>
  <c r="Z455" i="1"/>
  <c r="W455" i="1"/>
  <c r="AC455" i="1" l="1"/>
  <c r="V456" i="1" s="1"/>
  <c r="Y456" i="1" l="1"/>
  <c r="AA456" i="1"/>
  <c r="Z456" i="1"/>
  <c r="X456" i="1"/>
  <c r="AB456" i="1"/>
  <c r="W456" i="1"/>
  <c r="AC456" i="1" l="1"/>
  <c r="V457" i="1" s="1"/>
  <c r="Y457" i="1" l="1"/>
  <c r="AA457" i="1"/>
  <c r="Z457" i="1"/>
  <c r="X457" i="1"/>
  <c r="AB457" i="1"/>
  <c r="W457" i="1"/>
  <c r="AC457" i="1" l="1"/>
  <c r="V458" i="1" s="1"/>
  <c r="AB458" i="1" l="1"/>
  <c r="Y458" i="1" l="1"/>
  <c r="AA458" i="1"/>
  <c r="Z458" i="1"/>
  <c r="X458" i="1"/>
  <c r="W458" i="1"/>
  <c r="AC458" i="1" l="1"/>
  <c r="V459" i="1" s="1"/>
  <c r="Y459" i="1" l="1"/>
  <c r="AA459" i="1"/>
  <c r="X459" i="1"/>
  <c r="Z459" i="1"/>
  <c r="AB459" i="1"/>
  <c r="W459" i="1"/>
  <c r="AC459" i="1" l="1"/>
  <c r="V460" i="1" s="1"/>
  <c r="Y460" i="1" l="1"/>
  <c r="AB460" i="1"/>
  <c r="AA460" i="1"/>
  <c r="W460" i="1"/>
  <c r="Z460" i="1"/>
  <c r="X460" i="1"/>
  <c r="AC460" i="1" l="1"/>
  <c r="V461" i="1" s="1"/>
  <c r="Y461" i="1" l="1"/>
  <c r="X461" i="1"/>
  <c r="AA461" i="1"/>
  <c r="W461" i="1"/>
  <c r="Z461" i="1"/>
  <c r="AB461" i="1"/>
  <c r="AC461" i="1" l="1"/>
  <c r="V462" i="1" s="1"/>
  <c r="AB462" i="1" l="1"/>
  <c r="X462" i="1" l="1"/>
  <c r="W462" i="1"/>
  <c r="Y462" i="1"/>
  <c r="Z462" i="1"/>
  <c r="AA462" i="1"/>
  <c r="AC462" i="1" l="1"/>
  <c r="V463" i="1" l="1"/>
  <c r="W463" i="1" s="1"/>
  <c r="AA463" i="1" l="1"/>
  <c r="Y463" i="1"/>
  <c r="Z463" i="1"/>
  <c r="X463" i="1"/>
  <c r="AB463" i="1"/>
  <c r="AC463" i="1" s="1"/>
  <c r="V464" i="1" s="1"/>
  <c r="Y464" i="1" l="1"/>
  <c r="AA464" i="1"/>
  <c r="Z464" i="1"/>
  <c r="X464" i="1"/>
  <c r="W464" i="1"/>
  <c r="AB464" i="1"/>
  <c r="AC464" i="1" l="1"/>
  <c r="V465" i="1" s="1"/>
  <c r="Y465" i="1" l="1"/>
  <c r="Z465" i="1"/>
  <c r="AB465" i="1"/>
  <c r="X465" i="1"/>
  <c r="W465" i="1"/>
  <c r="AA465" i="1"/>
  <c r="AC465" i="1" l="1"/>
  <c r="V466" i="1" s="1"/>
  <c r="Y466" i="1" l="1"/>
  <c r="AB466" i="1"/>
  <c r="X466" i="1"/>
  <c r="W466" i="1"/>
  <c r="Z466" i="1"/>
  <c r="AA466" i="1"/>
  <c r="AC466" i="1" l="1"/>
  <c r="V467" i="1" s="1"/>
  <c r="Y467" i="1" l="1"/>
  <c r="AA467" i="1"/>
  <c r="AB467" i="1"/>
  <c r="X467" i="1"/>
  <c r="W467" i="1"/>
  <c r="Z467" i="1"/>
  <c r="AC467" i="1" l="1"/>
  <c r="V468" i="1" s="1"/>
  <c r="Y468" i="1" l="1"/>
  <c r="AA468" i="1"/>
  <c r="W468" i="1"/>
  <c r="X468" i="1"/>
  <c r="Z468" i="1"/>
  <c r="AB468" i="1"/>
  <c r="AC468" i="1" l="1"/>
  <c r="V469" i="1" s="1"/>
  <c r="Y469" i="1" l="1"/>
  <c r="AA469" i="1"/>
  <c r="W469" i="1"/>
  <c r="X469" i="1"/>
  <c r="Z469" i="1"/>
  <c r="AB469" i="1"/>
  <c r="AC469" i="1" l="1"/>
  <c r="V470" i="1" s="1"/>
  <c r="Y470" i="1" l="1"/>
  <c r="AA470" i="1"/>
  <c r="AB470" i="1"/>
  <c r="W470" i="1"/>
  <c r="Z470" i="1"/>
  <c r="X470" i="1"/>
  <c r="AC470" i="1" l="1"/>
  <c r="V471" i="1" s="1"/>
  <c r="Y471" i="1" l="1"/>
  <c r="AA471" i="1"/>
  <c r="Z471" i="1"/>
  <c r="AB471" i="1"/>
  <c r="X471" i="1"/>
  <c r="W471" i="1"/>
  <c r="AC471" i="1" l="1"/>
  <c r="V472" i="1" s="1"/>
  <c r="Y472" i="1" l="1"/>
  <c r="AB472" i="1"/>
  <c r="AA472" i="1"/>
  <c r="X472" i="1"/>
  <c r="Z472" i="1"/>
  <c r="W472" i="1"/>
  <c r="AC472" i="1" l="1"/>
  <c r="V473" i="1" s="1"/>
  <c r="Y473" i="1" l="1"/>
  <c r="W473" i="1"/>
  <c r="AB473" i="1"/>
  <c r="Z473" i="1"/>
  <c r="X473" i="1"/>
  <c r="AA473" i="1"/>
  <c r="AC473" i="1" l="1"/>
  <c r="V474" i="1" s="1"/>
  <c r="Y474" i="1" l="1"/>
  <c r="W474" i="1"/>
  <c r="X474" i="1"/>
  <c r="AA474" i="1"/>
  <c r="Z474" i="1"/>
  <c r="AB474" i="1"/>
  <c r="AC474" i="1" l="1"/>
  <c r="V475" i="1" s="1"/>
  <c r="Y475" i="1" l="1"/>
  <c r="Z475" i="1"/>
  <c r="AB475" i="1"/>
  <c r="AA475" i="1"/>
  <c r="W475" i="1"/>
  <c r="X475" i="1"/>
  <c r="AC475" i="1" l="1"/>
  <c r="V476" i="1" s="1"/>
  <c r="Y476" i="1" l="1"/>
  <c r="AB476" i="1"/>
  <c r="Z476" i="1"/>
  <c r="X476" i="1"/>
  <c r="AA476" i="1"/>
  <c r="W476" i="1"/>
  <c r="AC476" i="1" l="1"/>
  <c r="V477" i="1" s="1"/>
  <c r="Y477" i="1" l="1"/>
  <c r="AA477" i="1"/>
  <c r="Z477" i="1"/>
  <c r="W477" i="1"/>
  <c r="X477" i="1"/>
  <c r="AB477" i="1"/>
  <c r="AC477" i="1" l="1"/>
  <c r="V478" i="1" s="1"/>
  <c r="Y478" i="1" l="1"/>
  <c r="X478" i="1"/>
  <c r="W478" i="1"/>
  <c r="AB478" i="1"/>
  <c r="Z478" i="1"/>
  <c r="AA478" i="1"/>
  <c r="AC478" i="1" l="1"/>
  <c r="V479" i="1" s="1"/>
  <c r="Y479" i="1" l="1"/>
  <c r="AA479" i="1"/>
  <c r="W479" i="1"/>
  <c r="X479" i="1"/>
  <c r="Z479" i="1"/>
  <c r="AB479" i="1"/>
  <c r="AC479" i="1" l="1"/>
  <c r="V480" i="1" s="1"/>
  <c r="Y480" i="1" l="1"/>
  <c r="AA480" i="1"/>
  <c r="X480" i="1"/>
  <c r="Z480" i="1"/>
  <c r="W480" i="1"/>
  <c r="AB480" i="1"/>
  <c r="AC480" i="1" l="1"/>
  <c r="V481" i="1" s="1"/>
  <c r="Y481" i="1" l="1"/>
  <c r="AA481" i="1"/>
  <c r="Z481" i="1"/>
  <c r="W481" i="1"/>
  <c r="X481" i="1"/>
  <c r="AB481" i="1"/>
  <c r="AC481" i="1" l="1"/>
  <c r="V482" i="1" s="1"/>
  <c r="Y482" i="1" l="1"/>
  <c r="AB482" i="1"/>
  <c r="W482" i="1"/>
  <c r="X482" i="1"/>
  <c r="Z482" i="1"/>
  <c r="AA482" i="1"/>
  <c r="AC482" i="1" l="1"/>
  <c r="V483" i="1" s="1"/>
  <c r="Y483" i="1" l="1"/>
  <c r="X483" i="1"/>
  <c r="W483" i="1"/>
  <c r="Z483" i="1"/>
  <c r="AA483" i="1"/>
  <c r="AB483" i="1"/>
  <c r="AC483" i="1" l="1"/>
  <c r="V484" i="1" s="1"/>
  <c r="Y484" i="1" l="1"/>
  <c r="X484" i="1"/>
  <c r="AB484" i="1"/>
  <c r="W484" i="1"/>
  <c r="Z484" i="1"/>
  <c r="AA484" i="1"/>
  <c r="AC484" i="1" l="1"/>
  <c r="V485" i="1" s="1"/>
  <c r="Y485" i="1" l="1"/>
  <c r="AB485" i="1"/>
  <c r="X485" i="1"/>
  <c r="W485" i="1"/>
  <c r="Z485" i="1"/>
  <c r="AA485" i="1"/>
  <c r="AC485" i="1" l="1"/>
  <c r="V486" i="1" s="1"/>
  <c r="Y486" i="1" l="1"/>
  <c r="AA486" i="1"/>
  <c r="Z486" i="1"/>
  <c r="W486" i="1"/>
  <c r="X486" i="1"/>
  <c r="AB486" i="1"/>
  <c r="AC486" i="1" l="1"/>
  <c r="V487" i="1" s="1"/>
  <c r="Y487" i="1" l="1"/>
  <c r="Z487" i="1"/>
  <c r="AA487" i="1"/>
  <c r="W487" i="1"/>
  <c r="AB487" i="1"/>
  <c r="X487" i="1"/>
  <c r="AC487" i="1" l="1"/>
  <c r="V488" i="1" s="1"/>
  <c r="Y488" i="1" l="1"/>
  <c r="AB488" i="1"/>
  <c r="Z488" i="1"/>
  <c r="X488" i="1"/>
  <c r="W488" i="1"/>
  <c r="AA488" i="1"/>
  <c r="AC488" i="1" l="1"/>
  <c r="V489" i="1" s="1"/>
  <c r="Y489" i="1" l="1"/>
  <c r="W489" i="1"/>
  <c r="AB489" i="1"/>
  <c r="Z489" i="1"/>
  <c r="X489" i="1"/>
  <c r="AA489" i="1"/>
  <c r="AC489" i="1" l="1"/>
  <c r="V490" i="1" s="1"/>
  <c r="Y490" i="1" l="1"/>
  <c r="AA490" i="1"/>
  <c r="W490" i="1"/>
  <c r="AB490" i="1"/>
  <c r="X490" i="1"/>
  <c r="Z490" i="1"/>
  <c r="AC490" i="1" l="1"/>
  <c r="V491" i="1" s="1"/>
  <c r="Y491" i="1" l="1"/>
  <c r="AA491" i="1"/>
  <c r="W491" i="1"/>
  <c r="Z491" i="1"/>
  <c r="AB491" i="1"/>
  <c r="X491" i="1"/>
  <c r="AC491" i="1" l="1"/>
  <c r="V492" i="1" s="1"/>
  <c r="Y492" i="1" l="1"/>
  <c r="AA492" i="1"/>
  <c r="W492" i="1"/>
  <c r="AB492" i="1"/>
  <c r="Z492" i="1"/>
  <c r="X492" i="1"/>
  <c r="AC492" i="1" l="1"/>
  <c r="V493" i="1" s="1"/>
  <c r="Y493" i="1" l="1"/>
  <c r="AA493" i="1"/>
  <c r="W493" i="1"/>
  <c r="Z493" i="1"/>
  <c r="X493" i="1"/>
  <c r="AB493" i="1"/>
  <c r="AC493" i="1" l="1"/>
  <c r="V494" i="1" l="1"/>
  <c r="AB494" i="1" s="1"/>
  <c r="AA494" i="1" l="1"/>
  <c r="X494" i="1"/>
  <c r="W494" i="1"/>
  <c r="Y494" i="1"/>
  <c r="Z494" i="1"/>
  <c r="AC494" i="1" l="1"/>
  <c r="V495" i="1" s="1"/>
  <c r="Y495" i="1" s="1"/>
  <c r="W495" i="1" l="1"/>
  <c r="AB495" i="1"/>
  <c r="X495" i="1"/>
  <c r="Z495" i="1"/>
  <c r="AA495" i="1"/>
  <c r="AC495" i="1" l="1"/>
  <c r="V496" i="1" s="1"/>
  <c r="Y496" i="1" s="1"/>
  <c r="AA496" i="1" l="1"/>
  <c r="X496" i="1"/>
  <c r="AB496" i="1"/>
  <c r="Z496" i="1"/>
  <c r="W496" i="1"/>
  <c r="AC496" i="1" l="1"/>
  <c r="V497" i="1" s="1"/>
  <c r="AB497" i="1" s="1"/>
  <c r="Y497" i="1" l="1"/>
  <c r="AA497" i="1"/>
  <c r="W497" i="1"/>
  <c r="X497" i="1"/>
  <c r="Z497" i="1"/>
  <c r="AC497" i="1" l="1"/>
  <c r="V498" i="1" s="1"/>
  <c r="X498" i="1" s="1"/>
  <c r="AA498" i="1" l="1"/>
  <c r="AB498" i="1"/>
  <c r="W498" i="1"/>
  <c r="Y498" i="1"/>
  <c r="Z498" i="1"/>
  <c r="AC498" i="1" l="1"/>
  <c r="V499" i="1" s="1"/>
  <c r="Y499" i="1" s="1"/>
  <c r="X499" i="1" l="1"/>
  <c r="W499" i="1"/>
  <c r="Z499" i="1"/>
  <c r="AB499" i="1"/>
  <c r="AA499" i="1"/>
  <c r="AC499" i="1" l="1"/>
  <c r="V500" i="1" s="1"/>
  <c r="AB500" i="1" s="1"/>
  <c r="Y500" i="1" l="1"/>
  <c r="AA500" i="1"/>
  <c r="X500" i="1"/>
  <c r="W500" i="1"/>
  <c r="Z500" i="1"/>
  <c r="AC500" i="1" l="1"/>
  <c r="V501" i="1" s="1"/>
  <c r="Y501" i="1" l="1"/>
  <c r="AB501" i="1"/>
  <c r="X501" i="1"/>
  <c r="W501" i="1"/>
  <c r="Z501" i="1"/>
  <c r="AA501" i="1"/>
  <c r="AC501" i="1" l="1"/>
  <c r="V502" i="1" s="1"/>
  <c r="W502" i="1" l="1"/>
  <c r="X502" i="1" l="1"/>
  <c r="Z502" i="1"/>
  <c r="AB502" i="1"/>
  <c r="Y502" i="1"/>
  <c r="AA502" i="1"/>
  <c r="AC502" i="1" l="1"/>
  <c r="V503" i="1" s="1"/>
  <c r="Y503" i="1" l="1"/>
  <c r="W503" i="1"/>
  <c r="AA503" i="1"/>
  <c r="X503" i="1"/>
  <c r="Z503" i="1"/>
  <c r="AB503" i="1"/>
  <c r="AC503" i="1" l="1"/>
  <c r="V504" i="1" s="1"/>
  <c r="Y504" i="1" l="1"/>
  <c r="W504" i="1"/>
  <c r="X504" i="1"/>
  <c r="Z504" i="1"/>
  <c r="AB504" i="1"/>
  <c r="AA504" i="1"/>
  <c r="AC504" i="1" l="1"/>
  <c r="V505" i="1" s="1"/>
  <c r="Y505" i="1" l="1"/>
  <c r="AA505" i="1"/>
  <c r="X505" i="1"/>
  <c r="W505" i="1"/>
  <c r="Z505" i="1"/>
  <c r="AB505" i="1"/>
  <c r="AC505" i="1" l="1"/>
  <c r="V506" i="1" s="1"/>
  <c r="Y506" i="1" l="1"/>
  <c r="Z506" i="1"/>
  <c r="W506" i="1"/>
  <c r="AB506" i="1"/>
  <c r="X506" i="1"/>
  <c r="AA506" i="1"/>
  <c r="AC506" i="1" l="1"/>
  <c r="V507" i="1" s="1"/>
  <c r="Y507" i="1" l="1"/>
  <c r="AA507" i="1"/>
  <c r="AB507" i="1"/>
  <c r="X507" i="1"/>
  <c r="W507" i="1"/>
  <c r="Z507" i="1"/>
  <c r="AC507" i="1" l="1"/>
  <c r="V508" i="1" s="1"/>
  <c r="Y508" i="1" l="1"/>
  <c r="W508" i="1"/>
  <c r="AA508" i="1"/>
  <c r="AB508" i="1"/>
  <c r="X508" i="1"/>
  <c r="Z508" i="1"/>
  <c r="AC508" i="1" l="1"/>
  <c r="V509" i="1" s="1"/>
  <c r="Y509" i="1" l="1"/>
  <c r="AB509" i="1"/>
  <c r="W509" i="1"/>
  <c r="Z509" i="1"/>
  <c r="X509" i="1"/>
  <c r="AA509" i="1"/>
  <c r="AC509" i="1" l="1"/>
  <c r="V510" i="1" s="1"/>
  <c r="Y510" i="1" l="1"/>
  <c r="W510" i="1"/>
  <c r="AA510" i="1"/>
  <c r="AB510" i="1"/>
  <c r="X510" i="1"/>
  <c r="Z510" i="1"/>
  <c r="AC510" i="1" l="1"/>
  <c r="V511" i="1" s="1"/>
  <c r="Y511" i="1" l="1"/>
  <c r="Z511" i="1"/>
  <c r="AB511" i="1"/>
  <c r="X511" i="1"/>
  <c r="W511" i="1"/>
  <c r="AA511" i="1"/>
  <c r="AC511" i="1" l="1"/>
  <c r="V512" i="1" l="1"/>
  <c r="X512" i="1" s="1"/>
  <c r="AB512" i="1" l="1"/>
  <c r="Y512" i="1"/>
  <c r="AA512" i="1"/>
  <c r="W512" i="1"/>
  <c r="Z512" i="1"/>
  <c r="AC512" i="1" l="1"/>
  <c r="V513" i="1" s="1"/>
  <c r="Z513" i="1" l="1"/>
  <c r="AB513" i="1"/>
  <c r="X513" i="1"/>
  <c r="AA513" i="1"/>
  <c r="Y513" i="1"/>
  <c r="W513" i="1"/>
  <c r="AC513" i="1" l="1"/>
  <c r="V514" i="1" s="1"/>
  <c r="AB514" i="1" l="1"/>
  <c r="Y514" i="1"/>
  <c r="AA514" i="1"/>
  <c r="X514" i="1"/>
  <c r="W514" i="1"/>
  <c r="Z514" i="1"/>
  <c r="AC514" i="1" l="1"/>
  <c r="V515" i="1" s="1"/>
  <c r="AA515" i="1" s="1"/>
  <c r="Y515" i="1" l="1"/>
  <c r="X515" i="1"/>
  <c r="W515" i="1"/>
  <c r="AB515" i="1"/>
  <c r="Z515" i="1"/>
  <c r="AC515" i="1" l="1"/>
  <c r="V516" i="1" l="1"/>
  <c r="AA516" i="1" s="1"/>
  <c r="Y516" i="1" l="1"/>
  <c r="Z516" i="1"/>
  <c r="AB516" i="1"/>
  <c r="X516" i="1"/>
  <c r="W516" i="1"/>
  <c r="AC516" i="1" l="1"/>
  <c r="V517" i="1" l="1"/>
  <c r="Y517" i="1" l="1"/>
  <c r="AA517" i="1"/>
  <c r="AB517" i="1"/>
  <c r="Z517" i="1"/>
  <c r="X517" i="1"/>
  <c r="W517" i="1"/>
  <c r="AC517" i="1" l="1"/>
  <c r="V518" i="1" s="1"/>
  <c r="AA518" i="1" s="1"/>
  <c r="Y518" i="1" l="1"/>
  <c r="W518" i="1"/>
  <c r="X518" i="1"/>
  <c r="Z518" i="1"/>
  <c r="AB518" i="1"/>
  <c r="AC518" i="1" l="1"/>
  <c r="V519" i="1" l="1"/>
  <c r="AA519" i="1" s="1"/>
  <c r="Y519" i="1" l="1"/>
  <c r="Z519" i="1"/>
  <c r="W519" i="1"/>
  <c r="AB519" i="1"/>
  <c r="X519" i="1"/>
  <c r="AC519" i="1" l="1"/>
  <c r="V520" i="1" s="1"/>
  <c r="AA520" i="1" s="1"/>
  <c r="Y520" i="1" l="1"/>
  <c r="X520" i="1"/>
  <c r="W520" i="1"/>
  <c r="AB520" i="1"/>
  <c r="Z520" i="1"/>
  <c r="AC520" i="1" l="1"/>
  <c r="V521" i="1" s="1"/>
  <c r="AA521" i="1" s="1"/>
  <c r="Y521" i="1" l="1"/>
  <c r="AB521" i="1"/>
  <c r="Z521" i="1"/>
  <c r="W521" i="1"/>
  <c r="X521" i="1"/>
  <c r="AC521" i="1" l="1"/>
  <c r="V522" i="1" s="1"/>
  <c r="AB522" i="1" s="1"/>
  <c r="Y522" i="1" l="1"/>
  <c r="AA522" i="1"/>
  <c r="X522" i="1"/>
  <c r="W522" i="1"/>
  <c r="Z522" i="1"/>
  <c r="AC522" i="1" l="1"/>
  <c r="V523" i="1" s="1"/>
  <c r="AA523" i="1" s="1"/>
  <c r="Y523" i="1" l="1"/>
  <c r="W523" i="1"/>
  <c r="AB523" i="1"/>
  <c r="Z523" i="1"/>
  <c r="X523" i="1"/>
  <c r="AC523" i="1" l="1"/>
  <c r="V524" i="1" s="1"/>
  <c r="AA524" i="1" s="1"/>
  <c r="Y524" i="1" l="1"/>
  <c r="Z524" i="1"/>
  <c r="AB524" i="1"/>
  <c r="X524" i="1"/>
  <c r="W524" i="1"/>
  <c r="AC524" i="1" l="1"/>
  <c r="V525" i="1" l="1"/>
  <c r="AA525" i="1" s="1"/>
  <c r="Y525" i="1" l="1"/>
  <c r="W525" i="1"/>
  <c r="X525" i="1"/>
  <c r="AB525" i="1"/>
  <c r="Z525" i="1"/>
  <c r="AC525" i="1" l="1"/>
  <c r="V526" i="1" s="1"/>
  <c r="AA526" i="1" s="1"/>
  <c r="Y526" i="1" l="1"/>
  <c r="W526" i="1"/>
  <c r="X526" i="1"/>
  <c r="Z526" i="1"/>
  <c r="AB526" i="1"/>
  <c r="AC526" i="1" l="1"/>
  <c r="V527" i="1" s="1"/>
  <c r="AA527" i="1" s="1"/>
  <c r="Y527" i="1" l="1"/>
  <c r="W527" i="1"/>
  <c r="X527" i="1"/>
  <c r="AB527" i="1"/>
  <c r="Z527" i="1"/>
  <c r="AC527" i="1" l="1"/>
  <c r="V528" i="1" s="1"/>
  <c r="X528" i="1" s="1"/>
  <c r="AA528" i="1" l="1"/>
  <c r="Y528" i="1"/>
  <c r="AB528" i="1"/>
  <c r="W528" i="1"/>
  <c r="Z528" i="1"/>
  <c r="AC528" i="1" l="1"/>
  <c r="V529" i="1" s="1"/>
  <c r="W529" i="1" s="1"/>
  <c r="AB529" i="1" l="1"/>
  <c r="Y529" i="1"/>
  <c r="AA529" i="1"/>
  <c r="X529" i="1"/>
  <c r="Z529" i="1"/>
  <c r="AC529" i="1" l="1"/>
  <c r="V530" i="1" s="1"/>
  <c r="Y530" i="1" s="1"/>
  <c r="Z530" i="1" l="1"/>
  <c r="W530" i="1"/>
  <c r="AB530" i="1"/>
  <c r="X530" i="1"/>
  <c r="AA530" i="1"/>
  <c r="AC530" i="1" l="1"/>
  <c r="V531" i="1" s="1"/>
  <c r="AA531" i="1" s="1"/>
  <c r="Z531" i="1" l="1"/>
  <c r="AB531" i="1"/>
  <c r="W531" i="1"/>
  <c r="X531" i="1"/>
  <c r="Y531" i="1"/>
  <c r="AC531" i="1" l="1"/>
  <c r="V532" i="1" s="1"/>
  <c r="AA532" i="1" s="1"/>
  <c r="W532" i="1" l="1"/>
  <c r="X532" i="1"/>
  <c r="AB532" i="1"/>
  <c r="Z532" i="1"/>
  <c r="Y532" i="1"/>
  <c r="AC532" i="1" l="1"/>
  <c r="V533" i="1" s="1"/>
  <c r="AA533" i="1" l="1"/>
  <c r="Y533" i="1"/>
  <c r="Z533" i="1"/>
  <c r="AB533" i="1"/>
  <c r="X533" i="1"/>
  <c r="W533" i="1"/>
  <c r="AC533" i="1" l="1"/>
  <c r="V534" i="1" s="1"/>
  <c r="W534" i="1" s="1"/>
  <c r="Y534" i="1" l="1"/>
  <c r="Z534" i="1"/>
  <c r="AB534" i="1"/>
  <c r="AA534" i="1"/>
  <c r="X534" i="1"/>
  <c r="AC534" i="1" l="1"/>
  <c r="V535" i="1" s="1"/>
  <c r="Y535" i="1" s="1"/>
  <c r="AB535" i="1" l="1"/>
  <c r="Z535" i="1"/>
  <c r="AA535" i="1"/>
  <c r="W535" i="1"/>
  <c r="X535" i="1"/>
  <c r="AC535" i="1" l="1"/>
  <c r="V536" i="1" s="1"/>
  <c r="AA536" i="1" l="1"/>
  <c r="Y536" i="1"/>
  <c r="Z536" i="1"/>
  <c r="X536" i="1"/>
  <c r="W536" i="1"/>
  <c r="AB536" i="1"/>
  <c r="AC536" i="1" l="1"/>
  <c r="V537" i="1" s="1"/>
  <c r="Y537" i="1" s="1"/>
  <c r="AA537" i="1" l="1"/>
  <c r="X537" i="1"/>
  <c r="AB537" i="1"/>
  <c r="Z537" i="1"/>
  <c r="W537" i="1"/>
  <c r="AC537" i="1" l="1"/>
  <c r="V538" i="1" s="1"/>
  <c r="Y538" i="1" s="1"/>
  <c r="AA538" i="1" l="1"/>
  <c r="AB538" i="1"/>
  <c r="X538" i="1"/>
  <c r="Z538" i="1"/>
  <c r="W538" i="1"/>
  <c r="AC538" i="1" l="1"/>
  <c r="V539" i="1" s="1"/>
  <c r="Y539" i="1" s="1"/>
  <c r="AA539" i="1" l="1"/>
  <c r="X539" i="1"/>
  <c r="W539" i="1"/>
  <c r="Z539" i="1"/>
  <c r="AB539" i="1"/>
  <c r="AC539" i="1" l="1"/>
  <c r="V540" i="1" s="1"/>
  <c r="Y540" i="1" s="1"/>
  <c r="AA540" i="1" l="1"/>
  <c r="W540" i="1"/>
  <c r="X540" i="1"/>
  <c r="Z540" i="1"/>
  <c r="AB540" i="1"/>
  <c r="AC540" i="1" l="1"/>
  <c r="V541" i="1" l="1"/>
  <c r="Y541" i="1" l="1"/>
  <c r="AA541" i="1"/>
  <c r="AB541" i="1"/>
  <c r="W541" i="1"/>
  <c r="Z541" i="1"/>
  <c r="X541" i="1"/>
  <c r="AC541" i="1" l="1"/>
  <c r="V542" i="1" l="1"/>
  <c r="AA542" i="1" l="1"/>
  <c r="Y542" i="1"/>
  <c r="X542" i="1"/>
  <c r="AB542" i="1"/>
  <c r="W542" i="1"/>
  <c r="Z542" i="1"/>
  <c r="AC542" i="1" l="1"/>
  <c r="V543" i="1" s="1"/>
  <c r="Y543" i="1" s="1"/>
  <c r="AA543" i="1" l="1"/>
  <c r="Z543" i="1"/>
  <c r="X543" i="1"/>
  <c r="AB543" i="1"/>
  <c r="W543" i="1"/>
  <c r="AC543" i="1" l="1"/>
  <c r="V544" i="1" s="1"/>
  <c r="AA544" i="1" s="1"/>
  <c r="Y544" i="1" l="1"/>
  <c r="AB544" i="1"/>
  <c r="X544" i="1"/>
  <c r="W544" i="1"/>
  <c r="Z544" i="1"/>
  <c r="AC544" i="1" l="1"/>
  <c r="V545" i="1" s="1"/>
  <c r="AA545" i="1" s="1"/>
  <c r="Y545" i="1" l="1"/>
  <c r="Z545" i="1"/>
  <c r="X545" i="1"/>
  <c r="W545" i="1"/>
  <c r="AB545" i="1"/>
  <c r="AC545" i="1" l="1"/>
  <c r="V546" i="1" l="1"/>
  <c r="AA546" i="1" s="1"/>
  <c r="Y546" i="1" l="1"/>
  <c r="AB546" i="1"/>
  <c r="X546" i="1"/>
  <c r="Z546" i="1"/>
  <c r="W546" i="1"/>
  <c r="AC546" i="1" l="1"/>
  <c r="V547" i="1" s="1"/>
  <c r="AA547" i="1" s="1"/>
  <c r="Y547" i="1" l="1"/>
  <c r="X547" i="1"/>
  <c r="W547" i="1"/>
  <c r="Z547" i="1"/>
  <c r="AB547" i="1"/>
  <c r="AC547" i="1" l="1"/>
  <c r="V548" i="1" s="1"/>
  <c r="Y548" i="1" s="1"/>
  <c r="AG375" i="1"/>
  <c r="C37" i="1"/>
  <c r="AA548" i="1" l="1"/>
  <c r="Z548" i="1"/>
  <c r="W548" i="1"/>
  <c r="AB548" i="1"/>
  <c r="X548" i="1"/>
  <c r="AC548" i="1" l="1"/>
  <c r="V549" i="1" s="1"/>
  <c r="AA549" i="1" s="1"/>
  <c r="Y549" i="1" l="1"/>
  <c r="W549" i="1"/>
  <c r="X549" i="1"/>
  <c r="AB549" i="1"/>
  <c r="Z549" i="1"/>
  <c r="AC549" i="1" l="1"/>
  <c r="V550" i="1" s="1"/>
  <c r="Y550" i="1" s="1"/>
  <c r="AA550" i="1" l="1"/>
  <c r="W550" i="1"/>
  <c r="AB550" i="1"/>
  <c r="Z550" i="1"/>
  <c r="X550" i="1"/>
  <c r="AC550" i="1" l="1"/>
  <c r="V551" i="1" s="1"/>
  <c r="Y551" i="1" s="1"/>
  <c r="AA551" i="1" l="1"/>
  <c r="AB551" i="1"/>
  <c r="Z551" i="1"/>
  <c r="X551" i="1"/>
  <c r="W551" i="1"/>
  <c r="AC551" i="1" l="1"/>
  <c r="V552" i="1" s="1"/>
  <c r="Y552" i="1" s="1"/>
  <c r="AA552" i="1" l="1"/>
  <c r="AB552" i="1"/>
  <c r="W552" i="1"/>
  <c r="Z552" i="1"/>
  <c r="X552" i="1"/>
  <c r="AC552" i="1" l="1"/>
  <c r="V553" i="1" s="1"/>
  <c r="AA553" i="1" s="1"/>
  <c r="Y553" i="1" l="1"/>
  <c r="W553" i="1"/>
  <c r="AB553" i="1"/>
  <c r="Z553" i="1"/>
  <c r="X553" i="1"/>
  <c r="AC553" i="1" l="1"/>
  <c r="V554" i="1" s="1"/>
  <c r="AA554" i="1" s="1"/>
  <c r="Y554" i="1" l="1"/>
  <c r="W554" i="1"/>
  <c r="Z554" i="1"/>
  <c r="AB554" i="1"/>
  <c r="X554" i="1"/>
  <c r="AC554" i="1" l="1"/>
  <c r="V555" i="1" s="1"/>
  <c r="Y555" i="1" s="1"/>
  <c r="AA555" i="1" l="1"/>
  <c r="X555" i="1"/>
  <c r="AB555" i="1"/>
  <c r="W555" i="1"/>
  <c r="Z555" i="1"/>
  <c r="AC555" i="1" l="1"/>
  <c r="V556" i="1" s="1"/>
  <c r="AA556" i="1" s="1"/>
  <c r="Y556" i="1" l="1"/>
  <c r="Z556" i="1"/>
  <c r="W556" i="1"/>
  <c r="AB556" i="1"/>
  <c r="X556" i="1"/>
  <c r="AC556" i="1" l="1"/>
  <c r="V557" i="1" s="1"/>
  <c r="Y557" i="1" s="1"/>
  <c r="AA557" i="1" l="1"/>
  <c r="Z557" i="1"/>
  <c r="AB557" i="1"/>
  <c r="X557" i="1"/>
  <c r="W557" i="1"/>
  <c r="AC557" i="1" l="1"/>
  <c r="V558" i="1" s="1"/>
  <c r="AA558" i="1" s="1"/>
  <c r="Y558" i="1" l="1"/>
  <c r="W558" i="1"/>
  <c r="AB558" i="1"/>
  <c r="Z558" i="1"/>
  <c r="X558" i="1"/>
  <c r="AC558" i="1" l="1"/>
  <c r="V559" i="1" s="1"/>
  <c r="AA559" i="1" s="1"/>
  <c r="Y559" i="1" l="1"/>
  <c r="AB559" i="1"/>
  <c r="X559" i="1"/>
  <c r="W559" i="1"/>
  <c r="Z559" i="1"/>
  <c r="AC559" i="1" l="1"/>
  <c r="V560" i="1" s="1"/>
  <c r="Y560" i="1" s="1"/>
  <c r="AA560" i="1" l="1"/>
  <c r="Z560" i="1"/>
  <c r="AB560" i="1"/>
  <c r="W560" i="1"/>
  <c r="X560" i="1"/>
  <c r="AC560" i="1" l="1"/>
  <c r="V561" i="1" s="1"/>
  <c r="AA561" i="1" l="1"/>
  <c r="Y561" i="1"/>
  <c r="Z561" i="1"/>
  <c r="W561" i="1"/>
  <c r="X561" i="1"/>
  <c r="AB561" i="1"/>
  <c r="AC561" i="1" l="1"/>
  <c r="V562" i="1" l="1"/>
  <c r="AA562" i="1" l="1"/>
  <c r="Y562" i="1"/>
  <c r="AB562" i="1"/>
  <c r="W562" i="1"/>
  <c r="X562" i="1"/>
  <c r="Z562" i="1"/>
  <c r="AC562" i="1" l="1"/>
  <c r="V563" i="1" s="1"/>
  <c r="AA563" i="1" s="1"/>
  <c r="Y563" i="1" l="1"/>
  <c r="AB563" i="1"/>
  <c r="X563" i="1"/>
  <c r="W563" i="1"/>
  <c r="Z563" i="1"/>
  <c r="AC563" i="1" l="1"/>
  <c r="V564" i="1" s="1"/>
  <c r="AA564" i="1" s="1"/>
  <c r="Y564" i="1" l="1"/>
  <c r="X564" i="1"/>
  <c r="AB564" i="1"/>
  <c r="Z564" i="1"/>
  <c r="W564" i="1"/>
  <c r="AC564" i="1" l="1"/>
  <c r="V565" i="1" s="1"/>
  <c r="Y565" i="1" s="1"/>
  <c r="AA565" i="1" l="1"/>
  <c r="Z565" i="1"/>
  <c r="AB565" i="1"/>
  <c r="X565" i="1"/>
  <c r="W565" i="1"/>
  <c r="AC565" i="1" l="1"/>
  <c r="V566" i="1" s="1"/>
  <c r="AA566" i="1" s="1"/>
  <c r="Y566" i="1" l="1"/>
  <c r="Z566" i="1"/>
  <c r="W566" i="1"/>
  <c r="X566" i="1"/>
  <c r="AB566" i="1"/>
  <c r="AC566" i="1" l="1"/>
  <c r="V567" i="1" s="1"/>
  <c r="AA567" i="1" s="1"/>
  <c r="Y567" i="1" l="1"/>
  <c r="AB567" i="1"/>
  <c r="X567" i="1"/>
  <c r="W567" i="1"/>
  <c r="Z567" i="1"/>
  <c r="AC567" i="1" l="1"/>
  <c r="V568" i="1" s="1"/>
  <c r="Y568" i="1" s="1"/>
  <c r="AA568" i="1" l="1"/>
  <c r="W568" i="1"/>
  <c r="AB568" i="1"/>
  <c r="X568" i="1"/>
  <c r="Z568" i="1"/>
  <c r="AC568" i="1" l="1"/>
  <c r="V569" i="1" s="1"/>
  <c r="Y569" i="1" s="1"/>
  <c r="AA569" i="1" l="1"/>
  <c r="AB569" i="1"/>
  <c r="W569" i="1"/>
  <c r="Z569" i="1"/>
  <c r="X569" i="1"/>
  <c r="AC569" i="1" l="1"/>
  <c r="V570" i="1" l="1"/>
  <c r="Y570" i="1" l="1"/>
  <c r="AA570" i="1"/>
  <c r="W570" i="1"/>
  <c r="Z570" i="1"/>
  <c r="AB570" i="1"/>
  <c r="X570" i="1"/>
  <c r="AC570" i="1" l="1"/>
  <c r="V571" i="1" s="1"/>
  <c r="AA571" i="1" s="1"/>
  <c r="Y571" i="1" l="1"/>
  <c r="Z571" i="1"/>
  <c r="W571" i="1"/>
  <c r="AB571" i="1"/>
  <c r="X571" i="1"/>
  <c r="AC571" i="1" l="1"/>
  <c r="V572" i="1" s="1"/>
  <c r="AA572" i="1" s="1"/>
  <c r="Y572" i="1" l="1"/>
  <c r="Z572" i="1"/>
  <c r="W572" i="1"/>
  <c r="AB572" i="1"/>
  <c r="X572" i="1"/>
  <c r="AC572" i="1" l="1"/>
  <c r="V573" i="1" s="1"/>
  <c r="AA573" i="1" s="1"/>
  <c r="Y573" i="1" l="1"/>
  <c r="Z573" i="1"/>
  <c r="X573" i="1"/>
  <c r="AB573" i="1"/>
  <c r="W573" i="1"/>
  <c r="AC573" i="1" l="1"/>
  <c r="V574" i="1" s="1"/>
  <c r="Y574" i="1" s="1"/>
  <c r="AA574" i="1" l="1"/>
  <c r="AB574" i="1"/>
  <c r="Z574" i="1"/>
  <c r="W574" i="1"/>
  <c r="X574" i="1"/>
  <c r="AC574" i="1" l="1"/>
  <c r="V575" i="1" s="1"/>
  <c r="AA575" i="1" s="1"/>
  <c r="Y575" i="1" l="1"/>
  <c r="X575" i="1"/>
  <c r="Z575" i="1"/>
  <c r="AB575" i="1"/>
  <c r="W575" i="1"/>
  <c r="AC575" i="1" l="1"/>
  <c r="V576" i="1" s="1"/>
  <c r="Y576" i="1" s="1"/>
  <c r="AA576" i="1" l="1"/>
  <c r="Z576" i="1"/>
  <c r="AB576" i="1"/>
  <c r="X576" i="1"/>
  <c r="W576" i="1"/>
  <c r="AC576" i="1" l="1"/>
  <c r="V577" i="1" s="1"/>
  <c r="AA577" i="1" s="1"/>
  <c r="Y577" i="1" l="1"/>
  <c r="AB577" i="1"/>
  <c r="Z577" i="1"/>
  <c r="W577" i="1"/>
  <c r="X577" i="1"/>
  <c r="AC577" i="1" l="1"/>
  <c r="V578" i="1" s="1"/>
  <c r="Y578" i="1" s="1"/>
  <c r="AA578" i="1" l="1"/>
  <c r="X578" i="1"/>
  <c r="Z578" i="1"/>
  <c r="AB578" i="1"/>
  <c r="W578" i="1"/>
  <c r="AC578" i="1" l="1"/>
  <c r="V579" i="1" s="1"/>
  <c r="Z579" i="1" s="1"/>
  <c r="AA579" i="1" l="1"/>
  <c r="AB579" i="1"/>
  <c r="Y579" i="1"/>
  <c r="W579" i="1"/>
  <c r="X579" i="1"/>
  <c r="AC579" i="1" l="1"/>
  <c r="V580" i="1" s="1"/>
  <c r="AA580" i="1" s="1"/>
  <c r="AB580" i="1" l="1"/>
  <c r="X580" i="1"/>
  <c r="W580" i="1"/>
  <c r="Z580" i="1"/>
  <c r="Y580" i="1"/>
  <c r="AC580" i="1" l="1"/>
  <c r="V581" i="1" s="1"/>
  <c r="AA581" i="1" s="1"/>
  <c r="Z581" i="1" l="1"/>
  <c r="AB581" i="1"/>
  <c r="W581" i="1"/>
  <c r="X581" i="1"/>
  <c r="Y581" i="1"/>
  <c r="AC581" i="1" l="1"/>
  <c r="V582" i="1" s="1"/>
  <c r="X582" i="1" s="1"/>
  <c r="Z582" i="1" l="1"/>
  <c r="Y582" i="1"/>
  <c r="AA582" i="1"/>
  <c r="W582" i="1"/>
  <c r="AB582" i="1"/>
  <c r="AC582" i="1" l="1"/>
  <c r="V583" i="1" s="1"/>
  <c r="X583" i="1" s="1"/>
  <c r="AA583" i="1" l="1"/>
  <c r="Y583" i="1"/>
  <c r="W583" i="1"/>
  <c r="Z583" i="1"/>
  <c r="AB583" i="1"/>
  <c r="AC583" i="1" l="1"/>
  <c r="V584" i="1" s="1"/>
  <c r="Y584" i="1" s="1"/>
  <c r="AA584" i="1" l="1"/>
  <c r="Z584" i="1"/>
  <c r="W584" i="1"/>
  <c r="AB584" i="1"/>
  <c r="X584" i="1"/>
  <c r="AC584" i="1" l="1"/>
  <c r="V585" i="1" s="1"/>
  <c r="AA585" i="1" s="1"/>
  <c r="X585" i="1" l="1"/>
  <c r="AB585" i="1"/>
  <c r="Z585" i="1"/>
  <c r="W585" i="1"/>
  <c r="Y585" i="1"/>
  <c r="AC585" i="1" l="1"/>
  <c r="V586" i="1" s="1"/>
  <c r="AA586" i="1" s="1"/>
  <c r="X586" i="1" l="1"/>
  <c r="W586" i="1"/>
  <c r="AB586" i="1"/>
  <c r="Z586" i="1"/>
  <c r="Y586" i="1"/>
  <c r="AC586" i="1" l="1"/>
  <c r="V587" i="1" s="1"/>
  <c r="AA587" i="1" s="1"/>
  <c r="Y587" i="1"/>
  <c r="X587" i="1"/>
  <c r="W587" i="1"/>
  <c r="AB587" i="1"/>
  <c r="Z587" i="1"/>
  <c r="AC587" i="1" l="1"/>
  <c r="V588" i="1" s="1"/>
  <c r="AA588" i="1" l="1"/>
  <c r="Y588" i="1"/>
  <c r="W588" i="1"/>
  <c r="AB588" i="1"/>
  <c r="X588" i="1"/>
  <c r="Z588" i="1"/>
  <c r="AC588" i="1" l="1"/>
  <c r="V589" i="1" s="1"/>
  <c r="AA589" i="1" s="1"/>
  <c r="Y589" i="1" l="1"/>
  <c r="X589" i="1"/>
  <c r="AB589" i="1"/>
  <c r="Z589" i="1"/>
  <c r="W589" i="1"/>
  <c r="AC589" i="1" l="1"/>
  <c r="V590" i="1" s="1"/>
  <c r="Z590" i="1" s="1"/>
  <c r="AA590" i="1" l="1"/>
  <c r="Y590" i="1"/>
  <c r="AB590" i="1"/>
  <c r="X590" i="1"/>
  <c r="W590" i="1"/>
  <c r="AC590" i="1" l="1"/>
  <c r="V591" i="1" s="1"/>
  <c r="W591" i="1" s="1"/>
  <c r="AB591" i="1" l="1"/>
  <c r="Z591" i="1"/>
  <c r="Y591" i="1"/>
  <c r="AA591" i="1"/>
  <c r="X591" i="1"/>
  <c r="AC591" i="1" l="1"/>
  <c r="V592" i="1" s="1"/>
  <c r="X592" i="1" s="1"/>
  <c r="AB592" i="1" l="1"/>
  <c r="W592" i="1"/>
  <c r="Z592" i="1"/>
  <c r="Y592" i="1"/>
  <c r="AA592" i="1"/>
  <c r="AC592" i="1" l="1"/>
  <c r="V593" i="1" s="1"/>
  <c r="X593" i="1" s="1"/>
  <c r="Y593" i="1" l="1"/>
  <c r="AA593" i="1"/>
  <c r="Z593" i="1"/>
  <c r="W593" i="1"/>
  <c r="AB593" i="1"/>
  <c r="AC593" i="1" l="1"/>
  <c r="V594" i="1" s="1"/>
  <c r="Y594" i="1" s="1"/>
  <c r="AB594" i="1" l="1"/>
  <c r="Z594" i="1"/>
  <c r="AA594" i="1"/>
  <c r="X594" i="1"/>
  <c r="W594" i="1"/>
  <c r="AC594" i="1" l="1"/>
  <c r="V595" i="1" s="1"/>
  <c r="X595" i="1" s="1"/>
  <c r="AA595" i="1" l="1"/>
  <c r="W595" i="1"/>
  <c r="AB595" i="1"/>
  <c r="Y595" i="1"/>
  <c r="Z595" i="1"/>
  <c r="AC595" i="1" l="1"/>
  <c r="V596" i="1" s="1"/>
  <c r="X596" i="1" s="1"/>
  <c r="AB596" i="1" l="1"/>
  <c r="W596" i="1"/>
  <c r="Z596" i="1"/>
  <c r="AA596" i="1"/>
  <c r="Y596" i="1"/>
  <c r="AC596" i="1" l="1"/>
  <c r="V597" i="1" s="1"/>
  <c r="AA597" i="1" s="1"/>
  <c r="X597" i="1" l="1"/>
  <c r="Y597" i="1"/>
  <c r="AB597" i="1"/>
  <c r="Z597" i="1"/>
  <c r="W597" i="1"/>
  <c r="AC597" i="1" l="1"/>
  <c r="V598" i="1" s="1"/>
  <c r="AB598" i="1" s="1"/>
  <c r="W598" i="1" l="1"/>
  <c r="X598" i="1"/>
  <c r="Y598" i="1"/>
  <c r="Z598" i="1"/>
  <c r="AA598" i="1"/>
  <c r="AC598" i="1" l="1"/>
  <c r="V599" i="1" s="1"/>
  <c r="W599" i="1" s="1"/>
  <c r="AB599" i="1" l="1"/>
  <c r="Z599" i="1"/>
  <c r="AA599" i="1"/>
  <c r="X599" i="1"/>
  <c r="Y599" i="1"/>
  <c r="AC599" i="1" s="1"/>
  <c r="V600" i="1" s="1"/>
  <c r="Z600" i="1" l="1"/>
  <c r="AB600" i="1"/>
  <c r="X600" i="1"/>
  <c r="Y600" i="1"/>
  <c r="W600" i="1"/>
  <c r="AA600" i="1"/>
  <c r="AC600" i="1" l="1"/>
  <c r="V601" i="1" s="1"/>
  <c r="X601" i="1" s="1"/>
  <c r="AB601" i="1"/>
  <c r="Z601" i="1"/>
  <c r="Y601" i="1" l="1"/>
  <c r="AA601" i="1"/>
  <c r="W601" i="1"/>
  <c r="AC601" i="1" l="1"/>
  <c r="V602" i="1" s="1"/>
  <c r="Y602" i="1" s="1"/>
  <c r="AA602" i="1"/>
  <c r="AB602" i="1"/>
  <c r="Z602" i="1"/>
  <c r="X602" i="1"/>
  <c r="W602" i="1"/>
  <c r="AC602" i="1" l="1"/>
  <c r="V603" i="1" s="1"/>
  <c r="X603" i="1" s="1"/>
  <c r="AB603" i="1" l="1"/>
  <c r="Z603" i="1"/>
  <c r="Y603" i="1"/>
  <c r="AA603" i="1"/>
  <c r="W603" i="1"/>
  <c r="AC603" i="1" l="1"/>
  <c r="V604" i="1" s="1"/>
  <c r="W604" i="1" s="1"/>
  <c r="AB604" i="1"/>
  <c r="AA604" i="1"/>
  <c r="Y604" i="1"/>
  <c r="Z604" i="1" l="1"/>
  <c r="X604" i="1"/>
  <c r="AC604" i="1" l="1"/>
  <c r="V605" i="1" s="1"/>
  <c r="X605" i="1" s="1"/>
  <c r="AB605" i="1"/>
  <c r="Y605" i="1"/>
  <c r="AA605" i="1"/>
  <c r="W605" i="1" l="1"/>
  <c r="Z605" i="1"/>
  <c r="AC605" i="1" s="1"/>
  <c r="V606" i="1" s="1"/>
  <c r="Y606" i="1" l="1"/>
  <c r="W606" i="1"/>
  <c r="AA606" i="1"/>
  <c r="AB606" i="1"/>
  <c r="X606" i="1"/>
  <c r="Z606" i="1"/>
  <c r="AC606" i="1" l="1"/>
  <c r="V607" i="1" s="1"/>
  <c r="AA607" i="1" s="1"/>
  <c r="AB607" i="1"/>
  <c r="X607" i="1"/>
  <c r="Z607" i="1"/>
  <c r="Y607" i="1"/>
  <c r="W607" i="1" l="1"/>
  <c r="AC607" i="1"/>
  <c r="V608" i="1" s="1"/>
  <c r="AA608" i="1" s="1"/>
  <c r="AB608" i="1" l="1"/>
  <c r="Z608" i="1"/>
  <c r="X608" i="1"/>
  <c r="Y608" i="1"/>
  <c r="W608" i="1"/>
  <c r="AC608" i="1" l="1"/>
  <c r="V609" i="1" s="1"/>
  <c r="Z609" i="1" s="1"/>
  <c r="AB609" i="1" l="1"/>
  <c r="Y609" i="1"/>
  <c r="AA609" i="1"/>
  <c r="X609" i="1"/>
  <c r="W609" i="1"/>
  <c r="AC609" i="1" l="1"/>
  <c r="V610" i="1" s="1"/>
  <c r="AA610" i="1" s="1"/>
  <c r="Y610" i="1" l="1"/>
  <c r="W610" i="1"/>
  <c r="AB610" i="1"/>
  <c r="X610" i="1"/>
  <c r="Z610" i="1"/>
  <c r="AC610" i="1" l="1"/>
  <c r="V611" i="1" s="1"/>
  <c r="Y611" i="1" s="1"/>
  <c r="AB611" i="1"/>
  <c r="Z611" i="1" l="1"/>
  <c r="X611" i="1"/>
  <c r="AA611" i="1"/>
  <c r="W611" i="1"/>
  <c r="AC611" i="1" l="1"/>
  <c r="V612" i="1" s="1"/>
  <c r="Y612" i="1" s="1"/>
  <c r="Z612" i="1" l="1"/>
  <c r="W612" i="1"/>
  <c r="AB612" i="1"/>
  <c r="X612" i="1"/>
  <c r="AA612" i="1"/>
  <c r="AC612" i="1" l="1"/>
  <c r="V613" i="1" s="1"/>
  <c r="Z613" i="1" s="1"/>
  <c r="Y613" i="1" l="1"/>
  <c r="AB613" i="1"/>
  <c r="X613" i="1"/>
  <c r="AA613" i="1"/>
  <c r="W613" i="1"/>
  <c r="AC613" i="1" l="1"/>
  <c r="V614" i="1" s="1"/>
  <c r="Y614" i="1" s="1"/>
  <c r="AA614" i="1"/>
  <c r="W614" i="1"/>
  <c r="Z614" i="1" l="1"/>
  <c r="AB614" i="1"/>
  <c r="X614" i="1"/>
  <c r="AC614" i="1" l="1"/>
  <c r="V615" i="1" s="1"/>
  <c r="Y615" i="1" l="1"/>
  <c r="AA615" i="1"/>
  <c r="W615" i="1"/>
  <c r="Z615" i="1"/>
  <c r="AB615" i="1"/>
  <c r="X615" i="1"/>
  <c r="AC615" i="1" l="1"/>
  <c r="V616" i="1" s="1"/>
  <c r="AA616" i="1" l="1"/>
  <c r="Y616" i="1"/>
  <c r="AB616" i="1"/>
  <c r="X616" i="1"/>
  <c r="W616" i="1"/>
  <c r="Z616" i="1"/>
  <c r="AC616" i="1" l="1"/>
  <c r="V617" i="1" s="1"/>
  <c r="Y617" i="1" l="1"/>
  <c r="AA617" i="1"/>
  <c r="W617" i="1"/>
  <c r="X617" i="1"/>
  <c r="AB617" i="1"/>
  <c r="Z617" i="1"/>
  <c r="AC617" i="1" l="1"/>
  <c r="V618" i="1" s="1"/>
  <c r="AB618" i="1" l="1"/>
  <c r="AA618" i="1"/>
  <c r="Y618" i="1"/>
  <c r="X618" i="1"/>
  <c r="W618" i="1"/>
  <c r="Z618" i="1"/>
  <c r="AC618" i="1" l="1"/>
  <c r="V619" i="1" s="1"/>
  <c r="AA619" i="1" l="1"/>
  <c r="X619" i="1"/>
  <c r="W619" i="1"/>
  <c r="AB619" i="1"/>
  <c r="Z619" i="1"/>
  <c r="Y619" i="1"/>
  <c r="AC619" i="1" l="1"/>
  <c r="V620" i="1" s="1"/>
  <c r="AA620" i="1" s="1"/>
  <c r="Y620" i="1"/>
  <c r="X620" i="1"/>
  <c r="Z620" i="1"/>
  <c r="W620" i="1"/>
  <c r="AB620" i="1"/>
  <c r="AC620" i="1" l="1"/>
  <c r="V621" i="1" s="1"/>
  <c r="X621" i="1" s="1"/>
  <c r="AB621" i="1"/>
  <c r="Y621" i="1"/>
  <c r="W621" i="1"/>
  <c r="Z621" i="1"/>
  <c r="AA621" i="1"/>
  <c r="AC621" i="1" l="1"/>
  <c r="V622" i="1" s="1"/>
  <c r="W622" i="1" s="1"/>
  <c r="AA622" i="1" l="1"/>
  <c r="Y622" i="1"/>
  <c r="Z622" i="1"/>
  <c r="AB622" i="1"/>
  <c r="X622" i="1"/>
  <c r="AC622" i="1" l="1"/>
  <c r="V623" i="1" s="1"/>
  <c r="AA623" i="1" s="1"/>
  <c r="Y623" i="1" l="1"/>
  <c r="Z623" i="1"/>
  <c r="X623" i="1"/>
  <c r="AB623" i="1"/>
  <c r="W623" i="1"/>
  <c r="AC623" i="1" l="1"/>
  <c r="V624" i="1" s="1"/>
  <c r="Z624" i="1" s="1"/>
  <c r="Y624" i="1" l="1"/>
  <c r="X624" i="1"/>
  <c r="W624" i="1"/>
  <c r="AB624" i="1"/>
  <c r="AA624" i="1"/>
  <c r="AC624" i="1" l="1"/>
  <c r="V625" i="1" s="1"/>
  <c r="Y625" i="1" s="1"/>
  <c r="X625" i="1" l="1"/>
  <c r="AA625" i="1"/>
  <c r="AB625" i="1"/>
  <c r="Z625" i="1"/>
  <c r="W625" i="1"/>
  <c r="AC625" i="1" l="1"/>
  <c r="V626" i="1" s="1"/>
  <c r="W626" i="1" s="1"/>
  <c r="Y626" i="1" l="1"/>
  <c r="AB626" i="1"/>
  <c r="AA626" i="1"/>
  <c r="X626" i="1"/>
  <c r="Z626" i="1"/>
  <c r="AC626" i="1" l="1"/>
  <c r="V627" i="1" s="1"/>
  <c r="AA627" i="1" s="1"/>
  <c r="AB627" i="1" l="1"/>
  <c r="Z627" i="1"/>
  <c r="Y627" i="1"/>
  <c r="W627" i="1"/>
  <c r="X627" i="1"/>
  <c r="AC627" i="1" l="1"/>
  <c r="V628" i="1" s="1"/>
  <c r="W628" i="1" s="1"/>
  <c r="AA628" i="1" l="1"/>
  <c r="AB628" i="1"/>
  <c r="X628" i="1"/>
  <c r="Z628" i="1"/>
  <c r="Y628" i="1"/>
  <c r="AC628" i="1" l="1"/>
  <c r="V629" i="1" s="1"/>
  <c r="X629" i="1" s="1"/>
  <c r="AA629" i="1" l="1"/>
  <c r="Z629" i="1"/>
  <c r="AB629" i="1"/>
  <c r="Y629" i="1"/>
  <c r="W629" i="1"/>
  <c r="AC629" i="1" l="1"/>
  <c r="V630" i="1" s="1"/>
  <c r="AA630" i="1" s="1"/>
  <c r="X630" i="1" l="1"/>
  <c r="Z630" i="1"/>
  <c r="Y630" i="1"/>
  <c r="W630" i="1"/>
  <c r="AB630" i="1"/>
  <c r="AC630" i="1" l="1"/>
  <c r="V631" i="1" s="1"/>
  <c r="Y631" i="1" s="1"/>
  <c r="Z631" i="1"/>
  <c r="AB631" i="1"/>
  <c r="X631" i="1"/>
  <c r="AA631" i="1"/>
  <c r="W631" i="1" l="1"/>
  <c r="AC631" i="1"/>
  <c r="V632" i="1" s="1"/>
  <c r="AA632" i="1" s="1"/>
  <c r="Y632" i="1" l="1"/>
  <c r="X632" i="1"/>
  <c r="W632" i="1"/>
  <c r="Z632" i="1"/>
  <c r="AB632" i="1"/>
  <c r="AC632" i="1" l="1"/>
  <c r="V633" i="1" s="1"/>
  <c r="Y633" i="1" s="1"/>
  <c r="X633" i="1" l="1"/>
  <c r="Z633" i="1"/>
  <c r="AB633" i="1"/>
  <c r="W633" i="1"/>
  <c r="AA633" i="1"/>
  <c r="AC633" i="1" l="1"/>
  <c r="V634" i="1" s="1"/>
  <c r="Y634" i="1" l="1"/>
  <c r="AA634" i="1"/>
  <c r="AB634" i="1"/>
  <c r="Z634" i="1"/>
  <c r="W634" i="1"/>
  <c r="X634" i="1"/>
  <c r="AC634" i="1" l="1"/>
  <c r="V635" i="1" s="1"/>
  <c r="Y635" i="1" s="1"/>
  <c r="AA635" i="1" l="1"/>
  <c r="AB635" i="1"/>
  <c r="Z635" i="1"/>
  <c r="X635" i="1"/>
  <c r="W635" i="1"/>
  <c r="AC635" i="1" l="1"/>
  <c r="V636" i="1" s="1"/>
  <c r="Y636" i="1" s="1"/>
  <c r="AA636" i="1" l="1"/>
  <c r="W636" i="1"/>
  <c r="AB636" i="1"/>
  <c r="Z636" i="1"/>
  <c r="X636" i="1"/>
  <c r="AC636" i="1" l="1"/>
  <c r="V637" i="1" s="1"/>
  <c r="AA637" i="1" s="1"/>
  <c r="Y637" i="1" l="1"/>
  <c r="X637" i="1"/>
  <c r="Z637" i="1"/>
  <c r="AB637" i="1"/>
  <c r="W637" i="1"/>
  <c r="AC637" i="1" l="1"/>
  <c r="V638" i="1" s="1"/>
  <c r="AA638" i="1" s="1"/>
  <c r="Y638" i="1" l="1"/>
  <c r="AB638" i="1"/>
  <c r="X638" i="1"/>
  <c r="Z638" i="1"/>
  <c r="W638" i="1"/>
  <c r="AC638" i="1" l="1"/>
  <c r="V639" i="1" s="1"/>
  <c r="Y639" i="1" s="1"/>
  <c r="AA639" i="1" l="1"/>
  <c r="AB639" i="1"/>
  <c r="X639" i="1"/>
  <c r="W639" i="1"/>
  <c r="Z639" i="1"/>
  <c r="AC639" i="1" l="1"/>
  <c r="V640" i="1" s="1"/>
  <c r="AA640" i="1" s="1"/>
  <c r="Y640" i="1" l="1"/>
  <c r="AB640" i="1"/>
  <c r="W640" i="1"/>
  <c r="X640" i="1"/>
  <c r="Z640" i="1"/>
  <c r="AC640" i="1" l="1"/>
  <c r="V641" i="1" s="1"/>
  <c r="Y641" i="1" s="1"/>
  <c r="X641" i="1" l="1"/>
  <c r="AB641" i="1"/>
  <c r="W641" i="1"/>
  <c r="Z641" i="1"/>
  <c r="AA641" i="1"/>
  <c r="AC641" i="1" l="1"/>
  <c r="V642" i="1" s="1"/>
  <c r="Y642" i="1" l="1"/>
  <c r="AA642" i="1"/>
  <c r="Z642" i="1"/>
  <c r="AB642" i="1"/>
  <c r="X642" i="1"/>
  <c r="W642" i="1"/>
  <c r="AC642" i="1" l="1"/>
  <c r="V643" i="1" l="1"/>
  <c r="AA643" i="1" l="1"/>
  <c r="Y643" i="1"/>
  <c r="AB643" i="1"/>
  <c r="X643" i="1"/>
  <c r="Z643" i="1"/>
  <c r="W643" i="1"/>
  <c r="AC643" i="1" l="1"/>
  <c r="V644" i="1" s="1"/>
  <c r="X644" i="1" s="1"/>
  <c r="Y644" i="1" l="1"/>
  <c r="AA644" i="1"/>
  <c r="W644" i="1"/>
  <c r="Z644" i="1"/>
  <c r="AB644" i="1"/>
  <c r="AC644" i="1" l="1"/>
  <c r="V645" i="1" s="1"/>
  <c r="Y645" i="1" s="1"/>
  <c r="AA645" i="1" l="1"/>
  <c r="W645" i="1"/>
  <c r="AB645" i="1"/>
  <c r="X645" i="1"/>
  <c r="Z645" i="1"/>
  <c r="AC645" i="1" l="1"/>
  <c r="V646" i="1" s="1"/>
  <c r="Y646" i="1" s="1"/>
  <c r="AA646" i="1" l="1"/>
  <c r="W646" i="1"/>
  <c r="Z646" i="1"/>
  <c r="X646" i="1"/>
  <c r="AB646" i="1"/>
  <c r="AC646" i="1" l="1"/>
  <c r="V647" i="1" s="1"/>
  <c r="AA647" i="1" s="1"/>
  <c r="W647" i="1" l="1"/>
  <c r="Z647" i="1"/>
  <c r="X647" i="1"/>
  <c r="AB647" i="1"/>
  <c r="Y647" i="1"/>
  <c r="AC647" i="1" l="1"/>
  <c r="V648" i="1" s="1"/>
  <c r="Y648" i="1" s="1"/>
  <c r="Z648" i="1" l="1"/>
  <c r="AB648" i="1"/>
  <c r="AA648" i="1"/>
  <c r="X648" i="1"/>
  <c r="W648" i="1"/>
  <c r="AC648" i="1" l="1"/>
  <c r="V649" i="1" s="1"/>
  <c r="AA649" i="1" s="1"/>
  <c r="X649" i="1" l="1"/>
  <c r="Z649" i="1"/>
  <c r="AB649" i="1"/>
  <c r="W649" i="1"/>
  <c r="Y649" i="1"/>
  <c r="AC649" i="1" l="1"/>
  <c r="V650" i="1" s="1"/>
  <c r="Y650" i="1" s="1"/>
  <c r="Z650" i="1" l="1"/>
  <c r="AB650" i="1"/>
  <c r="X650" i="1"/>
  <c r="W650" i="1"/>
  <c r="AA650" i="1"/>
  <c r="AC650" i="1" l="1"/>
  <c r="V651" i="1" s="1"/>
  <c r="AA651" i="1" s="1"/>
  <c r="Y651" i="1" l="1"/>
  <c r="X651" i="1"/>
  <c r="AB651" i="1"/>
  <c r="Z651" i="1"/>
  <c r="W651" i="1"/>
  <c r="AC651" i="1" l="1"/>
  <c r="V652" i="1" s="1"/>
  <c r="AA652" i="1" s="1"/>
  <c r="AB652" i="1" l="1"/>
  <c r="W652" i="1"/>
  <c r="X652" i="1"/>
  <c r="Z652" i="1"/>
  <c r="Y652" i="1"/>
  <c r="AC652" i="1" l="1"/>
  <c r="V653" i="1" s="1"/>
  <c r="Y653" i="1" s="1"/>
  <c r="X653" i="1" l="1"/>
  <c r="AB653" i="1"/>
  <c r="W653" i="1"/>
  <c r="Z653" i="1"/>
  <c r="AA653" i="1"/>
  <c r="AC653" i="1" l="1"/>
  <c r="V654" i="1" s="1"/>
  <c r="Y654" i="1" l="1"/>
  <c r="AA654" i="1"/>
  <c r="X654" i="1"/>
  <c r="Z654" i="1"/>
  <c r="AB654" i="1"/>
  <c r="W654" i="1"/>
  <c r="AC654" i="1" l="1"/>
  <c r="V655" i="1" s="1"/>
  <c r="AA655" i="1" s="1"/>
  <c r="Y655" i="1" l="1"/>
  <c r="Z655" i="1"/>
  <c r="AB655" i="1"/>
  <c r="X655" i="1"/>
  <c r="W655" i="1"/>
  <c r="AC655" i="1" l="1"/>
  <c r="V656" i="1" s="1"/>
  <c r="AA656" i="1" s="1"/>
  <c r="Y656" i="1" l="1"/>
  <c r="AB656" i="1"/>
  <c r="Z656" i="1"/>
  <c r="W656" i="1"/>
  <c r="X656" i="1"/>
  <c r="AC656" i="1" l="1"/>
  <c r="V657" i="1" s="1"/>
  <c r="AA657" i="1" s="1"/>
  <c r="Y657" i="1" l="1"/>
  <c r="W657" i="1"/>
  <c r="X657" i="1"/>
  <c r="AB657" i="1"/>
  <c r="Z657" i="1"/>
  <c r="AC657" i="1" l="1"/>
  <c r="V658" i="1" s="1"/>
  <c r="W658" i="1" s="1"/>
  <c r="Y658" i="1" l="1"/>
  <c r="AA658" i="1"/>
  <c r="AB658" i="1"/>
  <c r="Z658" i="1"/>
  <c r="X658" i="1"/>
  <c r="AC658" i="1" l="1"/>
  <c r="V659" i="1" s="1"/>
  <c r="X659" i="1" s="1"/>
  <c r="Y659" i="1" l="1"/>
  <c r="AA659" i="1"/>
  <c r="AB659" i="1"/>
  <c r="Z659" i="1"/>
  <c r="W659" i="1"/>
  <c r="AC659" i="1" l="1"/>
  <c r="V660" i="1" s="1"/>
  <c r="W660" i="1" s="1"/>
  <c r="Y660" i="1" l="1"/>
  <c r="AA660" i="1"/>
  <c r="AB660" i="1"/>
  <c r="Z660" i="1"/>
  <c r="X660" i="1"/>
  <c r="AC660" i="1" l="1"/>
  <c r="V661" i="1" s="1"/>
  <c r="Z661" i="1" s="1"/>
  <c r="X661" i="1" l="1"/>
  <c r="AB661" i="1"/>
  <c r="AA661" i="1"/>
  <c r="W661" i="1"/>
  <c r="Y661" i="1"/>
  <c r="AC661" i="1" l="1"/>
  <c r="V662" i="1" s="1"/>
  <c r="Y662" i="1" s="1"/>
  <c r="AA662" i="1" l="1"/>
  <c r="Z662" i="1"/>
  <c r="AB662" i="1"/>
  <c r="W662" i="1"/>
  <c r="X662" i="1"/>
  <c r="AC662" i="1" l="1"/>
  <c r="V663" i="1" s="1"/>
  <c r="Y663" i="1" s="1"/>
  <c r="AB663" i="1" l="1"/>
  <c r="X663" i="1"/>
  <c r="Z663" i="1"/>
  <c r="W663" i="1"/>
  <c r="AA663" i="1"/>
  <c r="AC663" i="1" l="1"/>
  <c r="V664" i="1" s="1"/>
  <c r="X664" i="1" s="1"/>
  <c r="Y664" i="1" l="1"/>
  <c r="AA664" i="1"/>
  <c r="Z664" i="1"/>
  <c r="AB664" i="1"/>
  <c r="W664" i="1"/>
  <c r="AC664" i="1" l="1"/>
  <c r="V665" i="1" s="1"/>
  <c r="AB665" i="1" s="1"/>
  <c r="X665" i="1" l="1"/>
  <c r="W665" i="1"/>
  <c r="Z665" i="1"/>
  <c r="AA665" i="1"/>
  <c r="Y665" i="1"/>
  <c r="AC665" i="1" l="1"/>
  <c r="V666" i="1" s="1"/>
  <c r="X666" i="1" s="1"/>
  <c r="AB666" i="1" l="1"/>
  <c r="Y666" i="1"/>
  <c r="W666" i="1"/>
  <c r="Z666" i="1"/>
  <c r="AA666" i="1"/>
  <c r="AC666" i="1" l="1"/>
  <c r="V667" i="1" s="1"/>
  <c r="Y667" i="1" s="1"/>
  <c r="AA667" i="1" l="1"/>
  <c r="Z667" i="1"/>
  <c r="W667" i="1"/>
  <c r="X667" i="1"/>
  <c r="AB667" i="1"/>
  <c r="AC667" i="1" l="1"/>
  <c r="V668" i="1" s="1"/>
  <c r="AA668" i="1" s="1"/>
  <c r="X668" i="1" l="1"/>
  <c r="Z668" i="1"/>
  <c r="W668" i="1"/>
  <c r="AB668" i="1"/>
  <c r="Y668" i="1"/>
  <c r="AC668" i="1" l="1"/>
  <c r="V669" i="1" s="1"/>
  <c r="X669" i="1" s="1"/>
  <c r="AB669" i="1" l="1"/>
  <c r="AA669" i="1"/>
  <c r="Y669" i="1"/>
  <c r="Z669" i="1"/>
  <c r="W669" i="1"/>
  <c r="AC669" i="1" l="1"/>
  <c r="V670" i="1" s="1"/>
  <c r="AA670" i="1" s="1"/>
  <c r="AB670" i="1"/>
  <c r="X670" i="1"/>
  <c r="W670" i="1"/>
  <c r="Z670" i="1"/>
  <c r="Y670" i="1"/>
  <c r="AC670" i="1" l="1"/>
  <c r="V671" i="1" s="1"/>
  <c r="AA671" i="1" s="1"/>
  <c r="Z671" i="1" l="1"/>
  <c r="AB671" i="1"/>
  <c r="W671" i="1"/>
  <c r="X671" i="1"/>
  <c r="Y671" i="1"/>
  <c r="AC671" i="1" l="1"/>
  <c r="V672" i="1" s="1"/>
  <c r="AA672" i="1" s="1"/>
  <c r="Z672" i="1" l="1"/>
  <c r="X672" i="1"/>
  <c r="AB672" i="1"/>
  <c r="W672" i="1"/>
  <c r="Y672" i="1"/>
  <c r="AC672" i="1" l="1"/>
  <c r="V673" i="1" s="1"/>
  <c r="Z673" i="1" s="1"/>
  <c r="AB673" i="1" l="1"/>
  <c r="Y673" i="1"/>
  <c r="AA673" i="1"/>
  <c r="X673" i="1"/>
  <c r="W673" i="1"/>
  <c r="AC673" i="1" l="1"/>
  <c r="V674" i="1" s="1"/>
  <c r="Y674" i="1" s="1"/>
  <c r="W674" i="1" l="1"/>
  <c r="Z674" i="1"/>
  <c r="AA674" i="1"/>
  <c r="X674" i="1"/>
  <c r="AB674" i="1"/>
  <c r="AC674" i="1" l="1"/>
  <c r="V675" i="1" s="1"/>
  <c r="Y675" i="1" s="1"/>
  <c r="AA675" i="1" l="1"/>
  <c r="W675" i="1"/>
  <c r="AB675" i="1"/>
  <c r="X675" i="1"/>
  <c r="Z675" i="1"/>
  <c r="AC675" i="1" l="1"/>
  <c r="V676" i="1" s="1"/>
  <c r="AA676" i="1" s="1"/>
  <c r="Y676" i="1" l="1"/>
  <c r="AB676" i="1"/>
  <c r="Z676" i="1"/>
  <c r="X676" i="1"/>
  <c r="W676" i="1"/>
  <c r="AC676" i="1" l="1"/>
  <c r="V677" i="1" s="1"/>
  <c r="X677" i="1" s="1"/>
  <c r="Y677" i="1" l="1"/>
  <c r="AA677" i="1"/>
  <c r="AB677" i="1"/>
  <c r="W677" i="1"/>
  <c r="Z677" i="1"/>
  <c r="AC677" i="1" l="1"/>
  <c r="V678" i="1" s="1"/>
  <c r="Y678" i="1" s="1"/>
  <c r="AB678" i="1"/>
  <c r="Z678" i="1" l="1"/>
  <c r="W678" i="1"/>
  <c r="X678" i="1"/>
  <c r="AA678" i="1"/>
  <c r="AC678" i="1" l="1"/>
  <c r="V679" i="1" s="1"/>
  <c r="X679" i="1" s="1"/>
  <c r="AB679" i="1"/>
  <c r="Z679" i="1" l="1"/>
  <c r="W679" i="1"/>
  <c r="Y679" i="1"/>
  <c r="AA679" i="1"/>
  <c r="AC679" i="1" l="1"/>
  <c r="V680" i="1" s="1"/>
  <c r="AA680" i="1" s="1"/>
  <c r="AB680" i="1"/>
  <c r="W680" i="1" l="1"/>
  <c r="Z680" i="1"/>
  <c r="X680" i="1"/>
  <c r="Y680" i="1"/>
  <c r="AC680" i="1" l="1"/>
  <c r="V681" i="1" s="1"/>
  <c r="Z681" i="1" s="1"/>
  <c r="AB681" i="1"/>
  <c r="AA681" i="1"/>
  <c r="X681" i="1"/>
  <c r="W681" i="1"/>
  <c r="Y681" i="1" l="1"/>
  <c r="AC681" i="1"/>
  <c r="V682" i="1" s="1"/>
  <c r="X682" i="1" s="1"/>
  <c r="AA682" i="1"/>
  <c r="Y682" i="1"/>
  <c r="Z682" i="1"/>
  <c r="AB682" i="1"/>
  <c r="W682" i="1"/>
  <c r="AC682" i="1" l="1"/>
  <c r="V683" i="1" s="1"/>
  <c r="W683" i="1" s="1"/>
  <c r="Z683" i="1" l="1"/>
  <c r="Y683" i="1"/>
  <c r="AA683" i="1"/>
  <c r="AB683" i="1"/>
  <c r="X683" i="1"/>
  <c r="AC683" i="1" l="1"/>
  <c r="V684" i="1" s="1"/>
  <c r="W684" i="1" s="1"/>
  <c r="AA684" i="1" l="1"/>
  <c r="Z684" i="1"/>
  <c r="AB684" i="1"/>
  <c r="X684" i="1"/>
  <c r="Y684" i="1"/>
  <c r="AC684" i="1" l="1"/>
  <c r="V685" i="1" s="1"/>
  <c r="AA685" i="1" s="1"/>
  <c r="AB685" i="1" l="1"/>
  <c r="W685" i="1"/>
  <c r="X685" i="1"/>
  <c r="Z685" i="1"/>
  <c r="Y685" i="1"/>
  <c r="AC685" i="1" l="1"/>
  <c r="V686" i="1" s="1"/>
  <c r="Y686" i="1" s="1"/>
  <c r="AB686" i="1" l="1"/>
  <c r="X686" i="1"/>
  <c r="Z686" i="1"/>
  <c r="AA686" i="1"/>
  <c r="W686" i="1"/>
  <c r="AC686" i="1" l="1"/>
  <c r="V687" i="1" s="1"/>
  <c r="Y687" i="1" s="1"/>
  <c r="AB687" i="1" l="1"/>
  <c r="W687" i="1"/>
  <c r="X687" i="1"/>
  <c r="Z687" i="1"/>
  <c r="AA687" i="1"/>
  <c r="AC687" i="1" l="1"/>
  <c r="V688" i="1" s="1"/>
  <c r="Y688" i="1" s="1"/>
  <c r="AB688" i="1"/>
  <c r="Z688" i="1"/>
  <c r="X688" i="1"/>
  <c r="W688" i="1" l="1"/>
  <c r="AA688" i="1"/>
  <c r="AC688" i="1" s="1"/>
  <c r="V689" i="1" s="1"/>
  <c r="Y689" i="1" s="1"/>
  <c r="AA689" i="1" l="1"/>
  <c r="AB689" i="1"/>
  <c r="W689" i="1"/>
  <c r="Z689" i="1"/>
  <c r="X689" i="1"/>
  <c r="AC689" i="1" l="1"/>
  <c r="V690" i="1" s="1"/>
  <c r="Y690" i="1" s="1"/>
  <c r="AA690" i="1" l="1"/>
  <c r="Z690" i="1"/>
  <c r="AB690" i="1"/>
  <c r="X690" i="1"/>
  <c r="W690" i="1"/>
  <c r="AC690" i="1" l="1"/>
  <c r="V691" i="1" s="1"/>
  <c r="Z691" i="1" s="1"/>
  <c r="AB691" i="1" l="1"/>
  <c r="AA691" i="1"/>
  <c r="Y691" i="1"/>
  <c r="X691" i="1"/>
  <c r="W691" i="1"/>
  <c r="AC691" i="1" l="1"/>
  <c r="V692" i="1" s="1"/>
  <c r="AB692" i="1" s="1"/>
  <c r="X692" i="1" l="1"/>
  <c r="AA692" i="1"/>
  <c r="Y692" i="1"/>
  <c r="Z692" i="1"/>
  <c r="W692" i="1"/>
  <c r="AC692" i="1" l="1"/>
  <c r="V693" i="1" s="1"/>
  <c r="AA693" i="1" s="1"/>
  <c r="X693" i="1" l="1"/>
  <c r="AB693" i="1"/>
  <c r="W693" i="1"/>
  <c r="Z693" i="1"/>
  <c r="Y693" i="1"/>
  <c r="AC693" i="1" l="1"/>
  <c r="V694" i="1" s="1"/>
  <c r="X694" i="1" s="1"/>
  <c r="AB694" i="1" l="1"/>
  <c r="Y694" i="1"/>
  <c r="W694" i="1"/>
  <c r="Z694" i="1"/>
  <c r="AA694" i="1"/>
  <c r="AC694" i="1" l="1"/>
  <c r="V695" i="1" s="1"/>
  <c r="Y695" i="1" s="1"/>
  <c r="AA695" i="1" l="1"/>
  <c r="AB695" i="1"/>
  <c r="Z695" i="1"/>
  <c r="W695" i="1"/>
  <c r="X695" i="1"/>
  <c r="AC695" i="1" l="1"/>
  <c r="V696" i="1" s="1"/>
  <c r="Y696" i="1" s="1"/>
  <c r="X696" i="1" l="1"/>
  <c r="W696" i="1"/>
  <c r="Z696" i="1"/>
  <c r="AB696" i="1"/>
  <c r="AA696" i="1"/>
  <c r="AC696" i="1" l="1"/>
  <c r="V697" i="1" s="1"/>
  <c r="AA697" i="1" s="1"/>
  <c r="W697" i="1" l="1"/>
  <c r="X697" i="1"/>
  <c r="Y697" i="1"/>
  <c r="Z697" i="1"/>
  <c r="AB697" i="1"/>
  <c r="AC697" i="1" l="1"/>
  <c r="V698" i="1" s="1"/>
  <c r="Y698" i="1" s="1"/>
  <c r="AB698" i="1"/>
  <c r="Z698" i="1"/>
  <c r="W698" i="1"/>
  <c r="X698" i="1"/>
  <c r="AA698" i="1" l="1"/>
  <c r="AC698" i="1"/>
  <c r="V699" i="1" s="1"/>
  <c r="Y699" i="1" s="1"/>
  <c r="W699" i="1" l="1"/>
  <c r="AB699" i="1"/>
  <c r="Z699" i="1"/>
  <c r="X699" i="1"/>
  <c r="AA699" i="1"/>
  <c r="P4" i="3"/>
  <c r="AC699" i="1" l="1"/>
  <c r="V700" i="1" s="1"/>
  <c r="AA700" i="1" s="1"/>
  <c r="I5" i="3"/>
  <c r="K5" i="3" s="1"/>
  <c r="AB700" i="1" l="1"/>
  <c r="W700" i="1"/>
  <c r="X700" i="1"/>
  <c r="Z700" i="1"/>
  <c r="Y700" i="1"/>
  <c r="M5" i="3"/>
  <c r="L5" i="3"/>
  <c r="N5" i="3"/>
  <c r="O5" i="3"/>
  <c r="J5" i="3"/>
  <c r="AB4" i="3"/>
  <c r="X4" i="3"/>
  <c r="AA4" i="3"/>
  <c r="W4" i="3"/>
  <c r="Y4" i="3"/>
  <c r="AC700" i="1" l="1"/>
  <c r="V701" i="1" s="1"/>
  <c r="AA701" i="1" s="1"/>
  <c r="P5" i="3"/>
  <c r="I6" i="3" s="1"/>
  <c r="O6" i="3" s="1"/>
  <c r="AC4" i="3"/>
  <c r="V5" i="3" s="1"/>
  <c r="Y701" i="1" l="1"/>
  <c r="AB701" i="1"/>
  <c r="X701" i="1"/>
  <c r="Z701" i="1"/>
  <c r="W701" i="1"/>
  <c r="Z5" i="3"/>
  <c r="K6" i="3"/>
  <c r="J6" i="3"/>
  <c r="L6" i="3"/>
  <c r="M6" i="3"/>
  <c r="N6" i="3"/>
  <c r="AC701" i="1" l="1"/>
  <c r="V702" i="1" s="1"/>
  <c r="Y702" i="1" s="1"/>
  <c r="AA5" i="3"/>
  <c r="W5" i="3"/>
  <c r="Y5" i="3"/>
  <c r="AB5" i="3"/>
  <c r="X5" i="3"/>
  <c r="P6" i="3"/>
  <c r="AA702" i="1" l="1"/>
  <c r="W702" i="1"/>
  <c r="Z702" i="1"/>
  <c r="AB702" i="1"/>
  <c r="X702" i="1"/>
  <c r="AC5" i="3"/>
  <c r="V6" i="3" s="1"/>
  <c r="I7" i="3"/>
  <c r="M7" i="3" s="1"/>
  <c r="AC702" i="1" l="1"/>
  <c r="V703" i="1" s="1"/>
  <c r="Y703" i="1" s="1"/>
  <c r="Z6" i="3"/>
  <c r="L7" i="3"/>
  <c r="N7" i="3"/>
  <c r="O7" i="3"/>
  <c r="J7" i="3"/>
  <c r="K7" i="3"/>
  <c r="Z703" i="1" l="1"/>
  <c r="W703" i="1"/>
  <c r="X703" i="1"/>
  <c r="AB703" i="1"/>
  <c r="AA703" i="1"/>
  <c r="AB6" i="3"/>
  <c r="Y6" i="3"/>
  <c r="AA6" i="3"/>
  <c r="W6" i="3"/>
  <c r="X6" i="3"/>
  <c r="P7" i="3"/>
  <c r="I8" i="3" s="1"/>
  <c r="O8" i="3" s="1"/>
  <c r="AC703" i="1" l="1"/>
  <c r="V704" i="1" s="1"/>
  <c r="Y704" i="1" s="1"/>
  <c r="AC6" i="3"/>
  <c r="V7" i="3" s="1"/>
  <c r="K8" i="3"/>
  <c r="J8" i="3"/>
  <c r="L8" i="3"/>
  <c r="N8" i="3"/>
  <c r="M8" i="3"/>
  <c r="AA704" i="1" l="1"/>
  <c r="AB704" i="1"/>
  <c r="Z704" i="1"/>
  <c r="X704" i="1"/>
  <c r="W704" i="1"/>
  <c r="Z7" i="3"/>
  <c r="AA7" i="3"/>
  <c r="Y7" i="3"/>
  <c r="X7" i="3"/>
  <c r="AB7" i="3"/>
  <c r="W7" i="3"/>
  <c r="P8" i="3"/>
  <c r="I9" i="3" s="1"/>
  <c r="O9" i="3" s="1"/>
  <c r="AC704" i="1" l="1"/>
  <c r="V705" i="1" s="1"/>
  <c r="Y705" i="1" s="1"/>
  <c r="AC7" i="3"/>
  <c r="V8" i="3" s="1"/>
  <c r="J9" i="3"/>
  <c r="K9" i="3"/>
  <c r="N9" i="3"/>
  <c r="M9" i="3"/>
  <c r="L9" i="3"/>
  <c r="W705" i="1" l="1"/>
  <c r="AB705" i="1"/>
  <c r="Z705" i="1"/>
  <c r="X705" i="1"/>
  <c r="AA705" i="1"/>
  <c r="Z8" i="3"/>
  <c r="P9" i="3"/>
  <c r="I10" i="3" s="1"/>
  <c r="O10" i="3" s="1"/>
  <c r="AC705" i="1" l="1"/>
  <c r="V706" i="1" s="1"/>
  <c r="AA706" i="1" s="1"/>
  <c r="Y706" i="1"/>
  <c r="Z706" i="1"/>
  <c r="AB706" i="1"/>
  <c r="X706" i="1"/>
  <c r="W706" i="1"/>
  <c r="AA8" i="3"/>
  <c r="X8" i="3"/>
  <c r="Y8" i="3"/>
  <c r="AB8" i="3"/>
  <c r="W8" i="3"/>
  <c r="K10" i="3"/>
  <c r="J10" i="3"/>
  <c r="L10" i="3"/>
  <c r="N10" i="3"/>
  <c r="M10" i="3"/>
  <c r="AC706" i="1" l="1"/>
  <c r="V707" i="1" s="1"/>
  <c r="Y707" i="1" s="1"/>
  <c r="AC8" i="3"/>
  <c r="V9" i="3" s="1"/>
  <c r="P10" i="3"/>
  <c r="I11" i="3" s="1"/>
  <c r="O11" i="3" s="1"/>
  <c r="AA707" i="1" l="1"/>
  <c r="W707" i="1"/>
  <c r="Z707" i="1"/>
  <c r="AB707" i="1"/>
  <c r="X707" i="1"/>
  <c r="Y9" i="3"/>
  <c r="AA9" i="3"/>
  <c r="W9" i="3"/>
  <c r="AB9" i="3"/>
  <c r="X9" i="3"/>
  <c r="Z9" i="3"/>
  <c r="M11" i="3"/>
  <c r="N11" i="3"/>
  <c r="L11" i="3"/>
  <c r="K11" i="3"/>
  <c r="J11" i="3"/>
  <c r="AC707" i="1" l="1"/>
  <c r="V708" i="1" s="1"/>
  <c r="Z708" i="1" s="1"/>
  <c r="AC9" i="3"/>
  <c r="V10" i="3" s="1"/>
  <c r="P11" i="3"/>
  <c r="I12" i="3" s="1"/>
  <c r="O12" i="3" s="1"/>
  <c r="AA708" i="1" l="1"/>
  <c r="Y708" i="1"/>
  <c r="W708" i="1"/>
  <c r="AB708" i="1"/>
  <c r="X708" i="1"/>
  <c r="Z10" i="3"/>
  <c r="M12" i="3"/>
  <c r="N12" i="3"/>
  <c r="L12" i="3"/>
  <c r="K12" i="3"/>
  <c r="J12" i="3"/>
  <c r="AC708" i="1" l="1"/>
  <c r="AB10" i="3"/>
  <c r="W10" i="3"/>
  <c r="AA10" i="3"/>
  <c r="X10" i="3"/>
  <c r="Y10" i="3"/>
  <c r="P12" i="3"/>
  <c r="I13" i="3" s="1"/>
  <c r="K13" i="3" s="1"/>
  <c r="V709" i="1" l="1"/>
  <c r="AC10" i="3"/>
  <c r="V11" i="3" s="1"/>
  <c r="J13" i="3"/>
  <c r="N13" i="3"/>
  <c r="L13" i="3"/>
  <c r="M13" i="3"/>
  <c r="O13" i="3"/>
  <c r="AA709" i="1" l="1"/>
  <c r="Y709" i="1"/>
  <c r="W709" i="1"/>
  <c r="X709" i="1"/>
  <c r="Z709" i="1"/>
  <c r="AB709" i="1"/>
  <c r="Y11" i="3"/>
  <c r="P13" i="3"/>
  <c r="I14" i="3" s="1"/>
  <c r="J14" i="3" s="1"/>
  <c r="AC709" i="1" l="1"/>
  <c r="V710" i="1" s="1"/>
  <c r="AA710" i="1" s="1"/>
  <c r="AA11" i="3"/>
  <c r="X11" i="3"/>
  <c r="AB11" i="3"/>
  <c r="W11" i="3"/>
  <c r="Z11" i="3"/>
  <c r="O14" i="3"/>
  <c r="N14" i="3"/>
  <c r="L14" i="3"/>
  <c r="M14" i="3"/>
  <c r="K14" i="3"/>
  <c r="Y710" i="1" l="1"/>
  <c r="Z710" i="1"/>
  <c r="AB710" i="1"/>
  <c r="W710" i="1"/>
  <c r="X710" i="1"/>
  <c r="AC11" i="3"/>
  <c r="V12" i="3" s="1"/>
  <c r="P14" i="3"/>
  <c r="I15" i="3" s="1"/>
  <c r="O15" i="3" s="1"/>
  <c r="AC710" i="1" l="1"/>
  <c r="V711" i="1" s="1"/>
  <c r="Y711" i="1" s="1"/>
  <c r="Z12" i="3"/>
  <c r="AA12" i="3"/>
  <c r="Y12" i="3"/>
  <c r="AB12" i="3"/>
  <c r="X12" i="3"/>
  <c r="K15" i="3"/>
  <c r="L15" i="3"/>
  <c r="N15" i="3"/>
  <c r="M15" i="3"/>
  <c r="J15" i="3"/>
  <c r="AA711" i="1" l="1"/>
  <c r="Z711" i="1"/>
  <c r="X711" i="1"/>
  <c r="AB711" i="1"/>
  <c r="W711" i="1"/>
  <c r="W12" i="3"/>
  <c r="AC12" i="3" s="1"/>
  <c r="V13" i="3" s="1"/>
  <c r="P15" i="3"/>
  <c r="I16" i="3" s="1"/>
  <c r="N16" i="3" s="1"/>
  <c r="AC711" i="1" l="1"/>
  <c r="V712" i="1" s="1"/>
  <c r="AA712" i="1" s="1"/>
  <c r="Z13" i="3"/>
  <c r="AB13" i="3"/>
  <c r="AA13" i="3"/>
  <c r="X13" i="3"/>
  <c r="Y13" i="3"/>
  <c r="W13" i="3"/>
  <c r="L16" i="3"/>
  <c r="O16" i="3"/>
  <c r="M16" i="3"/>
  <c r="J16" i="3"/>
  <c r="K16" i="3"/>
  <c r="Y712" i="1" l="1"/>
  <c r="Z712" i="1"/>
  <c r="W712" i="1"/>
  <c r="X712" i="1"/>
  <c r="AB712" i="1"/>
  <c r="AC13" i="3"/>
  <c r="V14" i="3" s="1"/>
  <c r="P16" i="3"/>
  <c r="I17" i="3" s="1"/>
  <c r="N17" i="3" s="1"/>
  <c r="AC712" i="1" l="1"/>
  <c r="Y14" i="3"/>
  <c r="AA14" i="3"/>
  <c r="X14" i="3"/>
  <c r="Z14" i="3"/>
  <c r="AB14" i="3"/>
  <c r="O17" i="3"/>
  <c r="M17" i="3"/>
  <c r="W14" i="3"/>
  <c r="K17" i="3"/>
  <c r="L17" i="3"/>
  <c r="J17" i="3"/>
  <c r="V713" i="1" l="1"/>
  <c r="AC14" i="3"/>
  <c r="V15" i="3" s="1"/>
  <c r="P17" i="3"/>
  <c r="I18" i="3" s="1"/>
  <c r="L18" i="3" s="1"/>
  <c r="AA713" i="1" l="1"/>
  <c r="Y713" i="1"/>
  <c r="AB713" i="1"/>
  <c r="W713" i="1"/>
  <c r="Z713" i="1"/>
  <c r="X713" i="1"/>
  <c r="AA15" i="3"/>
  <c r="O18" i="3"/>
  <c r="K18" i="3"/>
  <c r="N18" i="3"/>
  <c r="M18" i="3"/>
  <c r="J18" i="3"/>
  <c r="AC713" i="1" l="1"/>
  <c r="W15" i="3"/>
  <c r="Z15" i="3"/>
  <c r="X15" i="3"/>
  <c r="Y15" i="3"/>
  <c r="AB15" i="3"/>
  <c r="P18" i="3"/>
  <c r="I19" i="3" s="1"/>
  <c r="O19" i="3" s="1"/>
  <c r="V714" i="1" l="1"/>
  <c r="AC15" i="3"/>
  <c r="V16" i="3" s="1"/>
  <c r="J19" i="3"/>
  <c r="K19" i="3"/>
  <c r="L19" i="3"/>
  <c r="N19" i="3"/>
  <c r="M19" i="3"/>
  <c r="AA714" i="1" l="1"/>
  <c r="Y714" i="1"/>
  <c r="X714" i="1"/>
  <c r="Z714" i="1"/>
  <c r="AB714" i="1"/>
  <c r="W714" i="1"/>
  <c r="Z16" i="3"/>
  <c r="P19" i="3"/>
  <c r="I20" i="3" s="1"/>
  <c r="AC714" i="1" l="1"/>
  <c r="X16" i="3"/>
  <c r="AB16" i="3"/>
  <c r="AA16" i="3"/>
  <c r="W16" i="3"/>
  <c r="Y16" i="3"/>
  <c r="L20" i="3"/>
  <c r="J20" i="3"/>
  <c r="M20" i="3"/>
  <c r="O20" i="3"/>
  <c r="N20" i="3"/>
  <c r="K20" i="3"/>
  <c r="V715" i="1" l="1"/>
  <c r="AC16" i="3"/>
  <c r="V17" i="3" s="1"/>
  <c r="P20" i="3"/>
  <c r="I21" i="3" s="1"/>
  <c r="Y715" i="1" l="1"/>
  <c r="AA715" i="1"/>
  <c r="X715" i="1"/>
  <c r="W715" i="1"/>
  <c r="AB715" i="1"/>
  <c r="Z715" i="1"/>
  <c r="Z17" i="3"/>
  <c r="AB17" i="3"/>
  <c r="W17" i="3"/>
  <c r="AA17" i="3"/>
  <c r="X17" i="3"/>
  <c r="Y17" i="3"/>
  <c r="L21" i="3"/>
  <c r="J21" i="3"/>
  <c r="O21" i="3"/>
  <c r="K21" i="3"/>
  <c r="N21" i="3"/>
  <c r="M21" i="3"/>
  <c r="AC715" i="1" l="1"/>
  <c r="AC17" i="3"/>
  <c r="V18" i="3" s="1"/>
  <c r="P21" i="3"/>
  <c r="I22" i="3" s="1"/>
  <c r="M22" i="3" s="1"/>
  <c r="V716" i="1" l="1"/>
  <c r="AB18" i="3"/>
  <c r="X18" i="3"/>
  <c r="Y18" i="3"/>
  <c r="Z18" i="3"/>
  <c r="AA18" i="3"/>
  <c r="O22" i="3"/>
  <c r="J22" i="3"/>
  <c r="K22" i="3"/>
  <c r="N22" i="3"/>
  <c r="L22" i="3"/>
  <c r="Y716" i="1" l="1"/>
  <c r="AA716" i="1"/>
  <c r="W716" i="1"/>
  <c r="X716" i="1"/>
  <c r="AB716" i="1"/>
  <c r="Z716" i="1"/>
  <c r="W18" i="3"/>
  <c r="AC18" i="3" s="1"/>
  <c r="V19" i="3" s="1"/>
  <c r="P22" i="3"/>
  <c r="I23" i="3" s="1"/>
  <c r="K23" i="3" s="1"/>
  <c r="AC716" i="1" l="1"/>
  <c r="V717" i="1" s="1"/>
  <c r="Y717" i="1" s="1"/>
  <c r="O23" i="3"/>
  <c r="J23" i="3"/>
  <c r="L23" i="3"/>
  <c r="Z19" i="3"/>
  <c r="W19" i="3"/>
  <c r="AA19" i="3"/>
  <c r="X19" i="3"/>
  <c r="Y19" i="3"/>
  <c r="AB19" i="3"/>
  <c r="M23" i="3"/>
  <c r="N23" i="3"/>
  <c r="AA717" i="1" l="1"/>
  <c r="Z717" i="1"/>
  <c r="X717" i="1"/>
  <c r="AB717" i="1"/>
  <c r="W717" i="1"/>
  <c r="AC19" i="3"/>
  <c r="V20" i="3" s="1"/>
  <c r="P23" i="3"/>
  <c r="I24" i="3" s="1"/>
  <c r="J24" i="3" s="1"/>
  <c r="AC717" i="1" l="1"/>
  <c r="V718" i="1" s="1"/>
  <c r="AB718" i="1" s="1"/>
  <c r="L24" i="3"/>
  <c r="O24" i="3"/>
  <c r="K24" i="3"/>
  <c r="M24" i="3"/>
  <c r="N24" i="3"/>
  <c r="Y718" i="1" l="1"/>
  <c r="AA718" i="1"/>
  <c r="X718" i="1"/>
  <c r="Z718" i="1"/>
  <c r="W718" i="1"/>
  <c r="P24" i="3"/>
  <c r="I25" i="3" s="1"/>
  <c r="M25" i="3" s="1"/>
  <c r="X20" i="3"/>
  <c r="AB20" i="3"/>
  <c r="W20" i="3"/>
  <c r="Z20" i="3"/>
  <c r="AA20" i="3"/>
  <c r="Y20" i="3"/>
  <c r="AC718" i="1" l="1"/>
  <c r="V719" i="1" s="1"/>
  <c r="X719" i="1" s="1"/>
  <c r="J25" i="3"/>
  <c r="N25" i="3"/>
  <c r="K25" i="3"/>
  <c r="O25" i="3"/>
  <c r="L25" i="3"/>
  <c r="AC20" i="3"/>
  <c r="V21" i="3" s="1"/>
  <c r="AB719" i="1" l="1"/>
  <c r="W719" i="1"/>
  <c r="Z719" i="1"/>
  <c r="Y719" i="1"/>
  <c r="AA719" i="1"/>
  <c r="Y21" i="3"/>
  <c r="P25" i="3"/>
  <c r="I26" i="3" s="1"/>
  <c r="K26" i="3" s="1"/>
  <c r="AA21" i="3"/>
  <c r="AB21" i="3"/>
  <c r="W21" i="3"/>
  <c r="Z21" i="3"/>
  <c r="X21" i="3"/>
  <c r="AC719" i="1" l="1"/>
  <c r="V720" i="1" s="1"/>
  <c r="W720" i="1" s="1"/>
  <c r="M26" i="3"/>
  <c r="J26" i="3"/>
  <c r="L26" i="3"/>
  <c r="N26" i="3"/>
  <c r="O26" i="3"/>
  <c r="AC21" i="3"/>
  <c r="V22" i="3" s="1"/>
  <c r="Z720" i="1" l="1"/>
  <c r="X720" i="1"/>
  <c r="AB720" i="1"/>
  <c r="AA720" i="1"/>
  <c r="Y720" i="1"/>
  <c r="P26" i="3"/>
  <c r="I27" i="3" s="1"/>
  <c r="M27" i="3" s="1"/>
  <c r="Y22" i="3"/>
  <c r="AA22" i="3"/>
  <c r="Z22" i="3"/>
  <c r="AB22" i="3"/>
  <c r="X22" i="3"/>
  <c r="W22" i="3"/>
  <c r="AC720" i="1" l="1"/>
  <c r="V721" i="1" s="1"/>
  <c r="AB721" i="1" s="1"/>
  <c r="O27" i="3"/>
  <c r="L27" i="3"/>
  <c r="N27" i="3"/>
  <c r="J27" i="3"/>
  <c r="K27" i="3"/>
  <c r="AC22" i="3"/>
  <c r="V23" i="3" s="1"/>
  <c r="Y721" i="1" l="1"/>
  <c r="AA721" i="1"/>
  <c r="W721" i="1"/>
  <c r="X721" i="1"/>
  <c r="Z721" i="1"/>
  <c r="P27" i="3"/>
  <c r="I28" i="3" s="1"/>
  <c r="N28" i="3" s="1"/>
  <c r="Y23" i="3"/>
  <c r="AC721" i="1" l="1"/>
  <c r="V722" i="1" s="1"/>
  <c r="AA722" i="1" s="1"/>
  <c r="K28" i="3"/>
  <c r="J28" i="3"/>
  <c r="L28" i="3"/>
  <c r="O28" i="3"/>
  <c r="M28" i="3"/>
  <c r="AB23" i="3"/>
  <c r="W23" i="3"/>
  <c r="Z23" i="3"/>
  <c r="AA23" i="3"/>
  <c r="X23" i="3"/>
  <c r="Y722" i="1" l="1"/>
  <c r="X722" i="1"/>
  <c r="Z722" i="1"/>
  <c r="W722" i="1"/>
  <c r="AB722" i="1"/>
  <c r="P28" i="3"/>
  <c r="I29" i="3" s="1"/>
  <c r="K29" i="3" s="1"/>
  <c r="AC23" i="3"/>
  <c r="V24" i="3" s="1"/>
  <c r="AC722" i="1" l="1"/>
  <c r="V723" i="1" s="1"/>
  <c r="Y723" i="1" s="1"/>
  <c r="M29" i="3"/>
  <c r="J29" i="3"/>
  <c r="O29" i="3"/>
  <c r="L29" i="3"/>
  <c r="N29" i="3"/>
  <c r="Z24" i="3"/>
  <c r="Z723" i="1" l="1"/>
  <c r="W723" i="1"/>
  <c r="AA723" i="1"/>
  <c r="X723" i="1"/>
  <c r="AB723" i="1"/>
  <c r="P29" i="3"/>
  <c r="I30" i="3" s="1"/>
  <c r="J30" i="3" s="1"/>
  <c r="Y24" i="3"/>
  <c r="X24" i="3"/>
  <c r="AA24" i="3"/>
  <c r="AB24" i="3"/>
  <c r="W24" i="3"/>
  <c r="AC723" i="1" l="1"/>
  <c r="V724" i="1" s="1"/>
  <c r="AB724" i="1" s="1"/>
  <c r="O30" i="3"/>
  <c r="M30" i="3"/>
  <c r="K30" i="3"/>
  <c r="N30" i="3"/>
  <c r="L30" i="3"/>
  <c r="AC24" i="3"/>
  <c r="V25" i="3" s="1"/>
  <c r="Y724" i="1" l="1"/>
  <c r="AA724" i="1"/>
  <c r="X724" i="1"/>
  <c r="W724" i="1"/>
  <c r="Z724" i="1"/>
  <c r="P30" i="3"/>
  <c r="I31" i="3" s="1"/>
  <c r="J31" i="3" s="1"/>
  <c r="Z25" i="3"/>
  <c r="AC724" i="1" l="1"/>
  <c r="V725" i="1" s="1"/>
  <c r="W725" i="1" s="1"/>
  <c r="K31" i="3"/>
  <c r="L31" i="3"/>
  <c r="M31" i="3"/>
  <c r="N31" i="3"/>
  <c r="O31" i="3"/>
  <c r="X25" i="3"/>
  <c r="AA25" i="3"/>
  <c r="AB25" i="3"/>
  <c r="W25" i="3"/>
  <c r="Y25" i="3"/>
  <c r="AA725" i="1" l="1"/>
  <c r="AB725" i="1"/>
  <c r="Z725" i="1"/>
  <c r="X725" i="1"/>
  <c r="Y725" i="1"/>
  <c r="P31" i="3"/>
  <c r="I32" i="3" s="1"/>
  <c r="K32" i="3" s="1"/>
  <c r="AC25" i="3"/>
  <c r="V26" i="3" s="1"/>
  <c r="AC725" i="1" l="1"/>
  <c r="V726" i="1" s="1"/>
  <c r="W726" i="1" s="1"/>
  <c r="W26" i="3"/>
  <c r="L32" i="3"/>
  <c r="J32" i="3"/>
  <c r="O32" i="3"/>
  <c r="N32" i="3"/>
  <c r="M32" i="3"/>
  <c r="X26" i="3"/>
  <c r="Z26" i="3"/>
  <c r="Y26" i="3"/>
  <c r="AA26" i="3"/>
  <c r="AB26" i="3"/>
  <c r="AA726" i="1" l="1"/>
  <c r="Y726" i="1"/>
  <c r="Z726" i="1"/>
  <c r="AB726" i="1"/>
  <c r="X726" i="1"/>
  <c r="P32" i="3"/>
  <c r="I33" i="3" s="1"/>
  <c r="K33" i="3" s="1"/>
  <c r="AC26" i="3"/>
  <c r="V27" i="3" s="1"/>
  <c r="AC726" i="1" l="1"/>
  <c r="V727" i="1" s="1"/>
  <c r="X727" i="1" s="1"/>
  <c r="AA27" i="3"/>
  <c r="L33" i="3"/>
  <c r="M33" i="3"/>
  <c r="N33" i="3"/>
  <c r="O33" i="3"/>
  <c r="J33" i="3"/>
  <c r="AB27" i="3"/>
  <c r="W27" i="3"/>
  <c r="X27" i="3"/>
  <c r="Z27" i="3"/>
  <c r="Y27" i="3"/>
  <c r="AB727" i="1" l="1"/>
  <c r="Y727" i="1"/>
  <c r="AA727" i="1"/>
  <c r="Z727" i="1"/>
  <c r="W727" i="1"/>
  <c r="P33" i="3"/>
  <c r="I34" i="3" s="1"/>
  <c r="N34" i="3" s="1"/>
  <c r="AC27" i="3"/>
  <c r="V28" i="3" s="1"/>
  <c r="AC727" i="1" l="1"/>
  <c r="V728" i="1" s="1"/>
  <c r="K34" i="3"/>
  <c r="J34" i="3"/>
  <c r="O34" i="3"/>
  <c r="M34" i="3"/>
  <c r="L34" i="3"/>
  <c r="AA28" i="3"/>
  <c r="AB728" i="1" l="1"/>
  <c r="AA728" i="1"/>
  <c r="Y728" i="1"/>
  <c r="W728" i="1"/>
  <c r="X728" i="1"/>
  <c r="Z728" i="1"/>
  <c r="P34" i="3"/>
  <c r="I35" i="3" s="1"/>
  <c r="K35" i="3" s="1"/>
  <c r="Z28" i="3"/>
  <c r="AB28" i="3"/>
  <c r="W28" i="3"/>
  <c r="Y28" i="3"/>
  <c r="X28" i="3"/>
  <c r="AC728" i="1" l="1"/>
  <c r="V729" i="1" s="1"/>
  <c r="Z729" i="1" s="1"/>
  <c r="M35" i="3"/>
  <c r="N35" i="3"/>
  <c r="O35" i="3"/>
  <c r="L35" i="3"/>
  <c r="J35" i="3"/>
  <c r="AC28" i="3"/>
  <c r="V29" i="3" s="1"/>
  <c r="AB729" i="1" l="1"/>
  <c r="W729" i="1"/>
  <c r="AA729" i="1"/>
  <c r="X729" i="1"/>
  <c r="Y729" i="1"/>
  <c r="P35" i="3"/>
  <c r="I36" i="3" s="1"/>
  <c r="L36" i="3" s="1"/>
  <c r="AC729" i="1" l="1"/>
  <c r="V730" i="1" s="1"/>
  <c r="AA730" i="1" s="1"/>
  <c r="M36" i="3"/>
  <c r="O36" i="3"/>
  <c r="K36" i="3"/>
  <c r="N36" i="3"/>
  <c r="J36" i="3"/>
  <c r="W29" i="3"/>
  <c r="Z29" i="3"/>
  <c r="AB29" i="3"/>
  <c r="X29" i="3"/>
  <c r="Y29" i="3"/>
  <c r="AA29" i="3"/>
  <c r="AB730" i="1" l="1"/>
  <c r="W730" i="1"/>
  <c r="Z730" i="1"/>
  <c r="X730" i="1"/>
  <c r="Y730" i="1"/>
  <c r="P36" i="3"/>
  <c r="I37" i="3" s="1"/>
  <c r="J37" i="3" s="1"/>
  <c r="AC29" i="3"/>
  <c r="V30" i="3" s="1"/>
  <c r="AC730" i="1" l="1"/>
  <c r="V731" i="1" s="1"/>
  <c r="Y731" i="1" s="1"/>
  <c r="O37" i="3"/>
  <c r="N37" i="3"/>
  <c r="K37" i="3"/>
  <c r="M37" i="3"/>
  <c r="L37" i="3"/>
  <c r="X30" i="3"/>
  <c r="AB30" i="3"/>
  <c r="AA30" i="3"/>
  <c r="Y30" i="3"/>
  <c r="W30" i="3"/>
  <c r="AA731" i="1" l="1"/>
  <c r="Z731" i="1"/>
  <c r="W731" i="1"/>
  <c r="X731" i="1"/>
  <c r="AB731" i="1"/>
  <c r="P37" i="3"/>
  <c r="I38" i="3" s="1"/>
  <c r="L38" i="3" s="1"/>
  <c r="Z30" i="3"/>
  <c r="AC30" i="3" s="1"/>
  <c r="V31" i="3" s="1"/>
  <c r="AC731" i="1" l="1"/>
  <c r="V732" i="1" s="1"/>
  <c r="W732" i="1" s="1"/>
  <c r="M38" i="3"/>
  <c r="N38" i="3"/>
  <c r="K38" i="3"/>
  <c r="J38" i="3"/>
  <c r="O38" i="3"/>
  <c r="AB31" i="3"/>
  <c r="Y732" i="1" l="1"/>
  <c r="Z732" i="1"/>
  <c r="X732" i="1"/>
  <c r="AA732" i="1"/>
  <c r="AB732" i="1"/>
  <c r="P38" i="3"/>
  <c r="I39" i="3" s="1"/>
  <c r="K39" i="3" s="1"/>
  <c r="Z31" i="3"/>
  <c r="X31" i="3"/>
  <c r="AA31" i="3"/>
  <c r="Y31" i="3"/>
  <c r="W31" i="3"/>
  <c r="AC732" i="1" l="1"/>
  <c r="V733" i="1" s="1"/>
  <c r="Z733" i="1" s="1"/>
  <c r="M39" i="3"/>
  <c r="N39" i="3"/>
  <c r="L39" i="3"/>
  <c r="O39" i="3"/>
  <c r="J39" i="3"/>
  <c r="AC31" i="3"/>
  <c r="V32" i="3" s="1"/>
  <c r="AA733" i="1" l="1"/>
  <c r="Y733" i="1"/>
  <c r="AB733" i="1"/>
  <c r="X733" i="1"/>
  <c r="W733" i="1"/>
  <c r="P39" i="3"/>
  <c r="I40" i="3" s="1"/>
  <c r="L40" i="3" s="1"/>
  <c r="Y32" i="3"/>
  <c r="AB32" i="3"/>
  <c r="W32" i="3"/>
  <c r="AA32" i="3"/>
  <c r="X32" i="3"/>
  <c r="Z32" i="3"/>
  <c r="AC733" i="1" l="1"/>
  <c r="V734" i="1" s="1"/>
  <c r="W734" i="1" s="1"/>
  <c r="N40" i="3"/>
  <c r="M40" i="3"/>
  <c r="J40" i="3"/>
  <c r="O40" i="3"/>
  <c r="K40" i="3"/>
  <c r="AC32" i="3"/>
  <c r="V33" i="3" s="1"/>
  <c r="AA734" i="1" l="1"/>
  <c r="Y734" i="1"/>
  <c r="Z734" i="1"/>
  <c r="AB734" i="1"/>
  <c r="X734" i="1"/>
  <c r="P40" i="3"/>
  <c r="I41" i="3" s="1"/>
  <c r="K41" i="3" s="1"/>
  <c r="AC734" i="1" l="1"/>
  <c r="V735" i="1" s="1"/>
  <c r="Z735" i="1" s="1"/>
  <c r="N41" i="3"/>
  <c r="L41" i="3"/>
  <c r="M41" i="3"/>
  <c r="O41" i="3"/>
  <c r="J41" i="3"/>
  <c r="AB33" i="3"/>
  <c r="W33" i="3"/>
  <c r="X33" i="3"/>
  <c r="AA33" i="3"/>
  <c r="Y33" i="3"/>
  <c r="Z33" i="3"/>
  <c r="X735" i="1" l="1"/>
  <c r="AB735" i="1"/>
  <c r="Y735" i="1"/>
  <c r="W735" i="1"/>
  <c r="AA735" i="1"/>
  <c r="P41" i="3"/>
  <c r="I42" i="3" s="1"/>
  <c r="K42" i="3" s="1"/>
  <c r="AC33" i="3"/>
  <c r="V34" i="3" s="1"/>
  <c r="AC735" i="1" l="1"/>
  <c r="V736" i="1" s="1"/>
  <c r="Y736" i="1" s="1"/>
  <c r="L42" i="3"/>
  <c r="N42" i="3"/>
  <c r="M42" i="3"/>
  <c r="O42" i="3"/>
  <c r="J42" i="3"/>
  <c r="Z736" i="1" l="1"/>
  <c r="W736" i="1"/>
  <c r="X736" i="1"/>
  <c r="AB736" i="1"/>
  <c r="AA736" i="1"/>
  <c r="Z34" i="3"/>
  <c r="P42" i="3"/>
  <c r="I43" i="3" s="1"/>
  <c r="J43" i="3" s="1"/>
  <c r="Y34" i="3"/>
  <c r="X34" i="3"/>
  <c r="AA34" i="3"/>
  <c r="W34" i="3"/>
  <c r="AB34" i="3"/>
  <c r="AC736" i="1" l="1"/>
  <c r="V737" i="1" s="1"/>
  <c r="W737" i="1" s="1"/>
  <c r="L43" i="3"/>
  <c r="M43" i="3"/>
  <c r="N43" i="3"/>
  <c r="O43" i="3"/>
  <c r="K43" i="3"/>
  <c r="AC34" i="3"/>
  <c r="V35" i="3" s="1"/>
  <c r="Z737" i="1" l="1"/>
  <c r="X737" i="1"/>
  <c r="AB737" i="1"/>
  <c r="Y737" i="1"/>
  <c r="AA737" i="1"/>
  <c r="X35" i="3"/>
  <c r="P43" i="3"/>
  <c r="I44" i="3" s="1"/>
  <c r="J44" i="3" s="1"/>
  <c r="Z35" i="3"/>
  <c r="W35" i="3"/>
  <c r="Y35" i="3"/>
  <c r="AB35" i="3"/>
  <c r="AA35" i="3"/>
  <c r="AC737" i="1" l="1"/>
  <c r="V738" i="1" s="1"/>
  <c r="X738" i="1" s="1"/>
  <c r="O44" i="3"/>
  <c r="K44" i="3"/>
  <c r="N44" i="3"/>
  <c r="M44" i="3"/>
  <c r="L44" i="3"/>
  <c r="AC35" i="3"/>
  <c r="V36" i="3" s="1"/>
  <c r="AB738" i="1" l="1"/>
  <c r="W738" i="1"/>
  <c r="Z738" i="1"/>
  <c r="Y738" i="1"/>
  <c r="AA738" i="1"/>
  <c r="Y36" i="3"/>
  <c r="P44" i="3"/>
  <c r="I45" i="3" s="1"/>
  <c r="J45" i="3" s="1"/>
  <c r="Z36" i="3"/>
  <c r="W36" i="3"/>
  <c r="AB36" i="3"/>
  <c r="AA36" i="3"/>
  <c r="X36" i="3"/>
  <c r="AC738" i="1" l="1"/>
  <c r="V739" i="1" s="1"/>
  <c r="Y739" i="1" s="1"/>
  <c r="L45" i="3"/>
  <c r="K45" i="3"/>
  <c r="O45" i="3"/>
  <c r="M45" i="3"/>
  <c r="N45" i="3"/>
  <c r="AC36" i="3"/>
  <c r="V37" i="3" s="1"/>
  <c r="AA739" i="1" l="1"/>
  <c r="Z739" i="1"/>
  <c r="W739" i="1"/>
  <c r="X739" i="1"/>
  <c r="AB739" i="1"/>
  <c r="W37" i="3"/>
  <c r="P45" i="3"/>
  <c r="I46" i="3" s="1"/>
  <c r="N46" i="3" s="1"/>
  <c r="Y37" i="3"/>
  <c r="AA37" i="3"/>
  <c r="AB37" i="3"/>
  <c r="Z37" i="3"/>
  <c r="X37" i="3"/>
  <c r="AC739" i="1" l="1"/>
  <c r="V740" i="1" s="1"/>
  <c r="W740" i="1" s="1"/>
  <c r="M46" i="3"/>
  <c r="O46" i="3"/>
  <c r="L46" i="3"/>
  <c r="K46" i="3"/>
  <c r="J46" i="3"/>
  <c r="AC37" i="3"/>
  <c r="V38" i="3" s="1"/>
  <c r="AA740" i="1" l="1"/>
  <c r="Y740" i="1"/>
  <c r="X740" i="1"/>
  <c r="Z740" i="1"/>
  <c r="AB740" i="1"/>
  <c r="AA38" i="3"/>
  <c r="P46" i="3"/>
  <c r="I47" i="3" s="1"/>
  <c r="N47" i="3" s="1"/>
  <c r="Z38" i="3"/>
  <c r="W38" i="3"/>
  <c r="Y38" i="3"/>
  <c r="X38" i="3"/>
  <c r="AB38" i="3"/>
  <c r="AC740" i="1" l="1"/>
  <c r="V741" i="1" s="1"/>
  <c r="W741" i="1" s="1"/>
  <c r="M47" i="3"/>
  <c r="O47" i="3"/>
  <c r="L47" i="3"/>
  <c r="K47" i="3"/>
  <c r="J47" i="3"/>
  <c r="AC38" i="3"/>
  <c r="V39" i="3" s="1"/>
  <c r="Y741" i="1" l="1"/>
  <c r="AA741" i="1"/>
  <c r="X741" i="1"/>
  <c r="Z741" i="1"/>
  <c r="AB741" i="1"/>
  <c r="AB39" i="3"/>
  <c r="P47" i="3"/>
  <c r="I48" i="3" s="1"/>
  <c r="K48" i="3" s="1"/>
  <c r="Z39" i="3"/>
  <c r="X39" i="3"/>
  <c r="Y39" i="3"/>
  <c r="W39" i="3"/>
  <c r="AA39" i="3"/>
  <c r="AC741" i="1" l="1"/>
  <c r="V742" i="1" s="1"/>
  <c r="W742" i="1" s="1"/>
  <c r="O48" i="3"/>
  <c r="M48" i="3"/>
  <c r="N48" i="3"/>
  <c r="L48" i="3"/>
  <c r="J48" i="3"/>
  <c r="AC39" i="3"/>
  <c r="V40" i="3" s="1"/>
  <c r="X742" i="1" l="1"/>
  <c r="AA742" i="1"/>
  <c r="Y742" i="1"/>
  <c r="AB742" i="1"/>
  <c r="Z742" i="1"/>
  <c r="W40" i="3"/>
  <c r="P48" i="3"/>
  <c r="I49" i="3" s="1"/>
  <c r="J49" i="3" s="1"/>
  <c r="AA40" i="3"/>
  <c r="Z40" i="3"/>
  <c r="X40" i="3"/>
  <c r="AB40" i="3"/>
  <c r="Y40" i="3"/>
  <c r="AC742" i="1" l="1"/>
  <c r="V743" i="1" s="1"/>
  <c r="AA743" i="1" s="1"/>
  <c r="Z743" i="1"/>
  <c r="O49" i="3"/>
  <c r="M49" i="3"/>
  <c r="L49" i="3"/>
  <c r="N49" i="3"/>
  <c r="K49" i="3"/>
  <c r="AC40" i="3"/>
  <c r="V41" i="3" s="1"/>
  <c r="AB743" i="1" l="1"/>
  <c r="W743" i="1"/>
  <c r="Y743" i="1"/>
  <c r="X743" i="1"/>
  <c r="AA41" i="3"/>
  <c r="P49" i="3"/>
  <c r="I50" i="3" s="1"/>
  <c r="L50" i="3" s="1"/>
  <c r="X41" i="3"/>
  <c r="W41" i="3"/>
  <c r="Z41" i="3"/>
  <c r="Y41" i="3"/>
  <c r="AB41" i="3"/>
  <c r="AC743" i="1" l="1"/>
  <c r="V744" i="1" s="1"/>
  <c r="AA744" i="1" s="1"/>
  <c r="Z744" i="1"/>
  <c r="W744" i="1"/>
  <c r="X744" i="1"/>
  <c r="Y744" i="1"/>
  <c r="M50" i="3"/>
  <c r="N50" i="3"/>
  <c r="J50" i="3"/>
  <c r="K50" i="3"/>
  <c r="O50" i="3"/>
  <c r="AC41" i="3"/>
  <c r="V42" i="3" s="1"/>
  <c r="AB744" i="1" l="1"/>
  <c r="AC744" i="1"/>
  <c r="V745" i="1" s="1"/>
  <c r="AA745" i="1" s="1"/>
  <c r="X42" i="3"/>
  <c r="P50" i="3"/>
  <c r="I51" i="3" s="1"/>
  <c r="K51" i="3" s="1"/>
  <c r="AA42" i="3"/>
  <c r="Z42" i="3"/>
  <c r="AB42" i="3"/>
  <c r="W42" i="3"/>
  <c r="Y42" i="3"/>
  <c r="W745" i="1" l="1"/>
  <c r="X745" i="1"/>
  <c r="Z745" i="1"/>
  <c r="AB745" i="1"/>
  <c r="Y745" i="1"/>
  <c r="M51" i="3"/>
  <c r="J51" i="3"/>
  <c r="O51" i="3"/>
  <c r="N51" i="3"/>
  <c r="L51" i="3"/>
  <c r="AC42" i="3"/>
  <c r="V43" i="3" s="1"/>
  <c r="AC745" i="1" l="1"/>
  <c r="V746" i="1" s="1"/>
  <c r="AB746" i="1" s="1"/>
  <c r="P51" i="3"/>
  <c r="I52" i="3" s="1"/>
  <c r="K52" i="3" s="1"/>
  <c r="X43" i="3"/>
  <c r="Y43" i="3"/>
  <c r="AA43" i="3"/>
  <c r="Y746" i="1" l="1"/>
  <c r="AA746" i="1"/>
  <c r="X746" i="1"/>
  <c r="W746" i="1"/>
  <c r="Z746" i="1"/>
  <c r="M52" i="3"/>
  <c r="L52" i="3"/>
  <c r="N52" i="3"/>
  <c r="O52" i="3"/>
  <c r="J52" i="3"/>
  <c r="Z43" i="3"/>
  <c r="AB43" i="3"/>
  <c r="W43" i="3"/>
  <c r="AC746" i="1" l="1"/>
  <c r="V747" i="1" s="1"/>
  <c r="X747" i="1" s="1"/>
  <c r="P52" i="3"/>
  <c r="I53" i="3" s="1"/>
  <c r="K53" i="3" s="1"/>
  <c r="AC43" i="3"/>
  <c r="V44" i="3" s="1"/>
  <c r="Y747" i="1" l="1"/>
  <c r="AA747" i="1"/>
  <c r="Z747" i="1"/>
  <c r="AB747" i="1"/>
  <c r="W747" i="1"/>
  <c r="L53" i="3"/>
  <c r="N53" i="3"/>
  <c r="M53" i="3"/>
  <c r="J53" i="3"/>
  <c r="O53" i="3"/>
  <c r="Z44" i="3"/>
  <c r="AB44" i="3"/>
  <c r="W44" i="3"/>
  <c r="AA44" i="3"/>
  <c r="X44" i="3"/>
  <c r="Y44" i="3"/>
  <c r="AC747" i="1" l="1"/>
  <c r="V748" i="1" s="1"/>
  <c r="X748" i="1" s="1"/>
  <c r="P53" i="3"/>
  <c r="I54" i="3" s="1"/>
  <c r="J54" i="3" s="1"/>
  <c r="AC44" i="3"/>
  <c r="V45" i="3" s="1"/>
  <c r="AB748" i="1" l="1"/>
  <c r="AA748" i="1"/>
  <c r="W748" i="1"/>
  <c r="Z748" i="1"/>
  <c r="Y748" i="1"/>
  <c r="L54" i="3"/>
  <c r="M54" i="3"/>
  <c r="N54" i="3"/>
  <c r="O54" i="3"/>
  <c r="K54" i="3"/>
  <c r="AC748" i="1" l="1"/>
  <c r="V749" i="1" s="1"/>
  <c r="AB749" i="1" s="1"/>
  <c r="X749" i="1"/>
  <c r="Z749" i="1"/>
  <c r="Y749" i="1"/>
  <c r="AA749" i="1"/>
  <c r="P54" i="3"/>
  <c r="I55" i="3" s="1"/>
  <c r="K55" i="3" s="1"/>
  <c r="Z45" i="3"/>
  <c r="AB45" i="3"/>
  <c r="W45" i="3"/>
  <c r="X45" i="3"/>
  <c r="AA45" i="3"/>
  <c r="Y45" i="3"/>
  <c r="W749" i="1" l="1"/>
  <c r="AC749" i="1" s="1"/>
  <c r="V750" i="1" s="1"/>
  <c r="AA750" i="1" s="1"/>
  <c r="L55" i="3"/>
  <c r="M55" i="3"/>
  <c r="N55" i="3"/>
  <c r="O55" i="3"/>
  <c r="J55" i="3"/>
  <c r="AC45" i="3"/>
  <c r="V46" i="3" s="1"/>
  <c r="X750" i="1" l="1"/>
  <c r="W750" i="1"/>
  <c r="AB750" i="1"/>
  <c r="Z750" i="1"/>
  <c r="Y750" i="1"/>
  <c r="P55" i="3"/>
  <c r="I56" i="3" s="1"/>
  <c r="O56" i="3" s="1"/>
  <c r="W46" i="3"/>
  <c r="AA46" i="3"/>
  <c r="AC750" i="1" l="1"/>
  <c r="V751" i="1" s="1"/>
  <c r="Y751" i="1" s="1"/>
  <c r="M56" i="3"/>
  <c r="L56" i="3"/>
  <c r="N56" i="3"/>
  <c r="J56" i="3"/>
  <c r="K56" i="3"/>
  <c r="Y46" i="3"/>
  <c r="X46" i="3"/>
  <c r="AB46" i="3"/>
  <c r="Z46" i="3"/>
  <c r="X751" i="1" l="1"/>
  <c r="W751" i="1"/>
  <c r="AA751" i="1"/>
  <c r="Z751" i="1"/>
  <c r="AB751" i="1"/>
  <c r="P56" i="3"/>
  <c r="I57" i="3" s="1"/>
  <c r="K57" i="3" s="1"/>
  <c r="AC46" i="3"/>
  <c r="V47" i="3" s="1"/>
  <c r="AC751" i="1" l="1"/>
  <c r="V752" i="1" s="1"/>
  <c r="AA752" i="1" s="1"/>
  <c r="M57" i="3"/>
  <c r="N57" i="3"/>
  <c r="L57" i="3"/>
  <c r="O57" i="3"/>
  <c r="J57" i="3"/>
  <c r="X47" i="3"/>
  <c r="W47" i="3"/>
  <c r="Z47" i="3"/>
  <c r="AA47" i="3"/>
  <c r="Y47" i="3"/>
  <c r="AB47" i="3"/>
  <c r="Y752" i="1" l="1"/>
  <c r="Z752" i="1"/>
  <c r="W752" i="1"/>
  <c r="X752" i="1"/>
  <c r="AB752" i="1"/>
  <c r="P57" i="3"/>
  <c r="I58" i="3" s="1"/>
  <c r="J58" i="3" s="1"/>
  <c r="AC47" i="3"/>
  <c r="V48" i="3" s="1"/>
  <c r="AC752" i="1" l="1"/>
  <c r="V753" i="1" s="1"/>
  <c r="Y753" i="1" s="1"/>
  <c r="M58" i="3"/>
  <c r="N58" i="3"/>
  <c r="L58" i="3"/>
  <c r="K58" i="3"/>
  <c r="O58" i="3"/>
  <c r="Y48" i="3"/>
  <c r="AB48" i="3"/>
  <c r="Z48" i="3"/>
  <c r="W48" i="3"/>
  <c r="X48" i="3"/>
  <c r="AA48" i="3"/>
  <c r="X753" i="1" l="1"/>
  <c r="AA753" i="1"/>
  <c r="W753" i="1"/>
  <c r="Z753" i="1"/>
  <c r="AB753" i="1"/>
  <c r="P58" i="3"/>
  <c r="I59" i="3" s="1"/>
  <c r="K59" i="3" s="1"/>
  <c r="AC48" i="3"/>
  <c r="V49" i="3" s="1"/>
  <c r="AC753" i="1" l="1"/>
  <c r="V754" i="1" s="1"/>
  <c r="Z754" i="1" s="1"/>
  <c r="O59" i="3"/>
  <c r="N59" i="3"/>
  <c r="M59" i="3"/>
  <c r="L59" i="3"/>
  <c r="J59" i="3"/>
  <c r="AB49" i="3"/>
  <c r="X49" i="3"/>
  <c r="Z49" i="3"/>
  <c r="W49" i="3"/>
  <c r="Y49" i="3"/>
  <c r="AA49" i="3"/>
  <c r="X754" i="1" l="1"/>
  <c r="W754" i="1"/>
  <c r="AB754" i="1"/>
  <c r="Y754" i="1"/>
  <c r="AA754" i="1"/>
  <c r="P59" i="3"/>
  <c r="I60" i="3" s="1"/>
  <c r="O60" i="3" s="1"/>
  <c r="AC49" i="3"/>
  <c r="V50" i="3" s="1"/>
  <c r="AC754" i="1" l="1"/>
  <c r="V755" i="1" s="1"/>
  <c r="X755" i="1" s="1"/>
  <c r="K60" i="3"/>
  <c r="J60" i="3"/>
  <c r="L60" i="3"/>
  <c r="M60" i="3"/>
  <c r="N60" i="3"/>
  <c r="Z50" i="3"/>
  <c r="Y755" i="1" l="1"/>
  <c r="AA755" i="1"/>
  <c r="AB755" i="1"/>
  <c r="W755" i="1"/>
  <c r="Z755" i="1"/>
  <c r="P60" i="3"/>
  <c r="I61" i="3" s="1"/>
  <c r="N61" i="3" s="1"/>
  <c r="AB50" i="3"/>
  <c r="W50" i="3"/>
  <c r="X50" i="3"/>
  <c r="AA50" i="3"/>
  <c r="Y50" i="3"/>
  <c r="AC755" i="1" l="1"/>
  <c r="V756" i="1" s="1"/>
  <c r="AA756" i="1" s="1"/>
  <c r="AB756" i="1"/>
  <c r="O61" i="3"/>
  <c r="K61" i="3"/>
  <c r="J61" i="3"/>
  <c r="L61" i="3"/>
  <c r="M61" i="3"/>
  <c r="AC50" i="3"/>
  <c r="V51" i="3" s="1"/>
  <c r="W756" i="1" l="1"/>
  <c r="Z756" i="1"/>
  <c r="Y756" i="1"/>
  <c r="X756" i="1"/>
  <c r="P61" i="3"/>
  <c r="I62" i="3" s="1"/>
  <c r="L62" i="3" s="1"/>
  <c r="W51" i="3"/>
  <c r="AC756" i="1" l="1"/>
  <c r="V757" i="1" s="1"/>
  <c r="Y757" i="1" s="1"/>
  <c r="AB757" i="1"/>
  <c r="Z757" i="1"/>
  <c r="W757" i="1"/>
  <c r="X757" i="1"/>
  <c r="J62" i="3"/>
  <c r="K62" i="3"/>
  <c r="M62" i="3"/>
  <c r="O62" i="3"/>
  <c r="N62" i="3"/>
  <c r="Z51" i="3"/>
  <c r="X51" i="3"/>
  <c r="AA51" i="3"/>
  <c r="AB51" i="3"/>
  <c r="Y51" i="3"/>
  <c r="AA757" i="1" l="1"/>
  <c r="AC757" i="1" s="1"/>
  <c r="V758" i="1" s="1"/>
  <c r="P62" i="3"/>
  <c r="I63" i="3" s="1"/>
  <c r="J63" i="3" s="1"/>
  <c r="AC51" i="3"/>
  <c r="V52" i="3" s="1"/>
  <c r="AA758" i="1" l="1"/>
  <c r="AB758" i="1"/>
  <c r="X758" i="1"/>
  <c r="Z758" i="1"/>
  <c r="W758" i="1"/>
  <c r="Y758" i="1"/>
  <c r="K63" i="3"/>
  <c r="O63" i="3"/>
  <c r="L63" i="3"/>
  <c r="N63" i="3"/>
  <c r="M63" i="3"/>
  <c r="W52" i="3"/>
  <c r="Z52" i="3"/>
  <c r="X52" i="3"/>
  <c r="AB52" i="3"/>
  <c r="Y52" i="3"/>
  <c r="AA52" i="3"/>
  <c r="AC758" i="1" l="1"/>
  <c r="V759" i="1" s="1"/>
  <c r="W759" i="1" s="1"/>
  <c r="AB759" i="1"/>
  <c r="X759" i="1"/>
  <c r="P63" i="3"/>
  <c r="I64" i="3" s="1"/>
  <c r="J64" i="3" s="1"/>
  <c r="AC52" i="3"/>
  <c r="V53" i="3" s="1"/>
  <c r="Z759" i="1" l="1"/>
  <c r="Y759" i="1"/>
  <c r="AA759" i="1"/>
  <c r="AC759" i="1"/>
  <c r="V760" i="1" s="1"/>
  <c r="AA760" i="1" s="1"/>
  <c r="O64" i="3"/>
  <c r="K64" i="3"/>
  <c r="L64" i="3"/>
  <c r="N64" i="3"/>
  <c r="M64" i="3"/>
  <c r="Y53" i="3"/>
  <c r="AB53" i="3"/>
  <c r="Z53" i="3"/>
  <c r="W53" i="3"/>
  <c r="X53" i="3"/>
  <c r="W760" i="1" l="1"/>
  <c r="X760" i="1"/>
  <c r="AB760" i="1"/>
  <c r="Z760" i="1"/>
  <c r="Y760" i="1"/>
  <c r="P64" i="3"/>
  <c r="I65" i="3" s="1"/>
  <c r="J65" i="3" s="1"/>
  <c r="AA53" i="3"/>
  <c r="AC53" i="3" s="1"/>
  <c r="V54" i="3" s="1"/>
  <c r="AC760" i="1" l="1"/>
  <c r="V761" i="1" s="1"/>
  <c r="Y761" i="1" s="1"/>
  <c r="O65" i="3"/>
  <c r="K65" i="3"/>
  <c r="M65" i="3"/>
  <c r="N65" i="3"/>
  <c r="L65" i="3"/>
  <c r="X54" i="3"/>
  <c r="W761" i="1" l="1"/>
  <c r="Z761" i="1"/>
  <c r="X761" i="1"/>
  <c r="AB761" i="1"/>
  <c r="AA761" i="1"/>
  <c r="P65" i="3"/>
  <c r="I66" i="3" s="1"/>
  <c r="K66" i="3" s="1"/>
  <c r="AB54" i="3"/>
  <c r="W54" i="3"/>
  <c r="Z54" i="3"/>
  <c r="AA54" i="3"/>
  <c r="Y54" i="3"/>
  <c r="AC761" i="1" l="1"/>
  <c r="V762" i="1" s="1"/>
  <c r="W762" i="1" s="1"/>
  <c r="Z762" i="1"/>
  <c r="N66" i="3"/>
  <c r="L66" i="3"/>
  <c r="J66" i="3"/>
  <c r="M66" i="3"/>
  <c r="AC54" i="3"/>
  <c r="V55" i="3" s="1"/>
  <c r="AB762" i="1" l="1"/>
  <c r="Y762" i="1"/>
  <c r="AA762" i="1"/>
  <c r="X762" i="1"/>
  <c r="Z55" i="3"/>
  <c r="AC762" i="1" l="1"/>
  <c r="V763" i="1" s="1"/>
  <c r="Z763" i="1" s="1"/>
  <c r="W763" i="1"/>
  <c r="AB763" i="1"/>
  <c r="Y763" i="1"/>
  <c r="X763" i="1"/>
  <c r="AA763" i="1"/>
  <c r="AB55" i="3"/>
  <c r="AA55" i="3"/>
  <c r="Y55" i="3"/>
  <c r="W55" i="3"/>
  <c r="X55" i="3"/>
  <c r="AC763" i="1" l="1"/>
  <c r="V764" i="1" s="1"/>
  <c r="X764" i="1" s="1"/>
  <c r="AC55" i="3"/>
  <c r="V56" i="3" s="1"/>
  <c r="AB764" i="1" l="1"/>
  <c r="Y764" i="1"/>
  <c r="W764" i="1"/>
  <c r="AA764" i="1"/>
  <c r="Z764" i="1"/>
  <c r="Y56" i="3"/>
  <c r="AB56" i="3"/>
  <c r="X56" i="3"/>
  <c r="AA56" i="3"/>
  <c r="AC764" i="1" l="1"/>
  <c r="V765" i="1" s="1"/>
  <c r="Z765" i="1" s="1"/>
  <c r="AB765" i="1"/>
  <c r="W56" i="3"/>
  <c r="Z56" i="3"/>
  <c r="AA765" i="1" l="1"/>
  <c r="Y765" i="1"/>
  <c r="X765" i="1"/>
  <c r="W765" i="1"/>
  <c r="AC56" i="3"/>
  <c r="V57" i="3" s="1"/>
  <c r="AC765" i="1" l="1"/>
  <c r="V766" i="1" s="1"/>
  <c r="Z766" i="1" s="1"/>
  <c r="Y57" i="3"/>
  <c r="AA57" i="3"/>
  <c r="X57" i="3"/>
  <c r="Z57" i="3"/>
  <c r="AB57" i="3"/>
  <c r="W57" i="3"/>
  <c r="X766" i="1" l="1"/>
  <c r="Y766" i="1"/>
  <c r="AB766" i="1"/>
  <c r="AA766" i="1"/>
  <c r="W766" i="1"/>
  <c r="AC57" i="3"/>
  <c r="V58" i="3" s="1"/>
  <c r="AC766" i="1" l="1"/>
  <c r="V767" i="1" s="1"/>
  <c r="W767" i="1" s="1"/>
  <c r="Y767" i="1"/>
  <c r="X767" i="1"/>
  <c r="AB767" i="1"/>
  <c r="Z58" i="3"/>
  <c r="Y58" i="3"/>
  <c r="AB58" i="3"/>
  <c r="W58" i="3"/>
  <c r="X58" i="3"/>
  <c r="AA58" i="3"/>
  <c r="Z767" i="1" l="1"/>
  <c r="AA767" i="1"/>
  <c r="AC767" i="1" s="1"/>
  <c r="V768" i="1" s="1"/>
  <c r="Y768" i="1" s="1"/>
  <c r="AC58" i="3"/>
  <c r="V59" i="3" s="1"/>
  <c r="Z768" i="1" l="1"/>
  <c r="X768" i="1"/>
  <c r="AA768" i="1"/>
  <c r="AB768" i="1"/>
  <c r="W768" i="1"/>
  <c r="Y59" i="3"/>
  <c r="W59" i="3"/>
  <c r="X59" i="3"/>
  <c r="AA59" i="3"/>
  <c r="Z59" i="3"/>
  <c r="AB59" i="3"/>
  <c r="AC768" i="1" l="1"/>
  <c r="V769" i="1" s="1"/>
  <c r="Z769" i="1" s="1"/>
  <c r="AC59" i="3"/>
  <c r="V60" i="3" s="1"/>
  <c r="AA769" i="1" l="1"/>
  <c r="W769" i="1"/>
  <c r="AB769" i="1"/>
  <c r="Y769" i="1"/>
  <c r="X769" i="1"/>
  <c r="W60" i="3"/>
  <c r="AC769" i="1" l="1"/>
  <c r="V770" i="1" s="1"/>
  <c r="X770" i="1" s="1"/>
  <c r="Z60" i="3"/>
  <c r="AA60" i="3"/>
  <c r="AB60" i="3"/>
  <c r="X60" i="3"/>
  <c r="Y60" i="3"/>
  <c r="AB770" i="1" l="1"/>
  <c r="Z770" i="1"/>
  <c r="Y770" i="1"/>
  <c r="W770" i="1"/>
  <c r="AA770" i="1"/>
  <c r="AC60" i="3"/>
  <c r="V61" i="3" s="1"/>
  <c r="AC770" i="1" l="1"/>
  <c r="V771" i="1" s="1"/>
  <c r="W771" i="1" s="1"/>
  <c r="AB61" i="3"/>
  <c r="AB771" i="1" l="1"/>
  <c r="Z771" i="1"/>
  <c r="X771" i="1"/>
  <c r="AA771" i="1"/>
  <c r="Y771" i="1"/>
  <c r="W61" i="3"/>
  <c r="AA61" i="3"/>
  <c r="X61" i="3"/>
  <c r="Y61" i="3"/>
  <c r="Z61" i="3"/>
  <c r="AC771" i="1" l="1"/>
  <c r="V772" i="1" s="1"/>
  <c r="X772" i="1" s="1"/>
  <c r="AC61" i="3"/>
  <c r="V62" i="3" s="1"/>
  <c r="AA772" i="1" l="1"/>
  <c r="Y772" i="1"/>
  <c r="W772" i="1"/>
  <c r="Z772" i="1"/>
  <c r="AB772" i="1"/>
  <c r="Y62" i="3"/>
  <c r="Z62" i="3"/>
  <c r="W62" i="3"/>
  <c r="AB62" i="3"/>
  <c r="X62" i="3"/>
  <c r="AC772" i="1" l="1"/>
  <c r="V773" i="1" s="1"/>
  <c r="AA773" i="1" s="1"/>
  <c r="AA62" i="3"/>
  <c r="AC62" i="3" s="1"/>
  <c r="V63" i="3" s="1"/>
  <c r="Y773" i="1" l="1"/>
  <c r="AB773" i="1"/>
  <c r="W773" i="1"/>
  <c r="X773" i="1"/>
  <c r="Z773" i="1"/>
  <c r="Y63" i="3"/>
  <c r="Z63" i="3"/>
  <c r="AB63" i="3"/>
  <c r="X63" i="3"/>
  <c r="AC773" i="1" l="1"/>
  <c r="V774" i="1" s="1"/>
  <c r="AA774" i="1" s="1"/>
  <c r="W63" i="3"/>
  <c r="AA63" i="3"/>
  <c r="AB774" i="1" l="1"/>
  <c r="Z774" i="1"/>
  <c r="Y774" i="1"/>
  <c r="X774" i="1"/>
  <c r="W774" i="1"/>
  <c r="AC774" i="1" s="1"/>
  <c r="V775" i="1" s="1"/>
  <c r="W775" i="1" s="1"/>
  <c r="AC63" i="3"/>
  <c r="V64" i="3" s="1"/>
  <c r="Y775" i="1" l="1"/>
  <c r="X775" i="1"/>
  <c r="Z775" i="1"/>
  <c r="AA775" i="1"/>
  <c r="AB775" i="1"/>
  <c r="Y64" i="3"/>
  <c r="AB64" i="3"/>
  <c r="W64" i="3"/>
  <c r="X64" i="3"/>
  <c r="Z64" i="3"/>
  <c r="AA64" i="3"/>
  <c r="AC775" i="1" l="1"/>
  <c r="V776" i="1" s="1"/>
  <c r="W776" i="1" s="1"/>
  <c r="AC64" i="3"/>
  <c r="V65" i="3" s="1"/>
  <c r="AB776" i="1" l="1"/>
  <c r="AA776" i="1"/>
  <c r="Y776" i="1"/>
  <c r="Z776" i="1"/>
  <c r="X776" i="1"/>
  <c r="AB65" i="3"/>
  <c r="Z65" i="3"/>
  <c r="W65" i="3"/>
  <c r="X65" i="3"/>
  <c r="AA65" i="3"/>
  <c r="Y65" i="3"/>
  <c r="AC776" i="1" l="1"/>
  <c r="V777" i="1" s="1"/>
  <c r="X777" i="1" s="1"/>
  <c r="AC65" i="3"/>
  <c r="V66" i="3" s="1"/>
  <c r="Y777" i="1" l="1"/>
  <c r="AB777" i="1"/>
  <c r="AA777" i="1"/>
  <c r="W777" i="1"/>
  <c r="Z777" i="1"/>
  <c r="U66" i="3"/>
  <c r="AC777" i="1" l="1"/>
  <c r="V778" i="1" s="1"/>
  <c r="AB778" i="1" s="1"/>
  <c r="W66" i="3"/>
  <c r="O66" i="3"/>
  <c r="P66" i="3" s="1"/>
  <c r="I67" i="3" s="1"/>
  <c r="M67" i="3" s="1"/>
  <c r="X66" i="3"/>
  <c r="Z66" i="3"/>
  <c r="Y66" i="3"/>
  <c r="AA66" i="3"/>
  <c r="AB66" i="3"/>
  <c r="Y778" i="1" l="1"/>
  <c r="AA778" i="1"/>
  <c r="X778" i="1"/>
  <c r="W778" i="1"/>
  <c r="Z778" i="1"/>
  <c r="L67" i="3"/>
  <c r="J67" i="3"/>
  <c r="K67" i="3"/>
  <c r="N67" i="3"/>
  <c r="AC66" i="3"/>
  <c r="V67" i="3" s="1"/>
  <c r="AC778" i="1" l="1"/>
  <c r="V779" i="1" s="1"/>
  <c r="AA779" i="1" s="1"/>
  <c r="U67" i="3"/>
  <c r="AB779" i="1" l="1"/>
  <c r="Y779" i="1"/>
  <c r="X779" i="1"/>
  <c r="Z779" i="1"/>
  <c r="W779" i="1"/>
  <c r="Y67" i="3"/>
  <c r="O67" i="3"/>
  <c r="P67" i="3" s="1"/>
  <c r="I68" i="3" s="1"/>
  <c r="N68" i="3" s="1"/>
  <c r="AB67" i="3"/>
  <c r="Z67" i="3"/>
  <c r="AA67" i="3"/>
  <c r="X67" i="3"/>
  <c r="W67" i="3"/>
  <c r="AC779" i="1" l="1"/>
  <c r="V780" i="1" s="1"/>
  <c r="W780" i="1" s="1"/>
  <c r="L68" i="3"/>
  <c r="J68" i="3"/>
  <c r="K68" i="3"/>
  <c r="M68" i="3"/>
  <c r="AC67" i="3"/>
  <c r="V68" i="3" s="1"/>
  <c r="AB780" i="1" l="1"/>
  <c r="X780" i="1"/>
  <c r="Y780" i="1"/>
  <c r="AA780" i="1"/>
  <c r="Z780" i="1"/>
  <c r="U68" i="3"/>
  <c r="AC780" i="1" l="1"/>
  <c r="V781" i="1" s="1"/>
  <c r="Y781" i="1" s="1"/>
  <c r="O68" i="3"/>
  <c r="P68" i="3" s="1"/>
  <c r="I69" i="3" s="1"/>
  <c r="N69" i="3" s="1"/>
  <c r="X68" i="3"/>
  <c r="W781" i="1" l="1"/>
  <c r="X781" i="1"/>
  <c r="AB781" i="1"/>
  <c r="Z781" i="1"/>
  <c r="AA781" i="1"/>
  <c r="AB68" i="3"/>
  <c r="AA68" i="3"/>
  <c r="Y68" i="3"/>
  <c r="Z68" i="3"/>
  <c r="W68" i="3"/>
  <c r="M69" i="3"/>
  <c r="L69" i="3"/>
  <c r="J69" i="3"/>
  <c r="K69" i="3"/>
  <c r="AC781" i="1" l="1"/>
  <c r="V782" i="1" s="1"/>
  <c r="Y782" i="1" s="1"/>
  <c r="AB782" i="1"/>
  <c r="AC68" i="3"/>
  <c r="V69" i="3" s="1"/>
  <c r="Z782" i="1" l="1"/>
  <c r="W782" i="1"/>
  <c r="X782" i="1"/>
  <c r="AA782" i="1"/>
  <c r="U69" i="3"/>
  <c r="AC782" i="1" l="1"/>
  <c r="V783" i="1" s="1"/>
  <c r="W783" i="1" s="1"/>
  <c r="Y783" i="1"/>
  <c r="O69" i="3"/>
  <c r="P69" i="3" s="1"/>
  <c r="I70" i="3" s="1"/>
  <c r="M70" i="3" s="1"/>
  <c r="AB69" i="3"/>
  <c r="Y69" i="3"/>
  <c r="W69" i="3"/>
  <c r="AA69" i="3"/>
  <c r="X69" i="3"/>
  <c r="Z69" i="3"/>
  <c r="Z783" i="1" l="1"/>
  <c r="AA783" i="1"/>
  <c r="X783" i="1"/>
  <c r="AB783" i="1"/>
  <c r="L70" i="3"/>
  <c r="J70" i="3"/>
  <c r="N70" i="3"/>
  <c r="K70" i="3"/>
  <c r="AC69" i="3"/>
  <c r="V70" i="3" s="1"/>
  <c r="U70" i="3"/>
  <c r="AC783" i="1" l="1"/>
  <c r="V784" i="1" s="1"/>
  <c r="AA784" i="1" s="1"/>
  <c r="Y784" i="1"/>
  <c r="X784" i="1"/>
  <c r="AB784" i="1"/>
  <c r="Z784" i="1"/>
  <c r="W784" i="1"/>
  <c r="AA70" i="3"/>
  <c r="O70" i="3"/>
  <c r="P70" i="3" s="1"/>
  <c r="I71" i="3" s="1"/>
  <c r="N71" i="3" s="1"/>
  <c r="Z70" i="3"/>
  <c r="AB70" i="3"/>
  <c r="W70" i="3"/>
  <c r="X70" i="3"/>
  <c r="Y70" i="3"/>
  <c r="AC784" i="1" l="1"/>
  <c r="M71" i="3"/>
  <c r="K71" i="3"/>
  <c r="L71" i="3"/>
  <c r="J71" i="3"/>
  <c r="AC70" i="3"/>
  <c r="V71" i="3" s="1"/>
  <c r="U71" i="3"/>
  <c r="O71" i="3" l="1"/>
  <c r="P71" i="3" s="1"/>
  <c r="I72" i="3" s="1"/>
  <c r="L72" i="3" s="1"/>
  <c r="X71" i="3"/>
  <c r="AB71" i="3"/>
  <c r="K72" i="3" l="1"/>
  <c r="J72" i="3"/>
  <c r="N72" i="3"/>
  <c r="M72" i="3"/>
  <c r="Y71" i="3"/>
  <c r="AA71" i="3"/>
  <c r="W71" i="3"/>
  <c r="Z71" i="3"/>
  <c r="U72" i="3"/>
  <c r="AC71" i="3" l="1"/>
  <c r="V72" i="3" s="1"/>
  <c r="O72" i="3"/>
  <c r="P72" i="3" s="1"/>
  <c r="I73" i="3" s="1"/>
  <c r="L73" i="3" s="1"/>
  <c r="X72" i="3" l="1"/>
  <c r="AB72" i="3"/>
  <c r="Y72" i="3"/>
  <c r="Z72" i="3"/>
  <c r="AA72" i="3"/>
  <c r="W72" i="3"/>
  <c r="M73" i="3"/>
  <c r="N73" i="3"/>
  <c r="J73" i="3"/>
  <c r="K73" i="3"/>
  <c r="U73" i="3"/>
  <c r="AC72" i="3" l="1"/>
  <c r="V73" i="3" s="1"/>
  <c r="O73" i="3"/>
  <c r="P73" i="3" s="1"/>
  <c r="I74" i="3" s="1"/>
  <c r="K74" i="3" s="1"/>
  <c r="Z73" i="3" l="1"/>
  <c r="AA73" i="3"/>
  <c r="AB73" i="3"/>
  <c r="Y73" i="3"/>
  <c r="X73" i="3"/>
  <c r="W73" i="3"/>
  <c r="N74" i="3"/>
  <c r="L74" i="3"/>
  <c r="M74" i="3"/>
  <c r="J74" i="3"/>
  <c r="AC73" i="3" l="1"/>
  <c r="V74" i="3" s="1"/>
  <c r="U74" i="3"/>
  <c r="O74" i="3" l="1"/>
  <c r="P74" i="3" s="1"/>
  <c r="I75" i="3" s="1"/>
  <c r="AA74" i="3"/>
  <c r="Y74" i="3"/>
  <c r="Z74" i="3"/>
  <c r="W74" i="3"/>
  <c r="AB74" i="3"/>
  <c r="X74" i="3"/>
  <c r="N75" i="3" l="1"/>
  <c r="K75" i="3"/>
  <c r="J75" i="3"/>
  <c r="M75" i="3"/>
  <c r="L75" i="3"/>
  <c r="AC74" i="3"/>
  <c r="V75" i="3" s="1"/>
  <c r="U75" i="3" l="1"/>
  <c r="O75" i="3" l="1"/>
  <c r="P75" i="3" s="1"/>
  <c r="I76" i="3" s="1"/>
  <c r="L76" i="3" s="1"/>
  <c r="AB75" i="3"/>
  <c r="Y75" i="3" l="1"/>
  <c r="W75" i="3"/>
  <c r="Z75" i="3"/>
  <c r="AA75" i="3"/>
  <c r="X75" i="3"/>
  <c r="K76" i="3"/>
  <c r="J76" i="3"/>
  <c r="M76" i="3"/>
  <c r="N76" i="3"/>
  <c r="U76" i="3"/>
  <c r="AC75" i="3" l="1"/>
  <c r="V76" i="3" s="1"/>
  <c r="O76" i="3"/>
  <c r="P76" i="3" s="1"/>
  <c r="I77" i="3" s="1"/>
  <c r="M77" i="3" s="1"/>
  <c r="X76" i="3" l="1"/>
  <c r="AB76" i="3"/>
  <c r="Y76" i="3"/>
  <c r="Z76" i="3"/>
  <c r="W76" i="3"/>
  <c r="AA76" i="3"/>
  <c r="N77" i="3"/>
  <c r="K77" i="3"/>
  <c r="J77" i="3"/>
  <c r="L77" i="3"/>
  <c r="AC76" i="3" l="1"/>
  <c r="V77" i="3" s="1"/>
  <c r="U77" i="3"/>
  <c r="O77" i="3" l="1"/>
  <c r="P77" i="3" s="1"/>
  <c r="I78" i="3" s="1"/>
  <c r="K78" i="3" s="1"/>
  <c r="AB77" i="3"/>
  <c r="X77" i="3"/>
  <c r="L78" i="3" l="1"/>
  <c r="N78" i="3"/>
  <c r="J78" i="3"/>
  <c r="M78" i="3"/>
  <c r="AA77" i="3"/>
  <c r="Z77" i="3"/>
  <c r="W77" i="3"/>
  <c r="Y77" i="3"/>
  <c r="U78" i="3"/>
  <c r="AC77" i="3" l="1"/>
  <c r="V78" i="3" s="1"/>
  <c r="O78" i="3"/>
  <c r="P78" i="3" s="1"/>
  <c r="I79" i="3" s="1"/>
  <c r="N79" i="3" s="1"/>
  <c r="Y78" i="3" l="1"/>
  <c r="AB78" i="3"/>
  <c r="Z78" i="3"/>
  <c r="X78" i="3"/>
  <c r="AA78" i="3"/>
  <c r="W78" i="3"/>
  <c r="K79" i="3"/>
  <c r="J79" i="3"/>
  <c r="M79" i="3"/>
  <c r="L79" i="3"/>
  <c r="U79" i="3"/>
  <c r="AC78" i="3" l="1"/>
  <c r="V79" i="3" s="1"/>
  <c r="O79" i="3"/>
  <c r="P79" i="3" s="1"/>
  <c r="I80" i="3" s="1"/>
  <c r="X79" i="3" l="1"/>
  <c r="AA79" i="3"/>
  <c r="W79" i="3"/>
  <c r="AB79" i="3"/>
  <c r="Y79" i="3"/>
  <c r="Z79" i="3"/>
  <c r="M80" i="3"/>
  <c r="J80" i="3"/>
  <c r="K80" i="3"/>
  <c r="L80" i="3"/>
  <c r="N80" i="3"/>
  <c r="AC79" i="3" l="1"/>
  <c r="V80" i="3" s="1"/>
  <c r="U80" i="3"/>
  <c r="O80" i="3" l="1"/>
  <c r="P80" i="3" s="1"/>
  <c r="I81" i="3" s="1"/>
  <c r="M81" i="3" s="1"/>
  <c r="AB80" i="3"/>
  <c r="AA80" i="3"/>
  <c r="Y80" i="3"/>
  <c r="X80" i="3"/>
  <c r="Z80" i="3"/>
  <c r="W80" i="3"/>
  <c r="N81" i="3" l="1"/>
  <c r="L81" i="3"/>
  <c r="J81" i="3"/>
  <c r="K81" i="3"/>
  <c r="AC80" i="3"/>
  <c r="V81" i="3" s="1"/>
  <c r="U81" i="3" l="1"/>
  <c r="AA81" i="3" l="1"/>
  <c r="O81" i="3"/>
  <c r="P81" i="3" s="1"/>
  <c r="I82" i="3" s="1"/>
  <c r="J82" i="3" s="1"/>
  <c r="Y81" i="3"/>
  <c r="Z81" i="3"/>
  <c r="AB81" i="3"/>
  <c r="X81" i="3"/>
  <c r="W81" i="3"/>
  <c r="K82" i="3" l="1"/>
  <c r="L82" i="3"/>
  <c r="N82" i="3"/>
  <c r="M82" i="3"/>
  <c r="AC81" i="3"/>
  <c r="V82" i="3" s="1"/>
  <c r="U82" i="3"/>
  <c r="O82" i="3" l="1"/>
  <c r="P82" i="3" s="1"/>
  <c r="I83" i="3" s="1"/>
  <c r="X82" i="3"/>
  <c r="Y82" i="3"/>
  <c r="Z82" i="3"/>
  <c r="AA82" i="3"/>
  <c r="AB82" i="3"/>
  <c r="W82" i="3"/>
  <c r="N83" i="3" l="1"/>
  <c r="K83" i="3"/>
  <c r="J83" i="3"/>
  <c r="M83" i="3"/>
  <c r="L83" i="3"/>
  <c r="AC82" i="3"/>
  <c r="V83" i="3" s="1"/>
  <c r="U83" i="3" l="1"/>
  <c r="O83" i="3" l="1"/>
  <c r="P83" i="3" s="1"/>
  <c r="I84" i="3" s="1"/>
  <c r="X83" i="3"/>
  <c r="AB83" i="3"/>
  <c r="AA83" i="3"/>
  <c r="Y83" i="3"/>
  <c r="W83" i="3" l="1"/>
  <c r="Z83" i="3"/>
  <c r="K84" i="3"/>
  <c r="J84" i="3"/>
  <c r="M84" i="3"/>
  <c r="N84" i="3"/>
  <c r="L84" i="3"/>
  <c r="AC83" i="3" l="1"/>
  <c r="V84" i="3" s="1"/>
  <c r="U84" i="3"/>
  <c r="O84" i="3" l="1"/>
  <c r="P84" i="3" s="1"/>
  <c r="I85" i="3" s="1"/>
  <c r="AB84" i="3"/>
  <c r="X84" i="3"/>
  <c r="Z84" i="3"/>
  <c r="W84" i="3"/>
  <c r="Y84" i="3"/>
  <c r="AA84" i="3"/>
  <c r="J85" i="3" l="1"/>
  <c r="K85" i="3"/>
  <c r="L85" i="3"/>
  <c r="N85" i="3"/>
  <c r="M85" i="3"/>
  <c r="AC84" i="3"/>
  <c r="V85" i="3" s="1"/>
  <c r="U85" i="3" l="1"/>
  <c r="Y85" i="3" l="1"/>
  <c r="O85" i="3"/>
  <c r="P85" i="3" s="1"/>
  <c r="I86" i="3" s="1"/>
  <c r="N86" i="3" s="1"/>
  <c r="AB85" i="3"/>
  <c r="X85" i="3"/>
  <c r="AA85" i="3"/>
  <c r="Z85" i="3"/>
  <c r="W85" i="3"/>
  <c r="L86" i="3" l="1"/>
  <c r="M86" i="3"/>
  <c r="J86" i="3"/>
  <c r="K86" i="3"/>
  <c r="AC85" i="3"/>
  <c r="V86" i="3" s="1"/>
  <c r="U86" i="3" l="1"/>
  <c r="W86" i="3" l="1"/>
  <c r="O86" i="3"/>
  <c r="P86" i="3" s="1"/>
  <c r="I87" i="3" s="1"/>
  <c r="J87" i="3" s="1"/>
  <c r="AB86" i="3"/>
  <c r="X86" i="3"/>
  <c r="Z86" i="3"/>
  <c r="Y86" i="3"/>
  <c r="AA86" i="3"/>
  <c r="M87" i="3" l="1"/>
  <c r="K87" i="3"/>
  <c r="N87" i="3"/>
  <c r="L87" i="3"/>
  <c r="AC86" i="3"/>
  <c r="V87" i="3" s="1"/>
  <c r="U87" i="3" l="1"/>
  <c r="AA87" i="3" l="1"/>
  <c r="O87" i="3"/>
  <c r="P87" i="3" s="1"/>
  <c r="I88" i="3" s="1"/>
  <c r="L88" i="3" s="1"/>
  <c r="AB87" i="3"/>
  <c r="W87" i="3"/>
  <c r="Z87" i="3"/>
  <c r="X87" i="3"/>
  <c r="Y87" i="3"/>
  <c r="M88" i="3" l="1"/>
  <c r="J88" i="3"/>
  <c r="N88" i="3"/>
  <c r="K88" i="3"/>
  <c r="AC87" i="3"/>
  <c r="V88" i="3" s="1"/>
  <c r="U88" i="3"/>
  <c r="Z88" i="3" l="1"/>
  <c r="O88" i="3"/>
  <c r="P88" i="3" s="1"/>
  <c r="I89" i="3" s="1"/>
  <c r="M89" i="3" s="1"/>
  <c r="AA88" i="3"/>
  <c r="W88" i="3"/>
  <c r="Y88" i="3"/>
  <c r="AB88" i="3"/>
  <c r="X88" i="3"/>
  <c r="N89" i="3" l="1"/>
  <c r="L89" i="3"/>
  <c r="J89" i="3"/>
  <c r="K89" i="3"/>
  <c r="AC88" i="3"/>
  <c r="V89" i="3" s="1"/>
  <c r="U89" i="3" l="1"/>
  <c r="AA89" i="3" l="1"/>
  <c r="Y89" i="3"/>
  <c r="X89" i="3"/>
  <c r="O89" i="3"/>
  <c r="P89" i="3" s="1"/>
  <c r="I90" i="3" s="1"/>
  <c r="M90" i="3" s="1"/>
  <c r="AB89" i="3"/>
  <c r="W89" i="3"/>
  <c r="Z89" i="3"/>
  <c r="U90" i="3"/>
  <c r="N90" i="3" l="1"/>
  <c r="L90" i="3"/>
  <c r="K90" i="3"/>
  <c r="J90" i="3"/>
  <c r="O90" i="3"/>
  <c r="AC89" i="3"/>
  <c r="V90" i="3" s="1"/>
  <c r="P90" i="3" l="1"/>
  <c r="I91" i="3" s="1"/>
  <c r="N91" i="3" s="1"/>
  <c r="Z90" i="3"/>
  <c r="K91" i="3" l="1"/>
  <c r="J91" i="3"/>
  <c r="M91" i="3"/>
  <c r="L91" i="3"/>
  <c r="Y90" i="3"/>
  <c r="AA90" i="3"/>
  <c r="X90" i="3"/>
  <c r="AB90" i="3"/>
  <c r="W90" i="3"/>
  <c r="AC90" i="3" l="1"/>
  <c r="V91" i="3" s="1"/>
  <c r="U91" i="3" l="1"/>
  <c r="AA91" i="3" l="1"/>
  <c r="O91" i="3"/>
  <c r="P91" i="3" s="1"/>
  <c r="I92" i="3" s="1"/>
  <c r="K92" i="3" s="1"/>
  <c r="Y91" i="3"/>
  <c r="U92" i="3"/>
  <c r="X91" i="3"/>
  <c r="W91" i="3"/>
  <c r="Z91" i="3"/>
  <c r="AB91" i="3"/>
  <c r="L92" i="3" l="1"/>
  <c r="M92" i="3"/>
  <c r="O92" i="3"/>
  <c r="J92" i="3"/>
  <c r="N92" i="3"/>
  <c r="AC91" i="3"/>
  <c r="V92" i="3" s="1"/>
  <c r="P92" i="3" l="1"/>
  <c r="I93" i="3" s="1"/>
  <c r="M93" i="3" s="1"/>
  <c r="L93" i="3" l="1"/>
  <c r="N93" i="3"/>
  <c r="K93" i="3"/>
  <c r="J93" i="3"/>
  <c r="Z92" i="3"/>
  <c r="X92" i="3"/>
  <c r="Y92" i="3"/>
  <c r="AB92" i="3"/>
  <c r="AA92" i="3"/>
  <c r="W92" i="3"/>
  <c r="AC92" i="3" l="1"/>
  <c r="V93" i="3" s="1"/>
  <c r="U93" i="3"/>
  <c r="O93" i="3" l="1"/>
  <c r="P93" i="3" s="1"/>
  <c r="I94" i="3" s="1"/>
  <c r="K94" i="3" s="1"/>
  <c r="Y93" i="3"/>
  <c r="Z93" i="3"/>
  <c r="W93" i="3"/>
  <c r="AA93" i="3"/>
  <c r="X93" i="3"/>
  <c r="U94" i="3"/>
  <c r="AB93" i="3"/>
  <c r="J94" i="3" l="1"/>
  <c r="L94" i="3"/>
  <c r="N94" i="3"/>
  <c r="M94" i="3"/>
  <c r="O94" i="3"/>
  <c r="AC93" i="3"/>
  <c r="V94" i="3" s="1"/>
  <c r="P94" i="3" l="1"/>
  <c r="I95" i="3" s="1"/>
  <c r="J95" i="3" s="1"/>
  <c r="X94" i="3"/>
  <c r="AB94" i="3"/>
  <c r="W94" i="3"/>
  <c r="AA94" i="3"/>
  <c r="Z94" i="3"/>
  <c r="Y94" i="3"/>
  <c r="U95" i="3"/>
  <c r="M95" i="3" l="1"/>
  <c r="L95" i="3"/>
  <c r="N95" i="3"/>
  <c r="K95" i="3"/>
  <c r="AC94" i="3"/>
  <c r="V95" i="3" s="1"/>
  <c r="O95" i="3"/>
  <c r="P95" i="3" l="1"/>
  <c r="I96" i="3" s="1"/>
  <c r="M96" i="3" s="1"/>
  <c r="AA95" i="3"/>
  <c r="Y95" i="3"/>
  <c r="X95" i="3"/>
  <c r="Z95" i="3"/>
  <c r="AB95" i="3"/>
  <c r="W95" i="3"/>
  <c r="N96" i="3"/>
  <c r="K96" i="3"/>
  <c r="J96" i="3"/>
  <c r="L96" i="3"/>
  <c r="AC95" i="3" l="1"/>
  <c r="V96" i="3" s="1"/>
  <c r="U96" i="3"/>
  <c r="O96" i="3" l="1"/>
  <c r="P96" i="3" s="1"/>
  <c r="I97" i="3" s="1"/>
  <c r="M97" i="3" s="1"/>
  <c r="Y96" i="3"/>
  <c r="AB96" i="3"/>
  <c r="Z96" i="3"/>
  <c r="W96" i="3"/>
  <c r="X96" i="3"/>
  <c r="AA96" i="3"/>
  <c r="L97" i="3" l="1"/>
  <c r="N97" i="3"/>
  <c r="K97" i="3"/>
  <c r="J97" i="3"/>
  <c r="AC96" i="3"/>
  <c r="V97" i="3" s="1"/>
  <c r="U97" i="3"/>
  <c r="O97" i="3" l="1"/>
  <c r="P97" i="3" s="1"/>
  <c r="I98" i="3" s="1"/>
  <c r="Y97" i="3"/>
  <c r="AA97" i="3"/>
  <c r="W97" i="3" l="1"/>
  <c r="X97" i="3"/>
  <c r="Z97" i="3"/>
  <c r="AB97" i="3"/>
  <c r="K98" i="3"/>
  <c r="J98" i="3"/>
  <c r="N98" i="3"/>
  <c r="M98" i="3"/>
  <c r="L98" i="3"/>
  <c r="AC97" i="3" l="1"/>
  <c r="V98" i="3" s="1"/>
  <c r="U98" i="3"/>
  <c r="O98" i="3" l="1"/>
  <c r="P98" i="3" s="1"/>
  <c r="I99" i="3" s="1"/>
  <c r="N99" i="3" s="1"/>
  <c r="X98" i="3"/>
  <c r="AB98" i="3" l="1"/>
  <c r="Y98" i="3"/>
  <c r="AA98" i="3"/>
  <c r="Z98" i="3"/>
  <c r="W98" i="3"/>
  <c r="J99" i="3"/>
  <c r="K99" i="3"/>
  <c r="M99" i="3"/>
  <c r="L99" i="3"/>
  <c r="U99" i="3"/>
  <c r="AC98" i="3" l="1"/>
  <c r="V99" i="3" s="1"/>
  <c r="O99" i="3"/>
  <c r="P99" i="3" s="1"/>
  <c r="I100" i="3" s="1"/>
  <c r="K100" i="3" s="1"/>
  <c r="AA99" i="3" l="1"/>
  <c r="Y99" i="3"/>
  <c r="X99" i="3"/>
  <c r="W99" i="3"/>
  <c r="Z99" i="3"/>
  <c r="AB99" i="3"/>
  <c r="N100" i="3"/>
  <c r="L100" i="3"/>
  <c r="M100" i="3"/>
  <c r="J100" i="3"/>
  <c r="AC99" i="3" l="1"/>
  <c r="V100" i="3" s="1"/>
  <c r="U100" i="3" l="1"/>
  <c r="W100" i="3" l="1"/>
  <c r="O100" i="3"/>
  <c r="P100" i="3" s="1"/>
  <c r="I101" i="3" s="1"/>
  <c r="L101" i="3" s="1"/>
  <c r="Z100" i="3"/>
  <c r="Y100" i="3"/>
  <c r="AA100" i="3"/>
  <c r="X100" i="3"/>
  <c r="AB100" i="3"/>
  <c r="N101" i="3" l="1"/>
  <c r="M101" i="3"/>
  <c r="J101" i="3"/>
  <c r="K101" i="3"/>
  <c r="AC100" i="3"/>
  <c r="V101" i="3" s="1"/>
  <c r="U101" i="3"/>
  <c r="W101" i="3" l="1"/>
  <c r="Y101" i="3"/>
  <c r="Z101" i="3"/>
  <c r="AB101" i="3"/>
  <c r="AA101" i="3"/>
  <c r="X101" i="3"/>
  <c r="O101" i="3"/>
  <c r="P101" i="3" s="1"/>
  <c r="I102" i="3" s="1"/>
  <c r="M102" i="3" s="1"/>
  <c r="U102" i="3"/>
  <c r="AC101" i="3" l="1"/>
  <c r="V102" i="3" s="1"/>
  <c r="N102" i="3"/>
  <c r="L102" i="3"/>
  <c r="K102" i="3"/>
  <c r="J102" i="3"/>
  <c r="O102" i="3"/>
  <c r="AB102" i="3" l="1"/>
  <c r="P102" i="3"/>
  <c r="I103" i="3" s="1"/>
  <c r="M103" i="3" s="1"/>
  <c r="Y102" i="3"/>
  <c r="X102" i="3"/>
  <c r="Z102" i="3"/>
  <c r="AA102" i="3"/>
  <c r="W102" i="3"/>
  <c r="L103" i="3" l="1"/>
  <c r="N103" i="3"/>
  <c r="J103" i="3"/>
  <c r="K103" i="3"/>
  <c r="AC102" i="3"/>
  <c r="V103" i="3" s="1"/>
  <c r="U103" i="3"/>
  <c r="O103" i="3" l="1"/>
  <c r="P103" i="3" s="1"/>
  <c r="I104" i="3" s="1"/>
  <c r="X103" i="3"/>
  <c r="AB103" i="3" l="1"/>
  <c r="AA103" i="3"/>
  <c r="Y103" i="3"/>
  <c r="Z103" i="3"/>
  <c r="W103" i="3"/>
  <c r="N104" i="3"/>
  <c r="J104" i="3"/>
  <c r="K104" i="3"/>
  <c r="M104" i="3"/>
  <c r="L104" i="3"/>
  <c r="U104" i="3"/>
  <c r="AC103" i="3" l="1"/>
  <c r="V104" i="3" s="1"/>
  <c r="O104" i="3"/>
  <c r="P104" i="3" s="1"/>
  <c r="I105" i="3" s="1"/>
  <c r="L105" i="3" s="1"/>
  <c r="X104" i="3" l="1"/>
  <c r="AB104" i="3"/>
  <c r="Y104" i="3"/>
  <c r="Z104" i="3"/>
  <c r="AA104" i="3"/>
  <c r="W104" i="3"/>
  <c r="N105" i="3"/>
  <c r="K105" i="3"/>
  <c r="J105" i="3"/>
  <c r="M105" i="3"/>
  <c r="U105" i="3"/>
  <c r="AC104" i="3" l="1"/>
  <c r="V105" i="3" s="1"/>
  <c r="O105" i="3"/>
  <c r="P105" i="3" s="1"/>
  <c r="I106" i="3" s="1"/>
  <c r="N106" i="3" s="1"/>
  <c r="AA105" i="3" l="1"/>
  <c r="Y105" i="3"/>
  <c r="Z105" i="3"/>
  <c r="AB105" i="3"/>
  <c r="W105" i="3"/>
  <c r="X105" i="3"/>
  <c r="L106" i="3"/>
  <c r="J106" i="3"/>
  <c r="K106" i="3"/>
  <c r="M106" i="3"/>
  <c r="AC105" i="3" l="1"/>
  <c r="V106" i="3" s="1"/>
  <c r="U106" i="3"/>
  <c r="O106" i="3" l="1"/>
  <c r="P106" i="3" s="1"/>
  <c r="I107" i="3" s="1"/>
  <c r="M107" i="3" s="1"/>
  <c r="W106" i="3"/>
  <c r="AB106" i="3"/>
  <c r="X106" i="3"/>
  <c r="Y106" i="3"/>
  <c r="AA106" i="3"/>
  <c r="Z106" i="3"/>
  <c r="N107" i="3" l="1"/>
  <c r="L107" i="3"/>
  <c r="J107" i="3"/>
  <c r="K107" i="3"/>
  <c r="AC106" i="3"/>
  <c r="V107" i="3" s="1"/>
  <c r="U107" i="3"/>
  <c r="O107" i="3" l="1"/>
  <c r="P107" i="3" s="1"/>
  <c r="I108" i="3" s="1"/>
  <c r="AA107" i="3"/>
  <c r="Z107" i="3"/>
  <c r="Y107" i="3"/>
  <c r="AB107" i="3" l="1"/>
  <c r="X107" i="3"/>
  <c r="W107" i="3"/>
  <c r="N108" i="3"/>
  <c r="K108" i="3"/>
  <c r="J108" i="3"/>
  <c r="L108" i="3"/>
  <c r="M108" i="3"/>
  <c r="AC107" i="3" l="1"/>
  <c r="V108" i="3" s="1"/>
  <c r="U108" i="3" l="1"/>
  <c r="Z108" i="3" l="1"/>
  <c r="O108" i="3"/>
  <c r="P108" i="3" s="1"/>
  <c r="I109" i="3" s="1"/>
  <c r="L109" i="3" s="1"/>
  <c r="X108" i="3"/>
  <c r="Y108" i="3"/>
  <c r="AA108" i="3"/>
  <c r="W108" i="3"/>
  <c r="AB108" i="3"/>
  <c r="U109" i="3"/>
  <c r="M109" i="3" l="1"/>
  <c r="N109" i="3"/>
  <c r="J109" i="3"/>
  <c r="K109" i="3"/>
  <c r="AC108" i="3"/>
  <c r="V109" i="3" s="1"/>
  <c r="O109" i="3"/>
  <c r="P109" i="3" s="1"/>
  <c r="I110" i="3" s="1"/>
  <c r="J110" i="3" l="1"/>
  <c r="K110" i="3"/>
  <c r="N110" i="3"/>
  <c r="L110" i="3"/>
  <c r="M110" i="3"/>
  <c r="U110" i="3"/>
  <c r="AB109" i="3" l="1"/>
  <c r="AA109" i="3"/>
  <c r="Z109" i="3"/>
  <c r="W109" i="3"/>
  <c r="Y109" i="3"/>
  <c r="X109" i="3"/>
  <c r="O110" i="3"/>
  <c r="AC109" i="3" l="1"/>
  <c r="V110" i="3" s="1"/>
  <c r="P110" i="3"/>
  <c r="I111" i="3" s="1"/>
  <c r="L111" i="3" s="1"/>
  <c r="U111" i="3"/>
  <c r="AA110" i="3" l="1"/>
  <c r="Y110" i="3"/>
  <c r="Z110" i="3"/>
  <c r="X110" i="3"/>
  <c r="W110" i="3"/>
  <c r="AB110" i="3"/>
  <c r="K111" i="3"/>
  <c r="N111" i="3"/>
  <c r="J111" i="3"/>
  <c r="M111" i="3"/>
  <c r="O111" i="3"/>
  <c r="AC110" i="3" l="1"/>
  <c r="V111" i="3" s="1"/>
  <c r="AA111" i="3" s="1"/>
  <c r="P111" i="3"/>
  <c r="I112" i="3" s="1"/>
  <c r="N112" i="3" s="1"/>
  <c r="U112" i="3"/>
  <c r="Y111" i="3" l="1"/>
  <c r="AB111" i="3"/>
  <c r="Z111" i="3"/>
  <c r="X111" i="3"/>
  <c r="W111" i="3"/>
  <c r="J112" i="3"/>
  <c r="L112" i="3"/>
  <c r="K112" i="3"/>
  <c r="M112" i="3"/>
  <c r="O112" i="3"/>
  <c r="AC111" i="3" l="1"/>
  <c r="V112" i="3" s="1"/>
  <c r="Y112" i="3" s="1"/>
  <c r="P112" i="3"/>
  <c r="I113" i="3" s="1"/>
  <c r="L113" i="3" s="1"/>
  <c r="M113" i="3" l="1"/>
  <c r="N113" i="3"/>
  <c r="AA112" i="3"/>
  <c r="W112" i="3"/>
  <c r="AB112" i="3"/>
  <c r="Z112" i="3"/>
  <c r="X112" i="3"/>
  <c r="J113" i="3"/>
  <c r="K113" i="3"/>
  <c r="U113" i="3"/>
  <c r="O113" i="3" l="1"/>
  <c r="AC112" i="3"/>
  <c r="V113" i="3" s="1"/>
  <c r="Y113" i="3" l="1"/>
  <c r="P113" i="3"/>
  <c r="I114" i="3" s="1"/>
  <c r="J114" i="3" s="1"/>
  <c r="X113" i="3"/>
  <c r="AB113" i="3"/>
  <c r="W113" i="3"/>
  <c r="AA113" i="3"/>
  <c r="Z113" i="3"/>
  <c r="U114" i="3"/>
  <c r="M114" i="3" l="1"/>
  <c r="L114" i="3"/>
  <c r="N114" i="3"/>
  <c r="K114" i="3"/>
  <c r="AC113" i="3"/>
  <c r="V114" i="3" s="1"/>
  <c r="O114" i="3"/>
  <c r="P114" i="3" l="1"/>
  <c r="I115" i="3" s="1"/>
  <c r="L115" i="3" s="1"/>
  <c r="W114" i="3"/>
  <c r="X114" i="3"/>
  <c r="AB114" i="3"/>
  <c r="Z114" i="3"/>
  <c r="Y114" i="3"/>
  <c r="AA114" i="3"/>
  <c r="K115" i="3" l="1"/>
  <c r="N115" i="3"/>
  <c r="M115" i="3"/>
  <c r="J115" i="3"/>
  <c r="AC114" i="3"/>
  <c r="V115" i="3" s="1"/>
  <c r="U115" i="3" l="1"/>
  <c r="Y115" i="3" l="1"/>
  <c r="O115" i="3"/>
  <c r="P115" i="3" s="1"/>
  <c r="I116" i="3" s="1"/>
  <c r="M116" i="3" s="1"/>
  <c r="U116" i="3"/>
  <c r="Z115" i="3"/>
  <c r="W115" i="3"/>
  <c r="AA115" i="3"/>
  <c r="X115" i="3"/>
  <c r="AB115" i="3"/>
  <c r="O116" i="3" l="1"/>
  <c r="N116" i="3"/>
  <c r="L116" i="3"/>
  <c r="K116" i="3"/>
  <c r="J116" i="3"/>
  <c r="AC115" i="3"/>
  <c r="V116" i="3" s="1"/>
  <c r="U117" i="3"/>
  <c r="P116" i="3" l="1"/>
  <c r="I117" i="3" s="1"/>
  <c r="N117" i="3" s="1"/>
  <c r="Y116" i="3"/>
  <c r="W116" i="3"/>
  <c r="Z116" i="3"/>
  <c r="X116" i="3"/>
  <c r="AA116" i="3"/>
  <c r="AB116" i="3"/>
  <c r="O117" i="3"/>
  <c r="M117" i="3" l="1"/>
  <c r="L117" i="3"/>
  <c r="J117" i="3"/>
  <c r="K117" i="3"/>
  <c r="AC116" i="3"/>
  <c r="V117" i="3" s="1"/>
  <c r="P117" i="3" l="1"/>
  <c r="I118" i="3" s="1"/>
  <c r="L118" i="3" s="1"/>
  <c r="AB117" i="3"/>
  <c r="Z117" i="3"/>
  <c r="AA117" i="3"/>
  <c r="Y117" i="3"/>
  <c r="W117" i="3"/>
  <c r="X117" i="3"/>
  <c r="U118" i="3"/>
  <c r="J118" i="3" l="1"/>
  <c r="M118" i="3"/>
  <c r="K118" i="3"/>
  <c r="N118" i="3"/>
  <c r="O118" i="3"/>
  <c r="AC117" i="3"/>
  <c r="V118" i="3" s="1"/>
  <c r="P118" i="3" l="1"/>
  <c r="I119" i="3" s="1"/>
  <c r="L119" i="3" s="1"/>
  <c r="Y118" i="3"/>
  <c r="Z118" i="3"/>
  <c r="AA118" i="3"/>
  <c r="W118" i="3"/>
  <c r="AB118" i="3"/>
  <c r="X118" i="3"/>
  <c r="K119" i="3"/>
  <c r="M119" i="3"/>
  <c r="N119" i="3"/>
  <c r="J119" i="3"/>
  <c r="U119" i="3"/>
  <c r="AC118" i="3" l="1"/>
  <c r="V119" i="3" s="1"/>
  <c r="O119" i="3"/>
  <c r="P119" i="3" s="1"/>
  <c r="I120" i="3" s="1"/>
  <c r="L120" i="3" s="1"/>
  <c r="AA119" i="3" l="1"/>
  <c r="X119" i="3"/>
  <c r="AB119" i="3"/>
  <c r="W119" i="3"/>
  <c r="Z119" i="3"/>
  <c r="Y119" i="3"/>
  <c r="N120" i="3"/>
  <c r="J120" i="3"/>
  <c r="K120" i="3"/>
  <c r="M120" i="3"/>
  <c r="AC119" i="3" l="1"/>
  <c r="V120" i="3" s="1"/>
  <c r="U120" i="3"/>
  <c r="O120" i="3" l="1"/>
  <c r="P120" i="3" s="1"/>
  <c r="I121" i="3" s="1"/>
  <c r="M121" i="3" s="1"/>
  <c r="Z120" i="3"/>
  <c r="Y120" i="3"/>
  <c r="AB120" i="3"/>
  <c r="X120" i="3"/>
  <c r="W120" i="3"/>
  <c r="AA120" i="3"/>
  <c r="K121" i="3" l="1"/>
  <c r="N121" i="3"/>
  <c r="J121" i="3"/>
  <c r="L121" i="3"/>
  <c r="AC120" i="3"/>
  <c r="V121" i="3" s="1"/>
  <c r="U121" i="3" l="1"/>
  <c r="AA121" i="3" l="1"/>
  <c r="O121" i="3"/>
  <c r="P121" i="3" s="1"/>
  <c r="I122" i="3" s="1"/>
  <c r="J122" i="3" s="1"/>
  <c r="W121" i="3"/>
  <c r="Z121" i="3"/>
  <c r="Y121" i="3"/>
  <c r="AB121" i="3"/>
  <c r="X121" i="3"/>
  <c r="U122" i="3"/>
  <c r="N122" i="3" l="1"/>
  <c r="M122" i="3"/>
  <c r="K122" i="3"/>
  <c r="L122" i="3"/>
  <c r="AC121" i="3"/>
  <c r="V122" i="3" s="1"/>
  <c r="O122" i="3"/>
  <c r="P122" i="3" s="1"/>
  <c r="I123" i="3" s="1"/>
  <c r="L123" i="3" s="1"/>
  <c r="W122" i="3" l="1"/>
  <c r="AA122" i="3"/>
  <c r="AB122" i="3"/>
  <c r="Y122" i="3"/>
  <c r="X122" i="3"/>
  <c r="Z122" i="3"/>
  <c r="M123" i="3"/>
  <c r="J123" i="3"/>
  <c r="K123" i="3"/>
  <c r="N123" i="3"/>
  <c r="AC122" i="3" l="1"/>
  <c r="V123" i="3" s="1"/>
  <c r="U123" i="3"/>
  <c r="O123" i="3" l="1"/>
  <c r="P123" i="3" s="1"/>
  <c r="I124" i="3" s="1"/>
  <c r="W123" i="3"/>
  <c r="Y123" i="3"/>
  <c r="AB123" i="3"/>
  <c r="Z123" i="3"/>
  <c r="AA123" i="3"/>
  <c r="X123" i="3" l="1"/>
  <c r="AC123" i="3" s="1"/>
  <c r="V124" i="3" s="1"/>
  <c r="L124" i="3"/>
  <c r="J124" i="3"/>
  <c r="K124" i="3"/>
  <c r="M124" i="3"/>
  <c r="N124" i="3"/>
  <c r="U124" i="3" l="1"/>
  <c r="O124" i="3" l="1"/>
  <c r="P124" i="3" s="1"/>
  <c r="I125" i="3" s="1"/>
  <c r="AB124" i="3"/>
  <c r="AA124" i="3"/>
  <c r="W124" i="3"/>
  <c r="Z124" i="3"/>
  <c r="Y124" i="3"/>
  <c r="X124" i="3" l="1"/>
  <c r="AC124" i="3" s="1"/>
  <c r="V125" i="3" s="1"/>
  <c r="K125" i="3"/>
  <c r="J125" i="3"/>
  <c r="N125" i="3"/>
  <c r="L125" i="3"/>
  <c r="M125" i="3"/>
  <c r="U125" i="3" l="1"/>
  <c r="O125" i="3" l="1"/>
  <c r="P125" i="3" s="1"/>
  <c r="I126" i="3" s="1"/>
  <c r="Y125" i="3"/>
  <c r="Z125" i="3"/>
  <c r="AB125" i="3"/>
  <c r="W125" i="3"/>
  <c r="X125" i="3"/>
  <c r="AA125" i="3" l="1"/>
  <c r="AC125" i="3" s="1"/>
  <c r="V126" i="3" s="1"/>
  <c r="L126" i="3"/>
  <c r="J126" i="3"/>
  <c r="K126" i="3"/>
  <c r="N126" i="3"/>
  <c r="M126" i="3"/>
  <c r="U126" i="3" l="1"/>
  <c r="O126" i="3" l="1"/>
  <c r="P126" i="3" s="1"/>
  <c r="I127" i="3" s="1"/>
  <c r="X126" i="3"/>
  <c r="AB126" i="3" l="1"/>
  <c r="Y126" i="3"/>
  <c r="AA126" i="3"/>
  <c r="W126" i="3"/>
  <c r="Z126" i="3"/>
  <c r="L127" i="3"/>
  <c r="J127" i="3"/>
  <c r="K127" i="3"/>
  <c r="M127" i="3"/>
  <c r="N127" i="3"/>
  <c r="U127" i="3"/>
  <c r="AC126" i="3" l="1"/>
  <c r="V127" i="3" s="1"/>
  <c r="O127" i="3"/>
  <c r="P127" i="3" s="1"/>
  <c r="I128" i="3" s="1"/>
  <c r="M128" i="3" s="1"/>
  <c r="Z127" i="3" l="1"/>
  <c r="AB127" i="3"/>
  <c r="X127" i="3"/>
  <c r="W127" i="3"/>
  <c r="AA127" i="3"/>
  <c r="Y127" i="3"/>
  <c r="N128" i="3"/>
  <c r="L128" i="3"/>
  <c r="J128" i="3"/>
  <c r="K128" i="3"/>
  <c r="AC127" i="3" l="1"/>
  <c r="V128" i="3" s="1"/>
  <c r="U128" i="3" l="1"/>
  <c r="Y128" i="3" l="1"/>
  <c r="O128" i="3"/>
  <c r="P128" i="3" s="1"/>
  <c r="I129" i="3" s="1"/>
  <c r="K129" i="3" s="1"/>
  <c r="AA128" i="3"/>
  <c r="AB128" i="3"/>
  <c r="X128" i="3"/>
  <c r="Z128" i="3"/>
  <c r="W128" i="3"/>
  <c r="N129" i="3" l="1"/>
  <c r="J129" i="3"/>
  <c r="M129" i="3"/>
  <c r="L129" i="3"/>
  <c r="AC128" i="3"/>
  <c r="V129" i="3" s="1"/>
  <c r="U129" i="3" l="1"/>
  <c r="Y129" i="3" l="1"/>
  <c r="O129" i="3"/>
  <c r="P129" i="3" s="1"/>
  <c r="I130" i="3" s="1"/>
  <c r="J130" i="3" s="1"/>
  <c r="U130" i="3"/>
  <c r="W129" i="3"/>
  <c r="Z129" i="3"/>
  <c r="AA129" i="3"/>
  <c r="AB129" i="3"/>
  <c r="X129" i="3"/>
  <c r="O130" i="3" l="1"/>
  <c r="N130" i="3"/>
  <c r="M130" i="3"/>
  <c r="L130" i="3"/>
  <c r="K130" i="3"/>
  <c r="AC129" i="3"/>
  <c r="V130" i="3" s="1"/>
  <c r="Y130" i="3" l="1"/>
  <c r="P130" i="3"/>
  <c r="I131" i="3" s="1"/>
  <c r="N131" i="3" s="1"/>
  <c r="AB130" i="3"/>
  <c r="AA130" i="3"/>
  <c r="Z130" i="3"/>
  <c r="W130" i="3"/>
  <c r="X130" i="3"/>
  <c r="U131" i="3"/>
  <c r="L131" i="3" l="1"/>
  <c r="K131" i="3"/>
  <c r="J131" i="3"/>
  <c r="M131" i="3"/>
  <c r="AC130" i="3"/>
  <c r="V131" i="3" s="1"/>
  <c r="O131" i="3"/>
  <c r="U132" i="3"/>
  <c r="P131" i="3" l="1"/>
  <c r="I132" i="3" s="1"/>
  <c r="M132" i="3" s="1"/>
  <c r="X131" i="3"/>
  <c r="AA131" i="3"/>
  <c r="AB131" i="3"/>
  <c r="Y131" i="3"/>
  <c r="Z131" i="3"/>
  <c r="W131" i="3"/>
  <c r="K132" i="3" l="1"/>
  <c r="L132" i="3"/>
  <c r="N132" i="3"/>
  <c r="O132" i="3"/>
  <c r="J132" i="3"/>
  <c r="AC131" i="3"/>
  <c r="V132" i="3" s="1"/>
  <c r="P132" i="3" l="1"/>
  <c r="I133" i="3" s="1"/>
  <c r="K133" i="3" s="1"/>
  <c r="AB132" i="3"/>
  <c r="Z132" i="3"/>
  <c r="Y132" i="3"/>
  <c r="AA132" i="3"/>
  <c r="X132" i="3"/>
  <c r="W132" i="3"/>
  <c r="U133" i="3"/>
  <c r="J133" i="3" l="1"/>
  <c r="N133" i="3"/>
  <c r="L133" i="3"/>
  <c r="M133" i="3"/>
  <c r="AC132" i="3"/>
  <c r="V133" i="3" s="1"/>
  <c r="O133" i="3"/>
  <c r="P133" i="3" l="1"/>
  <c r="I134" i="3" s="1"/>
  <c r="J134" i="3" s="1"/>
  <c r="Y133" i="3"/>
  <c r="AA133" i="3"/>
  <c r="W133" i="3"/>
  <c r="X133" i="3"/>
  <c r="AB133" i="3"/>
  <c r="Z133" i="3"/>
  <c r="N134" i="3" l="1"/>
  <c r="L134" i="3"/>
  <c r="M134" i="3"/>
  <c r="K134" i="3"/>
  <c r="AC133" i="3"/>
  <c r="V134" i="3" s="1"/>
  <c r="U134" i="3" l="1"/>
  <c r="Y134" i="3" l="1"/>
  <c r="O134" i="3"/>
  <c r="P134" i="3" s="1"/>
  <c r="I135" i="3" s="1"/>
  <c r="L135" i="3" s="1"/>
  <c r="Z134" i="3"/>
  <c r="W134" i="3"/>
  <c r="AA134" i="3"/>
  <c r="AB134" i="3"/>
  <c r="X134" i="3"/>
  <c r="U135" i="3"/>
  <c r="J135" i="3" l="1"/>
  <c r="N135" i="3"/>
  <c r="K135" i="3"/>
  <c r="M135" i="3"/>
  <c r="AC134" i="3"/>
  <c r="V135" i="3" s="1"/>
  <c r="O135" i="3"/>
  <c r="P135" i="3" l="1"/>
  <c r="I136" i="3" s="1"/>
  <c r="N136" i="3" s="1"/>
  <c r="W135" i="3"/>
  <c r="AA135" i="3"/>
  <c r="Y135" i="3"/>
  <c r="Z135" i="3"/>
  <c r="AB135" i="3"/>
  <c r="X135" i="3"/>
  <c r="J136" i="3" l="1"/>
  <c r="K136" i="3"/>
  <c r="L136" i="3"/>
  <c r="M136" i="3"/>
  <c r="AC135" i="3"/>
  <c r="V136" i="3" s="1"/>
  <c r="U136" i="3"/>
  <c r="O136" i="3" l="1"/>
  <c r="P136" i="3" s="1"/>
  <c r="I137" i="3" s="1"/>
  <c r="AB136" i="3"/>
  <c r="X136" i="3" l="1"/>
  <c r="Z136" i="3"/>
  <c r="AA136" i="3"/>
  <c r="W136" i="3"/>
  <c r="Y136" i="3"/>
  <c r="J137" i="3"/>
  <c r="K137" i="3"/>
  <c r="N137" i="3"/>
  <c r="L137" i="3"/>
  <c r="M137" i="3"/>
  <c r="U137" i="3"/>
  <c r="AC136" i="3" l="1"/>
  <c r="V137" i="3" s="1"/>
  <c r="O137" i="3"/>
  <c r="P137" i="3" s="1"/>
  <c r="I138" i="3" s="1"/>
  <c r="N138" i="3" s="1"/>
  <c r="W137" i="3" l="1"/>
  <c r="Y137" i="3"/>
  <c r="AA137" i="3"/>
  <c r="AB137" i="3"/>
  <c r="X137" i="3"/>
  <c r="Z137" i="3"/>
  <c r="M138" i="3"/>
  <c r="J138" i="3"/>
  <c r="K138" i="3"/>
  <c r="L138" i="3"/>
  <c r="AC137" i="3" l="1"/>
  <c r="V138" i="3" s="1"/>
  <c r="U138" i="3"/>
  <c r="O138" i="3" l="1"/>
  <c r="P138" i="3" s="1"/>
  <c r="I139" i="3" s="1"/>
  <c r="M139" i="3" s="1"/>
  <c r="Y138" i="3"/>
  <c r="AA138" i="3"/>
  <c r="Z138" i="3"/>
  <c r="X138" i="3"/>
  <c r="W138" i="3"/>
  <c r="AB138" i="3"/>
  <c r="J139" i="3" l="1"/>
  <c r="L139" i="3"/>
  <c r="N139" i="3"/>
  <c r="K139" i="3"/>
  <c r="AC138" i="3"/>
  <c r="V139" i="3" s="1"/>
  <c r="U139" i="3" l="1"/>
  <c r="AA139" i="3" l="1"/>
  <c r="W139" i="3"/>
  <c r="Z139" i="3"/>
  <c r="Y139" i="3"/>
  <c r="O139" i="3"/>
  <c r="AB139" i="3"/>
  <c r="X139" i="3"/>
  <c r="AC139" i="3" l="1"/>
  <c r="V140" i="3" s="1"/>
  <c r="P139" i="3"/>
  <c r="I140" i="3" s="1"/>
  <c r="L140" i="3" s="1"/>
  <c r="M140" i="3" l="1"/>
  <c r="N140" i="3"/>
  <c r="U140" i="3"/>
  <c r="K140" i="3"/>
  <c r="J140" i="3"/>
  <c r="AB140" i="3" l="1"/>
  <c r="O140" i="3"/>
  <c r="Y140" i="3"/>
  <c r="AA140" i="3"/>
  <c r="X140" i="3" l="1"/>
  <c r="Z140" i="3"/>
  <c r="W140" i="3"/>
  <c r="P140" i="3"/>
  <c r="I141" i="3" s="1"/>
  <c r="AC140" i="3" l="1"/>
  <c r="V141" i="3" s="1"/>
  <c r="K141" i="3"/>
  <c r="J141" i="3"/>
  <c r="N141" i="3"/>
  <c r="U141" i="3"/>
  <c r="L141" i="3"/>
  <c r="M141" i="3"/>
  <c r="AA141" i="3" l="1"/>
  <c r="Z141" i="3"/>
  <c r="X141" i="3"/>
  <c r="Y141" i="3"/>
  <c r="W141" i="3"/>
  <c r="O141" i="3"/>
  <c r="AB141" i="3"/>
  <c r="P141" i="3" l="1"/>
  <c r="I142" i="3" s="1"/>
  <c r="N142" i="3" s="1"/>
  <c r="AC141" i="3"/>
  <c r="V142" i="3" s="1"/>
  <c r="L142" i="3" l="1"/>
  <c r="M142" i="3"/>
  <c r="U142" i="3"/>
  <c r="J142" i="3"/>
  <c r="K142" i="3"/>
  <c r="AA142" i="3" l="1"/>
  <c r="W142" i="3"/>
  <c r="Y142" i="3"/>
  <c r="X142" i="3"/>
  <c r="Z142" i="3"/>
  <c r="O142" i="3"/>
  <c r="AB142" i="3"/>
  <c r="P142" i="3" l="1"/>
  <c r="I143" i="3" s="1"/>
  <c r="L143" i="3" s="1"/>
  <c r="AC142" i="3"/>
  <c r="V143" i="3" s="1"/>
  <c r="U143" i="3" l="1"/>
  <c r="N143" i="3"/>
  <c r="J143" i="3"/>
  <c r="K143" i="3"/>
  <c r="M143" i="3"/>
  <c r="X143" i="3" l="1"/>
  <c r="W143" i="3"/>
  <c r="Z143" i="3"/>
  <c r="Y143" i="3"/>
  <c r="AA143" i="3"/>
  <c r="O143" i="3"/>
  <c r="AB143" i="3"/>
  <c r="AC143" i="3" l="1"/>
  <c r="V144" i="3" s="1"/>
  <c r="U144" i="3"/>
  <c r="P143" i="3"/>
  <c r="I144" i="3" s="1"/>
  <c r="M144" i="3" l="1"/>
  <c r="K144" i="3"/>
  <c r="J144" i="3"/>
  <c r="N144" i="3"/>
  <c r="Y144" i="3"/>
  <c r="Z144" i="3"/>
  <c r="AA144" i="3"/>
  <c r="W144" i="3"/>
  <c r="X144" i="3"/>
  <c r="L144" i="3"/>
  <c r="O144" i="3"/>
  <c r="AB144" i="3"/>
  <c r="AC144" i="3" l="1"/>
  <c r="V145" i="3" s="1"/>
  <c r="P144" i="3"/>
  <c r="I145" i="3" s="1"/>
  <c r="N145" i="3" s="1"/>
  <c r="L145" i="3" l="1"/>
  <c r="K145" i="3"/>
  <c r="J145" i="3"/>
  <c r="U145" i="3"/>
  <c r="M145" i="3"/>
  <c r="O145" i="3" l="1"/>
  <c r="AB145" i="3"/>
  <c r="W145" i="3"/>
  <c r="Y145" i="3"/>
  <c r="Z145" i="3"/>
  <c r="X145" i="3"/>
  <c r="AA145" i="3"/>
  <c r="AC145" i="3" l="1"/>
  <c r="V146" i="3" s="1"/>
  <c r="U146" i="3"/>
  <c r="P145" i="3"/>
  <c r="I146" i="3" s="1"/>
  <c r="W146" i="3" l="1"/>
  <c r="Z146" i="3"/>
  <c r="AA146" i="3"/>
  <c r="Y146" i="3"/>
  <c r="AB146" i="3"/>
  <c r="X146" i="3"/>
  <c r="M146" i="3"/>
  <c r="J146" i="3"/>
  <c r="K146" i="3"/>
  <c r="N146" i="3"/>
  <c r="L146" i="3"/>
  <c r="O146" i="3"/>
  <c r="AC146" i="3" l="1"/>
  <c r="V147" i="3" s="1"/>
  <c r="P146" i="3"/>
  <c r="I147" i="3" s="1"/>
  <c r="M147" i="3" s="1"/>
  <c r="U147" i="3"/>
  <c r="X147" i="3" l="1"/>
  <c r="K147" i="3"/>
  <c r="N147" i="3"/>
  <c r="J147" i="3"/>
  <c r="AA147" i="3"/>
  <c r="L147" i="3"/>
  <c r="O147" i="3"/>
  <c r="Z147" i="3" l="1"/>
  <c r="AB147" i="3"/>
  <c r="W147" i="3"/>
  <c r="Y147" i="3"/>
  <c r="P147" i="3"/>
  <c r="I148" i="3" s="1"/>
  <c r="M148" i="3" s="1"/>
  <c r="U148" i="3"/>
  <c r="AC147" i="3" l="1"/>
  <c r="V148" i="3" s="1"/>
  <c r="J148" i="3"/>
  <c r="K148" i="3"/>
  <c r="L148" i="3"/>
  <c r="N148" i="3"/>
  <c r="O148" i="3"/>
  <c r="W148" i="3" l="1"/>
  <c r="AB148" i="3"/>
  <c r="X148" i="3"/>
  <c r="Z148" i="3"/>
  <c r="Y148" i="3"/>
  <c r="AA148" i="3"/>
  <c r="U149" i="3"/>
  <c r="P148" i="3"/>
  <c r="I149" i="3" s="1"/>
  <c r="M149" i="3" s="1"/>
  <c r="AC148" i="3" l="1"/>
  <c r="V149" i="3" s="1"/>
  <c r="O149" i="3"/>
  <c r="K149" i="3"/>
  <c r="J149" i="3"/>
  <c r="L149" i="3"/>
  <c r="N149" i="3"/>
  <c r="AA149" i="3" l="1"/>
  <c r="X149" i="3"/>
  <c r="Z149" i="3"/>
  <c r="W149" i="3"/>
  <c r="Y149" i="3"/>
  <c r="AB149" i="3"/>
  <c r="P149" i="3"/>
  <c r="I150" i="3" s="1"/>
  <c r="K150" i="3" s="1"/>
  <c r="U150" i="3"/>
  <c r="AC149" i="3" l="1"/>
  <c r="V150" i="3" s="1"/>
  <c r="N150" i="3"/>
  <c r="J150" i="3"/>
  <c r="L150" i="3"/>
  <c r="M150" i="3"/>
  <c r="O150" i="3"/>
  <c r="Z150" i="3" l="1"/>
  <c r="AB150" i="3"/>
  <c r="W150" i="3"/>
  <c r="X150" i="3"/>
  <c r="Y150" i="3"/>
  <c r="AA150" i="3"/>
  <c r="U151" i="3"/>
  <c r="P150" i="3"/>
  <c r="I151" i="3" s="1"/>
  <c r="L151" i="3" s="1"/>
  <c r="AC150" i="3" l="1"/>
  <c r="V151" i="3" s="1"/>
  <c r="M151" i="3"/>
  <c r="J151" i="3"/>
  <c r="K151" i="3"/>
  <c r="N151" i="3"/>
  <c r="O151" i="3"/>
  <c r="Y151" i="3" l="1"/>
  <c r="AA151" i="3"/>
  <c r="Z151" i="3"/>
  <c r="AB151" i="3"/>
  <c r="W151" i="3"/>
  <c r="X151" i="3"/>
  <c r="P151" i="3"/>
  <c r="I152" i="3" s="1"/>
  <c r="N152" i="3" s="1"/>
  <c r="AC151" i="3" l="1"/>
  <c r="V152" i="3" s="1"/>
  <c r="M152" i="3"/>
  <c r="L152" i="3"/>
  <c r="K152" i="3"/>
  <c r="J152" i="3"/>
  <c r="U152" i="3"/>
  <c r="Y152" i="3" l="1"/>
  <c r="Z152" i="3"/>
  <c r="W152" i="3"/>
  <c r="X152" i="3"/>
  <c r="AA152" i="3"/>
  <c r="O152" i="3"/>
  <c r="AB152" i="3"/>
  <c r="P152" i="3" l="1"/>
  <c r="I153" i="3" s="1"/>
  <c r="AC152" i="3"/>
  <c r="V153" i="3" s="1"/>
  <c r="M153" i="3" l="1"/>
  <c r="J153" i="3"/>
  <c r="K153" i="3"/>
  <c r="U153" i="3"/>
  <c r="L153" i="3"/>
  <c r="N153" i="3"/>
  <c r="W153" i="3" l="1"/>
  <c r="X153" i="3"/>
  <c r="Z153" i="3"/>
  <c r="AA153" i="3"/>
  <c r="Y153" i="3"/>
  <c r="O153" i="3"/>
  <c r="AB153" i="3"/>
  <c r="AC153" i="3" l="1"/>
  <c r="V154" i="3" s="1"/>
  <c r="U154" i="3"/>
  <c r="P153" i="3"/>
  <c r="I154" i="3" s="1"/>
  <c r="M154" i="3" s="1"/>
  <c r="N154" i="3" l="1"/>
  <c r="K154" i="3"/>
  <c r="J154" i="3"/>
  <c r="L154" i="3"/>
  <c r="Y154" i="3"/>
  <c r="X154" i="3"/>
  <c r="Z154" i="3"/>
  <c r="AA154" i="3"/>
  <c r="O154" i="3"/>
  <c r="AB154" i="3"/>
  <c r="W154" i="3" l="1"/>
  <c r="AC154" i="3" s="1"/>
  <c r="V155" i="3" s="1"/>
  <c r="P154" i="3"/>
  <c r="I155" i="3" s="1"/>
  <c r="M155" i="3" s="1"/>
  <c r="U155" i="3"/>
  <c r="K155" i="3" l="1"/>
  <c r="J155" i="3"/>
  <c r="N155" i="3"/>
  <c r="L155" i="3"/>
  <c r="W155" i="3"/>
  <c r="Z155" i="3"/>
  <c r="AA155" i="3"/>
  <c r="Y155" i="3"/>
  <c r="O155" i="3"/>
  <c r="AB155" i="3"/>
  <c r="X155" i="3" l="1"/>
  <c r="AC155" i="3" s="1"/>
  <c r="V156" i="3" s="1"/>
  <c r="U156" i="3"/>
  <c r="P155" i="3"/>
  <c r="I156" i="3" s="1"/>
  <c r="X156" i="3" l="1"/>
  <c r="Z156" i="3"/>
  <c r="N156" i="3"/>
  <c r="J156" i="3"/>
  <c r="K156" i="3"/>
  <c r="L156" i="3"/>
  <c r="M156" i="3"/>
  <c r="Y156" i="3"/>
  <c r="AA156" i="3"/>
  <c r="O156" i="3"/>
  <c r="AB156" i="3"/>
  <c r="W156" i="3" l="1"/>
  <c r="AC156" i="3" s="1"/>
  <c r="V157" i="3" s="1"/>
  <c r="P156" i="3"/>
  <c r="I157" i="3" s="1"/>
  <c r="M157" i="3" s="1"/>
  <c r="U157" i="3"/>
  <c r="L157" i="3" l="1"/>
  <c r="K157" i="3"/>
  <c r="J157" i="3"/>
  <c r="N157" i="3"/>
  <c r="O157" i="3"/>
  <c r="AB157" i="3"/>
  <c r="Z157" i="3"/>
  <c r="X157" i="3"/>
  <c r="W157" i="3"/>
  <c r="AA157" i="3"/>
  <c r="Y157" i="3"/>
  <c r="AC157" i="3" l="1"/>
  <c r="V158" i="3" s="1"/>
  <c r="U158" i="3"/>
  <c r="P157" i="3"/>
  <c r="I158" i="3" s="1"/>
  <c r="N158" i="3" s="1"/>
  <c r="L158" i="3" l="1"/>
  <c r="K158" i="3"/>
  <c r="J158" i="3"/>
  <c r="M158" i="3"/>
  <c r="AA158" i="3"/>
  <c r="X158" i="3"/>
  <c r="Z158" i="3"/>
  <c r="Y158" i="3"/>
  <c r="O158" i="3"/>
  <c r="AB158" i="3"/>
  <c r="W158" i="3" l="1"/>
  <c r="AC158" i="3" s="1"/>
  <c r="V159" i="3" s="1"/>
  <c r="P158" i="3"/>
  <c r="I159" i="3" s="1"/>
  <c r="L159" i="3" s="1"/>
  <c r="M159" i="3" l="1"/>
  <c r="N159" i="3"/>
  <c r="K159" i="3"/>
  <c r="J159" i="3"/>
  <c r="U159" i="3"/>
  <c r="O159" i="3" l="1"/>
  <c r="AB159" i="3"/>
  <c r="Y159" i="3"/>
  <c r="AA159" i="3"/>
  <c r="X159" i="3"/>
  <c r="W159" i="3"/>
  <c r="Z159" i="3"/>
  <c r="AC159" i="3" l="1"/>
  <c r="V160" i="3" s="1"/>
  <c r="U160" i="3"/>
  <c r="P159" i="3"/>
  <c r="I160" i="3" s="1"/>
  <c r="L160" i="3" s="1"/>
  <c r="W160" i="3" l="1"/>
  <c r="Y160" i="3"/>
  <c r="AB160" i="3"/>
  <c r="X160" i="3"/>
  <c r="J160" i="3"/>
  <c r="K160" i="3"/>
  <c r="N160" i="3"/>
  <c r="M160" i="3"/>
  <c r="AA160" i="3"/>
  <c r="Z160" i="3"/>
  <c r="O160" i="3"/>
  <c r="P160" i="3" l="1"/>
  <c r="I161" i="3" s="1"/>
  <c r="M161" i="3" s="1"/>
  <c r="AC160" i="3"/>
  <c r="V161" i="3" s="1"/>
  <c r="U161" i="3"/>
  <c r="O161" i="3" l="1"/>
  <c r="W161" i="3"/>
  <c r="N161" i="3"/>
  <c r="L161" i="3"/>
  <c r="J161" i="3"/>
  <c r="K161" i="3"/>
  <c r="Z161" i="3" l="1"/>
  <c r="AA161" i="3"/>
  <c r="AB161" i="3"/>
  <c r="Y161" i="3"/>
  <c r="X161" i="3"/>
  <c r="P161" i="3"/>
  <c r="I162" i="3" s="1"/>
  <c r="N162" i="3" s="1"/>
  <c r="AC161" i="3" l="1"/>
  <c r="V162" i="3" s="1"/>
  <c r="K162" i="3"/>
  <c r="L162" i="3"/>
  <c r="M162" i="3"/>
  <c r="J162" i="3"/>
  <c r="U162" i="3" l="1"/>
  <c r="Z162" i="3" l="1"/>
  <c r="O162" i="3"/>
  <c r="P162" i="3" s="1"/>
  <c r="I163" i="3" s="1"/>
  <c r="N163" i="3" s="1"/>
  <c r="AB162" i="3"/>
  <c r="X162" i="3"/>
  <c r="AA162" i="3"/>
  <c r="Y162" i="3"/>
  <c r="W162" i="3"/>
  <c r="U163" i="3"/>
  <c r="L163" i="3" l="1"/>
  <c r="M163" i="3"/>
  <c r="J163" i="3"/>
  <c r="K163" i="3"/>
  <c r="AC162" i="3"/>
  <c r="V163" i="3" s="1"/>
  <c r="O163" i="3"/>
  <c r="P163" i="3" l="1"/>
  <c r="I164" i="3" s="1"/>
  <c r="J164" i="3" s="1"/>
  <c r="Y163" i="3"/>
  <c r="Z163" i="3"/>
  <c r="X163" i="3"/>
  <c r="AB163" i="3"/>
  <c r="AA163" i="3"/>
  <c r="W163" i="3"/>
  <c r="N164" i="3" l="1"/>
  <c r="L164" i="3"/>
  <c r="M164" i="3"/>
  <c r="K164" i="3"/>
  <c r="AC163" i="3"/>
  <c r="V164" i="3" s="1"/>
  <c r="U164" i="3"/>
  <c r="W164" i="3" l="1"/>
  <c r="O164" i="3"/>
  <c r="P164" i="3" s="1"/>
  <c r="I165" i="3" s="1"/>
  <c r="M165" i="3" s="1"/>
  <c r="X164" i="3"/>
  <c r="Y164" i="3"/>
  <c r="Z164" i="3"/>
  <c r="AA164" i="3"/>
  <c r="AB164" i="3"/>
  <c r="L165" i="3" l="1"/>
  <c r="J165" i="3"/>
  <c r="K165" i="3"/>
  <c r="N165" i="3"/>
  <c r="AC164" i="3"/>
  <c r="V165" i="3" s="1"/>
  <c r="U165" i="3"/>
  <c r="O165" i="3" l="1"/>
  <c r="P165" i="3" s="1"/>
  <c r="I166" i="3" s="1"/>
  <c r="AA165" i="3"/>
  <c r="AB165" i="3"/>
  <c r="W165" i="3"/>
  <c r="X165" i="3"/>
  <c r="Y165" i="3"/>
  <c r="Z165" i="3" l="1"/>
  <c r="AC165" i="3" s="1"/>
  <c r="V166" i="3" s="1"/>
  <c r="K166" i="3"/>
  <c r="J166" i="3"/>
  <c r="L166" i="3"/>
  <c r="N166" i="3"/>
  <c r="M166" i="3"/>
  <c r="U166" i="3" l="1"/>
  <c r="O166" i="3" l="1"/>
  <c r="P166" i="3" s="1"/>
  <c r="I167" i="3" s="1"/>
  <c r="M167" i="3" s="1"/>
  <c r="W166" i="3"/>
  <c r="AB166" i="3"/>
  <c r="X166" i="3"/>
  <c r="Z166" i="3"/>
  <c r="Y166" i="3"/>
  <c r="AA166" i="3"/>
  <c r="N167" i="3" l="1"/>
  <c r="K167" i="3"/>
  <c r="J167" i="3"/>
  <c r="L167" i="3"/>
  <c r="AC166" i="3"/>
  <c r="V167" i="3" s="1"/>
  <c r="U167" i="3" l="1"/>
  <c r="Y167" i="3" l="1"/>
  <c r="O167" i="3"/>
  <c r="P167" i="3" s="1"/>
  <c r="I168" i="3" s="1"/>
  <c r="M168" i="3" s="1"/>
  <c r="AB167" i="3"/>
  <c r="X167" i="3"/>
  <c r="W167" i="3"/>
  <c r="Z167" i="3"/>
  <c r="AA167" i="3"/>
  <c r="N168" i="3" l="1"/>
  <c r="K168" i="3"/>
  <c r="J168" i="3"/>
  <c r="L168" i="3"/>
  <c r="AC167" i="3"/>
  <c r="V168" i="3" s="1"/>
  <c r="U168" i="3"/>
  <c r="O168" i="3" l="1"/>
  <c r="P168" i="3" s="1"/>
  <c r="I169" i="3" s="1"/>
  <c r="Z168" i="3"/>
  <c r="Y168" i="3"/>
  <c r="AB168" i="3"/>
  <c r="AA168" i="3" l="1"/>
  <c r="W168" i="3"/>
  <c r="X168" i="3"/>
  <c r="M169" i="3"/>
  <c r="K169" i="3"/>
  <c r="J169" i="3"/>
  <c r="L169" i="3"/>
  <c r="N169" i="3"/>
  <c r="AC168" i="3" l="1"/>
  <c r="V169" i="3" s="1"/>
  <c r="U169" i="3"/>
  <c r="O169" i="3" l="1"/>
  <c r="P169" i="3" s="1"/>
  <c r="I170" i="3" s="1"/>
  <c r="Y169" i="3"/>
  <c r="Z169" i="3"/>
  <c r="AB169" i="3"/>
  <c r="W169" i="3"/>
  <c r="AA169" i="3"/>
  <c r="X169" i="3" l="1"/>
  <c r="AC169" i="3" s="1"/>
  <c r="V170" i="3" s="1"/>
  <c r="M170" i="3"/>
  <c r="K170" i="3"/>
  <c r="J170" i="3"/>
  <c r="N170" i="3"/>
  <c r="L170" i="3"/>
  <c r="U170" i="3"/>
  <c r="O170" i="3" l="1"/>
  <c r="P170" i="3" s="1"/>
  <c r="I171" i="3" s="1"/>
  <c r="M171" i="3" s="1"/>
  <c r="Y170" i="3"/>
  <c r="X170" i="3"/>
  <c r="AB170" i="3"/>
  <c r="Z170" i="3"/>
  <c r="W170" i="3"/>
  <c r="AA170" i="3"/>
  <c r="L171" i="3" l="1"/>
  <c r="N171" i="3"/>
  <c r="J171" i="3"/>
  <c r="K171" i="3"/>
  <c r="AC170" i="3"/>
  <c r="V171" i="3" s="1"/>
  <c r="U171" i="3"/>
  <c r="O171" i="3" l="1"/>
  <c r="P171" i="3" s="1"/>
  <c r="I172" i="3" s="1"/>
  <c r="W171" i="3"/>
  <c r="AB171" i="3"/>
  <c r="Z171" i="3"/>
  <c r="Y171" i="3" l="1"/>
  <c r="X171" i="3"/>
  <c r="AA171" i="3"/>
  <c r="L172" i="3"/>
  <c r="J172" i="3"/>
  <c r="K172" i="3"/>
  <c r="N172" i="3"/>
  <c r="M172" i="3"/>
  <c r="U172" i="3"/>
  <c r="AC171" i="3" l="1"/>
  <c r="V172" i="3" s="1"/>
  <c r="O172" i="3"/>
  <c r="P172" i="3" s="1"/>
  <c r="I173" i="3" s="1"/>
  <c r="M173" i="3" s="1"/>
  <c r="Y172" i="3" l="1"/>
  <c r="X172" i="3"/>
  <c r="Z172" i="3"/>
  <c r="AB172" i="3"/>
  <c r="AA172" i="3"/>
  <c r="W172" i="3"/>
  <c r="N173" i="3"/>
  <c r="L173" i="3"/>
  <c r="K173" i="3"/>
  <c r="J173" i="3"/>
  <c r="AC172" i="3" l="1"/>
  <c r="V173" i="3" s="1"/>
  <c r="U173" i="3"/>
  <c r="O173" i="3" l="1"/>
  <c r="P173" i="3" s="1"/>
  <c r="I174" i="3" s="1"/>
  <c r="N174" i="3" s="1"/>
  <c r="AB173" i="3"/>
  <c r="U174" i="3"/>
  <c r="O174" i="3" l="1"/>
  <c r="Y173" i="3"/>
  <c r="AA173" i="3"/>
  <c r="Z173" i="3"/>
  <c r="W173" i="3"/>
  <c r="X173" i="3"/>
  <c r="M174" i="3"/>
  <c r="J174" i="3"/>
  <c r="K174" i="3"/>
  <c r="L174" i="3"/>
  <c r="AC173" i="3" l="1"/>
  <c r="V174" i="3" s="1"/>
  <c r="P174" i="3"/>
  <c r="I175" i="3" s="1"/>
  <c r="J175" i="3" s="1"/>
  <c r="M175" i="3" l="1"/>
  <c r="L175" i="3"/>
  <c r="N175" i="3"/>
  <c r="K175" i="3"/>
  <c r="U175" i="3"/>
  <c r="Y174" i="3" l="1"/>
  <c r="AA174" i="3"/>
  <c r="AB174" i="3"/>
  <c r="W174" i="3"/>
  <c r="X174" i="3"/>
  <c r="Z174" i="3"/>
  <c r="O175" i="3"/>
  <c r="P175" i="3" s="1"/>
  <c r="I176" i="3" s="1"/>
  <c r="M176" i="3" s="1"/>
  <c r="AC174" i="3" l="1"/>
  <c r="V175" i="3" s="1"/>
  <c r="N176" i="3"/>
  <c r="K176" i="3"/>
  <c r="J176" i="3"/>
  <c r="L176" i="3"/>
  <c r="X175" i="3" l="1"/>
  <c r="Y175" i="3"/>
  <c r="AA175" i="3"/>
  <c r="W175" i="3"/>
  <c r="Z175" i="3"/>
  <c r="AB175" i="3"/>
  <c r="U176" i="3"/>
  <c r="O176" i="3" l="1"/>
  <c r="P176" i="3" s="1"/>
  <c r="I177" i="3" s="1"/>
  <c r="L177" i="3" s="1"/>
  <c r="AC175" i="3"/>
  <c r="V176" i="3" s="1"/>
  <c r="Z176" i="3" l="1"/>
  <c r="AB176" i="3"/>
  <c r="M177" i="3"/>
  <c r="K177" i="3"/>
  <c r="J177" i="3"/>
  <c r="N177" i="3"/>
  <c r="Y176" i="3"/>
  <c r="X176" i="3"/>
  <c r="AA176" i="3"/>
  <c r="W176" i="3"/>
  <c r="AC176" i="3" l="1"/>
  <c r="V177" i="3" s="1"/>
  <c r="U177" i="3"/>
  <c r="O177" i="3" l="1"/>
  <c r="P177" i="3" s="1"/>
  <c r="I178" i="3" s="1"/>
  <c r="K178" i="3" s="1"/>
  <c r="U178" i="3"/>
  <c r="X177" i="3"/>
  <c r="AB177" i="3"/>
  <c r="Y177" i="3"/>
  <c r="Z177" i="3"/>
  <c r="W177" i="3"/>
  <c r="AA177" i="3"/>
  <c r="M178" i="3" l="1"/>
  <c r="L178" i="3"/>
  <c r="N178" i="3"/>
  <c r="J178" i="3"/>
  <c r="O178" i="3"/>
  <c r="AC177" i="3"/>
  <c r="V178" i="3" s="1"/>
  <c r="P178" i="3" l="1"/>
  <c r="I179" i="3" s="1"/>
  <c r="N179" i="3" s="1"/>
  <c r="X178" i="3"/>
  <c r="Y178" i="3"/>
  <c r="Z178" i="3"/>
  <c r="AA178" i="3"/>
  <c r="W178" i="3"/>
  <c r="AB178" i="3"/>
  <c r="J179" i="3" l="1"/>
  <c r="M179" i="3"/>
  <c r="K179" i="3"/>
  <c r="L179" i="3"/>
  <c r="AC178" i="3"/>
  <c r="V179" i="3" s="1"/>
  <c r="U179" i="3" l="1"/>
  <c r="X179" i="3" l="1"/>
  <c r="AA179" i="3"/>
  <c r="Y179" i="3"/>
  <c r="Z179" i="3"/>
  <c r="W179" i="3"/>
  <c r="O179" i="3"/>
  <c r="AB179" i="3"/>
  <c r="U180" i="3"/>
  <c r="AC179" i="3" l="1"/>
  <c r="V180" i="3" s="1"/>
  <c r="P179" i="3"/>
  <c r="I180" i="3" s="1"/>
  <c r="M180" i="3" s="1"/>
  <c r="Y180" i="3" l="1"/>
  <c r="AB180" i="3"/>
  <c r="O180" i="3"/>
  <c r="N180" i="3"/>
  <c r="L180" i="3"/>
  <c r="J180" i="3"/>
  <c r="K180" i="3"/>
  <c r="W180" i="3"/>
  <c r="AA180" i="3"/>
  <c r="Z180" i="3" l="1"/>
  <c r="X180" i="3"/>
  <c r="P180" i="3"/>
  <c r="I181" i="3" s="1"/>
  <c r="N181" i="3" s="1"/>
  <c r="AC180" i="3" l="1"/>
  <c r="V181" i="3" s="1"/>
  <c r="U181" i="3"/>
  <c r="M181" i="3"/>
  <c r="K181" i="3"/>
  <c r="L181" i="3"/>
  <c r="J181" i="3"/>
  <c r="Z181" i="3" l="1"/>
  <c r="Y181" i="3"/>
  <c r="O181" i="3"/>
  <c r="P181" i="3" s="1"/>
  <c r="I182" i="3" s="1"/>
  <c r="K182" i="3" s="1"/>
  <c r="W181" i="3"/>
  <c r="U182" i="3"/>
  <c r="AB181" i="3"/>
  <c r="X181" i="3"/>
  <c r="AA181" i="3"/>
  <c r="AC181" i="3" l="1"/>
  <c r="V182" i="3" s="1"/>
  <c r="L182" i="3"/>
  <c r="J182" i="3"/>
  <c r="N182" i="3"/>
  <c r="O182" i="3"/>
  <c r="M182" i="3"/>
  <c r="Y182" i="3" l="1"/>
  <c r="AA182" i="3"/>
  <c r="AB182" i="3"/>
  <c r="P182" i="3"/>
  <c r="I183" i="3" s="1"/>
  <c r="M183" i="3" s="1"/>
  <c r="Z182" i="3"/>
  <c r="W182" i="3"/>
  <c r="X182" i="3"/>
  <c r="K183" i="3" l="1"/>
  <c r="L183" i="3"/>
  <c r="J183" i="3"/>
  <c r="N183" i="3"/>
  <c r="AC182" i="3"/>
  <c r="V183" i="3" s="1"/>
  <c r="U183" i="3" l="1"/>
  <c r="Y183" i="3" l="1"/>
  <c r="O183" i="3"/>
  <c r="P183" i="3" s="1"/>
  <c r="I184" i="3" s="1"/>
  <c r="K184" i="3" s="1"/>
  <c r="AA183" i="3"/>
  <c r="X183" i="3"/>
  <c r="AB183" i="3"/>
  <c r="W183" i="3"/>
  <c r="Z183" i="3"/>
  <c r="U184" i="3"/>
  <c r="L184" i="3" l="1"/>
  <c r="N184" i="3"/>
  <c r="J184" i="3"/>
  <c r="M184" i="3"/>
  <c r="AC183" i="3"/>
  <c r="V184" i="3" s="1"/>
  <c r="O184" i="3"/>
  <c r="P184" i="3" l="1"/>
  <c r="I185" i="3" s="1"/>
  <c r="M185" i="3" s="1"/>
  <c r="W184" i="3"/>
  <c r="AA184" i="3"/>
  <c r="X184" i="3"/>
  <c r="Y184" i="3"/>
  <c r="AB184" i="3"/>
  <c r="Z184" i="3"/>
  <c r="K185" i="3" l="1"/>
  <c r="J185" i="3"/>
  <c r="L185" i="3"/>
  <c r="N185" i="3"/>
  <c r="AC184" i="3"/>
  <c r="V185" i="3" s="1"/>
  <c r="U185" i="3"/>
  <c r="AA185" i="3" l="1"/>
  <c r="O185" i="3"/>
  <c r="P185" i="3" s="1"/>
  <c r="I186" i="3" s="1"/>
  <c r="N186" i="3" s="1"/>
  <c r="W185" i="3"/>
  <c r="Z185" i="3"/>
  <c r="AB185" i="3"/>
  <c r="X185" i="3"/>
  <c r="Y185" i="3"/>
  <c r="M186" i="3" l="1"/>
  <c r="K186" i="3"/>
  <c r="J186" i="3"/>
  <c r="L186" i="3"/>
  <c r="AC185" i="3"/>
  <c r="V186" i="3" s="1"/>
  <c r="U186" i="3"/>
  <c r="O186" i="3" l="1"/>
  <c r="P186" i="3" s="1"/>
  <c r="I187" i="3" s="1"/>
  <c r="M187" i="3" s="1"/>
  <c r="W186" i="3"/>
  <c r="X186" i="3" l="1"/>
  <c r="AB186" i="3"/>
  <c r="AA186" i="3"/>
  <c r="Z186" i="3"/>
  <c r="Y186" i="3"/>
  <c r="L187" i="3"/>
  <c r="K187" i="3"/>
  <c r="J187" i="3"/>
  <c r="N187" i="3"/>
  <c r="U187" i="3"/>
  <c r="AC186" i="3" l="1"/>
  <c r="V187" i="3" s="1"/>
  <c r="O187" i="3"/>
  <c r="P187" i="3" s="1"/>
  <c r="I188" i="3" s="1"/>
  <c r="M188" i="3" s="1"/>
  <c r="AB187" i="3" l="1"/>
  <c r="X187" i="3"/>
  <c r="Y187" i="3"/>
  <c r="Z187" i="3"/>
  <c r="W187" i="3"/>
  <c r="AA187" i="3"/>
  <c r="L188" i="3"/>
  <c r="N188" i="3"/>
  <c r="K188" i="3"/>
  <c r="J188" i="3"/>
  <c r="AC187" i="3" l="1"/>
  <c r="V188" i="3" s="1"/>
  <c r="U188" i="3" l="1"/>
  <c r="Y188" i="3" l="1"/>
  <c r="O188" i="3"/>
  <c r="P188" i="3" s="1"/>
  <c r="I189" i="3" s="1"/>
  <c r="L189" i="3" s="1"/>
  <c r="U189" i="3"/>
  <c r="AA188" i="3"/>
  <c r="AB188" i="3"/>
  <c r="W188" i="3"/>
  <c r="X188" i="3"/>
  <c r="Z188" i="3"/>
  <c r="K189" i="3" l="1"/>
  <c r="O189" i="3"/>
  <c r="J189" i="3"/>
  <c r="N189" i="3"/>
  <c r="M189" i="3"/>
  <c r="AC188" i="3"/>
  <c r="V189" i="3" s="1"/>
  <c r="P189" i="3" l="1"/>
  <c r="I190" i="3" s="1"/>
  <c r="J190" i="3" s="1"/>
  <c r="U190" i="3"/>
  <c r="L190" i="3" l="1"/>
  <c r="M190" i="3"/>
  <c r="N190" i="3"/>
  <c r="K190" i="3"/>
  <c r="X189" i="3"/>
  <c r="Y189" i="3"/>
  <c r="AB189" i="3"/>
  <c r="W189" i="3"/>
  <c r="AA189" i="3"/>
  <c r="Z189" i="3"/>
  <c r="O190" i="3"/>
  <c r="U191" i="3"/>
  <c r="P190" i="3" l="1"/>
  <c r="I191" i="3" s="1"/>
  <c r="L191" i="3" s="1"/>
  <c r="AC189" i="3"/>
  <c r="V190" i="3" s="1"/>
  <c r="O191" i="3" l="1"/>
  <c r="J191" i="3"/>
  <c r="K191" i="3"/>
  <c r="N191" i="3"/>
  <c r="M191" i="3"/>
  <c r="W190" i="3"/>
  <c r="Z190" i="3"/>
  <c r="X190" i="3"/>
  <c r="AB190" i="3"/>
  <c r="AA190" i="3"/>
  <c r="Y190" i="3"/>
  <c r="P191" i="3" l="1"/>
  <c r="I192" i="3" s="1"/>
  <c r="N192" i="3" s="1"/>
  <c r="AC190" i="3"/>
  <c r="V191" i="3" s="1"/>
  <c r="U192" i="3"/>
  <c r="L192" i="3" l="1"/>
  <c r="M192" i="3"/>
  <c r="K192" i="3"/>
  <c r="J192" i="3"/>
  <c r="Y191" i="3"/>
  <c r="AB191" i="3"/>
  <c r="AA191" i="3"/>
  <c r="W191" i="3"/>
  <c r="Z191" i="3"/>
  <c r="X191" i="3"/>
  <c r="O192" i="3"/>
  <c r="P192" i="3" l="1"/>
  <c r="I193" i="3" s="1"/>
  <c r="M193" i="3" s="1"/>
  <c r="AC191" i="3"/>
  <c r="V192" i="3" s="1"/>
  <c r="N193" i="3"/>
  <c r="J193" i="3"/>
  <c r="L193" i="3"/>
  <c r="U193" i="3"/>
  <c r="K193" i="3" l="1"/>
  <c r="W192" i="3"/>
  <c r="Y192" i="3"/>
  <c r="AA192" i="3"/>
  <c r="Z192" i="3"/>
  <c r="AB192" i="3"/>
  <c r="X192" i="3"/>
  <c r="O193" i="3"/>
  <c r="P193" i="3" s="1"/>
  <c r="I194" i="3" s="1"/>
  <c r="L194" i="3" s="1"/>
  <c r="AC192" i="3" l="1"/>
  <c r="V193" i="3" s="1"/>
  <c r="M194" i="3"/>
  <c r="J194" i="3"/>
  <c r="K194" i="3"/>
  <c r="N194" i="3"/>
  <c r="AA193" i="3" l="1"/>
  <c r="Z193" i="3"/>
  <c r="W193" i="3"/>
  <c r="Y193" i="3"/>
  <c r="AB193" i="3"/>
  <c r="X193" i="3"/>
  <c r="U194" i="3"/>
  <c r="O194" i="3" l="1"/>
  <c r="P194" i="3" s="1"/>
  <c r="I195" i="3" s="1"/>
  <c r="J195" i="3" s="1"/>
  <c r="AC193" i="3"/>
  <c r="V194" i="3" s="1"/>
  <c r="AA194" i="3" l="1"/>
  <c r="AB194" i="3"/>
  <c r="N195" i="3"/>
  <c r="M195" i="3"/>
  <c r="K195" i="3"/>
  <c r="L195" i="3"/>
  <c r="Y194" i="3"/>
  <c r="X194" i="3"/>
  <c r="Z194" i="3"/>
  <c r="W194" i="3"/>
  <c r="U195" i="3"/>
  <c r="AC194" i="3" l="1"/>
  <c r="V195" i="3" s="1"/>
  <c r="Y195" i="3" s="1"/>
  <c r="O195" i="3"/>
  <c r="P195" i="3" s="1"/>
  <c r="I196" i="3" s="1"/>
  <c r="W195" i="3" l="1"/>
  <c r="AB195" i="3"/>
  <c r="Z195" i="3"/>
  <c r="X195" i="3"/>
  <c r="AA195" i="3"/>
  <c r="K196" i="3"/>
  <c r="J196" i="3"/>
  <c r="N196" i="3"/>
  <c r="L196" i="3"/>
  <c r="M196" i="3"/>
  <c r="AC195" i="3" l="1"/>
  <c r="V196" i="3" s="1"/>
  <c r="U196" i="3" l="1"/>
  <c r="AA196" i="3" l="1"/>
  <c r="O196" i="3"/>
  <c r="P196" i="3" s="1"/>
  <c r="I197" i="3" s="1"/>
  <c r="L197" i="3" s="1"/>
  <c r="Y196" i="3"/>
  <c r="W196" i="3"/>
  <c r="Z196" i="3"/>
  <c r="X196" i="3"/>
  <c r="AB196" i="3"/>
  <c r="K197" i="3" l="1"/>
  <c r="J197" i="3"/>
  <c r="M197" i="3"/>
  <c r="N197" i="3"/>
  <c r="AC196" i="3"/>
  <c r="V197" i="3" s="1"/>
  <c r="U197" i="3"/>
  <c r="O197" i="3" l="1"/>
  <c r="P197" i="3" s="1"/>
  <c r="I198" i="3" s="1"/>
  <c r="L198" i="3" s="1"/>
  <c r="X197" i="3"/>
  <c r="AB197" i="3" l="1"/>
  <c r="W197" i="3"/>
  <c r="Y197" i="3"/>
  <c r="Z197" i="3"/>
  <c r="AA197" i="3"/>
  <c r="K198" i="3"/>
  <c r="J198" i="3"/>
  <c r="M198" i="3"/>
  <c r="N198" i="3"/>
  <c r="U198" i="3"/>
  <c r="AC197" i="3" l="1"/>
  <c r="V198" i="3" s="1"/>
  <c r="O198" i="3"/>
  <c r="P198" i="3" s="1"/>
  <c r="I199" i="3" s="1"/>
  <c r="M199" i="3" s="1"/>
  <c r="Y198" i="3" l="1"/>
  <c r="AB198" i="3"/>
  <c r="Z198" i="3"/>
  <c r="W198" i="3"/>
  <c r="AA198" i="3"/>
  <c r="X198" i="3"/>
  <c r="L199" i="3"/>
  <c r="K199" i="3"/>
  <c r="J199" i="3"/>
  <c r="N199" i="3"/>
  <c r="U199" i="3"/>
  <c r="AC198" i="3" l="1"/>
  <c r="V199" i="3" s="1"/>
  <c r="O199" i="3"/>
  <c r="P199" i="3" s="1"/>
  <c r="I200" i="3" s="1"/>
  <c r="N200" i="3" s="1"/>
  <c r="X199" i="3" l="1"/>
  <c r="AB199" i="3"/>
  <c r="W199" i="3"/>
  <c r="Z199" i="3"/>
  <c r="Y199" i="3"/>
  <c r="AA199" i="3"/>
  <c r="J200" i="3"/>
  <c r="M200" i="3"/>
  <c r="K200" i="3"/>
  <c r="L200" i="3"/>
  <c r="AC199" i="3" l="1"/>
  <c r="V200" i="3" s="1"/>
  <c r="U200" i="3"/>
  <c r="O200" i="3" l="1"/>
  <c r="AB200" i="3"/>
  <c r="Y200" i="3"/>
  <c r="AA200" i="3"/>
  <c r="Z200" i="3"/>
  <c r="W200" i="3"/>
  <c r="X200" i="3" l="1"/>
  <c r="AC200" i="3" s="1"/>
  <c r="V201" i="3" s="1"/>
  <c r="P200" i="3"/>
  <c r="I201" i="3" s="1"/>
  <c r="M201" i="3" s="1"/>
  <c r="L201" i="3" l="1"/>
  <c r="N201" i="3"/>
  <c r="U201" i="3"/>
  <c r="K201" i="3"/>
  <c r="J201" i="3"/>
  <c r="Z201" i="3" l="1"/>
  <c r="W201" i="3"/>
  <c r="X201" i="3"/>
  <c r="AA201" i="3"/>
  <c r="Y201" i="3"/>
  <c r="O201" i="3"/>
  <c r="AB201" i="3"/>
  <c r="AC201" i="3" l="1"/>
  <c r="V202" i="3" s="1"/>
  <c r="U202" i="3"/>
  <c r="P201" i="3"/>
  <c r="I202" i="3" s="1"/>
  <c r="N202" i="3" s="1"/>
  <c r="Y202" i="3" l="1"/>
  <c r="K202" i="3"/>
  <c r="J202" i="3"/>
  <c r="M202" i="3"/>
  <c r="AA202" i="3"/>
  <c r="W202" i="3"/>
  <c r="Z202" i="3"/>
  <c r="X202" i="3"/>
  <c r="L202" i="3"/>
  <c r="O202" i="3"/>
  <c r="AB202" i="3"/>
  <c r="P202" i="3" l="1"/>
  <c r="I203" i="3" s="1"/>
  <c r="J203" i="3" s="1"/>
  <c r="AC202" i="3"/>
  <c r="V203" i="3" s="1"/>
  <c r="L203" i="3" l="1"/>
  <c r="M203" i="3"/>
  <c r="N203" i="3"/>
  <c r="K203" i="3"/>
  <c r="U203" i="3"/>
  <c r="O203" i="3" l="1"/>
  <c r="P203" i="3" s="1"/>
  <c r="I204" i="3" s="1"/>
  <c r="N204" i="3" s="1"/>
  <c r="Z203" i="3"/>
  <c r="X203" i="3" l="1"/>
  <c r="AA203" i="3"/>
  <c r="Y203" i="3"/>
  <c r="W203" i="3"/>
  <c r="AB203" i="3"/>
  <c r="J204" i="3"/>
  <c r="K204" i="3"/>
  <c r="L204" i="3"/>
  <c r="M204" i="3"/>
  <c r="AC203" i="3" l="1"/>
  <c r="V204" i="3" s="1"/>
  <c r="U204" i="3"/>
  <c r="X204" i="3" l="1"/>
  <c r="Z204" i="3"/>
  <c r="W204" i="3"/>
  <c r="Y204" i="3"/>
  <c r="AA204" i="3"/>
  <c r="O204" i="3"/>
  <c r="AB204" i="3"/>
  <c r="AC204" i="3" l="1"/>
  <c r="V205" i="3" s="1"/>
  <c r="U205" i="3"/>
  <c r="P204" i="3"/>
  <c r="I205" i="3" s="1"/>
  <c r="N205" i="3" s="1"/>
  <c r="AA205" i="3" l="1"/>
  <c r="Y205" i="3"/>
  <c r="L205" i="3"/>
  <c r="M205" i="3"/>
  <c r="O205" i="3"/>
  <c r="AB205" i="3"/>
  <c r="J205" i="3"/>
  <c r="K205" i="3"/>
  <c r="W205" i="3"/>
  <c r="X205" i="3"/>
  <c r="Z205" i="3"/>
  <c r="P205" i="3" l="1"/>
  <c r="I206" i="3" s="1"/>
  <c r="K206" i="3" s="1"/>
  <c r="AC205" i="3"/>
  <c r="V206" i="3" s="1"/>
  <c r="U206" i="3"/>
  <c r="AA206" i="3" s="1"/>
  <c r="M206" i="3" l="1"/>
  <c r="L206" i="3"/>
  <c r="N206" i="3"/>
  <c r="J206" i="3"/>
  <c r="Y206" i="3"/>
  <c r="W206" i="3"/>
  <c r="X206" i="3"/>
  <c r="Z206" i="3"/>
  <c r="O206" i="3"/>
  <c r="AB206" i="3"/>
  <c r="AC206" i="3" l="1"/>
  <c r="V207" i="3" s="1"/>
  <c r="P206" i="3"/>
  <c r="I207" i="3" s="1"/>
  <c r="J207" i="3" l="1"/>
  <c r="K207" i="3"/>
  <c r="N207" i="3"/>
  <c r="U207" i="3"/>
  <c r="M207" i="3"/>
  <c r="L207" i="3"/>
  <c r="W207" i="3" l="1"/>
  <c r="Z207" i="3"/>
  <c r="X207" i="3"/>
  <c r="AA207" i="3"/>
  <c r="Y207" i="3"/>
  <c r="O207" i="3"/>
  <c r="AB207" i="3"/>
  <c r="AC207" i="3" l="1"/>
  <c r="V208" i="3" s="1"/>
  <c r="U208" i="3"/>
  <c r="P207" i="3"/>
  <c r="I208" i="3" s="1"/>
  <c r="N208" i="3" s="1"/>
  <c r="Z208" i="3" l="1"/>
  <c r="O208" i="3"/>
  <c r="M208" i="3"/>
  <c r="J208" i="3"/>
  <c r="K208" i="3"/>
  <c r="L208" i="3"/>
  <c r="X208" i="3" l="1"/>
  <c r="Y208" i="3"/>
  <c r="W208" i="3"/>
  <c r="AB208" i="3"/>
  <c r="AA208" i="3"/>
  <c r="P208" i="3"/>
  <c r="I209" i="3" s="1"/>
  <c r="N209" i="3" s="1"/>
  <c r="U209" i="3"/>
  <c r="AC208" i="3" l="1"/>
  <c r="V209" i="3" s="1"/>
  <c r="K209" i="3"/>
  <c r="J209" i="3"/>
  <c r="L209" i="3"/>
  <c r="M209" i="3"/>
  <c r="O209" i="3"/>
  <c r="Y209" i="3" l="1"/>
  <c r="AA209" i="3"/>
  <c r="X209" i="3"/>
  <c r="AB209" i="3"/>
  <c r="Z209" i="3"/>
  <c r="W209" i="3"/>
  <c r="P209" i="3"/>
  <c r="I210" i="3" s="1"/>
  <c r="N210" i="3" s="1"/>
  <c r="AC209" i="3" l="1"/>
  <c r="V210" i="3" s="1"/>
  <c r="U210" i="3"/>
  <c r="L210" i="3"/>
  <c r="K210" i="3"/>
  <c r="J210" i="3"/>
  <c r="M210" i="3"/>
  <c r="Y210" i="3" l="1"/>
  <c r="AA210" i="3"/>
  <c r="Z210" i="3"/>
  <c r="X210" i="3"/>
  <c r="W210" i="3"/>
  <c r="O210" i="3"/>
  <c r="AB210" i="3"/>
  <c r="AC210" i="3" l="1"/>
  <c r="V211" i="3" s="1"/>
  <c r="P210" i="3"/>
  <c r="I211" i="3" s="1"/>
  <c r="M211" i="3" s="1"/>
  <c r="L211" i="3" l="1"/>
  <c r="N211" i="3"/>
  <c r="K211" i="3"/>
  <c r="J211" i="3"/>
  <c r="U211" i="3"/>
  <c r="O211" i="3" l="1"/>
  <c r="AB211" i="3"/>
  <c r="X211" i="3"/>
  <c r="W211" i="3"/>
  <c r="Y211" i="3"/>
  <c r="Z211" i="3"/>
  <c r="AA211" i="3"/>
  <c r="AC211" i="3" l="1"/>
  <c r="V212" i="3" s="1"/>
  <c r="U212" i="3"/>
  <c r="P211" i="3"/>
  <c r="I212" i="3" s="1"/>
  <c r="M212" i="3" s="1"/>
  <c r="O212" i="3" l="1"/>
  <c r="X212" i="3"/>
  <c r="N212" i="3"/>
  <c r="L212" i="3"/>
  <c r="J212" i="3"/>
  <c r="K212" i="3"/>
  <c r="AB212" i="3" l="1"/>
  <c r="AA212" i="3"/>
  <c r="Y212" i="3"/>
  <c r="W212" i="3"/>
  <c r="Z212" i="3"/>
  <c r="P212" i="3"/>
  <c r="I213" i="3" s="1"/>
  <c r="M213" i="3" s="1"/>
  <c r="U213" i="3"/>
  <c r="AC212" i="3" l="1"/>
  <c r="V213" i="3" s="1"/>
  <c r="N213" i="3"/>
  <c r="L213" i="3"/>
  <c r="K213" i="3"/>
  <c r="O213" i="3"/>
  <c r="J213" i="3"/>
  <c r="X213" i="3" l="1"/>
  <c r="Y213" i="3"/>
  <c r="P213" i="3"/>
  <c r="I214" i="3" s="1"/>
  <c r="L214" i="3" s="1"/>
  <c r="AA213" i="3"/>
  <c r="Z213" i="3"/>
  <c r="AB213" i="3"/>
  <c r="W213" i="3" l="1"/>
  <c r="AC213" i="3" s="1"/>
  <c r="V214" i="3" s="1"/>
  <c r="N214" i="3"/>
  <c r="M214" i="3"/>
  <c r="J214" i="3"/>
  <c r="K214" i="3"/>
  <c r="U214" i="3"/>
  <c r="O214" i="3" l="1"/>
  <c r="P214" i="3" s="1"/>
  <c r="I215" i="3" s="1"/>
  <c r="Y214" i="3"/>
  <c r="AA214" i="3"/>
  <c r="Z214" i="3" l="1"/>
  <c r="W214" i="3"/>
  <c r="AB214" i="3"/>
  <c r="X214" i="3"/>
  <c r="N215" i="3"/>
  <c r="J215" i="3"/>
  <c r="K215" i="3"/>
  <c r="M215" i="3"/>
  <c r="L215" i="3"/>
  <c r="AC214" i="3" l="1"/>
  <c r="V215" i="3" s="1"/>
  <c r="U215" i="3" l="1"/>
  <c r="O215" i="3" s="1"/>
  <c r="P215" i="3" s="1"/>
  <c r="I216" i="3" s="1"/>
  <c r="M216" i="3" s="1"/>
  <c r="AA215" i="3"/>
  <c r="W215" i="3" l="1"/>
  <c r="Y215" i="3"/>
  <c r="X215" i="3"/>
  <c r="Z215" i="3"/>
  <c r="AB215" i="3"/>
  <c r="J216" i="3"/>
  <c r="L216" i="3"/>
  <c r="K216" i="3"/>
  <c r="N216" i="3"/>
  <c r="U216" i="3"/>
  <c r="AC215" i="3" l="1"/>
  <c r="V216" i="3" s="1"/>
  <c r="O216" i="3"/>
  <c r="P216" i="3" s="1"/>
  <c r="I217" i="3" s="1"/>
  <c r="M217" i="3" s="1"/>
  <c r="X216" i="3" l="1"/>
  <c r="AB216" i="3"/>
  <c r="Y216" i="3"/>
  <c r="Z216" i="3"/>
  <c r="AA216" i="3"/>
  <c r="W216" i="3"/>
  <c r="N217" i="3"/>
  <c r="K217" i="3"/>
  <c r="J217" i="3"/>
  <c r="L217" i="3"/>
  <c r="U217" i="3"/>
  <c r="AC216" i="3" l="1"/>
  <c r="V217" i="3" s="1"/>
  <c r="O217" i="3"/>
  <c r="P217" i="3" s="1"/>
  <c r="I218" i="3" s="1"/>
  <c r="N218" i="3" s="1"/>
  <c r="AB217" i="3" l="1"/>
  <c r="X217" i="3"/>
  <c r="AA217" i="3"/>
  <c r="Y217" i="3"/>
  <c r="W217" i="3"/>
  <c r="Z217" i="3"/>
  <c r="J218" i="3"/>
  <c r="K218" i="3"/>
  <c r="M218" i="3"/>
  <c r="L218" i="3"/>
  <c r="U218" i="3"/>
  <c r="AC217" i="3" l="1"/>
  <c r="V218" i="3" s="1"/>
  <c r="O218" i="3"/>
  <c r="P218" i="3" s="1"/>
  <c r="I219" i="3" s="1"/>
  <c r="X218" i="3" l="1"/>
  <c r="AA218" i="3"/>
  <c r="AB218" i="3"/>
  <c r="Z218" i="3"/>
  <c r="W218" i="3"/>
  <c r="Y218" i="3"/>
  <c r="L219" i="3"/>
  <c r="J219" i="3"/>
  <c r="K219" i="3"/>
  <c r="N219" i="3"/>
  <c r="M219" i="3"/>
  <c r="AC218" i="3" l="1"/>
  <c r="V219" i="3" s="1"/>
  <c r="U219" i="3"/>
  <c r="O219" i="3" l="1"/>
  <c r="P219" i="3" s="1"/>
  <c r="I220" i="3" s="1"/>
  <c r="AA219" i="3"/>
  <c r="AB219" i="3"/>
  <c r="Y219" i="3"/>
  <c r="W219" i="3" l="1"/>
  <c r="Z219" i="3"/>
  <c r="X219" i="3"/>
  <c r="J220" i="3"/>
  <c r="K220" i="3"/>
  <c r="L220" i="3"/>
  <c r="M220" i="3"/>
  <c r="N220" i="3"/>
  <c r="AC219" i="3" l="1"/>
  <c r="V220" i="3" s="1"/>
  <c r="U220" i="3"/>
  <c r="O220" i="3" s="1"/>
  <c r="P220" i="3" s="1"/>
  <c r="I221" i="3" s="1"/>
  <c r="M221" i="3" s="1"/>
  <c r="Y220" i="3" l="1"/>
  <c r="X220" i="3"/>
  <c r="N221" i="3"/>
  <c r="K221" i="3"/>
  <c r="J221" i="3"/>
  <c r="L221" i="3"/>
  <c r="AB220" i="3"/>
  <c r="Z220" i="3"/>
  <c r="AA220" i="3"/>
  <c r="W220" i="3" l="1"/>
  <c r="AC220" i="3" s="1"/>
  <c r="V221" i="3" s="1"/>
  <c r="U221" i="3"/>
  <c r="O221" i="3" l="1"/>
  <c r="P221" i="3" s="1"/>
  <c r="I222" i="3" s="1"/>
  <c r="Y221" i="3"/>
  <c r="AA221" i="3"/>
  <c r="W221" i="3"/>
  <c r="Z221" i="3"/>
  <c r="X221" i="3"/>
  <c r="AB221" i="3"/>
  <c r="J222" i="3" l="1"/>
  <c r="K222" i="3"/>
  <c r="M222" i="3"/>
  <c r="L222" i="3"/>
  <c r="N222" i="3"/>
  <c r="AC221" i="3"/>
  <c r="V222" i="3" s="1"/>
  <c r="U222" i="3" l="1"/>
  <c r="O222" i="3" l="1"/>
  <c r="P222" i="3" s="1"/>
  <c r="I223" i="3" s="1"/>
  <c r="L223" i="3" s="1"/>
  <c r="AB222" i="3"/>
  <c r="Z222" i="3"/>
  <c r="W222" i="3"/>
  <c r="X222" i="3"/>
  <c r="Y222" i="3"/>
  <c r="AA222" i="3"/>
  <c r="M223" i="3" l="1"/>
  <c r="J223" i="3"/>
  <c r="K223" i="3"/>
  <c r="N223" i="3"/>
  <c r="AC222" i="3"/>
  <c r="V223" i="3" s="1"/>
  <c r="U223" i="3" l="1"/>
  <c r="O223" i="3" s="1"/>
  <c r="P223" i="3" s="1"/>
  <c r="I224" i="3" s="1"/>
  <c r="N224" i="3" s="1"/>
  <c r="W223" i="3"/>
  <c r="L224" i="3" l="1"/>
  <c r="M224" i="3"/>
  <c r="J224" i="3"/>
  <c r="K224" i="3"/>
  <c r="AB223" i="3"/>
  <c r="Z223" i="3"/>
  <c r="AA223" i="3"/>
  <c r="Y223" i="3"/>
  <c r="X223" i="3"/>
  <c r="AC223" i="3" l="1"/>
  <c r="V224" i="3" s="1"/>
  <c r="U224" i="3" l="1"/>
  <c r="O224" i="3" s="1"/>
  <c r="P224" i="3" s="1"/>
  <c r="I225" i="3" s="1"/>
  <c r="X224" i="3" l="1"/>
  <c r="K225" i="3"/>
  <c r="J225" i="3"/>
  <c r="M225" i="3"/>
  <c r="L225" i="3"/>
  <c r="N225" i="3"/>
  <c r="W224" i="3"/>
  <c r="AA224" i="3"/>
  <c r="AB224" i="3"/>
  <c r="Z224" i="3"/>
  <c r="Y224" i="3"/>
  <c r="AC224" i="3" l="1"/>
  <c r="V225" i="3" s="1"/>
  <c r="U225" i="3"/>
  <c r="O225" i="3" l="1"/>
  <c r="P225" i="3" s="1"/>
  <c r="I226" i="3" s="1"/>
  <c r="Z225" i="3"/>
  <c r="X225" i="3" l="1"/>
  <c r="Y225" i="3"/>
  <c r="AA225" i="3"/>
  <c r="AB225" i="3"/>
  <c r="W225" i="3"/>
  <c r="M226" i="3"/>
  <c r="K226" i="3"/>
  <c r="J226" i="3"/>
  <c r="L226" i="3"/>
  <c r="N226" i="3"/>
  <c r="AC225" i="3" l="1"/>
  <c r="V226" i="3" s="1"/>
  <c r="U226" i="3"/>
  <c r="O226" i="3" l="1"/>
  <c r="P226" i="3" s="1"/>
  <c r="I227" i="3" s="1"/>
  <c r="N227" i="3" s="1"/>
  <c r="Y226" i="3"/>
  <c r="AA226" i="3"/>
  <c r="W226" i="3"/>
  <c r="X226" i="3"/>
  <c r="Z226" i="3"/>
  <c r="AB226" i="3"/>
  <c r="M227" i="3" l="1"/>
  <c r="J227" i="3"/>
  <c r="K227" i="3"/>
  <c r="L227" i="3"/>
  <c r="AC226" i="3"/>
  <c r="V227" i="3" s="1"/>
  <c r="U227" i="3" l="1"/>
  <c r="O227" i="3" l="1"/>
  <c r="P227" i="3" s="1"/>
  <c r="I228" i="3" s="1"/>
  <c r="AA227" i="3"/>
  <c r="AB227" i="3"/>
  <c r="Y227" i="3"/>
  <c r="Z227" i="3" l="1"/>
  <c r="X227" i="3"/>
  <c r="W227" i="3"/>
  <c r="J228" i="3"/>
  <c r="K228" i="3"/>
  <c r="M228" i="3"/>
  <c r="L228" i="3"/>
  <c r="N228" i="3"/>
  <c r="AC227" i="3" l="1"/>
  <c r="V228" i="3" s="1"/>
  <c r="U228" i="3"/>
  <c r="X228" i="3" l="1"/>
  <c r="O228" i="3"/>
  <c r="P228" i="3" s="1"/>
  <c r="I229" i="3" s="1"/>
  <c r="N229" i="3" s="1"/>
  <c r="AB228" i="3"/>
  <c r="W228" i="3"/>
  <c r="Z228" i="3"/>
  <c r="AA228" i="3"/>
  <c r="Y228" i="3"/>
  <c r="J229" i="3" l="1"/>
  <c r="K229" i="3"/>
  <c r="M229" i="3"/>
  <c r="L229" i="3"/>
  <c r="AC228" i="3"/>
  <c r="V229" i="3" s="1"/>
  <c r="U229" i="3"/>
  <c r="O229" i="3" l="1"/>
  <c r="P229" i="3" s="1"/>
  <c r="I230" i="3" s="1"/>
  <c r="X229" i="3"/>
  <c r="AB229" i="3" l="1"/>
  <c r="W229" i="3"/>
  <c r="Z229" i="3"/>
  <c r="AA229" i="3"/>
  <c r="Y229" i="3"/>
  <c r="K230" i="3"/>
  <c r="J230" i="3"/>
  <c r="M230" i="3"/>
  <c r="N230" i="3"/>
  <c r="L230" i="3"/>
  <c r="AC229" i="3" l="1"/>
  <c r="V230" i="3" s="1"/>
  <c r="U230" i="3" l="1"/>
  <c r="O230" i="3" s="1"/>
  <c r="P230" i="3" s="1"/>
  <c r="I231" i="3" s="1"/>
  <c r="M231" i="3" s="1"/>
  <c r="Y230" i="3"/>
  <c r="U231" i="3" l="1"/>
  <c r="O231" i="3" s="1"/>
  <c r="L231" i="3"/>
  <c r="J231" i="3"/>
  <c r="K231" i="3"/>
  <c r="N231" i="3"/>
  <c r="AB230" i="3"/>
  <c r="X230" i="3"/>
  <c r="AA230" i="3"/>
  <c r="W230" i="3"/>
  <c r="Z230" i="3"/>
  <c r="P231" i="3" l="1"/>
  <c r="I232" i="3" s="1"/>
  <c r="M232" i="3" s="1"/>
  <c r="AC230" i="3"/>
  <c r="V231" i="3" s="1"/>
  <c r="U232" i="3"/>
  <c r="N232" i="3" l="1"/>
  <c r="L232" i="3"/>
  <c r="K232" i="3"/>
  <c r="J232" i="3"/>
  <c r="Z231" i="3"/>
  <c r="AB231" i="3"/>
  <c r="W231" i="3"/>
  <c r="AA231" i="3"/>
  <c r="Y231" i="3"/>
  <c r="X231" i="3"/>
  <c r="O232" i="3"/>
  <c r="P232" i="3" l="1"/>
  <c r="I233" i="3" s="1"/>
  <c r="L233" i="3" s="1"/>
  <c r="AC231" i="3"/>
  <c r="V232" i="3" s="1"/>
  <c r="U233" i="3"/>
  <c r="J233" i="3" l="1"/>
  <c r="M233" i="3"/>
  <c r="K233" i="3"/>
  <c r="N233" i="3"/>
  <c r="X232" i="3"/>
  <c r="O233" i="3"/>
  <c r="P233" i="3" s="1"/>
  <c r="I234" i="3" s="1"/>
  <c r="N234" i="3" s="1"/>
  <c r="AB232" i="3" l="1"/>
  <c r="Z232" i="3"/>
  <c r="W232" i="3"/>
  <c r="AA232" i="3"/>
  <c r="Y232" i="3"/>
  <c r="L234" i="3"/>
  <c r="M234" i="3"/>
  <c r="J234" i="3"/>
  <c r="K234" i="3"/>
  <c r="AC232" i="3" l="1"/>
  <c r="V233" i="3" s="1"/>
  <c r="U234" i="3"/>
  <c r="X233" i="3" l="1"/>
  <c r="AB233" i="3"/>
  <c r="Y233" i="3"/>
  <c r="AA233" i="3"/>
  <c r="W233" i="3"/>
  <c r="Z233" i="3"/>
  <c r="O234" i="3"/>
  <c r="P234" i="3" s="1"/>
  <c r="I235" i="3" s="1"/>
  <c r="AC233" i="3" l="1"/>
  <c r="V234" i="3" s="1"/>
  <c r="N235" i="3"/>
  <c r="K235" i="3"/>
  <c r="J235" i="3"/>
  <c r="M235" i="3"/>
  <c r="L235" i="3"/>
  <c r="X234" i="3" l="1"/>
  <c r="W234" i="3"/>
  <c r="Z234" i="3"/>
  <c r="AA234" i="3"/>
  <c r="Y234" i="3"/>
  <c r="AB234" i="3"/>
  <c r="U235" i="3"/>
  <c r="AC234" i="3" l="1"/>
  <c r="V235" i="3" s="1"/>
  <c r="O235" i="3"/>
  <c r="AB235" i="3" l="1"/>
  <c r="Y235" i="3"/>
  <c r="Z235" i="3"/>
  <c r="AA235" i="3"/>
  <c r="X235" i="3"/>
  <c r="U236" i="3"/>
  <c r="P235" i="3"/>
  <c r="I236" i="3" s="1"/>
  <c r="W235" i="3" l="1"/>
  <c r="AC235" i="3" s="1"/>
  <c r="V236" i="3" s="1"/>
  <c r="AA236" i="3" s="1"/>
  <c r="K236" i="3"/>
  <c r="J236" i="3"/>
  <c r="L236" i="3"/>
  <c r="O236" i="3"/>
  <c r="N236" i="3"/>
  <c r="M236" i="3"/>
  <c r="X236" i="3" l="1"/>
  <c r="AB236" i="3"/>
  <c r="Y236" i="3"/>
  <c r="W236" i="3"/>
  <c r="Z236" i="3"/>
  <c r="P236" i="3"/>
  <c r="I237" i="3" s="1"/>
  <c r="N237" i="3" s="1"/>
  <c r="AC236" i="3" l="1"/>
  <c r="V237" i="3" s="1"/>
  <c r="M237" i="3"/>
  <c r="J237" i="3"/>
  <c r="K237" i="3"/>
  <c r="L237" i="3"/>
  <c r="U237" i="3"/>
  <c r="O237" i="3" l="1"/>
  <c r="AB237" i="3"/>
  <c r="W237" i="3"/>
  <c r="X237" i="3"/>
  <c r="Z237" i="3"/>
  <c r="Y237" i="3"/>
  <c r="AA237" i="3"/>
  <c r="AC237" i="3" l="1"/>
  <c r="V238" i="3" s="1"/>
  <c r="U238" i="3"/>
  <c r="P237" i="3"/>
  <c r="I238" i="3" s="1"/>
  <c r="N238" i="3" s="1"/>
  <c r="Y238" i="3" l="1"/>
  <c r="M238" i="3"/>
  <c r="O238" i="3"/>
  <c r="AB238" i="3"/>
  <c r="J238" i="3"/>
  <c r="K238" i="3"/>
  <c r="L238" i="3"/>
  <c r="AA238" i="3"/>
  <c r="W238" i="3"/>
  <c r="Z238" i="3"/>
  <c r="X238" i="3"/>
  <c r="P238" i="3" l="1"/>
  <c r="I239" i="3" s="1"/>
  <c r="J239" i="3" s="1"/>
  <c r="AC238" i="3"/>
  <c r="V239" i="3" s="1"/>
  <c r="U239" i="3"/>
  <c r="M239" i="3" l="1"/>
  <c r="L239" i="3"/>
  <c r="N239" i="3"/>
  <c r="K239" i="3"/>
  <c r="O239" i="3"/>
  <c r="AB239" i="3"/>
  <c r="Z239" i="3"/>
  <c r="X239" i="3"/>
  <c r="Y239" i="3"/>
  <c r="W239" i="3"/>
  <c r="AA239" i="3"/>
  <c r="AC239" i="3" l="1"/>
  <c r="V240" i="3" s="1"/>
  <c r="P239" i="3"/>
  <c r="I240" i="3" s="1"/>
  <c r="J240" i="3" l="1"/>
  <c r="K240" i="3"/>
  <c r="M240" i="3"/>
  <c r="U240" i="3"/>
  <c r="L240" i="3"/>
  <c r="N240" i="3"/>
  <c r="O240" i="3" l="1"/>
  <c r="AB240" i="3"/>
  <c r="AA240" i="3"/>
  <c r="X240" i="3"/>
  <c r="W240" i="3"/>
  <c r="Z240" i="3"/>
  <c r="Y240" i="3"/>
  <c r="AC240" i="3" l="1"/>
  <c r="V241" i="3" s="1"/>
  <c r="U241" i="3"/>
  <c r="P240" i="3"/>
  <c r="I241" i="3" s="1"/>
  <c r="L241" i="3" s="1"/>
  <c r="AA241" i="3" l="1"/>
  <c r="N241" i="3"/>
  <c r="X241" i="3"/>
  <c r="W241" i="3"/>
  <c r="Z241" i="3"/>
  <c r="Y241" i="3"/>
  <c r="M241" i="3"/>
  <c r="K241" i="3"/>
  <c r="J241" i="3"/>
  <c r="O241" i="3"/>
  <c r="AB241" i="3"/>
  <c r="P241" i="3" l="1"/>
  <c r="I242" i="3" s="1"/>
  <c r="J242" i="3" s="1"/>
  <c r="AC241" i="3"/>
  <c r="V242" i="3" s="1"/>
  <c r="L242" i="3" l="1"/>
  <c r="M242" i="3"/>
  <c r="N242" i="3"/>
  <c r="K242" i="3"/>
  <c r="U242" i="3"/>
  <c r="O242" i="3" l="1"/>
  <c r="AB242" i="3"/>
  <c r="AA242" i="3"/>
  <c r="W242" i="3"/>
  <c r="X242" i="3"/>
  <c r="Y242" i="3"/>
  <c r="Z242" i="3"/>
  <c r="AC242" i="3" l="1"/>
  <c r="V243" i="3" s="1"/>
  <c r="U243" i="3"/>
  <c r="P242" i="3"/>
  <c r="I243" i="3" s="1"/>
  <c r="M243" i="3" s="1"/>
  <c r="AA243" i="3" l="1"/>
  <c r="Y243" i="3"/>
  <c r="N243" i="3"/>
  <c r="L243" i="3"/>
  <c r="W243" i="3"/>
  <c r="X243" i="3"/>
  <c r="Z243" i="3"/>
  <c r="K243" i="3"/>
  <c r="J243" i="3"/>
  <c r="O243" i="3"/>
  <c r="AB243" i="3"/>
  <c r="P243" i="3" l="1"/>
  <c r="I244" i="3" s="1"/>
  <c r="L244" i="3" s="1"/>
  <c r="AC243" i="3"/>
  <c r="V244" i="3" s="1"/>
  <c r="N244" i="3" l="1"/>
  <c r="J244" i="3"/>
  <c r="K244" i="3"/>
  <c r="M244" i="3"/>
  <c r="U244" i="3"/>
  <c r="Z244" i="3" l="1"/>
  <c r="X244" i="3"/>
  <c r="W244" i="3"/>
  <c r="Y244" i="3"/>
  <c r="AA244" i="3"/>
  <c r="O244" i="3"/>
  <c r="AB244" i="3"/>
  <c r="P244" i="3" l="1"/>
  <c r="I245" i="3" s="1"/>
  <c r="M245" i="3" s="1"/>
  <c r="AC244" i="3"/>
  <c r="V245" i="3" s="1"/>
  <c r="U245" i="3" l="1"/>
  <c r="L245" i="3"/>
  <c r="J245" i="3"/>
  <c r="K245" i="3"/>
  <c r="N245" i="3"/>
  <c r="AA245" i="3" l="1"/>
  <c r="W245" i="3"/>
  <c r="Z245" i="3"/>
  <c r="X245" i="3"/>
  <c r="Y245" i="3"/>
  <c r="O245" i="3"/>
  <c r="AB245" i="3"/>
  <c r="AC245" i="3" l="1"/>
  <c r="V246" i="3" s="1"/>
  <c r="P245" i="3"/>
  <c r="I246" i="3" s="1"/>
  <c r="N246" i="3" s="1"/>
  <c r="U246" i="3"/>
  <c r="M246" i="3" l="1"/>
  <c r="Z246" i="3"/>
  <c r="X246" i="3"/>
  <c r="W246" i="3"/>
  <c r="AA246" i="3"/>
  <c r="Y246" i="3"/>
  <c r="O246" i="3"/>
  <c r="AB246" i="3"/>
  <c r="K246" i="3"/>
  <c r="J246" i="3"/>
  <c r="L246" i="3"/>
  <c r="P246" i="3" l="1"/>
  <c r="I247" i="3" s="1"/>
  <c r="K247" i="3" s="1"/>
  <c r="AC246" i="3"/>
  <c r="V247" i="3" s="1"/>
  <c r="U247" i="3"/>
  <c r="M247" i="3" l="1"/>
  <c r="N247" i="3"/>
  <c r="L247" i="3"/>
  <c r="J247" i="3"/>
  <c r="X247" i="3"/>
  <c r="W247" i="3"/>
  <c r="Z247" i="3"/>
  <c r="Y247" i="3"/>
  <c r="AA247" i="3"/>
  <c r="O247" i="3"/>
  <c r="AB247" i="3"/>
  <c r="AC247" i="3" l="1"/>
  <c r="V248" i="3" s="1"/>
  <c r="U248" i="3"/>
  <c r="P247" i="3"/>
  <c r="I248" i="3" s="1"/>
  <c r="M248" i="3" s="1"/>
  <c r="AA248" i="3" l="1"/>
  <c r="Y248" i="3"/>
  <c r="L248" i="3"/>
  <c r="N248" i="3"/>
  <c r="O248" i="3"/>
  <c r="AB248" i="3"/>
  <c r="J248" i="3"/>
  <c r="K248" i="3"/>
  <c r="Z248" i="3"/>
  <c r="X248" i="3"/>
  <c r="W248" i="3"/>
  <c r="P248" i="3" l="1"/>
  <c r="I249" i="3" s="1"/>
  <c r="N249" i="3" s="1"/>
  <c r="AC248" i="3"/>
  <c r="V249" i="3" s="1"/>
  <c r="U249" i="3"/>
  <c r="AA249" i="3" l="1"/>
  <c r="K249" i="3"/>
  <c r="M249" i="3"/>
  <c r="J249" i="3"/>
  <c r="L249" i="3"/>
  <c r="Y249" i="3"/>
  <c r="Z249" i="3"/>
  <c r="X249" i="3"/>
  <c r="W249" i="3"/>
  <c r="O249" i="3"/>
  <c r="AB249" i="3"/>
  <c r="AC249" i="3" l="1"/>
  <c r="V250" i="3" s="1"/>
  <c r="P249" i="3"/>
  <c r="I250" i="3" s="1"/>
  <c r="N250" i="3" l="1"/>
  <c r="K250" i="3"/>
  <c r="J250" i="3"/>
  <c r="M250" i="3"/>
  <c r="L250" i="3"/>
  <c r="U250" i="3"/>
  <c r="W250" i="3" l="1"/>
  <c r="Z250" i="3"/>
  <c r="X250" i="3"/>
  <c r="Y250" i="3"/>
  <c r="AA250" i="3"/>
  <c r="O250" i="3"/>
  <c r="AB250" i="3"/>
  <c r="AC250" i="3" l="1"/>
  <c r="V251" i="3" s="1"/>
  <c r="U251" i="3"/>
  <c r="P250" i="3"/>
  <c r="I251" i="3" s="1"/>
  <c r="M251" i="3" s="1"/>
  <c r="L251" i="3" l="1"/>
  <c r="N251" i="3"/>
  <c r="K251" i="3"/>
  <c r="J251" i="3"/>
  <c r="AA251" i="3"/>
  <c r="W251" i="3"/>
  <c r="Z251" i="3"/>
  <c r="X251" i="3"/>
  <c r="Y251" i="3"/>
  <c r="O251" i="3"/>
  <c r="AB251" i="3"/>
  <c r="AC251" i="3" l="1"/>
  <c r="V252" i="3" s="1"/>
  <c r="U252" i="3"/>
  <c r="P251" i="3"/>
  <c r="I252" i="3" s="1"/>
  <c r="M252" i="3" s="1"/>
  <c r="AA252" i="3" l="1"/>
  <c r="Y252" i="3"/>
  <c r="J252" i="3"/>
  <c r="K252" i="3"/>
  <c r="Z252" i="3"/>
  <c r="W252" i="3"/>
  <c r="X252" i="3"/>
  <c r="O252" i="3"/>
  <c r="AB252" i="3"/>
  <c r="N252" i="3"/>
  <c r="L252" i="3"/>
  <c r="AC252" i="3" l="1"/>
  <c r="V253" i="3" s="1"/>
  <c r="P252" i="3"/>
  <c r="I253" i="3" s="1"/>
  <c r="L253" i="3" s="1"/>
  <c r="U253" i="3"/>
  <c r="Y253" i="3" s="1"/>
  <c r="K253" i="3" l="1"/>
  <c r="N253" i="3"/>
  <c r="AA253" i="3"/>
  <c r="M253" i="3"/>
  <c r="J253" i="3"/>
  <c r="X253" i="3"/>
  <c r="Z253" i="3"/>
  <c r="W253" i="3"/>
  <c r="O253" i="3"/>
  <c r="AB253" i="3"/>
  <c r="P253" i="3" l="1"/>
  <c r="I254" i="3" s="1"/>
  <c r="M254" i="3" s="1"/>
  <c r="AC253" i="3"/>
  <c r="V254" i="3" s="1"/>
  <c r="N254" i="3" l="1"/>
  <c r="U254" i="3"/>
  <c r="L254" i="3"/>
  <c r="J254" i="3"/>
  <c r="K254" i="3"/>
  <c r="O254" i="3" l="1"/>
  <c r="AB254" i="3"/>
  <c r="Y254" i="3"/>
  <c r="Z254" i="3"/>
  <c r="X254" i="3"/>
  <c r="W254" i="3"/>
  <c r="AA254" i="3"/>
  <c r="AC254" i="3" l="1"/>
  <c r="V255" i="3" s="1"/>
  <c r="U255" i="3"/>
  <c r="P254" i="3"/>
  <c r="I255" i="3" s="1"/>
  <c r="M255" i="3" s="1"/>
  <c r="AA255" i="3" l="1"/>
  <c r="L255" i="3"/>
  <c r="K255" i="3"/>
  <c r="J255" i="3"/>
  <c r="N255" i="3"/>
  <c r="O255" i="3"/>
  <c r="AB255" i="3"/>
  <c r="W255" i="3"/>
  <c r="Z255" i="3"/>
  <c r="X255" i="3"/>
  <c r="Y255" i="3"/>
  <c r="P255" i="3" l="1"/>
  <c r="I256" i="3" s="1"/>
  <c r="L256" i="3" s="1"/>
  <c r="AC255" i="3"/>
  <c r="V256" i="3" s="1"/>
  <c r="M256" i="3" l="1"/>
  <c r="K256" i="3"/>
  <c r="N256" i="3"/>
  <c r="J256" i="3"/>
  <c r="U256" i="3"/>
  <c r="W256" i="3" l="1"/>
  <c r="X256" i="3"/>
  <c r="Z256" i="3"/>
  <c r="Y256" i="3"/>
  <c r="AA256" i="3"/>
  <c r="O256" i="3"/>
  <c r="AB256" i="3"/>
  <c r="AC256" i="3" l="1"/>
  <c r="V257" i="3" s="1"/>
  <c r="P256" i="3"/>
  <c r="I257" i="3" s="1"/>
  <c r="L257" i="3" s="1"/>
  <c r="M257" i="3" l="1"/>
  <c r="N257" i="3"/>
  <c r="K257" i="3"/>
  <c r="J257" i="3"/>
  <c r="U257" i="3"/>
  <c r="O257" i="3" l="1"/>
  <c r="AB257" i="3"/>
  <c r="AA257" i="3"/>
  <c r="X257" i="3"/>
  <c r="W257" i="3"/>
  <c r="Z257" i="3"/>
  <c r="Y257" i="3"/>
  <c r="AC257" i="3" l="1"/>
  <c r="V258" i="3" s="1"/>
  <c r="U258" i="3"/>
  <c r="P257" i="3"/>
  <c r="I258" i="3" s="1"/>
  <c r="L258" i="3" s="1"/>
  <c r="Y258" i="3" l="1"/>
  <c r="AA258" i="3"/>
  <c r="N258" i="3"/>
  <c r="K258" i="3"/>
  <c r="J258" i="3"/>
  <c r="X258" i="3"/>
  <c r="W258" i="3"/>
  <c r="Z258" i="3"/>
  <c r="M258" i="3"/>
  <c r="O258" i="3"/>
  <c r="AB258" i="3"/>
  <c r="AC258" i="3" l="1"/>
  <c r="V259" i="3" s="1"/>
  <c r="U259" i="3"/>
  <c r="P258" i="3"/>
  <c r="I259" i="3" s="1"/>
  <c r="L259" i="3" s="1"/>
  <c r="AA259" i="3" l="1"/>
  <c r="Y259" i="3"/>
  <c r="X259" i="3"/>
  <c r="W259" i="3"/>
  <c r="Z259" i="3"/>
  <c r="O259" i="3"/>
  <c r="AB259" i="3"/>
  <c r="M259" i="3"/>
  <c r="K259" i="3"/>
  <c r="J259" i="3"/>
  <c r="N259" i="3"/>
  <c r="P259" i="3" l="1"/>
  <c r="I260" i="3" s="1"/>
  <c r="N260" i="3" s="1"/>
  <c r="AC259" i="3"/>
  <c r="V260" i="3" s="1"/>
  <c r="L260" i="3" l="1"/>
  <c r="M260" i="3"/>
  <c r="J260" i="3"/>
  <c r="K260" i="3"/>
  <c r="U260" i="3"/>
  <c r="Z260" i="3" l="1"/>
  <c r="W260" i="3"/>
  <c r="X260" i="3"/>
  <c r="Y260" i="3"/>
  <c r="AA260" i="3"/>
  <c r="O260" i="3"/>
  <c r="AB260" i="3"/>
  <c r="AC260" i="3" l="1"/>
  <c r="V261" i="3" s="1"/>
  <c r="U261" i="3"/>
  <c r="P260" i="3"/>
  <c r="I261" i="3" s="1"/>
  <c r="M261" i="3" s="1"/>
  <c r="AA261" i="3" l="1"/>
  <c r="Y261" i="3"/>
  <c r="N261" i="3"/>
  <c r="K261" i="3"/>
  <c r="J261" i="3"/>
  <c r="L261" i="3"/>
  <c r="X261" i="3"/>
  <c r="Z261" i="3"/>
  <c r="W261" i="3"/>
  <c r="O261" i="3"/>
  <c r="AB261" i="3"/>
  <c r="P261" i="3" l="1"/>
  <c r="I262" i="3" s="1"/>
  <c r="N262" i="3" s="1"/>
  <c r="AC261" i="3"/>
  <c r="V262" i="3" s="1"/>
  <c r="M262" i="3" l="1"/>
  <c r="L262" i="3"/>
  <c r="K262" i="3"/>
  <c r="J262" i="3"/>
  <c r="U262" i="3"/>
  <c r="Z262" i="3" l="1"/>
  <c r="W262" i="3"/>
  <c r="X262" i="3"/>
  <c r="Y262" i="3"/>
  <c r="AA262" i="3"/>
  <c r="O262" i="3"/>
  <c r="AB262" i="3"/>
  <c r="AC262" i="3" l="1"/>
  <c r="V263" i="3" s="1"/>
  <c r="U263" i="3"/>
  <c r="P262" i="3"/>
  <c r="I263" i="3" s="1"/>
  <c r="J263" i="3" l="1"/>
  <c r="K263" i="3"/>
  <c r="L263" i="3"/>
  <c r="N263" i="3"/>
  <c r="M263" i="3"/>
  <c r="O263" i="3"/>
  <c r="AB263" i="3"/>
  <c r="W263" i="3"/>
  <c r="X263" i="3"/>
  <c r="Z263" i="3"/>
  <c r="AA263" i="3"/>
  <c r="Y263" i="3"/>
  <c r="AC263" i="3" l="1"/>
  <c r="V264" i="3" s="1"/>
  <c r="P263" i="3"/>
  <c r="I264" i="3" s="1"/>
  <c r="M264" i="3" s="1"/>
  <c r="U264" i="3"/>
  <c r="L264" i="3" l="1"/>
  <c r="K264" i="3"/>
  <c r="J264" i="3"/>
  <c r="N264" i="3"/>
  <c r="AA264" i="3"/>
  <c r="O264" i="3"/>
  <c r="AB264" i="3"/>
  <c r="W264" i="3"/>
  <c r="X264" i="3"/>
  <c r="Z264" i="3"/>
  <c r="Y264" i="3"/>
  <c r="AC264" i="3" l="1"/>
  <c r="V265" i="3" s="1"/>
  <c r="U265" i="3"/>
  <c r="Y265" i="3" s="1"/>
  <c r="P264" i="3"/>
  <c r="I265" i="3" s="1"/>
  <c r="N265" i="3" l="1"/>
  <c r="K265" i="3"/>
  <c r="J265" i="3"/>
  <c r="L265" i="3"/>
  <c r="M265" i="3"/>
  <c r="AA265" i="3"/>
  <c r="W265" i="3"/>
  <c r="Z265" i="3"/>
  <c r="X265" i="3"/>
  <c r="O265" i="3"/>
  <c r="AB265" i="3"/>
  <c r="P265" i="3" l="1"/>
  <c r="I266" i="3" s="1"/>
  <c r="J266" i="3" s="1"/>
  <c r="AC265" i="3"/>
  <c r="V266" i="3" s="1"/>
  <c r="U266" i="3"/>
  <c r="L266" i="3" l="1"/>
  <c r="M266" i="3"/>
  <c r="N266" i="3"/>
  <c r="K266" i="3"/>
  <c r="Y266" i="3"/>
  <c r="X266" i="3"/>
  <c r="W266" i="3"/>
  <c r="Z266" i="3"/>
  <c r="O266" i="3"/>
  <c r="AB266" i="3" l="1"/>
  <c r="AA266" i="3"/>
  <c r="U267" i="3"/>
  <c r="P266" i="3"/>
  <c r="I267" i="3" s="1"/>
  <c r="N267" i="3" s="1"/>
  <c r="AC266" i="3" l="1"/>
  <c r="V267" i="3" s="1"/>
  <c r="O267" i="3"/>
  <c r="L267" i="3"/>
  <c r="J267" i="3"/>
  <c r="K267" i="3"/>
  <c r="M267" i="3"/>
  <c r="W267" i="3" l="1"/>
  <c r="AB267" i="3"/>
  <c r="X267" i="3"/>
  <c r="Y267" i="3"/>
  <c r="Z267" i="3"/>
  <c r="AA267" i="3"/>
  <c r="P267" i="3"/>
  <c r="I268" i="3" s="1"/>
  <c r="AC267" i="3" l="1"/>
  <c r="V268" i="3" s="1"/>
  <c r="U268" i="3"/>
  <c r="K268" i="3"/>
  <c r="J268" i="3"/>
  <c r="N268" i="3"/>
  <c r="M268" i="3"/>
  <c r="L268" i="3"/>
  <c r="AB268" i="3" l="1"/>
  <c r="O268" i="3"/>
  <c r="Y268" i="3"/>
  <c r="X268" i="3"/>
  <c r="AA268" i="3"/>
  <c r="Z268" i="3"/>
  <c r="W268" i="3"/>
  <c r="AC268" i="3" l="1"/>
  <c r="V269" i="3" s="1"/>
  <c r="U269" i="3"/>
  <c r="P268" i="3"/>
  <c r="I269" i="3" s="1"/>
  <c r="L269" i="3" s="1"/>
  <c r="AA269" i="3" l="1"/>
  <c r="Y269" i="3"/>
  <c r="M269" i="3"/>
  <c r="N269" i="3"/>
  <c r="W269" i="3"/>
  <c r="Z269" i="3"/>
  <c r="X269" i="3"/>
  <c r="J269" i="3"/>
  <c r="K269" i="3"/>
  <c r="O269" i="3"/>
  <c r="AB269" i="3"/>
  <c r="P269" i="3" l="1"/>
  <c r="I270" i="3" s="1"/>
  <c r="N270" i="3" s="1"/>
  <c r="AC269" i="3"/>
  <c r="V270" i="3" s="1"/>
  <c r="M270" i="3" l="1"/>
  <c r="K270" i="3"/>
  <c r="J270" i="3"/>
  <c r="L270" i="3"/>
  <c r="U270" i="3"/>
  <c r="O270" i="3" l="1"/>
  <c r="AB270" i="3"/>
  <c r="W270" i="3"/>
  <c r="Z270" i="3"/>
  <c r="X270" i="3"/>
  <c r="AA270" i="3"/>
  <c r="Y270" i="3"/>
  <c r="AC270" i="3" l="1"/>
  <c r="V271" i="3" s="1"/>
  <c r="U271" i="3"/>
  <c r="P270" i="3"/>
  <c r="I271" i="3" s="1"/>
  <c r="N271" i="3" s="1"/>
  <c r="AA271" i="3" l="1"/>
  <c r="Y271" i="3"/>
  <c r="M271" i="3"/>
  <c r="L271" i="3"/>
  <c r="J271" i="3"/>
  <c r="K271" i="3"/>
  <c r="X271" i="3"/>
  <c r="Z271" i="3"/>
  <c r="W271" i="3"/>
  <c r="O271" i="3"/>
  <c r="AB271" i="3"/>
  <c r="P271" i="3" l="1"/>
  <c r="I272" i="3" s="1"/>
  <c r="K272" i="3" s="1"/>
  <c r="AC271" i="3"/>
  <c r="V272" i="3" s="1"/>
  <c r="U272" i="3"/>
  <c r="M272" i="3" l="1"/>
  <c r="L272" i="3"/>
  <c r="N272" i="3"/>
  <c r="Y272" i="3"/>
  <c r="J272" i="3"/>
  <c r="AB272" i="3"/>
  <c r="AA272" i="3"/>
  <c r="W272" i="3"/>
  <c r="Z272" i="3"/>
  <c r="X272" i="3"/>
  <c r="O272" i="3"/>
  <c r="AC272" i="3" l="1"/>
  <c r="V273" i="3" s="1"/>
  <c r="U273" i="3"/>
  <c r="P272" i="3"/>
  <c r="I273" i="3" s="1"/>
  <c r="M273" i="3" s="1"/>
  <c r="AA273" i="3" l="1"/>
  <c r="Z273" i="3"/>
  <c r="X273" i="3"/>
  <c r="W273" i="3"/>
  <c r="O273" i="3"/>
  <c r="AB273" i="3"/>
  <c r="K273" i="3"/>
  <c r="J273" i="3"/>
  <c r="N273" i="3"/>
  <c r="L273" i="3"/>
  <c r="Y273" i="3"/>
  <c r="AC273" i="3" l="1"/>
  <c r="V274" i="3" s="1"/>
  <c r="P273" i="3"/>
  <c r="I274" i="3" s="1"/>
  <c r="J274" i="3" s="1"/>
  <c r="U274" i="3"/>
  <c r="Y274" i="3" l="1"/>
  <c r="M274" i="3"/>
  <c r="N274" i="3"/>
  <c r="L274" i="3"/>
  <c r="K274" i="3"/>
  <c r="AA274" i="3"/>
  <c r="O274" i="3"/>
  <c r="AB274" i="3"/>
  <c r="Z274" i="3"/>
  <c r="W274" i="3"/>
  <c r="X274" i="3"/>
  <c r="AC274" i="3" l="1"/>
  <c r="V275" i="3" s="1"/>
  <c r="U275" i="3"/>
  <c r="P274" i="3"/>
  <c r="I275" i="3" s="1"/>
  <c r="L275" i="3" s="1"/>
  <c r="Y275" i="3" l="1"/>
  <c r="N275" i="3"/>
  <c r="M275" i="3"/>
  <c r="AA275" i="3"/>
  <c r="W275" i="3"/>
  <c r="Z275" i="3"/>
  <c r="X275" i="3"/>
  <c r="K275" i="3"/>
  <c r="J275" i="3"/>
  <c r="O275" i="3"/>
  <c r="AB275" i="3"/>
  <c r="P275" i="3" l="1"/>
  <c r="I276" i="3" s="1"/>
  <c r="N276" i="3" s="1"/>
  <c r="AC275" i="3"/>
  <c r="V276" i="3" s="1"/>
  <c r="L276" i="3" l="1"/>
  <c r="M276" i="3"/>
  <c r="K276" i="3"/>
  <c r="J276" i="3"/>
  <c r="U276" i="3"/>
  <c r="O276" i="3" l="1"/>
  <c r="AB276" i="3"/>
  <c r="Y276" i="3"/>
  <c r="Z276" i="3"/>
  <c r="X276" i="3"/>
  <c r="W276" i="3"/>
  <c r="AA276" i="3"/>
  <c r="AC276" i="3" l="1"/>
  <c r="V277" i="3" s="1"/>
  <c r="U277" i="3"/>
  <c r="P276" i="3"/>
  <c r="I277" i="3" s="1"/>
  <c r="N277" i="3" s="1"/>
  <c r="AA277" i="3" l="1"/>
  <c r="L277" i="3"/>
  <c r="M277" i="3"/>
  <c r="X277" i="3"/>
  <c r="W277" i="3"/>
  <c r="Z277" i="3"/>
  <c r="Y277" i="3"/>
  <c r="K277" i="3"/>
  <c r="J277" i="3"/>
  <c r="O277" i="3"/>
  <c r="AB277" i="3"/>
  <c r="P277" i="3" l="1"/>
  <c r="I278" i="3" s="1"/>
  <c r="K278" i="3" s="1"/>
  <c r="AC277" i="3"/>
  <c r="V278" i="3" s="1"/>
  <c r="U278" i="3"/>
  <c r="M278" i="3" l="1"/>
  <c r="L278" i="3"/>
  <c r="N278" i="3"/>
  <c r="J278" i="3"/>
  <c r="AB278" i="3"/>
  <c r="Z278" i="3"/>
  <c r="W278" i="3"/>
  <c r="X278" i="3"/>
  <c r="Y278" i="3"/>
  <c r="AA278" i="3"/>
  <c r="O278" i="3"/>
  <c r="AC278" i="3" l="1"/>
  <c r="V279" i="3" s="1"/>
  <c r="U279" i="3"/>
  <c r="P278" i="3"/>
  <c r="I279" i="3" s="1"/>
  <c r="M279" i="3" s="1"/>
  <c r="AB279" i="3" l="1"/>
  <c r="L279" i="3"/>
  <c r="O279" i="3"/>
  <c r="K279" i="3"/>
  <c r="J279" i="3"/>
  <c r="N279" i="3"/>
  <c r="Z279" i="3"/>
  <c r="W279" i="3"/>
  <c r="X279" i="3"/>
  <c r="AA279" i="3"/>
  <c r="Y279" i="3"/>
  <c r="P279" i="3" l="1"/>
  <c r="I280" i="3" s="1"/>
  <c r="N280" i="3" s="1"/>
  <c r="AC279" i="3"/>
  <c r="V280" i="3" s="1"/>
  <c r="U280" i="3"/>
  <c r="L280" i="3" l="1"/>
  <c r="M280" i="3"/>
  <c r="K280" i="3"/>
  <c r="J280" i="3"/>
  <c r="O280" i="3"/>
  <c r="AB280" i="3"/>
  <c r="X280" i="3"/>
  <c r="Z280" i="3"/>
  <c r="W280" i="3"/>
  <c r="Y280" i="3"/>
  <c r="AA280" i="3"/>
  <c r="AC280" i="3" l="1"/>
  <c r="V281" i="3" s="1"/>
  <c r="U281" i="3"/>
  <c r="P280" i="3"/>
  <c r="I281" i="3" s="1"/>
  <c r="L281" i="3" s="1"/>
  <c r="Y281" i="3" l="1"/>
  <c r="N281" i="3"/>
  <c r="K281" i="3"/>
  <c r="J281" i="3"/>
  <c r="O281" i="3"/>
  <c r="AB281" i="3"/>
  <c r="M281" i="3"/>
  <c r="W281" i="3"/>
  <c r="X281" i="3"/>
  <c r="Z281" i="3"/>
  <c r="AA281" i="3"/>
  <c r="AC281" i="3" l="1"/>
  <c r="V282" i="3" s="1"/>
  <c r="U282" i="3"/>
  <c r="P281" i="3"/>
  <c r="I282" i="3" s="1"/>
  <c r="M282" i="3" s="1"/>
  <c r="L282" i="3" l="1"/>
  <c r="O282" i="3"/>
  <c r="AB282" i="3"/>
  <c r="J282" i="3"/>
  <c r="K282" i="3"/>
  <c r="W282" i="3"/>
  <c r="Z282" i="3"/>
  <c r="X282" i="3"/>
  <c r="AA282" i="3"/>
  <c r="Y282" i="3"/>
  <c r="N282" i="3"/>
  <c r="P282" i="3" l="1"/>
  <c r="I283" i="3" s="1"/>
  <c r="N283" i="3" s="1"/>
  <c r="AC282" i="3"/>
  <c r="V283" i="3" s="1"/>
  <c r="U283" i="3"/>
  <c r="M283" i="3" l="1"/>
  <c r="L283" i="3"/>
  <c r="K283" i="3"/>
  <c r="J283" i="3"/>
  <c r="O283" i="3"/>
  <c r="AB283" i="3"/>
  <c r="W283" i="3"/>
  <c r="Z283" i="3"/>
  <c r="X283" i="3"/>
  <c r="AA283" i="3"/>
  <c r="Y283" i="3"/>
  <c r="AC283" i="3" l="1"/>
  <c r="V284" i="3" s="1"/>
  <c r="U284" i="3"/>
  <c r="P283" i="3"/>
  <c r="I284" i="3" s="1"/>
  <c r="N284" i="3" s="1"/>
  <c r="AA284" i="3" l="1"/>
  <c r="L284" i="3"/>
  <c r="M284" i="3"/>
  <c r="J284" i="3"/>
  <c r="K284" i="3"/>
  <c r="W284" i="3"/>
  <c r="X284" i="3"/>
  <c r="Z284" i="3"/>
  <c r="Y284" i="3"/>
  <c r="O284" i="3"/>
  <c r="AB284" i="3"/>
  <c r="AC284" i="3" l="1"/>
  <c r="V285" i="3" s="1"/>
  <c r="U285" i="3"/>
  <c r="P284" i="3"/>
  <c r="I285" i="3" s="1"/>
  <c r="L285" i="3" s="1"/>
  <c r="Y285" i="3" l="1"/>
  <c r="AA285" i="3"/>
  <c r="N285" i="3"/>
  <c r="O285" i="3"/>
  <c r="AB285" i="3"/>
  <c r="Z285" i="3"/>
  <c r="W285" i="3"/>
  <c r="X285" i="3"/>
  <c r="J285" i="3"/>
  <c r="K285" i="3"/>
  <c r="M285" i="3"/>
  <c r="AC285" i="3" l="1"/>
  <c r="V286" i="3" s="1"/>
  <c r="P285" i="3"/>
  <c r="I286" i="3" s="1"/>
  <c r="K286" i="3" s="1"/>
  <c r="U286" i="3"/>
  <c r="AA286" i="3" s="1"/>
  <c r="L286" i="3" l="1"/>
  <c r="N286" i="3"/>
  <c r="M286" i="3"/>
  <c r="J286" i="3"/>
  <c r="O286" i="3"/>
  <c r="AB286" i="3"/>
  <c r="X286" i="3"/>
  <c r="W286" i="3"/>
  <c r="Z286" i="3"/>
  <c r="Y286" i="3"/>
  <c r="AC286" i="3" l="1"/>
  <c r="V287" i="3" s="1"/>
  <c r="U287" i="3"/>
  <c r="P286" i="3"/>
  <c r="I287" i="3" s="1"/>
  <c r="L287" i="3" s="1"/>
  <c r="AA287" i="3" l="1"/>
  <c r="Y287" i="3"/>
  <c r="N287" i="3"/>
  <c r="K287" i="3"/>
  <c r="J287" i="3"/>
  <c r="M287" i="3"/>
  <c r="O287" i="3"/>
  <c r="AB287" i="3"/>
  <c r="W287" i="3"/>
  <c r="X287" i="3"/>
  <c r="Z287" i="3"/>
  <c r="P287" i="3" l="1"/>
  <c r="I288" i="3" s="1"/>
  <c r="J288" i="3" s="1"/>
  <c r="AC287" i="3"/>
  <c r="V288" i="3" s="1"/>
  <c r="U288" i="3"/>
  <c r="M288" i="3" l="1"/>
  <c r="L288" i="3"/>
  <c r="N288" i="3"/>
  <c r="K288" i="3"/>
  <c r="X288" i="3"/>
  <c r="W288" i="3"/>
  <c r="Z288" i="3"/>
  <c r="AA288" i="3"/>
  <c r="O288" i="3"/>
  <c r="AB288" i="3"/>
  <c r="Y288" i="3"/>
  <c r="AC288" i="3" l="1"/>
  <c r="V289" i="3" s="1"/>
  <c r="U289" i="3"/>
  <c r="P288" i="3"/>
  <c r="I289" i="3" s="1"/>
  <c r="AA289" i="3" l="1"/>
  <c r="Y289" i="3"/>
  <c r="O289" i="3"/>
  <c r="AB289" i="3"/>
  <c r="N289" i="3"/>
  <c r="J289" i="3"/>
  <c r="K289" i="3"/>
  <c r="M289" i="3"/>
  <c r="L289" i="3"/>
  <c r="Z289" i="3"/>
  <c r="X289" i="3"/>
  <c r="W289" i="3"/>
  <c r="P289" i="3" l="1"/>
  <c r="I290" i="3" s="1"/>
  <c r="L290" i="3" s="1"/>
  <c r="AC289" i="3"/>
  <c r="V290" i="3" s="1"/>
  <c r="U290" i="3"/>
  <c r="M290" i="3" l="1"/>
  <c r="K290" i="3"/>
  <c r="N290" i="3"/>
  <c r="J290" i="3"/>
  <c r="W290" i="3"/>
  <c r="AA290" i="3"/>
  <c r="Z290" i="3"/>
  <c r="X290" i="3"/>
  <c r="O290" i="3"/>
  <c r="AB290" i="3"/>
  <c r="Y290" i="3"/>
  <c r="AC290" i="3" l="1"/>
  <c r="V291" i="3" s="1"/>
  <c r="U291" i="3"/>
  <c r="P290" i="3"/>
  <c r="I291" i="3" s="1"/>
  <c r="Y291" i="3" l="1"/>
  <c r="AA291" i="3"/>
  <c r="J291" i="3"/>
  <c r="K291" i="3"/>
  <c r="M291" i="3"/>
  <c r="N291" i="3"/>
  <c r="O291" i="3"/>
  <c r="AB291" i="3"/>
  <c r="L291" i="3"/>
  <c r="X291" i="3"/>
  <c r="W291" i="3"/>
  <c r="Z291" i="3"/>
  <c r="P291" i="3" l="1"/>
  <c r="I292" i="3" s="1"/>
  <c r="M292" i="3" s="1"/>
  <c r="AC291" i="3"/>
  <c r="V292" i="3" s="1"/>
  <c r="N292" i="3" l="1"/>
  <c r="L292" i="3"/>
  <c r="J292" i="3"/>
  <c r="K292" i="3"/>
  <c r="U292" i="3"/>
  <c r="O292" i="3" l="1"/>
  <c r="AB292" i="3"/>
  <c r="Z292" i="3"/>
  <c r="X292" i="3"/>
  <c r="W292" i="3"/>
  <c r="AA292" i="3"/>
  <c r="Y292" i="3"/>
  <c r="AC292" i="3" l="1"/>
  <c r="V293" i="3" s="1"/>
  <c r="U293" i="3"/>
  <c r="P292" i="3"/>
  <c r="I293" i="3" s="1"/>
  <c r="Y293" i="3" l="1"/>
  <c r="AA293" i="3"/>
  <c r="N293" i="3"/>
  <c r="K293" i="3"/>
  <c r="J293" i="3"/>
  <c r="L293" i="3"/>
  <c r="M293" i="3"/>
  <c r="X293" i="3"/>
  <c r="W293" i="3"/>
  <c r="Z293" i="3"/>
  <c r="O293" i="3"/>
  <c r="AB293" i="3"/>
  <c r="AC293" i="3" l="1"/>
  <c r="V294" i="3" s="1"/>
  <c r="P293" i="3"/>
  <c r="I294" i="3" s="1"/>
  <c r="L294" i="3" s="1"/>
  <c r="K294" i="3" l="1"/>
  <c r="J294" i="3"/>
  <c r="N294" i="3"/>
  <c r="U294" i="3"/>
  <c r="M294" i="3"/>
  <c r="O294" i="3" l="1"/>
  <c r="AB294" i="3"/>
  <c r="X294" i="3"/>
  <c r="W294" i="3"/>
  <c r="Z294" i="3"/>
  <c r="Y294" i="3"/>
  <c r="AA294" i="3"/>
  <c r="AC294" i="3" l="1"/>
  <c r="V295" i="3" s="1"/>
  <c r="U295" i="3"/>
  <c r="P294" i="3"/>
  <c r="I295" i="3" s="1"/>
  <c r="Y295" i="3" l="1"/>
  <c r="AA295" i="3"/>
  <c r="J295" i="3"/>
  <c r="K295" i="3"/>
  <c r="L295" i="3"/>
  <c r="N295" i="3"/>
  <c r="M295" i="3"/>
  <c r="W295" i="3"/>
  <c r="X295" i="3"/>
  <c r="Z295" i="3"/>
  <c r="O295" i="3"/>
  <c r="AB295" i="3"/>
  <c r="AC295" i="3" l="1"/>
  <c r="V296" i="3" s="1"/>
  <c r="P295" i="3"/>
  <c r="I296" i="3" s="1"/>
  <c r="K296" i="3" s="1"/>
  <c r="U296" i="3"/>
  <c r="M296" i="3" l="1"/>
  <c r="L296" i="3"/>
  <c r="N296" i="3"/>
  <c r="J296" i="3"/>
  <c r="O296" i="3"/>
  <c r="AB296" i="3"/>
  <c r="Z296" i="3"/>
  <c r="X296" i="3"/>
  <c r="W296" i="3"/>
  <c r="AA296" i="3"/>
  <c r="Y296" i="3"/>
  <c r="AC296" i="3" l="1"/>
  <c r="V297" i="3" s="1"/>
  <c r="U297" i="3"/>
  <c r="P296" i="3"/>
  <c r="I297" i="3" s="1"/>
  <c r="M297" i="3" s="1"/>
  <c r="Y297" i="3" l="1"/>
  <c r="AA297" i="3"/>
  <c r="K297" i="3"/>
  <c r="J297" i="3"/>
  <c r="L297" i="3"/>
  <c r="N297" i="3"/>
  <c r="W297" i="3"/>
  <c r="Z297" i="3"/>
  <c r="X297" i="3"/>
  <c r="O297" i="3"/>
  <c r="AB297" i="3"/>
  <c r="P297" i="3" l="1"/>
  <c r="I298" i="3" s="1"/>
  <c r="N298" i="3" s="1"/>
  <c r="AC297" i="3"/>
  <c r="V298" i="3" s="1"/>
  <c r="L298" i="3" l="1"/>
  <c r="M298" i="3"/>
  <c r="K298" i="3"/>
  <c r="J298" i="3"/>
  <c r="U298" i="3"/>
  <c r="AA298" i="3" l="1"/>
  <c r="W298" i="3"/>
  <c r="Z298" i="3"/>
  <c r="X298" i="3"/>
  <c r="Y298" i="3"/>
  <c r="O298" i="3"/>
  <c r="AB298" i="3"/>
  <c r="P298" i="3" l="1"/>
  <c r="I299" i="3" s="1"/>
  <c r="AC298" i="3"/>
  <c r="V299" i="3" s="1"/>
  <c r="J299" i="3" l="1"/>
  <c r="K299" i="3"/>
  <c r="N299" i="3"/>
  <c r="U299" i="3"/>
  <c r="M299" i="3"/>
  <c r="L299" i="3"/>
  <c r="Z299" i="3" l="1"/>
  <c r="X299" i="3"/>
  <c r="W299" i="3"/>
  <c r="Y299" i="3"/>
  <c r="AA299" i="3"/>
  <c r="O299" i="3"/>
  <c r="AB299" i="3"/>
  <c r="AC299" i="3" l="1"/>
  <c r="V300" i="3" s="1"/>
  <c r="U300" i="3"/>
  <c r="P299" i="3"/>
  <c r="I300" i="3" s="1"/>
  <c r="L300" i="3" s="1"/>
  <c r="M300" i="3" l="1"/>
  <c r="N300" i="3"/>
  <c r="J300" i="3"/>
  <c r="K300" i="3"/>
  <c r="W300" i="3"/>
  <c r="X300" i="3"/>
  <c r="Z300" i="3"/>
  <c r="AA300" i="3"/>
  <c r="Y300" i="3"/>
  <c r="O300" i="3"/>
  <c r="AB300" i="3"/>
  <c r="P300" i="3" l="1"/>
  <c r="I301" i="3" s="1"/>
  <c r="M301" i="3" s="1"/>
  <c r="AC300" i="3"/>
  <c r="V301" i="3" s="1"/>
  <c r="U301" i="3"/>
  <c r="N301" i="3" l="1"/>
  <c r="L301" i="3"/>
  <c r="J301" i="3"/>
  <c r="K301" i="3"/>
  <c r="O301" i="3"/>
  <c r="AB301" i="3"/>
  <c r="X301" i="3"/>
  <c r="W301" i="3"/>
  <c r="Z301" i="3"/>
  <c r="Y301" i="3"/>
  <c r="AA301" i="3"/>
  <c r="AC301" i="3" l="1"/>
  <c r="V302" i="3" s="1"/>
  <c r="U302" i="3"/>
  <c r="P301" i="3"/>
  <c r="I302" i="3" s="1"/>
  <c r="M302" i="3" s="1"/>
  <c r="N302" i="3" l="1"/>
  <c r="J302" i="3"/>
  <c r="K302" i="3"/>
  <c r="L302" i="3"/>
  <c r="X302" i="3"/>
  <c r="W302" i="3"/>
  <c r="Z302" i="3"/>
  <c r="Y302" i="3"/>
  <c r="AA302" i="3"/>
  <c r="O302" i="3"/>
  <c r="AB302" i="3"/>
  <c r="AC302" i="3" l="1"/>
  <c r="V303" i="3" s="1"/>
  <c r="P302" i="3"/>
  <c r="I303" i="3" s="1"/>
  <c r="M303" i="3" s="1"/>
  <c r="U303" i="3"/>
  <c r="Y303" i="3" l="1"/>
  <c r="N303" i="3"/>
  <c r="J303" i="3"/>
  <c r="K303" i="3"/>
  <c r="L303" i="3"/>
  <c r="O303" i="3"/>
  <c r="AB303" i="3"/>
  <c r="AA303" i="3"/>
  <c r="X303" i="3"/>
  <c r="Z303" i="3"/>
  <c r="W303" i="3"/>
  <c r="AC303" i="3" l="1"/>
  <c r="V304" i="3" s="1"/>
  <c r="U304" i="3"/>
  <c r="P303" i="3"/>
  <c r="I304" i="3" s="1"/>
  <c r="AA304" i="3" l="1"/>
  <c r="Y304" i="3"/>
  <c r="L304" i="3"/>
  <c r="K304" i="3"/>
  <c r="J304" i="3"/>
  <c r="O304" i="3"/>
  <c r="AB304" i="3"/>
  <c r="M304" i="3"/>
  <c r="N304" i="3"/>
  <c r="X304" i="3"/>
  <c r="Z304" i="3"/>
  <c r="W304" i="3"/>
  <c r="AC304" i="3" l="1"/>
  <c r="V305" i="3" s="1"/>
  <c r="P304" i="3"/>
  <c r="I305" i="3" s="1"/>
  <c r="K305" i="3" s="1"/>
  <c r="U305" i="3"/>
  <c r="AB305" i="3" l="1"/>
  <c r="M305" i="3"/>
  <c r="N305" i="3"/>
  <c r="L305" i="3"/>
  <c r="J305" i="3"/>
  <c r="Z305" i="3"/>
  <c r="W305" i="3"/>
  <c r="X305" i="3"/>
  <c r="Y305" i="3"/>
  <c r="AA305" i="3"/>
  <c r="O305" i="3"/>
  <c r="AC305" i="3" l="1"/>
  <c r="V306" i="3" s="1"/>
  <c r="U306" i="3"/>
  <c r="P305" i="3"/>
  <c r="I306" i="3" s="1"/>
  <c r="N306" i="3" l="1"/>
  <c r="K306" i="3"/>
  <c r="J306" i="3"/>
  <c r="L306" i="3"/>
  <c r="M306" i="3"/>
  <c r="AA306" i="3"/>
  <c r="W306" i="3"/>
  <c r="Z306" i="3"/>
  <c r="X306" i="3"/>
  <c r="Y306" i="3"/>
  <c r="O306" i="3"/>
  <c r="AB306" i="3"/>
  <c r="AC306" i="3" l="1"/>
  <c r="V307" i="3" s="1"/>
  <c r="P306" i="3"/>
  <c r="I307" i="3" s="1"/>
  <c r="M307" i="3" s="1"/>
  <c r="U307" i="3"/>
  <c r="N307" i="3" l="1"/>
  <c r="L307" i="3"/>
  <c r="K307" i="3"/>
  <c r="J307" i="3"/>
  <c r="O307" i="3"/>
  <c r="AB307" i="3"/>
  <c r="W307" i="3"/>
  <c r="X307" i="3"/>
  <c r="Z307" i="3"/>
  <c r="Y307" i="3"/>
  <c r="AA307" i="3"/>
  <c r="AC307" i="3" l="1"/>
  <c r="V308" i="3" s="1"/>
  <c r="U308" i="3"/>
  <c r="P307" i="3"/>
  <c r="I308" i="3" s="1"/>
  <c r="N308" i="3" l="1"/>
  <c r="J308" i="3"/>
  <c r="K308" i="3"/>
  <c r="O308" i="3"/>
  <c r="AB308" i="3"/>
  <c r="L308" i="3"/>
  <c r="M308" i="3"/>
  <c r="Y308" i="3"/>
  <c r="X308" i="3"/>
  <c r="W308" i="3"/>
  <c r="Z308" i="3"/>
  <c r="AA308" i="3"/>
  <c r="AC308" i="3" l="1"/>
  <c r="V309" i="3" s="1"/>
  <c r="U309" i="3"/>
  <c r="P308" i="3"/>
  <c r="I309" i="3" s="1"/>
  <c r="M309" i="3" s="1"/>
  <c r="Y309" i="3" l="1"/>
  <c r="AB309" i="3"/>
  <c r="O309" i="3"/>
  <c r="J309" i="3"/>
  <c r="K309" i="3"/>
  <c r="N309" i="3"/>
  <c r="L309" i="3"/>
  <c r="AA309" i="3"/>
  <c r="X309" i="3"/>
  <c r="W309" i="3"/>
  <c r="Z309" i="3"/>
  <c r="P309" i="3" l="1"/>
  <c r="I310" i="3" s="1"/>
  <c r="J310" i="3" s="1"/>
  <c r="AC309" i="3"/>
  <c r="V310" i="3" s="1"/>
  <c r="M310" i="3" l="1"/>
  <c r="N310" i="3"/>
  <c r="L310" i="3"/>
  <c r="U310" i="3"/>
  <c r="W310" i="3"/>
  <c r="K310" i="3"/>
  <c r="AA310" i="3" l="1"/>
  <c r="Y310" i="3"/>
  <c r="Z310" i="3"/>
  <c r="X310" i="3"/>
  <c r="O310" i="3"/>
  <c r="P310" i="3" s="1"/>
  <c r="I311" i="3" s="1"/>
  <c r="L311" i="3" s="1"/>
  <c r="AB310" i="3"/>
  <c r="U311" i="3"/>
  <c r="AC310" i="3" l="1"/>
  <c r="V311" i="3" s="1"/>
  <c r="W311" i="3" s="1"/>
  <c r="N311" i="3"/>
  <c r="K311" i="3"/>
  <c r="J311" i="3"/>
  <c r="M311" i="3"/>
  <c r="O311" i="3"/>
  <c r="Z311" i="3" l="1"/>
  <c r="AA311" i="3"/>
  <c r="Y311" i="3"/>
  <c r="X311" i="3"/>
  <c r="AB311" i="3"/>
  <c r="P311" i="3"/>
  <c r="I312" i="3" s="1"/>
  <c r="M312" i="3" s="1"/>
  <c r="AC311" i="3" l="1"/>
  <c r="V312" i="3" s="1"/>
  <c r="L312" i="3"/>
  <c r="N312" i="3"/>
  <c r="J312" i="3"/>
  <c r="K312" i="3"/>
  <c r="U312" i="3"/>
  <c r="Z312" i="3" l="1"/>
  <c r="X312" i="3"/>
  <c r="AA312" i="3"/>
  <c r="Y312" i="3"/>
  <c r="W312" i="3"/>
  <c r="O312" i="3"/>
  <c r="AB312" i="3"/>
  <c r="AC312" i="3" l="1"/>
  <c r="V313" i="3" s="1"/>
  <c r="P312" i="3"/>
  <c r="I313" i="3" s="1"/>
  <c r="J313" i="3" l="1"/>
  <c r="K313" i="3"/>
  <c r="N313" i="3"/>
  <c r="M313" i="3"/>
  <c r="L313" i="3"/>
  <c r="U313" i="3"/>
  <c r="X313" i="3" l="1"/>
  <c r="Y313" i="3"/>
  <c r="W313" i="3"/>
  <c r="AA313" i="3"/>
  <c r="Z313" i="3"/>
  <c r="O313" i="3"/>
  <c r="AB313" i="3"/>
  <c r="AC313" i="3" l="1"/>
  <c r="V314" i="3" s="1"/>
  <c r="P313" i="3"/>
  <c r="I314" i="3" s="1"/>
  <c r="L314" i="3" l="1"/>
  <c r="K314" i="3"/>
  <c r="J314" i="3"/>
  <c r="N314" i="3"/>
  <c r="M314" i="3"/>
  <c r="U314" i="3"/>
  <c r="O314" i="3" l="1"/>
  <c r="AB314" i="3"/>
  <c r="X314" i="3"/>
  <c r="AA314" i="3"/>
  <c r="Y314" i="3"/>
  <c r="W314" i="3"/>
  <c r="Z314" i="3"/>
  <c r="AC314" i="3" l="1"/>
  <c r="V315" i="3" s="1"/>
  <c r="U315" i="3"/>
  <c r="P314" i="3"/>
  <c r="I315" i="3" s="1"/>
  <c r="Y315" i="3" l="1"/>
  <c r="AA315" i="3"/>
  <c r="N315" i="3"/>
  <c r="K315" i="3"/>
  <c r="J315" i="3"/>
  <c r="L315" i="3"/>
  <c r="M315" i="3"/>
  <c r="X315" i="3"/>
  <c r="Z315" i="3"/>
  <c r="W315" i="3"/>
  <c r="O315" i="3"/>
  <c r="AB315" i="3"/>
  <c r="P315" i="3" l="1"/>
  <c r="I316" i="3" s="1"/>
  <c r="K316" i="3" s="1"/>
  <c r="AC315" i="3"/>
  <c r="V316" i="3" s="1"/>
  <c r="N316" i="3" l="1"/>
  <c r="L316" i="3"/>
  <c r="M316" i="3"/>
  <c r="J316" i="3"/>
  <c r="U316" i="3"/>
  <c r="Y316" i="3" l="1"/>
  <c r="W316" i="3"/>
  <c r="X316" i="3"/>
  <c r="Z316" i="3"/>
  <c r="AA316" i="3"/>
  <c r="O316" i="3"/>
  <c r="AB316" i="3"/>
  <c r="AC316" i="3" l="1"/>
  <c r="V317" i="3" s="1"/>
  <c r="U317" i="3"/>
  <c r="P316" i="3"/>
  <c r="I317" i="3" s="1"/>
  <c r="L317" i="3" s="1"/>
  <c r="Y317" i="3" l="1"/>
  <c r="N317" i="3"/>
  <c r="M317" i="3"/>
  <c r="J317" i="3"/>
  <c r="K317" i="3"/>
  <c r="AA317" i="3"/>
  <c r="X317" i="3"/>
  <c r="W317" i="3"/>
  <c r="Z317" i="3"/>
  <c r="O317" i="3"/>
  <c r="AB317" i="3"/>
  <c r="AC317" i="3" l="1"/>
  <c r="V318" i="3" s="1"/>
  <c r="U318" i="3"/>
  <c r="P317" i="3"/>
  <c r="I318" i="3" s="1"/>
  <c r="AA318" i="3" l="1"/>
  <c r="K318" i="3"/>
  <c r="J318" i="3"/>
  <c r="L318" i="3"/>
  <c r="Y318" i="3"/>
  <c r="Z318" i="3"/>
  <c r="W318" i="3"/>
  <c r="X318" i="3"/>
  <c r="O318" i="3"/>
  <c r="AB318" i="3"/>
  <c r="M318" i="3"/>
  <c r="N318" i="3"/>
  <c r="AC318" i="3" l="1"/>
  <c r="V319" i="3" s="1"/>
  <c r="P318" i="3"/>
  <c r="I319" i="3" s="1"/>
  <c r="N319" i="3" s="1"/>
  <c r="U319" i="3"/>
  <c r="AA319" i="3" s="1"/>
  <c r="M319" i="3" l="1"/>
  <c r="J319" i="3"/>
  <c r="Y319" i="3"/>
  <c r="K319" i="3"/>
  <c r="L319" i="3"/>
  <c r="O319" i="3"/>
  <c r="AB319" i="3"/>
  <c r="X319" i="3"/>
  <c r="Z319" i="3"/>
  <c r="W319" i="3"/>
  <c r="AC319" i="3" l="1"/>
  <c r="V320" i="3" s="1"/>
  <c r="U320" i="3"/>
  <c r="P319" i="3"/>
  <c r="I320" i="3" s="1"/>
  <c r="K320" i="3" l="1"/>
  <c r="J320" i="3"/>
  <c r="M320" i="3"/>
  <c r="W320" i="3"/>
  <c r="Z320" i="3"/>
  <c r="X320" i="3"/>
  <c r="Y320" i="3"/>
  <c r="O320" i="3"/>
  <c r="AB320" i="3"/>
  <c r="L320" i="3"/>
  <c r="N320" i="3"/>
  <c r="AA320" i="3"/>
  <c r="AC320" i="3" l="1"/>
  <c r="V321" i="3" s="1"/>
  <c r="P320" i="3"/>
  <c r="I321" i="3" s="1"/>
  <c r="M321" i="3" s="1"/>
  <c r="U321" i="3"/>
  <c r="AA321" i="3" l="1"/>
  <c r="J321" i="3"/>
  <c r="L321" i="3"/>
  <c r="K321" i="3"/>
  <c r="N321" i="3"/>
  <c r="Y321" i="3"/>
  <c r="X321" i="3"/>
  <c r="Z321" i="3"/>
  <c r="W321" i="3"/>
  <c r="O321" i="3"/>
  <c r="AB321" i="3"/>
  <c r="AC321" i="3" l="1"/>
  <c r="V322" i="3" s="1"/>
  <c r="P321" i="3"/>
  <c r="I322" i="3" s="1"/>
  <c r="N322" i="3" l="1"/>
  <c r="K322" i="3"/>
  <c r="J322" i="3"/>
  <c r="L322" i="3"/>
  <c r="M322" i="3"/>
  <c r="U322" i="3"/>
  <c r="O322" i="3" l="1"/>
  <c r="AB322" i="3"/>
  <c r="AA322" i="3"/>
  <c r="Z322" i="3"/>
  <c r="Y322" i="3"/>
  <c r="W322" i="3"/>
  <c r="X322" i="3"/>
  <c r="AC322" i="3" l="1"/>
  <c r="V323" i="3" s="1"/>
  <c r="P322" i="3"/>
  <c r="I323" i="3" s="1"/>
  <c r="K323" i="3" l="1"/>
  <c r="J323" i="3"/>
  <c r="L323" i="3"/>
  <c r="U323" i="3"/>
  <c r="N323" i="3"/>
  <c r="M323" i="3"/>
  <c r="AB323" i="3" l="1"/>
  <c r="AA323" i="3"/>
  <c r="W323" i="3"/>
  <c r="X323" i="3"/>
  <c r="Z323" i="3"/>
  <c r="Y323" i="3"/>
  <c r="O323" i="3"/>
  <c r="AC323" i="3" l="1"/>
  <c r="V324" i="3" s="1"/>
  <c r="U324" i="3"/>
  <c r="P323" i="3"/>
  <c r="I324" i="3" s="1"/>
  <c r="L324" i="3" s="1"/>
  <c r="N324" i="3" l="1"/>
  <c r="O324" i="3"/>
  <c r="AB324" i="3"/>
  <c r="M324" i="3"/>
  <c r="J324" i="3"/>
  <c r="K324" i="3"/>
  <c r="AA324" i="3"/>
  <c r="W324" i="3"/>
  <c r="X324" i="3"/>
  <c r="Z324" i="3"/>
  <c r="Y324" i="3"/>
  <c r="P324" i="3" l="1"/>
  <c r="I325" i="3" s="1"/>
  <c r="L325" i="3" s="1"/>
  <c r="AC324" i="3"/>
  <c r="V325" i="3" s="1"/>
  <c r="N325" i="3" l="1"/>
  <c r="M325" i="3"/>
  <c r="J325" i="3"/>
  <c r="K325" i="3"/>
  <c r="U325" i="3"/>
  <c r="O325" i="3" l="1"/>
  <c r="AB325" i="3"/>
  <c r="Z325" i="3"/>
  <c r="X325" i="3"/>
  <c r="AA325" i="3"/>
  <c r="W325" i="3"/>
  <c r="Y325" i="3"/>
  <c r="AC325" i="3" l="1"/>
  <c r="V326" i="3" s="1"/>
  <c r="U326" i="3"/>
  <c r="P325" i="3"/>
  <c r="I326" i="3" s="1"/>
  <c r="M326" i="3" s="1"/>
  <c r="AA326" i="3" l="1"/>
  <c r="L326" i="3"/>
  <c r="N326" i="3"/>
  <c r="J326" i="3"/>
  <c r="K326" i="3"/>
  <c r="AB326" i="3"/>
  <c r="Y326" i="3"/>
  <c r="Z326" i="3"/>
  <c r="W326" i="3"/>
  <c r="X326" i="3"/>
  <c r="O326" i="3"/>
  <c r="P326" i="3" l="1"/>
  <c r="I327" i="3" s="1"/>
  <c r="L327" i="3" s="1"/>
  <c r="AC326" i="3"/>
  <c r="V327" i="3" s="1"/>
  <c r="M327" i="3" l="1"/>
  <c r="N327" i="3"/>
  <c r="J327" i="3"/>
  <c r="K327" i="3"/>
  <c r="U327" i="3"/>
  <c r="W327" i="3" l="1"/>
  <c r="X327" i="3"/>
  <c r="Z327" i="3"/>
  <c r="Y327" i="3"/>
  <c r="AA327" i="3"/>
  <c r="O327" i="3"/>
  <c r="AB327" i="3"/>
  <c r="AC327" i="3" l="1"/>
  <c r="V328" i="3" s="1"/>
  <c r="U328" i="3"/>
  <c r="P327" i="3"/>
  <c r="I328" i="3" s="1"/>
  <c r="N328" i="3" s="1"/>
  <c r="AA328" i="3" l="1"/>
  <c r="M328" i="3"/>
  <c r="L328" i="3"/>
  <c r="J328" i="3"/>
  <c r="K328" i="3"/>
  <c r="Y328" i="3"/>
  <c r="W328" i="3"/>
  <c r="X328" i="3"/>
  <c r="Z328" i="3"/>
  <c r="O328" i="3"/>
  <c r="AB328" i="3"/>
  <c r="AC328" i="3" l="1"/>
  <c r="V329" i="3" s="1"/>
  <c r="U329" i="3"/>
  <c r="P328" i="3"/>
  <c r="I329" i="3" s="1"/>
  <c r="N329" i="3" s="1"/>
  <c r="AA329" i="3" l="1"/>
  <c r="Y329" i="3"/>
  <c r="AB329" i="3"/>
  <c r="M329" i="3"/>
  <c r="O329" i="3"/>
  <c r="J329" i="3"/>
  <c r="K329" i="3"/>
  <c r="Z329" i="3"/>
  <c r="X329" i="3"/>
  <c r="W329" i="3"/>
  <c r="L329" i="3"/>
  <c r="AC329" i="3" l="1"/>
  <c r="V330" i="3" s="1"/>
  <c r="P329" i="3"/>
  <c r="I330" i="3" s="1"/>
  <c r="L330" i="3" s="1"/>
  <c r="U330" i="3"/>
  <c r="N330" i="3" l="1"/>
  <c r="M330" i="3"/>
  <c r="K330" i="3"/>
  <c r="J330" i="3"/>
  <c r="W330" i="3"/>
  <c r="X330" i="3"/>
  <c r="Z330" i="3"/>
  <c r="Y330" i="3"/>
  <c r="AA330" i="3"/>
  <c r="O330" i="3"/>
  <c r="AB330" i="3"/>
  <c r="AC330" i="3" l="1"/>
  <c r="V331" i="3" s="1"/>
  <c r="U331" i="3"/>
  <c r="P330" i="3"/>
  <c r="I331" i="3" s="1"/>
  <c r="Y331" i="3" l="1"/>
  <c r="J331" i="3"/>
  <c r="K331" i="3"/>
  <c r="L331" i="3"/>
  <c r="O331" i="3"/>
  <c r="AB331" i="3"/>
  <c r="M331" i="3"/>
  <c r="N331" i="3"/>
  <c r="X331" i="3"/>
  <c r="Z331" i="3"/>
  <c r="AA331" i="3"/>
  <c r="W331" i="3"/>
  <c r="P331" i="3" l="1"/>
  <c r="I332" i="3" s="1"/>
  <c r="L332" i="3" s="1"/>
  <c r="AC331" i="3"/>
  <c r="V332" i="3" s="1"/>
  <c r="N332" i="3" l="1"/>
  <c r="J332" i="3"/>
  <c r="K332" i="3"/>
  <c r="M332" i="3"/>
  <c r="U332" i="3"/>
  <c r="X332" i="3" l="1"/>
  <c r="W332" i="3"/>
  <c r="Z332" i="3"/>
  <c r="AA332" i="3"/>
  <c r="Y332" i="3"/>
  <c r="O332" i="3"/>
  <c r="AB332" i="3"/>
  <c r="P332" i="3" l="1"/>
  <c r="I333" i="3" s="1"/>
  <c r="AC332" i="3"/>
  <c r="V333" i="3" s="1"/>
  <c r="U333" i="3" l="1"/>
  <c r="K333" i="3"/>
  <c r="J333" i="3"/>
  <c r="N333" i="3"/>
  <c r="M333" i="3"/>
  <c r="L333" i="3"/>
  <c r="X333" i="3" l="1"/>
  <c r="Z333" i="3"/>
  <c r="W333" i="3"/>
  <c r="AA333" i="3"/>
  <c r="Y333" i="3"/>
  <c r="O333" i="3"/>
  <c r="AB333" i="3"/>
  <c r="AC333" i="3" l="1"/>
  <c r="V334" i="3" s="1"/>
  <c r="U334" i="3"/>
  <c r="P333" i="3"/>
  <c r="I334" i="3" s="1"/>
  <c r="N334" i="3" s="1"/>
  <c r="AA334" i="3" l="1"/>
  <c r="Y334" i="3"/>
  <c r="M334" i="3"/>
  <c r="W334" i="3"/>
  <c r="Z334" i="3"/>
  <c r="X334" i="3"/>
  <c r="L334" i="3"/>
  <c r="K334" i="3"/>
  <c r="J334" i="3"/>
  <c r="O334" i="3"/>
  <c r="AB334" i="3"/>
  <c r="P334" i="3" l="1"/>
  <c r="I335" i="3" s="1"/>
  <c r="K335" i="3" s="1"/>
  <c r="AC334" i="3"/>
  <c r="V335" i="3" s="1"/>
  <c r="U335" i="3"/>
  <c r="N335" i="3" l="1"/>
  <c r="M335" i="3"/>
  <c r="L335" i="3"/>
  <c r="J335" i="3"/>
  <c r="X335" i="3"/>
  <c r="Z335" i="3"/>
  <c r="W335" i="3"/>
  <c r="AA335" i="3"/>
  <c r="Y335" i="3"/>
  <c r="O335" i="3"/>
  <c r="AB335" i="3"/>
  <c r="AC335" i="3" l="1"/>
  <c r="V336" i="3" s="1"/>
  <c r="U336" i="3"/>
  <c r="P335" i="3"/>
  <c r="I336" i="3" s="1"/>
  <c r="L336" i="3" s="1"/>
  <c r="K336" i="3" l="1"/>
  <c r="J336" i="3"/>
  <c r="M336" i="3"/>
  <c r="Z336" i="3"/>
  <c r="X336" i="3"/>
  <c r="AA336" i="3"/>
  <c r="W336" i="3"/>
  <c r="Y336" i="3"/>
  <c r="N336" i="3"/>
  <c r="O336" i="3"/>
  <c r="AB336" i="3"/>
  <c r="P336" i="3" l="1"/>
  <c r="I337" i="3" s="1"/>
  <c r="J337" i="3" s="1"/>
  <c r="AC336" i="3"/>
  <c r="V337" i="3" s="1"/>
  <c r="N337" i="3" l="1"/>
  <c r="M337" i="3"/>
  <c r="L337" i="3"/>
  <c r="K337" i="3"/>
  <c r="U337" i="3"/>
  <c r="Y337" i="3" l="1"/>
  <c r="X337" i="3"/>
  <c r="AA337" i="3"/>
  <c r="W337" i="3"/>
  <c r="Z337" i="3"/>
  <c r="O337" i="3"/>
  <c r="AB337" i="3"/>
  <c r="P337" i="3" l="1"/>
  <c r="I338" i="3" s="1"/>
  <c r="L338" i="3" s="1"/>
  <c r="AC337" i="3"/>
  <c r="V338" i="3" s="1"/>
  <c r="U338" i="3" l="1"/>
  <c r="N338" i="3"/>
  <c r="K338" i="3"/>
  <c r="J338" i="3"/>
  <c r="M338" i="3"/>
  <c r="O338" i="3" l="1"/>
  <c r="AB338" i="3"/>
  <c r="X338" i="3"/>
  <c r="Z338" i="3"/>
  <c r="W338" i="3"/>
  <c r="Y338" i="3"/>
  <c r="AA338" i="3"/>
  <c r="AC338" i="3" l="1"/>
  <c r="V339" i="3" s="1"/>
  <c r="U339" i="3"/>
  <c r="P338" i="3"/>
  <c r="I339" i="3" s="1"/>
  <c r="M339" i="3" s="1"/>
  <c r="Y339" i="3" l="1"/>
  <c r="L339" i="3"/>
  <c r="J339" i="3"/>
  <c r="K339" i="3"/>
  <c r="N339" i="3"/>
  <c r="X339" i="3"/>
  <c r="Z339" i="3"/>
  <c r="W339" i="3"/>
  <c r="AA339" i="3"/>
  <c r="O339" i="3"/>
  <c r="AB339" i="3"/>
  <c r="P339" i="3" l="1"/>
  <c r="I340" i="3" s="1"/>
  <c r="K340" i="3" s="1"/>
  <c r="AC339" i="3"/>
  <c r="V340" i="3" s="1"/>
  <c r="N340" i="3" l="1"/>
  <c r="L340" i="3"/>
  <c r="M340" i="3"/>
  <c r="J340" i="3"/>
  <c r="U340" i="3"/>
  <c r="O340" i="3" l="1"/>
  <c r="AB340" i="3"/>
  <c r="W340" i="3"/>
  <c r="X340" i="3"/>
  <c r="Z340" i="3"/>
  <c r="AA340" i="3"/>
  <c r="Y340" i="3"/>
  <c r="AC340" i="3" l="1"/>
  <c r="V341" i="3" s="1"/>
  <c r="U341" i="3"/>
  <c r="P340" i="3"/>
  <c r="I341" i="3" s="1"/>
  <c r="M341" i="3" s="1"/>
  <c r="Y341" i="3" l="1"/>
  <c r="AB341" i="3"/>
  <c r="O341" i="3"/>
  <c r="K341" i="3"/>
  <c r="J341" i="3"/>
  <c r="N341" i="3"/>
  <c r="AA341" i="3"/>
  <c r="Z341" i="3"/>
  <c r="W341" i="3"/>
  <c r="X341" i="3"/>
  <c r="L341" i="3"/>
  <c r="AC341" i="3" l="1"/>
  <c r="V342" i="3" s="1"/>
  <c r="P341" i="3"/>
  <c r="I342" i="3" s="1"/>
  <c r="J342" i="3" s="1"/>
  <c r="U342" i="3"/>
  <c r="N342" i="3" l="1"/>
  <c r="M342" i="3"/>
  <c r="L342" i="3"/>
  <c r="K342" i="3"/>
  <c r="Z342" i="3"/>
  <c r="W342" i="3"/>
  <c r="X342" i="3"/>
  <c r="Y342" i="3"/>
  <c r="O342" i="3"/>
  <c r="AB342" i="3"/>
  <c r="AA342" i="3"/>
  <c r="AC342" i="3" l="1"/>
  <c r="V343" i="3" s="1"/>
  <c r="P342" i="3"/>
  <c r="I343" i="3" s="1"/>
  <c r="L343" i="3" s="1"/>
  <c r="U343" i="3" l="1"/>
  <c r="J343" i="3"/>
  <c r="K343" i="3"/>
  <c r="M343" i="3"/>
  <c r="N343" i="3"/>
  <c r="X343" i="3" l="1"/>
  <c r="W343" i="3"/>
  <c r="Z343" i="3"/>
  <c r="Y343" i="3"/>
  <c r="AA343" i="3"/>
  <c r="O343" i="3"/>
  <c r="AB343" i="3"/>
  <c r="AC343" i="3" l="1"/>
  <c r="V344" i="3" s="1"/>
  <c r="U344" i="3"/>
  <c r="P343" i="3"/>
  <c r="I344" i="3" s="1"/>
  <c r="L344" i="3" s="1"/>
  <c r="AA344" i="3" l="1"/>
  <c r="O344" i="3"/>
  <c r="AB344" i="3"/>
  <c r="M344" i="3"/>
  <c r="J344" i="3"/>
  <c r="K344" i="3"/>
  <c r="N344" i="3"/>
  <c r="Z344" i="3"/>
  <c r="W344" i="3"/>
  <c r="X344" i="3"/>
  <c r="Y344" i="3"/>
  <c r="P344" i="3" l="1"/>
  <c r="I345" i="3" s="1"/>
  <c r="M345" i="3" s="1"/>
  <c r="AC344" i="3"/>
  <c r="V345" i="3" s="1"/>
  <c r="U345" i="3"/>
  <c r="J345" i="3" l="1"/>
  <c r="L345" i="3"/>
  <c r="N345" i="3"/>
  <c r="K345" i="3"/>
  <c r="O345" i="3"/>
  <c r="AB345" i="3"/>
  <c r="Z345" i="3"/>
  <c r="W345" i="3"/>
  <c r="X345" i="3"/>
  <c r="AA345" i="3"/>
  <c r="Y345" i="3"/>
  <c r="AC345" i="3" l="1"/>
  <c r="V346" i="3" s="1"/>
  <c r="P345" i="3"/>
  <c r="I346" i="3" s="1"/>
  <c r="N346" i="3" s="1"/>
  <c r="M346" i="3" l="1"/>
  <c r="L346" i="3"/>
  <c r="J346" i="3"/>
  <c r="K346" i="3"/>
  <c r="U346" i="3"/>
  <c r="Z346" i="3" l="1"/>
  <c r="AA346" i="3"/>
  <c r="Y346" i="3"/>
  <c r="X346" i="3"/>
  <c r="W346" i="3"/>
  <c r="O346" i="3"/>
  <c r="AB346" i="3"/>
  <c r="P346" i="3" l="1"/>
  <c r="I347" i="3" s="1"/>
  <c r="L347" i="3" s="1"/>
  <c r="AC346" i="3"/>
  <c r="V347" i="3" s="1"/>
  <c r="N347" i="3" l="1"/>
  <c r="U347" i="3"/>
  <c r="M347" i="3"/>
  <c r="J347" i="3"/>
  <c r="K347" i="3"/>
  <c r="O347" i="3" l="1"/>
  <c r="AB347" i="3"/>
  <c r="W347" i="3"/>
  <c r="Z347" i="3"/>
  <c r="X347" i="3"/>
  <c r="Y347" i="3"/>
  <c r="AA347" i="3"/>
  <c r="AC347" i="3" l="1"/>
  <c r="V348" i="3" s="1"/>
  <c r="U348" i="3"/>
  <c r="P347" i="3"/>
  <c r="I348" i="3" s="1"/>
  <c r="M348" i="3" s="1"/>
  <c r="AA348" i="3" l="1"/>
  <c r="Y348" i="3"/>
  <c r="N348" i="3"/>
  <c r="O348" i="3"/>
  <c r="AB348" i="3"/>
  <c r="L348" i="3"/>
  <c r="K348" i="3"/>
  <c r="J348" i="3"/>
  <c r="W348" i="3"/>
  <c r="X348" i="3"/>
  <c r="Z348" i="3"/>
  <c r="P348" i="3" l="1"/>
  <c r="I349" i="3" s="1"/>
  <c r="N349" i="3" s="1"/>
  <c r="AC348" i="3"/>
  <c r="V349" i="3" s="1"/>
  <c r="U349" i="3"/>
  <c r="M349" i="3" l="1"/>
  <c r="Y349" i="3"/>
  <c r="K349" i="3"/>
  <c r="J349" i="3"/>
  <c r="L349" i="3"/>
  <c r="AA349" i="3"/>
  <c r="X349" i="3"/>
  <c r="Z349" i="3"/>
  <c r="W349" i="3"/>
  <c r="O349" i="3"/>
  <c r="AB349" i="3"/>
  <c r="P349" i="3" l="1"/>
  <c r="I350" i="3" s="1"/>
  <c r="M350" i="3" s="1"/>
  <c r="AC349" i="3"/>
  <c r="V350" i="3" s="1"/>
  <c r="N350" i="3" l="1"/>
  <c r="U350" i="3"/>
  <c r="L350" i="3"/>
  <c r="K350" i="3"/>
  <c r="J350" i="3"/>
  <c r="AA350" i="3" l="1"/>
  <c r="X350" i="3"/>
  <c r="Z350" i="3"/>
  <c r="W350" i="3"/>
  <c r="Y350" i="3"/>
  <c r="O350" i="3"/>
  <c r="AB350" i="3"/>
  <c r="AC350" i="3" l="1"/>
  <c r="V351" i="3" s="1"/>
  <c r="U351" i="3"/>
  <c r="P350" i="3"/>
  <c r="I351" i="3" s="1"/>
  <c r="M351" i="3" s="1"/>
  <c r="Y351" i="3" l="1"/>
  <c r="AA351" i="3"/>
  <c r="L351" i="3"/>
  <c r="J351" i="3"/>
  <c r="K351" i="3"/>
  <c r="N351" i="3"/>
  <c r="X351" i="3"/>
  <c r="Z351" i="3"/>
  <c r="W351" i="3"/>
  <c r="O351" i="3"/>
  <c r="AB351" i="3"/>
  <c r="AC351" i="3" l="1"/>
  <c r="V352" i="3" s="1"/>
  <c r="P351" i="3"/>
  <c r="I352" i="3" s="1"/>
  <c r="N352" i="3" s="1"/>
  <c r="U352" i="3"/>
  <c r="Y352" i="3" s="1"/>
  <c r="J352" i="3" l="1"/>
  <c r="L352" i="3"/>
  <c r="K352" i="3"/>
  <c r="AA352" i="3"/>
  <c r="M352" i="3"/>
  <c r="Z352" i="3"/>
  <c r="X352" i="3"/>
  <c r="W352" i="3"/>
  <c r="O352" i="3"/>
  <c r="AB352" i="3"/>
  <c r="P352" i="3" l="1"/>
  <c r="I353" i="3" s="1"/>
  <c r="AC352" i="3"/>
  <c r="V353" i="3" s="1"/>
  <c r="U353" i="3" l="1"/>
  <c r="K353" i="3"/>
  <c r="J353" i="3"/>
  <c r="N353" i="3"/>
  <c r="L353" i="3"/>
  <c r="M353" i="3"/>
  <c r="X353" i="3" l="1"/>
  <c r="W353" i="3"/>
  <c r="Z353" i="3"/>
  <c r="Y353" i="3"/>
  <c r="AA353" i="3"/>
  <c r="O353" i="3"/>
  <c r="AB353" i="3"/>
  <c r="AC353" i="3" l="1"/>
  <c r="V354" i="3" s="1"/>
  <c r="U354" i="3"/>
  <c r="P353" i="3"/>
  <c r="I354" i="3" s="1"/>
  <c r="L354" i="3" s="1"/>
  <c r="AA354" i="3" l="1"/>
  <c r="M354" i="3"/>
  <c r="N354" i="3"/>
  <c r="Y354" i="3"/>
  <c r="Z354" i="3"/>
  <c r="W354" i="3"/>
  <c r="X354" i="3"/>
  <c r="J354" i="3"/>
  <c r="K354" i="3"/>
  <c r="O354" i="3"/>
  <c r="AB354" i="3"/>
  <c r="P354" i="3" l="1"/>
  <c r="I355" i="3" s="1"/>
  <c r="L355" i="3" s="1"/>
  <c r="AC354" i="3"/>
  <c r="V355" i="3" s="1"/>
  <c r="M355" i="3" l="1"/>
  <c r="J355" i="3"/>
  <c r="K355" i="3"/>
  <c r="N355" i="3"/>
  <c r="U355" i="3"/>
  <c r="Z355" i="3" l="1"/>
  <c r="X355" i="3"/>
  <c r="AA355" i="3"/>
  <c r="W355" i="3"/>
  <c r="Y355" i="3"/>
  <c r="O355" i="3"/>
  <c r="AB355" i="3"/>
  <c r="AC355" i="3" l="1"/>
  <c r="V356" i="3" s="1"/>
  <c r="U356" i="3"/>
  <c r="P355" i="3"/>
  <c r="I356" i="3" s="1"/>
  <c r="M356" i="3" s="1"/>
  <c r="Y356" i="3" l="1"/>
  <c r="AA356" i="3"/>
  <c r="L356" i="3"/>
  <c r="K356" i="3"/>
  <c r="J356" i="3"/>
  <c r="N356" i="3"/>
  <c r="W356" i="3"/>
  <c r="X356" i="3"/>
  <c r="Z356" i="3"/>
  <c r="O356" i="3"/>
  <c r="AB356" i="3"/>
  <c r="AC356" i="3" l="1"/>
  <c r="V357" i="3" s="1"/>
  <c r="P356" i="3"/>
  <c r="I357" i="3" s="1"/>
  <c r="M357" i="3" s="1"/>
  <c r="U357" i="3"/>
  <c r="AA357" i="3" s="1"/>
  <c r="L357" i="3" l="1"/>
  <c r="K357" i="3"/>
  <c r="J357" i="3"/>
  <c r="Y357" i="3"/>
  <c r="N357" i="3"/>
  <c r="Z357" i="3"/>
  <c r="W357" i="3"/>
  <c r="X357" i="3"/>
  <c r="O357" i="3"/>
  <c r="AB357" i="3"/>
  <c r="AC357" i="3" l="1"/>
  <c r="V358" i="3" s="1"/>
  <c r="P357" i="3"/>
  <c r="I358" i="3" s="1"/>
  <c r="M358" i="3" s="1"/>
  <c r="J358" i="3" l="1"/>
  <c r="K358" i="3"/>
  <c r="N358" i="3"/>
  <c r="L358" i="3"/>
  <c r="U358" i="3"/>
  <c r="Y358" i="3" l="1"/>
  <c r="Z358" i="3"/>
  <c r="W358" i="3"/>
  <c r="X358" i="3"/>
  <c r="AA358" i="3"/>
  <c r="O358" i="3"/>
  <c r="AB358" i="3"/>
  <c r="AC358" i="3" l="1"/>
  <c r="V359" i="3" s="1"/>
  <c r="U359" i="3"/>
  <c r="P358" i="3"/>
  <c r="I359" i="3" s="1"/>
  <c r="N359" i="3" s="1"/>
  <c r="AA359" i="3" l="1"/>
  <c r="Y359" i="3"/>
  <c r="M359" i="3"/>
  <c r="L359" i="3"/>
  <c r="O359" i="3"/>
  <c r="AB359" i="3"/>
  <c r="K359" i="3"/>
  <c r="J359" i="3"/>
  <c r="X359" i="3"/>
  <c r="W359" i="3"/>
  <c r="Z359" i="3"/>
  <c r="P359" i="3" l="1"/>
  <c r="I360" i="3" s="1"/>
  <c r="M360" i="3" s="1"/>
  <c r="AC359" i="3"/>
  <c r="V360" i="3" s="1"/>
  <c r="U360" i="3"/>
  <c r="L360" i="3" l="1"/>
  <c r="N360" i="3"/>
  <c r="K360" i="3"/>
  <c r="J360" i="3"/>
  <c r="O360" i="3"/>
  <c r="AB360" i="3"/>
  <c r="Z360" i="3"/>
  <c r="AA360" i="3"/>
  <c r="W360" i="3"/>
  <c r="X360" i="3"/>
  <c r="Y360" i="3"/>
  <c r="AC360" i="3" l="1"/>
  <c r="V361" i="3" s="1"/>
  <c r="P360" i="3"/>
  <c r="I361" i="3" s="1"/>
  <c r="M361" i="3" l="1"/>
  <c r="K361" i="3"/>
  <c r="J361" i="3"/>
  <c r="L361" i="3"/>
  <c r="U361" i="3"/>
  <c r="N361" i="3"/>
  <c r="O361" i="3" l="1"/>
  <c r="AB361" i="3"/>
  <c r="W361" i="3"/>
  <c r="Z361" i="3"/>
  <c r="X361" i="3"/>
  <c r="Y361" i="3"/>
  <c r="AA361" i="3"/>
  <c r="AC361" i="3" l="1"/>
  <c r="V362" i="3" s="1"/>
  <c r="U362" i="3"/>
  <c r="P361" i="3"/>
  <c r="I362" i="3" s="1"/>
  <c r="Y362" i="3" l="1"/>
  <c r="AB362" i="3"/>
  <c r="O362" i="3"/>
  <c r="J362" i="3"/>
  <c r="K362" i="3"/>
  <c r="L362" i="3"/>
  <c r="N362" i="3"/>
  <c r="M362" i="3"/>
  <c r="AA362" i="3"/>
  <c r="W362" i="3"/>
  <c r="X362" i="3"/>
  <c r="Z362" i="3"/>
  <c r="AC362" i="3" l="1"/>
  <c r="V363" i="3" s="1"/>
  <c r="P362" i="3"/>
  <c r="I363" i="3" s="1"/>
  <c r="M363" i="3" s="1"/>
  <c r="U363" i="3"/>
  <c r="N363" i="3" l="1"/>
  <c r="L363" i="3"/>
  <c r="J363" i="3"/>
  <c r="K363" i="3"/>
  <c r="Z363" i="3"/>
  <c r="W363" i="3"/>
  <c r="Y363" i="3"/>
  <c r="X363" i="3"/>
  <c r="AA363" i="3"/>
  <c r="O363" i="3"/>
  <c r="AB363" i="3"/>
  <c r="AC363" i="3" l="1"/>
  <c r="V364" i="3" s="1"/>
  <c r="P363" i="3"/>
  <c r="I364" i="3" s="1"/>
  <c r="K364" i="3" l="1"/>
  <c r="J364" i="3"/>
  <c r="M364" i="3"/>
  <c r="U364" i="3"/>
  <c r="L364" i="3"/>
  <c r="N364" i="3"/>
  <c r="O364" i="3" l="1"/>
  <c r="AB364" i="3"/>
  <c r="X364" i="3"/>
  <c r="W364" i="3"/>
  <c r="Z364" i="3"/>
  <c r="AA364" i="3"/>
  <c r="Y364" i="3"/>
  <c r="AC364" i="3" l="1"/>
  <c r="V365" i="3" s="1"/>
  <c r="U365" i="3"/>
  <c r="P364" i="3"/>
  <c r="I365" i="3" s="1"/>
  <c r="N365" i="3" s="1"/>
  <c r="Y365" i="3" l="1"/>
  <c r="M365" i="3"/>
  <c r="K365" i="3"/>
  <c r="J365" i="3"/>
  <c r="O365" i="3"/>
  <c r="AB365" i="3"/>
  <c r="L365" i="3"/>
  <c r="X365" i="3"/>
  <c r="Z365" i="3"/>
  <c r="W365" i="3"/>
  <c r="AA365" i="3"/>
  <c r="P365" i="3" l="1"/>
  <c r="I366" i="3" s="1"/>
  <c r="M366" i="3" s="1"/>
  <c r="AC365" i="3"/>
  <c r="V366" i="3" s="1"/>
  <c r="N366" i="3" l="1"/>
  <c r="L366" i="3"/>
  <c r="K366" i="3"/>
  <c r="J366" i="3"/>
  <c r="U366" i="3"/>
  <c r="W366" i="3" l="1"/>
  <c r="X366" i="3"/>
  <c r="Z366" i="3"/>
  <c r="Y366" i="3"/>
  <c r="AA366" i="3"/>
  <c r="O366" i="3"/>
  <c r="AB366" i="3"/>
  <c r="AC366" i="3" l="1"/>
  <c r="V367" i="3" s="1"/>
  <c r="U367" i="3"/>
  <c r="P366" i="3"/>
  <c r="I367" i="3" s="1"/>
  <c r="M367" i="3" s="1"/>
  <c r="N367" i="3" l="1"/>
  <c r="L367" i="3"/>
  <c r="O367" i="3"/>
  <c r="AB367" i="3"/>
  <c r="K367" i="3"/>
  <c r="J367" i="3"/>
  <c r="AA367" i="3"/>
  <c r="Z367" i="3"/>
  <c r="X367" i="3"/>
  <c r="W367" i="3"/>
  <c r="Y367" i="3"/>
  <c r="P367" i="3" l="1"/>
  <c r="I368" i="3" s="1"/>
  <c r="L368" i="3" s="1"/>
  <c r="AC367" i="3"/>
  <c r="V368" i="3" s="1"/>
  <c r="U368" i="3"/>
  <c r="J368" i="3" l="1"/>
  <c r="K368" i="3"/>
  <c r="M368" i="3"/>
  <c r="AA368" i="3"/>
  <c r="N368" i="3"/>
  <c r="Y368" i="3"/>
  <c r="O368" i="3"/>
  <c r="AB368" i="3"/>
  <c r="W368" i="3"/>
  <c r="Z368" i="3"/>
  <c r="X368" i="3"/>
  <c r="AC368" i="3" l="1"/>
  <c r="V369" i="3" s="1"/>
  <c r="U369" i="3"/>
  <c r="P368" i="3"/>
  <c r="I369" i="3" s="1"/>
  <c r="M369" i="3" s="1"/>
  <c r="Y369" i="3" l="1"/>
  <c r="N369" i="3"/>
  <c r="L369" i="3"/>
  <c r="J369" i="3"/>
  <c r="K369" i="3"/>
  <c r="Z369" i="3"/>
  <c r="W369" i="3"/>
  <c r="X369" i="3"/>
  <c r="AA369" i="3"/>
  <c r="O369" i="3"/>
  <c r="AB369" i="3"/>
  <c r="P369" i="3" l="1"/>
  <c r="I370" i="3" s="1"/>
  <c r="N370" i="3" s="1"/>
  <c r="AC369" i="3"/>
  <c r="V370" i="3" s="1"/>
  <c r="L370" i="3" l="1"/>
  <c r="U370" i="3"/>
  <c r="J370" i="3"/>
  <c r="K370" i="3"/>
  <c r="M370" i="3"/>
  <c r="Y370" i="3" l="1"/>
  <c r="Z370" i="3"/>
  <c r="X370" i="3"/>
  <c r="W370" i="3"/>
  <c r="AA370" i="3"/>
  <c r="O370" i="3"/>
  <c r="AB370" i="3"/>
  <c r="AC370" i="3" l="1"/>
  <c r="V371" i="3" s="1"/>
  <c r="P370" i="3"/>
  <c r="I371" i="3" s="1"/>
  <c r="M371" i="3" s="1"/>
  <c r="U371" i="3" l="1"/>
  <c r="J371" i="3"/>
  <c r="K371" i="3"/>
  <c r="N371" i="3"/>
  <c r="L371" i="3"/>
  <c r="O371" i="3" l="1"/>
  <c r="AB371" i="3"/>
  <c r="W371" i="3"/>
  <c r="X371" i="3"/>
  <c r="Z371" i="3"/>
  <c r="AA371" i="3"/>
  <c r="Y371" i="3"/>
  <c r="AC371" i="3" l="1"/>
  <c r="V372" i="3" s="1"/>
  <c r="U372" i="3"/>
  <c r="P371" i="3"/>
  <c r="I372" i="3" s="1"/>
  <c r="M372" i="3" s="1"/>
  <c r="AA372" i="3" l="1"/>
  <c r="O372" i="3"/>
  <c r="AB372" i="3"/>
  <c r="L372" i="3"/>
  <c r="K372" i="3"/>
  <c r="J372" i="3"/>
  <c r="N372" i="3"/>
  <c r="Y372" i="3"/>
  <c r="X372" i="3"/>
  <c r="Z372" i="3"/>
  <c r="W372" i="3"/>
  <c r="P372" i="3" l="1"/>
  <c r="I373" i="3" s="1"/>
  <c r="N373" i="3" s="1"/>
  <c r="AC372" i="3"/>
  <c r="V373" i="3" s="1"/>
  <c r="U373" i="3"/>
  <c r="L373" i="3" l="1"/>
  <c r="M373" i="3"/>
  <c r="J373" i="3"/>
  <c r="K373" i="3"/>
  <c r="X373" i="3"/>
  <c r="W373" i="3"/>
  <c r="AA373" i="3"/>
  <c r="Z373" i="3"/>
  <c r="Y373" i="3"/>
  <c r="O373" i="3"/>
  <c r="AB373" i="3"/>
  <c r="AC373" i="3" l="1"/>
  <c r="V374" i="3" s="1"/>
  <c r="P373" i="3"/>
  <c r="I374" i="3" s="1"/>
  <c r="L374" i="3" s="1"/>
  <c r="N374" i="3" l="1"/>
  <c r="K374" i="3"/>
  <c r="J374" i="3"/>
  <c r="U374" i="3"/>
  <c r="M374" i="3"/>
  <c r="Z374" i="3" l="1"/>
  <c r="W374" i="3"/>
  <c r="X374" i="3"/>
  <c r="AA374" i="3"/>
  <c r="Y374" i="3"/>
  <c r="O374" i="3"/>
  <c r="AB374" i="3"/>
  <c r="AC374" i="3" l="1"/>
  <c r="V375" i="3" s="1"/>
  <c r="U375" i="3"/>
  <c r="P374" i="3"/>
  <c r="I375" i="3" s="1"/>
  <c r="M375" i="3" s="1"/>
  <c r="Y375" i="3" l="1"/>
  <c r="AA375" i="3"/>
  <c r="L375" i="3"/>
  <c r="W375" i="3"/>
  <c r="X375" i="3"/>
  <c r="Z375" i="3"/>
  <c r="N375" i="3"/>
  <c r="J375" i="3"/>
  <c r="K375" i="3"/>
  <c r="O375" i="3"/>
  <c r="AB375" i="3"/>
  <c r="P375" i="3" l="1"/>
  <c r="I376" i="3" s="1"/>
  <c r="M376" i="3" s="1"/>
  <c r="AC375" i="3"/>
  <c r="V376" i="3" s="1"/>
  <c r="N376" i="3" l="1"/>
  <c r="L376" i="3"/>
  <c r="K376" i="3"/>
  <c r="J376" i="3"/>
  <c r="U376" i="3"/>
  <c r="W376" i="3" l="1"/>
  <c r="Z376" i="3"/>
  <c r="X376" i="3"/>
  <c r="AA376" i="3"/>
  <c r="Y376" i="3"/>
  <c r="O376" i="3"/>
  <c r="AB376" i="3"/>
  <c r="AC376" i="3" l="1"/>
  <c r="V377" i="3" s="1"/>
  <c r="U377" i="3"/>
  <c r="P376" i="3"/>
  <c r="I377" i="3" s="1"/>
  <c r="N377" i="3" s="1"/>
  <c r="Y377" i="3" l="1"/>
  <c r="AA377" i="3"/>
  <c r="L377" i="3"/>
  <c r="J377" i="3"/>
  <c r="K377" i="3"/>
  <c r="AB377" i="3"/>
  <c r="X377" i="3"/>
  <c r="Z377" i="3"/>
  <c r="W377" i="3"/>
  <c r="M377" i="3"/>
  <c r="O377" i="3"/>
  <c r="P377" i="3" l="1"/>
  <c r="I378" i="3" s="1"/>
  <c r="J378" i="3" s="1"/>
  <c r="AC377" i="3"/>
  <c r="V378" i="3" s="1"/>
  <c r="N378" i="3" l="1"/>
  <c r="M378" i="3"/>
  <c r="L378" i="3"/>
  <c r="K378" i="3"/>
  <c r="U378" i="3"/>
  <c r="O378" i="3" l="1"/>
  <c r="AB378" i="3"/>
  <c r="AA378" i="3"/>
  <c r="X378" i="3"/>
  <c r="Z378" i="3"/>
  <c r="W378" i="3"/>
  <c r="Y378" i="3"/>
  <c r="AC378" i="3" l="1"/>
  <c r="V379" i="3" s="1"/>
  <c r="P378" i="3"/>
  <c r="I379" i="3" s="1"/>
  <c r="L379" i="3" s="1"/>
  <c r="J379" i="3" l="1"/>
  <c r="K379" i="3"/>
  <c r="N379" i="3"/>
  <c r="AG378" i="3"/>
  <c r="U379" i="3"/>
  <c r="M379" i="3"/>
  <c r="O379" i="3" l="1"/>
  <c r="AB379" i="3"/>
  <c r="Y379" i="3" l="1"/>
  <c r="AA379" i="3"/>
  <c r="W379" i="3"/>
  <c r="Z379" i="3"/>
  <c r="X379" i="3"/>
  <c r="P379" i="3"/>
  <c r="I380" i="3" s="1"/>
  <c r="L380" i="3" s="1"/>
  <c r="AC379" i="3" l="1"/>
  <c r="V380" i="3" s="1"/>
  <c r="K380" i="3"/>
  <c r="J380" i="3"/>
  <c r="M380" i="3"/>
  <c r="N380" i="3"/>
  <c r="AG379" i="3" l="1"/>
  <c r="U380" i="3"/>
  <c r="Z380" i="3" s="1"/>
  <c r="AA380" i="3" l="1"/>
  <c r="Y380" i="3"/>
  <c r="W380" i="3"/>
  <c r="AB380" i="3"/>
  <c r="O380" i="3"/>
  <c r="X380" i="3"/>
  <c r="AC380" i="3" l="1"/>
  <c r="V381" i="3" s="1"/>
  <c r="P380" i="3"/>
  <c r="I381" i="3" s="1"/>
  <c r="J381" i="3" l="1"/>
  <c r="K381" i="3"/>
  <c r="L381" i="3"/>
  <c r="N381" i="3"/>
  <c r="M381" i="3"/>
  <c r="AG380" i="3" l="1"/>
  <c r="U381" i="3"/>
  <c r="Z381" i="3" s="1"/>
  <c r="Y381" i="3" l="1"/>
  <c r="AA381" i="3"/>
  <c r="W381" i="3"/>
  <c r="O381" i="3"/>
  <c r="AB381" i="3"/>
  <c r="X381" i="3"/>
  <c r="AC381" i="3" l="1"/>
  <c r="V382" i="3" s="1"/>
  <c r="P381" i="3"/>
  <c r="I382" i="3" s="1"/>
  <c r="M382" i="3" s="1"/>
  <c r="L382" i="3" l="1"/>
  <c r="N382" i="3"/>
  <c r="J382" i="3"/>
  <c r="K382" i="3"/>
  <c r="AG381" i="3" l="1"/>
  <c r="U382" i="3"/>
  <c r="O382" i="3" l="1"/>
  <c r="AB382" i="3"/>
  <c r="AA382" i="3" l="1"/>
  <c r="Y382" i="3"/>
  <c r="W382" i="3"/>
  <c r="Z382" i="3"/>
  <c r="X382" i="3"/>
  <c r="P382" i="3"/>
  <c r="I383" i="3" s="1"/>
  <c r="N383" i="3" s="1"/>
  <c r="AC382" i="3" l="1"/>
  <c r="V383" i="3" s="1"/>
  <c r="L383" i="3"/>
  <c r="M383" i="3"/>
  <c r="U383" i="3"/>
  <c r="K383" i="3"/>
  <c r="J383" i="3"/>
  <c r="O383" i="3" l="1"/>
  <c r="AB383" i="3"/>
  <c r="X383" i="3"/>
  <c r="W383" i="3"/>
  <c r="Z383" i="3"/>
  <c r="AA383" i="3"/>
  <c r="Y383" i="3"/>
  <c r="AC383" i="3" l="1"/>
  <c r="V384" i="3" s="1"/>
  <c r="U384" i="3"/>
  <c r="P383" i="3"/>
  <c r="I384" i="3" s="1"/>
  <c r="N384" i="3" s="1"/>
  <c r="AB384" i="3" l="1"/>
  <c r="M384" i="3"/>
  <c r="L384" i="3"/>
  <c r="O384" i="3"/>
  <c r="J384" i="3"/>
  <c r="K384" i="3"/>
  <c r="X384" i="3"/>
  <c r="Z384" i="3"/>
  <c r="W384" i="3"/>
  <c r="AA384" i="3"/>
  <c r="Y384" i="3"/>
  <c r="P384" i="3" l="1"/>
  <c r="I385" i="3" s="1"/>
  <c r="K385" i="3" s="1"/>
  <c r="AC384" i="3"/>
  <c r="V385" i="3" s="1"/>
  <c r="U385" i="3"/>
  <c r="N385" i="3" l="1"/>
  <c r="L385" i="3"/>
  <c r="M385" i="3"/>
  <c r="Y385" i="3"/>
  <c r="J385" i="3"/>
  <c r="AA385" i="3"/>
  <c r="X385" i="3"/>
  <c r="W385" i="3"/>
  <c r="Z385" i="3"/>
  <c r="O385" i="3"/>
  <c r="AB385" i="3"/>
  <c r="AC385" i="3" l="1"/>
  <c r="V386" i="3" s="1"/>
  <c r="U386" i="3"/>
  <c r="P385" i="3"/>
  <c r="I386" i="3" s="1"/>
  <c r="Y386" i="3" l="1"/>
  <c r="AA386" i="3"/>
  <c r="N386" i="3"/>
  <c r="K386" i="3"/>
  <c r="J386" i="3"/>
  <c r="L386" i="3"/>
  <c r="O386" i="3"/>
  <c r="AB386" i="3"/>
  <c r="M386" i="3"/>
  <c r="X386" i="3"/>
  <c r="Z386" i="3"/>
  <c r="W386" i="3"/>
  <c r="P386" i="3" l="1"/>
  <c r="I387" i="3" s="1"/>
  <c r="K387" i="3" s="1"/>
  <c r="AC386" i="3"/>
  <c r="V387" i="3" s="1"/>
  <c r="M387" i="3" l="1"/>
  <c r="N387" i="3"/>
  <c r="L387" i="3"/>
  <c r="J387" i="3"/>
  <c r="U387" i="3"/>
  <c r="O387" i="3" l="1"/>
  <c r="AB387" i="3"/>
  <c r="W387" i="3"/>
  <c r="Z387" i="3"/>
  <c r="X387" i="3"/>
  <c r="AA387" i="3"/>
  <c r="Y387" i="3"/>
  <c r="AC387" i="3" l="1"/>
  <c r="V388" i="3" s="1"/>
  <c r="U388" i="3"/>
  <c r="P387" i="3"/>
  <c r="I388" i="3" s="1"/>
  <c r="X388" i="3" l="1"/>
  <c r="M388" i="3"/>
  <c r="K388" i="3"/>
  <c r="J388" i="3"/>
  <c r="L388" i="3"/>
  <c r="N388" i="3"/>
  <c r="O388" i="3"/>
  <c r="AA388" i="3"/>
  <c r="Y388" i="3"/>
  <c r="AB388" i="3" l="1"/>
  <c r="W388" i="3"/>
  <c r="Z388" i="3"/>
  <c r="P388" i="3"/>
  <c r="I389" i="3" s="1"/>
  <c r="J389" i="3" s="1"/>
  <c r="U389" i="3"/>
  <c r="AC388" i="3" l="1"/>
  <c r="V389" i="3" s="1"/>
  <c r="M389" i="3"/>
  <c r="L389" i="3"/>
  <c r="N389" i="3"/>
  <c r="K389" i="3"/>
  <c r="O389" i="3"/>
  <c r="X389" i="3" l="1"/>
  <c r="Z389" i="3"/>
  <c r="AA389" i="3"/>
  <c r="Y389" i="3"/>
  <c r="AB389" i="3"/>
  <c r="U390" i="3"/>
  <c r="P389" i="3"/>
  <c r="I390" i="3" s="1"/>
  <c r="M390" i="3" s="1"/>
  <c r="W389" i="3" l="1"/>
  <c r="AC389" i="3" s="1"/>
  <c r="V390" i="3" s="1"/>
  <c r="N390" i="3"/>
  <c r="J390" i="3"/>
  <c r="K390" i="3"/>
  <c r="L390" i="3"/>
  <c r="O390" i="3"/>
  <c r="Y390" i="3" l="1"/>
  <c r="X390" i="3"/>
  <c r="AB390" i="3"/>
  <c r="AA390" i="3"/>
  <c r="W390" i="3"/>
  <c r="Z390" i="3"/>
  <c r="P390" i="3"/>
  <c r="I391" i="3" s="1"/>
  <c r="N391" i="3" s="1"/>
  <c r="U391" i="3"/>
  <c r="AC390" i="3" l="1"/>
  <c r="V391" i="3" s="1"/>
  <c r="Y391" i="3" s="1"/>
  <c r="L391" i="3"/>
  <c r="J391" i="3"/>
  <c r="K391" i="3"/>
  <c r="M391" i="3"/>
  <c r="O391" i="3"/>
  <c r="AA391" i="3" l="1"/>
  <c r="P391" i="3"/>
  <c r="I392" i="3" s="1"/>
  <c r="Z391" i="3" l="1"/>
  <c r="AB391" i="3"/>
  <c r="X391" i="3"/>
  <c r="W391" i="3"/>
  <c r="M392" i="3"/>
  <c r="J392" i="3"/>
  <c r="K392" i="3"/>
  <c r="U392" i="3"/>
  <c r="N392" i="3"/>
  <c r="L392" i="3"/>
  <c r="AC391" i="3" l="1"/>
  <c r="V392" i="3" s="1"/>
  <c r="AA392" i="3" s="1"/>
  <c r="O392" i="3"/>
  <c r="Y392" i="3" l="1"/>
  <c r="U393" i="3"/>
  <c r="P392" i="3"/>
  <c r="I393" i="3" s="1"/>
  <c r="W392" i="3" l="1"/>
  <c r="Z392" i="3"/>
  <c r="AB392" i="3"/>
  <c r="X392" i="3"/>
  <c r="M393" i="3"/>
  <c r="K393" i="3"/>
  <c r="J393" i="3"/>
  <c r="L393" i="3"/>
  <c r="N393" i="3"/>
  <c r="O393" i="3"/>
  <c r="AC392" i="3" l="1"/>
  <c r="V393" i="3" s="1"/>
  <c r="X393" i="3" s="1"/>
  <c r="U394" i="3"/>
  <c r="P393" i="3"/>
  <c r="I394" i="3" s="1"/>
  <c r="M394" i="3" s="1"/>
  <c r="AA393" i="3" l="1"/>
  <c r="Y393" i="3"/>
  <c r="Z393" i="3"/>
  <c r="W393" i="3"/>
  <c r="AB393" i="3"/>
  <c r="L394" i="3"/>
  <c r="J394" i="3"/>
  <c r="K394" i="3"/>
  <c r="O394" i="3"/>
  <c r="N394" i="3"/>
  <c r="AC393" i="3" l="1"/>
  <c r="V394" i="3" s="1"/>
  <c r="Z394" i="3" s="1"/>
  <c r="P394" i="3"/>
  <c r="I395" i="3" s="1"/>
  <c r="N395" i="3" s="1"/>
  <c r="U395" i="3"/>
  <c r="Y394" i="3" l="1"/>
  <c r="M395" i="3"/>
  <c r="AA394" i="3"/>
  <c r="AB394" i="3"/>
  <c r="X394" i="3"/>
  <c r="W394" i="3"/>
  <c r="K395" i="3"/>
  <c r="J395" i="3"/>
  <c r="L395" i="3"/>
  <c r="O395" i="3"/>
  <c r="AC394" i="3" l="1"/>
  <c r="V395" i="3" s="1"/>
  <c r="Y395" i="3" s="1"/>
  <c r="U396" i="3"/>
  <c r="P395" i="3"/>
  <c r="I396" i="3" s="1"/>
  <c r="M396" i="3" s="1"/>
  <c r="AB395" i="3" l="1"/>
  <c r="Z395" i="3"/>
  <c r="X395" i="3"/>
  <c r="W395" i="3"/>
  <c r="AA395" i="3"/>
  <c r="N396" i="3"/>
  <c r="O396" i="3"/>
  <c r="L396" i="3"/>
  <c r="K396" i="3"/>
  <c r="J396" i="3"/>
  <c r="AC395" i="3" l="1"/>
  <c r="V396" i="3" s="1"/>
  <c r="W396" i="3" s="1"/>
  <c r="P396" i="3"/>
  <c r="I397" i="3" s="1"/>
  <c r="L397" i="3" s="1"/>
  <c r="U397" i="3"/>
  <c r="AA396" i="3" l="1"/>
  <c r="Z396" i="3"/>
  <c r="X396" i="3"/>
  <c r="Y396" i="3"/>
  <c r="AB396" i="3"/>
  <c r="M397" i="3"/>
  <c r="K397" i="3"/>
  <c r="J397" i="3"/>
  <c r="N397" i="3"/>
  <c r="O397" i="3"/>
  <c r="AC396" i="3" l="1"/>
  <c r="V397" i="3" s="1"/>
  <c r="AA397" i="3" s="1"/>
  <c r="U398" i="3"/>
  <c r="P397" i="3"/>
  <c r="I398" i="3" s="1"/>
  <c r="N398" i="3" s="1"/>
  <c r="AB397" i="3" l="1"/>
  <c r="Z397" i="3"/>
  <c r="X397" i="3"/>
  <c r="W397" i="3"/>
  <c r="Y397" i="3"/>
  <c r="M398" i="3"/>
  <c r="L398" i="3"/>
  <c r="J398" i="3"/>
  <c r="K398" i="3"/>
  <c r="O398" i="3"/>
  <c r="AC397" i="3" l="1"/>
  <c r="V398" i="3" s="1"/>
  <c r="W398" i="3" s="1"/>
  <c r="P398" i="3"/>
  <c r="I399" i="3" s="1"/>
  <c r="M399" i="3" s="1"/>
  <c r="U399" i="3"/>
  <c r="X398" i="3" l="1"/>
  <c r="Y398" i="3"/>
  <c r="AA398" i="3"/>
  <c r="Z398" i="3"/>
  <c r="AB398" i="3"/>
  <c r="L399" i="3"/>
  <c r="N399" i="3"/>
  <c r="K399" i="3"/>
  <c r="J399" i="3"/>
  <c r="O399" i="3"/>
  <c r="AC398" i="3" l="1"/>
  <c r="V399" i="3" s="1"/>
  <c r="Y399" i="3" s="1"/>
  <c r="U400" i="3"/>
  <c r="P399" i="3"/>
  <c r="I400" i="3" s="1"/>
  <c r="Z399" i="3" l="1"/>
  <c r="W399" i="3"/>
  <c r="AB399" i="3"/>
  <c r="AA399" i="3"/>
  <c r="X399" i="3"/>
  <c r="M400" i="3"/>
  <c r="J400" i="3"/>
  <c r="K400" i="3"/>
  <c r="N400" i="3"/>
  <c r="L400" i="3"/>
  <c r="O400" i="3"/>
  <c r="AC399" i="3" l="1"/>
  <c r="V400" i="3" s="1"/>
  <c r="AA400" i="3" s="1"/>
  <c r="P400" i="3"/>
  <c r="I401" i="3" s="1"/>
  <c r="K401" i="3" s="1"/>
  <c r="U401" i="3"/>
  <c r="Y400" i="3" l="1"/>
  <c r="AB400" i="3"/>
  <c r="Z400" i="3"/>
  <c r="W400" i="3"/>
  <c r="X400" i="3"/>
  <c r="AC400" i="3"/>
  <c r="V401" i="3" s="1"/>
  <c r="Y401" i="3" s="1"/>
  <c r="N401" i="3"/>
  <c r="L401" i="3"/>
  <c r="M401" i="3"/>
  <c r="J401" i="3"/>
  <c r="O401" i="3"/>
  <c r="W401" i="3" l="1"/>
  <c r="AA401" i="3"/>
  <c r="X401" i="3"/>
  <c r="AB401" i="3"/>
  <c r="Z401" i="3"/>
  <c r="U402" i="3"/>
  <c r="P401" i="3"/>
  <c r="I402" i="3" s="1"/>
  <c r="N402" i="3" s="1"/>
  <c r="AC401" i="3" l="1"/>
  <c r="V402" i="3" s="1"/>
  <c r="Y402" i="3" s="1"/>
  <c r="M402" i="3"/>
  <c r="K402" i="3"/>
  <c r="J402" i="3"/>
  <c r="L402" i="3"/>
  <c r="W402" i="3"/>
  <c r="Z402" i="3"/>
  <c r="X402" i="3"/>
  <c r="AA402" i="3"/>
  <c r="O402" i="3"/>
  <c r="AB402" i="3"/>
  <c r="P402" i="3" l="1"/>
  <c r="I403" i="3" s="1"/>
  <c r="J403" i="3" s="1"/>
  <c r="AC402" i="3"/>
  <c r="V403" i="3" s="1"/>
  <c r="U403" i="3"/>
  <c r="L403" i="3" l="1"/>
  <c r="N403" i="3"/>
  <c r="M403" i="3"/>
  <c r="K403" i="3"/>
  <c r="AA403" i="3"/>
  <c r="Y403" i="3"/>
  <c r="O403" i="3"/>
  <c r="AB403" i="3"/>
  <c r="Z403" i="3"/>
  <c r="X403" i="3"/>
  <c r="W403" i="3"/>
  <c r="AC403" i="3" l="1"/>
  <c r="V404" i="3" s="1"/>
  <c r="U404" i="3"/>
  <c r="P403" i="3"/>
  <c r="I404" i="3" s="1"/>
  <c r="L404" i="3" s="1"/>
  <c r="Y404" i="3" l="1"/>
  <c r="N404" i="3"/>
  <c r="J404" i="3"/>
  <c r="K404" i="3"/>
  <c r="M404" i="3"/>
  <c r="Z404" i="3"/>
  <c r="W404" i="3"/>
  <c r="X404" i="3"/>
  <c r="AA404" i="3"/>
  <c r="O404" i="3"/>
  <c r="AB404" i="3"/>
  <c r="P404" i="3" l="1"/>
  <c r="I405" i="3" s="1"/>
  <c r="J405" i="3" s="1"/>
  <c r="AC404" i="3"/>
  <c r="V405" i="3" s="1"/>
  <c r="U405" i="3"/>
  <c r="L405" i="3" l="1"/>
  <c r="M405" i="3"/>
  <c r="N405" i="3"/>
  <c r="AA405" i="3"/>
  <c r="K405" i="3"/>
  <c r="Y405" i="3"/>
  <c r="O405" i="3"/>
  <c r="AB405" i="3"/>
  <c r="X405" i="3"/>
  <c r="Z405" i="3"/>
  <c r="W405" i="3"/>
  <c r="AC405" i="3" l="1"/>
  <c r="V406" i="3" s="1"/>
  <c r="U406" i="3"/>
  <c r="P405" i="3"/>
  <c r="I406" i="3" s="1"/>
  <c r="J406" i="3" l="1"/>
  <c r="K406" i="3"/>
  <c r="L406" i="3"/>
  <c r="N406" i="3"/>
  <c r="M406" i="3"/>
  <c r="O406" i="3"/>
  <c r="AB406" i="3"/>
  <c r="X406" i="3"/>
  <c r="W406" i="3"/>
  <c r="Z406" i="3"/>
  <c r="AA406" i="3"/>
  <c r="Y406" i="3"/>
  <c r="P406" i="3" l="1"/>
  <c r="I407" i="3" s="1"/>
  <c r="K407" i="3" s="1"/>
  <c r="AC406" i="3"/>
  <c r="V407" i="3" s="1"/>
  <c r="U407" i="3"/>
  <c r="L407" i="3" l="1"/>
  <c r="M407" i="3"/>
  <c r="N407" i="3"/>
  <c r="J407" i="3"/>
  <c r="O407" i="3"/>
  <c r="AB407" i="3"/>
  <c r="Y407" i="3"/>
  <c r="W407" i="3"/>
  <c r="X407" i="3"/>
  <c r="Z407" i="3"/>
  <c r="AA407" i="3"/>
  <c r="AC407" i="3" l="1"/>
  <c r="V408" i="3" s="1"/>
  <c r="U408" i="3"/>
  <c r="P407" i="3"/>
  <c r="I408" i="3" s="1"/>
  <c r="M408" i="3" s="1"/>
  <c r="AA408" i="3" l="1"/>
  <c r="AB408" i="3"/>
  <c r="L408" i="3"/>
  <c r="N408" i="3"/>
  <c r="O408" i="3"/>
  <c r="K408" i="3"/>
  <c r="J408" i="3"/>
  <c r="Z408" i="3"/>
  <c r="W408" i="3"/>
  <c r="X408" i="3"/>
  <c r="Y408" i="3"/>
  <c r="P408" i="3" l="1"/>
  <c r="I409" i="3" s="1"/>
  <c r="N409" i="3" s="1"/>
  <c r="AC408" i="3"/>
  <c r="V409" i="3" s="1"/>
  <c r="U409" i="3"/>
  <c r="L409" i="3" l="1"/>
  <c r="K409" i="3"/>
  <c r="M409" i="3"/>
  <c r="J409" i="3"/>
  <c r="O409" i="3"/>
  <c r="AB409" i="3"/>
  <c r="X409" i="3"/>
  <c r="W409" i="3"/>
  <c r="Z409" i="3"/>
  <c r="AA409" i="3"/>
  <c r="Y409" i="3"/>
  <c r="AC409" i="3" l="1"/>
  <c r="V410" i="3" s="1"/>
  <c r="P409" i="3"/>
  <c r="I410" i="3" s="1"/>
  <c r="L410" i="3" s="1"/>
  <c r="N410" i="3" l="1"/>
  <c r="K410" i="3"/>
  <c r="J410" i="3"/>
  <c r="M410" i="3"/>
  <c r="U410" i="3"/>
  <c r="O410" i="3" l="1"/>
  <c r="AB410" i="3"/>
  <c r="Y410" i="3"/>
  <c r="W410" i="3"/>
  <c r="Z410" i="3"/>
  <c r="X410" i="3"/>
  <c r="AA410" i="3"/>
  <c r="AC410" i="3" l="1"/>
  <c r="V411" i="3" s="1"/>
  <c r="U411" i="3"/>
  <c r="P410" i="3"/>
  <c r="I411" i="3" s="1"/>
  <c r="AA411" i="3" l="1"/>
  <c r="L411" i="3"/>
  <c r="J411" i="3"/>
  <c r="K411" i="3"/>
  <c r="N411" i="3"/>
  <c r="M411" i="3"/>
  <c r="O411" i="3"/>
  <c r="AB411" i="3"/>
  <c r="X411" i="3"/>
  <c r="Z411" i="3"/>
  <c r="W411" i="3"/>
  <c r="Y411" i="3"/>
  <c r="AC411" i="3" l="1"/>
  <c r="V412" i="3" s="1"/>
  <c r="P411" i="3"/>
  <c r="I412" i="3" s="1"/>
  <c r="K412" i="3" s="1"/>
  <c r="U412" i="3"/>
  <c r="AA412" i="3" s="1"/>
  <c r="M412" i="3" l="1"/>
  <c r="L412" i="3"/>
  <c r="N412" i="3"/>
  <c r="J412" i="3"/>
  <c r="O412" i="3"/>
  <c r="AB412" i="3"/>
  <c r="W412" i="3"/>
  <c r="X412" i="3"/>
  <c r="Z412" i="3"/>
  <c r="Y412" i="3"/>
  <c r="AC412" i="3" l="1"/>
  <c r="V413" i="3" s="1"/>
  <c r="U413" i="3"/>
  <c r="P412" i="3"/>
  <c r="I413" i="3" s="1"/>
  <c r="N413" i="3" s="1"/>
  <c r="Y413" i="3" l="1"/>
  <c r="L413" i="3"/>
  <c r="J413" i="3"/>
  <c r="K413" i="3"/>
  <c r="O413" i="3"/>
  <c r="AB413" i="3"/>
  <c r="M413" i="3"/>
  <c r="W413" i="3"/>
  <c r="X413" i="3"/>
  <c r="Z413" i="3"/>
  <c r="AA413" i="3"/>
  <c r="AC413" i="3" l="1"/>
  <c r="V414" i="3" s="1"/>
  <c r="U414" i="3"/>
  <c r="P413" i="3"/>
  <c r="I414" i="3" s="1"/>
  <c r="AA414" i="3" l="1"/>
  <c r="Y414" i="3"/>
  <c r="M414" i="3"/>
  <c r="K414" i="3"/>
  <c r="J414" i="3"/>
  <c r="O414" i="3"/>
  <c r="AB414" i="3"/>
  <c r="L414" i="3"/>
  <c r="X414" i="3"/>
  <c r="Z414" i="3"/>
  <c r="W414" i="3"/>
  <c r="N414" i="3"/>
  <c r="AC414" i="3" l="1"/>
  <c r="V415" i="3" s="1"/>
  <c r="P414" i="3"/>
  <c r="I415" i="3" s="1"/>
  <c r="M415" i="3" s="1"/>
  <c r="U415" i="3"/>
  <c r="L415" i="3" l="1"/>
  <c r="N415" i="3"/>
  <c r="J415" i="3"/>
  <c r="K415" i="3"/>
  <c r="O415" i="3"/>
  <c r="AB415" i="3"/>
  <c r="Y415" i="3"/>
  <c r="X415" i="3"/>
  <c r="Z415" i="3"/>
  <c r="W415" i="3"/>
  <c r="AA415" i="3"/>
  <c r="AC415" i="3" l="1"/>
  <c r="V416" i="3" s="1"/>
  <c r="U416" i="3"/>
  <c r="P415" i="3"/>
  <c r="I416" i="3" s="1"/>
  <c r="Y416" i="3" l="1"/>
  <c r="AB416" i="3"/>
  <c r="O416" i="3"/>
  <c r="K416" i="3"/>
  <c r="J416" i="3"/>
  <c r="M416" i="3"/>
  <c r="L416" i="3"/>
  <c r="N416" i="3"/>
  <c r="AA416" i="3"/>
  <c r="X416" i="3"/>
  <c r="Z416" i="3"/>
  <c r="W416" i="3"/>
  <c r="AC416" i="3" l="1"/>
  <c r="V417" i="3" s="1"/>
  <c r="P416" i="3"/>
  <c r="I417" i="3" s="1"/>
  <c r="K417" i="3" s="1"/>
  <c r="U417" i="3"/>
  <c r="L417" i="3" l="1"/>
  <c r="M417" i="3"/>
  <c r="N417" i="3"/>
  <c r="J417" i="3"/>
  <c r="X417" i="3"/>
  <c r="Z417" i="3"/>
  <c r="W417" i="3"/>
  <c r="Y417" i="3"/>
  <c r="O417" i="3"/>
  <c r="AB417" i="3"/>
  <c r="AA417" i="3"/>
  <c r="AC417" i="3" l="1"/>
  <c r="V418" i="3" s="1"/>
  <c r="U418" i="3"/>
  <c r="P417" i="3"/>
  <c r="I418" i="3" s="1"/>
  <c r="N418" i="3" s="1"/>
  <c r="Y418" i="3" l="1"/>
  <c r="AA418" i="3"/>
  <c r="L418" i="3"/>
  <c r="M418" i="3"/>
  <c r="K418" i="3"/>
  <c r="J418" i="3"/>
  <c r="Z418" i="3"/>
  <c r="W418" i="3"/>
  <c r="X418" i="3"/>
  <c r="O418" i="3"/>
  <c r="AB418" i="3"/>
  <c r="P418" i="3" l="1"/>
  <c r="I419" i="3" s="1"/>
  <c r="J419" i="3" s="1"/>
  <c r="AC418" i="3"/>
  <c r="V419" i="3" s="1"/>
  <c r="L419" i="3" l="1"/>
  <c r="N419" i="3"/>
  <c r="M419" i="3"/>
  <c r="K419" i="3"/>
  <c r="U419" i="3"/>
  <c r="AA419" i="3" l="1"/>
  <c r="W419" i="3"/>
  <c r="Z419" i="3"/>
  <c r="X419" i="3"/>
  <c r="Y419" i="3"/>
  <c r="O419" i="3"/>
  <c r="AB419" i="3"/>
  <c r="AC419" i="3" l="1"/>
  <c r="V420" i="3" s="1"/>
  <c r="U420" i="3"/>
  <c r="P419" i="3"/>
  <c r="I420" i="3" s="1"/>
  <c r="K420" i="3" l="1"/>
  <c r="J420" i="3"/>
  <c r="O420" i="3"/>
  <c r="AB420" i="3"/>
  <c r="M420" i="3"/>
  <c r="N420" i="3"/>
  <c r="L420" i="3"/>
  <c r="W420" i="3"/>
  <c r="Z420" i="3"/>
  <c r="X420" i="3"/>
  <c r="Y420" i="3"/>
  <c r="AA420" i="3"/>
  <c r="P420" i="3" l="1"/>
  <c r="I421" i="3" s="1"/>
  <c r="J421" i="3" s="1"/>
  <c r="AC420" i="3"/>
  <c r="V421" i="3" s="1"/>
  <c r="L421" i="3" l="1"/>
  <c r="M421" i="3"/>
  <c r="N421" i="3"/>
  <c r="K421" i="3"/>
  <c r="U421" i="3"/>
  <c r="W421" i="3" l="1"/>
  <c r="X421" i="3"/>
  <c r="Z421" i="3"/>
  <c r="Y421" i="3"/>
  <c r="AA421" i="3"/>
  <c r="O421" i="3"/>
  <c r="AB421" i="3"/>
  <c r="AC421" i="3" l="1"/>
  <c r="V422" i="3" s="1"/>
  <c r="U422" i="3"/>
  <c r="P421" i="3"/>
  <c r="I422" i="3" s="1"/>
  <c r="N422" i="3" l="1"/>
  <c r="J422" i="3"/>
  <c r="K422" i="3"/>
  <c r="M422" i="3"/>
  <c r="L422" i="3"/>
  <c r="AA422" i="3"/>
  <c r="Z422" i="3"/>
  <c r="X422" i="3"/>
  <c r="W422" i="3"/>
  <c r="Y422" i="3"/>
  <c r="O422" i="3"/>
  <c r="AB422" i="3"/>
  <c r="P422" i="3" l="1"/>
  <c r="I423" i="3" s="1"/>
  <c r="K423" i="3" s="1"/>
  <c r="AC422" i="3"/>
  <c r="V423" i="3" s="1"/>
  <c r="M423" i="3" l="1"/>
  <c r="N423" i="3"/>
  <c r="U423" i="3"/>
  <c r="O423" i="3" s="1"/>
  <c r="Y423" i="3"/>
  <c r="L423" i="3"/>
  <c r="J423" i="3"/>
  <c r="AA423" i="3" l="1"/>
  <c r="W423" i="3"/>
  <c r="Z423" i="3"/>
  <c r="X423" i="3"/>
  <c r="AB423" i="3"/>
  <c r="U424" i="3"/>
  <c r="P423" i="3"/>
  <c r="I424" i="3" s="1"/>
  <c r="AC423" i="3" l="1"/>
  <c r="V424" i="3" s="1"/>
  <c r="K424" i="3"/>
  <c r="J424" i="3"/>
  <c r="N424" i="3"/>
  <c r="O424" i="3"/>
  <c r="M424" i="3"/>
  <c r="L424" i="3"/>
  <c r="AB424" i="3" l="1"/>
  <c r="W424" i="3"/>
  <c r="Y424" i="3"/>
  <c r="AA424" i="3"/>
  <c r="X424" i="3"/>
  <c r="Z424" i="3"/>
  <c r="P424" i="3"/>
  <c r="I425" i="3" s="1"/>
  <c r="M425" i="3" s="1"/>
  <c r="AC424" i="3" l="1"/>
  <c r="V425" i="3" s="1"/>
  <c r="L425" i="3"/>
  <c r="K425" i="3"/>
  <c r="J425" i="3"/>
  <c r="N425" i="3"/>
  <c r="U425" i="3"/>
  <c r="O425" i="3" l="1"/>
  <c r="AB425" i="3"/>
  <c r="W425" i="3"/>
  <c r="X425" i="3"/>
  <c r="Z425" i="3"/>
  <c r="Y425" i="3"/>
  <c r="AA425" i="3"/>
  <c r="AC425" i="3" l="1"/>
  <c r="V426" i="3" s="1"/>
  <c r="U426" i="3"/>
  <c r="P425" i="3"/>
  <c r="I426" i="3" s="1"/>
  <c r="M426" i="3" s="1"/>
  <c r="L426" i="3" l="1"/>
  <c r="K426" i="3"/>
  <c r="J426" i="3"/>
  <c r="N426" i="3"/>
  <c r="O426" i="3"/>
  <c r="AB426" i="3"/>
  <c r="Z426" i="3"/>
  <c r="X426" i="3"/>
  <c r="W426" i="3"/>
  <c r="Y426" i="3"/>
  <c r="AA426" i="3"/>
  <c r="P426" i="3" l="1"/>
  <c r="I427" i="3" s="1"/>
  <c r="L427" i="3" s="1"/>
  <c r="AC426" i="3"/>
  <c r="V427" i="3" s="1"/>
  <c r="U427" i="3"/>
  <c r="J427" i="3" l="1"/>
  <c r="K427" i="3"/>
  <c r="N427" i="3"/>
  <c r="M427" i="3"/>
  <c r="O427" i="3"/>
  <c r="AB427" i="3"/>
  <c r="Z427" i="3"/>
  <c r="X427" i="3"/>
  <c r="W427" i="3"/>
  <c r="AA427" i="3"/>
  <c r="Y427" i="3"/>
  <c r="AC427" i="3" l="1"/>
  <c r="V428" i="3" s="1"/>
  <c r="U428" i="3"/>
  <c r="P427" i="3"/>
  <c r="I428" i="3" s="1"/>
  <c r="N428" i="3" s="1"/>
  <c r="M428" i="3" l="1"/>
  <c r="L428" i="3"/>
  <c r="K428" i="3"/>
  <c r="J428" i="3"/>
  <c r="Z428" i="3"/>
  <c r="X428" i="3"/>
  <c r="W428" i="3"/>
  <c r="Y428" i="3"/>
  <c r="AA428" i="3"/>
  <c r="O428" i="3"/>
  <c r="AB428" i="3"/>
  <c r="AC428" i="3" l="1"/>
  <c r="V429" i="3" s="1"/>
  <c r="U429" i="3"/>
  <c r="AA429" i="3" s="1"/>
  <c r="P428" i="3"/>
  <c r="I429" i="3" s="1"/>
  <c r="L429" i="3" s="1"/>
  <c r="Y429" i="3" l="1"/>
  <c r="M429" i="3"/>
  <c r="J429" i="3"/>
  <c r="K429" i="3"/>
  <c r="N429" i="3"/>
  <c r="W429" i="3"/>
  <c r="X429" i="3"/>
  <c r="Z429" i="3"/>
  <c r="O429" i="3"/>
  <c r="AB429" i="3"/>
  <c r="P429" i="3" l="1"/>
  <c r="I430" i="3" s="1"/>
  <c r="M430" i="3" s="1"/>
  <c r="AC429" i="3"/>
  <c r="V430" i="3" s="1"/>
  <c r="L430" i="3" l="1"/>
  <c r="N430" i="3"/>
  <c r="J430" i="3"/>
  <c r="K430" i="3"/>
  <c r="U430" i="3"/>
  <c r="O430" i="3" l="1"/>
  <c r="AB430" i="3"/>
  <c r="Y430" i="3"/>
  <c r="X430" i="3"/>
  <c r="Z430" i="3"/>
  <c r="W430" i="3"/>
  <c r="AA430" i="3"/>
  <c r="AC430" i="3" l="1"/>
  <c r="V431" i="3" s="1"/>
  <c r="U431" i="3"/>
  <c r="P430" i="3"/>
  <c r="I431" i="3" s="1"/>
  <c r="L431" i="3" s="1"/>
  <c r="Y431" i="3" l="1"/>
  <c r="M431" i="3"/>
  <c r="J431" i="3"/>
  <c r="K431" i="3"/>
  <c r="W431" i="3"/>
  <c r="Z431" i="3"/>
  <c r="X431" i="3"/>
  <c r="AA431" i="3"/>
  <c r="N431" i="3"/>
  <c r="O431" i="3"/>
  <c r="AB431" i="3"/>
  <c r="P431" i="3" l="1"/>
  <c r="I432" i="3" s="1"/>
  <c r="K432" i="3" s="1"/>
  <c r="AC431" i="3"/>
  <c r="V432" i="3" s="1"/>
  <c r="U432" i="3"/>
  <c r="M432" i="3"/>
  <c r="N432" i="3"/>
  <c r="L432" i="3" l="1"/>
  <c r="J432" i="3"/>
  <c r="AA432" i="3"/>
  <c r="Y432" i="3"/>
  <c r="X432" i="3"/>
  <c r="W432" i="3"/>
  <c r="Z432" i="3"/>
  <c r="O432" i="3"/>
  <c r="AB432" i="3"/>
  <c r="AC432" i="3" l="1"/>
  <c r="V433" i="3" s="1"/>
  <c r="P432" i="3"/>
  <c r="I433" i="3" s="1"/>
  <c r="U433" i="3" l="1"/>
  <c r="M433" i="3"/>
  <c r="J433" i="3"/>
  <c r="K433" i="3"/>
  <c r="L433" i="3"/>
  <c r="N433" i="3"/>
  <c r="O433" i="3" l="1"/>
  <c r="AB433" i="3"/>
  <c r="AA433" i="3"/>
  <c r="W433" i="3"/>
  <c r="X433" i="3"/>
  <c r="Z433" i="3"/>
  <c r="Y433" i="3"/>
  <c r="AC433" i="3" l="1"/>
  <c r="V434" i="3" s="1"/>
  <c r="U434" i="3"/>
  <c r="P433" i="3"/>
  <c r="I434" i="3" s="1"/>
  <c r="N434" i="3" s="1"/>
  <c r="AA434" i="3" l="1"/>
  <c r="M434" i="3"/>
  <c r="L434" i="3"/>
  <c r="K434" i="3"/>
  <c r="J434" i="3"/>
  <c r="O434" i="3"/>
  <c r="AB434" i="3"/>
  <c r="W434" i="3"/>
  <c r="Z434" i="3"/>
  <c r="X434" i="3"/>
  <c r="Y434" i="3"/>
  <c r="AC434" i="3" l="1"/>
  <c r="V435" i="3" s="1"/>
  <c r="U435" i="3"/>
  <c r="P434" i="3"/>
  <c r="I435" i="3" s="1"/>
  <c r="N435" i="3" s="1"/>
  <c r="M435" i="3" l="1"/>
  <c r="K435" i="3"/>
  <c r="J435" i="3"/>
  <c r="X435" i="3"/>
  <c r="W435" i="3"/>
  <c r="Z435" i="3"/>
  <c r="AA435" i="3"/>
  <c r="Y435" i="3"/>
  <c r="O435" i="3"/>
  <c r="AB435" i="3"/>
  <c r="L435" i="3"/>
  <c r="P435" i="3" l="1"/>
  <c r="I436" i="3" s="1"/>
  <c r="M436" i="3" s="1"/>
  <c r="AC435" i="3"/>
  <c r="V436" i="3" s="1"/>
  <c r="U436" i="3"/>
  <c r="AA436" i="3" l="1"/>
  <c r="J436" i="3"/>
  <c r="N436" i="3"/>
  <c r="K436" i="3"/>
  <c r="Y436" i="3"/>
  <c r="L436" i="3"/>
  <c r="O436" i="3"/>
  <c r="AB436" i="3"/>
  <c r="X436" i="3"/>
  <c r="Z436" i="3"/>
  <c r="W436" i="3"/>
  <c r="AC436" i="3" l="1"/>
  <c r="V437" i="3" s="1"/>
  <c r="U437" i="3"/>
  <c r="P436" i="3"/>
  <c r="I437" i="3" s="1"/>
  <c r="N437" i="3" s="1"/>
  <c r="L437" i="3" l="1"/>
  <c r="M437" i="3"/>
  <c r="K437" i="3"/>
  <c r="J437" i="3"/>
  <c r="AA437" i="3"/>
  <c r="Z437" i="3"/>
  <c r="W437" i="3"/>
  <c r="X437" i="3"/>
  <c r="Y437" i="3"/>
  <c r="O437" i="3"/>
  <c r="AB437" i="3"/>
  <c r="P437" i="3" l="1"/>
  <c r="I438" i="3" s="1"/>
  <c r="K438" i="3" s="1"/>
  <c r="AC437" i="3"/>
  <c r="V438" i="3" s="1"/>
  <c r="U438" i="3"/>
  <c r="L438" i="3" l="1"/>
  <c r="M438" i="3"/>
  <c r="N438" i="3"/>
  <c r="J438" i="3"/>
  <c r="Y438" i="3"/>
  <c r="W438" i="3"/>
  <c r="X438" i="3"/>
  <c r="Z438" i="3"/>
  <c r="AA438" i="3"/>
  <c r="O438" i="3"/>
  <c r="AB438" i="3"/>
  <c r="AC438" i="3" l="1"/>
  <c r="V439" i="3" s="1"/>
  <c r="U439" i="3"/>
  <c r="P438" i="3"/>
  <c r="I439" i="3" s="1"/>
  <c r="L439" i="3" s="1"/>
  <c r="J439" i="3" l="1"/>
  <c r="K439" i="3"/>
  <c r="N439" i="3"/>
  <c r="M439" i="3"/>
  <c r="Z439" i="3"/>
  <c r="W439" i="3"/>
  <c r="X439" i="3"/>
  <c r="Y439" i="3"/>
  <c r="AA439" i="3"/>
  <c r="O439" i="3"/>
  <c r="AB439" i="3"/>
  <c r="AC439" i="3" l="1"/>
  <c r="V440" i="3" s="1"/>
  <c r="P439" i="3"/>
  <c r="I440" i="3" s="1"/>
  <c r="K440" i="3" s="1"/>
  <c r="U440" i="3"/>
  <c r="M440" i="3" l="1"/>
  <c r="N440" i="3"/>
  <c r="L440" i="3"/>
  <c r="J440" i="3"/>
  <c r="Z440" i="3"/>
  <c r="X440" i="3"/>
  <c r="W440" i="3"/>
  <c r="AA440" i="3"/>
  <c r="Y440" i="3"/>
  <c r="O440" i="3"/>
  <c r="AB440" i="3"/>
  <c r="AC440" i="3" l="1"/>
  <c r="V441" i="3" s="1"/>
  <c r="U441" i="3"/>
  <c r="P440" i="3"/>
  <c r="I441" i="3" s="1"/>
  <c r="M441" i="3" s="1"/>
  <c r="AB441" i="3" l="1"/>
  <c r="L441" i="3"/>
  <c r="O441" i="3"/>
  <c r="J441" i="3"/>
  <c r="K441" i="3"/>
  <c r="N441" i="3"/>
  <c r="Y441" i="3"/>
  <c r="Z441" i="3"/>
  <c r="W441" i="3"/>
  <c r="X441" i="3"/>
  <c r="AA441" i="3"/>
  <c r="P441" i="3" l="1"/>
  <c r="I442" i="3" s="1"/>
  <c r="K442" i="3" s="1"/>
  <c r="AC441" i="3"/>
  <c r="V442" i="3" s="1"/>
  <c r="U442" i="3"/>
  <c r="M442" i="3" l="1"/>
  <c r="L442" i="3"/>
  <c r="N442" i="3"/>
  <c r="J442" i="3"/>
  <c r="Z442" i="3"/>
  <c r="X442" i="3"/>
  <c r="W442" i="3"/>
  <c r="Y442" i="3"/>
  <c r="AA442" i="3"/>
  <c r="O442" i="3"/>
  <c r="AB442" i="3"/>
  <c r="AC442" i="3" l="1"/>
  <c r="V443" i="3" s="1"/>
  <c r="U443" i="3"/>
  <c r="P442" i="3"/>
  <c r="I443" i="3" s="1"/>
  <c r="L443" i="3" s="1"/>
  <c r="W443" i="3" l="1"/>
  <c r="M443" i="3"/>
  <c r="N443" i="3"/>
  <c r="O443" i="3"/>
  <c r="K443" i="3"/>
  <c r="J443" i="3"/>
  <c r="X443" i="3" l="1"/>
  <c r="AB443" i="3"/>
  <c r="Y443" i="3"/>
  <c r="Z443" i="3"/>
  <c r="AA443" i="3"/>
  <c r="P443" i="3"/>
  <c r="I444" i="3" s="1"/>
  <c r="M444" i="3" s="1"/>
  <c r="U444" i="3"/>
  <c r="AC443" i="3" l="1"/>
  <c r="V444" i="3" s="1"/>
  <c r="N444" i="3"/>
  <c r="K444" i="3"/>
  <c r="J444" i="3"/>
  <c r="L444" i="3"/>
  <c r="O444" i="3"/>
  <c r="W444" i="3" l="1"/>
  <c r="AB444" i="3"/>
  <c r="Y444" i="3"/>
  <c r="AA444" i="3"/>
  <c r="Z444" i="3"/>
  <c r="X444" i="3"/>
  <c r="U445" i="3"/>
  <c r="P444" i="3"/>
  <c r="I445" i="3" s="1"/>
  <c r="AC444" i="3" l="1"/>
  <c r="V445" i="3" s="1"/>
  <c r="O445" i="3"/>
  <c r="K445" i="3"/>
  <c r="J445" i="3"/>
  <c r="M445" i="3"/>
  <c r="N445" i="3"/>
  <c r="L445" i="3"/>
  <c r="AA445" i="3" l="1"/>
  <c r="AB445" i="3"/>
  <c r="Y445" i="3"/>
  <c r="W445" i="3"/>
  <c r="Z445" i="3"/>
  <c r="X445" i="3"/>
  <c r="P445" i="3"/>
  <c r="I446" i="3" s="1"/>
  <c r="K446" i="3" s="1"/>
  <c r="U446" i="3"/>
  <c r="AC445" i="3" l="1"/>
  <c r="V446" i="3" s="1"/>
  <c r="L446" i="3"/>
  <c r="M446" i="3"/>
  <c r="N446" i="3"/>
  <c r="J446" i="3"/>
  <c r="O446" i="3"/>
  <c r="Z446" i="3" l="1"/>
  <c r="AB446" i="3"/>
  <c r="AA446" i="3"/>
  <c r="Y446" i="3"/>
  <c r="X446" i="3"/>
  <c r="W446" i="3"/>
  <c r="U447" i="3"/>
  <c r="P446" i="3"/>
  <c r="I447" i="3" s="1"/>
  <c r="AC446" i="3" l="1"/>
  <c r="V447" i="3" s="1"/>
  <c r="J447" i="3"/>
  <c r="K447" i="3"/>
  <c r="N447" i="3"/>
  <c r="M447" i="3"/>
  <c r="L447" i="3"/>
  <c r="O447" i="3"/>
  <c r="Y447" i="3" l="1"/>
  <c r="AB447" i="3"/>
  <c r="AA447" i="3"/>
  <c r="Z447" i="3"/>
  <c r="W447" i="3"/>
  <c r="X447" i="3"/>
  <c r="P447" i="3"/>
  <c r="I448" i="3" s="1"/>
  <c r="J448" i="3" s="1"/>
  <c r="U448" i="3"/>
  <c r="AC447" i="3" l="1"/>
  <c r="V448" i="3" s="1"/>
  <c r="L448" i="3"/>
  <c r="M448" i="3"/>
  <c r="N448" i="3"/>
  <c r="K448" i="3"/>
  <c r="O448" i="3"/>
  <c r="W448" i="3" l="1"/>
  <c r="AB448" i="3"/>
  <c r="AA448" i="3"/>
  <c r="Y448" i="3"/>
  <c r="Z448" i="3"/>
  <c r="X448" i="3"/>
  <c r="U449" i="3"/>
  <c r="P448" i="3"/>
  <c r="I449" i="3" s="1"/>
  <c r="M449" i="3" s="1"/>
  <c r="AC448" i="3" l="1"/>
  <c r="V449" i="3" s="1"/>
  <c r="N449" i="3"/>
  <c r="L449" i="3"/>
  <c r="O449" i="3"/>
  <c r="J449" i="3"/>
  <c r="K449" i="3"/>
  <c r="AA449" i="3" l="1"/>
  <c r="X449" i="3"/>
  <c r="W449" i="3"/>
  <c r="AB449" i="3"/>
  <c r="Z449" i="3"/>
  <c r="Y449" i="3"/>
  <c r="P449" i="3"/>
  <c r="I450" i="3" s="1"/>
  <c r="N450" i="3" s="1"/>
  <c r="U450" i="3"/>
  <c r="AC449" i="3" l="1"/>
  <c r="V450" i="3" s="1"/>
  <c r="Y450" i="3" s="1"/>
  <c r="J450" i="3"/>
  <c r="L450" i="3"/>
  <c r="K450" i="3"/>
  <c r="M450" i="3"/>
  <c r="O450" i="3"/>
  <c r="AA450" i="3" l="1"/>
  <c r="X450" i="3"/>
  <c r="Z450" i="3"/>
  <c r="AB450" i="3"/>
  <c r="P450" i="3"/>
  <c r="I451" i="3" s="1"/>
  <c r="N451" i="3" s="1"/>
  <c r="W450" i="3" l="1"/>
  <c r="AC450" i="3" s="1"/>
  <c r="V451" i="3" s="1"/>
  <c r="L451" i="3"/>
  <c r="M451" i="3"/>
  <c r="K451" i="3"/>
  <c r="J451" i="3"/>
  <c r="U451" i="3"/>
  <c r="AB451" i="3" l="1"/>
  <c r="Y451" i="3"/>
  <c r="O451" i="3"/>
  <c r="P451" i="3" s="1"/>
  <c r="I452" i="3" s="1"/>
  <c r="W451" i="3" l="1"/>
  <c r="X451" i="3"/>
  <c r="Z451" i="3"/>
  <c r="AA451" i="3"/>
  <c r="U452" i="3"/>
  <c r="K452" i="3"/>
  <c r="J452" i="3"/>
  <c r="L452" i="3"/>
  <c r="M452" i="3"/>
  <c r="N452" i="3"/>
  <c r="AC451" i="3" l="1"/>
  <c r="V452" i="3" s="1"/>
  <c r="O452" i="3"/>
  <c r="AA452" i="3" l="1"/>
  <c r="AB452" i="3"/>
  <c r="Z452" i="3"/>
  <c r="W452" i="3"/>
  <c r="Y452" i="3"/>
  <c r="P452" i="3"/>
  <c r="I453" i="3" s="1"/>
  <c r="L453" i="3" s="1"/>
  <c r="X452" i="3" l="1"/>
  <c r="AC452" i="3" s="1"/>
  <c r="V453" i="3" s="1"/>
  <c r="N453" i="3"/>
  <c r="J453" i="3"/>
  <c r="K453" i="3"/>
  <c r="M453" i="3"/>
  <c r="U453" i="3"/>
  <c r="AA453" i="3" l="1"/>
  <c r="X453" i="3"/>
  <c r="W453" i="3"/>
  <c r="Z453" i="3"/>
  <c r="Y453" i="3"/>
  <c r="O453" i="3"/>
  <c r="AB453" i="3"/>
  <c r="AC453" i="3" l="1"/>
  <c r="V454" i="3" s="1"/>
  <c r="U454" i="3"/>
  <c r="P453" i="3"/>
  <c r="I454" i="3" s="1"/>
  <c r="M454" i="3" s="1"/>
  <c r="AA454" i="3" l="1"/>
  <c r="Y454" i="3"/>
  <c r="L454" i="3"/>
  <c r="N454" i="3"/>
  <c r="W454" i="3"/>
  <c r="X454" i="3"/>
  <c r="Z454" i="3"/>
  <c r="K454" i="3"/>
  <c r="J454" i="3"/>
  <c r="O454" i="3"/>
  <c r="AB454" i="3"/>
  <c r="P454" i="3" l="1"/>
  <c r="I455" i="3" s="1"/>
  <c r="M455" i="3" s="1"/>
  <c r="AC454" i="3"/>
  <c r="V455" i="3" s="1"/>
  <c r="K455" i="3" l="1"/>
  <c r="L455" i="3"/>
  <c r="J455" i="3"/>
  <c r="N455" i="3"/>
  <c r="U455" i="3"/>
  <c r="O455" i="3" l="1"/>
  <c r="AB455" i="3"/>
  <c r="AA455" i="3"/>
  <c r="X455" i="3"/>
  <c r="Z455" i="3"/>
  <c r="W455" i="3"/>
  <c r="Y455" i="3"/>
  <c r="AC455" i="3" l="1"/>
  <c r="V456" i="3" s="1"/>
  <c r="U456" i="3"/>
  <c r="P455" i="3"/>
  <c r="I456" i="3" s="1"/>
  <c r="N456" i="3" s="1"/>
  <c r="L456" i="3" l="1"/>
  <c r="K456" i="3"/>
  <c r="J456" i="3"/>
  <c r="M456" i="3"/>
  <c r="X456" i="3"/>
  <c r="W456" i="3"/>
  <c r="Z456" i="3"/>
  <c r="AA456" i="3"/>
  <c r="O456" i="3"/>
  <c r="AB456" i="3"/>
  <c r="Y456" i="3"/>
  <c r="AC456" i="3" l="1"/>
  <c r="V457" i="3" s="1"/>
  <c r="U457" i="3"/>
  <c r="P456" i="3"/>
  <c r="I457" i="3" s="1"/>
  <c r="AA457" i="3" l="1"/>
  <c r="Y457" i="3"/>
  <c r="J457" i="3"/>
  <c r="K457" i="3"/>
  <c r="L457" i="3"/>
  <c r="M457" i="3"/>
  <c r="N457" i="3"/>
  <c r="O457" i="3"/>
  <c r="AB457" i="3"/>
  <c r="Z457" i="3"/>
  <c r="X457" i="3"/>
  <c r="W457" i="3"/>
  <c r="AC457" i="3" l="1"/>
  <c r="V458" i="3" s="1"/>
  <c r="U458" i="3"/>
  <c r="P457" i="3"/>
  <c r="I458" i="3" s="1"/>
  <c r="AA458" i="3" l="1"/>
  <c r="Y458" i="3"/>
  <c r="M458" i="3"/>
  <c r="J458" i="3"/>
  <c r="K458" i="3"/>
  <c r="W458" i="3"/>
  <c r="X458" i="3"/>
  <c r="Z458" i="3"/>
  <c r="L458" i="3"/>
  <c r="O458" i="3"/>
  <c r="AB458" i="3"/>
  <c r="N458" i="3"/>
  <c r="AC458" i="3" l="1"/>
  <c r="V459" i="3" s="1"/>
  <c r="P458" i="3"/>
  <c r="I459" i="3" s="1"/>
  <c r="M459" i="3" s="1"/>
  <c r="U459" i="3"/>
  <c r="AA459" i="3" l="1"/>
  <c r="K459" i="3"/>
  <c r="J459" i="3"/>
  <c r="AB459" i="3"/>
  <c r="O459" i="3"/>
  <c r="Y459" i="3"/>
  <c r="L459" i="3"/>
  <c r="N459" i="3"/>
  <c r="Z459" i="3"/>
  <c r="X459" i="3"/>
  <c r="W459" i="3"/>
  <c r="AC459" i="3" l="1"/>
  <c r="V460" i="3" s="1"/>
  <c r="P459" i="3"/>
  <c r="I460" i="3" s="1"/>
  <c r="M460" i="3" s="1"/>
  <c r="U460" i="3"/>
  <c r="N460" i="3" l="1"/>
  <c r="K460" i="3"/>
  <c r="J460" i="3"/>
  <c r="L460" i="3"/>
  <c r="Z460" i="3"/>
  <c r="AA460" i="3"/>
  <c r="Y460" i="3"/>
  <c r="W460" i="3"/>
  <c r="X460" i="3"/>
  <c r="O460" i="3"/>
  <c r="AB460" i="3"/>
  <c r="P460" i="3" l="1"/>
  <c r="I461" i="3" s="1"/>
  <c r="M461" i="3" s="1"/>
  <c r="AC460" i="3"/>
  <c r="V461" i="3" s="1"/>
  <c r="U461" i="3" l="1"/>
  <c r="N461" i="3"/>
  <c r="J461" i="3"/>
  <c r="K461" i="3"/>
  <c r="L461" i="3"/>
  <c r="AA461" i="3" l="1"/>
  <c r="X461" i="3"/>
  <c r="Z461" i="3"/>
  <c r="W461" i="3"/>
  <c r="Y461" i="3"/>
  <c r="O461" i="3"/>
  <c r="AB461" i="3"/>
  <c r="AC461" i="3" l="1"/>
  <c r="V462" i="3" s="1"/>
  <c r="U462" i="3"/>
  <c r="P461" i="3"/>
  <c r="I462" i="3" s="1"/>
  <c r="M462" i="3" s="1"/>
  <c r="Y462" i="3" l="1"/>
  <c r="L462" i="3"/>
  <c r="W462" i="3"/>
  <c r="Z462" i="3"/>
  <c r="X462" i="3"/>
  <c r="O462" i="3"/>
  <c r="AB462" i="3"/>
  <c r="N462" i="3"/>
  <c r="J462" i="3"/>
  <c r="K462" i="3"/>
  <c r="AA462" i="3"/>
  <c r="P462" i="3" l="1"/>
  <c r="I463" i="3" s="1"/>
  <c r="J463" i="3" s="1"/>
  <c r="AC462" i="3"/>
  <c r="V463" i="3" s="1"/>
  <c r="U463" i="3"/>
  <c r="N463" i="3" l="1"/>
  <c r="AA463" i="3"/>
  <c r="M463" i="3"/>
  <c r="L463" i="3"/>
  <c r="K463" i="3"/>
  <c r="O463" i="3"/>
  <c r="AB463" i="3"/>
  <c r="Y463" i="3"/>
  <c r="X463" i="3"/>
  <c r="Z463" i="3"/>
  <c r="W463" i="3"/>
  <c r="AC463" i="3" l="1"/>
  <c r="V464" i="3" s="1"/>
  <c r="U464" i="3"/>
  <c r="P463" i="3"/>
  <c r="I464" i="3" s="1"/>
  <c r="N464" i="3" s="1"/>
  <c r="Y464" i="3" l="1"/>
  <c r="AA464" i="3"/>
  <c r="L464" i="3"/>
  <c r="M464" i="3"/>
  <c r="O464" i="3"/>
  <c r="AB464" i="3"/>
  <c r="J464" i="3"/>
  <c r="K464" i="3"/>
  <c r="W464" i="3"/>
  <c r="Z464" i="3"/>
  <c r="X464" i="3"/>
  <c r="P464" i="3" l="1"/>
  <c r="I465" i="3" s="1"/>
  <c r="N465" i="3" s="1"/>
  <c r="AC464" i="3"/>
  <c r="V465" i="3" s="1"/>
  <c r="U465" i="3"/>
  <c r="M465" i="3" l="1"/>
  <c r="Y465" i="3"/>
  <c r="L465" i="3"/>
  <c r="K465" i="3"/>
  <c r="J465" i="3"/>
  <c r="AA465" i="3"/>
  <c r="O465" i="3"/>
  <c r="AB465" i="3"/>
  <c r="Z465" i="3"/>
  <c r="W465" i="3"/>
  <c r="X465" i="3"/>
  <c r="AC465" i="3" l="1"/>
  <c r="V466" i="3" s="1"/>
  <c r="U466" i="3"/>
  <c r="P465" i="3"/>
  <c r="I466" i="3" s="1"/>
  <c r="AA466" i="3" l="1"/>
  <c r="Y466" i="3"/>
  <c r="N466" i="3"/>
  <c r="K466" i="3"/>
  <c r="J466" i="3"/>
  <c r="L466" i="3"/>
  <c r="Z466" i="3"/>
  <c r="W466" i="3"/>
  <c r="X466" i="3"/>
  <c r="M466" i="3"/>
  <c r="O466" i="3"/>
  <c r="AB466" i="3"/>
  <c r="AC466" i="3" l="1"/>
  <c r="V467" i="3" s="1"/>
  <c r="U467" i="3"/>
  <c r="P466" i="3"/>
  <c r="I467" i="3" s="1"/>
  <c r="M467" i="3" s="1"/>
  <c r="Y467" i="3" l="1"/>
  <c r="AA467" i="3"/>
  <c r="L467" i="3"/>
  <c r="J467" i="3"/>
  <c r="K467" i="3"/>
  <c r="O467" i="3"/>
  <c r="AB467" i="3"/>
  <c r="N467" i="3"/>
  <c r="W467" i="3"/>
  <c r="X467" i="3"/>
  <c r="Z467" i="3"/>
  <c r="P467" i="3" l="1"/>
  <c r="I468" i="3" s="1"/>
  <c r="M468" i="3" s="1"/>
  <c r="AC467" i="3"/>
  <c r="V468" i="3" s="1"/>
  <c r="U468" i="3"/>
  <c r="N468" i="3" l="1"/>
  <c r="J468" i="3"/>
  <c r="K468" i="3"/>
  <c r="L468" i="3"/>
  <c r="W468" i="3"/>
  <c r="Z468" i="3"/>
  <c r="X468" i="3"/>
  <c r="AA468" i="3"/>
  <c r="Y468" i="3"/>
  <c r="O468" i="3"/>
  <c r="AB468" i="3"/>
  <c r="AC468" i="3" l="1"/>
  <c r="V469" i="3" s="1"/>
  <c r="U469" i="3"/>
  <c r="P468" i="3"/>
  <c r="I469" i="3" s="1"/>
  <c r="M469" i="3" s="1"/>
  <c r="Y469" i="3" l="1"/>
  <c r="AB469" i="3"/>
  <c r="O469" i="3"/>
  <c r="J469" i="3"/>
  <c r="K469" i="3"/>
  <c r="L469" i="3"/>
  <c r="N469" i="3"/>
  <c r="X469" i="3"/>
  <c r="W469" i="3"/>
  <c r="Z469" i="3"/>
  <c r="AA469" i="3"/>
  <c r="P469" i="3" l="1"/>
  <c r="I470" i="3" s="1"/>
  <c r="J470" i="3" s="1"/>
  <c r="AC469" i="3"/>
  <c r="V470" i="3" s="1"/>
  <c r="U470" i="3"/>
  <c r="N470" i="3" l="1"/>
  <c r="L470" i="3"/>
  <c r="M470" i="3"/>
  <c r="K470" i="3"/>
  <c r="W470" i="3"/>
  <c r="Z470" i="3"/>
  <c r="X470" i="3"/>
  <c r="AA470" i="3"/>
  <c r="O470" i="3"/>
  <c r="AB470" i="3"/>
  <c r="Y470" i="3"/>
  <c r="AC470" i="3" l="1"/>
  <c r="V471" i="3" s="1"/>
  <c r="U471" i="3"/>
  <c r="P470" i="3"/>
  <c r="I471" i="3" s="1"/>
  <c r="Y471" i="3" l="1"/>
  <c r="AA471" i="3"/>
  <c r="K471" i="3"/>
  <c r="J471" i="3"/>
  <c r="L471" i="3"/>
  <c r="M471" i="3"/>
  <c r="N471" i="3"/>
  <c r="W471" i="3"/>
  <c r="Z471" i="3"/>
  <c r="X471" i="3"/>
  <c r="O471" i="3"/>
  <c r="AB471" i="3"/>
  <c r="P471" i="3" l="1"/>
  <c r="I472" i="3" s="1"/>
  <c r="J472" i="3" s="1"/>
  <c r="AC471" i="3"/>
  <c r="V472" i="3" s="1"/>
  <c r="L472" i="3" l="1"/>
  <c r="N472" i="3"/>
  <c r="M472" i="3"/>
  <c r="K472" i="3"/>
  <c r="U472" i="3"/>
  <c r="W472" i="3" l="1"/>
  <c r="Z472" i="3"/>
  <c r="X472" i="3"/>
  <c r="Y472" i="3"/>
  <c r="AA472" i="3"/>
  <c r="O472" i="3"/>
  <c r="AB472" i="3"/>
  <c r="AC472" i="3" l="1"/>
  <c r="V473" i="3" s="1"/>
  <c r="U473" i="3"/>
  <c r="P472" i="3"/>
  <c r="I473" i="3" s="1"/>
  <c r="L473" i="3" s="1"/>
  <c r="M473" i="3" l="1"/>
  <c r="N473" i="3"/>
  <c r="W473" i="3"/>
  <c r="X473" i="3"/>
  <c r="Z473" i="3"/>
  <c r="Y473" i="3"/>
  <c r="AA473" i="3"/>
  <c r="J473" i="3"/>
  <c r="K473" i="3"/>
  <c r="O473" i="3"/>
  <c r="AB473" i="3"/>
  <c r="P473" i="3" l="1"/>
  <c r="I474" i="3" s="1"/>
  <c r="M474" i="3" s="1"/>
  <c r="AC473" i="3"/>
  <c r="V474" i="3" s="1"/>
  <c r="U474" i="3"/>
  <c r="L474" i="3" l="1"/>
  <c r="J474" i="3"/>
  <c r="Y474" i="3"/>
  <c r="K474" i="3"/>
  <c r="N474" i="3"/>
  <c r="O474" i="3"/>
  <c r="AB474" i="3"/>
  <c r="X474" i="3"/>
  <c r="W474" i="3"/>
  <c r="Z474" i="3"/>
  <c r="AA474" i="3"/>
  <c r="AC474" i="3" l="1"/>
  <c r="V475" i="3" s="1"/>
  <c r="U475" i="3"/>
  <c r="P474" i="3"/>
  <c r="I475" i="3" s="1"/>
  <c r="L475" i="3" s="1"/>
  <c r="Y475" i="3" l="1"/>
  <c r="M475" i="3"/>
  <c r="N475" i="3"/>
  <c r="J475" i="3"/>
  <c r="K475" i="3"/>
  <c r="W475" i="3"/>
  <c r="X475" i="3"/>
  <c r="Z475" i="3"/>
  <c r="AA475" i="3"/>
  <c r="O475" i="3"/>
  <c r="AB475" i="3"/>
  <c r="P475" i="3" l="1"/>
  <c r="I476" i="3" s="1"/>
  <c r="K476" i="3" s="1"/>
  <c r="AC475" i="3"/>
  <c r="V476" i="3" s="1"/>
  <c r="U476" i="3"/>
  <c r="AA476" i="3" l="1"/>
  <c r="M476" i="3"/>
  <c r="L476" i="3"/>
  <c r="N476" i="3"/>
  <c r="AB476" i="3"/>
  <c r="J476" i="3"/>
  <c r="Y476" i="3"/>
  <c r="X476" i="3"/>
  <c r="W476" i="3"/>
  <c r="Z476" i="3"/>
  <c r="O476" i="3"/>
  <c r="AC476" i="3" l="1"/>
  <c r="V477" i="3" s="1"/>
  <c r="U477" i="3"/>
  <c r="P476" i="3"/>
  <c r="I477" i="3" s="1"/>
  <c r="M477" i="3" s="1"/>
  <c r="AA477" i="3" l="1"/>
  <c r="Y477" i="3"/>
  <c r="J477" i="3"/>
  <c r="K477" i="3"/>
  <c r="N477" i="3"/>
  <c r="W477" i="3"/>
  <c r="Z477" i="3"/>
  <c r="X477" i="3"/>
  <c r="L477" i="3"/>
  <c r="O477" i="3"/>
  <c r="AB477" i="3"/>
  <c r="P477" i="3" l="1"/>
  <c r="I478" i="3" s="1"/>
  <c r="J478" i="3" s="1"/>
  <c r="AC477" i="3"/>
  <c r="V478" i="3" s="1"/>
  <c r="U478" i="3"/>
  <c r="L478" i="3" l="1"/>
  <c r="Y478" i="3"/>
  <c r="N478" i="3"/>
  <c r="M478" i="3"/>
  <c r="K478" i="3"/>
  <c r="X478" i="3"/>
  <c r="Z478" i="3"/>
  <c r="AA478" i="3"/>
  <c r="W478" i="3"/>
  <c r="O478" i="3"/>
  <c r="AB478" i="3"/>
  <c r="P478" i="3" l="1"/>
  <c r="I479" i="3" s="1"/>
  <c r="M479" i="3" s="1"/>
  <c r="AC478" i="3"/>
  <c r="V479" i="3" s="1"/>
  <c r="K479" i="3" l="1"/>
  <c r="J479" i="3"/>
  <c r="U479" i="3"/>
  <c r="N479" i="3"/>
  <c r="L479" i="3"/>
  <c r="O479" i="3" l="1"/>
  <c r="AB479" i="3"/>
  <c r="W479" i="3"/>
  <c r="Z479" i="3"/>
  <c r="X479" i="3"/>
  <c r="Y479" i="3"/>
  <c r="AA479" i="3"/>
  <c r="AC479" i="3" l="1"/>
  <c r="V480" i="3" s="1"/>
  <c r="U480" i="3"/>
  <c r="P479" i="3"/>
  <c r="I480" i="3" s="1"/>
  <c r="Y480" i="3" l="1"/>
  <c r="AA480" i="3"/>
  <c r="L480" i="3"/>
  <c r="K480" i="3"/>
  <c r="J480" i="3"/>
  <c r="N480" i="3"/>
  <c r="M480" i="3"/>
  <c r="X480" i="3"/>
  <c r="Z480" i="3"/>
  <c r="W480" i="3"/>
  <c r="O480" i="3"/>
  <c r="AB480" i="3"/>
  <c r="P480" i="3" l="1"/>
  <c r="I481" i="3" s="1"/>
  <c r="K481" i="3" s="1"/>
  <c r="AC480" i="3"/>
  <c r="V481" i="3" s="1"/>
  <c r="N481" i="3" l="1"/>
  <c r="L481" i="3"/>
  <c r="M481" i="3"/>
  <c r="J481" i="3"/>
  <c r="U481" i="3"/>
  <c r="X481" i="3" l="1"/>
  <c r="Z481" i="3"/>
  <c r="W481" i="3"/>
  <c r="Y481" i="3"/>
  <c r="AA481" i="3"/>
  <c r="O481" i="3"/>
  <c r="AB481" i="3"/>
  <c r="AC481" i="3" l="1"/>
  <c r="V482" i="3" s="1"/>
  <c r="U482" i="3"/>
  <c r="P481" i="3"/>
  <c r="I482" i="3" s="1"/>
  <c r="N482" i="3" s="1"/>
  <c r="Y482" i="3" l="1"/>
  <c r="L482" i="3"/>
  <c r="J482" i="3"/>
  <c r="K482" i="3"/>
  <c r="M482" i="3"/>
  <c r="AB482" i="3"/>
  <c r="Z482" i="3"/>
  <c r="W482" i="3"/>
  <c r="X482" i="3"/>
  <c r="AA482" i="3"/>
  <c r="O482" i="3"/>
  <c r="P482" i="3" l="1"/>
  <c r="I483" i="3" s="1"/>
  <c r="K483" i="3" s="1"/>
  <c r="AC482" i="3"/>
  <c r="V483" i="3" s="1"/>
  <c r="U483" i="3"/>
  <c r="L483" i="3" l="1"/>
  <c r="M483" i="3"/>
  <c r="N483" i="3"/>
  <c r="J483" i="3"/>
  <c r="W483" i="3"/>
  <c r="X483" i="3"/>
  <c r="Z483" i="3"/>
  <c r="AA483" i="3"/>
  <c r="Y483" i="3"/>
  <c r="O483" i="3"/>
  <c r="AB483" i="3"/>
  <c r="AC483" i="3" l="1"/>
  <c r="V484" i="3" s="1"/>
  <c r="U484" i="3"/>
  <c r="P483" i="3"/>
  <c r="I484" i="3" s="1"/>
  <c r="N484" i="3" s="1"/>
  <c r="O484" i="3" l="1"/>
  <c r="AB484" i="3"/>
  <c r="J484" i="3"/>
  <c r="K484" i="3"/>
  <c r="M484" i="3"/>
  <c r="L484" i="3"/>
  <c r="Z484" i="3"/>
  <c r="W484" i="3"/>
  <c r="X484" i="3"/>
  <c r="Y484" i="3"/>
  <c r="AA484" i="3"/>
  <c r="P484" i="3" l="1"/>
  <c r="I485" i="3" s="1"/>
  <c r="N485" i="3" s="1"/>
  <c r="AC484" i="3"/>
  <c r="V485" i="3" s="1"/>
  <c r="U485" i="3"/>
  <c r="L485" i="3" l="1"/>
  <c r="J485" i="3"/>
  <c r="K485" i="3"/>
  <c r="M485" i="3"/>
  <c r="AA485" i="3"/>
  <c r="W485" i="3"/>
  <c r="Z485" i="3"/>
  <c r="X485" i="3"/>
  <c r="Y485" i="3"/>
  <c r="O485" i="3"/>
  <c r="AB485" i="3"/>
  <c r="AC485" i="3" l="1"/>
  <c r="V486" i="3" s="1"/>
  <c r="U486" i="3"/>
  <c r="P485" i="3"/>
  <c r="I486" i="3" s="1"/>
  <c r="N486" i="3" s="1"/>
  <c r="AA486" i="3" l="1"/>
  <c r="L486" i="3"/>
  <c r="M486" i="3"/>
  <c r="K486" i="3"/>
  <c r="J486" i="3"/>
  <c r="X486" i="3"/>
  <c r="Z486" i="3"/>
  <c r="W486" i="3"/>
  <c r="Y486" i="3"/>
  <c r="O486" i="3"/>
  <c r="AB486" i="3"/>
  <c r="AC486" i="3" l="1"/>
  <c r="V487" i="3" s="1"/>
  <c r="U487" i="3"/>
  <c r="P486" i="3"/>
  <c r="I487" i="3" s="1"/>
  <c r="AA487" i="3" l="1"/>
  <c r="Y487" i="3"/>
  <c r="M487" i="3"/>
  <c r="J487" i="3"/>
  <c r="K487" i="3"/>
  <c r="O487" i="3"/>
  <c r="AB487" i="3"/>
  <c r="N487" i="3"/>
  <c r="X487" i="3"/>
  <c r="W487" i="3"/>
  <c r="Z487" i="3"/>
  <c r="L487" i="3"/>
  <c r="AC487" i="3" l="1"/>
  <c r="V488" i="3" s="1"/>
  <c r="U488" i="3"/>
  <c r="P487" i="3"/>
  <c r="I488" i="3" s="1"/>
  <c r="M488" i="3" s="1"/>
  <c r="K488" i="3" l="1"/>
  <c r="J488" i="3"/>
  <c r="L488" i="3"/>
  <c r="O488" i="3"/>
  <c r="AB488" i="3"/>
  <c r="X488" i="3"/>
  <c r="W488" i="3"/>
  <c r="Z488" i="3"/>
  <c r="Y488" i="3"/>
  <c r="AA488" i="3"/>
  <c r="N488" i="3"/>
  <c r="P488" i="3" l="1"/>
  <c r="I489" i="3" s="1"/>
  <c r="L489" i="3" s="1"/>
  <c r="AC488" i="3"/>
  <c r="V489" i="3" s="1"/>
  <c r="U489" i="3"/>
  <c r="M489" i="3" l="1"/>
  <c r="K489" i="3"/>
  <c r="J489" i="3"/>
  <c r="N489" i="3"/>
  <c r="X489" i="3"/>
  <c r="W489" i="3"/>
  <c r="Z489" i="3"/>
  <c r="AA489" i="3"/>
  <c r="Y489" i="3"/>
  <c r="O489" i="3"/>
  <c r="AB489" i="3"/>
  <c r="AC489" i="3" l="1"/>
  <c r="V490" i="3" s="1"/>
  <c r="U490" i="3"/>
  <c r="P489" i="3"/>
  <c r="I490" i="3" s="1"/>
  <c r="N490" i="3" s="1"/>
  <c r="M490" i="3" l="1"/>
  <c r="L490" i="3"/>
  <c r="X490" i="3"/>
  <c r="Z490" i="3"/>
  <c r="W490" i="3"/>
  <c r="AA490" i="3"/>
  <c r="Y490" i="3"/>
  <c r="J490" i="3"/>
  <c r="K490" i="3"/>
  <c r="O490" i="3"/>
  <c r="AB490" i="3"/>
  <c r="AC490" i="3" l="1"/>
  <c r="V491" i="3" s="1"/>
  <c r="P490" i="3"/>
  <c r="I491" i="3" s="1"/>
  <c r="M491" i="3" s="1"/>
  <c r="U491" i="3"/>
  <c r="Y491" i="3" l="1"/>
  <c r="L491" i="3"/>
  <c r="N491" i="3"/>
  <c r="J491" i="3"/>
  <c r="K491" i="3"/>
  <c r="AA491" i="3"/>
  <c r="Z491" i="3"/>
  <c r="W491" i="3"/>
  <c r="X491" i="3"/>
  <c r="O491" i="3"/>
  <c r="AB491" i="3"/>
  <c r="P491" i="3" l="1"/>
  <c r="I492" i="3" s="1"/>
  <c r="N492" i="3" s="1"/>
  <c r="AC491" i="3"/>
  <c r="V492" i="3" s="1"/>
  <c r="L492" i="3" l="1"/>
  <c r="U492" i="3"/>
  <c r="M492" i="3"/>
  <c r="J492" i="3"/>
  <c r="K492" i="3"/>
  <c r="W492" i="3" l="1"/>
  <c r="Z492" i="3"/>
  <c r="X492" i="3"/>
  <c r="AA492" i="3"/>
  <c r="Y492" i="3"/>
  <c r="O492" i="3"/>
  <c r="AB492" i="3"/>
  <c r="AC492" i="3" l="1"/>
  <c r="V493" i="3" s="1"/>
  <c r="U493" i="3"/>
  <c r="P492" i="3"/>
  <c r="I493" i="3" s="1"/>
  <c r="M493" i="3" s="1"/>
  <c r="O493" i="3" l="1"/>
  <c r="AB493" i="3"/>
  <c r="J493" i="3"/>
  <c r="K493" i="3"/>
  <c r="N493" i="3"/>
  <c r="L493" i="3"/>
  <c r="AA493" i="3"/>
  <c r="X493" i="3"/>
  <c r="W493" i="3"/>
  <c r="Z493" i="3"/>
  <c r="Y493" i="3"/>
  <c r="P493" i="3" l="1"/>
  <c r="I494" i="3" s="1"/>
  <c r="N494" i="3" s="1"/>
  <c r="AC493" i="3"/>
  <c r="V494" i="3" s="1"/>
  <c r="M494" i="3" l="1"/>
  <c r="L494" i="3"/>
  <c r="J494" i="3"/>
  <c r="K494" i="3"/>
  <c r="U494" i="3"/>
  <c r="O494" i="3" l="1"/>
  <c r="AB494" i="3"/>
  <c r="Y494" i="3"/>
  <c r="W494" i="3"/>
  <c r="X494" i="3"/>
  <c r="Z494" i="3"/>
  <c r="AA494" i="3"/>
  <c r="AC494" i="3" l="1"/>
  <c r="V495" i="3" s="1"/>
  <c r="U495" i="3"/>
  <c r="P494" i="3"/>
  <c r="I495" i="3" s="1"/>
  <c r="L495" i="3" l="1"/>
  <c r="J495" i="3"/>
  <c r="K495" i="3"/>
  <c r="O495" i="3"/>
  <c r="AB495" i="3"/>
  <c r="M495" i="3"/>
  <c r="N495" i="3"/>
  <c r="Y495" i="3"/>
  <c r="W495" i="3"/>
  <c r="X495" i="3"/>
  <c r="Z495" i="3"/>
  <c r="AA495" i="3"/>
  <c r="AC495" i="3" l="1"/>
  <c r="V496" i="3" s="1"/>
  <c r="U496" i="3"/>
  <c r="P495" i="3"/>
  <c r="I496" i="3" s="1"/>
  <c r="M496" i="3" s="1"/>
  <c r="L496" i="3" l="1"/>
  <c r="Y496" i="3"/>
  <c r="X496" i="3"/>
  <c r="W496" i="3"/>
  <c r="Z496" i="3"/>
  <c r="K496" i="3"/>
  <c r="J496" i="3"/>
  <c r="O496" i="3"/>
  <c r="AB496" i="3"/>
  <c r="AA496" i="3"/>
  <c r="N496" i="3"/>
  <c r="AC496" i="3" l="1"/>
  <c r="V497" i="3" s="1"/>
  <c r="U497" i="3"/>
  <c r="P496" i="3"/>
  <c r="I497" i="3" s="1"/>
  <c r="M497" i="3" s="1"/>
  <c r="Y497" i="3" l="1"/>
  <c r="AA497" i="3"/>
  <c r="N497" i="3"/>
  <c r="O497" i="3"/>
  <c r="AB497" i="3"/>
  <c r="L497" i="3"/>
  <c r="J497" i="3"/>
  <c r="K497" i="3"/>
  <c r="Z497" i="3"/>
  <c r="X497" i="3"/>
  <c r="W497" i="3"/>
  <c r="AC497" i="3" l="1"/>
  <c r="V498" i="3" s="1"/>
  <c r="P497" i="3"/>
  <c r="I498" i="3" s="1"/>
  <c r="N498" i="3" s="1"/>
  <c r="U498" i="3"/>
  <c r="L498" i="3" l="1"/>
  <c r="J498" i="3"/>
  <c r="K498" i="3"/>
  <c r="M498" i="3"/>
  <c r="Y498" i="3"/>
  <c r="Z498" i="3"/>
  <c r="W498" i="3"/>
  <c r="X498" i="3"/>
  <c r="AA498" i="3"/>
  <c r="O498" i="3"/>
  <c r="AB498" i="3"/>
  <c r="AC498" i="3" l="1"/>
  <c r="V499" i="3" s="1"/>
  <c r="U499" i="3"/>
  <c r="P498" i="3"/>
  <c r="I499" i="3" s="1"/>
  <c r="L499" i="3" s="1"/>
  <c r="AA499" i="3" l="1"/>
  <c r="Y499" i="3"/>
  <c r="N499" i="3"/>
  <c r="J499" i="3"/>
  <c r="K499" i="3"/>
  <c r="M499" i="3"/>
  <c r="Z499" i="3"/>
  <c r="X499" i="3"/>
  <c r="W499" i="3"/>
  <c r="O499" i="3"/>
  <c r="AB499" i="3"/>
  <c r="AC499" i="3" l="1"/>
  <c r="V500" i="3" s="1"/>
  <c r="P499" i="3"/>
  <c r="I500" i="3" s="1"/>
  <c r="M500" i="3" s="1"/>
  <c r="U500" i="3"/>
  <c r="AA500" i="3" l="1"/>
  <c r="N500" i="3"/>
  <c r="L500" i="3"/>
  <c r="K500" i="3"/>
  <c r="J500" i="3"/>
  <c r="Y500" i="3"/>
  <c r="X500" i="3"/>
  <c r="Z500" i="3"/>
  <c r="W500" i="3"/>
  <c r="O500" i="3"/>
  <c r="AB500" i="3"/>
  <c r="AC500" i="3" l="1"/>
  <c r="V501" i="3" s="1"/>
  <c r="P500" i="3"/>
  <c r="I501" i="3" s="1"/>
  <c r="M501" i="3" s="1"/>
  <c r="K501" i="3" l="1"/>
  <c r="J501" i="3"/>
  <c r="N501" i="3"/>
  <c r="L501" i="3"/>
  <c r="U501" i="3"/>
  <c r="O501" i="3" l="1"/>
  <c r="AB501" i="3"/>
  <c r="Z501" i="3"/>
  <c r="X501" i="3"/>
  <c r="W501" i="3"/>
  <c r="Y501" i="3"/>
  <c r="AA501" i="3"/>
  <c r="AC501" i="3" l="1"/>
  <c r="V502" i="3" s="1"/>
  <c r="U502" i="3"/>
  <c r="P501" i="3"/>
  <c r="I502" i="3" s="1"/>
  <c r="M502" i="3" s="1"/>
  <c r="AA502" i="3" l="1"/>
  <c r="Y502" i="3"/>
  <c r="N502" i="3"/>
  <c r="L502" i="3"/>
  <c r="O502" i="3"/>
  <c r="AB502" i="3"/>
  <c r="K502" i="3"/>
  <c r="J502" i="3"/>
  <c r="Z502" i="3"/>
  <c r="W502" i="3"/>
  <c r="X502" i="3"/>
  <c r="P502" i="3" l="1"/>
  <c r="I503" i="3" s="1"/>
  <c r="M503" i="3" s="1"/>
  <c r="AC502" i="3"/>
  <c r="V503" i="3" s="1"/>
  <c r="U503" i="3"/>
  <c r="J503" i="3" l="1"/>
  <c r="L503" i="3"/>
  <c r="K503" i="3"/>
  <c r="N503" i="3"/>
  <c r="Y503" i="3"/>
  <c r="W503" i="3"/>
  <c r="AA503" i="3"/>
  <c r="X503" i="3"/>
  <c r="Z503" i="3"/>
  <c r="O503" i="3"/>
  <c r="AB503" i="3"/>
  <c r="AC503" i="3" l="1"/>
  <c r="V504" i="3" s="1"/>
  <c r="P503" i="3"/>
  <c r="I504" i="3" s="1"/>
  <c r="J504" i="3" l="1"/>
  <c r="K504" i="3"/>
  <c r="L504" i="3"/>
  <c r="N504" i="3"/>
  <c r="M504" i="3"/>
  <c r="U504" i="3"/>
  <c r="X504" i="3" l="1"/>
  <c r="W504" i="3"/>
  <c r="Z504" i="3"/>
  <c r="AA504" i="3"/>
  <c r="Y504" i="3"/>
  <c r="O504" i="3"/>
  <c r="AB504" i="3"/>
  <c r="AC504" i="3" l="1"/>
  <c r="V505" i="3" s="1"/>
  <c r="U505" i="3"/>
  <c r="P504" i="3"/>
  <c r="I505" i="3" s="1"/>
  <c r="M505" i="3" l="1"/>
  <c r="K505" i="3"/>
  <c r="J505" i="3"/>
  <c r="N505" i="3"/>
  <c r="L505" i="3"/>
  <c r="O505" i="3"/>
  <c r="AB505" i="3"/>
  <c r="W505" i="3"/>
  <c r="X505" i="3"/>
  <c r="Y505" i="3"/>
  <c r="Z505" i="3"/>
  <c r="AA505" i="3"/>
  <c r="P505" i="3" l="1"/>
  <c r="I506" i="3" s="1"/>
  <c r="J506" i="3" s="1"/>
  <c r="AC505" i="3"/>
  <c r="V506" i="3" s="1"/>
  <c r="N506" i="3" l="1"/>
  <c r="L506" i="3"/>
  <c r="M506" i="3"/>
  <c r="K506" i="3"/>
  <c r="U506" i="3"/>
  <c r="O506" i="3" l="1"/>
  <c r="AB506" i="3"/>
  <c r="W506" i="3"/>
  <c r="Z506" i="3"/>
  <c r="AA506" i="3"/>
  <c r="X506" i="3"/>
  <c r="Y506" i="3"/>
  <c r="AC506" i="3" l="1"/>
  <c r="V507" i="3" s="1"/>
  <c r="U507" i="3"/>
  <c r="P506" i="3"/>
  <c r="I507" i="3" s="1"/>
  <c r="N507" i="3" s="1"/>
  <c r="AA507" i="3" l="1"/>
  <c r="L507" i="3"/>
  <c r="J507" i="3"/>
  <c r="K507" i="3"/>
  <c r="M507" i="3"/>
  <c r="Y507" i="3"/>
  <c r="W507" i="3"/>
  <c r="Z507" i="3"/>
  <c r="X507" i="3"/>
  <c r="O507" i="3"/>
  <c r="AB507" i="3"/>
  <c r="P507" i="3" l="1"/>
  <c r="I508" i="3" s="1"/>
  <c r="N508" i="3" s="1"/>
  <c r="AC507" i="3"/>
  <c r="V508" i="3" s="1"/>
  <c r="M508" i="3" l="1"/>
  <c r="O508" i="3"/>
  <c r="AB508" i="3"/>
  <c r="L508" i="3"/>
  <c r="K508" i="3"/>
  <c r="J508" i="3"/>
  <c r="Z508" i="3"/>
  <c r="W508" i="3"/>
  <c r="AA508" i="3"/>
  <c r="Y508" i="3"/>
  <c r="X508" i="3"/>
  <c r="P508" i="3" l="1"/>
  <c r="I509" i="3" s="1"/>
  <c r="N509" i="3" s="1"/>
  <c r="AC508" i="3"/>
  <c r="V509" i="3" s="1"/>
  <c r="W509" i="3" l="1"/>
  <c r="AB509" i="3"/>
  <c r="M509" i="3"/>
  <c r="J509" i="3"/>
  <c r="O509" i="3"/>
  <c r="L509" i="3"/>
  <c r="K509" i="3"/>
  <c r="AA509" i="3" l="1"/>
  <c r="Y509" i="3"/>
  <c r="X509" i="3"/>
  <c r="Z509" i="3"/>
  <c r="P509" i="3"/>
  <c r="I510" i="3" s="1"/>
  <c r="M510" i="3" s="1"/>
  <c r="AC509" i="3" l="1"/>
  <c r="V510" i="3" s="1"/>
  <c r="O510" i="3"/>
  <c r="N510" i="3"/>
  <c r="L510" i="3"/>
  <c r="J510" i="3"/>
  <c r="K510" i="3"/>
  <c r="W510" i="3" l="1"/>
  <c r="AB510" i="3"/>
  <c r="Z510" i="3"/>
  <c r="Y510" i="3"/>
  <c r="AA510" i="3"/>
  <c r="P510" i="3"/>
  <c r="I511" i="3" s="1"/>
  <c r="J511" i="3" s="1"/>
  <c r="X510" i="3"/>
  <c r="O511" i="3" l="1"/>
  <c r="AC510" i="3"/>
  <c r="V511" i="3" s="1"/>
  <c r="M511" i="3"/>
  <c r="L511" i="3"/>
  <c r="N511" i="3"/>
  <c r="K511" i="3"/>
  <c r="Y511" i="3" l="1"/>
  <c r="P511" i="3"/>
  <c r="I512" i="3" s="1"/>
  <c r="N512" i="3" s="1"/>
  <c r="AA511" i="3"/>
  <c r="X511" i="3"/>
  <c r="Z511" i="3"/>
  <c r="AB511" i="3"/>
  <c r="W511" i="3"/>
  <c r="K512" i="3" l="1"/>
  <c r="J512" i="3"/>
  <c r="M512" i="3"/>
  <c r="L512" i="3"/>
  <c r="O512" i="3"/>
  <c r="AC511" i="3"/>
  <c r="V512" i="3" s="1"/>
  <c r="AA512" i="3" l="1"/>
  <c r="P512" i="3"/>
  <c r="I513" i="3" s="1"/>
  <c r="J513" i="3" s="1"/>
  <c r="Y512" i="3"/>
  <c r="X512" i="3"/>
  <c r="AB512" i="3"/>
  <c r="W512" i="3"/>
  <c r="Z512" i="3"/>
  <c r="M513" i="3" l="1"/>
  <c r="L513" i="3"/>
  <c r="K513" i="3"/>
  <c r="N513" i="3"/>
  <c r="O513" i="3"/>
  <c r="AC512" i="3"/>
  <c r="V513" i="3" s="1"/>
  <c r="P513" i="3" l="1"/>
  <c r="I514" i="3" s="1"/>
  <c r="N514" i="3" s="1"/>
  <c r="X513" i="3"/>
  <c r="M514" i="3" l="1"/>
  <c r="L514" i="3"/>
  <c r="O514" i="3"/>
  <c r="J514" i="3"/>
  <c r="K514" i="3"/>
  <c r="Z513" i="3"/>
  <c r="AB513" i="3"/>
  <c r="AA513" i="3"/>
  <c r="Y513" i="3"/>
  <c r="W513" i="3"/>
  <c r="P514" i="3" l="1"/>
  <c r="I515" i="3" s="1"/>
  <c r="M515" i="3" s="1"/>
  <c r="AC513" i="3"/>
  <c r="V514" i="3" s="1"/>
  <c r="L515" i="3"/>
  <c r="O515" i="3" l="1"/>
  <c r="K515" i="3"/>
  <c r="N515" i="3"/>
  <c r="J515" i="3"/>
  <c r="X514" i="3"/>
  <c r="Z514" i="3"/>
  <c r="Y514" i="3"/>
  <c r="AB514" i="3"/>
  <c r="W514" i="3"/>
  <c r="AA514" i="3"/>
  <c r="P515" i="3" l="1"/>
  <c r="I516" i="3" s="1"/>
  <c r="O516" i="3" s="1"/>
  <c r="AC514" i="3"/>
  <c r="V515" i="3" s="1"/>
  <c r="K516" i="3" l="1"/>
  <c r="L516" i="3"/>
  <c r="N516" i="3"/>
  <c r="M516" i="3"/>
  <c r="J516" i="3"/>
  <c r="AA515" i="3"/>
  <c r="X515" i="3"/>
  <c r="Z515" i="3"/>
  <c r="Y515" i="3"/>
  <c r="AB515" i="3"/>
  <c r="W515" i="3"/>
  <c r="P516" i="3" l="1"/>
  <c r="I517" i="3" s="1"/>
  <c r="L517" i="3" s="1"/>
  <c r="AC515" i="3"/>
  <c r="V516" i="3" s="1"/>
  <c r="N517" i="3"/>
  <c r="M517" i="3" l="1"/>
  <c r="K517" i="3"/>
  <c r="J517" i="3"/>
  <c r="O517" i="3"/>
  <c r="P517" i="3" s="1"/>
  <c r="I518" i="3" s="1"/>
  <c r="M518" i="3" s="1"/>
  <c r="AB516" i="3"/>
  <c r="AA516" i="3"/>
  <c r="Z516" i="3"/>
  <c r="Y516" i="3"/>
  <c r="W516" i="3"/>
  <c r="X516" i="3"/>
  <c r="AC516" i="3" l="1"/>
  <c r="V517" i="3" s="1"/>
  <c r="J518" i="3"/>
  <c r="N518" i="3"/>
  <c r="O518" i="3"/>
  <c r="K518" i="3"/>
  <c r="L518" i="3"/>
  <c r="Y517" i="3" l="1"/>
  <c r="W517" i="3"/>
  <c r="Z517" i="3"/>
  <c r="AA517" i="3"/>
  <c r="X517" i="3"/>
  <c r="AB517" i="3"/>
  <c r="P518" i="3"/>
  <c r="I519" i="3" s="1"/>
  <c r="O519" i="3" s="1"/>
  <c r="AC517" i="3" l="1"/>
  <c r="V518" i="3" s="1"/>
  <c r="AA518" i="3" s="1"/>
  <c r="N519" i="3"/>
  <c r="L519" i="3"/>
  <c r="M519" i="3"/>
  <c r="J519" i="3"/>
  <c r="K519" i="3"/>
  <c r="Y518" i="3" l="1"/>
  <c r="Z518" i="3"/>
  <c r="P519" i="3"/>
  <c r="I520" i="3" s="1"/>
  <c r="N520" i="3" s="1"/>
  <c r="X518" i="3" l="1"/>
  <c r="AB518" i="3"/>
  <c r="W518" i="3"/>
  <c r="J520" i="3"/>
  <c r="O520" i="3"/>
  <c r="K520" i="3"/>
  <c r="M520" i="3"/>
  <c r="L520" i="3"/>
  <c r="AC518" i="3" l="1"/>
  <c r="V519" i="3" s="1"/>
  <c r="X519" i="3" s="1"/>
  <c r="P520" i="3"/>
  <c r="I521" i="3" s="1"/>
  <c r="L521" i="3" s="1"/>
  <c r="Y519" i="3" l="1"/>
  <c r="AA519" i="3"/>
  <c r="Z519" i="3"/>
  <c r="AB519" i="3"/>
  <c r="W519" i="3"/>
  <c r="N521" i="3"/>
  <c r="K521" i="3"/>
  <c r="O521" i="3"/>
  <c r="M521" i="3"/>
  <c r="J521" i="3"/>
  <c r="AC519" i="3" l="1"/>
  <c r="V520" i="3" s="1"/>
  <c r="X520" i="3" s="1"/>
  <c r="P521" i="3"/>
  <c r="I522" i="3" s="1"/>
  <c r="M522" i="3" s="1"/>
  <c r="Y520" i="3" l="1"/>
  <c r="Z520" i="3"/>
  <c r="AB520" i="3"/>
  <c r="W520" i="3"/>
  <c r="AA520" i="3"/>
  <c r="N522" i="3"/>
  <c r="L522" i="3"/>
  <c r="O522" i="3"/>
  <c r="J522" i="3"/>
  <c r="K522" i="3"/>
  <c r="AC520" i="3" l="1"/>
  <c r="V521" i="3" s="1"/>
  <c r="P522" i="3"/>
  <c r="I523" i="3" s="1"/>
  <c r="N523" i="3" s="1"/>
  <c r="Y521" i="3"/>
  <c r="M523" i="3" l="1"/>
  <c r="K523" i="3"/>
  <c r="J523" i="3"/>
  <c r="L523" i="3"/>
  <c r="O523" i="3"/>
  <c r="Z521" i="3"/>
  <c r="AB521" i="3"/>
  <c r="W521" i="3"/>
  <c r="X521" i="3"/>
  <c r="AA521" i="3"/>
  <c r="P523" i="3" l="1"/>
  <c r="I524" i="3" s="1"/>
  <c r="N524" i="3" s="1"/>
  <c r="AC521" i="3"/>
  <c r="V522" i="3" s="1"/>
  <c r="M524" i="3" l="1"/>
  <c r="L524" i="3"/>
  <c r="Y522" i="3"/>
  <c r="W522" i="3"/>
  <c r="K524" i="3"/>
  <c r="O524" i="3"/>
  <c r="J524" i="3"/>
  <c r="AB522" i="3"/>
  <c r="Z522" i="3"/>
  <c r="X522" i="3"/>
  <c r="AA522" i="3"/>
  <c r="P524" i="3" l="1"/>
  <c r="I525" i="3" s="1"/>
  <c r="O525" i="3" s="1"/>
  <c r="AC522" i="3"/>
  <c r="V523" i="3" s="1"/>
  <c r="N525" i="3" l="1"/>
  <c r="L525" i="3"/>
  <c r="M525" i="3"/>
  <c r="K525" i="3"/>
  <c r="J525" i="3"/>
  <c r="Y523" i="3"/>
  <c r="Z523" i="3"/>
  <c r="AB523" i="3"/>
  <c r="W523" i="3"/>
  <c r="AA523" i="3"/>
  <c r="P525" i="3" l="1"/>
  <c r="I526" i="3" s="1"/>
  <c r="J526" i="3" s="1"/>
  <c r="X523" i="3"/>
  <c r="AC523" i="3" s="1"/>
  <c r="V524" i="3" s="1"/>
  <c r="O526" i="3" l="1"/>
  <c r="K526" i="3"/>
  <c r="M526" i="3"/>
  <c r="N526" i="3"/>
  <c r="L526" i="3"/>
  <c r="AA524" i="3"/>
  <c r="Y524" i="3"/>
  <c r="AB524" i="3"/>
  <c r="X524" i="3"/>
  <c r="W524" i="3"/>
  <c r="Z524" i="3"/>
  <c r="P526" i="3" l="1"/>
  <c r="I527" i="3" s="1"/>
  <c r="J527" i="3" s="1"/>
  <c r="AC524" i="3"/>
  <c r="V525" i="3" s="1"/>
  <c r="K527" i="3" l="1"/>
  <c r="O527" i="3"/>
  <c r="N527" i="3"/>
  <c r="L527" i="3"/>
  <c r="M527" i="3"/>
  <c r="AA525" i="3"/>
  <c r="W525" i="3"/>
  <c r="Y525" i="3"/>
  <c r="X525" i="3"/>
  <c r="Z525" i="3"/>
  <c r="P527" i="3" l="1"/>
  <c r="I528" i="3" s="1"/>
  <c r="K528" i="3" s="1"/>
  <c r="AB525" i="3"/>
  <c r="AC525" i="3" s="1"/>
  <c r="V526" i="3" s="1"/>
  <c r="J528" i="3" l="1"/>
  <c r="O528" i="3"/>
  <c r="L528" i="3"/>
  <c r="M528" i="3"/>
  <c r="N528" i="3"/>
  <c r="AA526" i="3"/>
  <c r="P528" i="3" l="1"/>
  <c r="I529" i="3" s="1"/>
  <c r="N529" i="3" s="1"/>
  <c r="AB526" i="3"/>
  <c r="Z526" i="3"/>
  <c r="X526" i="3"/>
  <c r="W526" i="3"/>
  <c r="Y526" i="3"/>
  <c r="M529" i="3" l="1"/>
  <c r="L529" i="3"/>
  <c r="O529" i="3"/>
  <c r="J529" i="3"/>
  <c r="K529" i="3"/>
  <c r="AC526" i="3"/>
  <c r="V527" i="3" s="1"/>
  <c r="P529" i="3" l="1"/>
  <c r="I530" i="3" s="1"/>
  <c r="K530" i="3" s="1"/>
  <c r="Y527" i="3"/>
  <c r="Z527" i="3"/>
  <c r="AB527" i="3"/>
  <c r="W527" i="3"/>
  <c r="X527" i="3"/>
  <c r="AA527" i="3"/>
  <c r="N530" i="3" l="1"/>
  <c r="L530" i="3"/>
  <c r="M530" i="3"/>
  <c r="J530" i="3"/>
  <c r="O530" i="3"/>
  <c r="AC527" i="3"/>
  <c r="V528" i="3" s="1"/>
  <c r="P530" i="3" l="1"/>
  <c r="I531" i="3" s="1"/>
  <c r="J531" i="3" s="1"/>
  <c r="AA528" i="3"/>
  <c r="X528" i="3"/>
  <c r="Y528" i="3"/>
  <c r="AB528" i="3"/>
  <c r="W528" i="3"/>
  <c r="Z528" i="3"/>
  <c r="N531" i="3" l="1"/>
  <c r="L531" i="3"/>
  <c r="M531" i="3"/>
  <c r="O531" i="3"/>
  <c r="K531" i="3"/>
  <c r="AC528" i="3"/>
  <c r="V529" i="3" s="1"/>
  <c r="P531" i="3" l="1"/>
  <c r="I532" i="3" s="1"/>
  <c r="J532" i="3" s="1"/>
  <c r="M532" i="3"/>
  <c r="N532" i="3"/>
  <c r="Y529" i="3"/>
  <c r="Z529" i="3"/>
  <c r="AB529" i="3"/>
  <c r="AA529" i="3"/>
  <c r="X529" i="3"/>
  <c r="W529" i="3"/>
  <c r="L532" i="3" l="1"/>
  <c r="O532" i="3"/>
  <c r="K532" i="3"/>
  <c r="AC529" i="3"/>
  <c r="V530" i="3" s="1"/>
  <c r="P532" i="3" l="1"/>
  <c r="I533" i="3" s="1"/>
  <c r="J533" i="3" s="1"/>
  <c r="O533" i="3"/>
  <c r="K533" i="3"/>
  <c r="N533" i="3"/>
  <c r="M533" i="3"/>
  <c r="L533" i="3"/>
  <c r="AB530" i="3"/>
  <c r="Y530" i="3"/>
  <c r="AA530" i="3"/>
  <c r="Z530" i="3"/>
  <c r="W530" i="3"/>
  <c r="X530" i="3"/>
  <c r="P533" i="3" l="1"/>
  <c r="I534" i="3" s="1"/>
  <c r="M534" i="3" s="1"/>
  <c r="AC530" i="3"/>
  <c r="V531" i="3" s="1"/>
  <c r="L534" i="3" l="1"/>
  <c r="N534" i="3"/>
  <c r="O534" i="3"/>
  <c r="K534" i="3"/>
  <c r="J534" i="3"/>
  <c r="AA531" i="3"/>
  <c r="P534" i="3" l="1"/>
  <c r="I535" i="3" s="1"/>
  <c r="K535" i="3" s="1"/>
  <c r="AB531" i="3"/>
  <c r="Y531" i="3"/>
  <c r="X531" i="3"/>
  <c r="Z531" i="3"/>
  <c r="W531" i="3"/>
  <c r="O535" i="3" l="1"/>
  <c r="N535" i="3"/>
  <c r="M535" i="3"/>
  <c r="L535" i="3"/>
  <c r="J535" i="3"/>
  <c r="AC531" i="3"/>
  <c r="V532" i="3" s="1"/>
  <c r="P535" i="3" l="1"/>
  <c r="I536" i="3" s="1"/>
  <c r="M536" i="3" s="1"/>
  <c r="X532" i="3"/>
  <c r="AA532" i="3"/>
  <c r="Y532" i="3"/>
  <c r="AB532" i="3"/>
  <c r="Z532" i="3"/>
  <c r="W532" i="3"/>
  <c r="K536" i="3" l="1"/>
  <c r="O536" i="3"/>
  <c r="J536" i="3"/>
  <c r="N536" i="3"/>
  <c r="L536" i="3"/>
  <c r="AC532" i="3"/>
  <c r="V533" i="3" s="1"/>
  <c r="P536" i="3" l="1"/>
  <c r="I537" i="3" s="1"/>
  <c r="K537" i="3" s="1"/>
  <c r="AB533" i="3"/>
  <c r="W533" i="3"/>
  <c r="X533" i="3"/>
  <c r="Y533" i="3"/>
  <c r="Z533" i="3"/>
  <c r="AA533" i="3"/>
  <c r="N537" i="3" l="1"/>
  <c r="L537" i="3"/>
  <c r="M537" i="3"/>
  <c r="J537" i="3"/>
  <c r="O537" i="3"/>
  <c r="AC533" i="3"/>
  <c r="V534" i="3" s="1"/>
  <c r="P537" i="3" l="1"/>
  <c r="I538" i="3" s="1"/>
  <c r="M538" i="3" s="1"/>
  <c r="N538" i="3" l="1"/>
  <c r="O538" i="3"/>
  <c r="K538" i="3"/>
  <c r="J538" i="3"/>
  <c r="L538" i="3"/>
  <c r="AB534" i="3"/>
  <c r="X534" i="3"/>
  <c r="Z534" i="3"/>
  <c r="AA534" i="3"/>
  <c r="Y534" i="3"/>
  <c r="W534" i="3"/>
  <c r="P538" i="3" l="1"/>
  <c r="I539" i="3" s="1"/>
  <c r="L539" i="3" s="1"/>
  <c r="M539" i="3"/>
  <c r="AC534" i="3"/>
  <c r="V535" i="3" s="1"/>
  <c r="N539" i="3" l="1"/>
  <c r="O539" i="3"/>
  <c r="K539" i="3"/>
  <c r="J539" i="3"/>
  <c r="P539" i="3"/>
  <c r="I540" i="3" s="1"/>
  <c r="L540" i="3" s="1"/>
  <c r="N540" i="3" l="1"/>
  <c r="M540" i="3"/>
  <c r="O540" i="3"/>
  <c r="J540" i="3"/>
  <c r="K540" i="3"/>
  <c r="W535" i="3"/>
  <c r="X535" i="3"/>
  <c r="Z535" i="3"/>
  <c r="AB535" i="3"/>
  <c r="AA535" i="3"/>
  <c r="Y535" i="3"/>
  <c r="P540" i="3" l="1"/>
  <c r="I541" i="3" s="1"/>
  <c r="L541" i="3" s="1"/>
  <c r="AC535" i="3"/>
  <c r="V536" i="3" s="1"/>
  <c r="N541" i="3" l="1"/>
  <c r="M541" i="3"/>
  <c r="O541" i="3"/>
  <c r="J541" i="3"/>
  <c r="K541" i="3"/>
  <c r="Y536" i="3"/>
  <c r="W536" i="3"/>
  <c r="AB536" i="3"/>
  <c r="Z536" i="3"/>
  <c r="X536" i="3"/>
  <c r="AA536" i="3"/>
  <c r="P541" i="3" l="1"/>
  <c r="I542" i="3" s="1"/>
  <c r="AC536" i="3"/>
  <c r="V537" i="3" s="1"/>
  <c r="O542" i="3" l="1"/>
  <c r="J542" i="3"/>
  <c r="L542" i="3"/>
  <c r="N542" i="3"/>
  <c r="M542" i="3"/>
  <c r="K542" i="3"/>
  <c r="Z537" i="3"/>
  <c r="W537" i="3"/>
  <c r="AB537" i="3"/>
  <c r="X537" i="3"/>
  <c r="AA537" i="3"/>
  <c r="Y537" i="3"/>
  <c r="P542" i="3" l="1"/>
  <c r="I543" i="3" s="1"/>
  <c r="N543" i="3" s="1"/>
  <c r="AC537" i="3"/>
  <c r="V538" i="3" s="1"/>
  <c r="L543" i="3" l="1"/>
  <c r="O543" i="3"/>
  <c r="K543" i="3"/>
  <c r="J543" i="3"/>
  <c r="M543" i="3"/>
  <c r="AA538" i="3"/>
  <c r="W538" i="3"/>
  <c r="Z538" i="3"/>
  <c r="X538" i="3"/>
  <c r="AB538" i="3"/>
  <c r="Y538" i="3"/>
  <c r="P543" i="3" l="1"/>
  <c r="I544" i="3" s="1"/>
  <c r="J544" i="3" s="1"/>
  <c r="AC538" i="3"/>
  <c r="V539" i="3" s="1"/>
  <c r="M544" i="3" l="1"/>
  <c r="O544" i="3"/>
  <c r="L544" i="3"/>
  <c r="N544" i="3"/>
  <c r="K544" i="3"/>
  <c r="AA539" i="3"/>
  <c r="AB539" i="3"/>
  <c r="W539" i="3"/>
  <c r="Z539" i="3"/>
  <c r="X539" i="3"/>
  <c r="Y539" i="3"/>
  <c r="P544" i="3" l="1"/>
  <c r="I545" i="3" s="1"/>
  <c r="N545" i="3" s="1"/>
  <c r="M545" i="3"/>
  <c r="L545" i="3"/>
  <c r="J545" i="3"/>
  <c r="O545" i="3"/>
  <c r="AC539" i="3"/>
  <c r="V540" i="3" s="1"/>
  <c r="K545" i="3" l="1"/>
  <c r="P545" i="3" s="1"/>
  <c r="I546" i="3" s="1"/>
  <c r="Z540" i="3"/>
  <c r="W540" i="3"/>
  <c r="AB540" i="3"/>
  <c r="Y540" i="3"/>
  <c r="AA540" i="3"/>
  <c r="X540" i="3"/>
  <c r="L546" i="3" l="1"/>
  <c r="J546" i="3"/>
  <c r="M546" i="3"/>
  <c r="N546" i="3"/>
  <c r="O546" i="3"/>
  <c r="K546" i="3"/>
  <c r="P546" i="3" s="1"/>
  <c r="I547" i="3" s="1"/>
  <c r="AC540" i="3"/>
  <c r="V541" i="3" s="1"/>
  <c r="K547" i="3" l="1"/>
  <c r="N547" i="3"/>
  <c r="M547" i="3"/>
  <c r="L547" i="3"/>
  <c r="J547" i="3"/>
  <c r="O547" i="3"/>
  <c r="X541" i="3"/>
  <c r="AB541" i="3"/>
  <c r="AA541" i="3"/>
  <c r="Y541" i="3"/>
  <c r="W541" i="3"/>
  <c r="Z541" i="3"/>
  <c r="P547" i="3" l="1"/>
  <c r="I548" i="3" s="1"/>
  <c r="N548" i="3" s="1"/>
  <c r="AC541" i="3"/>
  <c r="V542" i="3" s="1"/>
  <c r="O548" i="3" l="1"/>
  <c r="M548" i="3"/>
  <c r="L548" i="3"/>
  <c r="K548" i="3"/>
  <c r="J548" i="3"/>
  <c r="Z542" i="3"/>
  <c r="AA542" i="3"/>
  <c r="Y542" i="3"/>
  <c r="X542" i="3"/>
  <c r="AB542" i="3"/>
  <c r="W542" i="3"/>
  <c r="P548" i="3" l="1"/>
  <c r="I549" i="3" s="1"/>
  <c r="L549" i="3" s="1"/>
  <c r="M549" i="3"/>
  <c r="N549" i="3"/>
  <c r="K549" i="3"/>
  <c r="O549" i="3"/>
  <c r="J549" i="3"/>
  <c r="AC542" i="3"/>
  <c r="V543" i="3" s="1"/>
  <c r="P549" i="3" l="1"/>
  <c r="I550" i="3" s="1"/>
  <c r="N550" i="3" s="1"/>
  <c r="O550" i="3"/>
  <c r="M550" i="3"/>
  <c r="L550" i="3"/>
  <c r="X543" i="3"/>
  <c r="Z543" i="3"/>
  <c r="AB543" i="3"/>
  <c r="W543" i="3"/>
  <c r="AA543" i="3"/>
  <c r="Y543" i="3"/>
  <c r="J550" i="3" l="1"/>
  <c r="K550" i="3"/>
  <c r="P550" i="3" s="1"/>
  <c r="I551" i="3" s="1"/>
  <c r="N551" i="3" s="1"/>
  <c r="AC543" i="3"/>
  <c r="V544" i="3" s="1"/>
  <c r="L551" i="3" l="1"/>
  <c r="M551" i="3"/>
  <c r="J551" i="3"/>
  <c r="K551" i="3"/>
  <c r="O551" i="3"/>
  <c r="P551" i="3" s="1"/>
  <c r="I552" i="3" s="1"/>
  <c r="K552" i="3" s="1"/>
  <c r="X544" i="3"/>
  <c r="Y544" i="3"/>
  <c r="AA544" i="3"/>
  <c r="W544" i="3"/>
  <c r="Z544" i="3"/>
  <c r="AB544" i="3"/>
  <c r="J552" i="3" l="1"/>
  <c r="N552" i="3"/>
  <c r="L552" i="3"/>
  <c r="M552" i="3"/>
  <c r="O552" i="3"/>
  <c r="AC544" i="3"/>
  <c r="V545" i="3" s="1"/>
  <c r="X545" i="3" l="1"/>
  <c r="P552" i="3"/>
  <c r="I553" i="3" s="1"/>
  <c r="K553" i="3" s="1"/>
  <c r="AA545" i="3"/>
  <c r="Y545" i="3"/>
  <c r="Z545" i="3"/>
  <c r="AB545" i="3"/>
  <c r="L553" i="3" l="1"/>
  <c r="M553" i="3"/>
  <c r="N553" i="3"/>
  <c r="W545" i="3"/>
  <c r="AC545" i="3" s="1"/>
  <c r="V546" i="3" s="1"/>
  <c r="J553" i="3"/>
  <c r="O553" i="3"/>
  <c r="P553" i="3" l="1"/>
  <c r="I554" i="3" s="1"/>
  <c r="K554" i="3" s="1"/>
  <c r="AB546" i="3"/>
  <c r="O554" i="3"/>
  <c r="AA546" i="3"/>
  <c r="Y546" i="3"/>
  <c r="W546" i="3"/>
  <c r="X546" i="3"/>
  <c r="Z546" i="3"/>
  <c r="L554" i="3" l="1"/>
  <c r="J554" i="3"/>
  <c r="N554" i="3"/>
  <c r="M554" i="3"/>
  <c r="P554" i="3" s="1"/>
  <c r="I555" i="3" s="1"/>
  <c r="L555" i="3" s="1"/>
  <c r="AC546" i="3"/>
  <c r="V547" i="3" s="1"/>
  <c r="N555" i="3" l="1"/>
  <c r="M555" i="3"/>
  <c r="O555" i="3"/>
  <c r="Y547" i="3"/>
  <c r="W547" i="3"/>
  <c r="J555" i="3"/>
  <c r="K555" i="3"/>
  <c r="AB547" i="3"/>
  <c r="AA547" i="3"/>
  <c r="Z547" i="3"/>
  <c r="X547" i="3"/>
  <c r="P555" i="3" l="1"/>
  <c r="I556" i="3" s="1"/>
  <c r="K556" i="3" s="1"/>
  <c r="AC547" i="3"/>
  <c r="V548" i="3" s="1"/>
  <c r="O556" i="3" l="1"/>
  <c r="L556" i="3"/>
  <c r="M556" i="3"/>
  <c r="N556" i="3"/>
  <c r="J556" i="3"/>
  <c r="Z548" i="3"/>
  <c r="X548" i="3"/>
  <c r="AB548" i="3"/>
  <c r="W548" i="3"/>
  <c r="Y548" i="3"/>
  <c r="AA548" i="3"/>
  <c r="P556" i="3" l="1"/>
  <c r="I557" i="3" s="1"/>
  <c r="L557" i="3" s="1"/>
  <c r="AC548" i="3"/>
  <c r="V549" i="3" s="1"/>
  <c r="Y549" i="3" s="1"/>
  <c r="K557" i="3" l="1"/>
  <c r="J557" i="3"/>
  <c r="O557" i="3"/>
  <c r="N557" i="3"/>
  <c r="M557" i="3"/>
  <c r="AA549" i="3"/>
  <c r="AB549" i="3"/>
  <c r="X549" i="3"/>
  <c r="Z549" i="3"/>
  <c r="W549" i="3"/>
  <c r="P557" i="3" l="1"/>
  <c r="I558" i="3" s="1"/>
  <c r="L558" i="3" s="1"/>
  <c r="AC549" i="3"/>
  <c r="V550" i="3" s="1"/>
  <c r="AA550" i="3" s="1"/>
  <c r="J558" i="3" l="1"/>
  <c r="K558" i="3"/>
  <c r="O558" i="3"/>
  <c r="M558" i="3"/>
  <c r="N558" i="3"/>
  <c r="Y550" i="3"/>
  <c r="Z550" i="3"/>
  <c r="AB550" i="3"/>
  <c r="W550" i="3"/>
  <c r="X550" i="3"/>
  <c r="P558" i="3" l="1"/>
  <c r="I559" i="3" s="1"/>
  <c r="K559" i="3" s="1"/>
  <c r="AC550" i="3"/>
  <c r="V551" i="3" s="1"/>
  <c r="Y551" i="3" s="1"/>
  <c r="J559" i="3" l="1"/>
  <c r="O559" i="3"/>
  <c r="L559" i="3"/>
  <c r="M559" i="3"/>
  <c r="N559" i="3"/>
  <c r="AA551" i="3"/>
  <c r="AB551" i="3"/>
  <c r="W551" i="3"/>
  <c r="Z551" i="3"/>
  <c r="P559" i="3" l="1"/>
  <c r="I560" i="3" s="1"/>
  <c r="K560" i="3" s="1"/>
  <c r="X551" i="3"/>
  <c r="L560" i="3" l="1"/>
  <c r="M560" i="3"/>
  <c r="J560" i="3"/>
  <c r="O560" i="3"/>
  <c r="N560" i="3"/>
  <c r="AC551" i="3"/>
  <c r="V552" i="3" s="1"/>
  <c r="AA552" i="3" s="1"/>
  <c r="P560" i="3" l="1"/>
  <c r="I561" i="3" s="1"/>
  <c r="L561" i="3" s="1"/>
  <c r="Y552" i="3"/>
  <c r="M561" i="3" l="1"/>
  <c r="K561" i="3"/>
  <c r="O561" i="3"/>
  <c r="J561" i="3"/>
  <c r="N561" i="3"/>
  <c r="X552" i="3"/>
  <c r="AB552" i="3"/>
  <c r="W552" i="3"/>
  <c r="Z552" i="3"/>
  <c r="P561" i="3" l="1"/>
  <c r="I562" i="3" s="1"/>
  <c r="J562" i="3" s="1"/>
  <c r="L562" i="3"/>
  <c r="AC552" i="3"/>
  <c r="V553" i="3" s="1"/>
  <c r="Y553" i="3" s="1"/>
  <c r="O562" i="3" l="1"/>
  <c r="M562" i="3"/>
  <c r="N562" i="3"/>
  <c r="K562" i="3"/>
  <c r="AA553" i="3"/>
  <c r="Z553" i="3"/>
  <c r="AB553" i="3"/>
  <c r="X553" i="3"/>
  <c r="W553" i="3"/>
  <c r="P562" i="3" l="1"/>
  <c r="I563" i="3" s="1"/>
  <c r="L563" i="3" s="1"/>
  <c r="J563" i="3"/>
  <c r="AC553" i="3"/>
  <c r="V554" i="3" s="1"/>
  <c r="AA554" i="3" s="1"/>
  <c r="K563" i="3" l="1"/>
  <c r="O563" i="3"/>
  <c r="M563" i="3"/>
  <c r="N563" i="3"/>
  <c r="P563" i="3" s="1"/>
  <c r="I564" i="3" s="1"/>
  <c r="Y554" i="3"/>
  <c r="Z554" i="3"/>
  <c r="W554" i="3"/>
  <c r="X554" i="3"/>
  <c r="AB554" i="3"/>
  <c r="M564" i="3" l="1"/>
  <c r="L564" i="3"/>
  <c r="O564" i="3"/>
  <c r="N564" i="3"/>
  <c r="K564" i="3"/>
  <c r="J564" i="3"/>
  <c r="AC554" i="3"/>
  <c r="V555" i="3" s="1"/>
  <c r="Y555" i="3" s="1"/>
  <c r="P564" i="3" l="1"/>
  <c r="I565" i="3" s="1"/>
  <c r="K565" i="3" s="1"/>
  <c r="AA555" i="3"/>
  <c r="O565" i="3"/>
  <c r="J565" i="3"/>
  <c r="L565" i="3" l="1"/>
  <c r="N565" i="3"/>
  <c r="M565" i="3"/>
  <c r="Z555" i="3"/>
  <c r="X555" i="3"/>
  <c r="W555" i="3"/>
  <c r="AB555" i="3"/>
  <c r="P565" i="3"/>
  <c r="I566" i="3" s="1"/>
  <c r="K566" i="3" s="1"/>
  <c r="M566" i="3" l="1"/>
  <c r="N566" i="3"/>
  <c r="L566" i="3"/>
  <c r="AC555" i="3"/>
  <c r="V556" i="3" s="1"/>
  <c r="Y556" i="3" s="1"/>
  <c r="O566" i="3"/>
  <c r="J566" i="3"/>
  <c r="AA556" i="3" l="1"/>
  <c r="P566" i="3"/>
  <c r="I567" i="3" s="1"/>
  <c r="K567" i="3" s="1"/>
  <c r="W556" i="3"/>
  <c r="O567" i="3" l="1"/>
  <c r="N567" i="3"/>
  <c r="M567" i="3"/>
  <c r="L567" i="3"/>
  <c r="J567" i="3"/>
  <c r="AB556" i="3"/>
  <c r="X556" i="3"/>
  <c r="Z556" i="3"/>
  <c r="P567" i="3" l="1"/>
  <c r="I568" i="3" s="1"/>
  <c r="L568" i="3" s="1"/>
  <c r="AC556" i="3"/>
  <c r="V557" i="3" s="1"/>
  <c r="AA557" i="3" s="1"/>
  <c r="O568" i="3" l="1"/>
  <c r="K568" i="3"/>
  <c r="J568" i="3"/>
  <c r="N568" i="3"/>
  <c r="M568" i="3"/>
  <c r="Y557" i="3"/>
  <c r="W557" i="3"/>
  <c r="AB557" i="3"/>
  <c r="Z557" i="3"/>
  <c r="X557" i="3"/>
  <c r="P568" i="3" l="1"/>
  <c r="I569" i="3" s="1"/>
  <c r="L569" i="3" s="1"/>
  <c r="AC557" i="3"/>
  <c r="V558" i="3" s="1"/>
  <c r="AA558" i="3" s="1"/>
  <c r="K569" i="3" l="1"/>
  <c r="O569" i="3"/>
  <c r="J569" i="3"/>
  <c r="N569" i="3"/>
  <c r="M569" i="3"/>
  <c r="Y558" i="3"/>
  <c r="P569" i="3" l="1"/>
  <c r="I570" i="3" s="1"/>
  <c r="J570" i="3" s="1"/>
  <c r="Z558" i="3"/>
  <c r="X558" i="3"/>
  <c r="W558" i="3"/>
  <c r="AB558" i="3"/>
  <c r="K570" i="3" l="1"/>
  <c r="N570" i="3"/>
  <c r="M570" i="3"/>
  <c r="L570" i="3"/>
  <c r="O570" i="3"/>
  <c r="AC558" i="3"/>
  <c r="V559" i="3" s="1"/>
  <c r="AA559" i="3" s="1"/>
  <c r="P570" i="3" l="1"/>
  <c r="I571" i="3" s="1"/>
  <c r="L571" i="3" s="1"/>
  <c r="O571" i="3"/>
  <c r="Y559" i="3"/>
  <c r="AB559" i="3"/>
  <c r="Z559" i="3"/>
  <c r="X559" i="3"/>
  <c r="W559" i="3"/>
  <c r="M571" i="3" l="1"/>
  <c r="N571" i="3"/>
  <c r="J571" i="3"/>
  <c r="K571" i="3"/>
  <c r="AC559" i="3"/>
  <c r="V560" i="3" s="1"/>
  <c r="AA560" i="3" s="1"/>
  <c r="P571" i="3" l="1"/>
  <c r="I572" i="3" s="1"/>
  <c r="L572" i="3" s="1"/>
  <c r="Y560" i="3"/>
  <c r="O572" i="3"/>
  <c r="AB560" i="3"/>
  <c r="Z560" i="3"/>
  <c r="X560" i="3"/>
  <c r="W560" i="3"/>
  <c r="J572" i="3" l="1"/>
  <c r="K572" i="3"/>
  <c r="M572" i="3"/>
  <c r="N572" i="3"/>
  <c r="AC560" i="3"/>
  <c r="V561" i="3" s="1"/>
  <c r="AA561" i="3" s="1"/>
  <c r="P572" i="3" l="1"/>
  <c r="I573" i="3" s="1"/>
  <c r="J573" i="3" s="1"/>
  <c r="N573" i="3"/>
  <c r="L573" i="3"/>
  <c r="M573" i="3"/>
  <c r="O573" i="3"/>
  <c r="Y561" i="3"/>
  <c r="W561" i="3"/>
  <c r="X561" i="3"/>
  <c r="Z561" i="3"/>
  <c r="AB561" i="3"/>
  <c r="K573" i="3" l="1"/>
  <c r="P573" i="3"/>
  <c r="I574" i="3" s="1"/>
  <c r="N574" i="3" s="1"/>
  <c r="O574" i="3"/>
  <c r="M574" i="3"/>
  <c r="AC561" i="3"/>
  <c r="V562" i="3" s="1"/>
  <c r="AA562" i="3" s="1"/>
  <c r="J574" i="3" l="1"/>
  <c r="L574" i="3"/>
  <c r="K574" i="3"/>
  <c r="Y562" i="3"/>
  <c r="P574" i="3" l="1"/>
  <c r="I575" i="3" s="1"/>
  <c r="M575" i="3" s="1"/>
  <c r="O575" i="3"/>
  <c r="J575" i="3"/>
  <c r="K575" i="3"/>
  <c r="N575" i="3"/>
  <c r="L575" i="3"/>
  <c r="X562" i="3"/>
  <c r="AB562" i="3"/>
  <c r="W562" i="3"/>
  <c r="Z562" i="3"/>
  <c r="P575" i="3" l="1"/>
  <c r="I576" i="3" s="1"/>
  <c r="K576" i="3" s="1"/>
  <c r="AC562" i="3"/>
  <c r="V563" i="3" s="1"/>
  <c r="AA563" i="3" s="1"/>
  <c r="O576" i="3" l="1"/>
  <c r="J576" i="3"/>
  <c r="L576" i="3"/>
  <c r="M576" i="3"/>
  <c r="N576" i="3"/>
  <c r="Y563" i="3"/>
  <c r="W563" i="3"/>
  <c r="Z563" i="3"/>
  <c r="AB563" i="3"/>
  <c r="X563" i="3"/>
  <c r="P576" i="3" l="1"/>
  <c r="I577" i="3" s="1"/>
  <c r="K577" i="3" s="1"/>
  <c r="AC563" i="3"/>
  <c r="V564" i="3" s="1"/>
  <c r="AA564" i="3" s="1"/>
  <c r="O577" i="3" l="1"/>
  <c r="J577" i="3"/>
  <c r="L577" i="3"/>
  <c r="M577" i="3"/>
  <c r="N577" i="3"/>
  <c r="Y564" i="3"/>
  <c r="Z564" i="3"/>
  <c r="AB564" i="3"/>
  <c r="W564" i="3"/>
  <c r="X564" i="3"/>
  <c r="P577" i="3" l="1"/>
  <c r="I578" i="3" s="1"/>
  <c r="J578" i="3" s="1"/>
  <c r="AC564" i="3"/>
  <c r="V565" i="3" s="1"/>
  <c r="Y565" i="3" s="1"/>
  <c r="K578" i="3" l="1"/>
  <c r="O578" i="3"/>
  <c r="N578" i="3"/>
  <c r="M578" i="3"/>
  <c r="L578" i="3"/>
  <c r="AA565" i="3"/>
  <c r="AB565" i="3"/>
  <c r="Z565" i="3"/>
  <c r="W565" i="3"/>
  <c r="X565" i="3"/>
  <c r="P578" i="3" l="1"/>
  <c r="I579" i="3" s="1"/>
  <c r="L579" i="3" s="1"/>
  <c r="AC565" i="3"/>
  <c r="V566" i="3" s="1"/>
  <c r="Y566" i="3" s="1"/>
  <c r="O579" i="3" l="1"/>
  <c r="M579" i="3"/>
  <c r="K579" i="3"/>
  <c r="J579" i="3"/>
  <c r="N579" i="3"/>
  <c r="AA566" i="3"/>
  <c r="X566" i="3"/>
  <c r="W566" i="3"/>
  <c r="Z566" i="3"/>
  <c r="AB566" i="3"/>
  <c r="P579" i="3" l="1"/>
  <c r="I580" i="3" s="1"/>
  <c r="L580" i="3" s="1"/>
  <c r="N580" i="3"/>
  <c r="M580" i="3"/>
  <c r="O580" i="3"/>
  <c r="K580" i="3"/>
  <c r="J580" i="3"/>
  <c r="AC566" i="3"/>
  <c r="V567" i="3" s="1"/>
  <c r="AA567" i="3" s="1"/>
  <c r="Y567" i="3" l="1"/>
  <c r="P580" i="3"/>
  <c r="I581" i="3" s="1"/>
  <c r="J581" i="3" s="1"/>
  <c r="X567" i="3"/>
  <c r="AB567" i="3"/>
  <c r="W567" i="3"/>
  <c r="Z567" i="3"/>
  <c r="N581" i="3" l="1"/>
  <c r="M581" i="3"/>
  <c r="L581" i="3"/>
  <c r="O581" i="3"/>
  <c r="K581" i="3"/>
  <c r="AC567" i="3"/>
  <c r="V568" i="3" s="1"/>
  <c r="AA568" i="3" s="1"/>
  <c r="Y568" i="3" l="1"/>
  <c r="P581" i="3"/>
  <c r="I582" i="3" s="1"/>
  <c r="J582" i="3" s="1"/>
  <c r="AB568" i="3"/>
  <c r="W568" i="3"/>
  <c r="X568" i="3"/>
  <c r="Z568" i="3"/>
  <c r="N582" i="3" l="1"/>
  <c r="L582" i="3"/>
  <c r="M582" i="3"/>
  <c r="O582" i="3"/>
  <c r="K582" i="3"/>
  <c r="AC568" i="3"/>
  <c r="V569" i="3" s="1"/>
  <c r="AA569" i="3" s="1"/>
  <c r="Y569" i="3" l="1"/>
  <c r="P582" i="3"/>
  <c r="I583" i="3" s="1"/>
  <c r="J583" i="3" s="1"/>
  <c r="Z569" i="3"/>
  <c r="W569" i="3"/>
  <c r="AB569" i="3"/>
  <c r="X569" i="3"/>
  <c r="N583" i="3" l="1"/>
  <c r="M583" i="3"/>
  <c r="L583" i="3"/>
  <c r="K583" i="3"/>
  <c r="O583" i="3"/>
  <c r="AC569" i="3"/>
  <c r="V570" i="3" s="1"/>
  <c r="Y570" i="3" s="1"/>
  <c r="AA570" i="3" l="1"/>
  <c r="P583" i="3"/>
  <c r="I584" i="3" s="1"/>
  <c r="J584" i="3" s="1"/>
  <c r="Z570" i="3"/>
  <c r="W570" i="3"/>
  <c r="X570" i="3"/>
  <c r="AB570" i="3"/>
  <c r="O584" i="3" l="1"/>
  <c r="L584" i="3"/>
  <c r="N584" i="3"/>
  <c r="M584" i="3"/>
  <c r="K584" i="3"/>
  <c r="AC570" i="3"/>
  <c r="V571" i="3" s="1"/>
  <c r="Y571" i="3" s="1"/>
  <c r="P584" i="3" l="1"/>
  <c r="I585" i="3" s="1"/>
  <c r="L585" i="3" s="1"/>
  <c r="AA571" i="3"/>
  <c r="W571" i="3"/>
  <c r="Z571" i="3"/>
  <c r="X571" i="3"/>
  <c r="AB571" i="3"/>
  <c r="O585" i="3" l="1"/>
  <c r="J585" i="3"/>
  <c r="K585" i="3"/>
  <c r="N585" i="3"/>
  <c r="M585" i="3"/>
  <c r="AC571" i="3"/>
  <c r="V572" i="3" s="1"/>
  <c r="AA572" i="3" s="1"/>
  <c r="P585" i="3" l="1"/>
  <c r="I586" i="3" s="1"/>
  <c r="K586" i="3" s="1"/>
  <c r="Y572" i="3"/>
  <c r="L586" i="3" l="1"/>
  <c r="M586" i="3"/>
  <c r="N586" i="3"/>
  <c r="J586" i="3"/>
  <c r="O586" i="3"/>
  <c r="W572" i="3"/>
  <c r="Z572" i="3"/>
  <c r="AB572" i="3"/>
  <c r="X572" i="3"/>
  <c r="P586" i="3" l="1"/>
  <c r="I587" i="3" s="1"/>
  <c r="J587" i="3" s="1"/>
  <c r="AC572" i="3"/>
  <c r="V573" i="3" s="1"/>
  <c r="Y573" i="3" s="1"/>
  <c r="O587" i="3" l="1"/>
  <c r="M587" i="3"/>
  <c r="N587" i="3"/>
  <c r="L587" i="3"/>
  <c r="K587" i="3"/>
  <c r="AA573" i="3"/>
  <c r="P587" i="3" l="1"/>
  <c r="I588" i="3" s="1"/>
  <c r="M588" i="3" s="1"/>
  <c r="AB573" i="3"/>
  <c r="X573" i="3"/>
  <c r="W573" i="3"/>
  <c r="Z573" i="3"/>
  <c r="O588" i="3" l="1"/>
  <c r="K588" i="3"/>
  <c r="J588" i="3"/>
  <c r="L588" i="3"/>
  <c r="N588" i="3"/>
  <c r="AC573" i="3"/>
  <c r="V574" i="3" s="1"/>
  <c r="AA574" i="3" s="1"/>
  <c r="P588" i="3" l="1"/>
  <c r="I589" i="3" s="1"/>
  <c r="M589" i="3" s="1"/>
  <c r="Y574" i="3"/>
  <c r="AB574" i="3"/>
  <c r="Z574" i="3"/>
  <c r="W574" i="3"/>
  <c r="X574" i="3"/>
  <c r="L589" i="3" l="1"/>
  <c r="N589" i="3"/>
  <c r="J589" i="3"/>
  <c r="O589" i="3"/>
  <c r="K589" i="3"/>
  <c r="AC574" i="3"/>
  <c r="V575" i="3" s="1"/>
  <c r="Y575" i="3" s="1"/>
  <c r="P589" i="3" l="1"/>
  <c r="I590" i="3" s="1"/>
  <c r="J590" i="3" s="1"/>
  <c r="AA575" i="3"/>
  <c r="X575" i="3"/>
  <c r="W575" i="3"/>
  <c r="Z575" i="3"/>
  <c r="AB575" i="3"/>
  <c r="N590" i="3" l="1"/>
  <c r="O590" i="3"/>
  <c r="K590" i="3"/>
  <c r="L590" i="3"/>
  <c r="M590" i="3"/>
  <c r="AC575" i="3"/>
  <c r="V576" i="3" s="1"/>
  <c r="AA576" i="3" s="1"/>
  <c r="P590" i="3" l="1"/>
  <c r="I591" i="3" s="1"/>
  <c r="K591" i="3" s="1"/>
  <c r="Y576" i="3"/>
  <c r="N591" i="3" l="1"/>
  <c r="L591" i="3"/>
  <c r="M591" i="3"/>
  <c r="O591" i="3"/>
  <c r="J591" i="3"/>
  <c r="X576" i="3"/>
  <c r="Z576" i="3"/>
  <c r="AB576" i="3"/>
  <c r="W576" i="3"/>
  <c r="P591" i="3" l="1"/>
  <c r="I592" i="3" s="1"/>
  <c r="N592" i="3" s="1"/>
  <c r="O592" i="3"/>
  <c r="AC576" i="3"/>
  <c r="V577" i="3" s="1"/>
  <c r="AA577" i="3" s="1"/>
  <c r="J592" i="3" l="1"/>
  <c r="L592" i="3"/>
  <c r="M592" i="3"/>
  <c r="K592" i="3"/>
  <c r="Y577" i="3"/>
  <c r="Z577" i="3"/>
  <c r="W577" i="3"/>
  <c r="X577" i="3"/>
  <c r="AB577" i="3"/>
  <c r="P592" i="3" l="1"/>
  <c r="I593" i="3" s="1"/>
  <c r="K593" i="3" s="1"/>
  <c r="L593" i="3"/>
  <c r="M593" i="3"/>
  <c r="O593" i="3"/>
  <c r="J593" i="3"/>
  <c r="AC577" i="3"/>
  <c r="V578" i="3" s="1"/>
  <c r="Y578" i="3" s="1"/>
  <c r="N593" i="3" l="1"/>
  <c r="P593" i="3" s="1"/>
  <c r="I594" i="3" s="1"/>
  <c r="J594" i="3" s="1"/>
  <c r="AA578" i="3"/>
  <c r="N594" i="3" l="1"/>
  <c r="L594" i="3"/>
  <c r="K594" i="3"/>
  <c r="M594" i="3"/>
  <c r="O594" i="3"/>
  <c r="AB578" i="3"/>
  <c r="Z578" i="3"/>
  <c r="W578" i="3"/>
  <c r="X578" i="3"/>
  <c r="P594" i="3" l="1"/>
  <c r="I595" i="3" s="1"/>
  <c r="J595" i="3" s="1"/>
  <c r="AC578" i="3"/>
  <c r="V579" i="3" s="1"/>
  <c r="AA579" i="3" s="1"/>
  <c r="L595" i="3" l="1"/>
  <c r="O595" i="3"/>
  <c r="N595" i="3"/>
  <c r="M595" i="3"/>
  <c r="K595" i="3"/>
  <c r="Y579" i="3"/>
  <c r="P595" i="3" l="1"/>
  <c r="I596" i="3" s="1"/>
  <c r="M596" i="3" s="1"/>
  <c r="L596" i="3"/>
  <c r="O596" i="3"/>
  <c r="J596" i="3"/>
  <c r="K596" i="3"/>
  <c r="Z579" i="3"/>
  <c r="W579" i="3"/>
  <c r="AB579" i="3"/>
  <c r="X579" i="3"/>
  <c r="N596" i="3" l="1"/>
  <c r="P596" i="3"/>
  <c r="I597" i="3" s="1"/>
  <c r="L597" i="3" s="1"/>
  <c r="AC579" i="3"/>
  <c r="V580" i="3" s="1"/>
  <c r="AA580" i="3" s="1"/>
  <c r="M597" i="3" l="1"/>
  <c r="N597" i="3"/>
  <c r="J597" i="3"/>
  <c r="O597" i="3"/>
  <c r="K597" i="3"/>
  <c r="Y580" i="3"/>
  <c r="W580" i="3"/>
  <c r="Z580" i="3"/>
  <c r="X580" i="3"/>
  <c r="AB580" i="3"/>
  <c r="P597" i="3" l="1"/>
  <c r="I598" i="3" s="1"/>
  <c r="L598" i="3" s="1"/>
  <c r="AC580" i="3"/>
  <c r="V581" i="3" s="1"/>
  <c r="W581" i="3" s="1"/>
  <c r="N598" i="3" l="1"/>
  <c r="K598" i="3"/>
  <c r="J598" i="3"/>
  <c r="O598" i="3"/>
  <c r="M598" i="3"/>
  <c r="Y581" i="3"/>
  <c r="AA581" i="3"/>
  <c r="X581" i="3"/>
  <c r="Z581" i="3"/>
  <c r="AB581" i="3"/>
  <c r="P598" i="3" l="1"/>
  <c r="I599" i="3" s="1"/>
  <c r="K599" i="3" s="1"/>
  <c r="AC581" i="3"/>
  <c r="V582" i="3" s="1"/>
  <c r="W582" i="3" s="1"/>
  <c r="M599" i="3" l="1"/>
  <c r="N599" i="3"/>
  <c r="O599" i="3"/>
  <c r="L599" i="3"/>
  <c r="J599" i="3"/>
  <c r="AA582" i="3"/>
  <c r="Y582" i="3"/>
  <c r="X582" i="3"/>
  <c r="AB582" i="3"/>
  <c r="Z582" i="3"/>
  <c r="P599" i="3" l="1"/>
  <c r="I600" i="3" s="1"/>
  <c r="O600" i="3" s="1"/>
  <c r="AC582" i="3"/>
  <c r="V583" i="3" s="1"/>
  <c r="AB583" i="3" s="1"/>
  <c r="K600" i="3" l="1"/>
  <c r="J600" i="3"/>
  <c r="L600" i="3"/>
  <c r="M600" i="3"/>
  <c r="N600" i="3"/>
  <c r="Y583" i="3"/>
  <c r="AA583" i="3"/>
  <c r="W583" i="3"/>
  <c r="X583" i="3"/>
  <c r="Z583" i="3"/>
  <c r="P600" i="3" l="1"/>
  <c r="I601" i="3" s="1"/>
  <c r="M601" i="3" s="1"/>
  <c r="O601" i="3"/>
  <c r="K601" i="3"/>
  <c r="AC583" i="3"/>
  <c r="V584" i="3" s="1"/>
  <c r="Z584" i="3" s="1"/>
  <c r="J601" i="3" l="1"/>
  <c r="N601" i="3"/>
  <c r="L601" i="3"/>
  <c r="AA584" i="3"/>
  <c r="AB584" i="3"/>
  <c r="W584" i="3"/>
  <c r="X584" i="3"/>
  <c r="Y584" i="3"/>
  <c r="P601" i="3" l="1"/>
  <c r="I602" i="3" s="1"/>
  <c r="L602" i="3" s="1"/>
  <c r="AC584" i="3"/>
  <c r="V585" i="3" s="1"/>
  <c r="W585" i="3" s="1"/>
  <c r="M602" i="3" l="1"/>
  <c r="N602" i="3"/>
  <c r="K602" i="3"/>
  <c r="J602" i="3"/>
  <c r="O602" i="3"/>
  <c r="Y585" i="3"/>
  <c r="AA585" i="3"/>
  <c r="Z585" i="3"/>
  <c r="AB585" i="3"/>
  <c r="X585" i="3"/>
  <c r="P602" i="3" l="1"/>
  <c r="I603" i="3" s="1"/>
  <c r="K603" i="3" s="1"/>
  <c r="AC585" i="3"/>
  <c r="V586" i="3" s="1"/>
  <c r="X586" i="3" s="1"/>
  <c r="M603" i="3" l="1"/>
  <c r="N603" i="3"/>
  <c r="L603" i="3"/>
  <c r="O603" i="3"/>
  <c r="J603" i="3"/>
  <c r="AB586" i="3"/>
  <c r="Z586" i="3"/>
  <c r="W586" i="3"/>
  <c r="AA586" i="3"/>
  <c r="Y586" i="3"/>
  <c r="P603" i="3" l="1"/>
  <c r="I604" i="3" s="1"/>
  <c r="L604" i="3"/>
  <c r="O604" i="3"/>
  <c r="M604" i="3"/>
  <c r="J604" i="3"/>
  <c r="K604" i="3"/>
  <c r="N604" i="3"/>
  <c r="AC586" i="3"/>
  <c r="V587" i="3" s="1"/>
  <c r="W587" i="3" s="1"/>
  <c r="Y587" i="3" l="1"/>
  <c r="P604" i="3"/>
  <c r="I605" i="3" s="1"/>
  <c r="L605" i="3"/>
  <c r="K605" i="3"/>
  <c r="J605" i="3"/>
  <c r="O605" i="3"/>
  <c r="N605" i="3"/>
  <c r="M605" i="3"/>
  <c r="AA587" i="3"/>
  <c r="Z587" i="3"/>
  <c r="AB587" i="3"/>
  <c r="X587" i="3"/>
  <c r="P605" i="3" l="1"/>
  <c r="I606" i="3" s="1"/>
  <c r="L606" i="3" s="1"/>
  <c r="AC587" i="3"/>
  <c r="V588" i="3" s="1"/>
  <c r="W588" i="3" s="1"/>
  <c r="O606" i="3"/>
  <c r="M606" i="3"/>
  <c r="J606" i="3"/>
  <c r="K606" i="3"/>
  <c r="N606" i="3"/>
  <c r="AA588" i="3"/>
  <c r="X588" i="3" l="1"/>
  <c r="AB588" i="3"/>
  <c r="Y588" i="3"/>
  <c r="Z588" i="3"/>
  <c r="P606" i="3"/>
  <c r="I607" i="3" s="1"/>
  <c r="M607" i="3" s="1"/>
  <c r="AC588" i="3" l="1"/>
  <c r="V589" i="3" s="1"/>
  <c r="AA589" i="3" s="1"/>
  <c r="N607" i="3"/>
  <c r="L607" i="3"/>
  <c r="K607" i="3"/>
  <c r="O607" i="3"/>
  <c r="AB589" i="3"/>
  <c r="J607" i="3"/>
  <c r="Y589" i="3"/>
  <c r="X589" i="3"/>
  <c r="W589" i="3"/>
  <c r="Z589" i="3"/>
  <c r="P607" i="3" l="1"/>
  <c r="I608" i="3" s="1"/>
  <c r="K608" i="3" s="1"/>
  <c r="AC589" i="3"/>
  <c r="V590" i="3" s="1"/>
  <c r="Y590" i="3" s="1"/>
  <c r="N608" i="3" l="1"/>
  <c r="O608" i="3"/>
  <c r="L608" i="3"/>
  <c r="M608" i="3"/>
  <c r="J608" i="3"/>
  <c r="AB590" i="3"/>
  <c r="AA590" i="3"/>
  <c r="X590" i="3"/>
  <c r="Z590" i="3"/>
  <c r="W590" i="3"/>
  <c r="P608" i="3" l="1"/>
  <c r="I609" i="3" s="1"/>
  <c r="N609" i="3" s="1"/>
  <c r="AC590" i="3"/>
  <c r="V591" i="3" s="1"/>
  <c r="Y591" i="3" s="1"/>
  <c r="K609" i="3" l="1"/>
  <c r="J609" i="3"/>
  <c r="O609" i="3"/>
  <c r="L609" i="3"/>
  <c r="M609" i="3"/>
  <c r="AA591" i="3"/>
  <c r="X591" i="3"/>
  <c r="W591" i="3"/>
  <c r="Z591" i="3"/>
  <c r="AB591" i="3"/>
  <c r="P609" i="3" l="1"/>
  <c r="I610" i="3" s="1"/>
  <c r="L610" i="3" s="1"/>
  <c r="AC591" i="3"/>
  <c r="V592" i="3" s="1"/>
  <c r="Y592" i="3" s="1"/>
  <c r="N610" i="3" l="1"/>
  <c r="K610" i="3"/>
  <c r="J610" i="3"/>
  <c r="O610" i="3"/>
  <c r="M610" i="3"/>
  <c r="X592" i="3"/>
  <c r="AB592" i="3"/>
  <c r="W592" i="3"/>
  <c r="Z592" i="3"/>
  <c r="AA592" i="3"/>
  <c r="P610" i="3" l="1"/>
  <c r="I611" i="3" s="1"/>
  <c r="J611" i="3" s="1"/>
  <c r="AC592" i="3"/>
  <c r="V593" i="3" s="1"/>
  <c r="AA593" i="3" s="1"/>
  <c r="M611" i="3" l="1"/>
  <c r="L611" i="3"/>
  <c r="O611" i="3"/>
  <c r="K611" i="3"/>
  <c r="N611" i="3"/>
  <c r="AB593" i="3"/>
  <c r="X593" i="3"/>
  <c r="Z593" i="3"/>
  <c r="W593" i="3"/>
  <c r="Y593" i="3"/>
  <c r="P611" i="3" l="1"/>
  <c r="I612" i="3" s="1"/>
  <c r="K612" i="3" s="1"/>
  <c r="AC593" i="3"/>
  <c r="V594" i="3" s="1"/>
  <c r="AA594" i="3" s="1"/>
  <c r="L612" i="3" l="1"/>
  <c r="N612" i="3"/>
  <c r="J612" i="3"/>
  <c r="M612" i="3"/>
  <c r="O612" i="3"/>
  <c r="Y594" i="3"/>
  <c r="AB594" i="3"/>
  <c r="X594" i="3"/>
  <c r="Z594" i="3"/>
  <c r="W594" i="3"/>
  <c r="P612" i="3" l="1"/>
  <c r="I613" i="3" s="1"/>
  <c r="L613" i="3" s="1"/>
  <c r="AC594" i="3"/>
  <c r="V595" i="3" s="1"/>
  <c r="AA595" i="3" s="1"/>
  <c r="O613" i="3" l="1"/>
  <c r="N613" i="3"/>
  <c r="M613" i="3"/>
  <c r="J613" i="3"/>
  <c r="K613" i="3"/>
  <c r="W595" i="3"/>
  <c r="AB595" i="3"/>
  <c r="Z595" i="3"/>
  <c r="X595" i="3"/>
  <c r="Y595" i="3"/>
  <c r="P613" i="3" l="1"/>
  <c r="I614" i="3" s="1"/>
  <c r="M614" i="3" s="1"/>
  <c r="AC595" i="3"/>
  <c r="V596" i="3" s="1"/>
  <c r="AA596" i="3" s="1"/>
  <c r="Y596" i="3" l="1"/>
  <c r="J614" i="3"/>
  <c r="L614" i="3"/>
  <c r="N614" i="3"/>
  <c r="K614" i="3"/>
  <c r="O614" i="3"/>
  <c r="AB596" i="3"/>
  <c r="Z596" i="3"/>
  <c r="W596" i="3"/>
  <c r="X596" i="3"/>
  <c r="P614" i="3" l="1"/>
  <c r="I615" i="3" s="1"/>
  <c r="J615" i="3" s="1"/>
  <c r="O615" i="3"/>
  <c r="AC596" i="3"/>
  <c r="V597" i="3" s="1"/>
  <c r="AA597" i="3" s="1"/>
  <c r="N615" i="3" l="1"/>
  <c r="Y597" i="3"/>
  <c r="L615" i="3"/>
  <c r="M615" i="3"/>
  <c r="K615" i="3"/>
  <c r="W597" i="3"/>
  <c r="X597" i="3"/>
  <c r="AB597" i="3"/>
  <c r="Z597" i="3"/>
  <c r="P615" i="3" l="1"/>
  <c r="I616" i="3" s="1"/>
  <c r="M616" i="3" s="1"/>
  <c r="AC597" i="3"/>
  <c r="V598" i="3" s="1"/>
  <c r="AA598" i="3" s="1"/>
  <c r="O616" i="3" l="1"/>
  <c r="K616" i="3"/>
  <c r="J616" i="3"/>
  <c r="N616" i="3"/>
  <c r="L616" i="3"/>
  <c r="Y598" i="3"/>
  <c r="X598" i="3"/>
  <c r="AB598" i="3"/>
  <c r="Z598" i="3"/>
  <c r="W598" i="3"/>
  <c r="P616" i="3" l="1"/>
  <c r="I617" i="3" s="1"/>
  <c r="L617" i="3" s="1"/>
  <c r="AC598" i="3"/>
  <c r="V599" i="3" s="1"/>
  <c r="W599" i="3" s="1"/>
  <c r="O617" i="3" l="1"/>
  <c r="J617" i="3"/>
  <c r="K617" i="3"/>
  <c r="N617" i="3"/>
  <c r="M617" i="3"/>
  <c r="P617" i="3" s="1"/>
  <c r="I618" i="3" s="1"/>
  <c r="L618" i="3" s="1"/>
  <c r="AA599" i="3"/>
  <c r="Y599" i="3"/>
  <c r="AB599" i="3"/>
  <c r="X599" i="3"/>
  <c r="Z599" i="3"/>
  <c r="N618" i="3" l="1"/>
  <c r="M618" i="3"/>
  <c r="J618" i="3"/>
  <c r="O618" i="3"/>
  <c r="K618" i="3"/>
  <c r="AC599" i="3"/>
  <c r="V600" i="3" s="1"/>
  <c r="AB600" i="3" s="1"/>
  <c r="P618" i="3" l="1"/>
  <c r="I619" i="3" s="1"/>
  <c r="K619" i="3" s="1"/>
  <c r="AA600" i="3"/>
  <c r="Y600" i="3"/>
  <c r="W600" i="3"/>
  <c r="X600" i="3"/>
  <c r="Z600" i="3"/>
  <c r="L619" i="3" l="1"/>
  <c r="N619" i="3"/>
  <c r="M619" i="3"/>
  <c r="J619" i="3"/>
  <c r="O619" i="3"/>
  <c r="AC600" i="3"/>
  <c r="V601" i="3" s="1"/>
  <c r="AB601" i="3" s="1"/>
  <c r="P619" i="3" l="1"/>
  <c r="I620" i="3" s="1"/>
  <c r="M620" i="3" s="1"/>
  <c r="N620" i="3"/>
  <c r="J620" i="3"/>
  <c r="Y601" i="3"/>
  <c r="AA601" i="3"/>
  <c r="Z601" i="3"/>
  <c r="W601" i="3"/>
  <c r="X601" i="3"/>
  <c r="O620" i="3" l="1"/>
  <c r="L620" i="3"/>
  <c r="K620" i="3"/>
  <c r="AC601" i="3"/>
  <c r="V602" i="3" s="1"/>
  <c r="AB602" i="3" s="1"/>
  <c r="P620" i="3" l="1"/>
  <c r="I621" i="3" s="1"/>
  <c r="N621" i="3" s="1"/>
  <c r="O621" i="3"/>
  <c r="M621" i="3"/>
  <c r="L621" i="3"/>
  <c r="K621" i="3"/>
  <c r="J621" i="3"/>
  <c r="W602" i="3"/>
  <c r="Z602" i="3"/>
  <c r="X602" i="3"/>
  <c r="AA602" i="3"/>
  <c r="Y602" i="3"/>
  <c r="P621" i="3" l="1"/>
  <c r="I622" i="3" s="1"/>
  <c r="L622" i="3" s="1"/>
  <c r="AC602" i="3"/>
  <c r="V603" i="3" s="1"/>
  <c r="W603" i="3" s="1"/>
  <c r="O622" i="3" l="1"/>
  <c r="K622" i="3"/>
  <c r="J622" i="3"/>
  <c r="M622" i="3"/>
  <c r="N622" i="3"/>
  <c r="AA603" i="3"/>
  <c r="Z603" i="3"/>
  <c r="X603" i="3"/>
  <c r="AB603" i="3"/>
  <c r="Y603" i="3"/>
  <c r="P622" i="3" l="1"/>
  <c r="I623" i="3" s="1"/>
  <c r="L623" i="3" s="1"/>
  <c r="O623" i="3"/>
  <c r="M623" i="3"/>
  <c r="K623" i="3"/>
  <c r="J623" i="3"/>
  <c r="N623" i="3"/>
  <c r="AC603" i="3"/>
  <c r="V604" i="3" s="1"/>
  <c r="W604" i="3" s="1"/>
  <c r="P623" i="3" l="1"/>
  <c r="I624" i="3" s="1"/>
  <c r="N624" i="3" s="1"/>
  <c r="O624" i="3"/>
  <c r="M624" i="3"/>
  <c r="Z604" i="3"/>
  <c r="Y604" i="3"/>
  <c r="AB604" i="3"/>
  <c r="AA604" i="3"/>
  <c r="X604" i="3"/>
  <c r="K624" i="3" l="1"/>
  <c r="J624" i="3"/>
  <c r="L624" i="3"/>
  <c r="P624" i="3" s="1"/>
  <c r="I625" i="3" s="1"/>
  <c r="AC604" i="3"/>
  <c r="V605" i="3" s="1"/>
  <c r="Y605" i="3" s="1"/>
  <c r="L625" i="3" l="1"/>
  <c r="O625" i="3"/>
  <c r="J625" i="3"/>
  <c r="M625" i="3"/>
  <c r="K625" i="3"/>
  <c r="N625" i="3"/>
  <c r="P625" i="3" s="1"/>
  <c r="I626" i="3" s="1"/>
  <c r="L626" i="3" s="1"/>
  <c r="X605" i="3"/>
  <c r="Z605" i="3"/>
  <c r="AB605" i="3"/>
  <c r="W605" i="3"/>
  <c r="AA605" i="3"/>
  <c r="M626" i="3" l="1"/>
  <c r="N626" i="3"/>
  <c r="O626" i="3"/>
  <c r="J626" i="3"/>
  <c r="K626" i="3"/>
  <c r="AC605" i="3"/>
  <c r="V606" i="3" s="1"/>
  <c r="X606" i="3" s="1"/>
  <c r="P626" i="3" l="1"/>
  <c r="I627" i="3" s="1"/>
  <c r="L627" i="3" s="1"/>
  <c r="W606" i="3"/>
  <c r="Y606" i="3"/>
  <c r="AA606" i="3"/>
  <c r="AB606" i="3"/>
  <c r="Z606" i="3"/>
  <c r="M627" i="3" l="1"/>
  <c r="N627" i="3"/>
  <c r="O627" i="3"/>
  <c r="J627" i="3"/>
  <c r="K627" i="3"/>
  <c r="AC606" i="3"/>
  <c r="V607" i="3" s="1"/>
  <c r="X607" i="3" s="1"/>
  <c r="P627" i="3" l="1"/>
  <c r="I628" i="3" s="1"/>
  <c r="O628" i="3" s="1"/>
  <c r="Z607" i="3"/>
  <c r="AA607" i="3"/>
  <c r="AB607" i="3"/>
  <c r="Y607" i="3"/>
  <c r="W607" i="3"/>
  <c r="L628" i="3" l="1"/>
  <c r="N628" i="3"/>
  <c r="M628" i="3"/>
  <c r="K628" i="3"/>
  <c r="J628" i="3"/>
  <c r="AC607" i="3"/>
  <c r="V608" i="3" s="1"/>
  <c r="AA608" i="3" s="1"/>
  <c r="P628" i="3" l="1"/>
  <c r="I629" i="3" s="1"/>
  <c r="K629" i="3" s="1"/>
  <c r="O629" i="3"/>
  <c r="Y608" i="3"/>
  <c r="AB608" i="3"/>
  <c r="X608" i="3"/>
  <c r="Z608" i="3"/>
  <c r="W608" i="3"/>
  <c r="J629" i="3" l="1"/>
  <c r="N629" i="3"/>
  <c r="L629" i="3"/>
  <c r="M629" i="3"/>
  <c r="AC608" i="3"/>
  <c r="V609" i="3" s="1"/>
  <c r="Z609" i="3" s="1"/>
  <c r="P629" i="3" l="1"/>
  <c r="I630" i="3" s="1"/>
  <c r="N630" i="3" s="1"/>
  <c r="AA609" i="3"/>
  <c r="Y609" i="3"/>
  <c r="X609" i="3"/>
  <c r="W609" i="3"/>
  <c r="AB609" i="3"/>
  <c r="O630" i="3" l="1"/>
  <c r="K630" i="3"/>
  <c r="L630" i="3"/>
  <c r="J630" i="3"/>
  <c r="M630" i="3"/>
  <c r="P630" i="3"/>
  <c r="I631" i="3" s="1"/>
  <c r="L631" i="3" s="1"/>
  <c r="AC609" i="3"/>
  <c r="V610" i="3" s="1"/>
  <c r="Y610" i="3" s="1"/>
  <c r="N631" i="3" l="1"/>
  <c r="O631" i="3"/>
  <c r="K631" i="3"/>
  <c r="J631" i="3"/>
  <c r="M631" i="3"/>
  <c r="W610" i="3"/>
  <c r="X610" i="3"/>
  <c r="Z610" i="3"/>
  <c r="AB610" i="3"/>
  <c r="AA610" i="3"/>
  <c r="P631" i="3" l="1"/>
  <c r="I632" i="3" s="1"/>
  <c r="M632" i="3" s="1"/>
  <c r="AC610" i="3"/>
  <c r="V611" i="3" s="1"/>
  <c r="AA611" i="3" s="1"/>
  <c r="O632" i="3" l="1"/>
  <c r="N632" i="3"/>
  <c r="J632" i="3"/>
  <c r="K632" i="3"/>
  <c r="L632" i="3"/>
  <c r="P632" i="3" s="1"/>
  <c r="I633" i="3" s="1"/>
  <c r="Z611" i="3"/>
  <c r="X611" i="3"/>
  <c r="AB611" i="3"/>
  <c r="Y611" i="3"/>
  <c r="W611" i="3"/>
  <c r="L633" i="3" l="1"/>
  <c r="N633" i="3"/>
  <c r="K633" i="3"/>
  <c r="J633" i="3"/>
  <c r="O633" i="3"/>
  <c r="M633" i="3"/>
  <c r="AC611" i="3"/>
  <c r="V612" i="3" s="1"/>
  <c r="W612" i="3" s="1"/>
  <c r="P633" i="3" l="1"/>
  <c r="I634" i="3" s="1"/>
  <c r="O634" i="3" s="1"/>
  <c r="M634" i="3"/>
  <c r="L634" i="3"/>
  <c r="K634" i="3"/>
  <c r="AB612" i="3"/>
  <c r="N634" i="3"/>
  <c r="Y612" i="3"/>
  <c r="Z612" i="3"/>
  <c r="X612" i="3"/>
  <c r="AA612" i="3"/>
  <c r="J634" i="3" l="1"/>
  <c r="P634" i="3" s="1"/>
  <c r="I635" i="3" s="1"/>
  <c r="AC612" i="3"/>
  <c r="V613" i="3" s="1"/>
  <c r="AA613" i="3" s="1"/>
  <c r="N635" i="3" l="1"/>
  <c r="M635" i="3"/>
  <c r="K635" i="3"/>
  <c r="L635" i="3"/>
  <c r="J635" i="3"/>
  <c r="O635" i="3"/>
  <c r="W613" i="3"/>
  <c r="Z613" i="3"/>
  <c r="AB613" i="3"/>
  <c r="Y613" i="3"/>
  <c r="X613" i="3"/>
  <c r="P635" i="3" l="1"/>
  <c r="I636" i="3" s="1"/>
  <c r="M636" i="3" s="1"/>
  <c r="O636" i="3"/>
  <c r="K636" i="3"/>
  <c r="N636" i="3"/>
  <c r="AC613" i="3"/>
  <c r="V614" i="3" s="1"/>
  <c r="Y614" i="3" s="1"/>
  <c r="J636" i="3" l="1"/>
  <c r="L636" i="3"/>
  <c r="P636" i="3"/>
  <c r="I637" i="3" s="1"/>
  <c r="J637" i="3" s="1"/>
  <c r="AB614" i="3"/>
  <c r="AA614" i="3"/>
  <c r="W614" i="3"/>
  <c r="Z614" i="3"/>
  <c r="O637" i="3"/>
  <c r="X614" i="3"/>
  <c r="K637" i="3" l="1"/>
  <c r="L637" i="3"/>
  <c r="AC614" i="3"/>
  <c r="V615" i="3" s="1"/>
  <c r="Z615" i="3" s="1"/>
  <c r="M637" i="3"/>
  <c r="N637" i="3"/>
  <c r="P637" i="3" s="1"/>
  <c r="I638" i="3" s="1"/>
  <c r="J638" i="3" s="1"/>
  <c r="AB615" i="3"/>
  <c r="W615" i="3"/>
  <c r="Y615" i="3"/>
  <c r="X615" i="3" l="1"/>
  <c r="AA615" i="3"/>
  <c r="O638" i="3"/>
  <c r="K638" i="3"/>
  <c r="N638" i="3"/>
  <c r="M638" i="3"/>
  <c r="L638" i="3"/>
  <c r="AC615" i="3"/>
  <c r="V616" i="3" s="1"/>
  <c r="X616" i="3" s="1"/>
  <c r="Y616" i="3" l="1"/>
  <c r="P638" i="3"/>
  <c r="I639" i="3" s="1"/>
  <c r="K639" i="3" s="1"/>
  <c r="L639" i="3"/>
  <c r="M639" i="3"/>
  <c r="O639" i="3"/>
  <c r="J639" i="3"/>
  <c r="Z616" i="3"/>
  <c r="W616" i="3"/>
  <c r="AB616" i="3"/>
  <c r="AA616" i="3"/>
  <c r="N639" i="3" l="1"/>
  <c r="P639" i="3" s="1"/>
  <c r="I640" i="3" s="1"/>
  <c r="O640" i="3" s="1"/>
  <c r="AC616" i="3"/>
  <c r="V617" i="3" s="1"/>
  <c r="Z617" i="3" s="1"/>
  <c r="J640" i="3" l="1"/>
  <c r="N640" i="3"/>
  <c r="AB617" i="3"/>
  <c r="Y617" i="3"/>
  <c r="K640" i="3"/>
  <c r="L640" i="3"/>
  <c r="AA617" i="3"/>
  <c r="M640" i="3"/>
  <c r="P640" i="3" s="1"/>
  <c r="I641" i="3" s="1"/>
  <c r="M641" i="3" s="1"/>
  <c r="W617" i="3"/>
  <c r="X617" i="3"/>
  <c r="AC617" i="3" l="1"/>
  <c r="V618" i="3" s="1"/>
  <c r="X618" i="3" s="1"/>
  <c r="N641" i="3"/>
  <c r="O641" i="3"/>
  <c r="K641" i="3"/>
  <c r="L641" i="3"/>
  <c r="J641" i="3"/>
  <c r="AA618" i="3"/>
  <c r="Y618" i="3"/>
  <c r="AB618" i="3"/>
  <c r="W618" i="3"/>
  <c r="Z618" i="3" l="1"/>
  <c r="P641" i="3"/>
  <c r="I642" i="3" s="1"/>
  <c r="L642" i="3" s="1"/>
  <c r="AC618" i="3"/>
  <c r="V619" i="3" s="1"/>
  <c r="Z619" i="3" s="1"/>
  <c r="N642" i="3" l="1"/>
  <c r="M642" i="3"/>
  <c r="K642" i="3"/>
  <c r="J642" i="3"/>
  <c r="O642" i="3"/>
  <c r="Y619" i="3"/>
  <c r="AA619" i="3"/>
  <c r="AB619" i="3"/>
  <c r="X619" i="3"/>
  <c r="W619" i="3"/>
  <c r="P642" i="3" l="1"/>
  <c r="I643" i="3" s="1"/>
  <c r="L643" i="3" s="1"/>
  <c r="O643" i="3"/>
  <c r="AC619" i="3"/>
  <c r="V620" i="3" s="1"/>
  <c r="AB620" i="3" s="1"/>
  <c r="K643" i="3" l="1"/>
  <c r="J643" i="3"/>
  <c r="N643" i="3"/>
  <c r="M643" i="3"/>
  <c r="AA620" i="3"/>
  <c r="Y620" i="3"/>
  <c r="Z620" i="3"/>
  <c r="X620" i="3"/>
  <c r="W620" i="3"/>
  <c r="P643" i="3" l="1"/>
  <c r="I644" i="3" s="1"/>
  <c r="J644" i="3" s="1"/>
  <c r="L644" i="3"/>
  <c r="K644" i="3"/>
  <c r="O644" i="3"/>
  <c r="AC620" i="3"/>
  <c r="V621" i="3" s="1"/>
  <c r="Y621" i="3" s="1"/>
  <c r="M644" i="3" l="1"/>
  <c r="N644" i="3"/>
  <c r="P644" i="3" s="1"/>
  <c r="I645" i="3" s="1"/>
  <c r="O645" i="3" s="1"/>
  <c r="AB621" i="3"/>
  <c r="AA621" i="3"/>
  <c r="Z621" i="3"/>
  <c r="W621" i="3"/>
  <c r="X621" i="3"/>
  <c r="L645" i="3" l="1"/>
  <c r="M645" i="3"/>
  <c r="N645" i="3"/>
  <c r="K645" i="3"/>
  <c r="J645" i="3"/>
  <c r="AC621" i="3"/>
  <c r="V622" i="3" s="1"/>
  <c r="W622" i="3" s="1"/>
  <c r="P645" i="3" l="1"/>
  <c r="I646" i="3" s="1"/>
  <c r="J646" i="3" s="1"/>
  <c r="AA622" i="3"/>
  <c r="Y622" i="3"/>
  <c r="AB622" i="3"/>
  <c r="Z622" i="3"/>
  <c r="X622" i="3"/>
  <c r="O646" i="3" l="1"/>
  <c r="K646" i="3"/>
  <c r="N646" i="3"/>
  <c r="M646" i="3"/>
  <c r="L646" i="3"/>
  <c r="AC622" i="3"/>
  <c r="V623" i="3" s="1"/>
  <c r="X623" i="3" s="1"/>
  <c r="P646" i="3" l="1"/>
  <c r="I647" i="3" s="1"/>
  <c r="L647" i="3" s="1"/>
  <c r="Z623" i="3"/>
  <c r="W623" i="3"/>
  <c r="AB623" i="3"/>
  <c r="Y623" i="3"/>
  <c r="AA623" i="3"/>
  <c r="M647" i="3" l="1"/>
  <c r="N647" i="3"/>
  <c r="O647" i="3"/>
  <c r="J647" i="3"/>
  <c r="K647" i="3"/>
  <c r="AC623" i="3"/>
  <c r="V624" i="3" s="1"/>
  <c r="Y624" i="3" s="1"/>
  <c r="P647" i="3" l="1"/>
  <c r="I648" i="3" s="1"/>
  <c r="K648" i="3" s="1"/>
  <c r="X624" i="3"/>
  <c r="Z624" i="3"/>
  <c r="AB624" i="3"/>
  <c r="AA624" i="3"/>
  <c r="W624" i="3"/>
  <c r="O648" i="3" l="1"/>
  <c r="M648" i="3"/>
  <c r="L648" i="3"/>
  <c r="N648" i="3"/>
  <c r="J648" i="3"/>
  <c r="AC624" i="3"/>
  <c r="V625" i="3" s="1"/>
  <c r="Z625" i="3" s="1"/>
  <c r="P648" i="3" l="1"/>
  <c r="I649" i="3" s="1"/>
  <c r="N649" i="3" s="1"/>
  <c r="X625" i="3"/>
  <c r="Y625" i="3"/>
  <c r="AA625" i="3"/>
  <c r="AB625" i="3"/>
  <c r="W625" i="3"/>
  <c r="J649" i="3" l="1"/>
  <c r="K649" i="3"/>
  <c r="L649" i="3"/>
  <c r="O649" i="3"/>
  <c r="M649" i="3"/>
  <c r="AC625" i="3"/>
  <c r="V626" i="3" s="1"/>
  <c r="Z626" i="3" s="1"/>
  <c r="P649" i="3" l="1"/>
  <c r="I650" i="3" s="1"/>
  <c r="M650" i="3" s="1"/>
  <c r="Y626" i="3"/>
  <c r="AA626" i="3"/>
  <c r="AB626" i="3"/>
  <c r="W626" i="3"/>
  <c r="X626" i="3"/>
  <c r="O650" i="3" l="1"/>
  <c r="N650" i="3"/>
  <c r="K650" i="3"/>
  <c r="J650" i="3"/>
  <c r="L650" i="3"/>
  <c r="AC626" i="3"/>
  <c r="V627" i="3" s="1"/>
  <c r="W627" i="3" s="1"/>
  <c r="P650" i="3" l="1"/>
  <c r="I651" i="3" s="1"/>
  <c r="AA627" i="3"/>
  <c r="X627" i="3"/>
  <c r="Y627" i="3"/>
  <c r="Z627" i="3"/>
  <c r="AB627" i="3"/>
  <c r="J651" i="3" l="1"/>
  <c r="M651" i="3"/>
  <c r="N651" i="3"/>
  <c r="K651" i="3"/>
  <c r="L651" i="3"/>
  <c r="O651" i="3"/>
  <c r="AC627" i="3"/>
  <c r="V628" i="3" s="1"/>
  <c r="W628" i="3" s="1"/>
  <c r="P651" i="3" l="1"/>
  <c r="I652" i="3" s="1"/>
  <c r="Z628" i="3"/>
  <c r="AA628" i="3"/>
  <c r="Y628" i="3"/>
  <c r="AB628" i="3"/>
  <c r="X628" i="3"/>
  <c r="K652" i="3" l="1"/>
  <c r="O652" i="3"/>
  <c r="J652" i="3"/>
  <c r="M652" i="3"/>
  <c r="L652" i="3"/>
  <c r="N652" i="3"/>
  <c r="AC628" i="3"/>
  <c r="V629" i="3" s="1"/>
  <c r="AA629" i="3" s="1"/>
  <c r="Y629" i="3" l="1"/>
  <c r="P652" i="3"/>
  <c r="I653" i="3" s="1"/>
  <c r="M653" i="3" s="1"/>
  <c r="W629" i="3"/>
  <c r="X629" i="3"/>
  <c r="AB629" i="3"/>
  <c r="Z629" i="3"/>
  <c r="L653" i="3" l="1"/>
  <c r="AC629" i="3"/>
  <c r="V630" i="3" s="1"/>
  <c r="W630" i="3" s="1"/>
  <c r="J653" i="3"/>
  <c r="K653" i="3"/>
  <c r="O653" i="3"/>
  <c r="N653" i="3"/>
  <c r="Z630" i="3" l="1"/>
  <c r="AA630" i="3"/>
  <c r="Y630" i="3"/>
  <c r="AB630" i="3"/>
  <c r="X630" i="3"/>
  <c r="P653" i="3"/>
  <c r="I654" i="3" s="1"/>
  <c r="N654" i="3" s="1"/>
  <c r="O654" i="3" l="1"/>
  <c r="M654" i="3"/>
  <c r="L654" i="3"/>
  <c r="K654" i="3"/>
  <c r="AC630" i="3"/>
  <c r="V631" i="3" s="1"/>
  <c r="X631" i="3" s="1"/>
  <c r="J654" i="3"/>
  <c r="P654" i="3" l="1"/>
  <c r="I655" i="3" s="1"/>
  <c r="N655" i="3" s="1"/>
  <c r="AB631" i="3"/>
  <c r="Y631" i="3"/>
  <c r="W631" i="3"/>
  <c r="AA631" i="3"/>
  <c r="Z631" i="3"/>
  <c r="O655" i="3"/>
  <c r="K655" i="3"/>
  <c r="J655" i="3"/>
  <c r="M655" i="3"/>
  <c r="L655" i="3" l="1"/>
  <c r="P655" i="3" s="1"/>
  <c r="I656" i="3" s="1"/>
  <c r="AC631" i="3"/>
  <c r="V632" i="3" s="1"/>
  <c r="Y632" i="3" s="1"/>
  <c r="W632" i="3" l="1"/>
  <c r="X632" i="3"/>
  <c r="AB632" i="3"/>
  <c r="Z632" i="3"/>
  <c r="AA632" i="3"/>
  <c r="J656" i="3"/>
  <c r="K656" i="3"/>
  <c r="O656" i="3"/>
  <c r="N656" i="3"/>
  <c r="M656" i="3"/>
  <c r="L656" i="3"/>
  <c r="AC632" i="3" l="1"/>
  <c r="V633" i="3" s="1"/>
  <c r="X633" i="3" s="1"/>
  <c r="P656" i="3"/>
  <c r="I657" i="3" s="1"/>
  <c r="K657" i="3" s="1"/>
  <c r="Y633" i="3" l="1"/>
  <c r="AA633" i="3"/>
  <c r="AB633" i="3"/>
  <c r="Z633" i="3"/>
  <c r="W633" i="3"/>
  <c r="L657" i="3"/>
  <c r="N657" i="3"/>
  <c r="M657" i="3"/>
  <c r="O657" i="3"/>
  <c r="J657" i="3"/>
  <c r="AC633" i="3" l="1"/>
  <c r="V634" i="3" s="1"/>
  <c r="Z634" i="3" s="1"/>
  <c r="P657" i="3"/>
  <c r="I658" i="3" s="1"/>
  <c r="L658" i="3" s="1"/>
  <c r="X634" i="3" l="1"/>
  <c r="W634" i="3"/>
  <c r="AB634" i="3"/>
  <c r="Y634" i="3"/>
  <c r="AA634" i="3"/>
  <c r="O658" i="3"/>
  <c r="AC634" i="3"/>
  <c r="V635" i="3" s="1"/>
  <c r="Z635" i="3" s="1"/>
  <c r="M658" i="3"/>
  <c r="K658" i="3"/>
  <c r="J658" i="3"/>
  <c r="N658" i="3"/>
  <c r="P658" i="3" l="1"/>
  <c r="I659" i="3" s="1"/>
  <c r="K659" i="3" s="1"/>
  <c r="AB635" i="3"/>
  <c r="W635" i="3"/>
  <c r="Y635" i="3"/>
  <c r="AA635" i="3"/>
  <c r="X635" i="3"/>
  <c r="N659" i="3"/>
  <c r="M659" i="3"/>
  <c r="J659" i="3"/>
  <c r="O659" i="3"/>
  <c r="L659" i="3" l="1"/>
  <c r="AC635" i="3"/>
  <c r="V636" i="3" s="1"/>
  <c r="Y636" i="3" s="1"/>
  <c r="P659" i="3"/>
  <c r="I660" i="3" s="1"/>
  <c r="K660" i="3" s="1"/>
  <c r="AB636" i="3"/>
  <c r="AA636" i="3" l="1"/>
  <c r="W636" i="3"/>
  <c r="X636" i="3"/>
  <c r="Z636" i="3"/>
  <c r="M660" i="3"/>
  <c r="O660" i="3"/>
  <c r="J660" i="3"/>
  <c r="N660" i="3"/>
  <c r="L660" i="3"/>
  <c r="AC636" i="3" l="1"/>
  <c r="V637" i="3" s="1"/>
  <c r="Z637" i="3" s="1"/>
  <c r="P660" i="3"/>
  <c r="I661" i="3" s="1"/>
  <c r="J661" i="3" s="1"/>
  <c r="O661" i="3"/>
  <c r="L661" i="3"/>
  <c r="N661" i="3"/>
  <c r="M661" i="3"/>
  <c r="W637" i="3"/>
  <c r="Y637" i="3"/>
  <c r="AB637" i="3"/>
  <c r="X637" i="3"/>
  <c r="AA637" i="3"/>
  <c r="K661" i="3" l="1"/>
  <c r="P661" i="3"/>
  <c r="I662" i="3" s="1"/>
  <c r="L662" i="3" s="1"/>
  <c r="AC637" i="3"/>
  <c r="V638" i="3" s="1"/>
  <c r="AB638" i="3" s="1"/>
  <c r="O662" i="3"/>
  <c r="M662" i="3"/>
  <c r="N662" i="3" l="1"/>
  <c r="K662" i="3"/>
  <c r="J662" i="3"/>
  <c r="P662" i="3" s="1"/>
  <c r="I663" i="3" s="1"/>
  <c r="Y638" i="3"/>
  <c r="AA638" i="3"/>
  <c r="X638" i="3"/>
  <c r="W638" i="3"/>
  <c r="Z638" i="3"/>
  <c r="AC638" i="3" l="1"/>
  <c r="V639" i="3" s="1"/>
  <c r="X639" i="3" s="1"/>
  <c r="AA639" i="3"/>
  <c r="AB639" i="3"/>
  <c r="L663" i="3"/>
  <c r="O663" i="3"/>
  <c r="K663" i="3"/>
  <c r="M663" i="3"/>
  <c r="J663" i="3"/>
  <c r="N663" i="3"/>
  <c r="Y639" i="3" l="1"/>
  <c r="Z639" i="3"/>
  <c r="W639" i="3"/>
  <c r="AC639" i="3"/>
  <c r="V640" i="3" s="1"/>
  <c r="Z640" i="3" s="1"/>
  <c r="P663" i="3"/>
  <c r="I664" i="3" s="1"/>
  <c r="K664" i="3" s="1"/>
  <c r="AA640" i="3"/>
  <c r="Y640" i="3" l="1"/>
  <c r="M664" i="3"/>
  <c r="O664" i="3"/>
  <c r="N664" i="3"/>
  <c r="J664" i="3"/>
  <c r="W640" i="3"/>
  <c r="X640" i="3"/>
  <c r="AB640" i="3"/>
  <c r="AC640" i="3" s="1"/>
  <c r="V641" i="3" s="1"/>
  <c r="X641" i="3" s="1"/>
  <c r="L664" i="3"/>
  <c r="P664" i="3" l="1"/>
  <c r="I665" i="3" s="1"/>
  <c r="N665" i="3" s="1"/>
  <c r="W641" i="3"/>
  <c r="Z641" i="3"/>
  <c r="Y641" i="3"/>
  <c r="AB641" i="3"/>
  <c r="AA641" i="3"/>
  <c r="K665" i="3" l="1"/>
  <c r="O665" i="3"/>
  <c r="M665" i="3"/>
  <c r="J665" i="3"/>
  <c r="L665" i="3"/>
  <c r="AC641" i="3"/>
  <c r="V642" i="3" s="1"/>
  <c r="X642" i="3" s="1"/>
  <c r="P665" i="3" l="1"/>
  <c r="I666" i="3" s="1"/>
  <c r="K666" i="3"/>
  <c r="O666" i="3"/>
  <c r="M666" i="3"/>
  <c r="L666" i="3"/>
  <c r="N666" i="3"/>
  <c r="J666" i="3"/>
  <c r="P666" i="3" s="1"/>
  <c r="I667" i="3" s="1"/>
  <c r="K667" i="3" s="1"/>
  <c r="Z642" i="3"/>
  <c r="W642" i="3"/>
  <c r="AB642" i="3"/>
  <c r="Y642" i="3"/>
  <c r="AA642" i="3"/>
  <c r="AC642" i="3" l="1"/>
  <c r="V643" i="3" s="1"/>
  <c r="X643" i="3" s="1"/>
  <c r="N667" i="3"/>
  <c r="L667" i="3"/>
  <c r="O667" i="3"/>
  <c r="M667" i="3"/>
  <c r="J667" i="3"/>
  <c r="Y643" i="3"/>
  <c r="AB643" i="3"/>
  <c r="Z643" i="3"/>
  <c r="AA643" i="3" l="1"/>
  <c r="W643" i="3"/>
  <c r="P667" i="3"/>
  <c r="I668" i="3" s="1"/>
  <c r="J668" i="3" s="1"/>
  <c r="AC643" i="3" l="1"/>
  <c r="V644" i="3" s="1"/>
  <c r="Y644" i="3" s="1"/>
  <c r="K668" i="3"/>
  <c r="M668" i="3"/>
  <c r="N668" i="3"/>
  <c r="O668" i="3"/>
  <c r="L668" i="3"/>
  <c r="AB644" i="3"/>
  <c r="Z644" i="3"/>
  <c r="AA644" i="3"/>
  <c r="W644" i="3" l="1"/>
  <c r="X644" i="3"/>
  <c r="P668" i="3"/>
  <c r="I669" i="3" s="1"/>
  <c r="M669" i="3" s="1"/>
  <c r="AC644" i="3"/>
  <c r="V645" i="3" s="1"/>
  <c r="X645" i="3" s="1"/>
  <c r="L669" i="3" l="1"/>
  <c r="N669" i="3"/>
  <c r="O669" i="3"/>
  <c r="K669" i="3"/>
  <c r="J669" i="3"/>
  <c r="W645" i="3"/>
  <c r="Z645" i="3"/>
  <c r="AB645" i="3"/>
  <c r="AA645" i="3"/>
  <c r="Y645" i="3"/>
  <c r="P669" i="3" l="1"/>
  <c r="I670" i="3" s="1"/>
  <c r="M670" i="3" s="1"/>
  <c r="AC645" i="3"/>
  <c r="V646" i="3" s="1"/>
  <c r="X646" i="3" s="1"/>
  <c r="N670" i="3" l="1"/>
  <c r="L670" i="3"/>
  <c r="K670" i="3"/>
  <c r="O670" i="3"/>
  <c r="J670" i="3"/>
  <c r="Z646" i="3"/>
  <c r="AB646" i="3"/>
  <c r="W646" i="3"/>
  <c r="Y646" i="3"/>
  <c r="AA646" i="3"/>
  <c r="P670" i="3" l="1"/>
  <c r="I671" i="3" s="1"/>
  <c r="K671" i="3" s="1"/>
  <c r="L671" i="3"/>
  <c r="O671" i="3"/>
  <c r="AC646" i="3"/>
  <c r="V647" i="3" s="1"/>
  <c r="X647" i="3" s="1"/>
  <c r="J671" i="3" l="1"/>
  <c r="M671" i="3"/>
  <c r="N671" i="3"/>
  <c r="AA647" i="3"/>
  <c r="Y647" i="3"/>
  <c r="Z647" i="3"/>
  <c r="AB647" i="3"/>
  <c r="W647" i="3"/>
  <c r="P671" i="3" l="1"/>
  <c r="I672" i="3" s="1"/>
  <c r="O672" i="3" s="1"/>
  <c r="M672" i="3"/>
  <c r="N672" i="3"/>
  <c r="J672" i="3"/>
  <c r="K672" i="3"/>
  <c r="AC647" i="3"/>
  <c r="V648" i="3" s="1"/>
  <c r="X648" i="3" s="1"/>
  <c r="L672" i="3" l="1"/>
  <c r="P672" i="3" s="1"/>
  <c r="I673" i="3" s="1"/>
  <c r="Z648" i="3"/>
  <c r="W648" i="3"/>
  <c r="AA648" i="3"/>
  <c r="Y648" i="3"/>
  <c r="AB648" i="3"/>
  <c r="J673" i="3" l="1"/>
  <c r="K673" i="3"/>
  <c r="N673" i="3"/>
  <c r="M673" i="3"/>
  <c r="O673" i="3"/>
  <c r="L673" i="3"/>
  <c r="P673" i="3" s="1"/>
  <c r="I674" i="3" s="1"/>
  <c r="AC648" i="3"/>
  <c r="V649" i="3" s="1"/>
  <c r="Y649" i="3" s="1"/>
  <c r="K674" i="3" l="1"/>
  <c r="J674" i="3"/>
  <c r="N674" i="3"/>
  <c r="M674" i="3"/>
  <c r="O674" i="3"/>
  <c r="P674" i="3" s="1"/>
  <c r="I675" i="3" s="1"/>
  <c r="K675" i="3" s="1"/>
  <c r="L674" i="3"/>
  <c r="W649" i="3"/>
  <c r="Z649" i="3"/>
  <c r="X649" i="3"/>
  <c r="AB649" i="3"/>
  <c r="AA649" i="3"/>
  <c r="N675" i="3" l="1"/>
  <c r="M675" i="3"/>
  <c r="L675" i="3"/>
  <c r="J675" i="3"/>
  <c r="O675" i="3"/>
  <c r="AC649" i="3"/>
  <c r="V650" i="3" s="1"/>
  <c r="Y650" i="3" s="1"/>
  <c r="P675" i="3" l="1"/>
  <c r="I676" i="3" s="1"/>
  <c r="L676" i="3" s="1"/>
  <c r="AB650" i="3"/>
  <c r="AA650" i="3"/>
  <c r="Z650" i="3"/>
  <c r="X650" i="3"/>
  <c r="W650" i="3"/>
  <c r="O676" i="3" l="1"/>
  <c r="N676" i="3"/>
  <c r="J676" i="3"/>
  <c r="K676" i="3"/>
  <c r="M676" i="3"/>
  <c r="AC650" i="3"/>
  <c r="V651" i="3" s="1"/>
  <c r="AB651" i="3" s="1"/>
  <c r="P676" i="3" l="1"/>
  <c r="I677" i="3" s="1"/>
  <c r="N677" i="3" s="1"/>
  <c r="M677" i="3"/>
  <c r="AA651" i="3"/>
  <c r="Y651" i="3"/>
  <c r="W651" i="3"/>
  <c r="X651" i="3"/>
  <c r="Z651" i="3"/>
  <c r="O677" i="3" l="1"/>
  <c r="J677" i="3"/>
  <c r="K677" i="3"/>
  <c r="L677" i="3"/>
  <c r="AC651" i="3"/>
  <c r="V652" i="3" s="1"/>
  <c r="AA652" i="3" s="1"/>
  <c r="P677" i="3" l="1"/>
  <c r="I678" i="3" s="1"/>
  <c r="J678" i="3" s="1"/>
  <c r="L678" i="3"/>
  <c r="M678" i="3"/>
  <c r="O678" i="3"/>
  <c r="AB652" i="3"/>
  <c r="Z652" i="3"/>
  <c r="X652" i="3"/>
  <c r="W652" i="3"/>
  <c r="Y652" i="3"/>
  <c r="K678" i="3" l="1"/>
  <c r="N678" i="3"/>
  <c r="P678" i="3"/>
  <c r="I679" i="3" s="1"/>
  <c r="K679" i="3" s="1"/>
  <c r="AC652" i="3"/>
  <c r="V653" i="3" s="1"/>
  <c r="J679" i="3" l="1"/>
  <c r="N679" i="3"/>
  <c r="M679" i="3"/>
  <c r="L679" i="3"/>
  <c r="O679" i="3"/>
  <c r="W653" i="3"/>
  <c r="X653" i="3"/>
  <c r="Z653" i="3"/>
  <c r="AB653" i="3"/>
  <c r="AA653" i="3"/>
  <c r="Y653" i="3"/>
  <c r="P679" i="3" l="1"/>
  <c r="I680" i="3" s="1"/>
  <c r="L680" i="3" s="1"/>
  <c r="AC653" i="3"/>
  <c r="V654" i="3" s="1"/>
  <c r="K680" i="3" l="1"/>
  <c r="N680" i="3"/>
  <c r="J680" i="3"/>
  <c r="M680" i="3"/>
  <c r="O680" i="3"/>
  <c r="AA654" i="3"/>
  <c r="W654" i="3"/>
  <c r="Y654" i="3"/>
  <c r="AB654" i="3"/>
  <c r="X654" i="3"/>
  <c r="Z654" i="3"/>
  <c r="P680" i="3" l="1"/>
  <c r="I681" i="3" s="1"/>
  <c r="M681" i="3"/>
  <c r="K681" i="3"/>
  <c r="AC654" i="3"/>
  <c r="V655" i="3" s="1"/>
  <c r="L681" i="3" l="1"/>
  <c r="O681" i="3"/>
  <c r="J681" i="3"/>
  <c r="N681" i="3"/>
  <c r="X655" i="3"/>
  <c r="W655" i="3"/>
  <c r="Z655" i="3"/>
  <c r="AB655" i="3"/>
  <c r="Y655" i="3"/>
  <c r="AA655" i="3"/>
  <c r="P681" i="3" l="1"/>
  <c r="I682" i="3" s="1"/>
  <c r="L682" i="3" s="1"/>
  <c r="AC655" i="3"/>
  <c r="V656" i="3" s="1"/>
  <c r="M682" i="3" l="1"/>
  <c r="J682" i="3"/>
  <c r="O682" i="3"/>
  <c r="K682" i="3"/>
  <c r="N682" i="3"/>
  <c r="P682" i="3"/>
  <c r="I683" i="3" s="1"/>
  <c r="Y656" i="3"/>
  <c r="X656" i="3"/>
  <c r="Z656" i="3"/>
  <c r="W656" i="3"/>
  <c r="AB656" i="3"/>
  <c r="AA656" i="3"/>
  <c r="L683" i="3" l="1"/>
  <c r="O683" i="3"/>
  <c r="J683" i="3"/>
  <c r="K683" i="3"/>
  <c r="M683" i="3"/>
  <c r="N683" i="3"/>
  <c r="AC656" i="3"/>
  <c r="V657" i="3" s="1"/>
  <c r="P683" i="3" l="1"/>
  <c r="I684" i="3" s="1"/>
  <c r="M684" i="3"/>
  <c r="X657" i="3"/>
  <c r="W657" i="3"/>
  <c r="AB657" i="3"/>
  <c r="Z657" i="3"/>
  <c r="Y657" i="3"/>
  <c r="AA657" i="3"/>
  <c r="O684" i="3" l="1"/>
  <c r="J684" i="3"/>
  <c r="L684" i="3"/>
  <c r="K684" i="3"/>
  <c r="N684" i="3"/>
  <c r="AC657" i="3"/>
  <c r="V658" i="3" s="1"/>
  <c r="P684" i="3" l="1"/>
  <c r="I685" i="3" s="1"/>
  <c r="L685" i="3"/>
  <c r="O685" i="3"/>
  <c r="K685" i="3"/>
  <c r="J685" i="3"/>
  <c r="N685" i="3"/>
  <c r="M685" i="3"/>
  <c r="P685" i="3" s="1"/>
  <c r="I686" i="3" s="1"/>
  <c r="X658" i="3"/>
  <c r="AB658" i="3"/>
  <c r="Z658" i="3"/>
  <c r="Y658" i="3"/>
  <c r="AA658" i="3"/>
  <c r="W658" i="3"/>
  <c r="J686" i="3" l="1"/>
  <c r="O686" i="3"/>
  <c r="K686" i="3"/>
  <c r="M686" i="3"/>
  <c r="N686" i="3"/>
  <c r="L686" i="3"/>
  <c r="P686" i="3"/>
  <c r="I687" i="3" s="1"/>
  <c r="J687" i="3" s="1"/>
  <c r="AC658" i="3"/>
  <c r="V659" i="3" s="1"/>
  <c r="O687" i="3" l="1"/>
  <c r="L687" i="3"/>
  <c r="M687" i="3"/>
  <c r="N687" i="3"/>
  <c r="K687" i="3"/>
  <c r="P687" i="3"/>
  <c r="I688" i="3" s="1"/>
  <c r="J688" i="3" s="1"/>
  <c r="M688" i="3"/>
  <c r="O688" i="3"/>
  <c r="Z659" i="3"/>
  <c r="AB659" i="3"/>
  <c r="W659" i="3"/>
  <c r="X659" i="3"/>
  <c r="AA659" i="3"/>
  <c r="Y659" i="3"/>
  <c r="N688" i="3" l="1"/>
  <c r="L688" i="3"/>
  <c r="K688" i="3"/>
  <c r="P688" i="3"/>
  <c r="I689" i="3" s="1"/>
  <c r="J689" i="3" s="1"/>
  <c r="AC659" i="3"/>
  <c r="V660" i="3" s="1"/>
  <c r="M689" i="3" l="1"/>
  <c r="L689" i="3"/>
  <c r="N689" i="3"/>
  <c r="K689" i="3"/>
  <c r="O689" i="3"/>
  <c r="AB660" i="3"/>
  <c r="W660" i="3"/>
  <c r="X660" i="3"/>
  <c r="Z660" i="3"/>
  <c r="AA660" i="3"/>
  <c r="Y660" i="3"/>
  <c r="P689" i="3" l="1"/>
  <c r="I690" i="3" s="1"/>
  <c r="N690" i="3" s="1"/>
  <c r="O690" i="3"/>
  <c r="AC660" i="3"/>
  <c r="V661" i="3" s="1"/>
  <c r="L690" i="3" l="1"/>
  <c r="K690" i="3"/>
  <c r="J690" i="3"/>
  <c r="M690" i="3"/>
  <c r="P690" i="3" s="1"/>
  <c r="I691" i="3" s="1"/>
  <c r="K691" i="3" s="1"/>
  <c r="Z661" i="3"/>
  <c r="W661" i="3"/>
  <c r="X661" i="3"/>
  <c r="AB661" i="3"/>
  <c r="Y661" i="3"/>
  <c r="AA661" i="3"/>
  <c r="N691" i="3" l="1"/>
  <c r="L691" i="3"/>
  <c r="M691" i="3"/>
  <c r="O691" i="3"/>
  <c r="J691" i="3"/>
  <c r="AC661" i="3"/>
  <c r="V662" i="3" s="1"/>
  <c r="P691" i="3" l="1"/>
  <c r="I692" i="3" s="1"/>
  <c r="O692" i="3" s="1"/>
  <c r="AA662" i="3"/>
  <c r="AB662" i="3"/>
  <c r="W662" i="3"/>
  <c r="X662" i="3"/>
  <c r="Z662" i="3"/>
  <c r="Y662" i="3"/>
  <c r="K692" i="3" l="1"/>
  <c r="J692" i="3"/>
  <c r="L692" i="3"/>
  <c r="N692" i="3"/>
  <c r="M692" i="3"/>
  <c r="AC662" i="3"/>
  <c r="V663" i="3" s="1"/>
  <c r="P692" i="3" l="1"/>
  <c r="I693" i="3" s="1"/>
  <c r="K693" i="3" s="1"/>
  <c r="Z663" i="3"/>
  <c r="X663" i="3"/>
  <c r="AB663" i="3"/>
  <c r="W663" i="3"/>
  <c r="Y663" i="3"/>
  <c r="AA663" i="3"/>
  <c r="M693" i="3" l="1"/>
  <c r="N693" i="3"/>
  <c r="L693" i="3"/>
  <c r="O693" i="3"/>
  <c r="J693" i="3"/>
  <c r="AC663" i="3"/>
  <c r="V664" i="3" s="1"/>
  <c r="P693" i="3" l="1"/>
  <c r="I694" i="3" s="1"/>
  <c r="O694" i="3" s="1"/>
  <c r="AB664" i="3"/>
  <c r="W664" i="3"/>
  <c r="X664" i="3"/>
  <c r="Z664" i="3"/>
  <c r="AA664" i="3"/>
  <c r="Y664" i="3"/>
  <c r="K694" i="3" l="1"/>
  <c r="M694" i="3"/>
  <c r="J694" i="3"/>
  <c r="L694" i="3"/>
  <c r="N694" i="3"/>
  <c r="AC664" i="3"/>
  <c r="V665" i="3" s="1"/>
  <c r="P694" i="3" l="1"/>
  <c r="I695" i="3" s="1"/>
  <c r="M695" i="3" s="1"/>
  <c r="O695" i="3"/>
  <c r="L695" i="3"/>
  <c r="AB665" i="3"/>
  <c r="W665" i="3"/>
  <c r="X665" i="3"/>
  <c r="Z665" i="3"/>
  <c r="Y665" i="3"/>
  <c r="AA665" i="3"/>
  <c r="N695" i="3" l="1"/>
  <c r="K695" i="3"/>
  <c r="J695" i="3"/>
  <c r="AC665" i="3"/>
  <c r="V666" i="3" s="1"/>
  <c r="P695" i="3" l="1"/>
  <c r="I696" i="3" s="1"/>
  <c r="K696" i="3" s="1"/>
  <c r="O696" i="3"/>
  <c r="N696" i="3"/>
  <c r="AB666" i="3"/>
  <c r="W666" i="3"/>
  <c r="X666" i="3"/>
  <c r="Y666" i="3"/>
  <c r="AA666" i="3"/>
  <c r="Z666" i="3"/>
  <c r="M696" i="3" l="1"/>
  <c r="L696" i="3"/>
  <c r="J696" i="3"/>
  <c r="AC666" i="3"/>
  <c r="V667" i="3" s="1"/>
  <c r="P696" i="3" l="1"/>
  <c r="I697" i="3" s="1"/>
  <c r="J697" i="3" s="1"/>
  <c r="M697" i="3"/>
  <c r="L697" i="3"/>
  <c r="N697" i="3"/>
  <c r="K697" i="3"/>
  <c r="AB667" i="3"/>
  <c r="Z667" i="3"/>
  <c r="W667" i="3"/>
  <c r="X667" i="3"/>
  <c r="AA667" i="3"/>
  <c r="Y667" i="3"/>
  <c r="O697" i="3" l="1"/>
  <c r="P697" i="3" s="1"/>
  <c r="I698" i="3" s="1"/>
  <c r="AC667" i="3"/>
  <c r="V668" i="3" s="1"/>
  <c r="N698" i="3" l="1"/>
  <c r="J698" i="3"/>
  <c r="K698" i="3"/>
  <c r="L698" i="3"/>
  <c r="O698" i="3"/>
  <c r="M699" i="3" s="1"/>
  <c r="M698" i="3"/>
  <c r="P698" i="3"/>
  <c r="I699" i="3" s="1"/>
  <c r="J699" i="3" s="1"/>
  <c r="N699" i="3"/>
  <c r="O699" i="3" l="1"/>
  <c r="L699" i="3"/>
  <c r="K699" i="3"/>
  <c r="AB668" i="3"/>
  <c r="X668" i="3"/>
  <c r="W668" i="3"/>
  <c r="Z668" i="3"/>
  <c r="Y668" i="3"/>
  <c r="AA668" i="3"/>
  <c r="P699" i="3" l="1"/>
  <c r="I700" i="3" s="1"/>
  <c r="N700" i="3" s="1"/>
  <c r="K700" i="3"/>
  <c r="AC668" i="3"/>
  <c r="V669" i="3" s="1"/>
  <c r="L700" i="3" l="1"/>
  <c r="O700" i="3"/>
  <c r="M700" i="3"/>
  <c r="J700" i="3"/>
  <c r="Z669" i="3"/>
  <c r="AA669" i="3"/>
  <c r="AB669" i="3"/>
  <c r="Y669" i="3"/>
  <c r="X669" i="3"/>
  <c r="W669" i="3"/>
  <c r="P700" i="3" l="1"/>
  <c r="I701" i="3" s="1"/>
  <c r="J701" i="3" s="1"/>
  <c r="O701" i="3"/>
  <c r="K701" i="3"/>
  <c r="L701" i="3"/>
  <c r="N701" i="3"/>
  <c r="M701" i="3"/>
  <c r="AC669" i="3"/>
  <c r="V670" i="3" s="1"/>
  <c r="P701" i="3" l="1"/>
  <c r="I702" i="3" s="1"/>
  <c r="J702" i="3" s="1"/>
  <c r="M702" i="3"/>
  <c r="K702" i="3"/>
  <c r="N702" i="3"/>
  <c r="L702" i="3"/>
  <c r="O702" i="3"/>
  <c r="P702" i="3" s="1"/>
  <c r="I703" i="3" s="1"/>
  <c r="AB670" i="3"/>
  <c r="Y670" i="3"/>
  <c r="X670" i="3"/>
  <c r="W670" i="3"/>
  <c r="Z670" i="3"/>
  <c r="AA670" i="3"/>
  <c r="M703" i="3" l="1"/>
  <c r="N703" i="3"/>
  <c r="L703" i="3"/>
  <c r="O703" i="3"/>
  <c r="K703" i="3"/>
  <c r="J703" i="3"/>
  <c r="AC670" i="3"/>
  <c r="V671" i="3" s="1"/>
  <c r="P703" i="3" l="1"/>
  <c r="I704" i="3" s="1"/>
  <c r="N704" i="3" s="1"/>
  <c r="W671" i="3"/>
  <c r="Y671" i="3"/>
  <c r="AA671" i="3"/>
  <c r="AB671" i="3"/>
  <c r="Z671" i="3"/>
  <c r="X671" i="3"/>
  <c r="O704" i="3" l="1"/>
  <c r="J704" i="3"/>
  <c r="K704" i="3"/>
  <c r="L704" i="3"/>
  <c r="M704" i="3"/>
  <c r="AC671" i="3"/>
  <c r="V672" i="3" s="1"/>
  <c r="P704" i="3" l="1"/>
  <c r="I705" i="3" s="1"/>
  <c r="L705" i="3" s="1"/>
  <c r="M705" i="3"/>
  <c r="X672" i="3"/>
  <c r="Y672" i="3"/>
  <c r="W672" i="3"/>
  <c r="AB672" i="3"/>
  <c r="AA672" i="3"/>
  <c r="O705" i="3" l="1"/>
  <c r="N705" i="3"/>
  <c r="P705" i="3" s="1"/>
  <c r="I706" i="3" s="1"/>
  <c r="M706" i="3" s="1"/>
  <c r="K705" i="3"/>
  <c r="J705" i="3"/>
  <c r="Z672" i="3"/>
  <c r="AC672" i="3" s="1"/>
  <c r="V673" i="3" s="1"/>
  <c r="N706" i="3" l="1"/>
  <c r="L706" i="3"/>
  <c r="O706" i="3"/>
  <c r="J706" i="3"/>
  <c r="K706" i="3"/>
  <c r="X673" i="3"/>
  <c r="AA673" i="3"/>
  <c r="Z673" i="3"/>
  <c r="AB673" i="3"/>
  <c r="Y673" i="3"/>
  <c r="W673" i="3"/>
  <c r="P706" i="3" l="1"/>
  <c r="I707" i="3" s="1"/>
  <c r="K707" i="3" s="1"/>
  <c r="M707" i="3"/>
  <c r="J707" i="3"/>
  <c r="N707" i="3"/>
  <c r="AC673" i="3"/>
  <c r="V674" i="3" s="1"/>
  <c r="O707" i="3" l="1"/>
  <c r="L707" i="3"/>
  <c r="Z674" i="3"/>
  <c r="X674" i="3"/>
  <c r="AA674" i="3"/>
  <c r="Y674" i="3"/>
  <c r="W674" i="3"/>
  <c r="P707" i="3" l="1"/>
  <c r="I708" i="3" s="1"/>
  <c r="J708" i="3" s="1"/>
  <c r="O708" i="3"/>
  <c r="M708" i="3"/>
  <c r="K708" i="3"/>
  <c r="N708" i="3"/>
  <c r="L708" i="3"/>
  <c r="AB674" i="3"/>
  <c r="AC674" i="3" s="1"/>
  <c r="V675" i="3" s="1"/>
  <c r="P708" i="3" l="1"/>
  <c r="I709" i="3" s="1"/>
  <c r="L709" i="3" s="1"/>
  <c r="W675" i="3"/>
  <c r="AB675" i="3"/>
  <c r="Z675" i="3"/>
  <c r="AA675" i="3"/>
  <c r="Y675" i="3"/>
  <c r="O709" i="3" l="1"/>
  <c r="K709" i="3"/>
  <c r="J709" i="3"/>
  <c r="N709" i="3"/>
  <c r="M709" i="3"/>
  <c r="X675" i="3"/>
  <c r="AC675" i="3" s="1"/>
  <c r="V676" i="3" s="1"/>
  <c r="P709" i="3" l="1"/>
  <c r="I710" i="3" s="1"/>
  <c r="M710" i="3" s="1"/>
  <c r="O710" i="3"/>
  <c r="J710" i="3"/>
  <c r="Y676" i="3"/>
  <c r="X676" i="3"/>
  <c r="Z676" i="3"/>
  <c r="AB676" i="3"/>
  <c r="AA676" i="3"/>
  <c r="W676" i="3"/>
  <c r="L710" i="3" l="1"/>
  <c r="N710" i="3"/>
  <c r="K710" i="3"/>
  <c r="AC676" i="3"/>
  <c r="V677" i="3" s="1"/>
  <c r="P710" i="3" l="1"/>
  <c r="I711" i="3" s="1"/>
  <c r="K711" i="3" s="1"/>
  <c r="M711" i="3"/>
  <c r="L711" i="3"/>
  <c r="J711" i="3"/>
  <c r="N711" i="3"/>
  <c r="O711" i="3"/>
  <c r="X677" i="3"/>
  <c r="Y677" i="3"/>
  <c r="AA677" i="3"/>
  <c r="Z677" i="3"/>
  <c r="P711" i="3" l="1"/>
  <c r="I712" i="3" s="1"/>
  <c r="W677" i="3"/>
  <c r="AB677" i="3"/>
  <c r="K712" i="3" l="1"/>
  <c r="J712" i="3"/>
  <c r="O712" i="3"/>
  <c r="M712" i="3"/>
  <c r="N712" i="3"/>
  <c r="L712" i="3"/>
  <c r="AC677" i="3"/>
  <c r="V678" i="3" s="1"/>
  <c r="AB678" i="3" s="1"/>
  <c r="P712" i="3" l="1"/>
  <c r="I713" i="3" s="1"/>
  <c r="N713" i="3" s="1"/>
  <c r="AA678" i="3"/>
  <c r="Y678" i="3"/>
  <c r="W678" i="3"/>
  <c r="Z678" i="3"/>
  <c r="X678" i="3"/>
  <c r="J713" i="3" l="1"/>
  <c r="O713" i="3"/>
  <c r="K713" i="3"/>
  <c r="L713" i="3"/>
  <c r="M713" i="3"/>
  <c r="AC678" i="3"/>
  <c r="V679" i="3" s="1"/>
  <c r="X679" i="3" s="1"/>
  <c r="P713" i="3" l="1"/>
  <c r="I714" i="3" s="1"/>
  <c r="L714" i="3" s="1"/>
  <c r="Y679" i="3"/>
  <c r="AA679" i="3"/>
  <c r="AB679" i="3"/>
  <c r="W679" i="3"/>
  <c r="Z679" i="3"/>
  <c r="N714" i="3" l="1"/>
  <c r="M714" i="3"/>
  <c r="K714" i="3"/>
  <c r="J714" i="3"/>
  <c r="O714" i="3"/>
  <c r="AC679" i="3"/>
  <c r="V680" i="3" s="1"/>
  <c r="AB680" i="3" s="1"/>
  <c r="P714" i="3" l="1"/>
  <c r="I715" i="3" s="1"/>
  <c r="J715" i="3" s="1"/>
  <c r="Y680" i="3"/>
  <c r="AA680" i="3"/>
  <c r="W680" i="3"/>
  <c r="X680" i="3"/>
  <c r="Z680" i="3"/>
  <c r="N715" i="3" l="1"/>
  <c r="L715" i="3"/>
  <c r="M715" i="3"/>
  <c r="O715" i="3"/>
  <c r="K715" i="3"/>
  <c r="AC680" i="3"/>
  <c r="V681" i="3" s="1"/>
  <c r="Z681" i="3" s="1"/>
  <c r="P715" i="3" l="1"/>
  <c r="I716" i="3" s="1"/>
  <c r="AA681" i="3"/>
  <c r="Y681" i="3"/>
  <c r="AB681" i="3"/>
  <c r="X681" i="3"/>
  <c r="W681" i="3"/>
  <c r="L716" i="3" l="1"/>
  <c r="N716" i="3"/>
  <c r="M716" i="3"/>
  <c r="J716" i="3"/>
  <c r="O716" i="3"/>
  <c r="K716" i="3"/>
  <c r="AC681" i="3"/>
  <c r="V682" i="3" s="1"/>
  <c r="AB682" i="3" s="1"/>
  <c r="P716" i="3" l="1"/>
  <c r="I717" i="3" s="1"/>
  <c r="AA682" i="3"/>
  <c r="Y682" i="3"/>
  <c r="Z682" i="3"/>
  <c r="W682" i="3"/>
  <c r="X682" i="3"/>
  <c r="N717" i="3" l="1"/>
  <c r="L717" i="3"/>
  <c r="M717" i="3"/>
  <c r="J717" i="3"/>
  <c r="O717" i="3"/>
  <c r="K717" i="3"/>
  <c r="AC682" i="3"/>
  <c r="V683" i="3" s="1"/>
  <c r="Z683" i="3" s="1"/>
  <c r="P717" i="3" l="1"/>
  <c r="I718" i="3" s="1"/>
  <c r="AA683" i="3"/>
  <c r="Y683" i="3"/>
  <c r="AB683" i="3"/>
  <c r="W683" i="3"/>
  <c r="X683" i="3"/>
  <c r="M718" i="3" l="1"/>
  <c r="L718" i="3"/>
  <c r="N718" i="3"/>
  <c r="O718" i="3"/>
  <c r="K718" i="3"/>
  <c r="J718" i="3"/>
  <c r="AC683" i="3"/>
  <c r="V684" i="3" s="1"/>
  <c r="Z684" i="3" s="1"/>
  <c r="P718" i="3" l="1"/>
  <c r="I719" i="3" s="1"/>
  <c r="M719" i="3" s="1"/>
  <c r="AA684" i="3"/>
  <c r="Y684" i="3"/>
  <c r="AB684" i="3"/>
  <c r="X684" i="3"/>
  <c r="W684" i="3"/>
  <c r="K719" i="3" l="1"/>
  <c r="O719" i="3"/>
  <c r="J719" i="3"/>
  <c r="N719" i="3"/>
  <c r="L719" i="3"/>
  <c r="AC684" i="3"/>
  <c r="V685" i="3" s="1"/>
  <c r="Z685" i="3" s="1"/>
  <c r="P719" i="3" l="1"/>
  <c r="I720" i="3" s="1"/>
  <c r="L720" i="3" s="1"/>
  <c r="AA685" i="3"/>
  <c r="W685" i="3"/>
  <c r="Y685" i="3"/>
  <c r="AB685" i="3"/>
  <c r="X685" i="3"/>
  <c r="N720" i="3" l="1"/>
  <c r="O720" i="3"/>
  <c r="J720" i="3"/>
  <c r="M720" i="3"/>
  <c r="K720" i="3"/>
  <c r="AC685" i="3"/>
  <c r="V686" i="3" s="1"/>
  <c r="AA686" i="3" s="1"/>
  <c r="P720" i="3" l="1"/>
  <c r="I721" i="3" s="1"/>
  <c r="X686" i="3"/>
  <c r="AB686" i="3"/>
  <c r="Y686" i="3"/>
  <c r="Z686" i="3"/>
  <c r="W686" i="3"/>
  <c r="K721" i="3" l="1"/>
  <c r="J721" i="3"/>
  <c r="O721" i="3"/>
  <c r="N721" i="3"/>
  <c r="M721" i="3"/>
  <c r="L721" i="3"/>
  <c r="AC686" i="3"/>
  <c r="V687" i="3" s="1"/>
  <c r="Y687" i="3" s="1"/>
  <c r="P721" i="3" l="1"/>
  <c r="I722" i="3" s="1"/>
  <c r="M722" i="3" s="1"/>
  <c r="O722" i="3"/>
  <c r="N722" i="3"/>
  <c r="L722" i="3"/>
  <c r="AA687" i="3"/>
  <c r="W687" i="3"/>
  <c r="AB687" i="3"/>
  <c r="Z687" i="3"/>
  <c r="X687" i="3"/>
  <c r="J722" i="3" l="1"/>
  <c r="K722" i="3"/>
  <c r="P722" i="3"/>
  <c r="I723" i="3" s="1"/>
  <c r="J723" i="3" s="1"/>
  <c r="O723" i="3"/>
  <c r="AC687" i="3"/>
  <c r="V688" i="3" s="1"/>
  <c r="AA688" i="3" s="1"/>
  <c r="L723" i="3" l="1"/>
  <c r="N723" i="3"/>
  <c r="K723" i="3"/>
  <c r="M723" i="3"/>
  <c r="P723" i="3" s="1"/>
  <c r="I724" i="3" s="1"/>
  <c r="Y688" i="3"/>
  <c r="X688" i="3"/>
  <c r="AB688" i="3"/>
  <c r="W688" i="3"/>
  <c r="Z688" i="3"/>
  <c r="O724" i="3" l="1"/>
  <c r="L724" i="3"/>
  <c r="K724" i="3"/>
  <c r="J724" i="3"/>
  <c r="M724" i="3"/>
  <c r="N724" i="3"/>
  <c r="AC688" i="3"/>
  <c r="V689" i="3" s="1"/>
  <c r="AA689" i="3" s="1"/>
  <c r="P724" i="3" l="1"/>
  <c r="I725" i="3" s="1"/>
  <c r="O725" i="3" s="1"/>
  <c r="M725" i="3"/>
  <c r="K725" i="3"/>
  <c r="J725" i="3"/>
  <c r="L725" i="3"/>
  <c r="N725" i="3"/>
  <c r="Y689" i="3"/>
  <c r="P725" i="3" l="1"/>
  <c r="I726" i="3" s="1"/>
  <c r="L726" i="3" s="1"/>
  <c r="Z689" i="3"/>
  <c r="AB689" i="3"/>
  <c r="X689" i="3"/>
  <c r="W689" i="3"/>
  <c r="M726" i="3" l="1"/>
  <c r="J726" i="3"/>
  <c r="N726" i="3"/>
  <c r="O726" i="3"/>
  <c r="K726" i="3"/>
  <c r="AC689" i="3"/>
  <c r="V690" i="3" s="1"/>
  <c r="Y690" i="3" s="1"/>
  <c r="P726" i="3" l="1"/>
  <c r="I727" i="3" s="1"/>
  <c r="J727" i="3" s="1"/>
  <c r="AA690" i="3"/>
  <c r="Z690" i="3"/>
  <c r="X690" i="3"/>
  <c r="W690" i="3"/>
  <c r="AB690" i="3"/>
  <c r="O727" i="3" l="1"/>
  <c r="L727" i="3"/>
  <c r="K727" i="3"/>
  <c r="N727" i="3"/>
  <c r="M727" i="3"/>
  <c r="AC690" i="3"/>
  <c r="V691" i="3" s="1"/>
  <c r="AA691" i="3" s="1"/>
  <c r="P727" i="3" l="1"/>
  <c r="I728" i="3" s="1"/>
  <c r="K728" i="3" s="1"/>
  <c r="Y691" i="3"/>
  <c r="M728" i="3" l="1"/>
  <c r="J728" i="3"/>
  <c r="O728" i="3"/>
  <c r="L728" i="3"/>
  <c r="N728" i="3"/>
  <c r="AB691" i="3"/>
  <c r="X691" i="3"/>
  <c r="Z691" i="3"/>
  <c r="W691" i="3"/>
  <c r="P728" i="3" l="1"/>
  <c r="I729" i="3" s="1"/>
  <c r="J729" i="3" s="1"/>
  <c r="AC691" i="3"/>
  <c r="V692" i="3" s="1"/>
  <c r="AA692" i="3" s="1"/>
  <c r="O729" i="3" l="1"/>
  <c r="N729" i="3"/>
  <c r="L729" i="3"/>
  <c r="M729" i="3"/>
  <c r="K729" i="3"/>
  <c r="Y692" i="3"/>
  <c r="X692" i="3"/>
  <c r="AB692" i="3"/>
  <c r="Z692" i="3"/>
  <c r="W692" i="3"/>
  <c r="P729" i="3" l="1"/>
  <c r="I730" i="3" s="1"/>
  <c r="L730" i="3"/>
  <c r="O730" i="3"/>
  <c r="K730" i="3"/>
  <c r="J730" i="3"/>
  <c r="N730" i="3"/>
  <c r="M730" i="3"/>
  <c r="AC692" i="3"/>
  <c r="V693" i="3" s="1"/>
  <c r="AA693" i="3" s="1"/>
  <c r="P730" i="3" l="1"/>
  <c r="I731" i="3" s="1"/>
  <c r="N731" i="3" s="1"/>
  <c r="L731" i="3"/>
  <c r="M731" i="3"/>
  <c r="O731" i="3"/>
  <c r="K731" i="3"/>
  <c r="J731" i="3"/>
  <c r="Y693" i="3"/>
  <c r="AB693" i="3"/>
  <c r="Z693" i="3"/>
  <c r="X693" i="3"/>
  <c r="W693" i="3"/>
  <c r="P731" i="3" l="1"/>
  <c r="I732" i="3" s="1"/>
  <c r="J732" i="3" s="1"/>
  <c r="AC693" i="3"/>
  <c r="V694" i="3" s="1"/>
  <c r="Y694" i="3" s="1"/>
  <c r="N732" i="3" l="1"/>
  <c r="O732" i="3"/>
  <c r="K732" i="3"/>
  <c r="L732" i="3"/>
  <c r="M732" i="3"/>
  <c r="AA694" i="3"/>
  <c r="AB694" i="3"/>
  <c r="Z694" i="3"/>
  <c r="X694" i="3"/>
  <c r="W694" i="3"/>
  <c r="P732" i="3" l="1"/>
  <c r="I733" i="3" s="1"/>
  <c r="O733" i="3" s="1"/>
  <c r="AC694" i="3"/>
  <c r="V695" i="3" s="1"/>
  <c r="Y695" i="3" s="1"/>
  <c r="M733" i="3" l="1"/>
  <c r="N733" i="3"/>
  <c r="L733" i="3"/>
  <c r="J733" i="3"/>
  <c r="K733" i="3"/>
  <c r="AA695" i="3"/>
  <c r="W695" i="3"/>
  <c r="AB695" i="3"/>
  <c r="X695" i="3"/>
  <c r="Z695" i="3"/>
  <c r="P733" i="3" l="1"/>
  <c r="I734" i="3" s="1"/>
  <c r="J734" i="3" s="1"/>
  <c r="K734" i="3"/>
  <c r="N734" i="3"/>
  <c r="M734" i="3"/>
  <c r="AC695" i="3"/>
  <c r="V696" i="3" s="1"/>
  <c r="AA696" i="3" s="1"/>
  <c r="L734" i="3" l="1"/>
  <c r="O734" i="3"/>
  <c r="P734" i="3" s="1"/>
  <c r="I735" i="3" s="1"/>
  <c r="Y696" i="3"/>
  <c r="AB696" i="3"/>
  <c r="X696" i="3"/>
  <c r="Z696" i="3"/>
  <c r="W696" i="3"/>
  <c r="J735" i="3" l="1"/>
  <c r="L735" i="3"/>
  <c r="K735" i="3"/>
  <c r="O735" i="3"/>
  <c r="M735" i="3"/>
  <c r="N735" i="3"/>
  <c r="AC696" i="3"/>
  <c r="V697" i="3" s="1"/>
  <c r="Y697" i="3" s="1"/>
  <c r="P735" i="3" l="1"/>
  <c r="I736" i="3" s="1"/>
  <c r="L736" i="3" s="1"/>
  <c r="O736" i="3"/>
  <c r="J736" i="3"/>
  <c r="N736" i="3"/>
  <c r="M736" i="3"/>
  <c r="AA697" i="3"/>
  <c r="AB697" i="3"/>
  <c r="W697" i="3"/>
  <c r="X697" i="3"/>
  <c r="Z697" i="3"/>
  <c r="K736" i="3" l="1"/>
  <c r="P736" i="3"/>
  <c r="I737" i="3" s="1"/>
  <c r="M737" i="3"/>
  <c r="J737" i="3"/>
  <c r="K737" i="3"/>
  <c r="N737" i="3"/>
  <c r="L737" i="3"/>
  <c r="O737" i="3"/>
  <c r="AC697" i="3"/>
  <c r="V698" i="3" s="1"/>
  <c r="Y698" i="3" s="1"/>
  <c r="P737" i="3" l="1"/>
  <c r="I738" i="3" s="1"/>
  <c r="L738" i="3" s="1"/>
  <c r="AA698" i="3"/>
  <c r="Z698" i="3"/>
  <c r="AB698" i="3"/>
  <c r="X698" i="3"/>
  <c r="W698" i="3"/>
  <c r="K738" i="3" l="1"/>
  <c r="O738" i="3"/>
  <c r="M738" i="3"/>
  <c r="J738" i="3"/>
  <c r="N738" i="3"/>
  <c r="AC698" i="3"/>
  <c r="V699" i="3" s="1"/>
  <c r="Y699" i="3" s="1"/>
  <c r="P738" i="3" l="1"/>
  <c r="I739" i="3" s="1"/>
  <c r="J739" i="3" s="1"/>
  <c r="M739" i="3"/>
  <c r="K739" i="3"/>
  <c r="L739" i="3"/>
  <c r="N739" i="3"/>
  <c r="AA699" i="3"/>
  <c r="AB699" i="3"/>
  <c r="X699" i="3"/>
  <c r="Z699" i="3"/>
  <c r="W699" i="3"/>
  <c r="O739" i="3" l="1"/>
  <c r="P739" i="3" s="1"/>
  <c r="I740" i="3" s="1"/>
  <c r="AC699" i="3"/>
  <c r="V700" i="3" s="1"/>
  <c r="AA700" i="3" s="1"/>
  <c r="K740" i="3" l="1"/>
  <c r="O740" i="3"/>
  <c r="M740" i="3"/>
  <c r="J740" i="3"/>
  <c r="L740" i="3"/>
  <c r="N740" i="3"/>
  <c r="Y700" i="3"/>
  <c r="AB700" i="3"/>
  <c r="Z700" i="3"/>
  <c r="X700" i="3"/>
  <c r="W700" i="3"/>
  <c r="P740" i="3" l="1"/>
  <c r="I741" i="3" s="1"/>
  <c r="O741" i="3" s="1"/>
  <c r="M741" i="3"/>
  <c r="L741" i="3"/>
  <c r="AC700" i="3"/>
  <c r="V701" i="3" s="1"/>
  <c r="AA701" i="3" s="1"/>
  <c r="N741" i="3" l="1"/>
  <c r="K741" i="3"/>
  <c r="J741" i="3"/>
  <c r="P741" i="3"/>
  <c r="I742" i="3" s="1"/>
  <c r="J742" i="3" s="1"/>
  <c r="Y701" i="3"/>
  <c r="X701" i="3"/>
  <c r="W701" i="3"/>
  <c r="Z701" i="3"/>
  <c r="AB701" i="3"/>
  <c r="M742" i="3" l="1"/>
  <c r="N742" i="3"/>
  <c r="O742" i="3"/>
  <c r="K742" i="3"/>
  <c r="L742" i="3"/>
  <c r="AC701" i="3"/>
  <c r="V702" i="3" s="1"/>
  <c r="X702" i="3" s="1"/>
  <c r="P742" i="3" l="1"/>
  <c r="I743" i="3" s="1"/>
  <c r="N743" i="3" s="1"/>
  <c r="K743" i="3"/>
  <c r="J743" i="3"/>
  <c r="L743" i="3"/>
  <c r="Y702" i="3"/>
  <c r="AA702" i="3"/>
  <c r="W702" i="3"/>
  <c r="Z702" i="3"/>
  <c r="AB702" i="3"/>
  <c r="M743" i="3" l="1"/>
  <c r="O743" i="3"/>
  <c r="P743" i="3" s="1"/>
  <c r="I744" i="3" s="1"/>
  <c r="J744" i="3" s="1"/>
  <c r="AC702" i="3"/>
  <c r="V703" i="3" s="1"/>
  <c r="X703" i="3" s="1"/>
  <c r="M744" i="3" l="1"/>
  <c r="N744" i="3"/>
  <c r="L744" i="3"/>
  <c r="O744" i="3"/>
  <c r="K744" i="3"/>
  <c r="AA703" i="3"/>
  <c r="Y703" i="3"/>
  <c r="Z703" i="3"/>
  <c r="W703" i="3"/>
  <c r="AB703" i="3"/>
  <c r="P744" i="3" l="1"/>
  <c r="I745" i="3" s="1"/>
  <c r="N745" i="3" s="1"/>
  <c r="O745" i="3"/>
  <c r="M745" i="3"/>
  <c r="J745" i="3"/>
  <c r="L745" i="3"/>
  <c r="AC703" i="3"/>
  <c r="V704" i="3" s="1"/>
  <c r="AB704" i="3" s="1"/>
  <c r="K745" i="3" l="1"/>
  <c r="P745" i="3" s="1"/>
  <c r="I746" i="3" s="1"/>
  <c r="Y704" i="3"/>
  <c r="AA704" i="3"/>
  <c r="X704" i="3"/>
  <c r="W704" i="3"/>
  <c r="Z704" i="3"/>
  <c r="L746" i="3" l="1"/>
  <c r="N746" i="3"/>
  <c r="O746" i="3"/>
  <c r="J746" i="3"/>
  <c r="M746" i="3"/>
  <c r="P746" i="3" s="1"/>
  <c r="I747" i="3" s="1"/>
  <c r="K747" i="3" s="1"/>
  <c r="K746" i="3"/>
  <c r="AC704" i="3"/>
  <c r="V705" i="3" s="1"/>
  <c r="Y705" i="3" s="1"/>
  <c r="M747" i="3" l="1"/>
  <c r="N747" i="3"/>
  <c r="L747" i="3"/>
  <c r="O747" i="3"/>
  <c r="J747" i="3"/>
  <c r="AA705" i="3"/>
  <c r="X705" i="3"/>
  <c r="AB705" i="3"/>
  <c r="Z705" i="3"/>
  <c r="W705" i="3"/>
  <c r="P747" i="3" l="1"/>
  <c r="I748" i="3" s="1"/>
  <c r="N748" i="3" s="1"/>
  <c r="AC705" i="3"/>
  <c r="V706" i="3" s="1"/>
  <c r="AA706" i="3" s="1"/>
  <c r="L748" i="3" l="1"/>
  <c r="M748" i="3"/>
  <c r="J748" i="3"/>
  <c r="O748" i="3"/>
  <c r="K748" i="3"/>
  <c r="Y706" i="3"/>
  <c r="AB706" i="3"/>
  <c r="X706" i="3"/>
  <c r="W706" i="3"/>
  <c r="P748" i="3" l="1"/>
  <c r="I749" i="3" s="1"/>
  <c r="J749" i="3" s="1"/>
  <c r="Z706" i="3"/>
  <c r="AC706" i="3" s="1"/>
  <c r="V707" i="3" s="1"/>
  <c r="AA707" i="3" s="1"/>
  <c r="O749" i="3" l="1"/>
  <c r="N749" i="3"/>
  <c r="L749" i="3"/>
  <c r="M749" i="3"/>
  <c r="K749" i="3"/>
  <c r="Y707" i="3"/>
  <c r="W707" i="3"/>
  <c r="X707" i="3"/>
  <c r="Z707" i="3"/>
  <c r="AB707" i="3"/>
  <c r="P749" i="3" l="1"/>
  <c r="I750" i="3" s="1"/>
  <c r="N750" i="3" s="1"/>
  <c r="AC707" i="3"/>
  <c r="V708" i="3" s="1"/>
  <c r="Y708" i="3" s="1"/>
  <c r="K750" i="3" l="1"/>
  <c r="L750" i="3"/>
  <c r="J750" i="3"/>
  <c r="O750" i="3"/>
  <c r="M750" i="3"/>
  <c r="AA708" i="3"/>
  <c r="W708" i="3"/>
  <c r="AB708" i="3"/>
  <c r="Z708" i="3"/>
  <c r="X708" i="3"/>
  <c r="P750" i="3" l="1"/>
  <c r="I751" i="3" s="1"/>
  <c r="L751" i="3" s="1"/>
  <c r="AC708" i="3"/>
  <c r="V709" i="3" s="1"/>
  <c r="AB709" i="3" s="1"/>
  <c r="O751" i="3" l="1"/>
  <c r="M751" i="3"/>
  <c r="K751" i="3"/>
  <c r="J751" i="3"/>
  <c r="N751" i="3"/>
  <c r="Y709" i="3"/>
  <c r="AA709" i="3"/>
  <c r="Z709" i="3"/>
  <c r="X709" i="3"/>
  <c r="W709" i="3"/>
  <c r="P751" i="3" l="1"/>
  <c r="I752" i="3" s="1"/>
  <c r="M752" i="3" s="1"/>
  <c r="N752" i="3"/>
  <c r="O752" i="3"/>
  <c r="L752" i="3"/>
  <c r="K752" i="3"/>
  <c r="J752" i="3"/>
  <c r="AC709" i="3"/>
  <c r="V710" i="3" s="1"/>
  <c r="AB710" i="3" s="1"/>
  <c r="P752" i="3" l="1"/>
  <c r="I753" i="3" s="1"/>
  <c r="L753" i="3" s="1"/>
  <c r="O753" i="3"/>
  <c r="M753" i="3"/>
  <c r="AA710" i="3"/>
  <c r="Y710" i="3"/>
  <c r="X710" i="3"/>
  <c r="W710" i="3"/>
  <c r="Z710" i="3"/>
  <c r="N753" i="3" l="1"/>
  <c r="J753" i="3"/>
  <c r="K753" i="3"/>
  <c r="AC710" i="3"/>
  <c r="V711" i="3" s="1"/>
  <c r="AB711" i="3" s="1"/>
  <c r="P753" i="3" l="1"/>
  <c r="I754" i="3" s="1"/>
  <c r="K754" i="3" s="1"/>
  <c r="AA711" i="3"/>
  <c r="Y711" i="3"/>
  <c r="X711" i="3"/>
  <c r="W711" i="3"/>
  <c r="Z711" i="3"/>
  <c r="O754" i="3" l="1"/>
  <c r="L754" i="3"/>
  <c r="N754" i="3"/>
  <c r="M754" i="3"/>
  <c r="J754" i="3"/>
  <c r="AC711" i="3"/>
  <c r="V712" i="3" s="1"/>
  <c r="AB712" i="3" s="1"/>
  <c r="P754" i="3" l="1"/>
  <c r="I755" i="3" s="1"/>
  <c r="N755" i="3" s="1"/>
  <c r="Y712" i="3"/>
  <c r="AA712" i="3"/>
  <c r="Z712" i="3"/>
  <c r="X712" i="3"/>
  <c r="W712" i="3"/>
  <c r="O755" i="3" l="1"/>
  <c r="K755" i="3"/>
  <c r="J755" i="3"/>
  <c r="M755" i="3"/>
  <c r="L755" i="3"/>
  <c r="P755" i="3" s="1"/>
  <c r="I756" i="3" s="1"/>
  <c r="N756" i="3" s="1"/>
  <c r="AC712" i="3"/>
  <c r="V713" i="3" s="1"/>
  <c r="X713" i="3" s="1"/>
  <c r="L756" i="3" l="1"/>
  <c r="O756" i="3"/>
  <c r="M756" i="3"/>
  <c r="K756" i="3"/>
  <c r="J756" i="3"/>
  <c r="AA713" i="3"/>
  <c r="Y713" i="3"/>
  <c r="AB713" i="3"/>
  <c r="W713" i="3"/>
  <c r="Z713" i="3"/>
  <c r="P756" i="3" l="1"/>
  <c r="I757" i="3" s="1"/>
  <c r="J757" i="3" s="1"/>
  <c r="AC713" i="3"/>
  <c r="V714" i="3" s="1"/>
  <c r="Y714" i="3" s="1"/>
  <c r="O757" i="3" l="1"/>
  <c r="M757" i="3"/>
  <c r="K757" i="3"/>
  <c r="L757" i="3"/>
  <c r="N757" i="3"/>
  <c r="W714" i="3"/>
  <c r="X714" i="3"/>
  <c r="Z714" i="3"/>
  <c r="AB714" i="3"/>
  <c r="AA714" i="3"/>
  <c r="P757" i="3" l="1"/>
  <c r="I758" i="3" s="1"/>
  <c r="K758" i="3" s="1"/>
  <c r="AC714" i="3"/>
  <c r="V715" i="3" s="1"/>
  <c r="Y715" i="3" s="1"/>
  <c r="N758" i="3" l="1"/>
  <c r="M758" i="3"/>
  <c r="L758" i="3"/>
  <c r="J758" i="3"/>
  <c r="O758" i="3"/>
  <c r="AA715" i="3"/>
  <c r="Z715" i="3"/>
  <c r="W715" i="3"/>
  <c r="AB715" i="3"/>
  <c r="X715" i="3"/>
  <c r="P758" i="3" l="1"/>
  <c r="I759" i="3" s="1"/>
  <c r="J759" i="3" s="1"/>
  <c r="AC715" i="3"/>
  <c r="V716" i="3" s="1"/>
  <c r="Z716" i="3" s="1"/>
  <c r="L759" i="3" l="1"/>
  <c r="O759" i="3"/>
  <c r="K759" i="3"/>
  <c r="M759" i="3"/>
  <c r="N759" i="3"/>
  <c r="X716" i="3"/>
  <c r="W716" i="3"/>
  <c r="AB716" i="3"/>
  <c r="AA716" i="3"/>
  <c r="Y716" i="3"/>
  <c r="P759" i="3" l="1"/>
  <c r="I760" i="3" s="1"/>
  <c r="J760" i="3" s="1"/>
  <c r="AC716" i="3"/>
  <c r="V717" i="3" s="1"/>
  <c r="Z717" i="3" s="1"/>
  <c r="M760" i="3" l="1"/>
  <c r="L760" i="3"/>
  <c r="N760" i="3"/>
  <c r="O760" i="3"/>
  <c r="K760" i="3"/>
  <c r="AA717" i="3"/>
  <c r="Y717" i="3"/>
  <c r="X717" i="3"/>
  <c r="W717" i="3"/>
  <c r="AB717" i="3"/>
  <c r="P760" i="3" l="1"/>
  <c r="I761" i="3" s="1"/>
  <c r="M761" i="3" s="1"/>
  <c r="AC717" i="3"/>
  <c r="V718" i="3" s="1"/>
  <c r="AB718" i="3" s="1"/>
  <c r="N761" i="3" l="1"/>
  <c r="J761" i="3"/>
  <c r="L761" i="3"/>
  <c r="O761" i="3"/>
  <c r="K761" i="3"/>
  <c r="W718" i="3"/>
  <c r="Y718" i="3"/>
  <c r="Z718" i="3"/>
  <c r="X718" i="3"/>
  <c r="AA718" i="3"/>
  <c r="P761" i="3" l="1"/>
  <c r="I762" i="3" s="1"/>
  <c r="K762" i="3" s="1"/>
  <c r="AC718" i="3"/>
  <c r="V719" i="3" s="1"/>
  <c r="Y719" i="3" s="1"/>
  <c r="L762" i="3" l="1"/>
  <c r="M762" i="3"/>
  <c r="N762" i="3"/>
  <c r="O762" i="3"/>
  <c r="J762" i="3"/>
  <c r="AB719" i="3"/>
  <c r="Z719" i="3"/>
  <c r="AA719" i="3"/>
  <c r="X719" i="3"/>
  <c r="W719" i="3"/>
  <c r="P762" i="3" l="1"/>
  <c r="I763" i="3" s="1"/>
  <c r="N763" i="3" s="1"/>
  <c r="AC719" i="3"/>
  <c r="V720" i="3" s="1"/>
  <c r="AA720" i="3" s="1"/>
  <c r="O763" i="3"/>
  <c r="L763" i="3" l="1"/>
  <c r="W720" i="3"/>
  <c r="Z720" i="3"/>
  <c r="Y720" i="3"/>
  <c r="K763" i="3"/>
  <c r="J763" i="3"/>
  <c r="M763" i="3"/>
  <c r="AB720" i="3"/>
  <c r="X720" i="3"/>
  <c r="P763" i="3" l="1"/>
  <c r="I764" i="3" s="1"/>
  <c r="J764" i="3" s="1"/>
  <c r="AC720" i="3"/>
  <c r="V721" i="3" s="1"/>
  <c r="Y721" i="3" s="1"/>
  <c r="N764" i="3" l="1"/>
  <c r="O764" i="3"/>
  <c r="M764" i="3"/>
  <c r="K764" i="3"/>
  <c r="L764" i="3"/>
  <c r="AA721" i="3"/>
  <c r="X721" i="3"/>
  <c r="Z721" i="3"/>
  <c r="AB721" i="3"/>
  <c r="W721" i="3"/>
  <c r="P764" i="3" l="1"/>
  <c r="I765" i="3" s="1"/>
  <c r="L765" i="3" s="1"/>
  <c r="O765" i="3"/>
  <c r="K765" i="3"/>
  <c r="J765" i="3"/>
  <c r="M765" i="3"/>
  <c r="N765" i="3"/>
  <c r="AC721" i="3"/>
  <c r="V722" i="3" s="1"/>
  <c r="Y722" i="3" s="1"/>
  <c r="P765" i="3" l="1"/>
  <c r="I766" i="3" s="1"/>
  <c r="L766" i="3" s="1"/>
  <c r="O766" i="3"/>
  <c r="K766" i="3"/>
  <c r="J766" i="3"/>
  <c r="AA722" i="3"/>
  <c r="X722" i="3"/>
  <c r="AB722" i="3"/>
  <c r="Z722" i="3"/>
  <c r="W722" i="3"/>
  <c r="M766" i="3" l="1"/>
  <c r="N766" i="3"/>
  <c r="P766" i="3" s="1"/>
  <c r="I767" i="3" s="1"/>
  <c r="M767" i="3" s="1"/>
  <c r="AC722" i="3"/>
  <c r="V723" i="3" s="1"/>
  <c r="AA723" i="3" s="1"/>
  <c r="K767" i="3" l="1"/>
  <c r="J767" i="3"/>
  <c r="O767" i="3"/>
  <c r="N767" i="3"/>
  <c r="L767" i="3"/>
  <c r="Y723" i="3"/>
  <c r="X723" i="3"/>
  <c r="P767" i="3" l="1"/>
  <c r="I768" i="3" s="1"/>
  <c r="J768" i="3" s="1"/>
  <c r="W723" i="3"/>
  <c r="Z723" i="3"/>
  <c r="AB723" i="3"/>
  <c r="M768" i="3" l="1"/>
  <c r="O768" i="3"/>
  <c r="L768" i="3"/>
  <c r="N768" i="3"/>
  <c r="K768" i="3"/>
  <c r="AC723" i="3"/>
  <c r="V724" i="3" s="1"/>
  <c r="AA724" i="3" s="1"/>
  <c r="P768" i="3" l="1"/>
  <c r="I769" i="3" s="1"/>
  <c r="M769" i="3" s="1"/>
  <c r="Y724" i="3"/>
  <c r="X724" i="3"/>
  <c r="Z724" i="3"/>
  <c r="AB724" i="3"/>
  <c r="W724" i="3"/>
  <c r="L769" i="3" l="1"/>
  <c r="O769" i="3"/>
  <c r="J769" i="3"/>
  <c r="K769" i="3"/>
  <c r="N769" i="3"/>
  <c r="P769" i="3" s="1"/>
  <c r="I770" i="3" s="1"/>
  <c r="AC724" i="3"/>
  <c r="V725" i="3" l="1"/>
  <c r="X725" i="3" s="1"/>
  <c r="C32" i="3"/>
  <c r="M770" i="3"/>
  <c r="O770" i="3"/>
  <c r="J770" i="3"/>
  <c r="K770" i="3"/>
  <c r="L770" i="3"/>
  <c r="N770" i="3"/>
  <c r="Y725" i="3"/>
  <c r="AA725" i="3"/>
  <c r="Z725" i="3"/>
  <c r="W725" i="3"/>
  <c r="AB725" i="3"/>
  <c r="P770" i="3" l="1"/>
  <c r="I771" i="3" s="1"/>
  <c r="J771" i="3" s="1"/>
  <c r="AC725" i="3"/>
  <c r="O771" i="3" l="1"/>
  <c r="V726" i="3"/>
  <c r="Z726" i="3" s="1"/>
  <c r="AG375" i="3"/>
  <c r="C31" i="3"/>
  <c r="K771" i="3"/>
  <c r="N771" i="3"/>
  <c r="M771" i="3"/>
  <c r="L771" i="3"/>
  <c r="W726" i="3"/>
  <c r="X726" i="3"/>
  <c r="AB726" i="3" l="1"/>
  <c r="AA726" i="3"/>
  <c r="Y726" i="3"/>
  <c r="P771" i="3"/>
  <c r="I772" i="3" s="1"/>
  <c r="J772" i="3" s="1"/>
  <c r="O772" i="3"/>
  <c r="N772" i="3"/>
  <c r="AC726" i="3"/>
  <c r="V727" i="3" s="1"/>
  <c r="Z727" i="3" s="1"/>
  <c r="L772" i="3" l="1"/>
  <c r="K772" i="3"/>
  <c r="M772" i="3"/>
  <c r="P772" i="3" s="1"/>
  <c r="I773" i="3" s="1"/>
  <c r="AA727" i="3"/>
  <c r="Y727" i="3"/>
  <c r="W727" i="3"/>
  <c r="AB727" i="3"/>
  <c r="X727" i="3"/>
  <c r="J773" i="3" l="1"/>
  <c r="M773" i="3"/>
  <c r="O773" i="3"/>
  <c r="K773" i="3"/>
  <c r="N773" i="3"/>
  <c r="L773" i="3"/>
  <c r="AC727" i="3"/>
  <c r="V728" i="3" s="1"/>
  <c r="AB728" i="3" s="1"/>
  <c r="P773" i="3" l="1"/>
  <c r="I774" i="3" s="1"/>
  <c r="K774" i="3" s="1"/>
  <c r="N774" i="3"/>
  <c r="Y728" i="3"/>
  <c r="AA728" i="3"/>
  <c r="X728" i="3"/>
  <c r="W728" i="3"/>
  <c r="Z728" i="3"/>
  <c r="O774" i="3" l="1"/>
  <c r="J774" i="3"/>
  <c r="L774" i="3"/>
  <c r="M774" i="3"/>
  <c r="AC728" i="3"/>
  <c r="V729" i="3" s="1"/>
  <c r="AB729" i="3" s="1"/>
  <c r="P774" i="3" l="1"/>
  <c r="I775" i="3" s="1"/>
  <c r="M775" i="3" s="1"/>
  <c r="L775" i="3"/>
  <c r="Y729" i="3"/>
  <c r="AA729" i="3"/>
  <c r="X729" i="3"/>
  <c r="W729" i="3"/>
  <c r="Z729" i="3"/>
  <c r="O775" i="3" l="1"/>
  <c r="J775" i="3"/>
  <c r="N775" i="3"/>
  <c r="K775" i="3"/>
  <c r="AC729" i="3"/>
  <c r="V730" i="3" s="1"/>
  <c r="AB730" i="3" s="1"/>
  <c r="P775" i="3" l="1"/>
  <c r="I776" i="3" s="1"/>
  <c r="K776" i="3" s="1"/>
  <c r="O776" i="3"/>
  <c r="Y730" i="3"/>
  <c r="AA730" i="3"/>
  <c r="Z730" i="3"/>
  <c r="X730" i="3"/>
  <c r="W730" i="3"/>
  <c r="L776" i="3" l="1"/>
  <c r="J776" i="3"/>
  <c r="M776" i="3"/>
  <c r="N776" i="3"/>
  <c r="AC730" i="3"/>
  <c r="V731" i="3" s="1"/>
  <c r="W731" i="3" s="1"/>
  <c r="P776" i="3" l="1"/>
  <c r="I777" i="3" s="1"/>
  <c r="J777" i="3" s="1"/>
  <c r="M777" i="3"/>
  <c r="K777" i="3"/>
  <c r="L777" i="3"/>
  <c r="N777" i="3"/>
  <c r="AA731" i="3"/>
  <c r="Y731" i="3"/>
  <c r="AB731" i="3"/>
  <c r="Z731" i="3"/>
  <c r="X731" i="3"/>
  <c r="O777" i="3" l="1"/>
  <c r="P777" i="3" s="1"/>
  <c r="I778" i="3" s="1"/>
  <c r="AC731" i="3"/>
  <c r="V732" i="3" s="1"/>
  <c r="W732" i="3" s="1"/>
  <c r="M778" i="3" l="1"/>
  <c r="K778" i="3"/>
  <c r="J778" i="3"/>
  <c r="O778" i="3"/>
  <c r="L778" i="3"/>
  <c r="N778" i="3"/>
  <c r="P778" i="3" s="1"/>
  <c r="I779" i="3" s="1"/>
  <c r="AA732" i="3"/>
  <c r="Z732" i="3"/>
  <c r="Y732" i="3"/>
  <c r="AB732" i="3"/>
  <c r="X732" i="3"/>
  <c r="L779" i="3" l="1"/>
  <c r="O779" i="3"/>
  <c r="M779" i="3"/>
  <c r="J779" i="3"/>
  <c r="K779" i="3"/>
  <c r="N779" i="3"/>
  <c r="P779" i="3" s="1"/>
  <c r="I780" i="3" s="1"/>
  <c r="AC732" i="3"/>
  <c r="V733" i="3" s="1"/>
  <c r="AA733" i="3" s="1"/>
  <c r="K780" i="3" l="1"/>
  <c r="L780" i="3"/>
  <c r="N780" i="3"/>
  <c r="M780" i="3"/>
  <c r="O780" i="3"/>
  <c r="J780" i="3"/>
  <c r="AB733" i="3"/>
  <c r="Z733" i="3"/>
  <c r="X733" i="3"/>
  <c r="Y733" i="3"/>
  <c r="W733" i="3"/>
  <c r="P780" i="3" l="1"/>
  <c r="I781" i="3" s="1"/>
  <c r="J781" i="3" s="1"/>
  <c r="M781" i="3"/>
  <c r="AC733" i="3"/>
  <c r="V734" i="3" s="1"/>
  <c r="W734" i="3" s="1"/>
  <c r="O781" i="3" l="1"/>
  <c r="K781" i="3"/>
  <c r="L781" i="3"/>
  <c r="N781" i="3"/>
  <c r="X734" i="3"/>
  <c r="AA734" i="3"/>
  <c r="AB734" i="3"/>
  <c r="Z734" i="3"/>
  <c r="Y734" i="3"/>
  <c r="P781" i="3" l="1"/>
  <c r="I782" i="3" s="1"/>
  <c r="M782" i="3" s="1"/>
  <c r="AC734" i="3"/>
  <c r="V735" i="3" s="1"/>
  <c r="W735" i="3" s="1"/>
  <c r="L782" i="3" l="1"/>
  <c r="N782" i="3"/>
  <c r="O782" i="3"/>
  <c r="J782" i="3"/>
  <c r="K782" i="3"/>
  <c r="Y735" i="3"/>
  <c r="Z735" i="3"/>
  <c r="AB735" i="3"/>
  <c r="AA735" i="3"/>
  <c r="X735" i="3"/>
  <c r="P782" i="3" l="1"/>
  <c r="I783" i="3" s="1"/>
  <c r="N783" i="3" s="1"/>
  <c r="M783" i="3"/>
  <c r="AC735" i="3"/>
  <c r="V736" i="3" s="1"/>
  <c r="Z736" i="3" s="1"/>
  <c r="O783" i="3" l="1"/>
  <c r="L783" i="3"/>
  <c r="K783" i="3"/>
  <c r="J783" i="3"/>
  <c r="W736" i="3"/>
  <c r="AB736" i="3"/>
  <c r="Y736" i="3"/>
  <c r="X736" i="3"/>
  <c r="AA736" i="3"/>
  <c r="P783" i="3" l="1"/>
  <c r="I784" i="3" s="1"/>
  <c r="L784" i="3" s="1"/>
  <c r="M784" i="3"/>
  <c r="N784" i="3"/>
  <c r="O784" i="3"/>
  <c r="J784" i="3"/>
  <c r="AH16" i="3"/>
  <c r="AH17" i="3"/>
  <c r="AC736" i="3"/>
  <c r="V737" i="3" s="1"/>
  <c r="W737" i="3" s="1"/>
  <c r="K784" i="3" l="1"/>
  <c r="AH11" i="3"/>
  <c r="AH12" i="3"/>
  <c r="AH13" i="3" s="1"/>
  <c r="AH14" i="3"/>
  <c r="AH15" i="3"/>
  <c r="P784" i="3"/>
  <c r="C28" i="3" s="1"/>
  <c r="AH4" i="3"/>
  <c r="AH3" i="3"/>
  <c r="Y737" i="3"/>
  <c r="AA737" i="3"/>
  <c r="AB737" i="3"/>
  <c r="Z737" i="3"/>
  <c r="X737" i="3"/>
  <c r="AH19" i="3" l="1"/>
  <c r="AH20" i="3" s="1"/>
  <c r="AH18" i="3"/>
  <c r="AC737" i="3"/>
  <c r="V738" i="3" s="1"/>
  <c r="Z738" i="3" s="1"/>
  <c r="W738" i="3" l="1"/>
  <c r="AB738" i="3"/>
  <c r="AA738" i="3"/>
  <c r="X738" i="3"/>
  <c r="Y738" i="3"/>
  <c r="AC738" i="3" l="1"/>
  <c r="V739" i="3" s="1"/>
  <c r="W739" i="3" s="1"/>
  <c r="Y739" i="3" l="1"/>
  <c r="AA739" i="3"/>
  <c r="AB739" i="3"/>
  <c r="X739" i="3"/>
  <c r="Z739" i="3"/>
  <c r="AC739" i="3" l="1"/>
  <c r="V740" i="3" s="1"/>
  <c r="Z740" i="3" s="1"/>
  <c r="AA740" i="3" l="1"/>
  <c r="Y740" i="3"/>
  <c r="X740" i="3"/>
  <c r="AB740" i="3"/>
  <c r="W740" i="3"/>
  <c r="AC740" i="3" l="1"/>
  <c r="V741" i="3" s="1"/>
  <c r="Z741" i="3" s="1"/>
  <c r="AA741" i="3" l="1"/>
  <c r="Y741" i="3"/>
  <c r="AB741" i="3"/>
  <c r="X741" i="3"/>
  <c r="W741" i="3"/>
  <c r="AC741" i="3" l="1"/>
  <c r="V742" i="3" s="1"/>
  <c r="W742" i="3" s="1"/>
  <c r="AB742" i="3" l="1"/>
  <c r="X742" i="3"/>
  <c r="Z742" i="3"/>
  <c r="AA742" i="3"/>
  <c r="Y742" i="3"/>
  <c r="AC742" i="3" l="1"/>
  <c r="V743" i="3" s="1"/>
  <c r="Z743" i="3" s="1"/>
  <c r="AB743" i="3" l="1"/>
  <c r="AA743" i="3"/>
  <c r="X743" i="3"/>
  <c r="Y743" i="3"/>
  <c r="W743" i="3"/>
  <c r="AC743" i="3" l="1"/>
  <c r="V744" i="3" s="1"/>
  <c r="Z744" i="3" s="1"/>
  <c r="Y744" i="3" l="1"/>
  <c r="AB744" i="3"/>
  <c r="W744" i="3"/>
  <c r="X744" i="3"/>
  <c r="AA744" i="3"/>
  <c r="AC744" i="3" l="1"/>
  <c r="V745" i="3" s="1"/>
  <c r="X745" i="3" s="1"/>
  <c r="Z745" i="3"/>
  <c r="W745" i="3"/>
  <c r="AA745" i="3"/>
  <c r="AB745" i="3"/>
  <c r="Y745" i="3"/>
  <c r="AC745" i="3" l="1"/>
  <c r="V746" i="3" s="1"/>
  <c r="W746" i="3" l="1"/>
  <c r="AB746" i="3"/>
  <c r="Z746" i="3"/>
  <c r="X746" i="3"/>
  <c r="Y746" i="3"/>
  <c r="AA746" i="3"/>
  <c r="AC746" i="3" l="1"/>
  <c r="V747" i="3" s="1"/>
  <c r="AB747" i="3" l="1"/>
  <c r="X747" i="3"/>
  <c r="W747" i="3"/>
  <c r="Z747" i="3"/>
  <c r="AA747" i="3"/>
  <c r="Y747" i="3"/>
  <c r="AC747" i="3" l="1"/>
  <c r="V748" i="3" s="1"/>
  <c r="Z748" i="3" s="1"/>
  <c r="AB748" i="3"/>
  <c r="AA748" i="3"/>
  <c r="X748" i="3"/>
  <c r="Y748" i="3"/>
  <c r="W748" i="3" l="1"/>
  <c r="AC748" i="3" s="1"/>
  <c r="V749" i="3" s="1"/>
  <c r="Z749" i="3" s="1"/>
  <c r="AB749" i="3" l="1"/>
  <c r="AA749" i="3"/>
  <c r="X749" i="3"/>
  <c r="W749" i="3"/>
  <c r="Y749" i="3"/>
  <c r="AC749" i="3" l="1"/>
  <c r="V750" i="3" s="1"/>
  <c r="Y750" i="3" s="1"/>
  <c r="AB750" i="3"/>
  <c r="W750" i="3" l="1"/>
  <c r="X750" i="3"/>
  <c r="Z750" i="3"/>
  <c r="AA750" i="3"/>
  <c r="AC750" i="3"/>
  <c r="V751" i="3" s="1"/>
  <c r="AA751" i="3" s="1"/>
  <c r="Y751" i="3" l="1"/>
  <c r="Z751" i="3"/>
  <c r="AB751" i="3"/>
  <c r="W751" i="3"/>
  <c r="X751" i="3"/>
  <c r="AC751" i="3" l="1"/>
  <c r="V752" i="3" s="1"/>
  <c r="Y752" i="3" s="1"/>
  <c r="AB752" i="3" l="1"/>
  <c r="Z752" i="3"/>
  <c r="X752" i="3"/>
  <c r="AA752" i="3"/>
  <c r="W752" i="3"/>
  <c r="AC752" i="3" l="1"/>
  <c r="V753" i="3" s="1"/>
  <c r="Y753" i="3" s="1"/>
  <c r="X753" i="3" l="1"/>
  <c r="Z753" i="3"/>
  <c r="AB753" i="3"/>
  <c r="AA753" i="3"/>
  <c r="W753" i="3"/>
  <c r="AC753" i="3" l="1"/>
  <c r="V754" i="3" s="1"/>
  <c r="Z754" i="3" s="1"/>
  <c r="Y754" i="3"/>
  <c r="AA754" i="3"/>
  <c r="AB754" i="3"/>
  <c r="X754" i="3"/>
  <c r="W754" i="3"/>
  <c r="AC754" i="3" l="1"/>
  <c r="V755" i="3" s="1"/>
  <c r="W755" i="3" s="1"/>
  <c r="AA755" i="3" l="1"/>
  <c r="Y755" i="3"/>
  <c r="AB755" i="3"/>
  <c r="Z755" i="3"/>
  <c r="X755" i="3"/>
  <c r="AC755" i="3" l="1"/>
  <c r="V756" i="3" s="1"/>
  <c r="AB756" i="3" s="1"/>
  <c r="AA756" i="3" l="1"/>
  <c r="Y756" i="3"/>
  <c r="Z756" i="3"/>
  <c r="W756" i="3"/>
  <c r="X756" i="3"/>
  <c r="AC756" i="3" l="1"/>
  <c r="V757" i="3" s="1"/>
  <c r="Y757" i="3" s="1"/>
  <c r="Z757" i="3" l="1"/>
  <c r="W757" i="3"/>
  <c r="AB757" i="3"/>
  <c r="X757" i="3"/>
  <c r="AA757" i="3"/>
  <c r="AC757" i="3" l="1"/>
  <c r="V758" i="3" s="1"/>
  <c r="Y758" i="3" s="1"/>
  <c r="Z758" i="3" l="1"/>
  <c r="X758" i="3"/>
  <c r="AB758" i="3"/>
  <c r="AA758" i="3"/>
  <c r="W758" i="3"/>
  <c r="AC758" i="3" l="1"/>
  <c r="V759" i="3" s="1"/>
  <c r="AA759" i="3" s="1"/>
  <c r="AB759" i="3" l="1"/>
  <c r="X759" i="3"/>
  <c r="Y759" i="3"/>
  <c r="Z759" i="3"/>
  <c r="W759" i="3"/>
  <c r="AC759" i="3" l="1"/>
  <c r="V760" i="3" s="1"/>
  <c r="Y760" i="3" s="1"/>
  <c r="X760" i="3" l="1"/>
  <c r="AB760" i="3"/>
  <c r="Z760" i="3"/>
  <c r="W760" i="3"/>
  <c r="AA760" i="3"/>
  <c r="AC760" i="3" l="1"/>
  <c r="V761" i="3" s="1"/>
  <c r="X761" i="3" s="1"/>
  <c r="AB761" i="3" l="1"/>
  <c r="AA761" i="3"/>
  <c r="Y761" i="3"/>
  <c r="W761" i="3"/>
  <c r="Z761" i="3"/>
  <c r="AC761" i="3" l="1"/>
  <c r="V762" i="3" s="1"/>
  <c r="Z762" i="3" s="1"/>
  <c r="X762" i="3" l="1"/>
  <c r="W762" i="3"/>
  <c r="AA762" i="3"/>
  <c r="AB762" i="3"/>
  <c r="Y762" i="3"/>
  <c r="AC762" i="3" l="1"/>
  <c r="V763" i="3" s="1"/>
  <c r="AA763" i="3" s="1"/>
  <c r="Z763" i="3" l="1"/>
  <c r="W763" i="3"/>
  <c r="AB763" i="3"/>
  <c r="Y763" i="3"/>
  <c r="X763" i="3"/>
  <c r="AC763" i="3" l="1"/>
  <c r="V764" i="3" s="1"/>
  <c r="Z764" i="3" s="1"/>
  <c r="Y764" i="3" l="1"/>
  <c r="AA764" i="3"/>
  <c r="W764" i="3"/>
  <c r="AB764" i="3"/>
  <c r="X764" i="3"/>
  <c r="AC764" i="3" l="1"/>
  <c r="V765" i="3" s="1"/>
  <c r="X765" i="3" s="1"/>
  <c r="AA765" i="3" l="1"/>
  <c r="Y765" i="3"/>
  <c r="AB765" i="3"/>
  <c r="Z765" i="3"/>
  <c r="W765" i="3"/>
  <c r="AC765" i="3" l="1"/>
  <c r="V766" i="3" s="1"/>
  <c r="Y766" i="3" s="1"/>
  <c r="AB766" i="3"/>
  <c r="Z766" i="3"/>
  <c r="X766" i="3" l="1"/>
  <c r="W766" i="3"/>
  <c r="AA766" i="3"/>
  <c r="AC766" i="3" s="1"/>
  <c r="V767" i="3" s="1"/>
  <c r="X767" i="3" s="1"/>
  <c r="Z767" i="3" l="1"/>
  <c r="AB767" i="3"/>
  <c r="Y767" i="3"/>
  <c r="AA767" i="3"/>
  <c r="W767" i="3"/>
  <c r="AC767" i="3" l="1"/>
  <c r="V768" i="3" s="1"/>
  <c r="Z768" i="3" s="1"/>
  <c r="X768" i="3" l="1"/>
  <c r="AB768" i="3"/>
  <c r="W768" i="3"/>
  <c r="Y768" i="3"/>
  <c r="AA768" i="3"/>
  <c r="AC768" i="3" l="1"/>
  <c r="V769" i="3" s="1"/>
  <c r="X769" i="3" s="1"/>
  <c r="AA769" i="3" l="1"/>
  <c r="AB769" i="3"/>
  <c r="Y769" i="3"/>
  <c r="Z769" i="3"/>
  <c r="W769" i="3"/>
  <c r="AC769" i="3" l="1"/>
  <c r="V770" i="3" s="1"/>
  <c r="Z770" i="3" s="1"/>
  <c r="AB770" i="3" l="1"/>
  <c r="W770" i="3"/>
  <c r="AA770" i="3"/>
  <c r="Y770" i="3"/>
  <c r="X770" i="3"/>
  <c r="AC770" i="3" l="1"/>
  <c r="V771" i="3" s="1"/>
  <c r="W771" i="3" s="1"/>
  <c r="AB771" i="3"/>
  <c r="AA771" i="3" l="1"/>
  <c r="Y771" i="3"/>
  <c r="Z771" i="3"/>
  <c r="X771" i="3"/>
  <c r="AC771" i="3" l="1"/>
  <c r="V772" i="3" s="1"/>
  <c r="X772" i="3" s="1"/>
  <c r="Z772" i="3" l="1"/>
  <c r="AA772" i="3"/>
  <c r="AB772" i="3"/>
  <c r="W772" i="3"/>
  <c r="Y772" i="3"/>
  <c r="AC772" i="3" l="1"/>
  <c r="V773" i="3" s="1"/>
  <c r="W773" i="3" s="1"/>
  <c r="AB773" i="3"/>
  <c r="Y773" i="3"/>
  <c r="X773" i="3" l="1"/>
  <c r="AA773" i="3"/>
  <c r="Z773" i="3"/>
  <c r="AC773" i="3"/>
  <c r="V774" i="3" s="1"/>
  <c r="X774" i="3" s="1"/>
  <c r="AB774" i="3"/>
  <c r="AA774" i="3"/>
  <c r="Z774" i="3"/>
  <c r="W774" i="3"/>
  <c r="Y774" i="3" l="1"/>
  <c r="AC774" i="3"/>
  <c r="V775" i="3" s="1"/>
  <c r="W775" i="3" s="1"/>
  <c r="Y775" i="3" l="1"/>
  <c r="AA775" i="3"/>
  <c r="X775" i="3"/>
  <c r="AB775" i="3"/>
  <c r="Z775" i="3"/>
  <c r="AC775" i="3" l="1"/>
  <c r="V776" i="3" s="1"/>
  <c r="X776" i="3" s="1"/>
  <c r="Y776" i="3" l="1"/>
  <c r="AA776" i="3"/>
  <c r="W776" i="3"/>
  <c r="Z776" i="3"/>
  <c r="AB776" i="3"/>
  <c r="AC776" i="3" l="1"/>
  <c r="V777" i="3" s="1"/>
  <c r="W777" i="3" s="1"/>
  <c r="AA777" i="3" l="1"/>
  <c r="Y777" i="3"/>
  <c r="Z777" i="3"/>
  <c r="X777" i="3"/>
  <c r="AB777" i="3"/>
  <c r="AC777" i="3" l="1"/>
  <c r="V778" i="3" s="1"/>
  <c r="Z778" i="3" s="1"/>
  <c r="Y778" i="3" l="1"/>
  <c r="W778" i="3"/>
  <c r="AB778" i="3"/>
  <c r="X778" i="3"/>
  <c r="AA778" i="3"/>
  <c r="AC778" i="3" l="1"/>
  <c r="V779" i="3" s="1"/>
  <c r="W779" i="3" s="1"/>
  <c r="Y779" i="3" l="1"/>
  <c r="AA779" i="3"/>
  <c r="Z779" i="3"/>
  <c r="AB779" i="3"/>
  <c r="X779" i="3"/>
  <c r="AC779" i="3" l="1"/>
  <c r="V780" i="3" s="1"/>
  <c r="AA780" i="3" s="1"/>
  <c r="AB780" i="3" l="1"/>
  <c r="Y780" i="3"/>
  <c r="X780" i="3"/>
  <c r="W780" i="3"/>
  <c r="Z780" i="3"/>
  <c r="AC780" i="3" l="1"/>
  <c r="V781" i="3" s="1"/>
  <c r="Y781" i="3" s="1"/>
  <c r="AB781" i="3"/>
  <c r="Z781" i="3" l="1"/>
  <c r="AA781" i="3"/>
  <c r="W781" i="3"/>
  <c r="X781" i="3"/>
  <c r="AC781" i="3" l="1"/>
  <c r="V782" i="3" s="1"/>
  <c r="W782" i="3" s="1"/>
  <c r="AB782" i="3"/>
  <c r="Z782" i="3" l="1"/>
  <c r="X782" i="3"/>
  <c r="Y782" i="3"/>
  <c r="AA782" i="3"/>
  <c r="AC782" i="3" l="1"/>
  <c r="V783" i="3" s="1"/>
  <c r="X783" i="3" s="1"/>
  <c r="AA783" i="3"/>
  <c r="AB783" i="3" l="1"/>
  <c r="Z783" i="3"/>
  <c r="Y783" i="3"/>
  <c r="W783" i="3"/>
  <c r="AC783" i="3"/>
  <c r="V784" i="3" s="1"/>
  <c r="Y784" i="3" s="1"/>
  <c r="AB784" i="3"/>
  <c r="C13" i="3" s="1"/>
  <c r="Z784" i="3" l="1"/>
  <c r="W784" i="3"/>
  <c r="X784" i="3"/>
  <c r="AA784" i="3"/>
  <c r="AC784" i="3" l="1"/>
</calcChain>
</file>

<file path=xl/sharedStrings.xml><?xml version="1.0" encoding="utf-8"?>
<sst xmlns="http://schemas.openxmlformats.org/spreadsheetml/2006/main" count="268" uniqueCount="119">
  <si>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</si>
  <si>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</si>
  <si>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</si>
  <si>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</si>
  <si>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</si>
  <si>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</si>
  <si>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</si>
  <si>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</si>
  <si>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</si>
  <si>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</si>
  <si>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</si>
  <si>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</si>
  <si>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</si>
  <si>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</si>
  <si>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</si>
  <si>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</si>
  <si>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</si>
  <si>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</si>
  <si>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</si>
  <si>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</si>
  <si>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</si>
  <si>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</si>
  <si>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</si>
  <si>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</si>
  <si>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</si>
  <si>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</si>
  <si>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</si>
  <si>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</si>
  <si>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</si>
  <si>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</si>
  <si>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</si>
  <si>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</si>
  <si>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</si>
  <si>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</si>
  <si>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</si>
  <si>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</si>
  <si>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</si>
  <si>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</si>
  <si>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</si>
  <si>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</si>
  <si>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</si>
  <si>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</si>
  <si>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</si>
  <si>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</si>
  <si>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</si>
  <si>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</si>
  <si>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</si>
  <si>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</si>
  <si>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</si>
  <si>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</si>
  <si>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</si>
  <si>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</si>
  <si>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</si>
  <si>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</si>
  <si>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</si>
  <si>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</si>
  <si>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</si>
  <si>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</si>
  <si>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</si>
  <si>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</si>
  <si>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</si>
  <si>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</si>
  <si>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</si>
  <si>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</si>
  <si>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</si>
  <si>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</si>
  <si>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</si>
  <si>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</si>
  <si>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</si>
  <si>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</si>
  <si>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</si>
  <si>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</si>
  <si>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</si>
  <si>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</si>
  <si>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</si>
  <si>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</si>
  <si>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</si>
  <si>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Living Annuity Certain Phase (before Transition Point)</t>
  </si>
  <si>
    <t>Retirement Annuity Phase (after Transition Point)</t>
  </si>
  <si>
    <t>Output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</si>
  <si>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</si>
  <si>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</si>
  <si>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</si>
  <si>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</si>
  <si>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</si>
  <si>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</si>
  <si>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</si>
  <si>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</si>
  <si>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</si>
  <si>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</si>
  <si>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</si>
  <si>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</si>
  <si>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</si>
  <si>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</si>
  <si>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 to apply when Retirement Annuty starts</t>
  </si>
  <si>
    <t>Check Minimum</t>
  </si>
  <si>
    <t>Living Annuity Period</t>
  </si>
  <si>
    <t>5 years</t>
  </si>
  <si>
    <t>Tracking survival</t>
  </si>
  <si>
    <t>Administration fee (p.a.) - For Living Annuity, and then for RA thereafter</t>
  </si>
  <si>
    <t>Discount Curve</t>
  </si>
  <si>
    <t>YTM</t>
  </si>
  <si>
    <t>Dur M</t>
  </si>
  <si>
    <t>Dur Y</t>
  </si>
  <si>
    <t>Per month</t>
  </si>
  <si>
    <t>Disc factor</t>
  </si>
  <si>
    <t>Use Curve?</t>
  </si>
  <si>
    <t>Yes</t>
  </si>
  <si>
    <t>Montye Markets + Gov bonds for Long temr</t>
  </si>
  <si>
    <t>Money Markets</t>
  </si>
  <si>
    <t>Gov Bonds</t>
  </si>
  <si>
    <t>Curve:</t>
  </si>
  <si>
    <t>Version</t>
  </si>
  <si>
    <t>Description</t>
  </si>
  <si>
    <t>Version No.</t>
  </si>
  <si>
    <t>Updated to latest yield curve</t>
  </si>
  <si>
    <t>Duration in M</t>
  </si>
  <si>
    <t>Date of Maturity</t>
  </si>
  <si>
    <t>20250/11/02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</si>
</sst>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  <numFmt numFmtId="174" formatCode="_-* #,##0.000000_-;\-* #,##0.000000_-;_-* &quot;-&quot;??_-;_-@_-"/>
    <numFmt numFmtId="175" formatCode="_-* #,##0.0000000000_-;\-* #,##0.0000000000_-;_-* &quot;-&quot;??_-;_-@_-"/>
    <numFmt numFmtId="176" formatCode="_-* #,##0.000000000000000000_-;\-* #,##0.000000000000000000_-;_-* &quot;-&quot;??_-;_-@_-"/>
    <numFmt numFmtId="177" formatCode="_-* #,##0.000_-;\-* #,##0.000_-;_-* &quot;-&quot;??_-;_-@_-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</font>
    <font>
      <sz val="11"/>
      <name val="Calibri"/>
      <family val="2"/>
    </font>
    <font>
      <sz val="10"/>
      <color rgb="FF0000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213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5" borderId="12" xfId="1" applyNumberFormat="1" applyFont="1" applyFill="1" applyBorder="1" applyProtection="1">
      <protection locked="0"/>
    </xf>
    <xf numFmtId="166" fontId="0" fillId="5" borderId="0" xfId="1" applyNumberFormat="1" applyFont="1" applyFill="1" applyBorder="1" applyProtection="1">
      <protection locked="0"/>
    </xf>
    <xf numFmtId="10" fontId="0" fillId="5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6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12" fillId="0" borderId="12" xfId="0" applyFont="1" applyBorder="1"/>
    <xf numFmtId="166" fontId="12" fillId="0" borderId="12" xfId="1" applyNumberFormat="1" applyFont="1" applyBorder="1" applyProtection="1"/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66" fontId="0" fillId="0" borderId="12" xfId="0" applyNumberFormat="1" applyBorder="1"/>
    <xf numFmtId="10" fontId="0" fillId="0" borderId="13" xfId="0" applyNumberFormat="1" applyBorder="1"/>
    <xf numFmtId="166" fontId="0" fillId="0" borderId="14" xfId="0" applyNumberFormat="1" applyBorder="1"/>
    <xf numFmtId="10" fontId="0" fillId="5" borderId="15" xfId="0" applyNumberFormat="1" applyFill="1" applyBorder="1"/>
    <xf numFmtId="166" fontId="0" fillId="0" borderId="18" xfId="0" applyNumberFormat="1" applyBorder="1"/>
    <xf numFmtId="10" fontId="0" fillId="5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166" fontId="16" fillId="4" borderId="23" xfId="0" applyNumberFormat="1" applyFont="1" applyFill="1" applyBorder="1" applyProtection="1">
      <protection locked="0"/>
    </xf>
    <xf numFmtId="10" fontId="0" fillId="5" borderId="12" xfId="0" applyNumberFormat="1" applyFill="1" applyBorder="1" applyProtection="1">
      <protection locked="0"/>
    </xf>
    <xf numFmtId="164" fontId="0" fillId="5" borderId="0" xfId="1" applyFont="1" applyFill="1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164" fontId="23" fillId="0" borderId="11" xfId="1" applyFont="1" applyBorder="1" applyProtection="1"/>
    <xf numFmtId="0" fontId="2" fillId="0" borderId="11" xfId="0" applyFont="1" applyBorder="1" applyAlignment="1">
      <alignment horizontal="center" vertical="center" shrinkToFit="1"/>
    </xf>
    <xf numFmtId="0" fontId="0" fillId="0" borderId="0" xfId="0" applyAlignment="1">
      <alignment horizontal="center"/>
    </xf>
    <xf numFmtId="164" fontId="0" fillId="0" borderId="0" xfId="1" applyFont="1"/>
    <xf numFmtId="174" fontId="0" fillId="0" borderId="0" xfId="1" applyNumberFormat="1" applyFont="1"/>
    <xf numFmtId="175" fontId="0" fillId="0" borderId="0" xfId="1" applyNumberFormat="1" applyFont="1"/>
    <xf numFmtId="176" fontId="0" fillId="0" borderId="0" xfId="1" applyNumberFormat="1" applyFont="1"/>
    <xf numFmtId="37" fontId="0" fillId="0" borderId="0" xfId="0" applyNumberFormat="1"/>
    <xf numFmtId="37" fontId="2" fillId="0" borderId="0" xfId="0" applyNumberFormat="1" applyFont="1"/>
    <xf numFmtId="0" fontId="2" fillId="0" borderId="0" xfId="0" applyFont="1" applyAlignment="1">
      <alignment horizontal="center"/>
    </xf>
    <xf numFmtId="3" fontId="0" fillId="0" borderId="0" xfId="0" applyNumberFormat="1"/>
    <xf numFmtId="15" fontId="13" fillId="0" borderId="11" xfId="4" applyNumberFormat="1" applyFont="1" applyBorder="1" applyAlignment="1">
      <alignment horizontal="center"/>
    </xf>
    <xf numFmtId="0" fontId="13" fillId="0" borderId="11" xfId="4" applyFont="1" applyBorder="1" applyAlignment="1">
      <alignment horizontal="center"/>
    </xf>
    <xf numFmtId="14" fontId="4" fillId="0" borderId="12" xfId="0" applyNumberFormat="1" applyFont="1" applyBorder="1" applyAlignment="1">
      <alignment horizontal="center"/>
    </xf>
    <xf numFmtId="2" fontId="24" fillId="0" borderId="12" xfId="4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/>
    </xf>
    <xf numFmtId="2" fontId="24" fillId="0" borderId="0" xfId="4" applyNumberFormat="1" applyFont="1" applyAlignment="1">
      <alignment horizontal="center"/>
    </xf>
    <xf numFmtId="14" fontId="4" fillId="0" borderId="13" xfId="0" applyNumberFormat="1" applyFont="1" applyBorder="1" applyAlignment="1">
      <alignment horizontal="center"/>
    </xf>
    <xf numFmtId="2" fontId="4" fillId="0" borderId="13" xfId="4" applyNumberFormat="1" applyFont="1" applyBorder="1" applyAlignment="1">
      <alignment horizontal="center"/>
    </xf>
    <xf numFmtId="164" fontId="4" fillId="7" borderId="11" xfId="1" applyFont="1" applyFill="1" applyBorder="1"/>
    <xf numFmtId="14" fontId="4" fillId="7" borderId="11" xfId="0" applyNumberFormat="1" applyFont="1" applyFill="1" applyBorder="1" applyAlignment="1">
      <alignment horizontal="center"/>
    </xf>
    <xf numFmtId="2" fontId="24" fillId="7" borderId="11" xfId="4" applyNumberFormat="1" applyFont="1" applyFill="1" applyBorder="1" applyAlignment="1">
      <alignment horizontal="center"/>
    </xf>
    <xf numFmtId="0" fontId="13" fillId="0" borderId="21" xfId="0" applyFont="1" applyBorder="1"/>
    <xf numFmtId="0" fontId="13" fillId="5" borderId="23" xfId="0" applyFont="1" applyFill="1" applyBorder="1"/>
    <xf numFmtId="0" fontId="13" fillId="0" borderId="11" xfId="0" applyFont="1" applyBorder="1"/>
    <xf numFmtId="10" fontId="4" fillId="0" borderId="0" xfId="2" applyNumberFormat="1" applyFont="1"/>
    <xf numFmtId="10" fontId="4" fillId="0" borderId="0" xfId="0" applyNumberFormat="1" applyFont="1"/>
    <xf numFmtId="10" fontId="13" fillId="0" borderId="11" xfId="2" applyNumberFormat="1" applyFont="1" applyBorder="1"/>
    <xf numFmtId="10" fontId="13" fillId="0" borderId="11" xfId="0" applyNumberFormat="1" applyFont="1" applyBorder="1"/>
    <xf numFmtId="0" fontId="0" fillId="5" borderId="13" xfId="0" applyFill="1" applyBorder="1" applyAlignment="1" applyProtection="1">
      <alignment horizontal="center"/>
      <protection locked="0"/>
    </xf>
    <xf numFmtId="0" fontId="0" fillId="0" borderId="11" xfId="0" applyBorder="1"/>
    <xf numFmtId="14" fontId="25" fillId="8" borderId="24" xfId="4" applyNumberFormat="1" applyFont="1" applyFill="1" applyBorder="1" applyAlignment="1">
      <alignment horizontal="center"/>
    </xf>
    <xf numFmtId="2" fontId="20" fillId="8" borderId="11" xfId="4" applyNumberFormat="1" applyFill="1" applyBorder="1"/>
    <xf numFmtId="2" fontId="20" fillId="8" borderId="25" xfId="4" applyNumberFormat="1" applyFill="1" applyBorder="1"/>
    <xf numFmtId="164" fontId="4" fillId="9" borderId="12" xfId="1" applyFont="1" applyFill="1" applyBorder="1"/>
    <xf numFmtId="164" fontId="4" fillId="9" borderId="0" xfId="1" applyFont="1" applyFill="1" applyBorder="1"/>
    <xf numFmtId="164" fontId="4" fillId="9" borderId="13" xfId="1" applyFont="1" applyFill="1" applyBorder="1"/>
    <xf numFmtId="0" fontId="13" fillId="7" borderId="11" xfId="0" applyFont="1" applyFill="1" applyBorder="1"/>
    <xf numFmtId="14" fontId="13" fillId="7" borderId="11" xfId="0" applyNumberFormat="1" applyFont="1" applyFill="1" applyBorder="1"/>
    <xf numFmtId="14" fontId="24" fillId="7" borderId="12" xfId="4" applyNumberFormat="1" applyFont="1" applyFill="1" applyBorder="1" applyAlignment="1">
      <alignment horizontal="center"/>
    </xf>
    <xf numFmtId="2" fontId="26" fillId="7" borderId="12" xfId="4" applyNumberFormat="1" applyFont="1" applyFill="1" applyBorder="1"/>
    <xf numFmtId="14" fontId="24" fillId="7" borderId="13" xfId="4" applyNumberFormat="1" applyFont="1" applyFill="1" applyBorder="1" applyAlignment="1">
      <alignment horizontal="center"/>
    </xf>
    <xf numFmtId="2" fontId="26" fillId="7" borderId="13" xfId="4" applyNumberFormat="1" applyFont="1" applyFill="1" applyBorder="1"/>
    <xf numFmtId="177" fontId="4" fillId="7" borderId="11" xfId="1" applyNumberFormat="1" applyFont="1" applyFill="1" applyBorder="1"/>
    <xf numFmtId="177" fontId="4" fillId="0" borderId="12" xfId="1" applyNumberFormat="1" applyFont="1" applyBorder="1"/>
    <xf numFmtId="177" fontId="4" fillId="0" borderId="0" xfId="1" applyNumberFormat="1" applyFont="1"/>
    <xf numFmtId="177" fontId="4" fillId="0" borderId="13" xfId="1" applyNumberFormat="1" applyFont="1" applyBorder="1"/>
    <xf numFmtId="0" fontId="7" fillId="6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lexanderRoux/Dropbox/SynapseClients/Clients/ExclusiveLife_Botswana/2024%20RetirementAnnuity/Received/2025-10-20/Bond-Yields%208%20October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"/>
    </sheetNames>
    <sheetDataSet>
      <sheetData sheetId="0" refreshError="1">
        <row r="6">
          <cell r="B6">
            <v>46022</v>
          </cell>
          <cell r="C6">
            <v>46113</v>
          </cell>
          <cell r="D6">
            <v>46239</v>
          </cell>
          <cell r="E6">
            <v>46512</v>
          </cell>
          <cell r="F6">
            <v>47366</v>
          </cell>
          <cell r="G6">
            <v>48101</v>
          </cell>
          <cell r="H6">
            <v>49466</v>
          </cell>
          <cell r="I6">
            <v>51300</v>
          </cell>
          <cell r="J6">
            <v>52476</v>
          </cell>
        </row>
        <row r="4173">
          <cell r="B4173">
            <v>3</v>
          </cell>
          <cell r="C4173">
            <v>6</v>
          </cell>
          <cell r="D4173">
            <v>10</v>
          </cell>
          <cell r="E4173">
            <v>19</v>
          </cell>
          <cell r="F4173">
            <v>47</v>
          </cell>
          <cell r="G4173">
            <v>71</v>
          </cell>
          <cell r="H4173">
            <v>116</v>
          </cell>
          <cell r="I4173">
            <v>176</v>
          </cell>
          <cell r="J4173">
            <v>215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CE2218"/>
  <sheetViews>
    <sheetView showGridLines="0" zoomScale="70" zoomScaleNormal="70" workbookViewId="0">
      <selection activeCell="D8" sqref="D8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customWidth="1"/>
    <col min="5" max="5" width="8.1640625" customWidth="1"/>
    <col min="6" max="6" width="8" customWidth="1"/>
    <col min="7" max="7" width="7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bestFit="1" customWidth="1"/>
    <col min="19" max="19" width="7.6640625" bestFit="1" customWidth="1"/>
    <col min="20" max="20" width="7.6640625" customWidth="1"/>
    <col min="21" max="21" width="5.83203125" bestFit="1" customWidth="1"/>
    <col min="22" max="22" width="12.83203125" bestFit="1" customWidth="1"/>
    <col min="23" max="23" width="7.33203125" customWidth="1"/>
    <col min="24" max="24" width="6.83203125" style="131" bestFit="1" customWidth="1"/>
    <col min="25" max="25" width="6.6640625" style="131" bestFit="1" customWidth="1"/>
    <col min="26" max="26" width="7.83203125" style="131" bestFit="1" customWidth="1"/>
    <col min="27" max="27" width="7.5" style="131" bestFit="1" customWidth="1"/>
    <col min="28" max="28" width="7.6640625" bestFit="1" customWidth="1"/>
    <col min="29" max="29" width="8.83203125" bestFit="1" customWidth="1"/>
    <col min="30" max="30" width="2.1640625" customWidth="1"/>
    <col min="31" max="31" width="7.6640625" customWidth="1"/>
    <col min="32" max="32" width="5.832031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7" width="17.5" bestFit="1" customWidth="1"/>
    <col min="48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5" width="11.83203125" bestFit="1" customWidth="1"/>
    <col min="76" max="76" width="10.1640625" customWidth="1"/>
    <col min="77" max="77" width="13.83203125" bestFit="1" customWidth="1"/>
    <col min="78" max="82" width="10.83203125" bestFit="1" customWidth="1"/>
  </cols>
  <sheetData>
    <row r="1" spans="2:83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3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3">
      <c r="B3" s="39" t="s">
        <v>66</v>
      </c>
      <c r="C3" s="22">
        <v>55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Q3" s="148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1685059.226288595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0" t="s">
        <v>100</v>
      </c>
      <c r="BQ3" s="170" t="s">
        <v>104</v>
      </c>
      <c r="BR3" s="170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3">
      <c r="B4" t="s">
        <v>0</v>
      </c>
      <c r="C4" s="23">
        <v>500000</v>
      </c>
      <c r="D4" s="2"/>
      <c r="E4">
        <v>1</v>
      </c>
      <c r="F4" s="54">
        <f>$C$3</f>
        <v>55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484300</v>
      </c>
      <c r="J4" s="57">
        <f ca="1">(I4)*$AU4</f>
        <v>4171.4426819603677</v>
      </c>
      <c r="K4" s="58">
        <f t="shared" ref="K4:K67" si="1">IF(I4=0,0,-$C$19)*H4</f>
        <v>-20</v>
      </c>
      <c r="L4" s="58">
        <f>-I4*($C$16/12)</f>
        <v>-403.58333333333337</v>
      </c>
      <c r="M4" s="58">
        <f>-IF(MOD(E4-1,12)=0,1,0)*I4*($C$17)</f>
        <v>-3632.25</v>
      </c>
      <c r="N4" s="58">
        <f>-I4*($C$18*(1+$C$20))/12</f>
        <v>0</v>
      </c>
      <c r="O4" s="59">
        <f t="shared" ref="O4:O67" si="2">-MIN(
IF(MOD(E4-1,IF($C$7="Annual",12,1))=0,1,0)
*IF(F4&lt;=$C$6,H4*$C$5*$C$4/IF($C$7="Monthly",12,1),$C$12),I4)</f>
        <v>-3333.3333333333335</v>
      </c>
      <c r="P4" s="57">
        <f t="shared" ref="P4:P67" ca="1" si="3">SUM(I4:O4)</f>
        <v>481082.27601529373</v>
      </c>
      <c r="Q4" s="35"/>
      <c r="R4" s="60">
        <f ca="1">OFFSET($E$3,MATCH(C6,F4:F784,1)+1,0)</f>
        <v>121</v>
      </c>
      <c r="S4" s="56">
        <f>$C$6</f>
        <v>65</v>
      </c>
      <c r="T4" s="55">
        <f ca="1">(1-(1-IF(S4&gt;$AJ$90,0,VLOOKUP(ROUND(S4,0),$AJ$4:$AK$90,2,FALSE)))^(1/12))
*IF(S5-S$4&lt;SUBSTITUTE($C$8, "years", "", 1)/1,0,1)</f>
        <v>0</v>
      </c>
      <c r="U4" s="61">
        <f ca="1">OFFSET($H$3,MATCH(C6,F4:F784,1),0)*(1-T4)</f>
        <v>1</v>
      </c>
      <c r="V4" s="57">
        <f ca="1">OFFSET($I$4,MATCH(C6,$F$4:$F$784,1)-1,0)</f>
        <v>500642.19114716718</v>
      </c>
      <c r="W4" s="57">
        <f t="shared" ref="W4:W67" ca="1" si="4">(V4)*$AU4</f>
        <v>4312.2036021917284</v>
      </c>
      <c r="X4" s="58">
        <f ca="1">IF(V4=0,0,-$C$19)*U4</f>
        <v>-20</v>
      </c>
      <c r="Y4" s="58">
        <f ca="1">-V4*($D$16/12)</f>
        <v>-208.60091297798633</v>
      </c>
      <c r="Z4" s="58">
        <f ca="1">-IF(MOD(R4-1,12)=0,1,0)*V4*($C$17)</f>
        <v>-3754.8164336037535</v>
      </c>
      <c r="AA4" s="58">
        <f ca="1">-V4*($C$18*(1+$C$20))/12</f>
        <v>0</v>
      </c>
      <c r="AB4" s="59">
        <f ca="1">-MIN(IF(MOD(R4,IF($C$7="Annual",12,1))=0,1,0)*$C$39*U4/IF($C$7="Monthly",12,1),V4)</f>
        <v>-1944.1138067905574</v>
      </c>
      <c r="AC4" s="57">
        <f t="shared" ref="AC4:AC67" ca="1" si="5">SUM(V4:AB4)</f>
        <v>499026.86359598656</v>
      </c>
      <c r="AD4" s="35"/>
      <c r="AE4" s="55">
        <f>(1-(1-IF(S4&gt;$AJ$90,0,VLOOKUP(ROUND(S4,0),$AJ$4:$AK$90,2,FALSE)))^(1/12))</f>
        <v>2.2646626432303307E-3</v>
      </c>
      <c r="AF4" s="61">
        <f ca="1">OFFSET($H$3,MATCH(C6,F4:F784,1),0)*(1-AE4)</f>
        <v>0.99773533735676967</v>
      </c>
      <c r="AG4" s="63" t="s">
        <v>36</v>
      </c>
      <c r="AH4" s="35">
        <f ca="1">-SUMPRODUCT(O4:O1803,AT4:AT1803)</f>
        <v>323709.43032885913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0.98923099999999997</v>
      </c>
      <c r="AP4" s="68">
        <f>AO4</f>
        <v>0.98923099999999997</v>
      </c>
      <c r="AR4" s="69">
        <f>ROUNDDOWN((AS4-1)/12,0)+1</f>
        <v>1</v>
      </c>
      <c r="AS4" s="70">
        <v>1</v>
      </c>
      <c r="AT4" s="71">
        <f ca="1">1-AU4</f>
        <v>0.99138665562262984</v>
      </c>
      <c r="AU4" s="72">
        <f ca="1">IF($AU$2="Yes",BQ4,((1+$AH$21)^(1/12))-1)</f>
        <v>8.6133443773701579E-3</v>
      </c>
      <c r="AV4" s="73">
        <f ca="1">(1+AU4)</f>
        <v>1.0086133443773702</v>
      </c>
      <c r="AW4" s="74">
        <f ca="1">AV4</f>
        <v>1.0086133443773702</v>
      </c>
      <c r="AY4" s="75">
        <f>1</f>
        <v>1</v>
      </c>
      <c r="AZ4" s="76">
        <f t="shared" ref="AZ4:BK4" ca="1" si="6">OFFSET($AV$3,($AY4*12-11)*AZ$3,0)</f>
        <v>1.0086133443773702</v>
      </c>
      <c r="BA4" s="76">
        <f t="shared" ca="1" si="6"/>
        <v>1.0086133443773702</v>
      </c>
      <c r="BB4" s="76">
        <f t="shared" ca="1" si="6"/>
        <v>1.0086133443773702</v>
      </c>
      <c r="BC4" s="76">
        <f t="shared" ca="1" si="6"/>
        <v>1.0086133443773702</v>
      </c>
      <c r="BD4" s="76">
        <f t="shared" ca="1" si="6"/>
        <v>1.0086133443773702</v>
      </c>
      <c r="BE4" s="76">
        <f t="shared" ca="1" si="6"/>
        <v>1.0094211683286285</v>
      </c>
      <c r="BF4" s="76">
        <f t="shared" ca="1" si="6"/>
        <v>1.0094211683286285</v>
      </c>
      <c r="BG4" s="76">
        <f t="shared" ca="1" si="6"/>
        <v>1.0094211683286285</v>
      </c>
      <c r="BH4" s="76">
        <f t="shared" ca="1" si="6"/>
        <v>1.0094211683286285</v>
      </c>
      <c r="BI4" s="76">
        <f t="shared" ca="1" si="6"/>
        <v>1.0097887453502294</v>
      </c>
      <c r="BJ4" s="76">
        <f t="shared" ca="1" si="6"/>
        <v>1.0097887453502294</v>
      </c>
      <c r="BK4" s="76">
        <f t="shared" ca="1" si="6"/>
        <v>1.0097887453502294</v>
      </c>
      <c r="BL4" s="76">
        <f t="shared" ref="BL4:BL35" ca="1" si="7">PRODUCT(AZ4:BK4)-1</f>
        <v>0.11584727843916443</v>
      </c>
      <c r="BM4" s="77">
        <f ca="1">PRODUCT(AZ4:BK4)</f>
        <v>1.1158472784391644</v>
      </c>
      <c r="BO4" s="70">
        <v>1</v>
      </c>
      <c r="BP4" s="171">
        <f t="shared" ref="BP4:BP6" ca="1" si="8">VLOOKUP(BO4,$BT$4:$BX$13,5,TRUE)/100</f>
        <v>0.1084</v>
      </c>
      <c r="BQ4" s="172">
        <f ca="1">(1+BP4)^(1/12)-1</f>
        <v>8.6133443773701579E-3</v>
      </c>
      <c r="BR4" s="172">
        <f ca="1">1/(1+BQ4)</f>
        <v>0.99146021175965371</v>
      </c>
      <c r="BT4" s="165">
        <v>1</v>
      </c>
      <c r="BU4" s="189">
        <f t="shared" ref="BU4:BU12" si="9">BT4/12</f>
        <v>8.3333333333333329E-2</v>
      </c>
      <c r="BV4" s="166">
        <f>BV3+BT4</f>
        <v>45840</v>
      </c>
      <c r="BW4" s="167">
        <f ca="1">BW5</f>
        <v>10.84</v>
      </c>
      <c r="BX4" s="165">
        <f t="shared" ref="BX4:BX9" ca="1" si="10">BW4</f>
        <v>10.84</v>
      </c>
      <c r="BY4" t="s">
        <v>109</v>
      </c>
    </row>
    <row r="5" spans="2:83">
      <c r="B5" t="s">
        <v>59</v>
      </c>
      <c r="C5" s="24">
        <v>0.08</v>
      </c>
      <c r="D5" s="64"/>
      <c r="E5">
        <f>E4+1</f>
        <v>2</v>
      </c>
      <c r="F5" s="64">
        <f>(E5-E4)/12+F4</f>
        <v>55.083333333333336</v>
      </c>
      <c r="G5" s="55">
        <f t="shared" si="0"/>
        <v>0</v>
      </c>
      <c r="H5" s="78">
        <f>H4*(1-G4)</f>
        <v>1</v>
      </c>
      <c r="I5" s="79">
        <f t="shared" ref="I5:I68" ca="1" si="11">MAX(P4,0)*(1-G5)</f>
        <v>481082.27601529373</v>
      </c>
      <c r="J5" s="79">
        <f t="shared" ref="J5:J67" ca="1" si="12">(I5)*$AU5</f>
        <v>4143.7273171687684</v>
      </c>
      <c r="K5" s="80">
        <f t="shared" ca="1" si="1"/>
        <v>-20</v>
      </c>
      <c r="L5" s="80">
        <f t="shared" ref="L5:L68" ca="1" si="13">IF(OR(I4+O4=0,K4=0),0,-I5*($C$16/12))</f>
        <v>-400.90189667941144</v>
      </c>
      <c r="M5" s="80">
        <f t="shared" ref="M5:M14" ca="1" si="14">IF(OR(I4+O4=0,K4=0),0,-IF(MOD(E5-1,12)=0,1,0)*I5*($C$17))</f>
        <v>0</v>
      </c>
      <c r="N5" s="80">
        <f t="shared" ref="N5:N68" ca="1" si="15">IF(OR(I4+O4=0,K4=0),0,-I5*($C$18*(1+$C$20))/12)</f>
        <v>0</v>
      </c>
      <c r="O5" s="81">
        <f t="shared" ca="1" si="2"/>
        <v>-3333.3333333333335</v>
      </c>
      <c r="P5" s="79">
        <f t="shared" ca="1" si="3"/>
        <v>481471.76810244977</v>
      </c>
      <c r="Q5" s="35"/>
      <c r="R5">
        <f t="shared" ref="R5:R68" ca="1" si="16">R4+1</f>
        <v>122</v>
      </c>
      <c r="S5" s="78">
        <f ca="1">(R5-R4)/12+S4</f>
        <v>65.083333333333329</v>
      </c>
      <c r="T5" s="55">
        <f t="shared" ref="T5:T68" ca="1" si="17">(1-(1-IF(S5&gt;$AJ$90,0,VLOOKUP(ROUND(S5,0),$AJ$4:$AK$90,2,FALSE)))^(1/12))
*IF(S6-S$4&lt;SUBSTITUTE($C$8, "years", "", 1)/1,0,1)</f>
        <v>0</v>
      </c>
      <c r="U5" s="78">
        <f t="shared" ref="U5:U68" ca="1" si="18">IF(S6-S$4&lt;SUBSTITUTE($C$8, "years", "", 1)/1,U4,AF4)*
(1-T5)</f>
        <v>1</v>
      </c>
      <c r="V5" s="79">
        <f ca="1">MAX(AC4,0)*(1-AE5)</f>
        <v>497896.73610003234</v>
      </c>
      <c r="W5" s="79">
        <f t="shared" ca="1" si="4"/>
        <v>4288.5560523981667</v>
      </c>
      <c r="X5" s="80">
        <f t="shared" ref="X5" ca="1" si="19">IF(V5=0,0,-$C$19)*U5</f>
        <v>-20</v>
      </c>
      <c r="Y5" s="80">
        <f ca="1">IF(OR(V4+AB4=0,X4=0),0,-V5*($D$16/12))</f>
        <v>-207.45697337501349</v>
      </c>
      <c r="Z5" s="80">
        <f t="shared" ref="Z5:Z68" ca="1" si="20">-IF(MOD(R5-1,12)=0,1,0)*V5*($C$17)</f>
        <v>0</v>
      </c>
      <c r="AA5" s="80">
        <f ca="1">IF(OR(V4+AB4=0,X4=0),0,-V5*($C$18*(1+$C$20))/12)</f>
        <v>0</v>
      </c>
      <c r="AB5" s="81">
        <f t="shared" ref="AB5:AB67" ca="1" si="21">-MIN(IF(MOD(R5,IF($C$7="Annual",12,1))=0,1,0)*$C$39*U5/IF($C$7="Monthly",12,1),V5)</f>
        <v>-1944.1138067905574</v>
      </c>
      <c r="AC5" s="79">
        <f t="shared" ca="1" si="5"/>
        <v>500013.72137226496</v>
      </c>
      <c r="AD5" s="35"/>
      <c r="AE5" s="55">
        <f ca="1">(1-(1-IF(S5&gt;$AJ$90,0,VLOOKUP(ROUND(S5,0),$AJ$4:$AK$90,2,FALSE)))^(1/12))</f>
        <v>2.2646626432303307E-3</v>
      </c>
      <c r="AF5" s="78">
        <f ca="1">AF4*(1-AE5)</f>
        <v>0.99547580341042696</v>
      </c>
      <c r="AG5" s="63" t="s">
        <v>37</v>
      </c>
      <c r="AH5" s="35">
        <f>C4</f>
        <v>500000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 t="shared" ref="AM5:AM36" si="22">$C$6+E5-1</f>
        <v>66</v>
      </c>
      <c r="AN5" s="66">
        <f t="shared" ref="AN5:AN36" si="23">IF(AM5&gt;$AJ$90,0,VLOOKUP($C$6+E5-1,$AJ$4:$AK$90,2,FALSE))</f>
        <v>2.9425000000000003E-2</v>
      </c>
      <c r="AO5" s="67">
        <f>(1-IFERROR(AN5,1))*AO4</f>
        <v>0.96012287782499994</v>
      </c>
      <c r="AP5" s="68">
        <f t="shared" ref="AP5:AP36" ca="1" si="24">AO5/BM4</f>
        <v>0.86044290861022654</v>
      </c>
      <c r="AR5" s="69">
        <f t="shared" ref="AR5:AR68" si="25">ROUNDDOWN((AS5-1)/12,0)+1</f>
        <v>1</v>
      </c>
      <c r="AS5" s="70">
        <f>AS4+1</f>
        <v>2</v>
      </c>
      <c r="AT5" s="71">
        <f ca="1">(1-AU5)*AT4</f>
        <v>0.98284750094662288</v>
      </c>
      <c r="AU5" s="72">
        <f t="shared" ref="AU5:AU68" ca="1" si="26">IF($AU$2="Yes",BQ5,((1+$AH$21)^(1/12))-1)</f>
        <v>8.6133443773701579E-3</v>
      </c>
      <c r="AV5" s="73">
        <f t="shared" ref="AV5:AV68" ca="1" si="27">(1+AU5)</f>
        <v>1.0086133443773702</v>
      </c>
      <c r="AW5" s="74">
        <f ca="1">PRODUCT(AV$4:AV5)</f>
        <v>1.0173008784561035</v>
      </c>
      <c r="AY5" s="75">
        <f>AY4+1</f>
        <v>2</v>
      </c>
      <c r="AZ5" s="76">
        <f t="shared" ref="AZ5:BK14" ca="1" si="28">OFFSET($AV$3,($AY5*12-12)+AZ$3,0)</f>
        <v>1.0097887453502294</v>
      </c>
      <c r="BA5" s="76">
        <f t="shared" ca="1" si="28"/>
        <v>1.0097887453502294</v>
      </c>
      <c r="BB5" s="76">
        <f t="shared" ca="1" si="28"/>
        <v>1.0097887453502294</v>
      </c>
      <c r="BC5" s="76">
        <f t="shared" ca="1" si="28"/>
        <v>1.0097887453502294</v>
      </c>
      <c r="BD5" s="76">
        <f t="shared" ca="1" si="28"/>
        <v>1.0097887453502294</v>
      </c>
      <c r="BE5" s="76">
        <f t="shared" ca="1" si="28"/>
        <v>1.0097887453502294</v>
      </c>
      <c r="BF5" s="76">
        <f t="shared" ca="1" si="28"/>
        <v>1.008134359807566</v>
      </c>
      <c r="BG5" s="76">
        <f t="shared" ca="1" si="28"/>
        <v>1.008134359807566</v>
      </c>
      <c r="BH5" s="76">
        <f t="shared" ca="1" si="28"/>
        <v>1.008134359807566</v>
      </c>
      <c r="BI5" s="76">
        <f t="shared" ca="1" si="28"/>
        <v>1.008134359807566</v>
      </c>
      <c r="BJ5" s="76">
        <f t="shared" ca="1" si="28"/>
        <v>1.008134359807566</v>
      </c>
      <c r="BK5" s="76">
        <f t="shared" ca="1" si="28"/>
        <v>1.008134359807566</v>
      </c>
      <c r="BL5" s="76">
        <f t="shared" ca="1" si="7"/>
        <v>0.11299613656112872</v>
      </c>
      <c r="BM5" s="77">
        <f t="shared" ref="BM5:BM36" ca="1" si="29">PRODUCT(AZ5:BK5)*BM4</f>
        <v>1.24193370989504</v>
      </c>
      <c r="BO5" s="70">
        <f>BO4+1</f>
        <v>2</v>
      </c>
      <c r="BP5" s="171">
        <f t="shared" ca="1" si="8"/>
        <v>0.1084</v>
      </c>
      <c r="BQ5" s="172">
        <f t="shared" ref="BQ5:BQ68" ca="1" si="30">(1+BP5)^(1/12)-1</f>
        <v>8.6133443773701579E-3</v>
      </c>
      <c r="BR5" s="172">
        <f ca="1">BR4/(1+BQ5)</f>
        <v>0.98299335150249745</v>
      </c>
      <c r="BT5" s="180">
        <f ca="1">OFFSET($BV$17,0,AS5-2)</f>
        <v>3</v>
      </c>
      <c r="BU5" s="190">
        <f t="shared" ca="1" si="9"/>
        <v>0.25</v>
      </c>
      <c r="BV5" s="159">
        <v>45966</v>
      </c>
      <c r="BW5" s="160">
        <f ca="1">OFFSET($BV$17,1,AS5-2)</f>
        <v>10.84</v>
      </c>
      <c r="BX5" s="180">
        <f t="shared" ca="1" si="10"/>
        <v>10.84</v>
      </c>
      <c r="BY5" t="s">
        <v>109</v>
      </c>
    </row>
    <row r="6" spans="2:83">
      <c r="B6" t="s">
        <v>65</v>
      </c>
      <c r="C6" s="23">
        <v>65</v>
      </c>
      <c r="D6" s="64"/>
      <c r="E6">
        <f t="shared" ref="E6:E69" si="31">E5+1</f>
        <v>3</v>
      </c>
      <c r="F6" s="64">
        <f t="shared" ref="F6:F69" si="32">(E6-E5)/12+F5</f>
        <v>55.166666666666671</v>
      </c>
      <c r="G6" s="55">
        <f t="shared" si="0"/>
        <v>0</v>
      </c>
      <c r="H6" s="78">
        <f>H5*(1-G6)</f>
        <v>1</v>
      </c>
      <c r="I6" s="79">
        <f t="shared" ca="1" si="11"/>
        <v>481471.76810244977</v>
      </c>
      <c r="J6" s="79">
        <f t="shared" ca="1" si="12"/>
        <v>4147.0821466477046</v>
      </c>
      <c r="K6" s="80">
        <f t="shared" ca="1" si="1"/>
        <v>-20</v>
      </c>
      <c r="L6" s="80">
        <f t="shared" ca="1" si="13"/>
        <v>-401.22647341870817</v>
      </c>
      <c r="M6" s="80">
        <f t="shared" ca="1" si="14"/>
        <v>0</v>
      </c>
      <c r="N6" s="80">
        <f t="shared" ca="1" si="15"/>
        <v>0</v>
      </c>
      <c r="O6" s="81">
        <f t="shared" ca="1" si="2"/>
        <v>-3333.3333333333335</v>
      </c>
      <c r="P6" s="79">
        <f t="shared" ca="1" si="3"/>
        <v>481864.29044234543</v>
      </c>
      <c r="Q6" s="35"/>
      <c r="R6">
        <f t="shared" ca="1" si="16"/>
        <v>123</v>
      </c>
      <c r="S6" s="78">
        <f t="shared" ref="S6:S69" ca="1" si="33">(R6-R5)/12+S5</f>
        <v>65.166666666666657</v>
      </c>
      <c r="T6" s="55">
        <f t="shared" ca="1" si="17"/>
        <v>0</v>
      </c>
      <c r="U6" s="78">
        <f t="shared" ca="1" si="18"/>
        <v>1</v>
      </c>
      <c r="V6" s="79">
        <f t="shared" ref="V6:V69" ca="1" si="34">MAX(AC5,0)*(1-AE6)</f>
        <v>498881.3589763706</v>
      </c>
      <c r="W6" s="79">
        <f t="shared" ca="1" si="4"/>
        <v>4297.0369483139048</v>
      </c>
      <c r="X6" s="80">
        <f t="shared" ref="X6:X69" ca="1" si="35">IF(V6=0,0,-$C$19)*U6</f>
        <v>-20</v>
      </c>
      <c r="Y6" s="80">
        <f t="shared" ref="Y6:Y69" ca="1" si="36">IF(OR(V5+AB5=0,X5=0),0,-V6*($D$16/12))</f>
        <v>-207.8672329068211</v>
      </c>
      <c r="Z6" s="80">
        <f t="shared" ca="1" si="20"/>
        <v>0</v>
      </c>
      <c r="AA6" s="80">
        <f t="shared" ref="AA6:AA69" ca="1" si="37">IF(OR(V5+AB5=0,X5=0),0,-V6*($C$18*(1+$C$20))/12)</f>
        <v>0</v>
      </c>
      <c r="AB6" s="81">
        <f t="shared" ca="1" si="21"/>
        <v>-1944.1138067905574</v>
      </c>
      <c r="AC6" s="79">
        <f t="shared" ca="1" si="5"/>
        <v>501006.41488498711</v>
      </c>
      <c r="AD6" s="35"/>
      <c r="AE6" s="55">
        <f t="shared" ref="AE6:AE69" ca="1" si="38">(1-(1-IF(S6&gt;$AJ$90,0,VLOOKUP(ROUND(S6,0),$AJ$4:$AK$90,2,FALSE)))^(1/12))</f>
        <v>2.2646626432303307E-3</v>
      </c>
      <c r="AF6" s="78">
        <f t="shared" ref="AF6:AF69" ca="1" si="39">AF5*(1-AE6)</f>
        <v>0.99322138654620362</v>
      </c>
      <c r="AG6" s="1" t="str">
        <f>C7&amp;" "&amp;"benefit under Living Annuity"</f>
        <v>Monthly benefit under Living Annuity</v>
      </c>
      <c r="AH6" s="35">
        <f>$C$4*$C$5/IF($C$7="Monthly",12,1)</f>
        <v>3333.3333333333335</v>
      </c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si="22"/>
        <v>67</v>
      </c>
      <c r="AN6" s="66">
        <f t="shared" si="23"/>
        <v>3.2252000000000003E-2</v>
      </c>
      <c r="AO6" s="67">
        <f t="shared" ref="AO6:AO69" si="40">(1-IFERROR(AN6,1))*AO5</f>
        <v>0.92915699476938807</v>
      </c>
      <c r="AP6" s="68">
        <f t="shared" ca="1" si="24"/>
        <v>0.74815345405828004</v>
      </c>
      <c r="AR6" s="69">
        <f t="shared" si="25"/>
        <v>1</v>
      </c>
      <c r="AS6" s="70">
        <f t="shared" ref="AS6:AS69" si="41">AS5+1</f>
        <v>3</v>
      </c>
      <c r="AT6" s="71">
        <f t="shared" ref="AT6:AT69" ca="1" si="42">(1-AU6)*AT5</f>
        <v>0.97438189695053201</v>
      </c>
      <c r="AU6" s="72">
        <f t="shared" ca="1" si="26"/>
        <v>8.6133443773701579E-3</v>
      </c>
      <c r="AV6" s="73">
        <f t="shared" ca="1" si="27"/>
        <v>1.0086133443773702</v>
      </c>
      <c r="AW6" s="74">
        <f ca="1">PRODUCT(AV$4:AV6)</f>
        <v>1.0260632412576471</v>
      </c>
      <c r="AY6" s="75">
        <f t="shared" ref="AY6:AY69" si="43">AY5+1</f>
        <v>3</v>
      </c>
      <c r="AZ6" s="76">
        <f t="shared" ca="1" si="28"/>
        <v>1.008134359807566</v>
      </c>
      <c r="BA6" s="76">
        <f t="shared" ca="1" si="28"/>
        <v>1.008134359807566</v>
      </c>
      <c r="BB6" s="76">
        <f t="shared" ca="1" si="28"/>
        <v>1.008134359807566</v>
      </c>
      <c r="BC6" s="76">
        <f t="shared" ca="1" si="28"/>
        <v>1.008134359807566</v>
      </c>
      <c r="BD6" s="76">
        <f t="shared" ca="1" si="28"/>
        <v>1.008134359807566</v>
      </c>
      <c r="BE6" s="76">
        <f t="shared" ca="1" si="28"/>
        <v>1.008134359807566</v>
      </c>
      <c r="BF6" s="76">
        <f t="shared" ca="1" si="28"/>
        <v>1.008134359807566</v>
      </c>
      <c r="BG6" s="76">
        <f t="shared" ca="1" si="28"/>
        <v>1.008134359807566</v>
      </c>
      <c r="BH6" s="76">
        <f t="shared" ca="1" si="28"/>
        <v>1.008134359807566</v>
      </c>
      <c r="BI6" s="76">
        <f t="shared" ca="1" si="28"/>
        <v>1.008134359807566</v>
      </c>
      <c r="BJ6" s="76">
        <f t="shared" ca="1" si="28"/>
        <v>1.008134359807566</v>
      </c>
      <c r="BK6" s="76">
        <f t="shared" ca="1" si="28"/>
        <v>1.008134359807566</v>
      </c>
      <c r="BL6" s="76">
        <f t="shared" ca="1" si="7"/>
        <v>0.10209999999999986</v>
      </c>
      <c r="BM6" s="77">
        <f t="shared" ca="1" si="29"/>
        <v>1.3687351416753235</v>
      </c>
      <c r="BO6" s="70">
        <f t="shared" ref="BO6:BO69" si="44">BO5+1</f>
        <v>3</v>
      </c>
      <c r="BP6" s="171">
        <f t="shared" ca="1" si="8"/>
        <v>0.1084</v>
      </c>
      <c r="BQ6" s="172">
        <f t="shared" ca="1" si="30"/>
        <v>8.6133443773701579E-3</v>
      </c>
      <c r="BR6" s="172">
        <f ca="1">BR5/(1+BQ6)</f>
        <v>0.97459879643899783</v>
      </c>
      <c r="BT6" s="181">
        <f t="shared" ref="BT6:BT13" ca="1" si="45">OFFSET($BV$17,0,AS6-2)</f>
        <v>6</v>
      </c>
      <c r="BU6" s="191">
        <f t="shared" ca="1" si="9"/>
        <v>0.5</v>
      </c>
      <c r="BV6" s="161">
        <v>46057</v>
      </c>
      <c r="BW6" s="162">
        <f t="shared" ref="BW6:BW13" ca="1" si="46">OFFSET($BV$17,1,AS6-2)</f>
        <v>11.91</v>
      </c>
      <c r="BX6" s="181">
        <f t="shared" ca="1" si="10"/>
        <v>11.91</v>
      </c>
      <c r="BY6" t="s">
        <v>109</v>
      </c>
    </row>
    <row r="7" spans="2:83">
      <c r="B7" t="s">
        <v>31</v>
      </c>
      <c r="C7" s="145" t="s">
        <v>58</v>
      </c>
      <c r="E7">
        <f t="shared" si="31"/>
        <v>4</v>
      </c>
      <c r="F7" s="64">
        <f t="shared" si="32"/>
        <v>55.250000000000007</v>
      </c>
      <c r="G7" s="55">
        <f t="shared" si="0"/>
        <v>0</v>
      </c>
      <c r="H7" s="78">
        <f t="shared" ref="H7:H70" si="47">H6*(1-G7)</f>
        <v>1</v>
      </c>
      <c r="I7" s="79">
        <f t="shared" ca="1" si="11"/>
        <v>481864.29044234543</v>
      </c>
      <c r="J7" s="79">
        <f t="shared" ca="1" si="12"/>
        <v>4150.4630767370363</v>
      </c>
      <c r="K7" s="80">
        <f t="shared" ca="1" si="1"/>
        <v>-20</v>
      </c>
      <c r="L7" s="80">
        <f t="shared" ca="1" si="13"/>
        <v>-401.55357536862124</v>
      </c>
      <c r="M7" s="80">
        <f t="shared" ca="1" si="14"/>
        <v>0</v>
      </c>
      <c r="N7" s="80">
        <f t="shared" ca="1" si="15"/>
        <v>0</v>
      </c>
      <c r="O7" s="81">
        <f t="shared" ca="1" si="2"/>
        <v>-3333.3333333333335</v>
      </c>
      <c r="P7" s="79">
        <f t="shared" ca="1" si="3"/>
        <v>482259.86661038053</v>
      </c>
      <c r="Q7" s="35"/>
      <c r="R7">
        <f t="shared" ca="1" si="16"/>
        <v>124</v>
      </c>
      <c r="S7" s="78">
        <f t="shared" ca="1" si="33"/>
        <v>65.249999999999986</v>
      </c>
      <c r="T7" s="55">
        <f t="shared" ca="1" si="17"/>
        <v>0</v>
      </c>
      <c r="U7" s="78">
        <f t="shared" ca="1" si="18"/>
        <v>1</v>
      </c>
      <c r="V7" s="79">
        <f t="shared" ca="1" si="34"/>
        <v>499871.80437317834</v>
      </c>
      <c r="W7" s="79">
        <f t="shared" ca="1" si="4"/>
        <v>4305.567995603591</v>
      </c>
      <c r="X7" s="80">
        <f t="shared" ca="1" si="35"/>
        <v>-20</v>
      </c>
      <c r="Y7" s="80">
        <f t="shared" ca="1" si="36"/>
        <v>-208.27991848882431</v>
      </c>
      <c r="Z7" s="80">
        <f t="shared" ca="1" si="20"/>
        <v>0</v>
      </c>
      <c r="AA7" s="80">
        <f t="shared" ca="1" si="37"/>
        <v>0</v>
      </c>
      <c r="AB7" s="81">
        <f t="shared" ca="1" si="21"/>
        <v>-1944.1138067905574</v>
      </c>
      <c r="AC7" s="79">
        <f t="shared" ca="1" si="5"/>
        <v>502004.97864350257</v>
      </c>
      <c r="AD7" s="35"/>
      <c r="AE7" s="55">
        <f t="shared" ca="1" si="38"/>
        <v>2.2646626432303307E-3</v>
      </c>
      <c r="AF7" s="78">
        <f t="shared" ca="1" si="39"/>
        <v>0.99097207517563501</v>
      </c>
      <c r="AG7" s="63" t="s">
        <v>39</v>
      </c>
      <c r="AH7" s="35">
        <f ca="1">COUNTIFS(O4:O1803,-AH6)</f>
        <v>120</v>
      </c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22"/>
        <v>68</v>
      </c>
      <c r="AN7" s="66">
        <f t="shared" si="23"/>
        <v>3.5321000000000005E-2</v>
      </c>
      <c r="AO7" s="67">
        <f t="shared" si="40"/>
        <v>0.89633824055713851</v>
      </c>
      <c r="AP7" s="68">
        <f t="shared" ca="1" si="24"/>
        <v>0.65486609736638013</v>
      </c>
      <c r="AR7" s="69">
        <f t="shared" si="25"/>
        <v>1</v>
      </c>
      <c r="AS7" s="70">
        <f t="shared" si="41"/>
        <v>4</v>
      </c>
      <c r="AT7" s="71">
        <f t="shared" ca="1" si="42"/>
        <v>0.96598921011702188</v>
      </c>
      <c r="AU7" s="72">
        <f t="shared" ca="1" si="26"/>
        <v>8.6133443773701579E-3</v>
      </c>
      <c r="AV7" s="73">
        <f t="shared" ca="1" si="27"/>
        <v>1.0086133443773702</v>
      </c>
      <c r="AW7" s="74">
        <f ca="1">PRODUCT(AV$4:AV7)</f>
        <v>1.03490107730756</v>
      </c>
      <c r="AY7" s="75">
        <f t="shared" si="43"/>
        <v>4</v>
      </c>
      <c r="AZ7" s="76">
        <f t="shared" ca="1" si="28"/>
        <v>1.008134359807566</v>
      </c>
      <c r="BA7" s="76">
        <f t="shared" ca="1" si="28"/>
        <v>1.008134359807566</v>
      </c>
      <c r="BB7" s="76">
        <f t="shared" ca="1" si="28"/>
        <v>1.008134359807566</v>
      </c>
      <c r="BC7" s="76">
        <f t="shared" ca="1" si="28"/>
        <v>1.008134359807566</v>
      </c>
      <c r="BD7" s="76">
        <f t="shared" ca="1" si="28"/>
        <v>1.008134359807566</v>
      </c>
      <c r="BE7" s="76">
        <f t="shared" ca="1" si="28"/>
        <v>1.008134359807566</v>
      </c>
      <c r="BF7" s="76">
        <f t="shared" ca="1" si="28"/>
        <v>1.008134359807566</v>
      </c>
      <c r="BG7" s="76">
        <f t="shared" ca="1" si="28"/>
        <v>1.008134359807566</v>
      </c>
      <c r="BH7" s="76">
        <f t="shared" ca="1" si="28"/>
        <v>1.008134359807566</v>
      </c>
      <c r="BI7" s="76">
        <f t="shared" ca="1" si="28"/>
        <v>1.008134359807566</v>
      </c>
      <c r="BJ7" s="76">
        <f t="shared" ca="1" si="28"/>
        <v>1.0083171253540881</v>
      </c>
      <c r="BK7" s="76">
        <f t="shared" ca="1" si="28"/>
        <v>1.0083171253540881</v>
      </c>
      <c r="BL7" s="76">
        <f t="shared" ca="1" si="7"/>
        <v>0.10249963753878744</v>
      </c>
      <c r="BM7" s="77">
        <f t="shared" ca="1" si="29"/>
        <v>1.509029997583645</v>
      </c>
      <c r="BO7" s="70">
        <f t="shared" si="44"/>
        <v>4</v>
      </c>
      <c r="BP7" s="171">
        <f ca="1">VLOOKUP(BO7,$BT$4:$BX$13,5,TRUE)/100</f>
        <v>0.1084</v>
      </c>
      <c r="BQ7" s="172">
        <f t="shared" ca="1" si="30"/>
        <v>8.6133443773701579E-3</v>
      </c>
      <c r="BR7" s="172">
        <f t="shared" ref="BR7:BR70" ca="1" si="48">BR6/(1+BQ7)</f>
        <v>0.96627592909811244</v>
      </c>
      <c r="BT7" s="181">
        <f t="shared" ca="1" si="45"/>
        <v>10</v>
      </c>
      <c r="BU7" s="191">
        <f t="shared" ca="1" si="9"/>
        <v>0.83333333333333337</v>
      </c>
      <c r="BV7" s="161">
        <v>46239</v>
      </c>
      <c r="BW7" s="162">
        <f ca="1">OFFSET($BV$17,1,AS7-2)</f>
        <v>12.4</v>
      </c>
      <c r="BX7" s="181">
        <f t="shared" ca="1" si="10"/>
        <v>12.4</v>
      </c>
      <c r="BY7" t="s">
        <v>109</v>
      </c>
    </row>
    <row r="8" spans="2:83">
      <c r="B8" s="82" t="s">
        <v>94</v>
      </c>
      <c r="C8" s="175" t="s">
        <v>97</v>
      </c>
      <c r="E8">
        <f t="shared" si="31"/>
        <v>5</v>
      </c>
      <c r="F8" s="64">
        <f t="shared" si="32"/>
        <v>55.333333333333343</v>
      </c>
      <c r="G8" s="55">
        <f t="shared" si="0"/>
        <v>0</v>
      </c>
      <c r="H8" s="78">
        <f t="shared" si="47"/>
        <v>1</v>
      </c>
      <c r="I8" s="79">
        <f t="shared" ca="1" si="11"/>
        <v>482259.86661038053</v>
      </c>
      <c r="J8" s="79">
        <f t="shared" ca="1" si="12"/>
        <v>4153.8703104998031</v>
      </c>
      <c r="K8" s="80">
        <f t="shared" ca="1" si="1"/>
        <v>-20</v>
      </c>
      <c r="L8" s="80">
        <f t="shared" ca="1" si="13"/>
        <v>-401.88322217531714</v>
      </c>
      <c r="M8" s="80">
        <f t="shared" ca="1" si="14"/>
        <v>0</v>
      </c>
      <c r="N8" s="80">
        <f t="shared" ca="1" si="15"/>
        <v>0</v>
      </c>
      <c r="O8" s="81">
        <f t="shared" ca="1" si="2"/>
        <v>-3333.3333333333335</v>
      </c>
      <c r="P8" s="79">
        <f t="shared" ca="1" si="3"/>
        <v>482658.52036537172</v>
      </c>
      <c r="Q8" s="35"/>
      <c r="R8">
        <f t="shared" ca="1" si="16"/>
        <v>125</v>
      </c>
      <c r="S8" s="78">
        <f t="shared" ca="1" si="33"/>
        <v>65.333333333333314</v>
      </c>
      <c r="T8" s="55">
        <f t="shared" ca="1" si="17"/>
        <v>0</v>
      </c>
      <c r="U8" s="78">
        <f t="shared" ca="1" si="18"/>
        <v>1</v>
      </c>
      <c r="V8" s="79">
        <f t="shared" ca="1" si="34"/>
        <v>500868.10672165302</v>
      </c>
      <c r="W8" s="79">
        <f t="shared" ca="1" si="4"/>
        <v>4314.149490834986</v>
      </c>
      <c r="X8" s="80">
        <f t="shared" ca="1" si="35"/>
        <v>-20</v>
      </c>
      <c r="Y8" s="80">
        <f t="shared" ca="1" si="36"/>
        <v>-208.69504446735544</v>
      </c>
      <c r="Z8" s="80">
        <f t="shared" ca="1" si="20"/>
        <v>0</v>
      </c>
      <c r="AA8" s="80">
        <f t="shared" ca="1" si="37"/>
        <v>0</v>
      </c>
      <c r="AB8" s="81">
        <f t="shared" ca="1" si="21"/>
        <v>-1944.1138067905574</v>
      </c>
      <c r="AC8" s="79">
        <f t="shared" ca="1" si="5"/>
        <v>503009.44736123009</v>
      </c>
      <c r="AD8" s="35"/>
      <c r="AE8" s="55">
        <f t="shared" ca="1" si="38"/>
        <v>2.2646626432303307E-3</v>
      </c>
      <c r="AF8" s="78">
        <f t="shared" ca="1" si="39"/>
        <v>0.98872785773650029</v>
      </c>
      <c r="AG8" s="63" t="s">
        <v>40</v>
      </c>
      <c r="AH8" s="35">
        <f ca="1">AH3-AH6*AH7</f>
        <v>1285059.226288595</v>
      </c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22"/>
        <v>69</v>
      </c>
      <c r="AN8" s="66">
        <f t="shared" si="23"/>
        <v>3.8643000000000004E-2</v>
      </c>
      <c r="AO8" s="67">
        <f t="shared" si="40"/>
        <v>0.86170104192728902</v>
      </c>
      <c r="AP8" s="68">
        <f t="shared" ca="1" si="24"/>
        <v>0.57102976303128472</v>
      </c>
      <c r="AR8" s="69">
        <f t="shared" si="25"/>
        <v>1</v>
      </c>
      <c r="AS8" s="70">
        <f t="shared" si="41"/>
        <v>5</v>
      </c>
      <c r="AT8" s="71">
        <f t="shared" ca="1" si="42"/>
        <v>0.9576688123854602</v>
      </c>
      <c r="AU8" s="72">
        <f t="shared" ca="1" si="26"/>
        <v>8.6133443773701579E-3</v>
      </c>
      <c r="AV8" s="73">
        <f t="shared" ca="1" si="27"/>
        <v>1.0086133443773702</v>
      </c>
      <c r="AW8" s="74">
        <f ca="1">PRODUCT(AV$4:AV8)</f>
        <v>1.0438150366829213</v>
      </c>
      <c r="AY8" s="75">
        <f t="shared" si="43"/>
        <v>5</v>
      </c>
      <c r="AZ8" s="76">
        <f t="shared" ca="1" si="28"/>
        <v>1.0083171253540881</v>
      </c>
      <c r="BA8" s="76">
        <f t="shared" ca="1" si="28"/>
        <v>1.0083171253540881</v>
      </c>
      <c r="BB8" s="76">
        <f t="shared" ca="1" si="28"/>
        <v>1.0083171253540881</v>
      </c>
      <c r="BC8" s="76">
        <f t="shared" ca="1" si="28"/>
        <v>1.0083171253540881</v>
      </c>
      <c r="BD8" s="76">
        <f t="shared" ca="1" si="28"/>
        <v>1.0083171253540881</v>
      </c>
      <c r="BE8" s="76">
        <f t="shared" ca="1" si="28"/>
        <v>1.0083171253540881</v>
      </c>
      <c r="BF8" s="76">
        <f t="shared" ca="1" si="28"/>
        <v>1.0083171253540881</v>
      </c>
      <c r="BG8" s="76">
        <f t="shared" ca="1" si="28"/>
        <v>1.0083171253540881</v>
      </c>
      <c r="BH8" s="76">
        <f t="shared" ca="1" si="28"/>
        <v>1.0083171253540881</v>
      </c>
      <c r="BI8" s="76">
        <f t="shared" ca="1" si="28"/>
        <v>1.0083171253540881</v>
      </c>
      <c r="BJ8" s="76">
        <f t="shared" ca="1" si="28"/>
        <v>1.0083171253540881</v>
      </c>
      <c r="BK8" s="76">
        <f t="shared" ca="1" si="28"/>
        <v>1.0083171253540881</v>
      </c>
      <c r="BL8" s="76">
        <f t="shared" ca="1" si="7"/>
        <v>0.10450000000000159</v>
      </c>
      <c r="BM8" s="77">
        <f t="shared" ca="1" si="29"/>
        <v>1.6667236323311383</v>
      </c>
      <c r="BO8" s="70">
        <f t="shared" si="44"/>
        <v>5</v>
      </c>
      <c r="BP8" s="171">
        <f t="shared" ref="BP8:BP71" ca="1" si="49">VLOOKUP(BO8,$BT$4:$BX$13,5,TRUE)/100</f>
        <v>0.1084</v>
      </c>
      <c r="BQ8" s="172">
        <f t="shared" ca="1" si="30"/>
        <v>8.6133443773701579E-3</v>
      </c>
      <c r="BR8" s="172">
        <f t="shared" ca="1" si="48"/>
        <v>0.95802413728187075</v>
      </c>
      <c r="BT8" s="181">
        <f t="shared" ca="1" si="45"/>
        <v>19</v>
      </c>
      <c r="BU8" s="191">
        <f t="shared" ca="1" si="9"/>
        <v>1.5833333333333333</v>
      </c>
      <c r="BV8" s="161">
        <v>46512</v>
      </c>
      <c r="BW8" s="162">
        <f t="shared" ca="1" si="46"/>
        <v>10.210000000000001</v>
      </c>
      <c r="BX8" s="181">
        <f t="shared" ca="1" si="10"/>
        <v>10.210000000000001</v>
      </c>
      <c r="BY8" t="s">
        <v>110</v>
      </c>
    </row>
    <row r="9" spans="2:83">
      <c r="B9" s="83" t="s">
        <v>96</v>
      </c>
      <c r="C9" s="84">
        <f>StartofRA-StartofLA</f>
        <v>10</v>
      </c>
      <c r="D9" s="147" t="s">
        <v>95</v>
      </c>
      <c r="E9">
        <f t="shared" si="31"/>
        <v>6</v>
      </c>
      <c r="F9" s="64">
        <f t="shared" si="32"/>
        <v>55.416666666666679</v>
      </c>
      <c r="G9" s="55">
        <f t="shared" si="0"/>
        <v>0</v>
      </c>
      <c r="H9" s="78">
        <f t="shared" si="47"/>
        <v>1</v>
      </c>
      <c r="I9" s="79">
        <f t="shared" ca="1" si="11"/>
        <v>482658.52036537172</v>
      </c>
      <c r="J9" s="79">
        <f t="shared" ca="1" si="12"/>
        <v>4547.2071656089302</v>
      </c>
      <c r="K9" s="80">
        <f t="shared" ca="1" si="1"/>
        <v>-20</v>
      </c>
      <c r="L9" s="80">
        <f t="shared" ca="1" si="13"/>
        <v>-402.21543363780978</v>
      </c>
      <c r="M9" s="80">
        <f t="shared" ca="1" si="14"/>
        <v>0</v>
      </c>
      <c r="N9" s="80">
        <f t="shared" ca="1" si="15"/>
        <v>0</v>
      </c>
      <c r="O9" s="81">
        <f t="shared" ca="1" si="2"/>
        <v>-3333.3333333333335</v>
      </c>
      <c r="P9" s="79">
        <f t="shared" ca="1" si="3"/>
        <v>483450.17876400956</v>
      </c>
      <c r="Q9" s="35"/>
      <c r="R9">
        <f t="shared" ca="1" si="16"/>
        <v>126</v>
      </c>
      <c r="S9" s="78">
        <f t="shared" ca="1" si="33"/>
        <v>65.416666666666643</v>
      </c>
      <c r="T9" s="55">
        <f t="shared" ca="1" si="17"/>
        <v>0</v>
      </c>
      <c r="U9" s="78">
        <f t="shared" ca="1" si="18"/>
        <v>1</v>
      </c>
      <c r="V9" s="79">
        <f t="shared" ca="1" si="34"/>
        <v>501870.30065659917</v>
      </c>
      <c r="W9" s="79">
        <f t="shared" ca="1" si="4"/>
        <v>4728.2045816252121</v>
      </c>
      <c r="X9" s="80">
        <f t="shared" ca="1" si="35"/>
        <v>-20</v>
      </c>
      <c r="Y9" s="80">
        <f t="shared" ca="1" si="36"/>
        <v>-209.11262527358301</v>
      </c>
      <c r="Z9" s="80">
        <f t="shared" ca="1" si="20"/>
        <v>0</v>
      </c>
      <c r="AA9" s="80">
        <f t="shared" ca="1" si="37"/>
        <v>0</v>
      </c>
      <c r="AB9" s="81">
        <f t="shared" ca="1" si="21"/>
        <v>-1944.1138067905574</v>
      </c>
      <c r="AC9" s="79">
        <f t="shared" ca="1" si="5"/>
        <v>504425.27880616026</v>
      </c>
      <c r="AD9" s="35"/>
      <c r="AE9" s="55">
        <f t="shared" ca="1" si="38"/>
        <v>2.2646626432303307E-3</v>
      </c>
      <c r="AF9" s="78">
        <f t="shared" ca="1" si="39"/>
        <v>0.98648872269276333</v>
      </c>
      <c r="AG9" s="85" t="s">
        <v>41</v>
      </c>
      <c r="AH9" s="86" t="str">
        <f ca="1">TEXT(AH7/IF(C7="Annual",1,12),"##0.00")&amp;" "&amp;"Years"</f>
        <v>10.00 Years</v>
      </c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22"/>
        <v>70</v>
      </c>
      <c r="AN9" s="66">
        <f t="shared" si="23"/>
        <v>4.224E-2</v>
      </c>
      <c r="AO9" s="67">
        <f t="shared" si="40"/>
        <v>0.82530278991628025</v>
      </c>
      <c r="AP9" s="68">
        <f t="shared" ca="1" si="24"/>
        <v>0.49516474951638068</v>
      </c>
      <c r="AR9" s="69">
        <f t="shared" si="25"/>
        <v>1</v>
      </c>
      <c r="AS9" s="70">
        <f t="shared" si="41"/>
        <v>6</v>
      </c>
      <c r="AT9" s="71">
        <f t="shared" ca="1" si="42"/>
        <v>0.94864645330089903</v>
      </c>
      <c r="AU9" s="72">
        <f t="shared" ca="1" si="26"/>
        <v>9.4211683286284931E-3</v>
      </c>
      <c r="AV9" s="73">
        <f t="shared" ca="1" si="27"/>
        <v>1.0094211683286285</v>
      </c>
      <c r="AW9" s="74">
        <f ca="1">PRODUCT(AV$4:AV9)</f>
        <v>1.0536489938474647</v>
      </c>
      <c r="AY9" s="75">
        <f t="shared" si="43"/>
        <v>6</v>
      </c>
      <c r="AZ9" s="76">
        <f t="shared" ca="1" si="28"/>
        <v>1.0083171253540881</v>
      </c>
      <c r="BA9" s="76">
        <f t="shared" ca="1" si="28"/>
        <v>1.0083171253540881</v>
      </c>
      <c r="BB9" s="76">
        <f t="shared" ca="1" si="28"/>
        <v>1.0083171253540881</v>
      </c>
      <c r="BC9" s="76">
        <f t="shared" ca="1" si="28"/>
        <v>1.0083171253540881</v>
      </c>
      <c r="BD9" s="76">
        <f t="shared" ca="1" si="28"/>
        <v>1.0083171253540881</v>
      </c>
      <c r="BE9" s="76">
        <f t="shared" ca="1" si="28"/>
        <v>1.0083171253540881</v>
      </c>
      <c r="BF9" s="76">
        <f t="shared" ca="1" si="28"/>
        <v>1.0083171253540881</v>
      </c>
      <c r="BG9" s="76">
        <f t="shared" ca="1" si="28"/>
        <v>1.0083171253540881</v>
      </c>
      <c r="BH9" s="76">
        <f t="shared" ca="1" si="28"/>
        <v>1.0083171253540881</v>
      </c>
      <c r="BI9" s="76">
        <f t="shared" ca="1" si="28"/>
        <v>1.0083171253540881</v>
      </c>
      <c r="BJ9" s="76">
        <f t="shared" ca="1" si="28"/>
        <v>1.0086436717728522</v>
      </c>
      <c r="BK9" s="76">
        <f t="shared" ca="1" si="28"/>
        <v>1.0086436717728522</v>
      </c>
      <c r="BL9" s="76">
        <f t="shared" ca="1" si="7"/>
        <v>0.10521550688280668</v>
      </c>
      <c r="BM9" s="77">
        <f t="shared" ca="1" si="29"/>
        <v>1.8420888041404118</v>
      </c>
      <c r="BO9" s="70">
        <f t="shared" si="44"/>
        <v>6</v>
      </c>
      <c r="BP9" s="171">
        <f t="shared" ca="1" si="49"/>
        <v>0.1191</v>
      </c>
      <c r="BQ9" s="172">
        <f t="shared" ca="1" si="30"/>
        <v>9.4211683286284931E-3</v>
      </c>
      <c r="BR9" s="172">
        <f t="shared" ca="1" si="48"/>
        <v>0.94908266969290977</v>
      </c>
      <c r="BT9" s="181">
        <f t="shared" ca="1" si="45"/>
        <v>47</v>
      </c>
      <c r="BU9" s="191">
        <f t="shared" ca="1" si="9"/>
        <v>3.9166666666666665</v>
      </c>
      <c r="BV9" s="161">
        <v>47366</v>
      </c>
      <c r="BW9" s="162">
        <f ca="1">OFFSET($BV$17,1,AS9-2)</f>
        <v>10.45</v>
      </c>
      <c r="BX9" s="181">
        <f t="shared" ca="1" si="10"/>
        <v>10.45</v>
      </c>
      <c r="BY9" t="s">
        <v>110</v>
      </c>
    </row>
    <row r="10" spans="2:83">
      <c r="B10" s="83" t="str">
        <f>"Living (Guaranteed) Annuity per "&amp;IF($C$7="Annual", "Annum", "Month")&amp; " between "&amp;ROUND(C3,0)&amp;" and "&amp;ROUND(C6,0)</f>
        <v>Living (Guaranteed) Annuity per Month between 55 and 65</v>
      </c>
      <c r="C10" s="84">
        <f>H4*$C$5*$C$4/IF($C$7="Monthly",12,1)</f>
        <v>3333.3333333333335</v>
      </c>
      <c r="D10" s="87">
        <f>C10*IF($C$7="Monthly",12,1)</f>
        <v>40000</v>
      </c>
      <c r="E10">
        <f t="shared" si="31"/>
        <v>7</v>
      </c>
      <c r="F10" s="64">
        <f t="shared" si="32"/>
        <v>55.500000000000014</v>
      </c>
      <c r="G10" s="55">
        <f t="shared" si="0"/>
        <v>0</v>
      </c>
      <c r="H10" s="78">
        <f t="shared" si="47"/>
        <v>1</v>
      </c>
      <c r="I10" s="79">
        <f t="shared" ca="1" si="11"/>
        <v>483450.17876400956</v>
      </c>
      <c r="J10" s="79">
        <f t="shared" ca="1" si="12"/>
        <v>4554.6655126412697</v>
      </c>
      <c r="K10" s="80">
        <f t="shared" ca="1" si="1"/>
        <v>-20</v>
      </c>
      <c r="L10" s="80">
        <f t="shared" ca="1" si="13"/>
        <v>-402.87514897000801</v>
      </c>
      <c r="M10" s="80">
        <f t="shared" ca="1" si="14"/>
        <v>0</v>
      </c>
      <c r="N10" s="80">
        <f t="shared" ca="1" si="15"/>
        <v>0</v>
      </c>
      <c r="O10" s="81">
        <f t="shared" ca="1" si="2"/>
        <v>-3333.3333333333335</v>
      </c>
      <c r="P10" s="79">
        <f t="shared" ca="1" si="3"/>
        <v>484248.6357943475</v>
      </c>
      <c r="Q10" s="35"/>
      <c r="R10">
        <f t="shared" ca="1" si="16"/>
        <v>127</v>
      </c>
      <c r="S10" s="78">
        <f t="shared" ca="1" si="33"/>
        <v>65.499999999999972</v>
      </c>
      <c r="T10" s="55">
        <f t="shared" ca="1" si="17"/>
        <v>0</v>
      </c>
      <c r="U10" s="78">
        <f t="shared" ca="1" si="18"/>
        <v>1</v>
      </c>
      <c r="V10" s="79">
        <f t="shared" ca="1" si="34"/>
        <v>503171.38419932598</v>
      </c>
      <c r="W10" s="79">
        <f t="shared" ca="1" si="4"/>
        <v>4740.4623086908496</v>
      </c>
      <c r="X10" s="80">
        <f t="shared" ca="1" si="35"/>
        <v>-20</v>
      </c>
      <c r="Y10" s="80">
        <f t="shared" ca="1" si="36"/>
        <v>-209.65474341638583</v>
      </c>
      <c r="Z10" s="80">
        <f t="shared" ca="1" si="20"/>
        <v>0</v>
      </c>
      <c r="AA10" s="80">
        <f t="shared" ca="1" si="37"/>
        <v>0</v>
      </c>
      <c r="AB10" s="81">
        <f t="shared" ca="1" si="21"/>
        <v>-1944.1138067905574</v>
      </c>
      <c r="AC10" s="79">
        <f t="shared" ca="1" si="5"/>
        <v>505738.07795780984</v>
      </c>
      <c r="AD10" s="35"/>
      <c r="AE10" s="55">
        <f t="shared" ca="1" si="38"/>
        <v>2.4857885984658212E-3</v>
      </c>
      <c r="AF10" s="78">
        <f t="shared" ca="1" si="39"/>
        <v>0.98403652027337851</v>
      </c>
      <c r="AG10" s="88" t="s">
        <v>60</v>
      </c>
      <c r="AH10" s="89" t="str">
        <f>TEXT(SUM(AO:AO),"##0.00")&amp;" "&amp;"Years"</f>
        <v>0.14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22"/>
        <v>71</v>
      </c>
      <c r="AN10" s="66">
        <f t="shared" si="23"/>
        <v>4.6112E-2</v>
      </c>
      <c r="AO10" s="67">
        <f t="shared" si="40"/>
        <v>0.78724642766766073</v>
      </c>
      <c r="AP10" s="68">
        <f t="shared" ca="1" si="24"/>
        <v>0.42736616492005641</v>
      </c>
      <c r="AR10" s="69">
        <f t="shared" si="25"/>
        <v>1</v>
      </c>
      <c r="AS10" s="70">
        <f t="shared" si="41"/>
        <v>7</v>
      </c>
      <c r="AT10" s="71">
        <f t="shared" ca="1" si="42"/>
        <v>0.93970909537999481</v>
      </c>
      <c r="AU10" s="72">
        <f t="shared" ca="1" si="26"/>
        <v>9.4211683286284931E-3</v>
      </c>
      <c r="AV10" s="73">
        <f t="shared" ca="1" si="27"/>
        <v>1.0094211683286285</v>
      </c>
      <c r="AW10" s="74">
        <f ca="1">PRODUCT(AV$4:AV10)</f>
        <v>1.0635755983777917</v>
      </c>
      <c r="AY10" s="75">
        <f t="shared" si="43"/>
        <v>7</v>
      </c>
      <c r="AZ10" s="76">
        <f t="shared" ca="1" si="28"/>
        <v>1.0086436717728522</v>
      </c>
      <c r="BA10" s="76">
        <f t="shared" ca="1" si="28"/>
        <v>1.0086436717728522</v>
      </c>
      <c r="BB10" s="76">
        <f t="shared" ca="1" si="28"/>
        <v>1.0086436717728522</v>
      </c>
      <c r="BC10" s="76">
        <f t="shared" ca="1" si="28"/>
        <v>1.0086436717728522</v>
      </c>
      <c r="BD10" s="76">
        <f t="shared" ca="1" si="28"/>
        <v>1.0086436717728522</v>
      </c>
      <c r="BE10" s="76">
        <f t="shared" ca="1" si="28"/>
        <v>1.0086436717728522</v>
      </c>
      <c r="BF10" s="76">
        <f t="shared" ca="1" si="28"/>
        <v>1.0086436717728522</v>
      </c>
      <c r="BG10" s="76">
        <f t="shared" ca="1" si="28"/>
        <v>1.0086436717728522</v>
      </c>
      <c r="BH10" s="76">
        <f t="shared" ca="1" si="28"/>
        <v>1.0086436717728522</v>
      </c>
      <c r="BI10" s="76">
        <f t="shared" ca="1" si="28"/>
        <v>1.0086436717728522</v>
      </c>
      <c r="BJ10" s="76">
        <f t="shared" ca="1" si="28"/>
        <v>1.0086436717728522</v>
      </c>
      <c r="BK10" s="76">
        <f t="shared" ca="1" si="28"/>
        <v>1.0086436717728522</v>
      </c>
      <c r="BL10" s="76">
        <f t="shared" ca="1" si="7"/>
        <v>0.10879999999999979</v>
      </c>
      <c r="BM10" s="77">
        <f t="shared" ca="1" si="29"/>
        <v>2.0425080660308881</v>
      </c>
      <c r="BO10" s="70">
        <f t="shared" si="44"/>
        <v>7</v>
      </c>
      <c r="BP10" s="171">
        <f t="shared" ca="1" si="49"/>
        <v>0.1191</v>
      </c>
      <c r="BQ10" s="172">
        <f t="shared" ca="1" si="30"/>
        <v>9.4211683286284931E-3</v>
      </c>
      <c r="BR10" s="172">
        <f t="shared" ca="1" si="48"/>
        <v>0.94022465495188146</v>
      </c>
      <c r="BT10" s="181">
        <f t="shared" ca="1" si="45"/>
        <v>71</v>
      </c>
      <c r="BU10" s="191">
        <f t="shared" ca="1" si="9"/>
        <v>5.916666666666667</v>
      </c>
      <c r="BV10" s="161">
        <v>48101</v>
      </c>
      <c r="BW10" s="162">
        <f ca="1">OFFSET($BV$17,1,AS10-2)</f>
        <v>10.88</v>
      </c>
      <c r="BX10" s="181">
        <f ca="1">BW10</f>
        <v>10.88</v>
      </c>
      <c r="BY10" t="s">
        <v>110</v>
      </c>
    </row>
    <row r="11" spans="2:83">
      <c r="B11" s="90" t="str">
        <f>"Funds remaining at end of drawdown period aged "&amp;ROUND(C6,0)</f>
        <v>Funds remaining at end of drawdown period aged 65</v>
      </c>
      <c r="C11" s="91">
        <f ca="1">OFFSET($I$4,MATCH(C6,$F$4:$F$784,1),0)</f>
        <v>501320.32772236894</v>
      </c>
      <c r="E11">
        <f t="shared" si="31"/>
        <v>8</v>
      </c>
      <c r="F11" s="64">
        <f t="shared" si="32"/>
        <v>55.58333333333335</v>
      </c>
      <c r="G11" s="55">
        <f t="shared" si="0"/>
        <v>0</v>
      </c>
      <c r="H11" s="78">
        <f t="shared" si="47"/>
        <v>1</v>
      </c>
      <c r="I11" s="79">
        <f t="shared" ca="1" si="11"/>
        <v>484248.6357943475</v>
      </c>
      <c r="J11" s="79">
        <f t="shared" ca="1" si="12"/>
        <v>4562.1879107272607</v>
      </c>
      <c r="K11" s="80">
        <f t="shared" ca="1" si="1"/>
        <v>-20</v>
      </c>
      <c r="L11" s="80">
        <f t="shared" ca="1" si="13"/>
        <v>-403.54052982862294</v>
      </c>
      <c r="M11" s="80">
        <f t="shared" ca="1" si="14"/>
        <v>0</v>
      </c>
      <c r="N11" s="80">
        <f t="shared" ca="1" si="15"/>
        <v>0</v>
      </c>
      <c r="O11" s="81">
        <f t="shared" ca="1" si="2"/>
        <v>-3333.3333333333335</v>
      </c>
      <c r="P11" s="79">
        <f t="shared" ca="1" si="3"/>
        <v>485053.94984191284</v>
      </c>
      <c r="Q11" s="35"/>
      <c r="R11">
        <f t="shared" ca="1" si="16"/>
        <v>128</v>
      </c>
      <c r="S11" s="78">
        <f t="shared" ca="1" si="33"/>
        <v>65.5833333333333</v>
      </c>
      <c r="T11" s="55">
        <f t="shared" ca="1" si="17"/>
        <v>0</v>
      </c>
      <c r="U11" s="78">
        <f t="shared" ca="1" si="18"/>
        <v>1</v>
      </c>
      <c r="V11" s="79">
        <f t="shared" ca="1" si="34"/>
        <v>504480.92000981228</v>
      </c>
      <c r="W11" s="79">
        <f t="shared" ca="1" si="4"/>
        <v>4752.799665993808</v>
      </c>
      <c r="X11" s="80">
        <f t="shared" ca="1" si="35"/>
        <v>-20</v>
      </c>
      <c r="Y11" s="80">
        <f t="shared" ca="1" si="36"/>
        <v>-210.20038333742181</v>
      </c>
      <c r="Z11" s="80">
        <f t="shared" ca="1" si="20"/>
        <v>0</v>
      </c>
      <c r="AA11" s="80">
        <f t="shared" ca="1" si="37"/>
        <v>0</v>
      </c>
      <c r="AB11" s="81">
        <f t="shared" ca="1" si="21"/>
        <v>-1944.1138067905574</v>
      </c>
      <c r="AC11" s="79">
        <f t="shared" ca="1" si="5"/>
        <v>507059.40548567811</v>
      </c>
      <c r="AD11" s="35"/>
      <c r="AE11" s="55">
        <f t="shared" ca="1" si="38"/>
        <v>2.4857885984658212E-3</v>
      </c>
      <c r="AF11" s="78">
        <f t="shared" ca="1" si="39"/>
        <v>0.981590413510809</v>
      </c>
      <c r="AG11" s="92" t="s">
        <v>38</v>
      </c>
      <c r="AH11" s="93">
        <f ca="1">-SUM(L4:L1803)+$C$14*C4</f>
        <v>4031799.7968060616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22"/>
        <v>72</v>
      </c>
      <c r="AN11" s="66">
        <f t="shared" si="23"/>
        <v>5.0292000000000003E-2</v>
      </c>
      <c r="AO11" s="67">
        <f t="shared" si="40"/>
        <v>0.74765423032739875</v>
      </c>
      <c r="AP11" s="68">
        <f t="shared" ca="1" si="24"/>
        <v>0.36604713722393312</v>
      </c>
      <c r="AR11" s="69">
        <f t="shared" si="25"/>
        <v>1</v>
      </c>
      <c r="AS11" s="70">
        <f t="shared" si="41"/>
        <v>8</v>
      </c>
      <c r="AT11" s="71">
        <f t="shared" ca="1" si="42"/>
        <v>0.93085593781247666</v>
      </c>
      <c r="AU11" s="72">
        <f t="shared" ca="1" si="26"/>
        <v>9.4211683286284931E-3</v>
      </c>
      <c r="AV11" s="73">
        <f t="shared" ca="1" si="27"/>
        <v>1.0094211683286285</v>
      </c>
      <c r="AW11" s="74">
        <f ca="1">PRODUCT(AV$4:AV11)</f>
        <v>1.0735957231203306</v>
      </c>
      <c r="AY11" s="75">
        <f t="shared" si="43"/>
        <v>8</v>
      </c>
      <c r="AZ11" s="76">
        <f t="shared" ca="1" si="28"/>
        <v>1.0086436717728522</v>
      </c>
      <c r="BA11" s="76">
        <f t="shared" ca="1" si="28"/>
        <v>1.0086436717728522</v>
      </c>
      <c r="BB11" s="76">
        <f t="shared" ca="1" si="28"/>
        <v>1.0086436717728522</v>
      </c>
      <c r="BC11" s="76">
        <f t="shared" ca="1" si="28"/>
        <v>1.0086436717728522</v>
      </c>
      <c r="BD11" s="76">
        <f t="shared" ca="1" si="28"/>
        <v>1.0086436717728522</v>
      </c>
      <c r="BE11" s="76">
        <f t="shared" ca="1" si="28"/>
        <v>1.0086436717728522</v>
      </c>
      <c r="BF11" s="76">
        <f t="shared" ca="1" si="28"/>
        <v>1.0086436717728522</v>
      </c>
      <c r="BG11" s="76">
        <f t="shared" ca="1" si="28"/>
        <v>1.0086436717728522</v>
      </c>
      <c r="BH11" s="76">
        <f t="shared" ca="1" si="28"/>
        <v>1.0086436717728522</v>
      </c>
      <c r="BI11" s="76">
        <f t="shared" ca="1" si="28"/>
        <v>1.0086436717728522</v>
      </c>
      <c r="BJ11" s="76">
        <f t="shared" ca="1" si="28"/>
        <v>1.0086436717728522</v>
      </c>
      <c r="BK11" s="76">
        <f t="shared" ca="1" si="28"/>
        <v>1.0086436717728522</v>
      </c>
      <c r="BL11" s="76">
        <f t="shared" ca="1" si="7"/>
        <v>0.10879999999999979</v>
      </c>
      <c r="BM11" s="77">
        <f t="shared" ca="1" si="29"/>
        <v>2.2647329436150483</v>
      </c>
      <c r="BO11" s="70">
        <f t="shared" si="44"/>
        <v>8</v>
      </c>
      <c r="BP11" s="171">
        <f t="shared" ca="1" si="49"/>
        <v>0.1191</v>
      </c>
      <c r="BQ11" s="172">
        <f t="shared" ca="1" si="30"/>
        <v>9.4211683286284931E-3</v>
      </c>
      <c r="BR11" s="172">
        <f t="shared" ca="1" si="48"/>
        <v>0.93144931417346766</v>
      </c>
      <c r="BT11" s="181">
        <f t="shared" ca="1" si="45"/>
        <v>116</v>
      </c>
      <c r="BU11" s="191">
        <f t="shared" ca="1" si="9"/>
        <v>9.6666666666666661</v>
      </c>
      <c r="BV11" s="161">
        <v>49466</v>
      </c>
      <c r="BW11" s="162">
        <f ca="1">OFFSET($BV$17,1,AS11-2)</f>
        <v>11.2</v>
      </c>
      <c r="BX11" s="181">
        <f t="shared" ref="BX11:BX13" ca="1" si="50">BW11</f>
        <v>11.2</v>
      </c>
      <c r="BY11" t="s">
        <v>110</v>
      </c>
    </row>
    <row r="12" spans="2:83">
      <c r="B12" s="94" t="str">
        <f>"Retirement Annuity per "&amp;IF($C$7="Annual", "Annum", "Month")&amp; " starting at "&amp;ROUND(C6,0)</f>
        <v>Retirement Annuity per Month starting at 65</v>
      </c>
      <c r="C12" s="95">
        <f>SolveLifeAnnuity/IF($C$7="Monthly",12,1)</f>
        <v>1944.1138067905574</v>
      </c>
      <c r="D12" s="96">
        <f>C12*IF($C$7="Monthly",12,1)</f>
        <v>23329.365681486688</v>
      </c>
      <c r="E12">
        <f t="shared" si="31"/>
        <v>9</v>
      </c>
      <c r="F12" s="64">
        <f t="shared" si="32"/>
        <v>55.666666666666686</v>
      </c>
      <c r="G12" s="55">
        <f t="shared" si="0"/>
        <v>0</v>
      </c>
      <c r="H12" s="78">
        <f t="shared" si="47"/>
        <v>1</v>
      </c>
      <c r="I12" s="79">
        <f t="shared" ca="1" si="11"/>
        <v>485053.94984191284</v>
      </c>
      <c r="J12" s="79">
        <f t="shared" ca="1" si="12"/>
        <v>4569.774909926783</v>
      </c>
      <c r="K12" s="80">
        <f t="shared" ca="1" si="1"/>
        <v>-20</v>
      </c>
      <c r="L12" s="80">
        <f t="shared" ca="1" si="13"/>
        <v>-404.21162486826074</v>
      </c>
      <c r="M12" s="80">
        <f t="shared" ca="1" si="14"/>
        <v>0</v>
      </c>
      <c r="N12" s="80">
        <f t="shared" ca="1" si="15"/>
        <v>0</v>
      </c>
      <c r="O12" s="81">
        <f t="shared" ca="1" si="2"/>
        <v>-3333.3333333333335</v>
      </c>
      <c r="P12" s="79">
        <f t="shared" ca="1" si="3"/>
        <v>485866.17979363806</v>
      </c>
      <c r="Q12" s="35"/>
      <c r="R12">
        <f t="shared" ca="1" si="16"/>
        <v>129</v>
      </c>
      <c r="S12" s="78">
        <f t="shared" ca="1" si="33"/>
        <v>65.666666666666629</v>
      </c>
      <c r="T12" s="55">
        <f t="shared" ca="1" si="17"/>
        <v>0</v>
      </c>
      <c r="U12" s="78">
        <f t="shared" ca="1" si="18"/>
        <v>1</v>
      </c>
      <c r="V12" s="79">
        <f t="shared" ca="1" si="34"/>
        <v>505798.96299677697</v>
      </c>
      <c r="W12" s="79">
        <f t="shared" ca="1" si="4"/>
        <v>4765.2171708383703</v>
      </c>
      <c r="X12" s="80">
        <f t="shared" ca="1" si="35"/>
        <v>-20</v>
      </c>
      <c r="Y12" s="80">
        <f t="shared" ca="1" si="36"/>
        <v>-210.74956791532375</v>
      </c>
      <c r="Z12" s="80">
        <f t="shared" ca="1" si="20"/>
        <v>0</v>
      </c>
      <c r="AA12" s="80">
        <f t="shared" ca="1" si="37"/>
        <v>0</v>
      </c>
      <c r="AB12" s="81">
        <f t="shared" ca="1" si="21"/>
        <v>-1944.1138067905574</v>
      </c>
      <c r="AC12" s="79">
        <f t="shared" ca="1" si="5"/>
        <v>508389.31679290946</v>
      </c>
      <c r="AD12" s="35"/>
      <c r="AE12" s="55">
        <f t="shared" ca="1" si="38"/>
        <v>2.4857885984658212E-3</v>
      </c>
      <c r="AF12" s="78">
        <f t="shared" ca="1" si="39"/>
        <v>0.97915038725254044</v>
      </c>
      <c r="AG12" s="97" t="s">
        <v>43</v>
      </c>
      <c r="AH12" s="98">
        <f ca="1">-SUMPRODUCT(L4:L1803,AT4:AT1803)+$C$14*C4</f>
        <v>77962.495197992088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22"/>
        <v>73</v>
      </c>
      <c r="AN12" s="66">
        <f t="shared" si="23"/>
        <v>5.4780000000000002E-2</v>
      </c>
      <c r="AO12" s="67">
        <f t="shared" si="40"/>
        <v>0.70669773159006377</v>
      </c>
      <c r="AP12" s="68">
        <f t="shared" ca="1" si="24"/>
        <v>0.31204462035245861</v>
      </c>
      <c r="AR12" s="69">
        <f t="shared" si="25"/>
        <v>1</v>
      </c>
      <c r="AS12" s="70">
        <f t="shared" si="41"/>
        <v>9</v>
      </c>
      <c r="AT12" s="71">
        <f t="shared" ca="1" si="42"/>
        <v>0.92208618733264203</v>
      </c>
      <c r="AU12" s="72">
        <f t="shared" ca="1" si="26"/>
        <v>9.4211683286284931E-3</v>
      </c>
      <c r="AV12" s="73">
        <f t="shared" ca="1" si="27"/>
        <v>1.0094211683286285</v>
      </c>
      <c r="AW12" s="74">
        <f ca="1">PRODUCT(AV$4:AV12)</f>
        <v>1.0837102491447428</v>
      </c>
      <c r="AY12" s="75">
        <f t="shared" si="43"/>
        <v>9</v>
      </c>
      <c r="AZ12" s="76">
        <f t="shared" ca="1" si="28"/>
        <v>1.0086436717728522</v>
      </c>
      <c r="BA12" s="76">
        <f t="shared" ca="1" si="28"/>
        <v>1.0086436717728522</v>
      </c>
      <c r="BB12" s="76">
        <f t="shared" ca="1" si="28"/>
        <v>1.0086436717728522</v>
      </c>
      <c r="BC12" s="76">
        <f t="shared" ca="1" si="28"/>
        <v>1.0086436717728522</v>
      </c>
      <c r="BD12" s="76">
        <f t="shared" ca="1" si="28"/>
        <v>1.0086436717728522</v>
      </c>
      <c r="BE12" s="76">
        <f t="shared" ca="1" si="28"/>
        <v>1.0086436717728522</v>
      </c>
      <c r="BF12" s="76">
        <f t="shared" ca="1" si="28"/>
        <v>1.0086436717728522</v>
      </c>
      <c r="BG12" s="76">
        <f t="shared" ca="1" si="28"/>
        <v>1.0086436717728522</v>
      </c>
      <c r="BH12" s="76">
        <f t="shared" ca="1" si="28"/>
        <v>1.0086436717728522</v>
      </c>
      <c r="BI12" s="76">
        <f t="shared" ca="1" si="28"/>
        <v>1.0086436717728522</v>
      </c>
      <c r="BJ12" s="76">
        <f t="shared" ca="1" si="28"/>
        <v>1.0086436717728522</v>
      </c>
      <c r="BK12" s="76">
        <f t="shared" ca="1" si="28"/>
        <v>1.0086436717728522</v>
      </c>
      <c r="BL12" s="76">
        <f t="shared" ca="1" si="7"/>
        <v>0.10879999999999979</v>
      </c>
      <c r="BM12" s="77">
        <f t="shared" ca="1" si="29"/>
        <v>2.5111358878803651</v>
      </c>
      <c r="BO12" s="70">
        <f t="shared" si="44"/>
        <v>9</v>
      </c>
      <c r="BP12" s="171">
        <f t="shared" ca="1" si="49"/>
        <v>0.1191</v>
      </c>
      <c r="BQ12" s="172">
        <f t="shared" ca="1" si="30"/>
        <v>9.4211683286284931E-3</v>
      </c>
      <c r="BR12" s="172">
        <f t="shared" ca="1" si="48"/>
        <v>0.92275587574187246</v>
      </c>
      <c r="BT12" s="181">
        <f t="shared" ca="1" si="45"/>
        <v>176</v>
      </c>
      <c r="BU12" s="191">
        <f t="shared" ca="1" si="9"/>
        <v>14.666666666666666</v>
      </c>
      <c r="BV12" s="161">
        <v>51300</v>
      </c>
      <c r="BW12" s="162">
        <f ca="1">OFFSET($BV$17,1,AS12-2)</f>
        <v>11.35</v>
      </c>
      <c r="BX12" s="181">
        <f t="shared" ca="1" si="50"/>
        <v>11.35</v>
      </c>
      <c r="BY12" t="s">
        <v>110</v>
      </c>
    </row>
    <row r="13" spans="2:83">
      <c r="B13" s="201"/>
      <c r="C13" s="201"/>
      <c r="D13" s="99">
        <f>C12/C4*IF(C7="Annual",1,12)</f>
        <v>4.6658731362973382E-2</v>
      </c>
      <c r="E13">
        <f t="shared" si="31"/>
        <v>10</v>
      </c>
      <c r="F13" s="64">
        <f t="shared" si="32"/>
        <v>55.750000000000021</v>
      </c>
      <c r="G13" s="55">
        <f t="shared" si="0"/>
        <v>0</v>
      </c>
      <c r="H13" s="78">
        <f t="shared" si="47"/>
        <v>1</v>
      </c>
      <c r="I13" s="79">
        <f t="shared" ca="1" si="11"/>
        <v>485866.17979363806</v>
      </c>
      <c r="J13" s="79">
        <f t="shared" ca="1" si="12"/>
        <v>4756.0203082887174</v>
      </c>
      <c r="K13" s="80">
        <f t="shared" ca="1" si="1"/>
        <v>-20</v>
      </c>
      <c r="L13" s="80">
        <f t="shared" ca="1" si="13"/>
        <v>-404.88848316136506</v>
      </c>
      <c r="M13" s="80">
        <f t="shared" ca="1" si="14"/>
        <v>0</v>
      </c>
      <c r="N13" s="80">
        <f t="shared" ca="1" si="15"/>
        <v>0</v>
      </c>
      <c r="O13" s="81">
        <f t="shared" ca="1" si="2"/>
        <v>-3333.3333333333335</v>
      </c>
      <c r="P13" s="79">
        <f t="shared" ca="1" si="3"/>
        <v>486863.97828543215</v>
      </c>
      <c r="Q13" s="35"/>
      <c r="R13">
        <f t="shared" ca="1" si="16"/>
        <v>130</v>
      </c>
      <c r="S13" s="78">
        <f t="shared" ca="1" si="33"/>
        <v>65.749999999999957</v>
      </c>
      <c r="T13" s="55">
        <f t="shared" ca="1" si="17"/>
        <v>0</v>
      </c>
      <c r="U13" s="78">
        <f t="shared" ca="1" si="18"/>
        <v>1</v>
      </c>
      <c r="V13" s="79">
        <f t="shared" ca="1" si="34"/>
        <v>507125.56842564384</v>
      </c>
      <c r="W13" s="79">
        <f t="shared" ca="1" si="4"/>
        <v>4964.1230499089852</v>
      </c>
      <c r="X13" s="80">
        <f t="shared" ca="1" si="35"/>
        <v>-20</v>
      </c>
      <c r="Y13" s="80">
        <f t="shared" ca="1" si="36"/>
        <v>-211.30232017735162</v>
      </c>
      <c r="Z13" s="80">
        <f t="shared" ca="1" si="20"/>
        <v>0</v>
      </c>
      <c r="AA13" s="80">
        <f t="shared" ca="1" si="37"/>
        <v>0</v>
      </c>
      <c r="AB13" s="81">
        <f t="shared" ca="1" si="21"/>
        <v>-1944.1138067905574</v>
      </c>
      <c r="AC13" s="79">
        <f t="shared" ca="1" si="5"/>
        <v>509914.27534858487</v>
      </c>
      <c r="AD13" s="35"/>
      <c r="AE13" s="55">
        <f t="shared" ca="1" si="38"/>
        <v>2.4857885984658212E-3</v>
      </c>
      <c r="AF13" s="78">
        <f t="shared" ca="1" si="39"/>
        <v>0.97671642638372469</v>
      </c>
      <c r="AG13" s="100" t="s">
        <v>57</v>
      </c>
      <c r="AH13" s="101">
        <f ca="1">AH12/C4</f>
        <v>0.15592499039598418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22"/>
        <v>74</v>
      </c>
      <c r="AN13" s="66">
        <f t="shared" si="23"/>
        <v>5.9609000000000009E-2</v>
      </c>
      <c r="AO13" s="67">
        <f t="shared" si="40"/>
        <v>0.66457218650771166</v>
      </c>
      <c r="AP13" s="68">
        <f t="shared" ca="1" si="24"/>
        <v>0.26465002938119492</v>
      </c>
      <c r="AR13" s="69">
        <f t="shared" si="25"/>
        <v>1</v>
      </c>
      <c r="AS13" s="70">
        <f t="shared" si="41"/>
        <v>10</v>
      </c>
      <c r="AT13" s="71">
        <f t="shared" ca="1" si="42"/>
        <v>0.91306012045387885</v>
      </c>
      <c r="AU13" s="72">
        <f t="shared" ca="1" si="26"/>
        <v>9.7887453502294441E-3</v>
      </c>
      <c r="AV13" s="73">
        <f t="shared" ca="1" si="27"/>
        <v>1.0097887453502294</v>
      </c>
      <c r="AW13" s="74">
        <f ca="1">PRODUCT(AV$4:AV13)</f>
        <v>1.0943184128070544</v>
      </c>
      <c r="AY13" s="75">
        <f t="shared" si="43"/>
        <v>10</v>
      </c>
      <c r="AZ13" s="76">
        <f t="shared" ca="1" si="28"/>
        <v>1.0086436717728522</v>
      </c>
      <c r="BA13" s="76">
        <f t="shared" ca="1" si="28"/>
        <v>1.0086436717728522</v>
      </c>
      <c r="BB13" s="76">
        <f t="shared" ca="1" si="28"/>
        <v>1.0086436717728522</v>
      </c>
      <c r="BC13" s="76">
        <f t="shared" ca="1" si="28"/>
        <v>1.0086436717728522</v>
      </c>
      <c r="BD13" s="76">
        <f t="shared" ca="1" si="28"/>
        <v>1.0086436717728522</v>
      </c>
      <c r="BE13" s="76">
        <f t="shared" ca="1" si="28"/>
        <v>1.0086436717728522</v>
      </c>
      <c r="BF13" s="76">
        <f t="shared" ca="1" si="28"/>
        <v>1.0086436717728522</v>
      </c>
      <c r="BG13" s="76">
        <f t="shared" ca="1" si="28"/>
        <v>1.0088859305371316</v>
      </c>
      <c r="BH13" s="76">
        <f t="shared" ca="1" si="28"/>
        <v>1.0088859305371316</v>
      </c>
      <c r="BI13" s="76">
        <f t="shared" ca="1" si="28"/>
        <v>1.0088859305371316</v>
      </c>
      <c r="BJ13" s="76">
        <f t="shared" ca="1" si="28"/>
        <v>1.0088859305371316</v>
      </c>
      <c r="BK13" s="76">
        <f t="shared" ca="1" si="28"/>
        <v>1.0088859305371316</v>
      </c>
      <c r="BL13" s="76">
        <f t="shared" ca="1" si="7"/>
        <v>0.11013221270520224</v>
      </c>
      <c r="BM13" s="77">
        <f t="shared" ca="1" si="29"/>
        <v>2.7876928396160725</v>
      </c>
      <c r="BO13" s="70">
        <f t="shared" si="44"/>
        <v>10</v>
      </c>
      <c r="BP13" s="171">
        <f t="shared" ca="1" si="49"/>
        <v>0.124</v>
      </c>
      <c r="BQ13" s="172">
        <f t="shared" ca="1" si="30"/>
        <v>9.7887453502294441E-3</v>
      </c>
      <c r="BR13" s="172">
        <f t="shared" ca="1" si="48"/>
        <v>0.91381081438160516</v>
      </c>
      <c r="BT13" s="181">
        <f t="shared" ca="1" si="45"/>
        <v>215</v>
      </c>
      <c r="BU13" s="191">
        <f ca="1">BT13/12</f>
        <v>17.916666666666668</v>
      </c>
      <c r="BV13" s="161">
        <v>52476</v>
      </c>
      <c r="BW13" s="162">
        <f t="shared" ca="1" si="46"/>
        <v>11.43</v>
      </c>
      <c r="BX13" s="181">
        <f t="shared" ca="1" si="50"/>
        <v>11.43</v>
      </c>
      <c r="BY13" t="s">
        <v>110</v>
      </c>
      <c r="BZ13" s="82"/>
    </row>
    <row r="14" spans="2:83">
      <c r="B14" s="39" t="s">
        <v>32</v>
      </c>
      <c r="C14" s="143">
        <v>0.02</v>
      </c>
      <c r="E14">
        <f t="shared" si="31"/>
        <v>11</v>
      </c>
      <c r="F14" s="64">
        <f t="shared" si="32"/>
        <v>55.833333333333357</v>
      </c>
      <c r="G14" s="55">
        <f t="shared" si="0"/>
        <v>0</v>
      </c>
      <c r="H14" s="78">
        <f t="shared" si="47"/>
        <v>1</v>
      </c>
      <c r="I14" s="79">
        <f t="shared" ca="1" si="11"/>
        <v>486863.97828543215</v>
      </c>
      <c r="J14" s="79">
        <f t="shared" ca="1" si="12"/>
        <v>4765.7875036357327</v>
      </c>
      <c r="K14" s="80">
        <f t="shared" ca="1" si="1"/>
        <v>-20</v>
      </c>
      <c r="L14" s="80">
        <f t="shared" ca="1" si="13"/>
        <v>-405.71998190452683</v>
      </c>
      <c r="M14" s="80">
        <f t="shared" ca="1" si="14"/>
        <v>0</v>
      </c>
      <c r="N14" s="80">
        <f t="shared" ca="1" si="15"/>
        <v>0</v>
      </c>
      <c r="O14" s="81">
        <f t="shared" ca="1" si="2"/>
        <v>-3333.3333333333335</v>
      </c>
      <c r="P14" s="79">
        <f t="shared" ca="1" si="3"/>
        <v>487870.71247383003</v>
      </c>
      <c r="Q14" s="35"/>
      <c r="R14">
        <f t="shared" ca="1" si="16"/>
        <v>131</v>
      </c>
      <c r="S14" s="78">
        <f t="shared" ca="1" si="33"/>
        <v>65.833333333333286</v>
      </c>
      <c r="T14" s="55">
        <f t="shared" ca="1" si="17"/>
        <v>0</v>
      </c>
      <c r="U14" s="78">
        <f t="shared" ca="1" si="18"/>
        <v>1</v>
      </c>
      <c r="V14" s="79">
        <f t="shared" ca="1" si="34"/>
        <v>508646.73625672841</v>
      </c>
      <c r="W14" s="79">
        <f t="shared" ca="1" si="4"/>
        <v>4979.0133744424329</v>
      </c>
      <c r="X14" s="80">
        <f t="shared" ca="1" si="35"/>
        <v>-20</v>
      </c>
      <c r="Y14" s="80">
        <f t="shared" ca="1" si="36"/>
        <v>-211.93614010697019</v>
      </c>
      <c r="Z14" s="80">
        <f t="shared" ca="1" si="20"/>
        <v>0</v>
      </c>
      <c r="AA14" s="80">
        <f t="shared" ca="1" si="37"/>
        <v>0</v>
      </c>
      <c r="AB14" s="81">
        <f t="shared" ca="1" si="21"/>
        <v>-1944.1138067905574</v>
      </c>
      <c r="AC14" s="79">
        <f t="shared" ca="1" si="5"/>
        <v>511449.69968427328</v>
      </c>
      <c r="AD14" s="35"/>
      <c r="AE14" s="55">
        <f t="shared" ca="1" si="38"/>
        <v>2.4857885984658212E-3</v>
      </c>
      <c r="AF14" s="78">
        <f t="shared" ca="1" si="39"/>
        <v>0.97428851582708575</v>
      </c>
      <c r="AG14" s="42" t="s">
        <v>46</v>
      </c>
      <c r="AH14" s="43">
        <f ca="1">-SUM(M4:M1803)</f>
        <v>3151412.3813843708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22"/>
        <v>75</v>
      </c>
      <c r="AN14" s="66">
        <f t="shared" si="23"/>
        <v>6.4834000000000003E-2</v>
      </c>
      <c r="AO14" s="67">
        <f t="shared" si="40"/>
        <v>0.62148531336767066</v>
      </c>
      <c r="AP14" s="68">
        <f t="shared" ca="1" si="24"/>
        <v>0.22293894956277285</v>
      </c>
      <c r="AR14" s="69">
        <f t="shared" si="25"/>
        <v>1</v>
      </c>
      <c r="AS14" s="70">
        <f t="shared" si="41"/>
        <v>11</v>
      </c>
      <c r="AT14" s="71">
        <f t="shared" ca="1" si="42"/>
        <v>0.90412240744530603</v>
      </c>
      <c r="AU14" s="72">
        <f t="shared" ca="1" si="26"/>
        <v>9.7887453502294441E-3</v>
      </c>
      <c r="AV14" s="73">
        <f t="shared" ca="1" si="27"/>
        <v>1.0097887453502294</v>
      </c>
      <c r="AW14" s="74">
        <f ca="1">PRODUCT(AV$4:AV14)</f>
        <v>1.1050304170820899</v>
      </c>
      <c r="AY14" s="75">
        <f t="shared" si="43"/>
        <v>11</v>
      </c>
      <c r="AZ14" s="76">
        <f t="shared" ca="1" si="28"/>
        <v>1.0088859305371316</v>
      </c>
      <c r="BA14" s="76">
        <f t="shared" ca="1" si="28"/>
        <v>1.0088859305371316</v>
      </c>
      <c r="BB14" s="76">
        <f t="shared" ca="1" si="28"/>
        <v>1.0088859305371316</v>
      </c>
      <c r="BC14" s="76">
        <f t="shared" ca="1" si="28"/>
        <v>1.0088859305371316</v>
      </c>
      <c r="BD14" s="76">
        <f t="shared" ca="1" si="28"/>
        <v>1.0088859305371316</v>
      </c>
      <c r="BE14" s="76">
        <f t="shared" ca="1" si="28"/>
        <v>1.0088859305371316</v>
      </c>
      <c r="BF14" s="76">
        <f t="shared" ca="1" si="28"/>
        <v>1.0088859305371316</v>
      </c>
      <c r="BG14" s="76">
        <f t="shared" ca="1" si="28"/>
        <v>1.0088859305371316</v>
      </c>
      <c r="BH14" s="76">
        <f t="shared" ca="1" si="28"/>
        <v>1.0088859305371316</v>
      </c>
      <c r="BI14" s="76">
        <f t="shared" ca="1" si="28"/>
        <v>1.0088859305371316</v>
      </c>
      <c r="BJ14" s="76">
        <f t="shared" ca="1" si="28"/>
        <v>1.0088859305371316</v>
      </c>
      <c r="BK14" s="76">
        <f t="shared" ca="1" si="28"/>
        <v>1.0088859305371316</v>
      </c>
      <c r="BL14" s="76">
        <f t="shared" ca="1" si="7"/>
        <v>0.11200000000000143</v>
      </c>
      <c r="BM14" s="77">
        <f t="shared" ca="1" si="29"/>
        <v>3.0999144376530765</v>
      </c>
      <c r="BO14" s="70">
        <f t="shared" si="44"/>
        <v>11</v>
      </c>
      <c r="BP14" s="171">
        <f t="shared" ca="1" si="49"/>
        <v>0.124</v>
      </c>
      <c r="BQ14" s="172">
        <f t="shared" ca="1" si="30"/>
        <v>9.7887453502294441E-3</v>
      </c>
      <c r="BR14" s="172">
        <f t="shared" ca="1" si="48"/>
        <v>0.9049524651462264</v>
      </c>
      <c r="BT14" s="182">
        <f ca="1">OFFSET($BV$17,0,AS14-2)</f>
        <v>297</v>
      </c>
      <c r="BU14" s="192">
        <f ca="1">BT14/12</f>
        <v>24.75</v>
      </c>
      <c r="BV14" s="163">
        <v>55094</v>
      </c>
      <c r="BW14" s="164">
        <f ca="1">OFFSET($BV$17,1,AS14-2)</f>
        <v>12.55</v>
      </c>
      <c r="BX14" s="182">
        <f ca="1">BW14</f>
        <v>12.55</v>
      </c>
      <c r="BY14" s="82" t="s">
        <v>110</v>
      </c>
    </row>
    <row r="15" spans="2:83">
      <c r="B15" t="s">
        <v>30</v>
      </c>
      <c r="C15" s="24">
        <v>0.01</v>
      </c>
      <c r="E15">
        <f t="shared" si="31"/>
        <v>12</v>
      </c>
      <c r="F15" s="64">
        <f t="shared" si="32"/>
        <v>55.916666666666693</v>
      </c>
      <c r="G15" s="55">
        <f t="shared" si="0"/>
        <v>0</v>
      </c>
      <c r="H15" s="78">
        <f t="shared" si="47"/>
        <v>1</v>
      </c>
      <c r="I15" s="79">
        <f t="shared" ca="1" si="11"/>
        <v>487870.71247383003</v>
      </c>
      <c r="J15" s="79">
        <f t="shared" ca="1" si="12"/>
        <v>4775.6421682413302</v>
      </c>
      <c r="K15" s="80">
        <f t="shared" ca="1" si="1"/>
        <v>-20</v>
      </c>
      <c r="L15" s="80">
        <f t="shared" ca="1" si="13"/>
        <v>-406.55892706152503</v>
      </c>
      <c r="M15" s="80">
        <f ca="1">IF(OR(I14+O14=0,K14=0),0,-IF(MOD(E15-1,12)=0,1,0)*I15*($C$17))</f>
        <v>0</v>
      </c>
      <c r="N15" s="80">
        <f t="shared" ca="1" si="15"/>
        <v>0</v>
      </c>
      <c r="O15" s="81">
        <f t="shared" ca="1" si="2"/>
        <v>-3333.3333333333335</v>
      </c>
      <c r="P15" s="79">
        <f t="shared" ca="1" si="3"/>
        <v>488886.46238167654</v>
      </c>
      <c r="Q15" s="35"/>
      <c r="R15">
        <f t="shared" ca="1" si="16"/>
        <v>132</v>
      </c>
      <c r="S15" s="78">
        <f t="shared" ca="1" si="33"/>
        <v>65.916666666666615</v>
      </c>
      <c r="T15" s="55">
        <f t="shared" ca="1" si="17"/>
        <v>0</v>
      </c>
      <c r="U15" s="78">
        <f t="shared" ca="1" si="18"/>
        <v>1</v>
      </c>
      <c r="V15" s="79">
        <f t="shared" ca="1" si="34"/>
        <v>510178.34385210933</v>
      </c>
      <c r="W15" s="79">
        <f t="shared" ca="1" si="4"/>
        <v>4994.0058911700935</v>
      </c>
      <c r="X15" s="80">
        <f t="shared" ca="1" si="35"/>
        <v>-20</v>
      </c>
      <c r="Y15" s="80">
        <f t="shared" ca="1" si="36"/>
        <v>-212.57430993837889</v>
      </c>
      <c r="Z15" s="80">
        <f t="shared" ca="1" si="20"/>
        <v>0</v>
      </c>
      <c r="AA15" s="80">
        <f t="shared" ca="1" si="37"/>
        <v>0</v>
      </c>
      <c r="AB15" s="81">
        <f t="shared" ca="1" si="21"/>
        <v>-1944.1138067905574</v>
      </c>
      <c r="AC15" s="79">
        <f t="shared" ca="1" si="5"/>
        <v>512995.66162655054</v>
      </c>
      <c r="AD15" s="35"/>
      <c r="AE15" s="55">
        <f t="shared" ca="1" si="38"/>
        <v>2.4857885984658212E-3</v>
      </c>
      <c r="AF15" s="78">
        <f t="shared" ca="1" si="39"/>
        <v>0.97186664054282657</v>
      </c>
      <c r="AG15" s="102" t="s">
        <v>47</v>
      </c>
      <c r="AH15" s="103">
        <f ca="1">-SUMPRODUCT(M4:M1803,AT4:AT1803)</f>
        <v>52931.693673010821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22"/>
        <v>76</v>
      </c>
      <c r="AN15" s="66">
        <f t="shared" si="23"/>
        <v>7.0521E-2</v>
      </c>
      <c r="AO15" s="67">
        <f t="shared" si="40"/>
        <v>0.57765754758366916</v>
      </c>
      <c r="AP15" s="68">
        <f t="shared" ca="1" si="24"/>
        <v>0.18634628768044631</v>
      </c>
      <c r="AR15" s="69">
        <f t="shared" si="25"/>
        <v>1</v>
      </c>
      <c r="AS15" s="70">
        <f t="shared" si="41"/>
        <v>12</v>
      </c>
      <c r="AT15" s="71">
        <f t="shared" ca="1" si="42"/>
        <v>0.89527218343338755</v>
      </c>
      <c r="AU15" s="72">
        <f t="shared" ca="1" si="26"/>
        <v>9.7887453502294441E-3</v>
      </c>
      <c r="AV15" s="73">
        <f t="shared" ca="1" si="27"/>
        <v>1.0097887453502294</v>
      </c>
      <c r="AW15" s="74">
        <f ca="1">PRODUCT(AV$4:AV15)</f>
        <v>1.1158472784391644</v>
      </c>
      <c r="AY15" s="75">
        <f t="shared" si="43"/>
        <v>12</v>
      </c>
      <c r="AZ15" s="76">
        <f t="shared" ref="AZ15:BK24" ca="1" si="51">OFFSET($AV$3,($AY15*12-12)+AZ$3,0)</f>
        <v>1.0088859305371316</v>
      </c>
      <c r="BA15" s="76">
        <f t="shared" ca="1" si="51"/>
        <v>1.0088859305371316</v>
      </c>
      <c r="BB15" s="76">
        <f t="shared" ca="1" si="51"/>
        <v>1.0088859305371316</v>
      </c>
      <c r="BC15" s="76">
        <f t="shared" ca="1" si="51"/>
        <v>1.0088859305371316</v>
      </c>
      <c r="BD15" s="76">
        <f t="shared" ca="1" si="51"/>
        <v>1.0088859305371316</v>
      </c>
      <c r="BE15" s="76">
        <f t="shared" ca="1" si="51"/>
        <v>1.0088859305371316</v>
      </c>
      <c r="BF15" s="76">
        <f t="shared" ca="1" si="51"/>
        <v>1.0088859305371316</v>
      </c>
      <c r="BG15" s="76">
        <f t="shared" ca="1" si="51"/>
        <v>1.0088859305371316</v>
      </c>
      <c r="BH15" s="76">
        <f t="shared" ca="1" si="51"/>
        <v>1.0088859305371316</v>
      </c>
      <c r="BI15" s="76">
        <f t="shared" ca="1" si="51"/>
        <v>1.0088859305371316</v>
      </c>
      <c r="BJ15" s="76">
        <f t="shared" ca="1" si="51"/>
        <v>1.0088859305371316</v>
      </c>
      <c r="BK15" s="76">
        <f t="shared" ca="1" si="51"/>
        <v>1.0088859305371316</v>
      </c>
      <c r="BL15" s="76">
        <f t="shared" ca="1" si="7"/>
        <v>0.11200000000000143</v>
      </c>
      <c r="BM15" s="77">
        <f t="shared" ca="1" si="29"/>
        <v>3.4471048546702256</v>
      </c>
      <c r="BO15" s="70">
        <f t="shared" si="44"/>
        <v>12</v>
      </c>
      <c r="BP15" s="171">
        <f t="shared" ca="1" si="49"/>
        <v>0.124</v>
      </c>
      <c r="BQ15" s="172">
        <f t="shared" ca="1" si="30"/>
        <v>9.7887453502294441E-3</v>
      </c>
      <c r="BR15" s="172">
        <f t="shared" ca="1" si="48"/>
        <v>0.89617998746099892</v>
      </c>
    </row>
    <row r="16" spans="2:83">
      <c r="B16" t="s">
        <v>99</v>
      </c>
      <c r="C16" s="24">
        <v>0.01</v>
      </c>
      <c r="D16" s="24">
        <v>5.0000000000000001E-3</v>
      </c>
      <c r="E16">
        <f t="shared" si="31"/>
        <v>13</v>
      </c>
      <c r="F16" s="64">
        <f t="shared" si="32"/>
        <v>56.000000000000028</v>
      </c>
      <c r="G16" s="55">
        <f t="shared" si="0"/>
        <v>0</v>
      </c>
      <c r="H16" s="78">
        <f t="shared" si="47"/>
        <v>1</v>
      </c>
      <c r="I16" s="79">
        <f t="shared" ca="1" si="11"/>
        <v>488886.46238167654</v>
      </c>
      <c r="J16" s="79">
        <f t="shared" ca="1" si="12"/>
        <v>4785.5850854287582</v>
      </c>
      <c r="K16" s="80">
        <f t="shared" ca="1" si="1"/>
        <v>-20</v>
      </c>
      <c r="L16" s="80">
        <f t="shared" ca="1" si="13"/>
        <v>-407.40538531806379</v>
      </c>
      <c r="M16" s="80">
        <f t="shared" ref="M16:M79" ca="1" si="52">IF(OR(I15+O15=0,K15=0),0,-IF(MOD(E16-1,12)=0,1,0)*I16*($C$17))</f>
        <v>-3666.6484678625739</v>
      </c>
      <c r="N16" s="80">
        <f t="shared" ca="1" si="15"/>
        <v>0</v>
      </c>
      <c r="O16" s="81">
        <f t="shared" ca="1" si="2"/>
        <v>-3333.3333333333335</v>
      </c>
      <c r="P16" s="79">
        <f t="shared" ca="1" si="3"/>
        <v>486244.6602805914</v>
      </c>
      <c r="Q16" s="35"/>
      <c r="R16">
        <f t="shared" ca="1" si="16"/>
        <v>133</v>
      </c>
      <c r="S16" s="78">
        <f t="shared" ca="1" si="33"/>
        <v>65.999999999999943</v>
      </c>
      <c r="T16" s="55">
        <f t="shared" ca="1" si="17"/>
        <v>0</v>
      </c>
      <c r="U16" s="78">
        <f t="shared" ca="1" si="18"/>
        <v>1</v>
      </c>
      <c r="V16" s="79">
        <f t="shared" ca="1" si="34"/>
        <v>511720.46285981685</v>
      </c>
      <c r="W16" s="79">
        <f t="shared" ca="1" si="4"/>
        <v>5009.1013014362916</v>
      </c>
      <c r="X16" s="80">
        <f t="shared" ca="1" si="35"/>
        <v>-20</v>
      </c>
      <c r="Y16" s="80">
        <f t="shared" ca="1" si="36"/>
        <v>-213.21685952492371</v>
      </c>
      <c r="Z16" s="80">
        <f t="shared" ca="1" si="20"/>
        <v>-3837.9034714486261</v>
      </c>
      <c r="AA16" s="80">
        <f t="shared" ca="1" si="37"/>
        <v>0</v>
      </c>
      <c r="AB16" s="81">
        <f t="shared" ca="1" si="21"/>
        <v>-1944.1138067905574</v>
      </c>
      <c r="AC16" s="79">
        <f t="shared" ca="1" si="5"/>
        <v>510714.33002348908</v>
      </c>
      <c r="AD16" s="35"/>
      <c r="AE16" s="55">
        <f t="shared" ca="1" si="38"/>
        <v>2.4857885984658212E-3</v>
      </c>
      <c r="AF16" s="78">
        <f t="shared" ca="1" si="39"/>
        <v>0.96945078552853592</v>
      </c>
      <c r="AG16" s="42" t="s">
        <v>49</v>
      </c>
      <c r="AH16" s="43">
        <f ca="1">-SUM(N4:N1803)+C15*C4</f>
        <v>5000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22"/>
        <v>77</v>
      </c>
      <c r="AN16" s="66">
        <f t="shared" si="23"/>
        <v>7.6714000000000004E-2</v>
      </c>
      <c r="AO16" s="67">
        <f t="shared" si="40"/>
        <v>0.53334312647833559</v>
      </c>
      <c r="AP16" s="68">
        <f t="shared" ca="1" si="24"/>
        <v>0.15472204907133844</v>
      </c>
      <c r="AR16" s="69">
        <f t="shared" si="25"/>
        <v>2</v>
      </c>
      <c r="AS16" s="70">
        <f t="shared" si="41"/>
        <v>13</v>
      </c>
      <c r="AT16" s="71">
        <f t="shared" ca="1" si="42"/>
        <v>0.88650859201061416</v>
      </c>
      <c r="AU16" s="72">
        <f t="shared" ca="1" si="26"/>
        <v>9.7887453502294441E-3</v>
      </c>
      <c r="AV16" s="73">
        <f t="shared" ca="1" si="27"/>
        <v>1.0097887453502294</v>
      </c>
      <c r="AW16" s="74">
        <f ca="1">PRODUCT(AV$4:AV16)</f>
        <v>1.1267700232975519</v>
      </c>
      <c r="AY16" s="75">
        <f t="shared" si="43"/>
        <v>13</v>
      </c>
      <c r="AZ16" s="76">
        <f t="shared" ca="1" si="51"/>
        <v>1.0088859305371316</v>
      </c>
      <c r="BA16" s="76">
        <f t="shared" ca="1" si="51"/>
        <v>1.0088859305371316</v>
      </c>
      <c r="BB16" s="76">
        <f t="shared" ca="1" si="51"/>
        <v>1.0088859305371316</v>
      </c>
      <c r="BC16" s="76">
        <f t="shared" ca="1" si="51"/>
        <v>1.0088859305371316</v>
      </c>
      <c r="BD16" s="76">
        <f t="shared" ca="1" si="51"/>
        <v>1.0088859305371316</v>
      </c>
      <c r="BE16" s="76">
        <f t="shared" ca="1" si="51"/>
        <v>1.0088859305371316</v>
      </c>
      <c r="BF16" s="76">
        <f t="shared" ca="1" si="51"/>
        <v>1.0088859305371316</v>
      </c>
      <c r="BG16" s="76">
        <f t="shared" ca="1" si="51"/>
        <v>1.0088859305371316</v>
      </c>
      <c r="BH16" s="76">
        <f t="shared" ca="1" si="51"/>
        <v>1.0088859305371316</v>
      </c>
      <c r="BI16" s="76">
        <f t="shared" ca="1" si="51"/>
        <v>1.0088859305371316</v>
      </c>
      <c r="BJ16" s="76">
        <f t="shared" ca="1" si="51"/>
        <v>1.0088859305371316</v>
      </c>
      <c r="BK16" s="76">
        <f t="shared" ca="1" si="51"/>
        <v>1.0088859305371316</v>
      </c>
      <c r="BL16" s="76">
        <f t="shared" ca="1" si="7"/>
        <v>0.11200000000000143</v>
      </c>
      <c r="BM16" s="77">
        <f t="shared" ca="1" si="29"/>
        <v>3.8331805983932958</v>
      </c>
      <c r="BO16" s="70">
        <f t="shared" si="44"/>
        <v>13</v>
      </c>
      <c r="BP16" s="171">
        <f t="shared" ca="1" si="49"/>
        <v>0.124</v>
      </c>
      <c r="BQ16" s="172">
        <f t="shared" ca="1" si="30"/>
        <v>9.7887453502294441E-3</v>
      </c>
      <c r="BR16" s="172">
        <f t="shared" ca="1" si="48"/>
        <v>0.88749254889959472</v>
      </c>
      <c r="BU16" s="183" t="s">
        <v>117</v>
      </c>
      <c r="BV16" s="184">
        <f>'[1]DATA '!B6</f>
        <v>46022</v>
      </c>
      <c r="BW16" s="184">
        <f>'[1]DATA '!C6</f>
        <v>46113</v>
      </c>
      <c r="BX16" s="184">
        <f>'[1]DATA '!D6</f>
        <v>46239</v>
      </c>
      <c r="BY16" s="184">
        <f>'[1]DATA '!E6</f>
        <v>46512</v>
      </c>
      <c r="BZ16" s="184">
        <f>'[1]DATA '!F6</f>
        <v>47366</v>
      </c>
      <c r="CA16" s="184">
        <f>'[1]DATA '!G6</f>
        <v>48101</v>
      </c>
      <c r="CB16" s="184">
        <f>'[1]DATA '!H6</f>
        <v>49466</v>
      </c>
      <c r="CC16" s="184">
        <f>'[1]DATA '!I6</f>
        <v>51300</v>
      </c>
      <c r="CD16" s="184">
        <f>'[1]DATA '!J6</f>
        <v>52476</v>
      </c>
      <c r="CE16" s="184" t="s">
        <v>118</v>
      </c>
    </row>
    <row r="17" spans="2:83">
      <c r="B17" t="s">
        <v>61</v>
      </c>
      <c r="C17" s="24">
        <v>7.4999999999999997E-3</v>
      </c>
      <c r="E17">
        <f t="shared" si="31"/>
        <v>14</v>
      </c>
      <c r="F17" s="64">
        <f t="shared" si="32"/>
        <v>56.083333333333364</v>
      </c>
      <c r="G17" s="55">
        <f t="shared" si="0"/>
        <v>0</v>
      </c>
      <c r="H17" s="78">
        <f t="shared" si="47"/>
        <v>1</v>
      </c>
      <c r="I17" s="79">
        <f t="shared" ca="1" si="11"/>
        <v>486244.6602805914</v>
      </c>
      <c r="J17" s="79">
        <f t="shared" ca="1" si="12"/>
        <v>4759.7251573955346</v>
      </c>
      <c r="K17" s="80">
        <f t="shared" ca="1" si="1"/>
        <v>-20</v>
      </c>
      <c r="L17" s="80">
        <f t="shared" ca="1" si="13"/>
        <v>-405.20388356715955</v>
      </c>
      <c r="M17" s="80">
        <f t="shared" ca="1" si="52"/>
        <v>0</v>
      </c>
      <c r="N17" s="80">
        <f t="shared" ca="1" si="15"/>
        <v>0</v>
      </c>
      <c r="O17" s="81">
        <f t="shared" ca="1" si="2"/>
        <v>-3333.3333333333335</v>
      </c>
      <c r="P17" s="79">
        <f t="shared" ca="1" si="3"/>
        <v>487245.84822108643</v>
      </c>
      <c r="Q17" s="35"/>
      <c r="R17">
        <f t="shared" ca="1" si="16"/>
        <v>134</v>
      </c>
      <c r="S17" s="78">
        <f t="shared" ca="1" si="33"/>
        <v>66.083333333333272</v>
      </c>
      <c r="T17" s="55">
        <f t="shared" ca="1" si="17"/>
        <v>0</v>
      </c>
      <c r="U17" s="78">
        <f t="shared" ca="1" si="18"/>
        <v>1</v>
      </c>
      <c r="V17" s="79">
        <f t="shared" ca="1" si="34"/>
        <v>509444.8021648436</v>
      </c>
      <c r="W17" s="79">
        <f t="shared" ca="1" si="4"/>
        <v>4986.8254383896719</v>
      </c>
      <c r="X17" s="80">
        <f t="shared" ca="1" si="35"/>
        <v>-20</v>
      </c>
      <c r="Y17" s="80">
        <f t="shared" ca="1" si="36"/>
        <v>-212.26866756868483</v>
      </c>
      <c r="Z17" s="80">
        <f t="shared" ca="1" si="20"/>
        <v>0</v>
      </c>
      <c r="AA17" s="80">
        <f t="shared" ca="1" si="37"/>
        <v>0</v>
      </c>
      <c r="AB17" s="81">
        <f t="shared" ca="1" si="21"/>
        <v>-1944.1138067905574</v>
      </c>
      <c r="AC17" s="79">
        <f t="shared" ca="1" si="5"/>
        <v>512255.24512887403</v>
      </c>
      <c r="AD17" s="35"/>
      <c r="AE17" s="55">
        <f t="shared" ca="1" si="38"/>
        <v>2.4857885984658212E-3</v>
      </c>
      <c r="AF17" s="78">
        <f t="shared" ca="1" si="39"/>
        <v>0.96704093581909534</v>
      </c>
      <c r="AG17" s="102" t="s">
        <v>48</v>
      </c>
      <c r="AH17" s="103">
        <f ca="1">-SUMPRODUCT(N4:N1803,AT4:AT1803)+C15*C4</f>
        <v>5000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22"/>
        <v>78</v>
      </c>
      <c r="AN17" s="66">
        <f t="shared" si="23"/>
        <v>8.3468000000000014E-2</v>
      </c>
      <c r="AO17" s="67">
        <f t="shared" si="40"/>
        <v>0.48882604239744187</v>
      </c>
      <c r="AP17" s="68">
        <f t="shared" ca="1" si="24"/>
        <v>0.12752491823691706</v>
      </c>
      <c r="AR17" s="69">
        <f t="shared" si="25"/>
        <v>2</v>
      </c>
      <c r="AS17" s="70">
        <f t="shared" si="41"/>
        <v>14</v>
      </c>
      <c r="AT17" s="71">
        <f t="shared" ca="1" si="42"/>
        <v>0.8778307851526318</v>
      </c>
      <c r="AU17" s="72">
        <f t="shared" ca="1" si="26"/>
        <v>9.7887453502294441E-3</v>
      </c>
      <c r="AV17" s="73">
        <f t="shared" ca="1" si="27"/>
        <v>1.0097887453502294</v>
      </c>
      <c r="AW17" s="74">
        <f ca="1">PRODUCT(AV$4:AV17)</f>
        <v>1.1377996881238839</v>
      </c>
      <c r="AY17" s="75">
        <f t="shared" si="43"/>
        <v>14</v>
      </c>
      <c r="AZ17" s="76">
        <f t="shared" ca="1" si="51"/>
        <v>1.0088859305371316</v>
      </c>
      <c r="BA17" s="76">
        <f t="shared" ca="1" si="51"/>
        <v>1.0088859305371316</v>
      </c>
      <c r="BB17" s="76">
        <f t="shared" ca="1" si="51"/>
        <v>1.0088859305371316</v>
      </c>
      <c r="BC17" s="76">
        <f t="shared" ca="1" si="51"/>
        <v>1.0088859305371316</v>
      </c>
      <c r="BD17" s="76">
        <f t="shared" ca="1" si="51"/>
        <v>1.0088859305371316</v>
      </c>
      <c r="BE17" s="76">
        <f t="shared" ca="1" si="51"/>
        <v>1.0088859305371316</v>
      </c>
      <c r="BF17" s="76">
        <f t="shared" ca="1" si="51"/>
        <v>1.0088859305371316</v>
      </c>
      <c r="BG17" s="76">
        <f t="shared" ca="1" si="51"/>
        <v>1.0088859305371316</v>
      </c>
      <c r="BH17" s="76">
        <f t="shared" ca="1" si="51"/>
        <v>1.0088859305371316</v>
      </c>
      <c r="BI17" s="76">
        <f t="shared" ca="1" si="51"/>
        <v>1.0088859305371316</v>
      </c>
      <c r="BJ17" s="76">
        <f t="shared" ca="1" si="51"/>
        <v>1.0088859305371316</v>
      </c>
      <c r="BK17" s="76">
        <f t="shared" ca="1" si="51"/>
        <v>1.0088859305371316</v>
      </c>
      <c r="BL17" s="76">
        <f t="shared" ca="1" si="7"/>
        <v>0.11200000000000143</v>
      </c>
      <c r="BM17" s="77">
        <f t="shared" ca="1" si="29"/>
        <v>4.2624968254133506</v>
      </c>
      <c r="BO17" s="70">
        <f t="shared" si="44"/>
        <v>14</v>
      </c>
      <c r="BP17" s="171">
        <f t="shared" ca="1" si="49"/>
        <v>0.124</v>
      </c>
      <c r="BQ17" s="172">
        <f t="shared" ca="1" si="30"/>
        <v>9.7887453502294441E-3</v>
      </c>
      <c r="BR17" s="172">
        <f t="shared" ca="1" si="48"/>
        <v>0.87888932510510587</v>
      </c>
      <c r="BU17" s="185" t="s">
        <v>116</v>
      </c>
      <c r="BV17" s="186">
        <f>'[1]DATA '!B4173</f>
        <v>3</v>
      </c>
      <c r="BW17" s="186">
        <f>'[1]DATA '!C4173</f>
        <v>6</v>
      </c>
      <c r="BX17" s="186">
        <f>'[1]DATA '!D4173</f>
        <v>10</v>
      </c>
      <c r="BY17" s="186">
        <f>'[1]DATA '!E4173</f>
        <v>19</v>
      </c>
      <c r="BZ17" s="186">
        <f>'[1]DATA '!F4173</f>
        <v>47</v>
      </c>
      <c r="CA17" s="186">
        <f>'[1]DATA '!G4173</f>
        <v>71</v>
      </c>
      <c r="CB17" s="186">
        <f>'[1]DATA '!H4173</f>
        <v>116</v>
      </c>
      <c r="CC17" s="186">
        <f>'[1]DATA '!I4173</f>
        <v>176</v>
      </c>
      <c r="CD17" s="186">
        <f>'[1]DATA '!J4173</f>
        <v>215</v>
      </c>
      <c r="CE17" s="186">
        <v>297</v>
      </c>
    </row>
    <row r="18" spans="2:83">
      <c r="B18" t="s">
        <v>29</v>
      </c>
      <c r="C18" s="24">
        <v>0</v>
      </c>
      <c r="E18">
        <f t="shared" si="31"/>
        <v>15</v>
      </c>
      <c r="F18" s="64">
        <f t="shared" si="32"/>
        <v>56.1666666666667</v>
      </c>
      <c r="G18" s="55">
        <f t="shared" si="0"/>
        <v>0</v>
      </c>
      <c r="H18" s="78">
        <f t="shared" si="47"/>
        <v>1</v>
      </c>
      <c r="I18" s="79">
        <f t="shared" ca="1" si="11"/>
        <v>487245.84822108643</v>
      </c>
      <c r="J18" s="79">
        <f t="shared" ca="1" si="12"/>
        <v>4769.5255311927613</v>
      </c>
      <c r="K18" s="80">
        <f t="shared" ca="1" si="1"/>
        <v>-20</v>
      </c>
      <c r="L18" s="80">
        <f t="shared" ca="1" si="13"/>
        <v>-406.0382068509054</v>
      </c>
      <c r="M18" s="80">
        <f t="shared" ca="1" si="52"/>
        <v>0</v>
      </c>
      <c r="N18" s="80">
        <f t="shared" ca="1" si="15"/>
        <v>0</v>
      </c>
      <c r="O18" s="81">
        <f t="shared" ca="1" si="2"/>
        <v>-3333.3333333333335</v>
      </c>
      <c r="P18" s="79">
        <f t="shared" ca="1" si="3"/>
        <v>488256.00221209502</v>
      </c>
      <c r="Q18" s="35"/>
      <c r="R18">
        <f t="shared" ca="1" si="16"/>
        <v>135</v>
      </c>
      <c r="S18" s="78">
        <f t="shared" ca="1" si="33"/>
        <v>66.1666666666666</v>
      </c>
      <c r="T18" s="55">
        <f t="shared" ca="1" si="17"/>
        <v>0</v>
      </c>
      <c r="U18" s="78">
        <f t="shared" ca="1" si="18"/>
        <v>1</v>
      </c>
      <c r="V18" s="79">
        <f t="shared" ca="1" si="34"/>
        <v>510981.88688102836</v>
      </c>
      <c r="W18" s="79">
        <f t="shared" ca="1" si="4"/>
        <v>5001.8715692581345</v>
      </c>
      <c r="X18" s="80">
        <f t="shared" ca="1" si="35"/>
        <v>-20</v>
      </c>
      <c r="Y18" s="80">
        <f t="shared" ca="1" si="36"/>
        <v>-212.90911953376184</v>
      </c>
      <c r="Z18" s="80">
        <f t="shared" ca="1" si="20"/>
        <v>0</v>
      </c>
      <c r="AA18" s="80">
        <f t="shared" ca="1" si="37"/>
        <v>0</v>
      </c>
      <c r="AB18" s="81">
        <f t="shared" ca="1" si="21"/>
        <v>-1944.1138067905574</v>
      </c>
      <c r="AC18" s="79">
        <f t="shared" ca="1" si="5"/>
        <v>513806.73552396218</v>
      </c>
      <c r="AD18" s="35"/>
      <c r="AE18" s="55">
        <f t="shared" ca="1" si="38"/>
        <v>2.4857885984658212E-3</v>
      </c>
      <c r="AF18" s="78">
        <f t="shared" ca="1" si="39"/>
        <v>0.96463707648658648</v>
      </c>
      <c r="AG18" s="104" t="s">
        <v>50</v>
      </c>
      <c r="AH18" s="104">
        <f ca="1">SumOfFeesToInsurer
+SumOfAssetManagementCharges
+SumOfCommissionPayments
-SUM(K4:K1803)</f>
        <v>7203832.1781904325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22"/>
        <v>79</v>
      </c>
      <c r="AN18" s="66">
        <f t="shared" si="23"/>
        <v>9.0848999999999999E-2</v>
      </c>
      <c r="AO18" s="67">
        <f t="shared" si="40"/>
        <v>0.44441668527167671</v>
      </c>
      <c r="AP18" s="68">
        <f t="shared" ca="1" si="24"/>
        <v>0.10426205660072953</v>
      </c>
      <c r="AR18" s="69">
        <f t="shared" si="25"/>
        <v>2</v>
      </c>
      <c r="AS18" s="70">
        <f t="shared" si="41"/>
        <v>15</v>
      </c>
      <c r="AT18" s="71">
        <f t="shared" ca="1" si="42"/>
        <v>0.86923792313618076</v>
      </c>
      <c r="AU18" s="72">
        <f t="shared" ca="1" si="26"/>
        <v>9.7887453502294441E-3</v>
      </c>
      <c r="AV18" s="73">
        <f t="shared" ca="1" si="27"/>
        <v>1.0097887453502294</v>
      </c>
      <c r="AW18" s="74">
        <f ca="1">PRODUCT(AV$4:AV18)</f>
        <v>1.148937319530499</v>
      </c>
      <c r="AY18" s="75">
        <f t="shared" si="43"/>
        <v>15</v>
      </c>
      <c r="AZ18" s="76">
        <f t="shared" ca="1" si="51"/>
        <v>1.0088859305371316</v>
      </c>
      <c r="BA18" s="76">
        <f t="shared" ca="1" si="51"/>
        <v>1.0088859305371316</v>
      </c>
      <c r="BB18" s="76">
        <f t="shared" ca="1" si="51"/>
        <v>1.0088859305371316</v>
      </c>
      <c r="BC18" s="76">
        <f t="shared" ca="1" si="51"/>
        <v>1.0088859305371316</v>
      </c>
      <c r="BD18" s="76">
        <f t="shared" ca="1" si="51"/>
        <v>1.0088859305371316</v>
      </c>
      <c r="BE18" s="76">
        <f t="shared" ca="1" si="51"/>
        <v>1.0088859305371316</v>
      </c>
      <c r="BF18" s="76">
        <f t="shared" ca="1" si="51"/>
        <v>1.0088859305371316</v>
      </c>
      <c r="BG18" s="76">
        <f t="shared" ca="1" si="51"/>
        <v>1.0089992694218428</v>
      </c>
      <c r="BH18" s="76">
        <f t="shared" ca="1" si="51"/>
        <v>1.0089992694218428</v>
      </c>
      <c r="BI18" s="76">
        <f t="shared" ca="1" si="51"/>
        <v>1.0089992694218428</v>
      </c>
      <c r="BJ18" s="76">
        <f t="shared" ca="1" si="51"/>
        <v>1.0089992694218428</v>
      </c>
      <c r="BK18" s="76">
        <f t="shared" ca="1" si="51"/>
        <v>1.0089992694218428</v>
      </c>
      <c r="BL18" s="76">
        <f t="shared" ca="1" si="7"/>
        <v>0.11262475427787688</v>
      </c>
      <c r="BM18" s="77">
        <f t="shared" ca="1" si="29"/>
        <v>4.7425594829857598</v>
      </c>
      <c r="BO18" s="70">
        <f t="shared" si="44"/>
        <v>15</v>
      </c>
      <c r="BP18" s="171">
        <f t="shared" ca="1" si="49"/>
        <v>0.124</v>
      </c>
      <c r="BQ18" s="172">
        <f t="shared" ca="1" si="30"/>
        <v>9.7887453502294441E-3</v>
      </c>
      <c r="BR18" s="172">
        <f t="shared" ca="1" si="48"/>
        <v>0.8703694997118202</v>
      </c>
      <c r="BU18" s="187">
        <v>46031</v>
      </c>
      <c r="BV18" s="188">
        <v>10.84</v>
      </c>
      <c r="BW18" s="188">
        <v>11.91</v>
      </c>
      <c r="BX18" s="188">
        <v>12.4</v>
      </c>
      <c r="BY18" s="188">
        <v>10.210000000000001</v>
      </c>
      <c r="BZ18" s="188">
        <v>10.45</v>
      </c>
      <c r="CA18" s="188">
        <v>10.88</v>
      </c>
      <c r="CB18" s="188">
        <v>11.2</v>
      </c>
      <c r="CC18" s="188">
        <v>11.35</v>
      </c>
      <c r="CD18" s="188">
        <v>11.43</v>
      </c>
      <c r="CE18" s="188">
        <v>12.55</v>
      </c>
    </row>
    <row r="19" spans="2:83">
      <c r="B19" t="s">
        <v>28</v>
      </c>
      <c r="C19" s="144">
        <v>20</v>
      </c>
      <c r="E19">
        <f t="shared" si="31"/>
        <v>16</v>
      </c>
      <c r="F19" s="64">
        <f t="shared" si="32"/>
        <v>56.250000000000036</v>
      </c>
      <c r="G19" s="55">
        <f t="shared" si="0"/>
        <v>0</v>
      </c>
      <c r="H19" s="78">
        <f t="shared" si="47"/>
        <v>1</v>
      </c>
      <c r="I19" s="79">
        <f t="shared" ca="1" si="11"/>
        <v>488256.00221209502</v>
      </c>
      <c r="J19" s="79">
        <f t="shared" ca="1" si="12"/>
        <v>4779.4136713752623</v>
      </c>
      <c r="K19" s="80">
        <f t="shared" ca="1" si="1"/>
        <v>-20</v>
      </c>
      <c r="L19" s="80">
        <f t="shared" ca="1" si="13"/>
        <v>-406.88000184341251</v>
      </c>
      <c r="M19" s="80">
        <f t="shared" ca="1" si="52"/>
        <v>0</v>
      </c>
      <c r="N19" s="80">
        <f t="shared" ca="1" si="15"/>
        <v>0</v>
      </c>
      <c r="O19" s="81">
        <f t="shared" ca="1" si="2"/>
        <v>-3333.3333333333335</v>
      </c>
      <c r="P19" s="79">
        <f t="shared" ca="1" si="3"/>
        <v>489275.20254829351</v>
      </c>
      <c r="Q19" s="35"/>
      <c r="R19">
        <f t="shared" ca="1" si="16"/>
        <v>136</v>
      </c>
      <c r="S19" s="78">
        <f t="shared" ca="1" si="33"/>
        <v>66.249999999999929</v>
      </c>
      <c r="T19" s="55">
        <f t="shared" ca="1" si="17"/>
        <v>0</v>
      </c>
      <c r="U19" s="78">
        <f t="shared" ca="1" si="18"/>
        <v>1</v>
      </c>
      <c r="V19" s="79">
        <f t="shared" ca="1" si="34"/>
        <v>512529.52059898176</v>
      </c>
      <c r="W19" s="79">
        <f t="shared" ca="1" si="4"/>
        <v>5017.0209616186085</v>
      </c>
      <c r="X19" s="80">
        <f t="shared" ca="1" si="35"/>
        <v>-20</v>
      </c>
      <c r="Y19" s="80">
        <f t="shared" ca="1" si="36"/>
        <v>-213.55396691624242</v>
      </c>
      <c r="Z19" s="80">
        <f t="shared" ca="1" si="20"/>
        <v>0</v>
      </c>
      <c r="AA19" s="80">
        <f t="shared" ca="1" si="37"/>
        <v>0</v>
      </c>
      <c r="AB19" s="81">
        <f t="shared" ca="1" si="21"/>
        <v>-1944.1138067905574</v>
      </c>
      <c r="AC19" s="79">
        <f t="shared" ca="1" si="5"/>
        <v>515368.87378689362</v>
      </c>
      <c r="AD19" s="35"/>
      <c r="AE19" s="55">
        <f t="shared" ca="1" si="38"/>
        <v>2.4857885984658212E-3</v>
      </c>
      <c r="AF19" s="78">
        <f t="shared" ca="1" si="39"/>
        <v>0.96223919264019875</v>
      </c>
      <c r="AG19" s="35" t="s">
        <v>51</v>
      </c>
      <c r="AH19" s="35">
        <f ca="1">PresentValueOfFeesToInsurer
+PresentValueOfAssetManagementCharges
+PresentValueOfCommissionPayments
-SUMPRODUCT(K4:K1803,AT4:AT1803)</f>
        <v>138162.68985338739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22"/>
        <v>80</v>
      </c>
      <c r="AN19" s="66">
        <f t="shared" si="23"/>
        <v>9.8912000000000014E-2</v>
      </c>
      <c r="AO19" s="67">
        <f t="shared" si="40"/>
        <v>0.40045854209808462</v>
      </c>
      <c r="AP19" s="68">
        <f t="shared" ca="1" si="24"/>
        <v>8.4439329339938834E-2</v>
      </c>
      <c r="AR19" s="69">
        <f t="shared" si="25"/>
        <v>2</v>
      </c>
      <c r="AS19" s="70">
        <f t="shared" si="41"/>
        <v>16</v>
      </c>
      <c r="AT19" s="71">
        <f t="shared" ca="1" si="42"/>
        <v>0.86072917445783836</v>
      </c>
      <c r="AU19" s="72">
        <f t="shared" ca="1" si="26"/>
        <v>9.7887453502294441E-3</v>
      </c>
      <c r="AV19" s="73">
        <f t="shared" ca="1" si="27"/>
        <v>1.0097887453502294</v>
      </c>
      <c r="AW19" s="74">
        <f ca="1">PRODUCT(AV$4:AV19)</f>
        <v>1.1601839743747584</v>
      </c>
      <c r="AY19" s="75">
        <f t="shared" si="43"/>
        <v>16</v>
      </c>
      <c r="AZ19" s="76">
        <f t="shared" ca="1" si="51"/>
        <v>1.0089992694218428</v>
      </c>
      <c r="BA19" s="76">
        <f t="shared" ca="1" si="51"/>
        <v>1.0089992694218428</v>
      </c>
      <c r="BB19" s="76">
        <f t="shared" ca="1" si="51"/>
        <v>1.0089992694218428</v>
      </c>
      <c r="BC19" s="76">
        <f t="shared" ca="1" si="51"/>
        <v>1.0089992694218428</v>
      </c>
      <c r="BD19" s="76">
        <f t="shared" ca="1" si="51"/>
        <v>1.0089992694218428</v>
      </c>
      <c r="BE19" s="76">
        <f t="shared" ca="1" si="51"/>
        <v>1.0089992694218428</v>
      </c>
      <c r="BF19" s="76">
        <f t="shared" ca="1" si="51"/>
        <v>1.0089992694218428</v>
      </c>
      <c r="BG19" s="76">
        <f t="shared" ca="1" si="51"/>
        <v>1.0089992694218428</v>
      </c>
      <c r="BH19" s="76">
        <f t="shared" ca="1" si="51"/>
        <v>1.0089992694218428</v>
      </c>
      <c r="BI19" s="76">
        <f t="shared" ca="1" si="51"/>
        <v>1.0089992694218428</v>
      </c>
      <c r="BJ19" s="76">
        <f t="shared" ca="1" si="51"/>
        <v>1.0089992694218428</v>
      </c>
      <c r="BK19" s="76">
        <f t="shared" ca="1" si="51"/>
        <v>1.0089992694218428</v>
      </c>
      <c r="BL19" s="76">
        <f t="shared" ca="1" si="7"/>
        <v>0.1134999999999986</v>
      </c>
      <c r="BM19" s="77">
        <f t="shared" ca="1" si="29"/>
        <v>5.2808399843046372</v>
      </c>
      <c r="BO19" s="70">
        <f t="shared" si="44"/>
        <v>16</v>
      </c>
      <c r="BP19" s="171">
        <f t="shared" ca="1" si="49"/>
        <v>0.124</v>
      </c>
      <c r="BQ19" s="172">
        <f t="shared" ca="1" si="30"/>
        <v>9.7887453502294441E-3</v>
      </c>
      <c r="BR19" s="172">
        <f t="shared" ca="1" si="48"/>
        <v>0.86193226426775649</v>
      </c>
    </row>
    <row r="20" spans="2:83">
      <c r="B20" s="82" t="s">
        <v>27</v>
      </c>
      <c r="C20" s="105">
        <v>0.14000000000000001</v>
      </c>
      <c r="E20">
        <f t="shared" si="31"/>
        <v>17</v>
      </c>
      <c r="F20" s="64">
        <f t="shared" si="32"/>
        <v>56.333333333333371</v>
      </c>
      <c r="G20" s="55">
        <f t="shared" si="0"/>
        <v>0</v>
      </c>
      <c r="H20" s="78">
        <f t="shared" si="47"/>
        <v>1</v>
      </c>
      <c r="I20" s="79">
        <f t="shared" ca="1" si="11"/>
        <v>489275.20254829351</v>
      </c>
      <c r="J20" s="79">
        <f t="shared" ca="1" si="12"/>
        <v>4789.3903639271775</v>
      </c>
      <c r="K20" s="80">
        <f t="shared" ca="1" si="1"/>
        <v>-20</v>
      </c>
      <c r="L20" s="80">
        <f t="shared" ca="1" si="13"/>
        <v>-407.72933545691131</v>
      </c>
      <c r="M20" s="80">
        <f t="shared" ca="1" si="52"/>
        <v>0</v>
      </c>
      <c r="N20" s="80">
        <f t="shared" ca="1" si="15"/>
        <v>0</v>
      </c>
      <c r="O20" s="81">
        <f t="shared" ca="1" si="2"/>
        <v>-3333.3333333333335</v>
      </c>
      <c r="P20" s="79">
        <f t="shared" ca="1" si="3"/>
        <v>490303.53024343046</v>
      </c>
      <c r="Q20" s="35"/>
      <c r="R20">
        <f t="shared" ca="1" si="16"/>
        <v>137</v>
      </c>
      <c r="S20" s="78">
        <f t="shared" ca="1" si="33"/>
        <v>66.333333333333258</v>
      </c>
      <c r="T20" s="55">
        <f t="shared" ca="1" si="17"/>
        <v>0</v>
      </c>
      <c r="U20" s="78">
        <f t="shared" ca="1" si="18"/>
        <v>1</v>
      </c>
      <c r="V20" s="79">
        <f t="shared" ca="1" si="34"/>
        <v>514087.77571642998</v>
      </c>
      <c r="W20" s="79">
        <f t="shared" ca="1" si="4"/>
        <v>5032.2743241540011</v>
      </c>
      <c r="X20" s="80">
        <f t="shared" ca="1" si="35"/>
        <v>-20</v>
      </c>
      <c r="Y20" s="80">
        <f t="shared" ca="1" si="36"/>
        <v>-214.20323988184583</v>
      </c>
      <c r="Z20" s="80">
        <f t="shared" ca="1" si="20"/>
        <v>0</v>
      </c>
      <c r="AA20" s="80">
        <f t="shared" ca="1" si="37"/>
        <v>0</v>
      </c>
      <c r="AB20" s="81">
        <f t="shared" ca="1" si="21"/>
        <v>-1944.1138067905574</v>
      </c>
      <c r="AC20" s="79">
        <f t="shared" ca="1" si="5"/>
        <v>516941.7329939116</v>
      </c>
      <c r="AD20" s="35"/>
      <c r="AE20" s="55">
        <f t="shared" ca="1" si="38"/>
        <v>2.4857885984658212E-3</v>
      </c>
      <c r="AF20" s="78">
        <f t="shared" ca="1" si="39"/>
        <v>0.95984726942613674</v>
      </c>
      <c r="AG20" s="103" t="s">
        <v>52</v>
      </c>
      <c r="AH20" s="103">
        <f ca="1">PresentValueOfBenefitsToAnnuitant+PresentValueOfBenefitsToAnnuitantExclFuneral</f>
        <v>461872.12018224655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22"/>
        <v>81</v>
      </c>
      <c r="AN20" s="66">
        <f t="shared" si="23"/>
        <v>0.107712</v>
      </c>
      <c r="AO20" s="67">
        <f t="shared" si="40"/>
        <v>0.35732435161161574</v>
      </c>
      <c r="AP20" s="68">
        <f t="shared" ca="1" si="24"/>
        <v>6.7664302018927203E-2</v>
      </c>
      <c r="AR20" s="69">
        <f t="shared" si="25"/>
        <v>2</v>
      </c>
      <c r="AS20" s="70">
        <f t="shared" si="41"/>
        <v>17</v>
      </c>
      <c r="AT20" s="71">
        <f t="shared" ca="1" si="42"/>
        <v>0.85230371575355734</v>
      </c>
      <c r="AU20" s="72">
        <f t="shared" ca="1" si="26"/>
        <v>9.7887453502294441E-3</v>
      </c>
      <c r="AV20" s="73">
        <f t="shared" ca="1" si="27"/>
        <v>1.0097887453502294</v>
      </c>
      <c r="AW20" s="74">
        <f ca="1">PRODUCT(AV$4:AV20)</f>
        <v>1.1715407198593299</v>
      </c>
      <c r="AY20" s="75">
        <f t="shared" si="43"/>
        <v>17</v>
      </c>
      <c r="AZ20" s="76">
        <f t="shared" ca="1" si="51"/>
        <v>1.0089992694218428</v>
      </c>
      <c r="BA20" s="76">
        <f t="shared" ca="1" si="51"/>
        <v>1.0089992694218428</v>
      </c>
      <c r="BB20" s="76">
        <f t="shared" ca="1" si="51"/>
        <v>1.0089992694218428</v>
      </c>
      <c r="BC20" s="76">
        <f t="shared" ca="1" si="51"/>
        <v>1.0089992694218428</v>
      </c>
      <c r="BD20" s="76">
        <f t="shared" ca="1" si="51"/>
        <v>1.0089992694218428</v>
      </c>
      <c r="BE20" s="76">
        <f t="shared" ca="1" si="51"/>
        <v>1.0089992694218428</v>
      </c>
      <c r="BF20" s="76">
        <f t="shared" ca="1" si="51"/>
        <v>1.0089992694218428</v>
      </c>
      <c r="BG20" s="76">
        <f t="shared" ca="1" si="51"/>
        <v>1.0089992694218428</v>
      </c>
      <c r="BH20" s="76">
        <f t="shared" ca="1" si="51"/>
        <v>1.0089992694218428</v>
      </c>
      <c r="BI20" s="76">
        <f t="shared" ca="1" si="51"/>
        <v>1.0089992694218428</v>
      </c>
      <c r="BJ20" s="76">
        <f t="shared" ca="1" si="51"/>
        <v>1.0089992694218428</v>
      </c>
      <c r="BK20" s="76">
        <f t="shared" ca="1" si="51"/>
        <v>1.0089992694218428</v>
      </c>
      <c r="BL20" s="76">
        <f t="shared" ca="1" si="7"/>
        <v>0.1134999999999986</v>
      </c>
      <c r="BM20" s="77">
        <f t="shared" ca="1" si="29"/>
        <v>5.8802153225232061</v>
      </c>
      <c r="BO20" s="70">
        <f t="shared" si="44"/>
        <v>17</v>
      </c>
      <c r="BP20" s="171">
        <f t="shared" ca="1" si="49"/>
        <v>0.124</v>
      </c>
      <c r="BQ20" s="172">
        <f t="shared" ca="1" si="30"/>
        <v>9.7887453502294441E-3</v>
      </c>
      <c r="BR20" s="172">
        <f t="shared" ca="1" si="48"/>
        <v>0.85357681815794917</v>
      </c>
      <c r="BU20" s="177">
        <v>46031</v>
      </c>
      <c r="BV20" s="178">
        <v>8.84</v>
      </c>
      <c r="BW20" s="178">
        <v>9.91</v>
      </c>
      <c r="BX20" s="178">
        <v>10.4</v>
      </c>
      <c r="BY20" s="178">
        <v>10.210000000000001</v>
      </c>
      <c r="BZ20" s="178">
        <v>10.45</v>
      </c>
      <c r="CA20" s="178">
        <v>10.88</v>
      </c>
      <c r="CB20" s="178">
        <v>11.2</v>
      </c>
      <c r="CC20" s="178">
        <v>11.35</v>
      </c>
      <c r="CD20" s="179">
        <v>11.43</v>
      </c>
      <c r="CE20" s="179">
        <v>12.55</v>
      </c>
    </row>
    <row r="21" spans="2:83">
      <c r="E21">
        <f t="shared" si="31"/>
        <v>18</v>
      </c>
      <c r="F21" s="64">
        <f t="shared" si="32"/>
        <v>56.416666666666707</v>
      </c>
      <c r="G21" s="55">
        <f t="shared" si="0"/>
        <v>0</v>
      </c>
      <c r="H21" s="78">
        <f t="shared" si="47"/>
        <v>1</v>
      </c>
      <c r="I21" s="79">
        <f t="shared" ca="1" si="11"/>
        <v>490303.53024343046</v>
      </c>
      <c r="J21" s="79">
        <f t="shared" ca="1" si="12"/>
        <v>4799.4564018714618</v>
      </c>
      <c r="K21" s="80">
        <f t="shared" ca="1" si="1"/>
        <v>-20</v>
      </c>
      <c r="L21" s="80">
        <f t="shared" ca="1" si="13"/>
        <v>-408.58627520285876</v>
      </c>
      <c r="M21" s="80">
        <f t="shared" ca="1" si="52"/>
        <v>0</v>
      </c>
      <c r="N21" s="80">
        <f t="shared" ca="1" si="15"/>
        <v>0</v>
      </c>
      <c r="O21" s="81">
        <f t="shared" ca="1" si="2"/>
        <v>-3333.3333333333335</v>
      </c>
      <c r="P21" s="79">
        <f t="shared" ca="1" si="3"/>
        <v>491341.06703676574</v>
      </c>
      <c r="Q21" s="35"/>
      <c r="R21">
        <f t="shared" ca="1" si="16"/>
        <v>138</v>
      </c>
      <c r="S21" s="78">
        <f t="shared" ca="1" si="33"/>
        <v>66.416666666666586</v>
      </c>
      <c r="T21" s="55">
        <f t="shared" ca="1" si="17"/>
        <v>0</v>
      </c>
      <c r="U21" s="78">
        <f t="shared" ca="1" si="18"/>
        <v>1</v>
      </c>
      <c r="V21" s="79">
        <f t="shared" ca="1" si="34"/>
        <v>515656.72512796416</v>
      </c>
      <c r="W21" s="79">
        <f t="shared" ca="1" si="4"/>
        <v>5047.6323704109018</v>
      </c>
      <c r="X21" s="80">
        <f t="shared" ca="1" si="35"/>
        <v>-20</v>
      </c>
      <c r="Y21" s="80">
        <f t="shared" ca="1" si="36"/>
        <v>-214.85696880331841</v>
      </c>
      <c r="Z21" s="80">
        <f t="shared" ca="1" si="20"/>
        <v>0</v>
      </c>
      <c r="AA21" s="80">
        <f t="shared" ca="1" si="37"/>
        <v>0</v>
      </c>
      <c r="AB21" s="81">
        <f t="shared" ca="1" si="21"/>
        <v>-1944.1138067905574</v>
      </c>
      <c r="AC21" s="79">
        <f t="shared" ca="1" si="5"/>
        <v>518525.38672278117</v>
      </c>
      <c r="AD21" s="35"/>
      <c r="AE21" s="55">
        <f t="shared" ca="1" si="38"/>
        <v>2.4857885984658212E-3</v>
      </c>
      <c r="AF21" s="78">
        <f t="shared" ca="1" si="39"/>
        <v>0.95746129202752872</v>
      </c>
      <c r="AG21" s="106" t="s">
        <v>81</v>
      </c>
      <c r="AH21" s="107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22"/>
        <v>82</v>
      </c>
      <c r="AN21" s="66">
        <f t="shared" si="23"/>
        <v>0.11730400000000001</v>
      </c>
      <c r="AO21" s="67">
        <f t="shared" si="40"/>
        <v>0.3154087758701668</v>
      </c>
      <c r="AP21" s="68">
        <f t="shared" ca="1" si="24"/>
        <v>5.3638984045710859E-2</v>
      </c>
      <c r="AR21" s="69">
        <f t="shared" si="25"/>
        <v>2</v>
      </c>
      <c r="AS21" s="70">
        <f t="shared" si="41"/>
        <v>18</v>
      </c>
      <c r="AT21" s="71">
        <f t="shared" ca="1" si="42"/>
        <v>0.84396073171899144</v>
      </c>
      <c r="AU21" s="72">
        <f t="shared" ca="1" si="26"/>
        <v>9.7887453502294441E-3</v>
      </c>
      <c r="AV21" s="73">
        <f t="shared" ca="1" si="27"/>
        <v>1.0097887453502294</v>
      </c>
      <c r="AW21" s="74">
        <f ca="1">PRODUCT(AV$4:AV21)</f>
        <v>1.1830086336334573</v>
      </c>
      <c r="AY21" s="75">
        <f t="shared" si="43"/>
        <v>18</v>
      </c>
      <c r="AZ21" s="76">
        <f t="shared" ca="1" si="51"/>
        <v>1.0089992694218428</v>
      </c>
      <c r="BA21" s="76">
        <f t="shared" ca="1" si="51"/>
        <v>1.0089992694218428</v>
      </c>
      <c r="BB21" s="76">
        <f t="shared" ca="1" si="51"/>
        <v>1.0089992694218428</v>
      </c>
      <c r="BC21" s="76">
        <f t="shared" ca="1" si="51"/>
        <v>1.0089992694218428</v>
      </c>
      <c r="BD21" s="76">
        <f t="shared" ca="1" si="51"/>
        <v>1.0089992694218428</v>
      </c>
      <c r="BE21" s="76">
        <f t="shared" ca="1" si="51"/>
        <v>1.0089992694218428</v>
      </c>
      <c r="BF21" s="76">
        <f t="shared" ca="1" si="51"/>
        <v>1.0089992694218428</v>
      </c>
      <c r="BG21" s="76">
        <f t="shared" ca="1" si="51"/>
        <v>1.0089992694218428</v>
      </c>
      <c r="BH21" s="76">
        <f t="shared" ca="1" si="51"/>
        <v>1.0089992694218428</v>
      </c>
      <c r="BI21" s="76">
        <f t="shared" ca="1" si="51"/>
        <v>1.0089992694218428</v>
      </c>
      <c r="BJ21" s="76">
        <f t="shared" ca="1" si="51"/>
        <v>1.0090596596129187</v>
      </c>
      <c r="BK21" s="76">
        <f t="shared" ca="1" si="51"/>
        <v>1.0090596596129187</v>
      </c>
      <c r="BL21" s="76">
        <f t="shared" ca="1" si="7"/>
        <v>0.11363329343666329</v>
      </c>
      <c r="BM21" s="77">
        <f t="shared" ca="1" si="29"/>
        <v>6.5484035557382496</v>
      </c>
      <c r="BO21" s="70">
        <f t="shared" si="44"/>
        <v>18</v>
      </c>
      <c r="BP21" s="171">
        <f t="shared" ca="1" si="49"/>
        <v>0.124</v>
      </c>
      <c r="BQ21" s="172">
        <f t="shared" ca="1" si="30"/>
        <v>9.7887453502294441E-3</v>
      </c>
      <c r="BR21" s="172">
        <f t="shared" ca="1" si="48"/>
        <v>0.84530236852847807</v>
      </c>
    </row>
    <row r="22" spans="2:83">
      <c r="B22" s="202" t="s">
        <v>73</v>
      </c>
      <c r="C22" s="203"/>
      <c r="E22">
        <f t="shared" si="31"/>
        <v>19</v>
      </c>
      <c r="F22" s="64">
        <f t="shared" si="32"/>
        <v>56.500000000000043</v>
      </c>
      <c r="G22" s="55">
        <f t="shared" si="0"/>
        <v>0</v>
      </c>
      <c r="H22" s="78">
        <f t="shared" si="47"/>
        <v>1</v>
      </c>
      <c r="I22" s="79">
        <f t="shared" ca="1" si="11"/>
        <v>491341.06703676574</v>
      </c>
      <c r="J22" s="79">
        <f t="shared" ca="1" si="12"/>
        <v>3996.7450275104834</v>
      </c>
      <c r="K22" s="80">
        <f t="shared" ca="1" si="1"/>
        <v>-20</v>
      </c>
      <c r="L22" s="80">
        <f t="shared" ca="1" si="13"/>
        <v>-409.45088919730483</v>
      </c>
      <c r="M22" s="80">
        <f t="shared" ca="1" si="52"/>
        <v>0</v>
      </c>
      <c r="N22" s="80">
        <f t="shared" ca="1" si="15"/>
        <v>0</v>
      </c>
      <c r="O22" s="81">
        <f t="shared" ca="1" si="2"/>
        <v>-3333.3333333333335</v>
      </c>
      <c r="P22" s="79">
        <f t="shared" ca="1" si="3"/>
        <v>491575.02784174564</v>
      </c>
      <c r="Q22" s="35"/>
      <c r="R22">
        <f t="shared" ca="1" si="16"/>
        <v>139</v>
      </c>
      <c r="S22" s="78">
        <f t="shared" ca="1" si="33"/>
        <v>66.499999999999915</v>
      </c>
      <c r="T22" s="55">
        <f t="shared" ca="1" si="17"/>
        <v>0</v>
      </c>
      <c r="U22" s="78">
        <f t="shared" ca="1" si="18"/>
        <v>1</v>
      </c>
      <c r="V22" s="79">
        <f t="shared" ca="1" si="34"/>
        <v>517236.44222845061</v>
      </c>
      <c r="W22" s="79">
        <f t="shared" ca="1" si="4"/>
        <v>4207.3873266715673</v>
      </c>
      <c r="X22" s="80">
        <f t="shared" ca="1" si="35"/>
        <v>-20</v>
      </c>
      <c r="Y22" s="80">
        <f t="shared" ca="1" si="36"/>
        <v>-215.51518426185444</v>
      </c>
      <c r="Z22" s="80">
        <f t="shared" ca="1" si="20"/>
        <v>0</v>
      </c>
      <c r="AA22" s="80">
        <f t="shared" ca="1" si="37"/>
        <v>0</v>
      </c>
      <c r="AB22" s="81">
        <f t="shared" ca="1" si="21"/>
        <v>-1944.1138067905574</v>
      </c>
      <c r="AC22" s="79">
        <f t="shared" ca="1" si="5"/>
        <v>519264.20056406979</v>
      </c>
      <c r="AD22" s="35"/>
      <c r="AE22" s="55">
        <f t="shared" ca="1" si="38"/>
        <v>2.4857885984658212E-3</v>
      </c>
      <c r="AF22" s="78">
        <f t="shared" ca="1" si="39"/>
        <v>0.95508124566433439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22"/>
        <v>83</v>
      </c>
      <c r="AN22" s="66">
        <f t="shared" si="23"/>
        <v>0.127743</v>
      </c>
      <c r="AO22" s="67">
        <f t="shared" si="40"/>
        <v>0.2751175126141841</v>
      </c>
      <c r="AP22" s="68">
        <f t="shared" ca="1" si="24"/>
        <v>4.2012913570835676E-2</v>
      </c>
      <c r="AR22" s="69">
        <f t="shared" si="25"/>
        <v>2</v>
      </c>
      <c r="AS22" s="70">
        <f t="shared" si="41"/>
        <v>19</v>
      </c>
      <c r="AT22" s="71">
        <f t="shared" ca="1" si="42"/>
        <v>0.83709565146373244</v>
      </c>
      <c r="AU22" s="72">
        <f t="shared" ca="1" si="26"/>
        <v>8.1343598075660495E-3</v>
      </c>
      <c r="AV22" s="73">
        <f t="shared" ca="1" si="27"/>
        <v>1.008134359807566</v>
      </c>
      <c r="AW22" s="74">
        <f ca="1">PRODUCT(AV$4:AV22)</f>
        <v>1.1926316515148889</v>
      </c>
      <c r="AY22" s="75">
        <f t="shared" si="43"/>
        <v>19</v>
      </c>
      <c r="AZ22" s="76">
        <f t="shared" ca="1" si="51"/>
        <v>1.0090596596129187</v>
      </c>
      <c r="BA22" s="76">
        <f t="shared" ca="1" si="51"/>
        <v>1.0090596596129187</v>
      </c>
      <c r="BB22" s="76">
        <f t="shared" ca="1" si="51"/>
        <v>1.0090596596129187</v>
      </c>
      <c r="BC22" s="76">
        <f t="shared" ca="1" si="51"/>
        <v>1.0090596596129187</v>
      </c>
      <c r="BD22" s="76">
        <f t="shared" ca="1" si="51"/>
        <v>1.0090596596129187</v>
      </c>
      <c r="BE22" s="76">
        <f t="shared" ca="1" si="51"/>
        <v>1.0090596596129187</v>
      </c>
      <c r="BF22" s="76">
        <f t="shared" ca="1" si="51"/>
        <v>1.0090596596129187</v>
      </c>
      <c r="BG22" s="76">
        <f t="shared" ca="1" si="51"/>
        <v>1.0090596596129187</v>
      </c>
      <c r="BH22" s="76">
        <f t="shared" ca="1" si="51"/>
        <v>1.0090596596129187</v>
      </c>
      <c r="BI22" s="76">
        <f t="shared" ca="1" si="51"/>
        <v>1.0090596596129187</v>
      </c>
      <c r="BJ22" s="76">
        <f t="shared" ca="1" si="51"/>
        <v>1.0090596596129187</v>
      </c>
      <c r="BK22" s="76">
        <f t="shared" ca="1" si="51"/>
        <v>1.0090596596129187</v>
      </c>
      <c r="BL22" s="76">
        <f t="shared" ca="1" si="7"/>
        <v>0.11430000000000118</v>
      </c>
      <c r="BM22" s="77">
        <f t="shared" ca="1" si="29"/>
        <v>7.2968860821591397</v>
      </c>
      <c r="BO22" s="70">
        <f t="shared" si="44"/>
        <v>19</v>
      </c>
      <c r="BP22" s="171">
        <f t="shared" ca="1" si="49"/>
        <v>0.10210000000000001</v>
      </c>
      <c r="BQ22" s="172">
        <f t="shared" ca="1" si="30"/>
        <v>8.1343598075660495E-3</v>
      </c>
      <c r="BR22" s="172">
        <f t="shared" ca="1" si="48"/>
        <v>0.83848185542434095</v>
      </c>
    </row>
    <row r="23" spans="2:83">
      <c r="B23" s="204"/>
      <c r="C23" s="205"/>
      <c r="E23">
        <f t="shared" si="31"/>
        <v>20</v>
      </c>
      <c r="F23" s="64">
        <f t="shared" si="32"/>
        <v>56.583333333333378</v>
      </c>
      <c r="G23" s="55">
        <f t="shared" si="0"/>
        <v>0</v>
      </c>
      <c r="H23" s="78">
        <f t="shared" si="47"/>
        <v>1</v>
      </c>
      <c r="I23" s="79">
        <f t="shared" ca="1" si="11"/>
        <v>491575.02784174564</v>
      </c>
      <c r="J23" s="79">
        <f t="shared" ca="1" si="12"/>
        <v>3998.6481488790573</v>
      </c>
      <c r="K23" s="80">
        <f t="shared" ca="1" si="1"/>
        <v>-20</v>
      </c>
      <c r="L23" s="80">
        <f t="shared" ca="1" si="13"/>
        <v>-409.64585653478804</v>
      </c>
      <c r="M23" s="80">
        <f t="shared" ca="1" si="52"/>
        <v>0</v>
      </c>
      <c r="N23" s="80">
        <f t="shared" ca="1" si="15"/>
        <v>0</v>
      </c>
      <c r="O23" s="81">
        <f t="shared" ca="1" si="2"/>
        <v>-3333.3333333333335</v>
      </c>
      <c r="P23" s="79">
        <f t="shared" ca="1" si="3"/>
        <v>491810.69680075662</v>
      </c>
      <c r="Q23" s="35"/>
      <c r="R23">
        <f t="shared" ca="1" si="16"/>
        <v>140</v>
      </c>
      <c r="S23" s="78">
        <f t="shared" ca="1" si="33"/>
        <v>66.583333333333243</v>
      </c>
      <c r="T23" s="55">
        <f t="shared" ca="1" si="17"/>
        <v>0</v>
      </c>
      <c r="U23" s="78">
        <f t="shared" ca="1" si="18"/>
        <v>1</v>
      </c>
      <c r="V23" s="79">
        <f t="shared" ca="1" si="34"/>
        <v>517847.5260056656</v>
      </c>
      <c r="W23" s="79">
        <f t="shared" ca="1" si="4"/>
        <v>4212.3581019880012</v>
      </c>
      <c r="X23" s="80">
        <f t="shared" ca="1" si="35"/>
        <v>-20</v>
      </c>
      <c r="Y23" s="80">
        <f t="shared" ca="1" si="36"/>
        <v>-215.76980250236068</v>
      </c>
      <c r="Z23" s="80">
        <f t="shared" ca="1" si="20"/>
        <v>0</v>
      </c>
      <c r="AA23" s="80">
        <f t="shared" ca="1" si="37"/>
        <v>0</v>
      </c>
      <c r="AB23" s="81">
        <f t="shared" ca="1" si="21"/>
        <v>-1944.1138067905574</v>
      </c>
      <c r="AC23" s="79">
        <f t="shared" ca="1" si="5"/>
        <v>519880.00049836066</v>
      </c>
      <c r="AD23" s="35"/>
      <c r="AE23" s="55">
        <f t="shared" ca="1" si="38"/>
        <v>2.7282345997765578E-3</v>
      </c>
      <c r="AF23" s="78">
        <f t="shared" ca="1" si="39"/>
        <v>0.95247555996431521</v>
      </c>
      <c r="AH23" s="110">
        <f>SUM(AO4:AO90)</f>
        <v>13.554441138992949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22"/>
        <v>84</v>
      </c>
      <c r="AN23" s="66">
        <f t="shared" si="23"/>
        <v>0.13909500000000002</v>
      </c>
      <c r="AO23" s="67">
        <f t="shared" si="40"/>
        <v>0.23685004219711417</v>
      </c>
      <c r="AP23" s="68">
        <f t="shared" ca="1" si="24"/>
        <v>3.2459057127972944E-2</v>
      </c>
      <c r="AR23" s="69">
        <f t="shared" si="25"/>
        <v>2</v>
      </c>
      <c r="AS23" s="70">
        <f t="shared" si="41"/>
        <v>20</v>
      </c>
      <c r="AT23" s="71">
        <f t="shared" ca="1" si="42"/>
        <v>0.8302864142413775</v>
      </c>
      <c r="AU23" s="72">
        <f t="shared" ca="1" si="26"/>
        <v>8.1343598075660495E-3</v>
      </c>
      <c r="AV23" s="73">
        <f t="shared" ca="1" si="27"/>
        <v>1.008134359807566</v>
      </c>
      <c r="AW23" s="74">
        <f ca="1">PRODUCT(AV$4:AV23)</f>
        <v>1.2023329464862027</v>
      </c>
      <c r="AY23" s="75">
        <f t="shared" si="43"/>
        <v>20</v>
      </c>
      <c r="AZ23" s="76">
        <f t="shared" ca="1" si="51"/>
        <v>1.0090596596129187</v>
      </c>
      <c r="BA23" s="76">
        <f t="shared" ca="1" si="51"/>
        <v>1.0090596596129187</v>
      </c>
      <c r="BB23" s="76">
        <f t="shared" ca="1" si="51"/>
        <v>1.0090596596129187</v>
      </c>
      <c r="BC23" s="76">
        <f t="shared" ca="1" si="51"/>
        <v>1.0090596596129187</v>
      </c>
      <c r="BD23" s="76">
        <f t="shared" ca="1" si="51"/>
        <v>1.0090596596129187</v>
      </c>
      <c r="BE23" s="76">
        <f t="shared" ca="1" si="51"/>
        <v>1.0090596596129187</v>
      </c>
      <c r="BF23" s="76">
        <f t="shared" ca="1" si="51"/>
        <v>1.0090596596129187</v>
      </c>
      <c r="BG23" s="76">
        <f t="shared" ca="1" si="51"/>
        <v>1.0090596596129187</v>
      </c>
      <c r="BH23" s="76">
        <f t="shared" ca="1" si="51"/>
        <v>1.0090596596129187</v>
      </c>
      <c r="BI23" s="76">
        <f t="shared" ca="1" si="51"/>
        <v>1.0090596596129187</v>
      </c>
      <c r="BJ23" s="76">
        <f t="shared" ca="1" si="51"/>
        <v>1.0090596596129187</v>
      </c>
      <c r="BK23" s="76">
        <f t="shared" ca="1" si="51"/>
        <v>1.0090596596129187</v>
      </c>
      <c r="BL23" s="76">
        <f t="shared" ca="1" si="7"/>
        <v>0.11430000000000118</v>
      </c>
      <c r="BM23" s="77">
        <f t="shared" ca="1" si="29"/>
        <v>8.1309201613499376</v>
      </c>
      <c r="BO23" s="70">
        <f t="shared" si="44"/>
        <v>20</v>
      </c>
      <c r="BP23" s="171">
        <f t="shared" ca="1" si="49"/>
        <v>0.10210000000000001</v>
      </c>
      <c r="BQ23" s="172">
        <f t="shared" ca="1" si="30"/>
        <v>8.1343598075660495E-3</v>
      </c>
      <c r="BR23" s="172">
        <f t="shared" ca="1" si="48"/>
        <v>0.83171637517085661</v>
      </c>
    </row>
    <row r="24" spans="2:83">
      <c r="B24" s="204"/>
      <c r="C24" s="205"/>
      <c r="E24">
        <f t="shared" si="31"/>
        <v>21</v>
      </c>
      <c r="F24" s="64">
        <f t="shared" si="32"/>
        <v>56.666666666666714</v>
      </c>
      <c r="G24" s="55">
        <f t="shared" si="0"/>
        <v>0</v>
      </c>
      <c r="H24" s="78">
        <f t="shared" si="47"/>
        <v>1</v>
      </c>
      <c r="I24" s="79">
        <f t="shared" ca="1" si="11"/>
        <v>491810.69680075662</v>
      </c>
      <c r="J24" s="79">
        <f t="shared" ca="1" si="12"/>
        <v>4000.5651649871274</v>
      </c>
      <c r="K24" s="80">
        <f t="shared" ca="1" si="1"/>
        <v>-20</v>
      </c>
      <c r="L24" s="80">
        <f t="shared" ca="1" si="13"/>
        <v>-409.84224733396388</v>
      </c>
      <c r="M24" s="80">
        <f t="shared" ca="1" si="52"/>
        <v>0</v>
      </c>
      <c r="N24" s="80">
        <f t="shared" ca="1" si="15"/>
        <v>0</v>
      </c>
      <c r="O24" s="81">
        <f t="shared" ca="1" si="2"/>
        <v>-3333.3333333333335</v>
      </c>
      <c r="P24" s="79">
        <f t="shared" ca="1" si="3"/>
        <v>492048.08638507646</v>
      </c>
      <c r="Q24" s="35"/>
      <c r="R24">
        <f t="shared" ca="1" si="16"/>
        <v>141</v>
      </c>
      <c r="S24" s="78">
        <f t="shared" ca="1" si="33"/>
        <v>66.666666666666572</v>
      </c>
      <c r="T24" s="55">
        <f t="shared" ca="1" si="17"/>
        <v>0</v>
      </c>
      <c r="U24" s="78">
        <f t="shared" ca="1" si="18"/>
        <v>1</v>
      </c>
      <c r="V24" s="79">
        <f t="shared" ca="1" si="34"/>
        <v>518461.64589326916</v>
      </c>
      <c r="W24" s="79">
        <f t="shared" ca="1" si="4"/>
        <v>4217.3535741187507</v>
      </c>
      <c r="X24" s="80">
        <f t="shared" ca="1" si="35"/>
        <v>-20</v>
      </c>
      <c r="Y24" s="80">
        <f t="shared" ca="1" si="36"/>
        <v>-216.02568578886218</v>
      </c>
      <c r="Z24" s="80">
        <f t="shared" ca="1" si="20"/>
        <v>0</v>
      </c>
      <c r="AA24" s="80">
        <f t="shared" ca="1" si="37"/>
        <v>0</v>
      </c>
      <c r="AB24" s="81">
        <f t="shared" ca="1" si="21"/>
        <v>-1944.1138067905574</v>
      </c>
      <c r="AC24" s="79">
        <f t="shared" ca="1" si="5"/>
        <v>520498.85997480847</v>
      </c>
      <c r="AD24" s="35"/>
      <c r="AE24" s="55">
        <f t="shared" ca="1" si="38"/>
        <v>2.7282345997765578E-3</v>
      </c>
      <c r="AF24" s="78">
        <f t="shared" ca="1" si="39"/>
        <v>0.94987698318617897</v>
      </c>
      <c r="AH24" s="111">
        <f ca="1">SUM(AP4:AP90)</f>
        <v>6.8522589267673082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22"/>
        <v>85</v>
      </c>
      <c r="AN24" s="66">
        <f t="shared" si="23"/>
        <v>0.15140400000000004</v>
      </c>
      <c r="AO24" s="67">
        <f t="shared" si="40"/>
        <v>0.20098999840830228</v>
      </c>
      <c r="AP24" s="68">
        <f t="shared" ca="1" si="24"/>
        <v>2.4719219278981689E-2</v>
      </c>
      <c r="AR24" s="69">
        <f t="shared" si="25"/>
        <v>2</v>
      </c>
      <c r="AS24" s="70">
        <f t="shared" si="41"/>
        <v>21</v>
      </c>
      <c r="AT24" s="71">
        <f t="shared" ca="1" si="42"/>
        <v>0.82353256580460432</v>
      </c>
      <c r="AU24" s="72">
        <f t="shared" ca="1" si="26"/>
        <v>8.1343598075660495E-3</v>
      </c>
      <c r="AV24" s="73">
        <f t="shared" ca="1" si="27"/>
        <v>1.008134359807566</v>
      </c>
      <c r="AW24" s="74">
        <f ca="1">PRODUCT(AV$4:AV24)</f>
        <v>1.2121131552814126</v>
      </c>
      <c r="AY24" s="75">
        <f t="shared" si="43"/>
        <v>21</v>
      </c>
      <c r="AZ24" s="76">
        <f t="shared" ca="1" si="51"/>
        <v>1.0090596596129187</v>
      </c>
      <c r="BA24" s="76">
        <f t="shared" ca="1" si="51"/>
        <v>1.0090596596129187</v>
      </c>
      <c r="BB24" s="76">
        <f t="shared" ca="1" si="51"/>
        <v>1.0090596596129187</v>
      </c>
      <c r="BC24" s="76">
        <f t="shared" ca="1" si="51"/>
        <v>1.0090596596129187</v>
      </c>
      <c r="BD24" s="76">
        <f t="shared" ca="1" si="51"/>
        <v>1.0090596596129187</v>
      </c>
      <c r="BE24" s="76">
        <f t="shared" ca="1" si="51"/>
        <v>1.0090596596129187</v>
      </c>
      <c r="BF24" s="76">
        <f t="shared" ca="1" si="51"/>
        <v>1.0090596596129187</v>
      </c>
      <c r="BG24" s="76">
        <f t="shared" ca="1" si="51"/>
        <v>1.0090596596129187</v>
      </c>
      <c r="BH24" s="76">
        <f t="shared" ca="1" si="51"/>
        <v>1.0090596596129187</v>
      </c>
      <c r="BI24" s="76">
        <f t="shared" ca="1" si="51"/>
        <v>1.0090596596129187</v>
      </c>
      <c r="BJ24" s="76">
        <f t="shared" ca="1" si="51"/>
        <v>1.0090596596129187</v>
      </c>
      <c r="BK24" s="76">
        <f t="shared" ca="1" si="51"/>
        <v>1.0090596596129187</v>
      </c>
      <c r="BL24" s="76">
        <f t="shared" ca="1" si="7"/>
        <v>0.11430000000000118</v>
      </c>
      <c r="BM24" s="77">
        <f t="shared" ca="1" si="29"/>
        <v>9.0602843357922449</v>
      </c>
      <c r="BO24" s="70">
        <f t="shared" si="44"/>
        <v>21</v>
      </c>
      <c r="BP24" s="171">
        <f t="shared" ca="1" si="49"/>
        <v>0.10210000000000001</v>
      </c>
      <c r="BQ24" s="172">
        <f t="shared" ca="1" si="30"/>
        <v>8.1343598075660495E-3</v>
      </c>
      <c r="BR24" s="172">
        <f t="shared" ca="1" si="48"/>
        <v>0.82500548372303839</v>
      </c>
    </row>
    <row r="25" spans="2:83">
      <c r="B25" s="204"/>
      <c r="C25" s="205"/>
      <c r="E25">
        <f t="shared" si="31"/>
        <v>22</v>
      </c>
      <c r="F25" s="64">
        <f t="shared" si="32"/>
        <v>56.75000000000005</v>
      </c>
      <c r="G25" s="55">
        <f t="shared" si="0"/>
        <v>0</v>
      </c>
      <c r="H25" s="78">
        <f t="shared" si="47"/>
        <v>1</v>
      </c>
      <c r="I25" s="79">
        <f t="shared" ca="1" si="11"/>
        <v>492048.08638507646</v>
      </c>
      <c r="J25" s="79">
        <f t="shared" ca="1" si="12"/>
        <v>4002.4961772805536</v>
      </c>
      <c r="K25" s="80">
        <f t="shared" ca="1" si="1"/>
        <v>-20</v>
      </c>
      <c r="L25" s="80">
        <f t="shared" ca="1" si="13"/>
        <v>-410.04007198756375</v>
      </c>
      <c r="M25" s="80">
        <f t="shared" ca="1" si="52"/>
        <v>0</v>
      </c>
      <c r="N25" s="80">
        <f t="shared" ca="1" si="15"/>
        <v>0</v>
      </c>
      <c r="O25" s="81">
        <f t="shared" ca="1" si="2"/>
        <v>-3333.3333333333335</v>
      </c>
      <c r="P25" s="79">
        <f t="shared" ca="1" si="3"/>
        <v>492287.20915703615</v>
      </c>
      <c r="Q25" s="35"/>
      <c r="R25">
        <f t="shared" ca="1" si="16"/>
        <v>142</v>
      </c>
      <c r="S25" s="78">
        <f t="shared" ca="1" si="33"/>
        <v>66.749999999999901</v>
      </c>
      <c r="T25" s="55">
        <f t="shared" ca="1" si="17"/>
        <v>0</v>
      </c>
      <c r="U25" s="78">
        <f t="shared" ca="1" si="18"/>
        <v>1</v>
      </c>
      <c r="V25" s="79">
        <f t="shared" ca="1" si="34"/>
        <v>519078.81697588094</v>
      </c>
      <c r="W25" s="79">
        <f t="shared" ca="1" si="4"/>
        <v>4222.3738657675394</v>
      </c>
      <c r="X25" s="80">
        <f t="shared" ca="1" si="35"/>
        <v>-20</v>
      </c>
      <c r="Y25" s="80">
        <f t="shared" ca="1" si="36"/>
        <v>-216.28284040661708</v>
      </c>
      <c r="Z25" s="80">
        <f t="shared" ca="1" si="20"/>
        <v>0</v>
      </c>
      <c r="AA25" s="80">
        <f t="shared" ca="1" si="37"/>
        <v>0</v>
      </c>
      <c r="AB25" s="81">
        <f t="shared" ca="1" si="21"/>
        <v>-1944.1138067905574</v>
      </c>
      <c r="AC25" s="79">
        <f t="shared" ca="1" si="5"/>
        <v>521120.7941944513</v>
      </c>
      <c r="AD25" s="35"/>
      <c r="AE25" s="55">
        <f t="shared" ca="1" si="38"/>
        <v>2.7282345997765578E-3</v>
      </c>
      <c r="AF25" s="78">
        <f t="shared" ca="1" si="39"/>
        <v>0.94728549593511902</v>
      </c>
      <c r="AG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22"/>
        <v>86</v>
      </c>
      <c r="AN25" s="66">
        <f t="shared" si="23"/>
        <v>0.16473600000000002</v>
      </c>
      <c r="AO25" s="67">
        <f t="shared" si="40"/>
        <v>0.16787971003051219</v>
      </c>
      <c r="AP25" s="68">
        <f t="shared" ca="1" si="24"/>
        <v>1.8529187805653182E-2</v>
      </c>
      <c r="AR25" s="69">
        <f t="shared" si="25"/>
        <v>2</v>
      </c>
      <c r="AS25" s="70">
        <f t="shared" si="41"/>
        <v>22</v>
      </c>
      <c r="AT25" s="71">
        <f t="shared" ca="1" si="42"/>
        <v>0.81683365560110166</v>
      </c>
      <c r="AU25" s="72">
        <f t="shared" ca="1" si="26"/>
        <v>8.1343598075660495E-3</v>
      </c>
      <c r="AV25" s="73">
        <f t="shared" ca="1" si="27"/>
        <v>1.008134359807566</v>
      </c>
      <c r="AW25" s="74">
        <f ca="1">PRODUCT(AV$4:AV25)</f>
        <v>1.2219729198139557</v>
      </c>
      <c r="AY25" s="75">
        <f t="shared" si="43"/>
        <v>22</v>
      </c>
      <c r="AZ25" s="76">
        <f t="shared" ref="AZ25:BK34" ca="1" si="53">OFFSET($AV$3,($AY25*12-12)+AZ$3,0)</f>
        <v>1.0090596596129187</v>
      </c>
      <c r="BA25" s="76">
        <f t="shared" ca="1" si="53"/>
        <v>1.0090596596129187</v>
      </c>
      <c r="BB25" s="76">
        <f t="shared" ca="1" si="53"/>
        <v>1.0090596596129187</v>
      </c>
      <c r="BC25" s="76">
        <f t="shared" ca="1" si="53"/>
        <v>1.0090596596129187</v>
      </c>
      <c r="BD25" s="76">
        <f t="shared" ca="1" si="53"/>
        <v>1.0090596596129187</v>
      </c>
      <c r="BE25" s="76">
        <f t="shared" ca="1" si="53"/>
        <v>1.0090596596129187</v>
      </c>
      <c r="BF25" s="76">
        <f t="shared" ca="1" si="53"/>
        <v>1.0090596596129187</v>
      </c>
      <c r="BG25" s="76">
        <f t="shared" ca="1" si="53"/>
        <v>1.0090596596129187</v>
      </c>
      <c r="BH25" s="76">
        <f t="shared" ca="1" si="53"/>
        <v>1.0090596596129187</v>
      </c>
      <c r="BI25" s="76">
        <f t="shared" ca="1" si="53"/>
        <v>1.0090596596129187</v>
      </c>
      <c r="BJ25" s="76">
        <f t="shared" ca="1" si="53"/>
        <v>1.0090596596129187</v>
      </c>
      <c r="BK25" s="76">
        <f t="shared" ca="1" si="53"/>
        <v>1.0090596596129187</v>
      </c>
      <c r="BL25" s="76">
        <f t="shared" ca="1" si="7"/>
        <v>0.11430000000000118</v>
      </c>
      <c r="BM25" s="77">
        <f t="shared" ca="1" si="29"/>
        <v>10.095874835373309</v>
      </c>
      <c r="BO25" s="70">
        <f t="shared" si="44"/>
        <v>22</v>
      </c>
      <c r="BP25" s="171">
        <f t="shared" ca="1" si="49"/>
        <v>0.10210000000000001</v>
      </c>
      <c r="BQ25" s="172">
        <f t="shared" ca="1" si="30"/>
        <v>8.1343598075660495E-3</v>
      </c>
      <c r="BR25" s="172">
        <f t="shared" ca="1" si="48"/>
        <v>0.81834874061877672</v>
      </c>
    </row>
    <row r="26" spans="2:83">
      <c r="B26" s="206"/>
      <c r="C26" s="207"/>
      <c r="E26">
        <f t="shared" si="31"/>
        <v>23</v>
      </c>
      <c r="F26" s="64">
        <f t="shared" si="32"/>
        <v>56.833333333333385</v>
      </c>
      <c r="G26" s="55">
        <f t="shared" si="0"/>
        <v>0</v>
      </c>
      <c r="H26" s="78">
        <f t="shared" si="47"/>
        <v>1</v>
      </c>
      <c r="I26" s="79">
        <f t="shared" ca="1" si="11"/>
        <v>492287.20915703615</v>
      </c>
      <c r="J26" s="79">
        <f t="shared" ca="1" si="12"/>
        <v>4004.4412879458559</v>
      </c>
      <c r="K26" s="80">
        <f t="shared" ca="1" si="1"/>
        <v>-20</v>
      </c>
      <c r="L26" s="80">
        <f t="shared" ca="1" si="13"/>
        <v>-410.2393409641968</v>
      </c>
      <c r="M26" s="80">
        <f t="shared" ca="1" si="52"/>
        <v>0</v>
      </c>
      <c r="N26" s="80">
        <f t="shared" ca="1" si="15"/>
        <v>0</v>
      </c>
      <c r="O26" s="81">
        <f t="shared" ca="1" si="2"/>
        <v>-3333.3333333333335</v>
      </c>
      <c r="P26" s="79">
        <f t="shared" ca="1" si="3"/>
        <v>492528.0777706845</v>
      </c>
      <c r="Q26" s="35"/>
      <c r="R26">
        <f t="shared" ca="1" si="16"/>
        <v>143</v>
      </c>
      <c r="S26" s="78">
        <f t="shared" ca="1" si="33"/>
        <v>66.833333333333229</v>
      </c>
      <c r="T26" s="55">
        <f t="shared" ca="1" si="17"/>
        <v>0</v>
      </c>
      <c r="U26" s="78">
        <f t="shared" ca="1" si="18"/>
        <v>1</v>
      </c>
      <c r="V26" s="79">
        <f t="shared" ca="1" si="34"/>
        <v>519699.05441306694</v>
      </c>
      <c r="W26" s="79">
        <f t="shared" ca="1" si="4"/>
        <v>4227.4191002477328</v>
      </c>
      <c r="X26" s="80">
        <f t="shared" ca="1" si="35"/>
        <v>-20</v>
      </c>
      <c r="Y26" s="80">
        <f t="shared" ca="1" si="36"/>
        <v>-216.54127267211123</v>
      </c>
      <c r="Z26" s="80">
        <f t="shared" ca="1" si="20"/>
        <v>0</v>
      </c>
      <c r="AA26" s="80">
        <f t="shared" ca="1" si="37"/>
        <v>0</v>
      </c>
      <c r="AB26" s="81">
        <f t="shared" ca="1" si="21"/>
        <v>-1944.1138067905574</v>
      </c>
      <c r="AC26" s="79">
        <f t="shared" ca="1" si="5"/>
        <v>521745.81843385199</v>
      </c>
      <c r="AD26" s="35"/>
      <c r="AE26" s="55">
        <f t="shared" ca="1" si="38"/>
        <v>2.7282345997765578E-3</v>
      </c>
      <c r="AF26" s="78">
        <f t="shared" ca="1" si="39"/>
        <v>0.94470107886924237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22"/>
        <v>87</v>
      </c>
      <c r="AN26" s="66">
        <f t="shared" si="23"/>
        <v>0.17914600000000003</v>
      </c>
      <c r="AO26" s="67">
        <f t="shared" si="40"/>
        <v>0.13780473149738606</v>
      </c>
      <c r="AP26" s="68">
        <f t="shared" ca="1" si="24"/>
        <v>1.3649607760048121E-2</v>
      </c>
      <c r="AR26" s="69">
        <f t="shared" si="25"/>
        <v>2</v>
      </c>
      <c r="AS26" s="70">
        <f t="shared" si="41"/>
        <v>23</v>
      </c>
      <c r="AT26" s="71">
        <f t="shared" ca="1" si="42"/>
        <v>0.81018923674351284</v>
      </c>
      <c r="AU26" s="72">
        <f t="shared" ca="1" si="26"/>
        <v>8.1343598075660495E-3</v>
      </c>
      <c r="AV26" s="73">
        <f t="shared" ca="1" si="27"/>
        <v>1.008134359807566</v>
      </c>
      <c r="AW26" s="74">
        <f ca="1">PRODUCT(AV$4:AV26)</f>
        <v>1.2319128872188245</v>
      </c>
      <c r="AY26" s="75">
        <f t="shared" si="43"/>
        <v>23</v>
      </c>
      <c r="AZ26" s="76">
        <f t="shared" ca="1" si="53"/>
        <v>1.0090596596129187</v>
      </c>
      <c r="BA26" s="76">
        <f t="shared" ca="1" si="53"/>
        <v>1.0090596596129187</v>
      </c>
      <c r="BB26" s="76">
        <f t="shared" ca="1" si="53"/>
        <v>1.0090596596129187</v>
      </c>
      <c r="BC26" s="76">
        <f t="shared" ca="1" si="53"/>
        <v>1.0090596596129187</v>
      </c>
      <c r="BD26" s="76">
        <f t="shared" ca="1" si="53"/>
        <v>1.0090596596129187</v>
      </c>
      <c r="BE26" s="76">
        <f t="shared" ca="1" si="53"/>
        <v>1.0090596596129187</v>
      </c>
      <c r="BF26" s="76">
        <f t="shared" ca="1" si="53"/>
        <v>1.0090596596129187</v>
      </c>
      <c r="BG26" s="76">
        <f t="shared" ca="1" si="53"/>
        <v>1.0090596596129187</v>
      </c>
      <c r="BH26" s="76">
        <f t="shared" ca="1" si="53"/>
        <v>1.0090596596129187</v>
      </c>
      <c r="BI26" s="76">
        <f t="shared" ca="1" si="53"/>
        <v>1.0090596596129187</v>
      </c>
      <c r="BJ26" s="76">
        <f t="shared" ca="1" si="53"/>
        <v>1.0090596596129187</v>
      </c>
      <c r="BK26" s="76">
        <f t="shared" ca="1" si="53"/>
        <v>1.0090596596129187</v>
      </c>
      <c r="BL26" s="76">
        <f t="shared" ca="1" si="7"/>
        <v>0.11430000000000118</v>
      </c>
      <c r="BM26" s="77">
        <f t="shared" ca="1" si="29"/>
        <v>11.249833329056489</v>
      </c>
      <c r="BO26" s="70">
        <f t="shared" si="44"/>
        <v>23</v>
      </c>
      <c r="BP26" s="171">
        <f t="shared" ca="1" si="49"/>
        <v>0.10210000000000001</v>
      </c>
      <c r="BQ26" s="172">
        <f t="shared" ca="1" si="30"/>
        <v>8.1343598075660495E-3</v>
      </c>
      <c r="BR26" s="172">
        <f t="shared" ca="1" si="48"/>
        <v>0.81174570894993014</v>
      </c>
    </row>
    <row r="27" spans="2:83">
      <c r="E27">
        <f t="shared" si="31"/>
        <v>24</v>
      </c>
      <c r="F27" s="64">
        <f t="shared" si="32"/>
        <v>56.916666666666721</v>
      </c>
      <c r="G27" s="55">
        <f t="shared" si="0"/>
        <v>0</v>
      </c>
      <c r="H27" s="78">
        <f t="shared" si="47"/>
        <v>1</v>
      </c>
      <c r="I27" s="79">
        <f t="shared" ca="1" si="11"/>
        <v>492528.0777706845</v>
      </c>
      <c r="J27" s="79">
        <f t="shared" ca="1" si="12"/>
        <v>4006.4005999156216</v>
      </c>
      <c r="K27" s="80">
        <f t="shared" ca="1" si="1"/>
        <v>-20</v>
      </c>
      <c r="L27" s="80">
        <f t="shared" ca="1" si="13"/>
        <v>-410.4400648089038</v>
      </c>
      <c r="M27" s="80">
        <f t="shared" ca="1" si="52"/>
        <v>0</v>
      </c>
      <c r="N27" s="80">
        <f t="shared" ca="1" si="15"/>
        <v>0</v>
      </c>
      <c r="O27" s="81">
        <f t="shared" ca="1" si="2"/>
        <v>-3333.3333333333335</v>
      </c>
      <c r="P27" s="79">
        <f t="shared" ca="1" si="3"/>
        <v>492770.70497245796</v>
      </c>
      <c r="Q27" s="35"/>
      <c r="R27">
        <f t="shared" ca="1" si="16"/>
        <v>144</v>
      </c>
      <c r="S27" s="78">
        <f t="shared" ca="1" si="33"/>
        <v>66.916666666666558</v>
      </c>
      <c r="T27" s="55">
        <f t="shared" ca="1" si="17"/>
        <v>0</v>
      </c>
      <c r="U27" s="78">
        <f t="shared" ca="1" si="18"/>
        <v>1</v>
      </c>
      <c r="V27" s="79">
        <f t="shared" ca="1" si="34"/>
        <v>520322.37343971204</v>
      </c>
      <c r="W27" s="79">
        <f t="shared" ca="1" si="4"/>
        <v>4232.4894014853662</v>
      </c>
      <c r="X27" s="80">
        <f t="shared" ca="1" si="35"/>
        <v>-20</v>
      </c>
      <c r="Y27" s="80">
        <f t="shared" ca="1" si="36"/>
        <v>-216.80098893321338</v>
      </c>
      <c r="Z27" s="80">
        <f t="shared" ca="1" si="20"/>
        <v>0</v>
      </c>
      <c r="AA27" s="80">
        <f t="shared" ca="1" si="37"/>
        <v>0</v>
      </c>
      <c r="AB27" s="81">
        <f t="shared" ca="1" si="21"/>
        <v>-1944.1138067905574</v>
      </c>
      <c r="AC27" s="79">
        <f t="shared" ca="1" si="5"/>
        <v>522373.94804547366</v>
      </c>
      <c r="AD27" s="35"/>
      <c r="AE27" s="55">
        <f t="shared" ca="1" si="38"/>
        <v>2.7282345997765578E-3</v>
      </c>
      <c r="AF27" s="78">
        <f t="shared" ca="1" si="39"/>
        <v>0.94212371269942508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22"/>
        <v>88</v>
      </c>
      <c r="AN27" s="66">
        <f t="shared" si="23"/>
        <v>0.19468900000000003</v>
      </c>
      <c r="AO27" s="67">
        <f t="shared" si="40"/>
        <v>0.11097566612689147</v>
      </c>
      <c r="AP27" s="68">
        <f t="shared" ca="1" si="24"/>
        <v>9.8646498024339054E-3</v>
      </c>
      <c r="AR27" s="69">
        <f t="shared" si="25"/>
        <v>2</v>
      </c>
      <c r="AS27" s="70">
        <f t="shared" si="41"/>
        <v>24</v>
      </c>
      <c r="AT27" s="71">
        <f t="shared" ca="1" si="42"/>
        <v>0.80359886597962382</v>
      </c>
      <c r="AU27" s="72">
        <f t="shared" ca="1" si="26"/>
        <v>8.1343598075660495E-3</v>
      </c>
      <c r="AV27" s="73">
        <f t="shared" ca="1" si="27"/>
        <v>1.008134359807566</v>
      </c>
      <c r="AW27" s="74">
        <f ca="1">PRODUCT(AV$4:AV27)</f>
        <v>1.24193370989504</v>
      </c>
      <c r="AY27" s="75">
        <f t="shared" si="43"/>
        <v>24</v>
      </c>
      <c r="AZ27" s="76">
        <f t="shared" ca="1" si="53"/>
        <v>1.0090596596129187</v>
      </c>
      <c r="BA27" s="76">
        <f t="shared" ca="1" si="53"/>
        <v>1.0090596596129187</v>
      </c>
      <c r="BB27" s="76">
        <f t="shared" ca="1" si="53"/>
        <v>1.0090596596129187</v>
      </c>
      <c r="BC27" s="76">
        <f t="shared" ca="1" si="53"/>
        <v>1.0090596596129187</v>
      </c>
      <c r="BD27" s="76">
        <f t="shared" ca="1" si="53"/>
        <v>1.0090596596129187</v>
      </c>
      <c r="BE27" s="76">
        <f t="shared" ca="1" si="53"/>
        <v>1.0090596596129187</v>
      </c>
      <c r="BF27" s="76">
        <f t="shared" ca="1" si="53"/>
        <v>1.0090596596129187</v>
      </c>
      <c r="BG27" s="76">
        <f t="shared" ca="1" si="53"/>
        <v>1.0090596596129187</v>
      </c>
      <c r="BH27" s="76">
        <f t="shared" ca="1" si="53"/>
        <v>1.0090596596129187</v>
      </c>
      <c r="BI27" s="76">
        <f t="shared" ca="1" si="53"/>
        <v>1.0090596596129187</v>
      </c>
      <c r="BJ27" s="76">
        <f t="shared" ca="1" si="53"/>
        <v>1.0090596596129187</v>
      </c>
      <c r="BK27" s="76">
        <f t="shared" ca="1" si="53"/>
        <v>1.0090596596129187</v>
      </c>
      <c r="BL27" s="76">
        <f t="shared" ca="1" si="7"/>
        <v>0.11430000000000118</v>
      </c>
      <c r="BM27" s="77">
        <f t="shared" ca="1" si="29"/>
        <v>12.535689278567659</v>
      </c>
      <c r="BO27" s="70">
        <f t="shared" si="44"/>
        <v>24</v>
      </c>
      <c r="BP27" s="171">
        <f t="shared" ca="1" si="49"/>
        <v>0.10210000000000001</v>
      </c>
      <c r="BQ27" s="172">
        <f t="shared" ca="1" si="30"/>
        <v>8.1343598075660495E-3</v>
      </c>
      <c r="BR27" s="172">
        <f t="shared" ca="1" si="48"/>
        <v>0.8051959553336494</v>
      </c>
    </row>
    <row r="28" spans="2:83">
      <c r="B28" t="s">
        <v>72</v>
      </c>
      <c r="E28">
        <f t="shared" si="31"/>
        <v>25</v>
      </c>
      <c r="F28" s="64">
        <f t="shared" si="32"/>
        <v>57.000000000000057</v>
      </c>
      <c r="G28" s="55">
        <f t="shared" si="0"/>
        <v>0</v>
      </c>
      <c r="H28" s="78">
        <f t="shared" si="47"/>
        <v>1</v>
      </c>
      <c r="I28" s="79">
        <f t="shared" ca="1" si="11"/>
        <v>492770.70497245796</v>
      </c>
      <c r="J28" s="79">
        <f t="shared" ca="1" si="12"/>
        <v>4008.3742168739495</v>
      </c>
      <c r="K28" s="80">
        <f t="shared" ca="1" si="1"/>
        <v>-20</v>
      </c>
      <c r="L28" s="80">
        <f t="shared" ca="1" si="13"/>
        <v>-410.64225414371498</v>
      </c>
      <c r="M28" s="80">
        <f t="shared" ca="1" si="52"/>
        <v>-3695.7802872934344</v>
      </c>
      <c r="N28" s="80">
        <f t="shared" ca="1" si="15"/>
        <v>0</v>
      </c>
      <c r="O28" s="81">
        <f t="shared" ca="1" si="2"/>
        <v>-3333.3333333333335</v>
      </c>
      <c r="P28" s="79">
        <f t="shared" ca="1" si="3"/>
        <v>489319.32331456145</v>
      </c>
      <c r="Q28" s="35"/>
      <c r="R28">
        <f t="shared" ca="1" si="16"/>
        <v>145</v>
      </c>
      <c r="S28" s="78">
        <f t="shared" ca="1" si="33"/>
        <v>66.999999999999886</v>
      </c>
      <c r="T28" s="55">
        <f t="shared" ca="1" si="17"/>
        <v>0</v>
      </c>
      <c r="U28" s="78">
        <f t="shared" ca="1" si="18"/>
        <v>1</v>
      </c>
      <c r="V28" s="79">
        <f t="shared" ca="1" si="34"/>
        <v>520948.78936639411</v>
      </c>
      <c r="W28" s="79">
        <f t="shared" ca="1" si="4"/>
        <v>4237.5848940221877</v>
      </c>
      <c r="X28" s="80">
        <f t="shared" ca="1" si="35"/>
        <v>-20</v>
      </c>
      <c r="Y28" s="80">
        <f t="shared" ca="1" si="36"/>
        <v>-217.06199556933089</v>
      </c>
      <c r="Z28" s="80">
        <f t="shared" ca="1" si="20"/>
        <v>-3907.1159202479557</v>
      </c>
      <c r="AA28" s="80">
        <f t="shared" ca="1" si="37"/>
        <v>0</v>
      </c>
      <c r="AB28" s="81">
        <f t="shared" ca="1" si="21"/>
        <v>-1944.1138067905574</v>
      </c>
      <c r="AC28" s="79">
        <f t="shared" ca="1" si="5"/>
        <v>519098.08253780834</v>
      </c>
      <c r="AD28" s="35"/>
      <c r="AE28" s="55">
        <f t="shared" ca="1" si="38"/>
        <v>2.7282345997765578E-3</v>
      </c>
      <c r="AF28" s="78">
        <f t="shared" ca="1" si="39"/>
        <v>0.93955337818916851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22"/>
        <v>89</v>
      </c>
      <c r="AN28" s="66">
        <f t="shared" si="23"/>
        <v>0.21142000000000002</v>
      </c>
      <c r="AO28" s="67">
        <f t="shared" si="40"/>
        <v>8.7513190794344067E-2</v>
      </c>
      <c r="AP28" s="68">
        <f t="shared" ca="1" si="24"/>
        <v>6.9811231636034464E-3</v>
      </c>
      <c r="AR28" s="69">
        <f t="shared" si="25"/>
        <v>3</v>
      </c>
      <c r="AS28" s="70">
        <f t="shared" si="41"/>
        <v>25</v>
      </c>
      <c r="AT28" s="71">
        <f t="shared" ca="1" si="42"/>
        <v>0.79706210366279351</v>
      </c>
      <c r="AU28" s="72">
        <f t="shared" ca="1" si="26"/>
        <v>8.1343598075660495E-3</v>
      </c>
      <c r="AV28" s="73">
        <f t="shared" ca="1" si="27"/>
        <v>1.008134359807566</v>
      </c>
      <c r="AW28" s="74">
        <f ca="1">PRODUCT(AV$4:AV28)</f>
        <v>1.2520360455484716</v>
      </c>
      <c r="AX28" s="112"/>
      <c r="AY28" s="75">
        <f t="shared" si="43"/>
        <v>25</v>
      </c>
      <c r="AZ28" s="76">
        <f t="shared" ca="1" si="53"/>
        <v>1.0090596596129187</v>
      </c>
      <c r="BA28" s="76">
        <f t="shared" ca="1" si="53"/>
        <v>1.0090596596129187</v>
      </c>
      <c r="BB28" s="76">
        <f t="shared" ca="1" si="53"/>
        <v>1.0090596596129187</v>
      </c>
      <c r="BC28" s="76">
        <f t="shared" ca="1" si="53"/>
        <v>1.0090596596129187</v>
      </c>
      <c r="BD28" s="76">
        <f t="shared" ca="1" si="53"/>
        <v>1.0090596596129187</v>
      </c>
      <c r="BE28" s="76">
        <f t="shared" ca="1" si="53"/>
        <v>1.0090596596129187</v>
      </c>
      <c r="BF28" s="76">
        <f t="shared" ca="1" si="53"/>
        <v>1.0090596596129187</v>
      </c>
      <c r="BG28" s="76">
        <f t="shared" ca="1" si="53"/>
        <v>1.0090596596129187</v>
      </c>
      <c r="BH28" s="76">
        <f t="shared" ca="1" si="53"/>
        <v>1.0090596596129187</v>
      </c>
      <c r="BI28" s="76">
        <f t="shared" ca="1" si="53"/>
        <v>1.0090596596129187</v>
      </c>
      <c r="BJ28" s="76">
        <f t="shared" ca="1" si="53"/>
        <v>1.0090596596129187</v>
      </c>
      <c r="BK28" s="76">
        <f t="shared" ca="1" si="53"/>
        <v>1.0090596596129187</v>
      </c>
      <c r="BL28" s="76">
        <f t="shared" ca="1" si="7"/>
        <v>0.11430000000000118</v>
      </c>
      <c r="BM28" s="77">
        <f t="shared" ca="1" si="29"/>
        <v>13.968518563107958</v>
      </c>
      <c r="BO28" s="70">
        <f t="shared" si="44"/>
        <v>25</v>
      </c>
      <c r="BP28" s="171">
        <f t="shared" ca="1" si="49"/>
        <v>0.10210000000000001</v>
      </c>
      <c r="BQ28" s="172">
        <f t="shared" ca="1" si="30"/>
        <v>8.1343598075660495E-3</v>
      </c>
      <c r="BR28" s="172">
        <f t="shared" ca="1" si="48"/>
        <v>0.79869904988393237</v>
      </c>
    </row>
    <row r="29" spans="2:83">
      <c r="B29" s="202" t="s">
        <v>74</v>
      </c>
      <c r="C29" s="203"/>
      <c r="E29">
        <f t="shared" si="31"/>
        <v>26</v>
      </c>
      <c r="F29" s="64">
        <f t="shared" si="32"/>
        <v>57.083333333333393</v>
      </c>
      <c r="G29" s="55">
        <f t="shared" si="0"/>
        <v>0</v>
      </c>
      <c r="H29" s="78">
        <f t="shared" si="47"/>
        <v>1</v>
      </c>
      <c r="I29" s="79">
        <f t="shared" ca="1" si="11"/>
        <v>489319.32331456145</v>
      </c>
      <c r="J29" s="79">
        <f t="shared" ca="1" si="12"/>
        <v>3980.2994366353855</v>
      </c>
      <c r="K29" s="80">
        <f t="shared" ca="1" si="1"/>
        <v>-20</v>
      </c>
      <c r="L29" s="80">
        <f t="shared" ca="1" si="13"/>
        <v>-407.76610276213455</v>
      </c>
      <c r="M29" s="80">
        <f t="shared" ca="1" si="52"/>
        <v>0</v>
      </c>
      <c r="N29" s="80">
        <f t="shared" ca="1" si="15"/>
        <v>0</v>
      </c>
      <c r="O29" s="81">
        <f t="shared" ca="1" si="2"/>
        <v>-3333.3333333333335</v>
      </c>
      <c r="P29" s="79">
        <f t="shared" ca="1" si="3"/>
        <v>489538.5233151014</v>
      </c>
      <c r="Q29" s="35"/>
      <c r="R29">
        <f t="shared" ca="1" si="16"/>
        <v>146</v>
      </c>
      <c r="S29" s="78">
        <f t="shared" ca="1" si="33"/>
        <v>67.083333333333215</v>
      </c>
      <c r="T29" s="55">
        <f t="shared" ca="1" si="17"/>
        <v>0</v>
      </c>
      <c r="U29" s="78">
        <f t="shared" ca="1" si="18"/>
        <v>1</v>
      </c>
      <c r="V29" s="79">
        <f t="shared" ca="1" si="34"/>
        <v>517681.861188351</v>
      </c>
      <c r="W29" s="79">
        <f t="shared" ca="1" si="4"/>
        <v>4211.0105247565089</v>
      </c>
      <c r="X29" s="80">
        <f t="shared" ca="1" si="35"/>
        <v>-20</v>
      </c>
      <c r="Y29" s="80">
        <f t="shared" ca="1" si="36"/>
        <v>-215.70077549514627</v>
      </c>
      <c r="Z29" s="80">
        <f t="shared" ca="1" si="20"/>
        <v>0</v>
      </c>
      <c r="AA29" s="80">
        <f t="shared" ca="1" si="37"/>
        <v>0</v>
      </c>
      <c r="AB29" s="81">
        <f t="shared" ca="1" si="21"/>
        <v>-1944.1138067905574</v>
      </c>
      <c r="AC29" s="79">
        <f t="shared" ca="1" si="5"/>
        <v>519713.05713082181</v>
      </c>
      <c r="AD29" s="35"/>
      <c r="AE29" s="55">
        <f t="shared" ca="1" si="38"/>
        <v>2.7282345997765578E-3</v>
      </c>
      <c r="AF29" s="78">
        <f t="shared" ca="1" si="39"/>
        <v>0.93699005615445585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22"/>
        <v>90</v>
      </c>
      <c r="AN29" s="66">
        <f t="shared" si="23"/>
        <v>0.22926200000000002</v>
      </c>
      <c r="AO29" s="67">
        <f t="shared" si="40"/>
        <v>6.744974164645115E-2</v>
      </c>
      <c r="AP29" s="68">
        <f t="shared" ca="1" si="24"/>
        <v>4.8286968544102903E-3</v>
      </c>
      <c r="AR29" s="69">
        <f t="shared" si="25"/>
        <v>3</v>
      </c>
      <c r="AS29" s="70">
        <f t="shared" si="41"/>
        <v>26</v>
      </c>
      <c r="AT29" s="71">
        <f t="shared" ca="1" si="42"/>
        <v>0.79057851372262489</v>
      </c>
      <c r="AU29" s="72">
        <f t="shared" ca="1" si="26"/>
        <v>8.1343598075660495E-3</v>
      </c>
      <c r="AV29" s="73">
        <f t="shared" ca="1" si="27"/>
        <v>1.008134359807566</v>
      </c>
      <c r="AW29" s="74">
        <f ca="1">PRODUCT(AV$4:AV29)</f>
        <v>1.2622205572350049</v>
      </c>
      <c r="AY29" s="75">
        <f t="shared" si="43"/>
        <v>26</v>
      </c>
      <c r="AZ29" s="76">
        <f t="shared" ca="1" si="53"/>
        <v>1.0090596596129187</v>
      </c>
      <c r="BA29" s="76">
        <f t="shared" ca="1" si="53"/>
        <v>1.0090596596129187</v>
      </c>
      <c r="BB29" s="76">
        <f t="shared" ca="1" si="53"/>
        <v>1.0090596596129187</v>
      </c>
      <c r="BC29" s="76">
        <f t="shared" ca="1" si="53"/>
        <v>1.0090596596129187</v>
      </c>
      <c r="BD29" s="76">
        <f t="shared" ca="1" si="53"/>
        <v>1.0090596596129187</v>
      </c>
      <c r="BE29" s="76">
        <f t="shared" ca="1" si="53"/>
        <v>1.0090596596129187</v>
      </c>
      <c r="BF29" s="76">
        <f t="shared" ca="1" si="53"/>
        <v>1.0090596596129187</v>
      </c>
      <c r="BG29" s="76">
        <f t="shared" ca="1" si="53"/>
        <v>1.0090596596129187</v>
      </c>
      <c r="BH29" s="76">
        <f t="shared" ca="1" si="53"/>
        <v>1.0090596596129187</v>
      </c>
      <c r="BI29" s="76">
        <f t="shared" ca="1" si="53"/>
        <v>1.0090596596129187</v>
      </c>
      <c r="BJ29" s="76">
        <f t="shared" ca="1" si="53"/>
        <v>1.0090596596129187</v>
      </c>
      <c r="BK29" s="76">
        <f t="shared" ca="1" si="53"/>
        <v>1.0090596596129187</v>
      </c>
      <c r="BL29" s="76">
        <f t="shared" ca="1" si="7"/>
        <v>0.11430000000000118</v>
      </c>
      <c r="BM29" s="77">
        <f t="shared" ca="1" si="29"/>
        <v>15.565120234871214</v>
      </c>
      <c r="BO29" s="70">
        <f t="shared" si="44"/>
        <v>26</v>
      </c>
      <c r="BP29" s="171">
        <f t="shared" ca="1" si="49"/>
        <v>0.10210000000000001</v>
      </c>
      <c r="BQ29" s="172">
        <f t="shared" ca="1" si="30"/>
        <v>8.1343598075660495E-3</v>
      </c>
      <c r="BR29" s="172">
        <f t="shared" ca="1" si="48"/>
        <v>0.79225456618340939</v>
      </c>
    </row>
    <row r="30" spans="2:83">
      <c r="B30" s="204"/>
      <c r="C30" s="205"/>
      <c r="E30">
        <f t="shared" si="31"/>
        <v>27</v>
      </c>
      <c r="F30" s="64">
        <f t="shared" si="32"/>
        <v>57.166666666666728</v>
      </c>
      <c r="G30" s="55">
        <f t="shared" si="0"/>
        <v>0</v>
      </c>
      <c r="H30" s="78">
        <f t="shared" si="47"/>
        <v>1</v>
      </c>
      <c r="I30" s="79">
        <f t="shared" ca="1" si="11"/>
        <v>489538.5233151014</v>
      </c>
      <c r="J30" s="79">
        <f t="shared" ca="1" si="12"/>
        <v>3982.0824883095961</v>
      </c>
      <c r="K30" s="80">
        <f t="shared" ca="1" si="1"/>
        <v>-20</v>
      </c>
      <c r="L30" s="80">
        <f t="shared" ca="1" si="13"/>
        <v>-407.94876942925117</v>
      </c>
      <c r="M30" s="80">
        <f t="shared" ca="1" si="52"/>
        <v>0</v>
      </c>
      <c r="N30" s="80">
        <f t="shared" ca="1" si="15"/>
        <v>0</v>
      </c>
      <c r="O30" s="81">
        <f t="shared" ca="1" si="2"/>
        <v>-3333.3333333333335</v>
      </c>
      <c r="P30" s="79">
        <f t="shared" ca="1" si="3"/>
        <v>489759.32370064844</v>
      </c>
      <c r="Q30" s="35"/>
      <c r="R30">
        <f t="shared" ca="1" si="16"/>
        <v>147</v>
      </c>
      <c r="S30" s="78">
        <f t="shared" ca="1" si="33"/>
        <v>67.166666666666544</v>
      </c>
      <c r="T30" s="55">
        <f t="shared" ca="1" si="17"/>
        <v>0</v>
      </c>
      <c r="U30" s="78">
        <f t="shared" ca="1" si="18"/>
        <v>1</v>
      </c>
      <c r="V30" s="79">
        <f t="shared" ca="1" si="34"/>
        <v>518295.15798640187</v>
      </c>
      <c r="W30" s="79">
        <f t="shared" ca="1" si="4"/>
        <v>4215.9993015806831</v>
      </c>
      <c r="X30" s="80">
        <f t="shared" ca="1" si="35"/>
        <v>-20</v>
      </c>
      <c r="Y30" s="80">
        <f t="shared" ca="1" si="36"/>
        <v>-215.95631582766745</v>
      </c>
      <c r="Z30" s="80">
        <f t="shared" ca="1" si="20"/>
        <v>0</v>
      </c>
      <c r="AA30" s="80">
        <f t="shared" ca="1" si="37"/>
        <v>0</v>
      </c>
      <c r="AB30" s="81">
        <f t="shared" ca="1" si="21"/>
        <v>-1944.1138067905574</v>
      </c>
      <c r="AC30" s="79">
        <f t="shared" ca="1" si="5"/>
        <v>520331.0871653643</v>
      </c>
      <c r="AD30" s="35"/>
      <c r="AE30" s="55">
        <f t="shared" ca="1" si="38"/>
        <v>2.7282345997765578E-3</v>
      </c>
      <c r="AF30" s="78">
        <f t="shared" ca="1" si="39"/>
        <v>0.93443372746360864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22"/>
        <v>91</v>
      </c>
      <c r="AN30" s="66">
        <f t="shared" si="23"/>
        <v>0.24838000000000002</v>
      </c>
      <c r="AO30" s="67">
        <f t="shared" si="40"/>
        <v>5.0696574816305608E-2</v>
      </c>
      <c r="AP30" s="68">
        <f t="shared" ca="1" si="24"/>
        <v>3.2570628463715859E-3</v>
      </c>
      <c r="AR30" s="69">
        <f t="shared" si="25"/>
        <v>3</v>
      </c>
      <c r="AS30" s="70">
        <f t="shared" si="41"/>
        <v>27</v>
      </c>
      <c r="AT30" s="71">
        <f t="shared" ca="1" si="42"/>
        <v>0.78414766363587429</v>
      </c>
      <c r="AU30" s="72">
        <f t="shared" ca="1" si="26"/>
        <v>8.1343598075660495E-3</v>
      </c>
      <c r="AV30" s="73">
        <f t="shared" ca="1" si="27"/>
        <v>1.008134359807566</v>
      </c>
      <c r="AW30" s="74">
        <f ca="1">PRODUCT(AV$4:AV30)</f>
        <v>1.272487913404061</v>
      </c>
      <c r="AY30" s="75">
        <f t="shared" si="43"/>
        <v>27</v>
      </c>
      <c r="AZ30" s="76">
        <f t="shared" ca="1" si="53"/>
        <v>1.0090596596129187</v>
      </c>
      <c r="BA30" s="76">
        <f t="shared" ca="1" si="53"/>
        <v>1.0090596596129187</v>
      </c>
      <c r="BB30" s="76">
        <f t="shared" ca="1" si="53"/>
        <v>1.0090596596129187</v>
      </c>
      <c r="BC30" s="76">
        <f t="shared" ca="1" si="53"/>
        <v>1.0090596596129187</v>
      </c>
      <c r="BD30" s="76">
        <f t="shared" ca="1" si="53"/>
        <v>1.0090596596129187</v>
      </c>
      <c r="BE30" s="76">
        <f t="shared" ca="1" si="53"/>
        <v>1.0090596596129187</v>
      </c>
      <c r="BF30" s="76">
        <f t="shared" ca="1" si="53"/>
        <v>1.0090596596129187</v>
      </c>
      <c r="BG30" s="76">
        <f t="shared" ca="1" si="53"/>
        <v>1.0090596596129187</v>
      </c>
      <c r="BH30" s="76">
        <f t="shared" ca="1" si="53"/>
        <v>1.0090596596129187</v>
      </c>
      <c r="BI30" s="76">
        <f t="shared" ca="1" si="53"/>
        <v>1.0090596596129187</v>
      </c>
      <c r="BJ30" s="76">
        <f t="shared" ca="1" si="53"/>
        <v>1.0090596596129187</v>
      </c>
      <c r="BK30" s="76">
        <f t="shared" ca="1" si="53"/>
        <v>1.0090596596129187</v>
      </c>
      <c r="BL30" s="76">
        <f t="shared" ca="1" si="7"/>
        <v>0.11430000000000118</v>
      </c>
      <c r="BM30" s="77">
        <f t="shared" ca="1" si="29"/>
        <v>17.344213477717012</v>
      </c>
      <c r="BO30" s="70">
        <f t="shared" si="44"/>
        <v>27</v>
      </c>
      <c r="BP30" s="171">
        <f t="shared" ca="1" si="49"/>
        <v>0.10210000000000001</v>
      </c>
      <c r="BQ30" s="172">
        <f t="shared" ca="1" si="30"/>
        <v>8.1343598075660495E-3</v>
      </c>
      <c r="BR30" s="172">
        <f t="shared" ca="1" si="48"/>
        <v>0.78586208125535562</v>
      </c>
    </row>
    <row r="31" spans="2:83">
      <c r="B31" s="204"/>
      <c r="C31" s="205"/>
      <c r="E31">
        <f t="shared" si="31"/>
        <v>28</v>
      </c>
      <c r="F31" s="64">
        <f t="shared" si="32"/>
        <v>57.250000000000064</v>
      </c>
      <c r="G31" s="55">
        <f t="shared" si="0"/>
        <v>0</v>
      </c>
      <c r="H31" s="78">
        <f t="shared" si="47"/>
        <v>1</v>
      </c>
      <c r="I31" s="79">
        <f t="shared" ca="1" si="11"/>
        <v>489759.32370064844</v>
      </c>
      <c r="J31" s="79">
        <f t="shared" ca="1" si="12"/>
        <v>3983.8785580912854</v>
      </c>
      <c r="K31" s="80">
        <f t="shared" ca="1" si="1"/>
        <v>-20</v>
      </c>
      <c r="L31" s="80">
        <f t="shared" ca="1" si="13"/>
        <v>-408.13276975054038</v>
      </c>
      <c r="M31" s="80">
        <f t="shared" ca="1" si="52"/>
        <v>0</v>
      </c>
      <c r="N31" s="80">
        <f t="shared" ca="1" si="15"/>
        <v>0</v>
      </c>
      <c r="O31" s="81">
        <f t="shared" ca="1" si="2"/>
        <v>-3333.3333333333335</v>
      </c>
      <c r="P31" s="79">
        <f t="shared" ca="1" si="3"/>
        <v>489981.73615565588</v>
      </c>
      <c r="Q31" s="35"/>
      <c r="R31">
        <f t="shared" ca="1" si="16"/>
        <v>148</v>
      </c>
      <c r="S31" s="78">
        <f t="shared" ca="1" si="33"/>
        <v>67.249999999999872</v>
      </c>
      <c r="T31" s="55">
        <f t="shared" ca="1" si="17"/>
        <v>0</v>
      </c>
      <c r="U31" s="78">
        <f t="shared" ca="1" si="18"/>
        <v>1</v>
      </c>
      <c r="V31" s="79">
        <f t="shared" ca="1" si="34"/>
        <v>518911.50189002039</v>
      </c>
      <c r="W31" s="79">
        <f t="shared" ca="1" si="4"/>
        <v>4221.012864657916</v>
      </c>
      <c r="X31" s="80">
        <f t="shared" ca="1" si="35"/>
        <v>-20</v>
      </c>
      <c r="Y31" s="80">
        <f t="shared" ca="1" si="36"/>
        <v>-216.21312578750852</v>
      </c>
      <c r="Z31" s="80">
        <f t="shared" ca="1" si="20"/>
        <v>0</v>
      </c>
      <c r="AA31" s="80">
        <f t="shared" ca="1" si="37"/>
        <v>0</v>
      </c>
      <c r="AB31" s="81">
        <f t="shared" ca="1" si="21"/>
        <v>-1944.1138067905574</v>
      </c>
      <c r="AC31" s="79">
        <f t="shared" ca="1" si="5"/>
        <v>520952.18782210024</v>
      </c>
      <c r="AD31" s="35"/>
      <c r="AE31" s="55">
        <f t="shared" ca="1" si="38"/>
        <v>2.7282345997765578E-3</v>
      </c>
      <c r="AF31" s="78">
        <f t="shared" ca="1" si="39"/>
        <v>0.93188437303714422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22"/>
        <v>92</v>
      </c>
      <c r="AN31" s="66">
        <f t="shared" si="23"/>
        <v>0.26884000000000002</v>
      </c>
      <c r="AO31" s="67">
        <f t="shared" si="40"/>
        <v>3.7067307642690013E-2</v>
      </c>
      <c r="AP31" s="68">
        <f t="shared" ca="1" si="24"/>
        <v>2.1371570230216698E-3</v>
      </c>
      <c r="AR31" s="69">
        <f t="shared" si="25"/>
        <v>3</v>
      </c>
      <c r="AS31" s="70">
        <f t="shared" si="41"/>
        <v>28</v>
      </c>
      <c r="AT31" s="71">
        <f t="shared" ca="1" si="42"/>
        <v>0.77776912439759782</v>
      </c>
      <c r="AU31" s="72">
        <f t="shared" ca="1" si="26"/>
        <v>8.1343598075660495E-3</v>
      </c>
      <c r="AV31" s="73">
        <f t="shared" ca="1" si="27"/>
        <v>1.008134359807566</v>
      </c>
      <c r="AW31" s="74">
        <f ca="1">PRODUCT(AV$4:AV31)</f>
        <v>1.2828387879424685</v>
      </c>
      <c r="AY31" s="75">
        <f t="shared" si="43"/>
        <v>28</v>
      </c>
      <c r="AZ31" s="76">
        <f t="shared" ca="1" si="53"/>
        <v>1.0090596596129187</v>
      </c>
      <c r="BA31" s="76">
        <f t="shared" ca="1" si="53"/>
        <v>1.0090596596129187</v>
      </c>
      <c r="BB31" s="76">
        <f t="shared" ca="1" si="53"/>
        <v>1.0090596596129187</v>
      </c>
      <c r="BC31" s="76">
        <f t="shared" ca="1" si="53"/>
        <v>1.0090596596129187</v>
      </c>
      <c r="BD31" s="76">
        <f t="shared" ca="1" si="53"/>
        <v>1.0090596596129187</v>
      </c>
      <c r="BE31" s="76">
        <f t="shared" ca="1" si="53"/>
        <v>1.0090596596129187</v>
      </c>
      <c r="BF31" s="76">
        <f t="shared" ca="1" si="53"/>
        <v>1.0090596596129187</v>
      </c>
      <c r="BG31" s="76">
        <f t="shared" ca="1" si="53"/>
        <v>1.0090596596129187</v>
      </c>
      <c r="BH31" s="76">
        <f t="shared" ca="1" si="53"/>
        <v>1.0090596596129187</v>
      </c>
      <c r="BI31" s="76">
        <f t="shared" ca="1" si="53"/>
        <v>1.0090596596129187</v>
      </c>
      <c r="BJ31" s="76">
        <f t="shared" ca="1" si="53"/>
        <v>1.0090596596129187</v>
      </c>
      <c r="BK31" s="76">
        <f t="shared" ca="1" si="53"/>
        <v>1.0090596596129187</v>
      </c>
      <c r="BL31" s="76">
        <f t="shared" ca="1" si="7"/>
        <v>0.11430000000000118</v>
      </c>
      <c r="BM31" s="77">
        <f t="shared" ca="1" si="29"/>
        <v>19.326657078220087</v>
      </c>
      <c r="BO31" s="70">
        <f t="shared" si="44"/>
        <v>28</v>
      </c>
      <c r="BP31" s="171">
        <f t="shared" ca="1" si="49"/>
        <v>0.10210000000000001</v>
      </c>
      <c r="BQ31" s="172">
        <f t="shared" ca="1" si="30"/>
        <v>8.1343598075660495E-3</v>
      </c>
      <c r="BR31" s="172">
        <f t="shared" ca="1" si="48"/>
        <v>0.77952117553592948</v>
      </c>
    </row>
    <row r="32" spans="2:83">
      <c r="B32" s="206"/>
      <c r="C32" s="207"/>
      <c r="E32">
        <f t="shared" si="31"/>
        <v>29</v>
      </c>
      <c r="F32" s="64">
        <f t="shared" si="32"/>
        <v>57.3333333333334</v>
      </c>
      <c r="G32" s="55">
        <f t="shared" si="0"/>
        <v>0</v>
      </c>
      <c r="H32" s="78">
        <f t="shared" si="47"/>
        <v>1</v>
      </c>
      <c r="I32" s="79">
        <f t="shared" ca="1" si="11"/>
        <v>489981.73615565588</v>
      </c>
      <c r="J32" s="79">
        <f t="shared" ca="1" si="12"/>
        <v>3985.6877410259999</v>
      </c>
      <c r="K32" s="80">
        <f t="shared" ca="1" si="1"/>
        <v>-20</v>
      </c>
      <c r="L32" s="80">
        <f t="shared" ca="1" si="13"/>
        <v>-408.31811346304659</v>
      </c>
      <c r="M32" s="80">
        <f t="shared" ca="1" si="52"/>
        <v>0</v>
      </c>
      <c r="N32" s="80">
        <f t="shared" ca="1" si="15"/>
        <v>0</v>
      </c>
      <c r="O32" s="81">
        <f t="shared" ca="1" si="2"/>
        <v>-3333.3333333333335</v>
      </c>
      <c r="P32" s="79">
        <f t="shared" ca="1" si="3"/>
        <v>490205.7724498855</v>
      </c>
      <c r="Q32" s="35"/>
      <c r="R32">
        <f t="shared" ca="1" si="16"/>
        <v>149</v>
      </c>
      <c r="S32" s="78">
        <f t="shared" ca="1" si="33"/>
        <v>67.333333333333201</v>
      </c>
      <c r="T32" s="55">
        <f t="shared" ca="1" si="17"/>
        <v>0</v>
      </c>
      <c r="U32" s="78">
        <f t="shared" ca="1" si="18"/>
        <v>1</v>
      </c>
      <c r="V32" s="79">
        <f t="shared" ca="1" si="34"/>
        <v>519530.90803845471</v>
      </c>
      <c r="W32" s="79">
        <f t="shared" ca="1" si="4"/>
        <v>4226.0513371362995</v>
      </c>
      <c r="X32" s="80">
        <f t="shared" ca="1" si="35"/>
        <v>-20</v>
      </c>
      <c r="Y32" s="80">
        <f t="shared" ca="1" si="36"/>
        <v>-216.47121168268947</v>
      </c>
      <c r="Z32" s="80">
        <f t="shared" ca="1" si="20"/>
        <v>0</v>
      </c>
      <c r="AA32" s="80">
        <f t="shared" ca="1" si="37"/>
        <v>0</v>
      </c>
      <c r="AB32" s="81">
        <f t="shared" ca="1" si="21"/>
        <v>-1944.1138067905574</v>
      </c>
      <c r="AC32" s="79">
        <f t="shared" ca="1" si="5"/>
        <v>521576.37435711775</v>
      </c>
      <c r="AD32" s="35"/>
      <c r="AE32" s="55">
        <f t="shared" ca="1" si="38"/>
        <v>2.7282345997765578E-3</v>
      </c>
      <c r="AF32" s="78">
        <f t="shared" ca="1" si="39"/>
        <v>0.92934197384763317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22"/>
        <v>93</v>
      </c>
      <c r="AN32" s="66">
        <f t="shared" si="23"/>
        <v>0.29067500000000002</v>
      </c>
      <c r="AO32" s="67">
        <f t="shared" si="40"/>
        <v>2.6292767993651094E-2</v>
      </c>
      <c r="AP32" s="68">
        <f t="shared" ca="1" si="24"/>
        <v>1.3604405504395983E-3</v>
      </c>
      <c r="AR32" s="69">
        <f t="shared" si="25"/>
        <v>3</v>
      </c>
      <c r="AS32" s="70">
        <f t="shared" si="41"/>
        <v>29</v>
      </c>
      <c r="AT32" s="71">
        <f t="shared" ca="1" si="42"/>
        <v>0.77144247049253212</v>
      </c>
      <c r="AU32" s="72">
        <f t="shared" ca="1" si="26"/>
        <v>8.1343598075660495E-3</v>
      </c>
      <c r="AV32" s="73">
        <f t="shared" ca="1" si="27"/>
        <v>1.008134359807566</v>
      </c>
      <c r="AW32" s="74">
        <f ca="1">PRODUCT(AV$4:AV32)</f>
        <v>1.2932738602186944</v>
      </c>
      <c r="AY32" s="75">
        <f t="shared" si="43"/>
        <v>29</v>
      </c>
      <c r="AZ32" s="76">
        <f t="shared" ca="1" si="53"/>
        <v>1.0090596596129187</v>
      </c>
      <c r="BA32" s="76">
        <f t="shared" ca="1" si="53"/>
        <v>1.0090596596129187</v>
      </c>
      <c r="BB32" s="76">
        <f t="shared" ca="1" si="53"/>
        <v>1.0090596596129187</v>
      </c>
      <c r="BC32" s="76">
        <f t="shared" ca="1" si="53"/>
        <v>1.0090596596129187</v>
      </c>
      <c r="BD32" s="76">
        <f t="shared" ca="1" si="53"/>
        <v>1.0090596596129187</v>
      </c>
      <c r="BE32" s="76">
        <f t="shared" ca="1" si="53"/>
        <v>1.0090596596129187</v>
      </c>
      <c r="BF32" s="76">
        <f t="shared" ca="1" si="53"/>
        <v>1.0090596596129187</v>
      </c>
      <c r="BG32" s="76">
        <f t="shared" ca="1" si="53"/>
        <v>1.0090596596129187</v>
      </c>
      <c r="BH32" s="76">
        <f t="shared" ca="1" si="53"/>
        <v>1.0090596596129187</v>
      </c>
      <c r="BI32" s="76">
        <f t="shared" ca="1" si="53"/>
        <v>1.0090596596129187</v>
      </c>
      <c r="BJ32" s="76">
        <f t="shared" ca="1" si="53"/>
        <v>1.0090596596129187</v>
      </c>
      <c r="BK32" s="76">
        <f t="shared" ca="1" si="53"/>
        <v>1.0090596596129187</v>
      </c>
      <c r="BL32" s="76">
        <f t="shared" ca="1" si="7"/>
        <v>0.11430000000000118</v>
      </c>
      <c r="BM32" s="77">
        <f t="shared" ca="1" si="29"/>
        <v>21.535693982260668</v>
      </c>
      <c r="BO32" s="70">
        <f t="shared" si="44"/>
        <v>29</v>
      </c>
      <c r="BP32" s="171">
        <f t="shared" ca="1" si="49"/>
        <v>0.10210000000000001</v>
      </c>
      <c r="BQ32" s="172">
        <f t="shared" ca="1" si="30"/>
        <v>8.1343598075660495E-3</v>
      </c>
      <c r="BR32" s="172">
        <f t="shared" ca="1" si="48"/>
        <v>0.77323143284663509</v>
      </c>
    </row>
    <row r="33" spans="2:70">
      <c r="E33">
        <f t="shared" si="31"/>
        <v>30</v>
      </c>
      <c r="F33" s="64">
        <f t="shared" si="32"/>
        <v>57.416666666666735</v>
      </c>
      <c r="G33" s="55">
        <f t="shared" si="0"/>
        <v>0</v>
      </c>
      <c r="H33" s="78">
        <f t="shared" si="47"/>
        <v>1</v>
      </c>
      <c r="I33" s="79">
        <f t="shared" ca="1" si="11"/>
        <v>490205.7724498855</v>
      </c>
      <c r="J33" s="79">
        <f t="shared" ca="1" si="12"/>
        <v>3987.5101328532173</v>
      </c>
      <c r="K33" s="80">
        <f t="shared" ca="1" si="1"/>
        <v>-20</v>
      </c>
      <c r="L33" s="80">
        <f t="shared" ca="1" si="13"/>
        <v>-408.50481037490459</v>
      </c>
      <c r="M33" s="80">
        <f t="shared" ca="1" si="52"/>
        <v>0</v>
      </c>
      <c r="N33" s="80">
        <f t="shared" ca="1" si="15"/>
        <v>0</v>
      </c>
      <c r="O33" s="81">
        <f t="shared" ca="1" si="2"/>
        <v>-3333.3333333333335</v>
      </c>
      <c r="P33" s="79">
        <f t="shared" ca="1" si="3"/>
        <v>490431.44443903049</v>
      </c>
      <c r="Q33" s="35"/>
      <c r="R33">
        <f t="shared" ca="1" si="16"/>
        <v>150</v>
      </c>
      <c r="S33" s="78">
        <f t="shared" ca="1" si="33"/>
        <v>67.416666666666529</v>
      </c>
      <c r="T33" s="55">
        <f t="shared" ca="1" si="17"/>
        <v>0</v>
      </c>
      <c r="U33" s="78">
        <f t="shared" ca="1" si="18"/>
        <v>1</v>
      </c>
      <c r="V33" s="79">
        <f t="shared" ca="1" si="34"/>
        <v>520153.39164617064</v>
      </c>
      <c r="W33" s="79">
        <f t="shared" ca="1" si="4"/>
        <v>4231.1148427757726</v>
      </c>
      <c r="X33" s="80">
        <f t="shared" ca="1" si="35"/>
        <v>-20</v>
      </c>
      <c r="Y33" s="80">
        <f t="shared" ca="1" si="36"/>
        <v>-216.73057985257111</v>
      </c>
      <c r="Z33" s="80">
        <f t="shared" ca="1" si="20"/>
        <v>0</v>
      </c>
      <c r="AA33" s="80">
        <f t="shared" ca="1" si="37"/>
        <v>0</v>
      </c>
      <c r="AB33" s="81">
        <f t="shared" ca="1" si="21"/>
        <v>-1944.1138067905574</v>
      </c>
      <c r="AC33" s="79">
        <f t="shared" ca="1" si="5"/>
        <v>522203.66210230323</v>
      </c>
      <c r="AD33" s="35"/>
      <c r="AE33" s="55">
        <f t="shared" ca="1" si="38"/>
        <v>2.7282345997765578E-3</v>
      </c>
      <c r="AF33" s="78">
        <f t="shared" ca="1" si="39"/>
        <v>0.92680651091955746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22"/>
        <v>94</v>
      </c>
      <c r="AN33" s="66">
        <f t="shared" si="23"/>
        <v>0.31391800000000003</v>
      </c>
      <c r="AO33" s="67">
        <f t="shared" si="40"/>
        <v>1.8038994850620129E-2</v>
      </c>
      <c r="AP33" s="68">
        <f t="shared" ca="1" si="24"/>
        <v>8.3763239139073801E-4</v>
      </c>
      <c r="AR33" s="69">
        <f t="shared" si="25"/>
        <v>3</v>
      </c>
      <c r="AS33" s="70">
        <f t="shared" si="41"/>
        <v>30</v>
      </c>
      <c r="AT33" s="71">
        <f t="shared" ca="1" si="42"/>
        <v>0.76516727986670818</v>
      </c>
      <c r="AU33" s="72">
        <f t="shared" ca="1" si="26"/>
        <v>8.1343598075660495E-3</v>
      </c>
      <c r="AV33" s="73">
        <f t="shared" ca="1" si="27"/>
        <v>1.008134359807566</v>
      </c>
      <c r="AW33" s="74">
        <f ca="1">PRODUCT(AV$4:AV33)</f>
        <v>1.3037938151274331</v>
      </c>
      <c r="AY33" s="75">
        <f t="shared" si="43"/>
        <v>30</v>
      </c>
      <c r="AZ33" s="76">
        <f t="shared" ca="1" si="53"/>
        <v>1.0090596596129187</v>
      </c>
      <c r="BA33" s="76">
        <f t="shared" ca="1" si="53"/>
        <v>1.0090596596129187</v>
      </c>
      <c r="BB33" s="76">
        <f t="shared" ca="1" si="53"/>
        <v>1.0090596596129187</v>
      </c>
      <c r="BC33" s="76">
        <f t="shared" ca="1" si="53"/>
        <v>1.0090596596129187</v>
      </c>
      <c r="BD33" s="76">
        <f t="shared" ca="1" si="53"/>
        <v>1.0090596596129187</v>
      </c>
      <c r="BE33" s="76">
        <f t="shared" ca="1" si="53"/>
        <v>1.0090596596129187</v>
      </c>
      <c r="BF33" s="76">
        <f t="shared" ca="1" si="53"/>
        <v>1.0090596596129187</v>
      </c>
      <c r="BG33" s="76">
        <f t="shared" ca="1" si="53"/>
        <v>1.0090596596129187</v>
      </c>
      <c r="BH33" s="76">
        <f t="shared" ca="1" si="53"/>
        <v>1.0090596596129187</v>
      </c>
      <c r="BI33" s="76">
        <f t="shared" ca="1" si="53"/>
        <v>1.0090596596129187</v>
      </c>
      <c r="BJ33" s="76">
        <f t="shared" ca="1" si="53"/>
        <v>1.0090596596129187</v>
      </c>
      <c r="BK33" s="76">
        <f t="shared" ca="1" si="53"/>
        <v>1.0090596596129187</v>
      </c>
      <c r="BL33" s="76">
        <f t="shared" ca="1" si="7"/>
        <v>0.11430000000000118</v>
      </c>
      <c r="BM33" s="77">
        <f t="shared" ca="1" si="29"/>
        <v>23.997223804433087</v>
      </c>
      <c r="BO33" s="70">
        <f t="shared" si="44"/>
        <v>30</v>
      </c>
      <c r="BP33" s="171">
        <f t="shared" ca="1" si="49"/>
        <v>0.10210000000000001</v>
      </c>
      <c r="BQ33" s="172">
        <f t="shared" ca="1" si="30"/>
        <v>8.1343598075660495E-3</v>
      </c>
      <c r="BR33" s="172">
        <f t="shared" ca="1" si="48"/>
        <v>0.76699244036700676</v>
      </c>
    </row>
    <row r="34" spans="2:70">
      <c r="B34" s="113" t="s">
        <v>63</v>
      </c>
      <c r="C34" s="114">
        <f ca="1">_xlfn.IFNA(OFFSET(F2,MATCH(0,$P$4:$P$784,0),0),C6)</f>
        <v>65</v>
      </c>
      <c r="E34">
        <f t="shared" si="31"/>
        <v>31</v>
      </c>
      <c r="F34" s="64">
        <f t="shared" si="32"/>
        <v>57.500000000000071</v>
      </c>
      <c r="G34" s="55">
        <f t="shared" si="0"/>
        <v>0</v>
      </c>
      <c r="H34" s="78">
        <f t="shared" si="47"/>
        <v>1</v>
      </c>
      <c r="I34" s="79">
        <f t="shared" ca="1" si="11"/>
        <v>490431.44443903049</v>
      </c>
      <c r="J34" s="79">
        <f t="shared" ca="1" si="12"/>
        <v>3989.3458300114116</v>
      </c>
      <c r="K34" s="80">
        <f t="shared" ca="1" si="1"/>
        <v>-20</v>
      </c>
      <c r="L34" s="80">
        <f t="shared" ca="1" si="13"/>
        <v>-408.69287036585877</v>
      </c>
      <c r="M34" s="80">
        <f t="shared" ca="1" si="52"/>
        <v>0</v>
      </c>
      <c r="N34" s="80">
        <f t="shared" ca="1" si="15"/>
        <v>0</v>
      </c>
      <c r="O34" s="81">
        <f t="shared" ca="1" si="2"/>
        <v>-3333.3333333333335</v>
      </c>
      <c r="P34" s="79">
        <f t="shared" ca="1" si="3"/>
        <v>490658.76406534272</v>
      </c>
      <c r="Q34" s="35"/>
      <c r="R34">
        <f t="shared" ca="1" si="16"/>
        <v>151</v>
      </c>
      <c r="S34" s="78">
        <f t="shared" ca="1" si="33"/>
        <v>67.499999999999858</v>
      </c>
      <c r="T34" s="55">
        <f t="shared" ca="1" si="17"/>
        <v>0</v>
      </c>
      <c r="U34" s="78">
        <f t="shared" ca="1" si="18"/>
        <v>1</v>
      </c>
      <c r="V34" s="79">
        <f t="shared" ca="1" si="34"/>
        <v>520778.96800322569</v>
      </c>
      <c r="W34" s="79">
        <f t="shared" ca="1" si="4"/>
        <v>4236.2035059511645</v>
      </c>
      <c r="X34" s="80">
        <f t="shared" ca="1" si="35"/>
        <v>-20</v>
      </c>
      <c r="Y34" s="80">
        <f t="shared" ca="1" si="36"/>
        <v>-216.99123666801071</v>
      </c>
      <c r="Z34" s="80">
        <f t="shared" ca="1" si="20"/>
        <v>0</v>
      </c>
      <c r="AA34" s="80">
        <f t="shared" ca="1" si="37"/>
        <v>0</v>
      </c>
      <c r="AB34" s="81">
        <f t="shared" ca="1" si="21"/>
        <v>-1944.1138067905574</v>
      </c>
      <c r="AC34" s="79">
        <f t="shared" ca="1" si="5"/>
        <v>522834.06646571832</v>
      </c>
      <c r="AD34" s="35"/>
      <c r="AE34" s="55">
        <f t="shared" ca="1" si="38"/>
        <v>2.7282345997765578E-3</v>
      </c>
      <c r="AF34" s="78">
        <f t="shared" ca="1" si="39"/>
        <v>0.9242779653291685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22"/>
        <v>95</v>
      </c>
      <c r="AN34" s="66">
        <f t="shared" si="23"/>
        <v>0.33862400000000004</v>
      </c>
      <c r="AO34" s="67">
        <f t="shared" si="40"/>
        <v>1.1930558258323738E-2</v>
      </c>
      <c r="AP34" s="68">
        <f t="shared" ca="1" si="24"/>
        <v>4.9716410346265828E-4</v>
      </c>
      <c r="AR34" s="69">
        <f t="shared" si="25"/>
        <v>3</v>
      </c>
      <c r="AS34" s="70">
        <f t="shared" si="41"/>
        <v>31</v>
      </c>
      <c r="AT34" s="71">
        <f t="shared" ca="1" si="42"/>
        <v>0.7589431338992958</v>
      </c>
      <c r="AU34" s="72">
        <f t="shared" ca="1" si="26"/>
        <v>8.1343598075660495E-3</v>
      </c>
      <c r="AV34" s="73">
        <f t="shared" ca="1" si="27"/>
        <v>1.008134359807566</v>
      </c>
      <c r="AW34" s="74">
        <f ca="1">PRODUCT(AV$4:AV34)</f>
        <v>1.3143993431345589</v>
      </c>
      <c r="AY34" s="75">
        <f t="shared" si="43"/>
        <v>31</v>
      </c>
      <c r="AZ34" s="76">
        <f t="shared" ca="1" si="53"/>
        <v>1.0090596596129187</v>
      </c>
      <c r="BA34" s="76">
        <f t="shared" ca="1" si="53"/>
        <v>1.0090596596129187</v>
      </c>
      <c r="BB34" s="76">
        <f t="shared" ca="1" si="53"/>
        <v>1.0090596596129187</v>
      </c>
      <c r="BC34" s="76">
        <f t="shared" ca="1" si="53"/>
        <v>1.0090596596129187</v>
      </c>
      <c r="BD34" s="76">
        <f t="shared" ca="1" si="53"/>
        <v>1.0090596596129187</v>
      </c>
      <c r="BE34" s="76">
        <f t="shared" ca="1" si="53"/>
        <v>1.0090596596129187</v>
      </c>
      <c r="BF34" s="76">
        <f t="shared" ca="1" si="53"/>
        <v>1.0090596596129187</v>
      </c>
      <c r="BG34" s="76">
        <f t="shared" ca="1" si="53"/>
        <v>1.0090596596129187</v>
      </c>
      <c r="BH34" s="76">
        <f t="shared" ca="1" si="53"/>
        <v>1.0090596596129187</v>
      </c>
      <c r="BI34" s="76">
        <f t="shared" ca="1" si="53"/>
        <v>1.0090596596129187</v>
      </c>
      <c r="BJ34" s="76">
        <f t="shared" ca="1" si="53"/>
        <v>1.0090596596129187</v>
      </c>
      <c r="BK34" s="76">
        <f t="shared" ca="1" si="53"/>
        <v>1.0090596596129187</v>
      </c>
      <c r="BL34" s="76">
        <f t="shared" ca="1" si="7"/>
        <v>0.11430000000000118</v>
      </c>
      <c r="BM34" s="77">
        <f t="shared" ca="1" si="29"/>
        <v>26.740106485279817</v>
      </c>
      <c r="BO34" s="70">
        <f t="shared" si="44"/>
        <v>31</v>
      </c>
      <c r="BP34" s="171">
        <f t="shared" ca="1" si="49"/>
        <v>0.10210000000000001</v>
      </c>
      <c r="BQ34" s="172">
        <f t="shared" ca="1" si="30"/>
        <v>8.1343598075660495E-3</v>
      </c>
      <c r="BR34" s="172">
        <f t="shared" ca="1" si="48"/>
        <v>0.76080378860751385</v>
      </c>
    </row>
    <row r="35" spans="2:70">
      <c r="B35" s="113" t="s">
        <v>67</v>
      </c>
      <c r="C35" s="115">
        <f>C16+C17+C18*(1+C20)</f>
        <v>1.7500000000000002E-2</v>
      </c>
      <c r="E35">
        <f t="shared" si="31"/>
        <v>32</v>
      </c>
      <c r="F35" s="64">
        <f t="shared" si="32"/>
        <v>57.583333333333407</v>
      </c>
      <c r="G35" s="55">
        <f t="shared" si="0"/>
        <v>0</v>
      </c>
      <c r="H35" s="78">
        <f t="shared" si="47"/>
        <v>1</v>
      </c>
      <c r="I35" s="79">
        <f t="shared" ca="1" si="11"/>
        <v>490658.76406534272</v>
      </c>
      <c r="J35" s="79">
        <f t="shared" ca="1" si="12"/>
        <v>3991.1949296431567</v>
      </c>
      <c r="K35" s="80">
        <f t="shared" ca="1" si="1"/>
        <v>-20</v>
      </c>
      <c r="L35" s="80">
        <f t="shared" ca="1" si="13"/>
        <v>-408.88230338778561</v>
      </c>
      <c r="M35" s="80">
        <f t="shared" ca="1" si="52"/>
        <v>0</v>
      </c>
      <c r="N35" s="80">
        <f t="shared" ca="1" si="15"/>
        <v>0</v>
      </c>
      <c r="O35" s="81">
        <f t="shared" ca="1" si="2"/>
        <v>-3333.3333333333335</v>
      </c>
      <c r="P35" s="79">
        <f t="shared" ca="1" si="3"/>
        <v>490887.74335826479</v>
      </c>
      <c r="Q35" s="35"/>
      <c r="R35">
        <f t="shared" ca="1" si="16"/>
        <v>152</v>
      </c>
      <c r="S35" s="78">
        <f t="shared" ca="1" si="33"/>
        <v>67.583333333333186</v>
      </c>
      <c r="T35" s="55">
        <f t="shared" ca="1" si="17"/>
        <v>0</v>
      </c>
      <c r="U35" s="78">
        <f t="shared" ca="1" si="18"/>
        <v>1</v>
      </c>
      <c r="V35" s="79">
        <f t="shared" ca="1" si="34"/>
        <v>521269.65764080547</v>
      </c>
      <c r="W35" s="79">
        <f t="shared" ca="1" si="4"/>
        <v>4240.1949520170829</v>
      </c>
      <c r="X35" s="80">
        <f t="shared" ca="1" si="35"/>
        <v>-20</v>
      </c>
      <c r="Y35" s="80">
        <f t="shared" ca="1" si="36"/>
        <v>-217.19569068366897</v>
      </c>
      <c r="Z35" s="80">
        <f t="shared" ca="1" si="20"/>
        <v>0</v>
      </c>
      <c r="AA35" s="80">
        <f t="shared" ca="1" si="37"/>
        <v>0</v>
      </c>
      <c r="AB35" s="81">
        <f t="shared" ca="1" si="21"/>
        <v>-1944.1138067905574</v>
      </c>
      <c r="AC35" s="79">
        <f t="shared" ca="1" si="5"/>
        <v>523328.54309534829</v>
      </c>
      <c r="AD35" s="35"/>
      <c r="AE35" s="55">
        <f t="shared" ca="1" si="38"/>
        <v>2.9921707961534372E-3</v>
      </c>
      <c r="AF35" s="78">
        <f t="shared" ca="1" si="39"/>
        <v>0.92151236779378243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22"/>
        <v>96</v>
      </c>
      <c r="AN35" s="66">
        <f t="shared" si="23"/>
        <v>0.36477100000000007</v>
      </c>
      <c r="AO35" s="67">
        <f t="shared" si="40"/>
        <v>7.5786365918767288E-3</v>
      </c>
      <c r="AP35" s="68">
        <f t="shared" ca="1" si="24"/>
        <v>2.834183400147901E-4</v>
      </c>
      <c r="AR35" s="69">
        <f t="shared" si="25"/>
        <v>3</v>
      </c>
      <c r="AS35" s="70">
        <f t="shared" si="41"/>
        <v>32</v>
      </c>
      <c r="AT35" s="71">
        <f t="shared" ca="1" si="42"/>
        <v>0.75276961737467718</v>
      </c>
      <c r="AU35" s="72">
        <f t="shared" ca="1" si="26"/>
        <v>8.1343598075660495E-3</v>
      </c>
      <c r="AV35" s="73">
        <f t="shared" ca="1" si="27"/>
        <v>1.008134359807566</v>
      </c>
      <c r="AW35" s="74">
        <f ca="1">PRODUCT(AV$4:AV35)</f>
        <v>1.3250911403224439</v>
      </c>
      <c r="AY35" s="75">
        <f t="shared" si="43"/>
        <v>32</v>
      </c>
      <c r="AZ35" s="76">
        <f t="shared" ref="AZ35:BK44" ca="1" si="54">OFFSET($AV$3,($AY35*12-12)+AZ$3,0)</f>
        <v>1.0090596596129187</v>
      </c>
      <c r="BA35" s="76">
        <f t="shared" ca="1" si="54"/>
        <v>1.0090596596129187</v>
      </c>
      <c r="BB35" s="76">
        <f t="shared" ca="1" si="54"/>
        <v>1.0090596596129187</v>
      </c>
      <c r="BC35" s="76">
        <f t="shared" ca="1" si="54"/>
        <v>1.0090596596129187</v>
      </c>
      <c r="BD35" s="76">
        <f t="shared" ca="1" si="54"/>
        <v>1.0090596596129187</v>
      </c>
      <c r="BE35" s="76">
        <f t="shared" ca="1" si="54"/>
        <v>1.0090596596129187</v>
      </c>
      <c r="BF35" s="76">
        <f t="shared" ca="1" si="54"/>
        <v>1.0090596596129187</v>
      </c>
      <c r="BG35" s="76">
        <f t="shared" ca="1" si="54"/>
        <v>1.0090596596129187</v>
      </c>
      <c r="BH35" s="76">
        <f t="shared" ca="1" si="54"/>
        <v>1.0090596596129187</v>
      </c>
      <c r="BI35" s="76">
        <f t="shared" ca="1" si="54"/>
        <v>1.0090596596129187</v>
      </c>
      <c r="BJ35" s="76">
        <f t="shared" ca="1" si="54"/>
        <v>1.0090596596129187</v>
      </c>
      <c r="BK35" s="76">
        <f t="shared" ca="1" si="54"/>
        <v>1.0090596596129187</v>
      </c>
      <c r="BL35" s="76">
        <f t="shared" ca="1" si="7"/>
        <v>0.11430000000000118</v>
      </c>
      <c r="BM35" s="77">
        <f t="shared" ca="1" si="29"/>
        <v>29.79650065654733</v>
      </c>
      <c r="BO35" s="70">
        <f t="shared" si="44"/>
        <v>32</v>
      </c>
      <c r="BP35" s="171">
        <f t="shared" ca="1" si="49"/>
        <v>0.10210000000000001</v>
      </c>
      <c r="BQ35" s="172">
        <f t="shared" ca="1" si="30"/>
        <v>8.1343598075660495E-3</v>
      </c>
      <c r="BR35" s="172">
        <f t="shared" ca="1" si="48"/>
        <v>0.75466507138268457</v>
      </c>
    </row>
    <row r="36" spans="2:70">
      <c r="B36" s="65" t="s">
        <v>68</v>
      </c>
      <c r="C36" s="116">
        <f ca="1">OFFSET($S$4,MATCH(100,S4:S784,1),0)</f>
        <v>100.08333333333134</v>
      </c>
      <c r="E36">
        <f t="shared" si="31"/>
        <v>33</v>
      </c>
      <c r="F36" s="64">
        <f t="shared" si="32"/>
        <v>57.666666666666742</v>
      </c>
      <c r="G36" s="55">
        <f t="shared" si="0"/>
        <v>0</v>
      </c>
      <c r="H36" s="78">
        <f t="shared" si="47"/>
        <v>1</v>
      </c>
      <c r="I36" s="79">
        <f t="shared" ca="1" si="11"/>
        <v>490887.74335826479</v>
      </c>
      <c r="J36" s="79">
        <f t="shared" ca="1" si="12"/>
        <v>3993.0575296002671</v>
      </c>
      <c r="K36" s="80">
        <f t="shared" ca="1" si="1"/>
        <v>-20</v>
      </c>
      <c r="L36" s="80">
        <f t="shared" ca="1" si="13"/>
        <v>-409.07311946522071</v>
      </c>
      <c r="M36" s="80">
        <f t="shared" ca="1" si="52"/>
        <v>0</v>
      </c>
      <c r="N36" s="80">
        <f t="shared" ca="1" si="15"/>
        <v>0</v>
      </c>
      <c r="O36" s="81">
        <f t="shared" ca="1" si="2"/>
        <v>-3333.3333333333335</v>
      </c>
      <c r="P36" s="79">
        <f t="shared" ca="1" si="3"/>
        <v>491118.39443506656</v>
      </c>
      <c r="Q36" s="35"/>
      <c r="R36">
        <f t="shared" ca="1" si="16"/>
        <v>153</v>
      </c>
      <c r="S36" s="78">
        <f t="shared" ca="1" si="33"/>
        <v>67.666666666666515</v>
      </c>
      <c r="T36" s="55">
        <f t="shared" ca="1" si="17"/>
        <v>0</v>
      </c>
      <c r="U36" s="78">
        <f t="shared" ca="1" si="18"/>
        <v>1</v>
      </c>
      <c r="V36" s="79">
        <f t="shared" ca="1" si="34"/>
        <v>521762.65471190488</v>
      </c>
      <c r="W36" s="79">
        <f t="shared" ca="1" si="4"/>
        <v>4244.2051675774819</v>
      </c>
      <c r="X36" s="80">
        <f t="shared" ca="1" si="35"/>
        <v>-20</v>
      </c>
      <c r="Y36" s="80">
        <f t="shared" ca="1" si="36"/>
        <v>-217.40110612996037</v>
      </c>
      <c r="Z36" s="80">
        <f t="shared" ca="1" si="20"/>
        <v>0</v>
      </c>
      <c r="AA36" s="80">
        <f t="shared" ca="1" si="37"/>
        <v>0</v>
      </c>
      <c r="AB36" s="81">
        <f t="shared" ca="1" si="21"/>
        <v>-1944.1138067905574</v>
      </c>
      <c r="AC36" s="79">
        <f t="shared" ca="1" si="5"/>
        <v>523825.34496656177</v>
      </c>
      <c r="AD36" s="35"/>
      <c r="AE36" s="55">
        <f t="shared" ca="1" si="38"/>
        <v>2.9921707961534372E-3</v>
      </c>
      <c r="AF36" s="78">
        <f t="shared" ca="1" si="39"/>
        <v>0.91875504539857566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22"/>
        <v>97</v>
      </c>
      <c r="AN36" s="66">
        <f t="shared" si="23"/>
        <v>0.39238100000000004</v>
      </c>
      <c r="AO36" s="67">
        <f t="shared" si="40"/>
        <v>4.6049235873195458E-3</v>
      </c>
      <c r="AP36" s="68">
        <f t="shared" ca="1" si="24"/>
        <v>1.5454578510405327E-4</v>
      </c>
      <c r="AR36" s="69">
        <f t="shared" si="25"/>
        <v>3</v>
      </c>
      <c r="AS36" s="70">
        <f t="shared" si="41"/>
        <v>33</v>
      </c>
      <c r="AT36" s="71">
        <f t="shared" ca="1" si="42"/>
        <v>0.74664631845474771</v>
      </c>
      <c r="AU36" s="72">
        <f t="shared" ca="1" si="26"/>
        <v>8.1343598075660495E-3</v>
      </c>
      <c r="AV36" s="73">
        <f t="shared" ca="1" si="27"/>
        <v>1.008134359807566</v>
      </c>
      <c r="AW36" s="74">
        <f ca="1">PRODUCT(AV$4:AV36)</f>
        <v>1.3358699084356447</v>
      </c>
      <c r="AY36" s="75">
        <f t="shared" si="43"/>
        <v>33</v>
      </c>
      <c r="AZ36" s="76">
        <f t="shared" ca="1" si="54"/>
        <v>1.0090596596129187</v>
      </c>
      <c r="BA36" s="76">
        <f t="shared" ca="1" si="54"/>
        <v>1.0090596596129187</v>
      </c>
      <c r="BB36" s="76">
        <f t="shared" ca="1" si="54"/>
        <v>1.0090596596129187</v>
      </c>
      <c r="BC36" s="76">
        <f t="shared" ca="1" si="54"/>
        <v>1.0090596596129187</v>
      </c>
      <c r="BD36" s="76">
        <f t="shared" ca="1" si="54"/>
        <v>1.0090596596129187</v>
      </c>
      <c r="BE36" s="76">
        <f t="shared" ca="1" si="54"/>
        <v>1.0090596596129187</v>
      </c>
      <c r="BF36" s="76">
        <f t="shared" ca="1" si="54"/>
        <v>1.0090596596129187</v>
      </c>
      <c r="BG36" s="76">
        <f t="shared" ca="1" si="54"/>
        <v>1.0090596596129187</v>
      </c>
      <c r="BH36" s="76">
        <f t="shared" ca="1" si="54"/>
        <v>1.0090596596129187</v>
      </c>
      <c r="BI36" s="76">
        <f t="shared" ca="1" si="54"/>
        <v>1.0090596596129187</v>
      </c>
      <c r="BJ36" s="76">
        <f t="shared" ca="1" si="54"/>
        <v>1.0090596596129187</v>
      </c>
      <c r="BK36" s="76">
        <f t="shared" ca="1" si="54"/>
        <v>1.0090596596129187</v>
      </c>
      <c r="BL36" s="76">
        <f t="shared" ref="BL36:BL67" ca="1" si="55">PRODUCT(AZ36:BK36)-1</f>
        <v>0.11430000000000118</v>
      </c>
      <c r="BM36" s="77">
        <f t="shared" ca="1" si="29"/>
        <v>33.202240681590723</v>
      </c>
      <c r="BO36" s="70">
        <f t="shared" si="44"/>
        <v>33</v>
      </c>
      <c r="BP36" s="171">
        <f t="shared" ca="1" si="49"/>
        <v>0.10210000000000001</v>
      </c>
      <c r="BQ36" s="172">
        <f t="shared" ca="1" si="30"/>
        <v>8.1343598075660495E-3</v>
      </c>
      <c r="BR36" s="172">
        <f t="shared" ca="1" si="48"/>
        <v>0.74857588578444645</v>
      </c>
    </row>
    <row r="37" spans="2:70">
      <c r="B37" s="65" t="s">
        <v>69</v>
      </c>
      <c r="C37" s="117">
        <f ca="1">OFFSET($AC$4,MATCH(100,S4:S784,1),0)</f>
        <v>6595.5387787071504</v>
      </c>
      <c r="E37">
        <f t="shared" si="31"/>
        <v>34</v>
      </c>
      <c r="F37" s="64">
        <f t="shared" si="32"/>
        <v>57.750000000000078</v>
      </c>
      <c r="G37" s="55">
        <f t="shared" si="0"/>
        <v>0</v>
      </c>
      <c r="H37" s="78">
        <f t="shared" si="47"/>
        <v>1</v>
      </c>
      <c r="I37" s="79">
        <f t="shared" ca="1" si="11"/>
        <v>491118.39443506656</v>
      </c>
      <c r="J37" s="79">
        <f t="shared" ca="1" si="12"/>
        <v>3994.9337284489752</v>
      </c>
      <c r="K37" s="80">
        <f t="shared" ca="1" si="1"/>
        <v>-20</v>
      </c>
      <c r="L37" s="80">
        <f t="shared" ca="1" si="13"/>
        <v>-409.2653286958888</v>
      </c>
      <c r="M37" s="80">
        <f t="shared" ca="1" si="52"/>
        <v>0</v>
      </c>
      <c r="N37" s="80">
        <f t="shared" ca="1" si="15"/>
        <v>0</v>
      </c>
      <c r="O37" s="81">
        <f t="shared" ca="1" si="2"/>
        <v>-3333.3333333333335</v>
      </c>
      <c r="P37" s="79">
        <f t="shared" ca="1" si="3"/>
        <v>491350.72950148635</v>
      </c>
      <c r="Q37" s="35"/>
      <c r="R37">
        <f t="shared" ca="1" si="16"/>
        <v>154</v>
      </c>
      <c r="S37" s="78">
        <f t="shared" ca="1" si="33"/>
        <v>67.749999999999844</v>
      </c>
      <c r="T37" s="55">
        <f t="shared" ca="1" si="17"/>
        <v>0</v>
      </c>
      <c r="U37" s="78">
        <f t="shared" ca="1" si="18"/>
        <v>1</v>
      </c>
      <c r="V37" s="79">
        <f t="shared" ca="1" si="34"/>
        <v>522257.97006706783</v>
      </c>
      <c r="W37" s="79">
        <f t="shared" ca="1" si="4"/>
        <v>4248.2342408945897</v>
      </c>
      <c r="X37" s="80">
        <f t="shared" ca="1" si="35"/>
        <v>-20</v>
      </c>
      <c r="Y37" s="80">
        <f t="shared" ca="1" si="36"/>
        <v>-217.60748752794495</v>
      </c>
      <c r="Z37" s="80">
        <f t="shared" ca="1" si="20"/>
        <v>0</v>
      </c>
      <c r="AA37" s="80">
        <f t="shared" ca="1" si="37"/>
        <v>0</v>
      </c>
      <c r="AB37" s="81">
        <f t="shared" ca="1" si="21"/>
        <v>-1944.1138067905574</v>
      </c>
      <c r="AC37" s="79">
        <f t="shared" ca="1" si="5"/>
        <v>524324.48301364388</v>
      </c>
      <c r="AD37" s="35"/>
      <c r="AE37" s="55">
        <f t="shared" ca="1" si="38"/>
        <v>2.9921707961534372E-3</v>
      </c>
      <c r="AF37" s="78">
        <f t="shared" ca="1" si="39"/>
        <v>0.91600597338291545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ref="AM37:AM68" si="56">$C$6+E37-1</f>
        <v>98</v>
      </c>
      <c r="AN37" s="66">
        <f t="shared" ref="AN37:AN68" si="57">IF(AM37&gt;$AJ$90,0,VLOOKUP($C$6+E37-1,$AJ$4:$AK$90,2,FALSE))</f>
        <v>0.42142100000000005</v>
      </c>
      <c r="AO37" s="67">
        <f t="shared" si="40"/>
        <v>2.6643120842277553E-3</v>
      </c>
      <c r="AP37" s="68">
        <f t="shared" ref="AP37:AP68" ca="1" si="58">AO37/BM36</f>
        <v>8.0244948218359449E-5</v>
      </c>
      <c r="AR37" s="69">
        <f t="shared" si="25"/>
        <v>3</v>
      </c>
      <c r="AS37" s="70">
        <f t="shared" si="41"/>
        <v>34</v>
      </c>
      <c r="AT37" s="71">
        <f t="shared" ca="1" si="42"/>
        <v>0.74057282865144225</v>
      </c>
      <c r="AU37" s="72">
        <f t="shared" ca="1" si="26"/>
        <v>8.1343598075660495E-3</v>
      </c>
      <c r="AV37" s="73">
        <f t="shared" ca="1" si="27"/>
        <v>1.008134359807566</v>
      </c>
      <c r="AW37" s="74">
        <f ca="1">PRODUCT(AV$4:AV37)</f>
        <v>1.3467363549269604</v>
      </c>
      <c r="AY37" s="75">
        <f t="shared" si="43"/>
        <v>34</v>
      </c>
      <c r="AZ37" s="76">
        <f t="shared" ca="1" si="54"/>
        <v>1.0090596596129187</v>
      </c>
      <c r="BA37" s="76">
        <f t="shared" ca="1" si="54"/>
        <v>1.0090596596129187</v>
      </c>
      <c r="BB37" s="76">
        <f t="shared" ca="1" si="54"/>
        <v>1.0090596596129187</v>
      </c>
      <c r="BC37" s="76">
        <f t="shared" ca="1" si="54"/>
        <v>1.0090596596129187</v>
      </c>
      <c r="BD37" s="76">
        <f t="shared" ca="1" si="54"/>
        <v>1.0090596596129187</v>
      </c>
      <c r="BE37" s="76">
        <f t="shared" ca="1" si="54"/>
        <v>1.0090596596129187</v>
      </c>
      <c r="BF37" s="76">
        <f t="shared" ca="1" si="54"/>
        <v>1.0090596596129187</v>
      </c>
      <c r="BG37" s="76">
        <f t="shared" ca="1" si="54"/>
        <v>1.0090596596129187</v>
      </c>
      <c r="BH37" s="76">
        <f t="shared" ca="1" si="54"/>
        <v>1.0090596596129187</v>
      </c>
      <c r="BI37" s="76">
        <f t="shared" ca="1" si="54"/>
        <v>1.0090596596129187</v>
      </c>
      <c r="BJ37" s="76">
        <f t="shared" ca="1" si="54"/>
        <v>1.0090596596129187</v>
      </c>
      <c r="BK37" s="76">
        <f t="shared" ca="1" si="54"/>
        <v>1.0090596596129187</v>
      </c>
      <c r="BL37" s="76">
        <f t="shared" ca="1" si="55"/>
        <v>0.11430000000000118</v>
      </c>
      <c r="BM37" s="77">
        <f t="shared" ref="BM37:BM68" ca="1" si="59">PRODUCT(AZ37:BK37)*BM36</f>
        <v>36.997256791496582</v>
      </c>
      <c r="BO37" s="70">
        <f t="shared" si="44"/>
        <v>34</v>
      </c>
      <c r="BP37" s="171">
        <f t="shared" ca="1" si="49"/>
        <v>0.10210000000000001</v>
      </c>
      <c r="BQ37" s="172">
        <f t="shared" ca="1" si="30"/>
        <v>8.1343598075660495E-3</v>
      </c>
      <c r="BR37" s="172">
        <f t="shared" ca="1" si="48"/>
        <v>0.74253583215568164</v>
      </c>
    </row>
    <row r="38" spans="2:70">
      <c r="B38" s="118" t="s">
        <v>70</v>
      </c>
      <c r="C38" s="119">
        <f ca="1">OFFSET($AC$2,MATCH(100,S4:S784,1)+1,0)*1000</f>
        <v>6911307.1991779534</v>
      </c>
      <c r="E38">
        <f t="shared" si="31"/>
        <v>35</v>
      </c>
      <c r="F38" s="64">
        <f t="shared" si="32"/>
        <v>57.833333333333414</v>
      </c>
      <c r="G38" s="55">
        <f t="shared" si="0"/>
        <v>0</v>
      </c>
      <c r="H38" s="78">
        <f t="shared" si="47"/>
        <v>1</v>
      </c>
      <c r="I38" s="79">
        <f t="shared" ca="1" si="11"/>
        <v>491350.72950148635</v>
      </c>
      <c r="J38" s="79">
        <f t="shared" ca="1" si="12"/>
        <v>3996.8236254751487</v>
      </c>
      <c r="K38" s="80">
        <f t="shared" ca="1" si="1"/>
        <v>-20</v>
      </c>
      <c r="L38" s="80">
        <f t="shared" ca="1" si="13"/>
        <v>-409.45894125123863</v>
      </c>
      <c r="M38" s="80">
        <f t="shared" ca="1" si="52"/>
        <v>0</v>
      </c>
      <c r="N38" s="80">
        <f t="shared" ca="1" si="15"/>
        <v>0</v>
      </c>
      <c r="O38" s="81">
        <f t="shared" ca="1" si="2"/>
        <v>-3333.3333333333335</v>
      </c>
      <c r="P38" s="79">
        <f t="shared" ca="1" si="3"/>
        <v>491584.76085237699</v>
      </c>
      <c r="Q38" s="35"/>
      <c r="R38">
        <f t="shared" ca="1" si="16"/>
        <v>155</v>
      </c>
      <c r="S38" s="78">
        <f t="shared" ca="1" si="33"/>
        <v>67.833333333333172</v>
      </c>
      <c r="T38" s="55">
        <f t="shared" ca="1" si="17"/>
        <v>0</v>
      </c>
      <c r="U38" s="78">
        <f t="shared" ca="1" si="18"/>
        <v>1</v>
      </c>
      <c r="V38" s="79">
        <f t="shared" ca="1" si="34"/>
        <v>522755.6146078622</v>
      </c>
      <c r="W38" s="79">
        <f t="shared" ca="1" si="4"/>
        <v>4252.2822606456821</v>
      </c>
      <c r="X38" s="80">
        <f t="shared" ca="1" si="35"/>
        <v>-20</v>
      </c>
      <c r="Y38" s="80">
        <f t="shared" ca="1" si="36"/>
        <v>-217.81483941994259</v>
      </c>
      <c r="Z38" s="80">
        <f t="shared" ca="1" si="20"/>
        <v>0</v>
      </c>
      <c r="AA38" s="80">
        <f t="shared" ca="1" si="37"/>
        <v>0</v>
      </c>
      <c r="AB38" s="81">
        <f t="shared" ca="1" si="21"/>
        <v>-1944.1138067905574</v>
      </c>
      <c r="AC38" s="79">
        <f t="shared" ca="1" si="5"/>
        <v>524825.96822229738</v>
      </c>
      <c r="AD38" s="35"/>
      <c r="AE38" s="55">
        <f t="shared" ca="1" si="38"/>
        <v>2.9921707961534372E-3</v>
      </c>
      <c r="AF38" s="78">
        <f t="shared" ca="1" si="39"/>
        <v>0.91326512706025698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56"/>
        <v>99</v>
      </c>
      <c r="AN38" s="66">
        <f t="shared" si="57"/>
        <v>0.45185800000000004</v>
      </c>
      <c r="AO38" s="67">
        <f t="shared" si="40"/>
        <v>1.4604213544727699E-3</v>
      </c>
      <c r="AP38" s="68">
        <f t="shared" ca="1" si="58"/>
        <v>3.9473774034198986E-5</v>
      </c>
      <c r="AR38" s="69">
        <f t="shared" si="25"/>
        <v>3</v>
      </c>
      <c r="AS38" s="70">
        <f t="shared" si="41"/>
        <v>35</v>
      </c>
      <c r="AT38" s="71">
        <f t="shared" ca="1" si="42"/>
        <v>0.73454874279948446</v>
      </c>
      <c r="AU38" s="72">
        <f t="shared" ca="1" si="26"/>
        <v>8.1343598075660495E-3</v>
      </c>
      <c r="AV38" s="73">
        <f t="shared" ca="1" si="27"/>
        <v>1.008134359807566</v>
      </c>
      <c r="AW38" s="74">
        <f ca="1">PRODUCT(AV$4:AV38)</f>
        <v>1.3576911930038662</v>
      </c>
      <c r="AY38" s="75">
        <f t="shared" si="43"/>
        <v>35</v>
      </c>
      <c r="AZ38" s="76">
        <f t="shared" ca="1" si="54"/>
        <v>1.0090596596129187</v>
      </c>
      <c r="BA38" s="76">
        <f t="shared" ca="1" si="54"/>
        <v>1.0090596596129187</v>
      </c>
      <c r="BB38" s="76">
        <f t="shared" ca="1" si="54"/>
        <v>1.0090596596129187</v>
      </c>
      <c r="BC38" s="76">
        <f t="shared" ca="1" si="54"/>
        <v>1.0090596596129187</v>
      </c>
      <c r="BD38" s="76">
        <f t="shared" ca="1" si="54"/>
        <v>1.0090596596129187</v>
      </c>
      <c r="BE38" s="76">
        <f t="shared" ca="1" si="54"/>
        <v>1.0090596596129187</v>
      </c>
      <c r="BF38" s="76">
        <f t="shared" ca="1" si="54"/>
        <v>1.0090596596129187</v>
      </c>
      <c r="BG38" s="76">
        <f t="shared" ca="1" si="54"/>
        <v>1.0090596596129187</v>
      </c>
      <c r="BH38" s="76">
        <f t="shared" ca="1" si="54"/>
        <v>1.0090596596129187</v>
      </c>
      <c r="BI38" s="76">
        <f t="shared" ca="1" si="54"/>
        <v>1.0090596596129187</v>
      </c>
      <c r="BJ38" s="76">
        <f t="shared" ca="1" si="54"/>
        <v>1.0090596596129187</v>
      </c>
      <c r="BK38" s="76">
        <f t="shared" ca="1" si="54"/>
        <v>1.0090596596129187</v>
      </c>
      <c r="BL38" s="76">
        <f t="shared" ca="1" si="55"/>
        <v>0.11430000000000118</v>
      </c>
      <c r="BM38" s="77">
        <f t="shared" ca="1" si="59"/>
        <v>41.226043242764682</v>
      </c>
      <c r="BO38" s="70">
        <f t="shared" si="44"/>
        <v>35</v>
      </c>
      <c r="BP38" s="171">
        <f t="shared" ca="1" si="49"/>
        <v>0.10210000000000001</v>
      </c>
      <c r="BQ38" s="172">
        <f t="shared" ca="1" si="30"/>
        <v>8.1343598075660495E-3</v>
      </c>
      <c r="BR38" s="172">
        <f t="shared" ca="1" si="48"/>
        <v>0.73654451406399624</v>
      </c>
    </row>
    <row r="39" spans="2:70">
      <c r="B39" s="120" t="str">
        <f>"Life Annuity Payable (per annum) starting at "&amp;ROUND(C6,0)</f>
        <v>Life Annuity Payable (per annum) starting at 65</v>
      </c>
      <c r="C39" s="142">
        <v>23329.365681486688</v>
      </c>
      <c r="E39">
        <f t="shared" si="31"/>
        <v>36</v>
      </c>
      <c r="F39" s="64">
        <f t="shared" si="32"/>
        <v>57.91666666666675</v>
      </c>
      <c r="G39" s="55">
        <f t="shared" si="0"/>
        <v>0</v>
      </c>
      <c r="H39" s="78">
        <f t="shared" si="47"/>
        <v>1</v>
      </c>
      <c r="I39" s="79">
        <f t="shared" ca="1" si="11"/>
        <v>491584.76085237699</v>
      </c>
      <c r="J39" s="79">
        <f t="shared" ca="1" si="12"/>
        <v>3998.7273206895438</v>
      </c>
      <c r="K39" s="80">
        <f t="shared" ca="1" si="1"/>
        <v>-20</v>
      </c>
      <c r="L39" s="80">
        <f t="shared" ca="1" si="13"/>
        <v>-409.65396737698086</v>
      </c>
      <c r="M39" s="80">
        <f t="shared" ca="1" si="52"/>
        <v>0</v>
      </c>
      <c r="N39" s="80">
        <f t="shared" ca="1" si="15"/>
        <v>0</v>
      </c>
      <c r="O39" s="81">
        <f t="shared" ca="1" si="2"/>
        <v>-3333.3333333333335</v>
      </c>
      <c r="P39" s="79">
        <f t="shared" ca="1" si="3"/>
        <v>491820.50087235624</v>
      </c>
      <c r="Q39" s="35"/>
      <c r="R39">
        <f t="shared" ca="1" si="16"/>
        <v>156</v>
      </c>
      <c r="S39" s="78">
        <f t="shared" ca="1" si="33"/>
        <v>67.916666666666501</v>
      </c>
      <c r="T39" s="55">
        <f t="shared" ca="1" si="17"/>
        <v>0</v>
      </c>
      <c r="U39" s="78">
        <f t="shared" ca="1" si="18"/>
        <v>1</v>
      </c>
      <c r="V39" s="79">
        <f t="shared" ca="1" si="34"/>
        <v>523255.59928711969</v>
      </c>
      <c r="W39" s="79">
        <f t="shared" ca="1" si="4"/>
        <v>4256.3493159250329</v>
      </c>
      <c r="X39" s="80">
        <f t="shared" ca="1" si="35"/>
        <v>-20</v>
      </c>
      <c r="Y39" s="80">
        <f t="shared" ca="1" si="36"/>
        <v>-218.02316636963323</v>
      </c>
      <c r="Z39" s="80">
        <f t="shared" ca="1" si="20"/>
        <v>0</v>
      </c>
      <c r="AA39" s="80">
        <f t="shared" ca="1" si="37"/>
        <v>0</v>
      </c>
      <c r="AB39" s="81">
        <f t="shared" ca="1" si="21"/>
        <v>-1944.1138067905574</v>
      </c>
      <c r="AC39" s="79">
        <f t="shared" ca="1" si="5"/>
        <v>525329.81162988453</v>
      </c>
      <c r="AD39" s="35"/>
      <c r="AE39" s="55">
        <f t="shared" ca="1" si="38"/>
        <v>2.9921707961534372E-3</v>
      </c>
      <c r="AF39" s="78">
        <f t="shared" ca="1" si="39"/>
        <v>0.9105324818179219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56"/>
        <v>100</v>
      </c>
      <c r="AN39" s="66">
        <f t="shared" si="57"/>
        <v>0.48362600000000006</v>
      </c>
      <c r="AO39" s="67">
        <f t="shared" si="40"/>
        <v>7.5412361649452187E-4</v>
      </c>
      <c r="AP39" s="68">
        <f t="shared" ca="1" si="58"/>
        <v>1.8292408321937934E-5</v>
      </c>
      <c r="AR39" s="69">
        <f t="shared" si="25"/>
        <v>3</v>
      </c>
      <c r="AS39" s="70">
        <f t="shared" si="41"/>
        <v>36</v>
      </c>
      <c r="AT39" s="71">
        <f t="shared" ca="1" si="42"/>
        <v>0.72857365902935811</v>
      </c>
      <c r="AU39" s="72">
        <f t="shared" ca="1" si="26"/>
        <v>8.1343598075660495E-3</v>
      </c>
      <c r="AV39" s="73">
        <f t="shared" ca="1" si="27"/>
        <v>1.008134359807566</v>
      </c>
      <c r="AW39" s="74">
        <f ca="1">PRODUCT(AV$4:AV39)</f>
        <v>1.3687351416753233</v>
      </c>
      <c r="AX39" s="112"/>
      <c r="AY39" s="75">
        <f t="shared" si="43"/>
        <v>36</v>
      </c>
      <c r="AZ39" s="76">
        <f t="shared" ca="1" si="54"/>
        <v>1.0090596596129187</v>
      </c>
      <c r="BA39" s="76">
        <f t="shared" ca="1" si="54"/>
        <v>1.0090596596129187</v>
      </c>
      <c r="BB39" s="76">
        <f t="shared" ca="1" si="54"/>
        <v>1.0090596596129187</v>
      </c>
      <c r="BC39" s="76">
        <f t="shared" ca="1" si="54"/>
        <v>1.0090596596129187</v>
      </c>
      <c r="BD39" s="76">
        <f t="shared" ca="1" si="54"/>
        <v>1.0090596596129187</v>
      </c>
      <c r="BE39" s="76">
        <f t="shared" ca="1" si="54"/>
        <v>1.0090596596129187</v>
      </c>
      <c r="BF39" s="76">
        <f t="shared" ca="1" si="54"/>
        <v>1.0090596596129187</v>
      </c>
      <c r="BG39" s="76">
        <f t="shared" ca="1" si="54"/>
        <v>1.0090596596129187</v>
      </c>
      <c r="BH39" s="76">
        <f t="shared" ca="1" si="54"/>
        <v>1.0090596596129187</v>
      </c>
      <c r="BI39" s="76">
        <f t="shared" ca="1" si="54"/>
        <v>1.0090596596129187</v>
      </c>
      <c r="BJ39" s="76">
        <f t="shared" ca="1" si="54"/>
        <v>1.0090596596129187</v>
      </c>
      <c r="BK39" s="76">
        <f t="shared" ca="1" si="54"/>
        <v>1.0090596596129187</v>
      </c>
      <c r="BL39" s="76">
        <f t="shared" ca="1" si="55"/>
        <v>0.11430000000000118</v>
      </c>
      <c r="BM39" s="77">
        <f t="shared" ca="1" si="59"/>
        <v>45.938179985412731</v>
      </c>
      <c r="BO39" s="70">
        <f t="shared" si="44"/>
        <v>36</v>
      </c>
      <c r="BP39" s="171">
        <f t="shared" ca="1" si="49"/>
        <v>0.10210000000000001</v>
      </c>
      <c r="BQ39" s="172">
        <f t="shared" ca="1" si="30"/>
        <v>8.1343598075660495E-3</v>
      </c>
      <c r="BR39" s="172">
        <f t="shared" ca="1" si="48"/>
        <v>0.7306015382757004</v>
      </c>
    </row>
    <row r="40" spans="2:70">
      <c r="B40" s="121" t="str">
        <f>"Reduction in Annuity amount per "&amp;IF($C$7="Annual", "Annum", "Month") &amp;" when transitioning:"</f>
        <v>Reduction in Annuity amount per Month when transitioning:</v>
      </c>
      <c r="C40" s="122">
        <f>C10-C12</f>
        <v>1389.2195265427761</v>
      </c>
      <c r="E40">
        <f t="shared" si="31"/>
        <v>37</v>
      </c>
      <c r="F40" s="64">
        <f t="shared" si="32"/>
        <v>58.000000000000085</v>
      </c>
      <c r="G40" s="55">
        <f t="shared" si="0"/>
        <v>0</v>
      </c>
      <c r="H40" s="78">
        <f t="shared" si="47"/>
        <v>1</v>
      </c>
      <c r="I40" s="79">
        <f t="shared" ca="1" si="11"/>
        <v>491820.50087235624</v>
      </c>
      <c r="J40" s="79">
        <f t="shared" ca="1" si="12"/>
        <v>4000.6449148330976</v>
      </c>
      <c r="K40" s="80">
        <f t="shared" ca="1" si="1"/>
        <v>-20</v>
      </c>
      <c r="L40" s="80">
        <f t="shared" ca="1" si="13"/>
        <v>-409.85041739363021</v>
      </c>
      <c r="M40" s="80">
        <f t="shared" ca="1" si="52"/>
        <v>-3688.6537565426715</v>
      </c>
      <c r="N40" s="80">
        <f t="shared" ca="1" si="15"/>
        <v>0</v>
      </c>
      <c r="O40" s="81">
        <f t="shared" ca="1" si="2"/>
        <v>-3333.3333333333335</v>
      </c>
      <c r="P40" s="79">
        <f t="shared" ca="1" si="3"/>
        <v>488369.30827991973</v>
      </c>
      <c r="Q40" s="35"/>
      <c r="R40">
        <f t="shared" ca="1" si="16"/>
        <v>157</v>
      </c>
      <c r="S40" s="78">
        <f t="shared" ca="1" si="33"/>
        <v>67.999999999999829</v>
      </c>
      <c r="T40" s="55">
        <f t="shared" ca="1" si="17"/>
        <v>0</v>
      </c>
      <c r="U40" s="78">
        <f t="shared" ca="1" si="18"/>
        <v>1</v>
      </c>
      <c r="V40" s="79">
        <f t="shared" ca="1" si="34"/>
        <v>523757.93510917679</v>
      </c>
      <c r="W40" s="79">
        <f t="shared" ca="1" si="4"/>
        <v>4260.4354962458747</v>
      </c>
      <c r="X40" s="80">
        <f t="shared" ca="1" si="35"/>
        <v>-20</v>
      </c>
      <c r="Y40" s="80">
        <f t="shared" ca="1" si="36"/>
        <v>-218.232472962157</v>
      </c>
      <c r="Z40" s="80">
        <f t="shared" ca="1" si="20"/>
        <v>-3928.1845133188258</v>
      </c>
      <c r="AA40" s="80">
        <f t="shared" ca="1" si="37"/>
        <v>0</v>
      </c>
      <c r="AB40" s="81">
        <f t="shared" ca="1" si="21"/>
        <v>-1944.1138067905574</v>
      </c>
      <c r="AC40" s="79">
        <f t="shared" ca="1" si="5"/>
        <v>521907.83981235116</v>
      </c>
      <c r="AD40" s="35"/>
      <c r="AE40" s="55">
        <f t="shared" ca="1" si="38"/>
        <v>2.9921707961534372E-3</v>
      </c>
      <c r="AF40" s="78">
        <f t="shared" ca="1" si="39"/>
        <v>0.9078080131168772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56"/>
        <v>101</v>
      </c>
      <c r="AN40" s="66">
        <f t="shared" si="57"/>
        <v>0.51662600000000003</v>
      </c>
      <c r="AO40" s="67">
        <f t="shared" si="40"/>
        <v>3.6452374899942298E-4</v>
      </c>
      <c r="AP40" s="68">
        <f t="shared" ca="1" si="58"/>
        <v>7.9350934041177578E-6</v>
      </c>
      <c r="AR40" s="69">
        <f t="shared" si="25"/>
        <v>4</v>
      </c>
      <c r="AS40" s="70">
        <f t="shared" si="41"/>
        <v>37</v>
      </c>
      <c r="AT40" s="71">
        <f t="shared" ca="1" si="42"/>
        <v>0.72264717874049833</v>
      </c>
      <c r="AU40" s="72">
        <f t="shared" ca="1" si="26"/>
        <v>8.1343598075660495E-3</v>
      </c>
      <c r="AV40" s="73">
        <f t="shared" ca="1" si="27"/>
        <v>1.008134359807566</v>
      </c>
      <c r="AW40" s="74">
        <f ca="1">PRODUCT(AV$4:AV40)</f>
        <v>1.3798689257989702</v>
      </c>
      <c r="AY40" s="75">
        <f t="shared" si="43"/>
        <v>37</v>
      </c>
      <c r="AZ40" s="76">
        <f t="shared" ca="1" si="54"/>
        <v>1.0090596596129187</v>
      </c>
      <c r="BA40" s="76">
        <f t="shared" ca="1" si="54"/>
        <v>1.0090596596129187</v>
      </c>
      <c r="BB40" s="76">
        <f t="shared" ca="1" si="54"/>
        <v>1.0090596596129187</v>
      </c>
      <c r="BC40" s="76">
        <f t="shared" ca="1" si="54"/>
        <v>1.0090596596129187</v>
      </c>
      <c r="BD40" s="76">
        <f t="shared" ca="1" si="54"/>
        <v>1.0090596596129187</v>
      </c>
      <c r="BE40" s="76">
        <f t="shared" ca="1" si="54"/>
        <v>1.0090596596129187</v>
      </c>
      <c r="BF40" s="76">
        <f t="shared" ca="1" si="54"/>
        <v>1.0090596596129187</v>
      </c>
      <c r="BG40" s="76">
        <f t="shared" ca="1" si="54"/>
        <v>1.0090596596129187</v>
      </c>
      <c r="BH40" s="76">
        <f t="shared" ca="1" si="54"/>
        <v>1.0090596596129187</v>
      </c>
      <c r="BI40" s="76">
        <f t="shared" ca="1" si="54"/>
        <v>1.0090596596129187</v>
      </c>
      <c r="BJ40" s="76">
        <f t="shared" ca="1" si="54"/>
        <v>1.0090596596129187</v>
      </c>
      <c r="BK40" s="76">
        <f t="shared" ca="1" si="54"/>
        <v>1.0090596596129187</v>
      </c>
      <c r="BL40" s="76">
        <f t="shared" ca="1" si="55"/>
        <v>0.11430000000000118</v>
      </c>
      <c r="BM40" s="77">
        <f t="shared" ca="1" si="59"/>
        <v>51.188913957745463</v>
      </c>
      <c r="BO40" s="70">
        <f t="shared" si="44"/>
        <v>37</v>
      </c>
      <c r="BP40" s="171">
        <f t="shared" ca="1" si="49"/>
        <v>0.10210000000000001</v>
      </c>
      <c r="BQ40" s="172">
        <f t="shared" ca="1" si="30"/>
        <v>8.1343598075660495E-3</v>
      </c>
      <c r="BR40" s="172">
        <f t="shared" ca="1" si="48"/>
        <v>0.72470651472999947</v>
      </c>
    </row>
    <row r="41" spans="2:70">
      <c r="E41">
        <f t="shared" si="31"/>
        <v>38</v>
      </c>
      <c r="F41" s="64">
        <f t="shared" si="32"/>
        <v>58.083333333333421</v>
      </c>
      <c r="G41" s="55">
        <f t="shared" si="0"/>
        <v>0</v>
      </c>
      <c r="H41" s="78">
        <f t="shared" si="47"/>
        <v>1</v>
      </c>
      <c r="I41" s="79">
        <f t="shared" ca="1" si="11"/>
        <v>488369.30827991973</v>
      </c>
      <c r="J41" s="79">
        <f t="shared" ca="1" si="12"/>
        <v>3972.5716725210127</v>
      </c>
      <c r="K41" s="80">
        <f t="shared" ca="1" si="1"/>
        <v>-20</v>
      </c>
      <c r="L41" s="80">
        <f t="shared" ca="1" si="13"/>
        <v>-406.9744235665998</v>
      </c>
      <c r="M41" s="80">
        <f t="shared" ca="1" si="52"/>
        <v>0</v>
      </c>
      <c r="N41" s="80">
        <f t="shared" ca="1" si="15"/>
        <v>0</v>
      </c>
      <c r="O41" s="81">
        <f t="shared" ca="1" si="2"/>
        <v>-3333.3333333333335</v>
      </c>
      <c r="P41" s="79">
        <f t="shared" ca="1" si="3"/>
        <v>488581.57219554082</v>
      </c>
      <c r="Q41" s="35"/>
      <c r="R41">
        <f t="shared" ca="1" si="16"/>
        <v>158</v>
      </c>
      <c r="S41" s="78">
        <f t="shared" ca="1" si="33"/>
        <v>68.083333333333158</v>
      </c>
      <c r="T41" s="55">
        <f t="shared" ca="1" si="17"/>
        <v>0</v>
      </c>
      <c r="U41" s="78">
        <f t="shared" ca="1" si="18"/>
        <v>1</v>
      </c>
      <c r="V41" s="79">
        <f t="shared" ca="1" si="34"/>
        <v>520346.2024157811</v>
      </c>
      <c r="W41" s="79">
        <f t="shared" ca="1" si="4"/>
        <v>4232.6832349505576</v>
      </c>
      <c r="X41" s="80">
        <f t="shared" ca="1" si="35"/>
        <v>-20</v>
      </c>
      <c r="Y41" s="80">
        <f t="shared" ca="1" si="36"/>
        <v>-216.81091767324213</v>
      </c>
      <c r="Z41" s="80">
        <f t="shared" ca="1" si="20"/>
        <v>0</v>
      </c>
      <c r="AA41" s="80">
        <f t="shared" ca="1" si="37"/>
        <v>0</v>
      </c>
      <c r="AB41" s="81">
        <f t="shared" ca="1" si="21"/>
        <v>-1944.1138067905574</v>
      </c>
      <c r="AC41" s="79">
        <f t="shared" ca="1" si="5"/>
        <v>522397.96092626778</v>
      </c>
      <c r="AD41" s="35"/>
      <c r="AE41" s="55">
        <f t="shared" ca="1" si="38"/>
        <v>2.9921707961534372E-3</v>
      </c>
      <c r="AF41" s="78">
        <f t="shared" ca="1" si="39"/>
        <v>0.90509169649151477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56"/>
        <v>102</v>
      </c>
      <c r="AN41" s="66">
        <f t="shared" si="57"/>
        <v>0.55073700000000003</v>
      </c>
      <c r="AO41" s="67">
        <f t="shared" si="40"/>
        <v>1.6376703304672775E-4</v>
      </c>
      <c r="AP41" s="68">
        <f t="shared" ca="1" si="58"/>
        <v>3.1992675832488128E-6</v>
      </c>
      <c r="AR41" s="69">
        <f t="shared" si="25"/>
        <v>4</v>
      </c>
      <c r="AS41" s="70">
        <f t="shared" si="41"/>
        <v>38</v>
      </c>
      <c r="AT41" s="71">
        <f t="shared" ca="1" si="42"/>
        <v>0.7167689065747006</v>
      </c>
      <c r="AU41" s="72">
        <f t="shared" ca="1" si="26"/>
        <v>8.1343598075660495E-3</v>
      </c>
      <c r="AV41" s="73">
        <f t="shared" ca="1" si="27"/>
        <v>1.008134359807566</v>
      </c>
      <c r="AW41" s="74">
        <f ca="1">PRODUCT(AV$4:AV41)</f>
        <v>1.3910932761286987</v>
      </c>
      <c r="AY41" s="75">
        <f t="shared" si="43"/>
        <v>38</v>
      </c>
      <c r="AZ41" s="76">
        <f t="shared" ca="1" si="54"/>
        <v>1.0090596596129187</v>
      </c>
      <c r="BA41" s="76">
        <f t="shared" ca="1" si="54"/>
        <v>1.0090596596129187</v>
      </c>
      <c r="BB41" s="76">
        <f t="shared" ca="1" si="54"/>
        <v>1.0090596596129187</v>
      </c>
      <c r="BC41" s="76">
        <f t="shared" ca="1" si="54"/>
        <v>1.0090596596129187</v>
      </c>
      <c r="BD41" s="76">
        <f t="shared" ca="1" si="54"/>
        <v>1.0090596596129187</v>
      </c>
      <c r="BE41" s="76">
        <f t="shared" ca="1" si="54"/>
        <v>1.0090596596129187</v>
      </c>
      <c r="BF41" s="76">
        <f t="shared" ca="1" si="54"/>
        <v>1.0090596596129187</v>
      </c>
      <c r="BG41" s="76">
        <f t="shared" ca="1" si="54"/>
        <v>1.0090596596129187</v>
      </c>
      <c r="BH41" s="76">
        <f t="shared" ca="1" si="54"/>
        <v>1.0090596596129187</v>
      </c>
      <c r="BI41" s="76">
        <f t="shared" ca="1" si="54"/>
        <v>1.0090596596129187</v>
      </c>
      <c r="BJ41" s="76">
        <f t="shared" ca="1" si="54"/>
        <v>1.0090596596129187</v>
      </c>
      <c r="BK41" s="76">
        <f t="shared" ca="1" si="54"/>
        <v>1.0090596596129187</v>
      </c>
      <c r="BL41" s="76">
        <f t="shared" ca="1" si="55"/>
        <v>0.11430000000000118</v>
      </c>
      <c r="BM41" s="77">
        <f t="shared" ca="1" si="59"/>
        <v>57.039806823115832</v>
      </c>
      <c r="BO41" s="70">
        <f t="shared" si="44"/>
        <v>38</v>
      </c>
      <c r="BP41" s="171">
        <f t="shared" ca="1" si="49"/>
        <v>0.10210000000000001</v>
      </c>
      <c r="BQ41" s="172">
        <f t="shared" ca="1" si="30"/>
        <v>8.1343598075660495E-3</v>
      </c>
      <c r="BR41" s="172">
        <f t="shared" ca="1" si="48"/>
        <v>0.7188590565133921</v>
      </c>
    </row>
    <row r="42" spans="2:70">
      <c r="B42" s="149"/>
      <c r="C42" s="151">
        <f ca="1">OFFSET($AC$2,MATCH(100,S4:S784,1)+1,0)</f>
        <v>6911.3071991779534</v>
      </c>
      <c r="E42">
        <f t="shared" si="31"/>
        <v>39</v>
      </c>
      <c r="F42" s="64">
        <f t="shared" si="32"/>
        <v>58.166666666666757</v>
      </c>
      <c r="G42" s="55">
        <f t="shared" si="0"/>
        <v>0</v>
      </c>
      <c r="H42" s="78">
        <f t="shared" si="47"/>
        <v>1</v>
      </c>
      <c r="I42" s="79">
        <f t="shared" ca="1" si="11"/>
        <v>488581.57219554082</v>
      </c>
      <c r="J42" s="79">
        <f t="shared" ca="1" si="12"/>
        <v>3974.2983035848374</v>
      </c>
      <c r="K42" s="80">
        <f t="shared" ca="1" si="1"/>
        <v>-20</v>
      </c>
      <c r="L42" s="80">
        <f t="shared" ca="1" si="13"/>
        <v>-407.15131016295072</v>
      </c>
      <c r="M42" s="80">
        <f t="shared" ca="1" si="52"/>
        <v>0</v>
      </c>
      <c r="N42" s="80">
        <f t="shared" ca="1" si="15"/>
        <v>0</v>
      </c>
      <c r="O42" s="81">
        <f t="shared" ca="1" si="2"/>
        <v>-3333.3333333333335</v>
      </c>
      <c r="P42" s="79">
        <f t="shared" ca="1" si="3"/>
        <v>488795.3858556294</v>
      </c>
      <c r="Q42" s="35"/>
      <c r="R42">
        <f t="shared" ca="1" si="16"/>
        <v>159</v>
      </c>
      <c r="S42" s="78">
        <f t="shared" ca="1" si="33"/>
        <v>68.166666666666487</v>
      </c>
      <c r="T42" s="55">
        <f t="shared" ca="1" si="17"/>
        <v>0</v>
      </c>
      <c r="U42" s="78">
        <f t="shared" ca="1" si="18"/>
        <v>1</v>
      </c>
      <c r="V42" s="79">
        <f t="shared" ca="1" si="34"/>
        <v>520834.85700361407</v>
      </c>
      <c r="W42" s="79">
        <f t="shared" ca="1" si="4"/>
        <v>4236.6581271896093</v>
      </c>
      <c r="X42" s="80">
        <f t="shared" ca="1" si="35"/>
        <v>-20</v>
      </c>
      <c r="Y42" s="80">
        <f t="shared" ca="1" si="36"/>
        <v>-217.01452375150589</v>
      </c>
      <c r="Z42" s="80">
        <f t="shared" ca="1" si="20"/>
        <v>0</v>
      </c>
      <c r="AA42" s="80">
        <f t="shared" ca="1" si="37"/>
        <v>0</v>
      </c>
      <c r="AB42" s="81">
        <f t="shared" ca="1" si="21"/>
        <v>-1944.1138067905574</v>
      </c>
      <c r="AC42" s="79">
        <f t="shared" ca="1" si="5"/>
        <v>522890.38680026168</v>
      </c>
      <c r="AD42" s="35"/>
      <c r="AE42" s="55">
        <f t="shared" ca="1" si="38"/>
        <v>2.9921707961534372E-3</v>
      </c>
      <c r="AF42" s="78">
        <f t="shared" ca="1" si="39"/>
        <v>0.90238350754943186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56"/>
        <v>103</v>
      </c>
      <c r="AN42" s="66">
        <f t="shared" si="57"/>
        <v>0.58580500000000002</v>
      </c>
      <c r="AO42" s="67">
        <f t="shared" si="40"/>
        <v>6.7831486252789398E-5</v>
      </c>
      <c r="AP42" s="68">
        <f t="shared" ca="1" si="58"/>
        <v>1.1891955816600023E-6</v>
      </c>
      <c r="AR42" s="69">
        <f t="shared" si="25"/>
        <v>4</v>
      </c>
      <c r="AS42" s="70">
        <f t="shared" si="41"/>
        <v>39</v>
      </c>
      <c r="AT42" s="71">
        <f t="shared" ca="1" si="42"/>
        <v>0.71093845038974635</v>
      </c>
      <c r="AU42" s="72">
        <f t="shared" ca="1" si="26"/>
        <v>8.1343598075660495E-3</v>
      </c>
      <c r="AV42" s="73">
        <f t="shared" ca="1" si="27"/>
        <v>1.008134359807566</v>
      </c>
      <c r="AW42" s="74">
        <f ca="1">PRODUCT(AV$4:AV42)</f>
        <v>1.4024089293626154</v>
      </c>
      <c r="AY42" s="75">
        <f t="shared" si="43"/>
        <v>39</v>
      </c>
      <c r="AZ42" s="76">
        <f t="shared" ca="1" si="54"/>
        <v>1.0090596596129187</v>
      </c>
      <c r="BA42" s="76">
        <f t="shared" ca="1" si="54"/>
        <v>1.0090596596129187</v>
      </c>
      <c r="BB42" s="76">
        <f t="shared" ca="1" si="54"/>
        <v>1.0090596596129187</v>
      </c>
      <c r="BC42" s="76">
        <f t="shared" ca="1" si="54"/>
        <v>1.0090596596129187</v>
      </c>
      <c r="BD42" s="76">
        <f t="shared" ca="1" si="54"/>
        <v>1.0090596596129187</v>
      </c>
      <c r="BE42" s="76">
        <f t="shared" ca="1" si="54"/>
        <v>1.0090596596129187</v>
      </c>
      <c r="BF42" s="76">
        <f t="shared" ca="1" si="54"/>
        <v>1.0090596596129187</v>
      </c>
      <c r="BG42" s="76">
        <f t="shared" ca="1" si="54"/>
        <v>1.0090596596129187</v>
      </c>
      <c r="BH42" s="76">
        <f t="shared" ca="1" si="54"/>
        <v>1.0090596596129187</v>
      </c>
      <c r="BI42" s="76">
        <f t="shared" ca="1" si="54"/>
        <v>1.0090596596129187</v>
      </c>
      <c r="BJ42" s="76">
        <f t="shared" ca="1" si="54"/>
        <v>1.0090596596129187</v>
      </c>
      <c r="BK42" s="76">
        <f t="shared" ca="1" si="54"/>
        <v>1.0090596596129187</v>
      </c>
      <c r="BL42" s="76">
        <f t="shared" ca="1" si="55"/>
        <v>0.11430000000000118</v>
      </c>
      <c r="BM42" s="77">
        <f t="shared" ca="1" si="59"/>
        <v>63.559456742998037</v>
      </c>
      <c r="BO42" s="70">
        <f t="shared" si="44"/>
        <v>39</v>
      </c>
      <c r="BP42" s="171">
        <f t="shared" ca="1" si="49"/>
        <v>0.10210000000000001</v>
      </c>
      <c r="BQ42" s="172">
        <f t="shared" ca="1" si="30"/>
        <v>8.1343598075660495E-3</v>
      </c>
      <c r="BR42" s="172">
        <f t="shared" ca="1" si="48"/>
        <v>0.71305877983427612</v>
      </c>
    </row>
    <row r="43" spans="2:70">
      <c r="B43" s="149"/>
      <c r="C43" s="151"/>
      <c r="E43">
        <f t="shared" si="31"/>
        <v>40</v>
      </c>
      <c r="F43" s="64">
        <f t="shared" si="32"/>
        <v>58.250000000000092</v>
      </c>
      <c r="G43" s="55">
        <f t="shared" si="0"/>
        <v>0</v>
      </c>
      <c r="H43" s="78">
        <f t="shared" si="47"/>
        <v>1</v>
      </c>
      <c r="I43" s="79">
        <f t="shared" ca="1" si="11"/>
        <v>488795.3858556294</v>
      </c>
      <c r="J43" s="79">
        <f t="shared" ca="1" si="12"/>
        <v>3976.0375408277705</v>
      </c>
      <c r="K43" s="80">
        <f t="shared" ca="1" si="1"/>
        <v>-20</v>
      </c>
      <c r="L43" s="80">
        <f t="shared" ca="1" si="13"/>
        <v>-407.32948821302455</v>
      </c>
      <c r="M43" s="80">
        <f t="shared" ca="1" si="52"/>
        <v>0</v>
      </c>
      <c r="N43" s="80">
        <f t="shared" ca="1" si="15"/>
        <v>0</v>
      </c>
      <c r="O43" s="81">
        <f t="shared" ca="1" si="2"/>
        <v>-3333.3333333333335</v>
      </c>
      <c r="P43" s="79">
        <f t="shared" ca="1" si="3"/>
        <v>489010.76057491085</v>
      </c>
      <c r="Q43" s="35"/>
      <c r="R43">
        <f t="shared" ca="1" si="16"/>
        <v>160</v>
      </c>
      <c r="S43" s="78">
        <f t="shared" ca="1" si="33"/>
        <v>68.249999999999815</v>
      </c>
      <c r="T43" s="55">
        <f t="shared" ca="1" si="17"/>
        <v>0</v>
      </c>
      <c r="U43" s="78">
        <f t="shared" ca="1" si="18"/>
        <v>1</v>
      </c>
      <c r="V43" s="79">
        <f t="shared" ca="1" si="34"/>
        <v>521325.80945528857</v>
      </c>
      <c r="W43" s="79">
        <f t="shared" ca="1" si="4"/>
        <v>4240.6517110799359</v>
      </c>
      <c r="X43" s="80">
        <f t="shared" ca="1" si="35"/>
        <v>-20</v>
      </c>
      <c r="Y43" s="80">
        <f t="shared" ca="1" si="36"/>
        <v>-217.21908727303693</v>
      </c>
      <c r="Z43" s="80">
        <f t="shared" ca="1" si="20"/>
        <v>0</v>
      </c>
      <c r="AA43" s="80">
        <f t="shared" ca="1" si="37"/>
        <v>0</v>
      </c>
      <c r="AB43" s="81">
        <f t="shared" ca="1" si="21"/>
        <v>-1944.1138067905574</v>
      </c>
      <c r="AC43" s="79">
        <f t="shared" ca="1" si="5"/>
        <v>523385.12827230501</v>
      </c>
      <c r="AD43" s="35"/>
      <c r="AE43" s="55">
        <f t="shared" ca="1" si="38"/>
        <v>2.9921707961534372E-3</v>
      </c>
      <c r="AF43" s="78">
        <f t="shared" ca="1" si="39"/>
        <v>0.89968342197121198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56"/>
        <v>104</v>
      </c>
      <c r="AN43" s="66">
        <f t="shared" si="57"/>
        <v>0.62164300000000006</v>
      </c>
      <c r="AO43" s="67">
        <f t="shared" si="40"/>
        <v>2.5664517644146633E-5</v>
      </c>
      <c r="AP43" s="68">
        <f t="shared" ca="1" si="58"/>
        <v>4.0378755513787395E-7</v>
      </c>
      <c r="AR43" s="69">
        <f t="shared" si="25"/>
        <v>4</v>
      </c>
      <c r="AS43" s="70">
        <f t="shared" si="41"/>
        <v>40</v>
      </c>
      <c r="AT43" s="71">
        <f t="shared" ca="1" si="42"/>
        <v>0.70515542123324271</v>
      </c>
      <c r="AU43" s="72">
        <f t="shared" ca="1" si="26"/>
        <v>8.1343598075660495E-3</v>
      </c>
      <c r="AV43" s="73">
        <f t="shared" ca="1" si="27"/>
        <v>1.008134359807566</v>
      </c>
      <c r="AW43" s="74">
        <f ca="1">PRODUCT(AV$4:AV43)</f>
        <v>1.4138166281913944</v>
      </c>
      <c r="AY43" s="75">
        <f t="shared" si="43"/>
        <v>40</v>
      </c>
      <c r="AZ43" s="76">
        <f t="shared" ca="1" si="54"/>
        <v>1.0090596596129187</v>
      </c>
      <c r="BA43" s="76">
        <f t="shared" ca="1" si="54"/>
        <v>1.0090596596129187</v>
      </c>
      <c r="BB43" s="76">
        <f t="shared" ca="1" si="54"/>
        <v>1.0090596596129187</v>
      </c>
      <c r="BC43" s="76">
        <f t="shared" ca="1" si="54"/>
        <v>1.0090596596129187</v>
      </c>
      <c r="BD43" s="76">
        <f t="shared" ca="1" si="54"/>
        <v>1.0090596596129187</v>
      </c>
      <c r="BE43" s="76">
        <f t="shared" ca="1" si="54"/>
        <v>1.0090596596129187</v>
      </c>
      <c r="BF43" s="76">
        <f t="shared" ca="1" si="54"/>
        <v>1.0090596596129187</v>
      </c>
      <c r="BG43" s="76">
        <f t="shared" ca="1" si="54"/>
        <v>1.0090596596129187</v>
      </c>
      <c r="BH43" s="76">
        <f t="shared" ca="1" si="54"/>
        <v>1.0090596596129187</v>
      </c>
      <c r="BI43" s="76">
        <f t="shared" ca="1" si="54"/>
        <v>1.0090596596129187</v>
      </c>
      <c r="BJ43" s="76">
        <f t="shared" ca="1" si="54"/>
        <v>1.0090596596129187</v>
      </c>
      <c r="BK43" s="76">
        <f t="shared" ca="1" si="54"/>
        <v>1.0090596596129187</v>
      </c>
      <c r="BL43" s="76">
        <f t="shared" ca="1" si="55"/>
        <v>0.11430000000000118</v>
      </c>
      <c r="BM43" s="77">
        <f t="shared" ca="1" si="59"/>
        <v>70.824302648722792</v>
      </c>
      <c r="BO43" s="70">
        <f t="shared" si="44"/>
        <v>40</v>
      </c>
      <c r="BP43" s="171">
        <f t="shared" ca="1" si="49"/>
        <v>0.10210000000000001</v>
      </c>
      <c r="BQ43" s="172">
        <f t="shared" ca="1" si="30"/>
        <v>8.1343598075660495E-3</v>
      </c>
      <c r="BR43" s="172">
        <f t="shared" ca="1" si="48"/>
        <v>0.70730530399775848</v>
      </c>
    </row>
    <row r="44" spans="2:70">
      <c r="E44">
        <f t="shared" si="31"/>
        <v>41</v>
      </c>
      <c r="F44" s="64">
        <f t="shared" si="32"/>
        <v>58.333333333333428</v>
      </c>
      <c r="G44" s="55">
        <f t="shared" si="0"/>
        <v>0</v>
      </c>
      <c r="H44" s="78">
        <f t="shared" si="47"/>
        <v>1</v>
      </c>
      <c r="I44" s="79">
        <f t="shared" ca="1" si="11"/>
        <v>489010.76057491085</v>
      </c>
      <c r="J44" s="79">
        <f t="shared" ca="1" si="12"/>
        <v>3977.7894762878591</v>
      </c>
      <c r="K44" s="80">
        <f t="shared" ca="1" si="1"/>
        <v>-20</v>
      </c>
      <c r="L44" s="80">
        <f t="shared" ca="1" si="13"/>
        <v>-407.50896714575907</v>
      </c>
      <c r="M44" s="80">
        <f t="shared" ca="1" si="52"/>
        <v>0</v>
      </c>
      <c r="N44" s="80">
        <f t="shared" ca="1" si="15"/>
        <v>0</v>
      </c>
      <c r="O44" s="81">
        <f t="shared" ca="1" si="2"/>
        <v>-3333.3333333333335</v>
      </c>
      <c r="P44" s="79">
        <f t="shared" ca="1" si="3"/>
        <v>489227.70775071962</v>
      </c>
      <c r="Q44" s="35"/>
      <c r="R44">
        <f t="shared" ca="1" si="16"/>
        <v>161</v>
      </c>
      <c r="S44" s="78">
        <f t="shared" ca="1" si="33"/>
        <v>68.333333333333144</v>
      </c>
      <c r="T44" s="55">
        <f t="shared" ca="1" si="17"/>
        <v>0</v>
      </c>
      <c r="U44" s="78">
        <f t="shared" ca="1" si="18"/>
        <v>1</v>
      </c>
      <c r="V44" s="79">
        <f t="shared" ca="1" si="34"/>
        <v>521819.07057634759</v>
      </c>
      <c r="W44" s="79">
        <f t="shared" ca="1" si="4"/>
        <v>4244.6640745177137</v>
      </c>
      <c r="X44" s="80">
        <f t="shared" ca="1" si="35"/>
        <v>-20</v>
      </c>
      <c r="Y44" s="80">
        <f t="shared" ca="1" si="36"/>
        <v>-217.42461274014485</v>
      </c>
      <c r="Z44" s="80">
        <f t="shared" ca="1" si="20"/>
        <v>0</v>
      </c>
      <c r="AA44" s="80">
        <f t="shared" ca="1" si="37"/>
        <v>0</v>
      </c>
      <c r="AB44" s="81">
        <f t="shared" ca="1" si="21"/>
        <v>-1944.1138067905574</v>
      </c>
      <c r="AC44" s="79">
        <f t="shared" ca="1" si="5"/>
        <v>523882.19623133459</v>
      </c>
      <c r="AD44" s="35"/>
      <c r="AE44" s="55">
        <f t="shared" ca="1" si="38"/>
        <v>2.9921707961534372E-3</v>
      </c>
      <c r="AF44" s="78">
        <f t="shared" ca="1" si="39"/>
        <v>0.89699141551020634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56"/>
        <v>105</v>
      </c>
      <c r="AN44" s="66">
        <f t="shared" si="57"/>
        <v>0</v>
      </c>
      <c r="AO44" s="67">
        <f t="shared" si="40"/>
        <v>2.5664517644146633E-5</v>
      </c>
      <c r="AP44" s="68">
        <f t="shared" ca="1" si="58"/>
        <v>3.6236880116474333E-7</v>
      </c>
      <c r="AR44" s="69">
        <f t="shared" si="25"/>
        <v>4</v>
      </c>
      <c r="AS44" s="70">
        <f t="shared" si="41"/>
        <v>41</v>
      </c>
      <c r="AT44" s="71">
        <f t="shared" ca="1" si="42"/>
        <v>0.69941943331667566</v>
      </c>
      <c r="AU44" s="72">
        <f t="shared" ca="1" si="26"/>
        <v>8.1343598075660495E-3</v>
      </c>
      <c r="AV44" s="73">
        <f t="shared" ca="1" si="27"/>
        <v>1.008134359807566</v>
      </c>
      <c r="AW44" s="74">
        <f ca="1">PRODUCT(AV$4:AV44)</f>
        <v>1.425317121347023</v>
      </c>
      <c r="AY44" s="75">
        <f t="shared" si="43"/>
        <v>41</v>
      </c>
      <c r="AZ44" s="76">
        <f t="shared" ca="1" si="54"/>
        <v>1.0090596596129187</v>
      </c>
      <c r="BA44" s="76">
        <f t="shared" ca="1" si="54"/>
        <v>1.0090596596129187</v>
      </c>
      <c r="BB44" s="76">
        <f t="shared" ca="1" si="54"/>
        <v>1.0090596596129187</v>
      </c>
      <c r="BC44" s="76">
        <f t="shared" ca="1" si="54"/>
        <v>1.0090596596129187</v>
      </c>
      <c r="BD44" s="76">
        <f t="shared" ca="1" si="54"/>
        <v>1.0090596596129187</v>
      </c>
      <c r="BE44" s="76">
        <f t="shared" ca="1" si="54"/>
        <v>1.0090596596129187</v>
      </c>
      <c r="BF44" s="76">
        <f t="shared" ca="1" si="54"/>
        <v>1.0090596596129187</v>
      </c>
      <c r="BG44" s="76">
        <f t="shared" ca="1" si="54"/>
        <v>1.0090596596129187</v>
      </c>
      <c r="BH44" s="76">
        <f t="shared" ca="1" si="54"/>
        <v>1.0090596596129187</v>
      </c>
      <c r="BI44" s="76">
        <f t="shared" ca="1" si="54"/>
        <v>1.0090596596129187</v>
      </c>
      <c r="BJ44" s="76">
        <f t="shared" ca="1" si="54"/>
        <v>1.0090596596129187</v>
      </c>
      <c r="BK44" s="76">
        <f t="shared" ca="1" si="54"/>
        <v>1.0090596596129187</v>
      </c>
      <c r="BL44" s="76">
        <f t="shared" ca="1" si="55"/>
        <v>0.11430000000000118</v>
      </c>
      <c r="BM44" s="77">
        <f t="shared" ca="1" si="59"/>
        <v>78.919520441471889</v>
      </c>
      <c r="BO44" s="70">
        <f t="shared" si="44"/>
        <v>41</v>
      </c>
      <c r="BP44" s="171">
        <f t="shared" ca="1" si="49"/>
        <v>0.10210000000000001</v>
      </c>
      <c r="BQ44" s="172">
        <f t="shared" ca="1" si="30"/>
        <v>8.1343598075660495E-3</v>
      </c>
      <c r="BR44" s="172">
        <f t="shared" ca="1" si="48"/>
        <v>0.701598251380669</v>
      </c>
    </row>
    <row r="45" spans="2:70">
      <c r="E45">
        <f t="shared" si="31"/>
        <v>42</v>
      </c>
      <c r="F45" s="64">
        <f t="shared" si="32"/>
        <v>58.416666666666764</v>
      </c>
      <c r="G45" s="55">
        <f t="shared" si="0"/>
        <v>0</v>
      </c>
      <c r="H45" s="78">
        <f t="shared" si="47"/>
        <v>1</v>
      </c>
      <c r="I45" s="79">
        <f t="shared" ca="1" si="11"/>
        <v>489227.70775071962</v>
      </c>
      <c r="J45" s="79">
        <f t="shared" ca="1" si="12"/>
        <v>3979.5542026751232</v>
      </c>
      <c r="K45" s="80">
        <f t="shared" ca="1" si="1"/>
        <v>-20</v>
      </c>
      <c r="L45" s="80">
        <f t="shared" ca="1" si="13"/>
        <v>-407.68975645893306</v>
      </c>
      <c r="M45" s="80">
        <f t="shared" ca="1" si="52"/>
        <v>0</v>
      </c>
      <c r="N45" s="80">
        <f t="shared" ca="1" si="15"/>
        <v>0</v>
      </c>
      <c r="O45" s="81">
        <f t="shared" ca="1" si="2"/>
        <v>-3333.3333333333335</v>
      </c>
      <c r="P45" s="79">
        <f t="shared" ca="1" si="3"/>
        <v>489446.23886360251</v>
      </c>
      <c r="Q45" s="35"/>
      <c r="R45">
        <f t="shared" ca="1" si="16"/>
        <v>162</v>
      </c>
      <c r="S45" s="78">
        <f t="shared" ca="1" si="33"/>
        <v>68.416666666666472</v>
      </c>
      <c r="T45" s="55">
        <f t="shared" ca="1" si="17"/>
        <v>0</v>
      </c>
      <c r="U45" s="78">
        <f t="shared" ca="1" si="18"/>
        <v>1</v>
      </c>
      <c r="V45" s="79">
        <f t="shared" ca="1" si="34"/>
        <v>522314.65122314647</v>
      </c>
      <c r="W45" s="79">
        <f t="shared" ca="1" si="4"/>
        <v>4248.6953058124418</v>
      </c>
      <c r="X45" s="80">
        <f t="shared" ca="1" si="35"/>
        <v>-20</v>
      </c>
      <c r="Y45" s="80">
        <f t="shared" ca="1" si="36"/>
        <v>-217.63110467631105</v>
      </c>
      <c r="Z45" s="80">
        <f t="shared" ca="1" si="20"/>
        <v>0</v>
      </c>
      <c r="AA45" s="80">
        <f t="shared" ca="1" si="37"/>
        <v>0</v>
      </c>
      <c r="AB45" s="81">
        <f t="shared" ca="1" si="21"/>
        <v>-1944.1138067905574</v>
      </c>
      <c r="AC45" s="79">
        <f t="shared" ca="1" si="5"/>
        <v>524381.60161749204</v>
      </c>
      <c r="AD45" s="35"/>
      <c r="AE45" s="55">
        <f t="shared" ca="1" si="38"/>
        <v>2.9921707961534372E-3</v>
      </c>
      <c r="AF45" s="78">
        <f t="shared" ca="1" si="39"/>
        <v>0.89430746399231631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56"/>
        <v>106</v>
      </c>
      <c r="AN45" s="66">
        <f t="shared" si="57"/>
        <v>0</v>
      </c>
      <c r="AO45" s="67">
        <f t="shared" si="40"/>
        <v>2.5664517644146633E-5</v>
      </c>
      <c r="AP45" s="68">
        <f t="shared" ca="1" si="58"/>
        <v>3.2519860106321723E-7</v>
      </c>
      <c r="AR45" s="69">
        <f t="shared" si="25"/>
        <v>4</v>
      </c>
      <c r="AS45" s="70">
        <f t="shared" si="41"/>
        <v>42</v>
      </c>
      <c r="AT45" s="71">
        <f t="shared" ca="1" si="42"/>
        <v>0.69373010398967383</v>
      </c>
      <c r="AU45" s="72">
        <f t="shared" ca="1" si="26"/>
        <v>8.1343598075660495E-3</v>
      </c>
      <c r="AV45" s="73">
        <f t="shared" ca="1" si="27"/>
        <v>1.008134359807566</v>
      </c>
      <c r="AW45" s="74">
        <f ca="1">PRODUCT(AV$4:AV45)</f>
        <v>1.436911163651944</v>
      </c>
      <c r="AY45" s="75">
        <f t="shared" si="43"/>
        <v>42</v>
      </c>
      <c r="AZ45" s="76">
        <f t="shared" ref="AZ45:BK54" ca="1" si="60">OFFSET($AV$3,($AY45*12-12)+AZ$3,0)</f>
        <v>1.0090596596129187</v>
      </c>
      <c r="BA45" s="76">
        <f t="shared" ca="1" si="60"/>
        <v>1.0090596596129187</v>
      </c>
      <c r="BB45" s="76">
        <f t="shared" ca="1" si="60"/>
        <v>1.0090596596129187</v>
      </c>
      <c r="BC45" s="76">
        <f t="shared" ca="1" si="60"/>
        <v>1.0090596596129187</v>
      </c>
      <c r="BD45" s="76">
        <f t="shared" ca="1" si="60"/>
        <v>1.0090596596129187</v>
      </c>
      <c r="BE45" s="76">
        <f t="shared" ca="1" si="60"/>
        <v>1.0090596596129187</v>
      </c>
      <c r="BF45" s="76">
        <f t="shared" ca="1" si="60"/>
        <v>1.0090596596129187</v>
      </c>
      <c r="BG45" s="76">
        <f t="shared" ca="1" si="60"/>
        <v>1.0090596596129187</v>
      </c>
      <c r="BH45" s="76">
        <f t="shared" ca="1" si="60"/>
        <v>1.0090596596129187</v>
      </c>
      <c r="BI45" s="76">
        <f t="shared" ca="1" si="60"/>
        <v>1.0090596596129187</v>
      </c>
      <c r="BJ45" s="76">
        <f t="shared" ca="1" si="60"/>
        <v>1.0090596596129187</v>
      </c>
      <c r="BK45" s="76">
        <f t="shared" ca="1" si="60"/>
        <v>1.0090596596129187</v>
      </c>
      <c r="BL45" s="76">
        <f t="shared" ca="1" si="55"/>
        <v>0.11430000000000118</v>
      </c>
      <c r="BM45" s="77">
        <f t="shared" ca="1" si="59"/>
        <v>87.940021627932225</v>
      </c>
      <c r="BO45" s="70">
        <f t="shared" si="44"/>
        <v>42</v>
      </c>
      <c r="BP45" s="171">
        <f t="shared" ca="1" si="49"/>
        <v>0.10210000000000001</v>
      </c>
      <c r="BQ45" s="172">
        <f t="shared" ca="1" si="30"/>
        <v>8.1343598075660495E-3</v>
      </c>
      <c r="BR45" s="172">
        <f t="shared" ca="1" si="48"/>
        <v>0.69593724740677521</v>
      </c>
    </row>
    <row r="46" spans="2:70">
      <c r="E46">
        <f t="shared" si="31"/>
        <v>43</v>
      </c>
      <c r="F46" s="64">
        <f t="shared" si="32"/>
        <v>58.500000000000099</v>
      </c>
      <c r="G46" s="55">
        <f t="shared" si="0"/>
        <v>0</v>
      </c>
      <c r="H46" s="78">
        <f t="shared" si="47"/>
        <v>1</v>
      </c>
      <c r="I46" s="79">
        <f t="shared" ca="1" si="11"/>
        <v>489446.23886360251</v>
      </c>
      <c r="J46" s="79">
        <f t="shared" ca="1" si="12"/>
        <v>3981.3318133764606</v>
      </c>
      <c r="K46" s="80">
        <f t="shared" ca="1" si="1"/>
        <v>-20</v>
      </c>
      <c r="L46" s="80">
        <f t="shared" ca="1" si="13"/>
        <v>-407.87186571966879</v>
      </c>
      <c r="M46" s="80">
        <f t="shared" ca="1" si="52"/>
        <v>0</v>
      </c>
      <c r="N46" s="80">
        <f t="shared" ca="1" si="15"/>
        <v>0</v>
      </c>
      <c r="O46" s="81">
        <f t="shared" ca="1" si="2"/>
        <v>-3333.3333333333335</v>
      </c>
      <c r="P46" s="79">
        <f t="shared" ca="1" si="3"/>
        <v>489666.36547792598</v>
      </c>
      <c r="Q46" s="35"/>
      <c r="R46">
        <f t="shared" ca="1" si="16"/>
        <v>163</v>
      </c>
      <c r="S46" s="78">
        <f t="shared" ca="1" si="33"/>
        <v>68.499999999999801</v>
      </c>
      <c r="T46" s="55">
        <f t="shared" ca="1" si="17"/>
        <v>0</v>
      </c>
      <c r="U46" s="78">
        <f t="shared" ca="1" si="18"/>
        <v>1</v>
      </c>
      <c r="V46" s="79">
        <f t="shared" ca="1" si="34"/>
        <v>522812.56230309204</v>
      </c>
      <c r="W46" s="79">
        <f t="shared" ca="1" si="4"/>
        <v>4252.7454936888926</v>
      </c>
      <c r="X46" s="80">
        <f t="shared" ca="1" si="35"/>
        <v>-20</v>
      </c>
      <c r="Y46" s="80">
        <f t="shared" ca="1" si="36"/>
        <v>-217.83856762628835</v>
      </c>
      <c r="Z46" s="80">
        <f t="shared" ca="1" si="20"/>
        <v>0</v>
      </c>
      <c r="AA46" s="80">
        <f t="shared" ca="1" si="37"/>
        <v>0</v>
      </c>
      <c r="AB46" s="81">
        <f t="shared" ca="1" si="21"/>
        <v>-1944.1138067905574</v>
      </c>
      <c r="AC46" s="79">
        <f t="shared" ca="1" si="5"/>
        <v>524883.35542236408</v>
      </c>
      <c r="AD46" s="35"/>
      <c r="AE46" s="55">
        <f t="shared" ca="1" si="38"/>
        <v>2.9921707961534372E-3</v>
      </c>
      <c r="AF46" s="78">
        <f t="shared" ca="1" si="39"/>
        <v>0.89163154331577643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56"/>
        <v>107</v>
      </c>
      <c r="AN46" s="66">
        <f t="shared" si="57"/>
        <v>0</v>
      </c>
      <c r="AO46" s="67">
        <f t="shared" si="40"/>
        <v>2.5664517644146633E-5</v>
      </c>
      <c r="AP46" s="68">
        <f t="shared" ca="1" si="58"/>
        <v>2.9184115683677364E-7</v>
      </c>
      <c r="AR46" s="69">
        <f t="shared" si="25"/>
        <v>4</v>
      </c>
      <c r="AS46" s="70">
        <f t="shared" si="41"/>
        <v>43</v>
      </c>
      <c r="AT46" s="71">
        <f t="shared" ca="1" si="42"/>
        <v>0.68808705371448164</v>
      </c>
      <c r="AU46" s="72">
        <f t="shared" ca="1" si="26"/>
        <v>8.1343598075660495E-3</v>
      </c>
      <c r="AV46" s="73">
        <f t="shared" ca="1" si="27"/>
        <v>1.008134359807566</v>
      </c>
      <c r="AW46" s="74">
        <f ca="1">PRODUCT(AV$4:AV46)</f>
        <v>1.4485995160685974</v>
      </c>
      <c r="AY46" s="75">
        <f t="shared" si="43"/>
        <v>43</v>
      </c>
      <c r="AZ46" s="76">
        <f t="shared" ca="1" si="60"/>
        <v>1.0090596596129187</v>
      </c>
      <c r="BA46" s="76">
        <f t="shared" ca="1" si="60"/>
        <v>1.0090596596129187</v>
      </c>
      <c r="BB46" s="76">
        <f t="shared" ca="1" si="60"/>
        <v>1.0090596596129187</v>
      </c>
      <c r="BC46" s="76">
        <f t="shared" ca="1" si="60"/>
        <v>1.0090596596129187</v>
      </c>
      <c r="BD46" s="76">
        <f t="shared" ca="1" si="60"/>
        <v>1.0090596596129187</v>
      </c>
      <c r="BE46" s="76">
        <f t="shared" ca="1" si="60"/>
        <v>1.0090596596129187</v>
      </c>
      <c r="BF46" s="76">
        <f t="shared" ca="1" si="60"/>
        <v>1.0090596596129187</v>
      </c>
      <c r="BG46" s="76">
        <f t="shared" ca="1" si="60"/>
        <v>1.0090596596129187</v>
      </c>
      <c r="BH46" s="76">
        <f t="shared" ca="1" si="60"/>
        <v>1.0090596596129187</v>
      </c>
      <c r="BI46" s="76">
        <f t="shared" ca="1" si="60"/>
        <v>1.0090596596129187</v>
      </c>
      <c r="BJ46" s="76">
        <f t="shared" ca="1" si="60"/>
        <v>1.0090596596129187</v>
      </c>
      <c r="BK46" s="76">
        <f t="shared" ca="1" si="60"/>
        <v>1.0090596596129187</v>
      </c>
      <c r="BL46" s="76">
        <f t="shared" ca="1" si="55"/>
        <v>0.11430000000000118</v>
      </c>
      <c r="BM46" s="77">
        <f t="shared" ca="1" si="59"/>
        <v>97.991566100004988</v>
      </c>
      <c r="BO46" s="70">
        <f t="shared" si="44"/>
        <v>43</v>
      </c>
      <c r="BP46" s="171">
        <f t="shared" ca="1" si="49"/>
        <v>0.10210000000000001</v>
      </c>
      <c r="BQ46" s="172">
        <f t="shared" ca="1" si="30"/>
        <v>8.1343598075660495E-3</v>
      </c>
      <c r="BR46" s="172">
        <f t="shared" ca="1" si="48"/>
        <v>0.69032192052219765</v>
      </c>
    </row>
    <row r="47" spans="2:70">
      <c r="B47" s="152"/>
      <c r="E47">
        <f t="shared" si="31"/>
        <v>44</v>
      </c>
      <c r="F47" s="64">
        <f t="shared" si="32"/>
        <v>58.583333333333435</v>
      </c>
      <c r="G47" s="55">
        <f t="shared" si="0"/>
        <v>0</v>
      </c>
      <c r="H47" s="78">
        <f t="shared" si="47"/>
        <v>1</v>
      </c>
      <c r="I47" s="79">
        <f t="shared" ca="1" si="11"/>
        <v>489666.36547792598</v>
      </c>
      <c r="J47" s="79">
        <f t="shared" ca="1" si="12"/>
        <v>3983.122402460589</v>
      </c>
      <c r="K47" s="80">
        <f t="shared" ca="1" si="1"/>
        <v>-20</v>
      </c>
      <c r="L47" s="80">
        <f t="shared" ca="1" si="13"/>
        <v>-408.05530456493835</v>
      </c>
      <c r="M47" s="80">
        <f t="shared" ca="1" si="52"/>
        <v>0</v>
      </c>
      <c r="N47" s="80">
        <f t="shared" ca="1" si="15"/>
        <v>0</v>
      </c>
      <c r="O47" s="81">
        <f t="shared" ca="1" si="2"/>
        <v>-3333.3333333333335</v>
      </c>
      <c r="P47" s="79">
        <f t="shared" ca="1" si="3"/>
        <v>489888.09924248833</v>
      </c>
      <c r="Q47" s="35"/>
      <c r="R47">
        <f t="shared" ca="1" si="16"/>
        <v>164</v>
      </c>
      <c r="S47" s="78">
        <f t="shared" ca="1" si="33"/>
        <v>68.58333333333313</v>
      </c>
      <c r="T47" s="55">
        <f t="shared" ca="1" si="17"/>
        <v>0</v>
      </c>
      <c r="U47" s="78">
        <f t="shared" ca="1" si="18"/>
        <v>1</v>
      </c>
      <c r="V47" s="79">
        <f t="shared" ca="1" si="34"/>
        <v>523162.40247318015</v>
      </c>
      <c r="W47" s="79">
        <f t="shared" ca="1" si="4"/>
        <v>4255.5912195075298</v>
      </c>
      <c r="X47" s="80">
        <f t="shared" ca="1" si="35"/>
        <v>-20</v>
      </c>
      <c r="Y47" s="80">
        <f t="shared" ca="1" si="36"/>
        <v>-217.98433436382507</v>
      </c>
      <c r="Z47" s="80">
        <f t="shared" ca="1" si="20"/>
        <v>0</v>
      </c>
      <c r="AA47" s="80">
        <f t="shared" ca="1" si="37"/>
        <v>0</v>
      </c>
      <c r="AB47" s="81">
        <f t="shared" ca="1" si="21"/>
        <v>-1944.1138067905574</v>
      </c>
      <c r="AC47" s="79">
        <f t="shared" ca="1" si="5"/>
        <v>525235.89555153332</v>
      </c>
      <c r="AD47" s="35"/>
      <c r="AE47" s="55">
        <f t="shared" ca="1" si="38"/>
        <v>3.2787340871175408E-3</v>
      </c>
      <c r="AF47" s="78">
        <f t="shared" ca="1" si="39"/>
        <v>0.88870812058155779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56"/>
        <v>108</v>
      </c>
      <c r="AN47" s="66">
        <f t="shared" si="57"/>
        <v>0</v>
      </c>
      <c r="AO47" s="67">
        <f t="shared" si="40"/>
        <v>2.5664517644146633E-5</v>
      </c>
      <c r="AP47" s="68">
        <f t="shared" ca="1" si="58"/>
        <v>2.6190537273335127E-7</v>
      </c>
      <c r="AR47" s="69">
        <f t="shared" si="25"/>
        <v>4</v>
      </c>
      <c r="AS47" s="70">
        <f t="shared" si="41"/>
        <v>44</v>
      </c>
      <c r="AT47" s="71">
        <f t="shared" ca="1" si="42"/>
        <v>0.68248990604063997</v>
      </c>
      <c r="AU47" s="72">
        <f t="shared" ca="1" si="26"/>
        <v>8.1343598075660495E-3</v>
      </c>
      <c r="AV47" s="73">
        <f t="shared" ca="1" si="27"/>
        <v>1.008134359807566</v>
      </c>
      <c r="AW47" s="74">
        <f ca="1">PRODUCT(AV$4:AV47)</f>
        <v>1.4603829457493653</v>
      </c>
      <c r="AY47" s="75">
        <f t="shared" si="43"/>
        <v>44</v>
      </c>
      <c r="AZ47" s="76">
        <f t="shared" ca="1" si="60"/>
        <v>1.0090596596129187</v>
      </c>
      <c r="BA47" s="76">
        <f t="shared" ca="1" si="60"/>
        <v>1.0090596596129187</v>
      </c>
      <c r="BB47" s="76">
        <f t="shared" ca="1" si="60"/>
        <v>1.0090596596129187</v>
      </c>
      <c r="BC47" s="76">
        <f t="shared" ca="1" si="60"/>
        <v>1.0090596596129187</v>
      </c>
      <c r="BD47" s="76">
        <f t="shared" ca="1" si="60"/>
        <v>1.0090596596129187</v>
      </c>
      <c r="BE47" s="76">
        <f t="shared" ca="1" si="60"/>
        <v>1.0090596596129187</v>
      </c>
      <c r="BF47" s="76">
        <f t="shared" ca="1" si="60"/>
        <v>1.0090596596129187</v>
      </c>
      <c r="BG47" s="76">
        <f t="shared" ca="1" si="60"/>
        <v>1.0090596596129187</v>
      </c>
      <c r="BH47" s="76">
        <f t="shared" ca="1" si="60"/>
        <v>1.0090596596129187</v>
      </c>
      <c r="BI47" s="76">
        <f t="shared" ca="1" si="60"/>
        <v>1.0090596596129187</v>
      </c>
      <c r="BJ47" s="76">
        <f t="shared" ca="1" si="60"/>
        <v>1.0090596596129187</v>
      </c>
      <c r="BK47" s="76">
        <f t="shared" ca="1" si="60"/>
        <v>1.0090596596129187</v>
      </c>
      <c r="BL47" s="76">
        <f t="shared" ca="1" si="55"/>
        <v>0.11430000000000118</v>
      </c>
      <c r="BM47" s="77">
        <f t="shared" ca="1" si="59"/>
        <v>109.19200210523567</v>
      </c>
      <c r="BO47" s="70">
        <f t="shared" si="44"/>
        <v>44</v>
      </c>
      <c r="BP47" s="171">
        <f t="shared" ca="1" si="49"/>
        <v>0.10210000000000001</v>
      </c>
      <c r="BQ47" s="172">
        <f t="shared" ca="1" si="30"/>
        <v>8.1343598075660495E-3</v>
      </c>
      <c r="BR47" s="172">
        <f t="shared" ca="1" si="48"/>
        <v>0.68475190217102333</v>
      </c>
    </row>
    <row r="48" spans="2:70">
      <c r="E48">
        <f t="shared" si="31"/>
        <v>45</v>
      </c>
      <c r="F48" s="64">
        <f t="shared" si="32"/>
        <v>58.666666666666771</v>
      </c>
      <c r="G48" s="55">
        <f t="shared" si="0"/>
        <v>0</v>
      </c>
      <c r="H48" s="78">
        <f t="shared" si="47"/>
        <v>1</v>
      </c>
      <c r="I48" s="79">
        <f t="shared" ca="1" si="11"/>
        <v>489888.09924248833</v>
      </c>
      <c r="J48" s="79">
        <f t="shared" ca="1" si="12"/>
        <v>3984.9260646830253</v>
      </c>
      <c r="K48" s="80">
        <f t="shared" ca="1" si="1"/>
        <v>-20</v>
      </c>
      <c r="L48" s="80">
        <f t="shared" ca="1" si="13"/>
        <v>-408.24008270207361</v>
      </c>
      <c r="M48" s="80">
        <f t="shared" ca="1" si="52"/>
        <v>0</v>
      </c>
      <c r="N48" s="80">
        <f t="shared" ca="1" si="15"/>
        <v>0</v>
      </c>
      <c r="O48" s="81">
        <f t="shared" ca="1" si="2"/>
        <v>-3333.3333333333335</v>
      </c>
      <c r="P48" s="79">
        <f t="shared" ca="1" si="3"/>
        <v>490111.45189113595</v>
      </c>
      <c r="Q48" s="35"/>
      <c r="R48">
        <f t="shared" ca="1" si="16"/>
        <v>165</v>
      </c>
      <c r="S48" s="78">
        <f t="shared" ca="1" si="33"/>
        <v>68.666666666666458</v>
      </c>
      <c r="T48" s="55">
        <f t="shared" ca="1" si="17"/>
        <v>0</v>
      </c>
      <c r="U48" s="78">
        <f t="shared" ca="1" si="18"/>
        <v>1</v>
      </c>
      <c r="V48" s="79">
        <f t="shared" ca="1" si="34"/>
        <v>523513.78671701078</v>
      </c>
      <c r="W48" s="79">
        <f t="shared" ca="1" si="4"/>
        <v>4258.4495053775572</v>
      </c>
      <c r="X48" s="80">
        <f t="shared" ca="1" si="35"/>
        <v>-20</v>
      </c>
      <c r="Y48" s="80">
        <f t="shared" ca="1" si="36"/>
        <v>-218.13074446542117</v>
      </c>
      <c r="Z48" s="80">
        <f t="shared" ca="1" si="20"/>
        <v>0</v>
      </c>
      <c r="AA48" s="80">
        <f t="shared" ca="1" si="37"/>
        <v>0</v>
      </c>
      <c r="AB48" s="81">
        <f t="shared" ca="1" si="21"/>
        <v>-1944.1138067905574</v>
      </c>
      <c r="AC48" s="79">
        <f t="shared" ca="1" si="5"/>
        <v>525589.99167113239</v>
      </c>
      <c r="AD48" s="35"/>
      <c r="AE48" s="55">
        <f t="shared" ca="1" si="38"/>
        <v>3.2787340871175408E-3</v>
      </c>
      <c r="AF48" s="78">
        <f t="shared" ca="1" si="39"/>
        <v>0.88579428297310892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56"/>
        <v>109</v>
      </c>
      <c r="AN48" s="66">
        <f t="shared" si="57"/>
        <v>0</v>
      </c>
      <c r="AO48" s="67">
        <f t="shared" si="40"/>
        <v>2.5664517644146633E-5</v>
      </c>
      <c r="AP48" s="68">
        <f t="shared" ca="1" si="58"/>
        <v>2.3504026988544466E-7</v>
      </c>
      <c r="AR48" s="69">
        <f t="shared" si="25"/>
        <v>4</v>
      </c>
      <c r="AS48" s="70">
        <f t="shared" si="41"/>
        <v>45</v>
      </c>
      <c r="AT48" s="71">
        <f t="shared" ca="1" si="42"/>
        <v>0.67693828757987351</v>
      </c>
      <c r="AU48" s="72">
        <f t="shared" ca="1" si="26"/>
        <v>8.1343598075660495E-3</v>
      </c>
      <c r="AV48" s="73">
        <f t="shared" ca="1" si="27"/>
        <v>1.008134359807566</v>
      </c>
      <c r="AW48" s="74">
        <f ca="1">PRODUCT(AV$4:AV48)</f>
        <v>1.4722622260869238</v>
      </c>
      <c r="AY48" s="75">
        <f t="shared" si="43"/>
        <v>45</v>
      </c>
      <c r="AZ48" s="76">
        <f t="shared" ca="1" si="60"/>
        <v>1.0090596596129187</v>
      </c>
      <c r="BA48" s="76">
        <f t="shared" ca="1" si="60"/>
        <v>1.0090596596129187</v>
      </c>
      <c r="BB48" s="76">
        <f t="shared" ca="1" si="60"/>
        <v>1.0090596596129187</v>
      </c>
      <c r="BC48" s="76">
        <f t="shared" ca="1" si="60"/>
        <v>1.0090596596129187</v>
      </c>
      <c r="BD48" s="76">
        <f t="shared" ca="1" si="60"/>
        <v>1.0090596596129187</v>
      </c>
      <c r="BE48" s="76">
        <f t="shared" ca="1" si="60"/>
        <v>1.0090596596129187</v>
      </c>
      <c r="BF48" s="76">
        <f t="shared" ca="1" si="60"/>
        <v>1.0090596596129187</v>
      </c>
      <c r="BG48" s="76">
        <f t="shared" ca="1" si="60"/>
        <v>1.0090596596129187</v>
      </c>
      <c r="BH48" s="76">
        <f t="shared" ca="1" si="60"/>
        <v>1.0090596596129187</v>
      </c>
      <c r="BI48" s="76">
        <f t="shared" ca="1" si="60"/>
        <v>1.0090596596129187</v>
      </c>
      <c r="BJ48" s="76">
        <f t="shared" ca="1" si="60"/>
        <v>1.0090596596129187</v>
      </c>
      <c r="BK48" s="76">
        <f t="shared" ca="1" si="60"/>
        <v>1.0090596596129187</v>
      </c>
      <c r="BL48" s="76">
        <f t="shared" ca="1" si="55"/>
        <v>0.11430000000000118</v>
      </c>
      <c r="BM48" s="77">
        <f t="shared" ca="1" si="59"/>
        <v>121.67264794586424</v>
      </c>
      <c r="BO48" s="70">
        <f t="shared" si="44"/>
        <v>45</v>
      </c>
      <c r="BP48" s="171">
        <f t="shared" ca="1" si="49"/>
        <v>0.10210000000000001</v>
      </c>
      <c r="BQ48" s="172">
        <f t="shared" ca="1" si="30"/>
        <v>8.1343598075660495E-3</v>
      </c>
      <c r="BR48" s="172">
        <f t="shared" ca="1" si="48"/>
        <v>0.67922682677111579</v>
      </c>
    </row>
    <row r="49" spans="5:70">
      <c r="E49">
        <f t="shared" si="31"/>
        <v>46</v>
      </c>
      <c r="F49" s="64">
        <f t="shared" si="32"/>
        <v>58.750000000000107</v>
      </c>
      <c r="G49" s="55">
        <f t="shared" si="0"/>
        <v>0</v>
      </c>
      <c r="H49" s="78">
        <f t="shared" si="47"/>
        <v>1</v>
      </c>
      <c r="I49" s="79">
        <f t="shared" ca="1" si="11"/>
        <v>490111.45189113595</v>
      </c>
      <c r="J49" s="79">
        <f t="shared" ca="1" si="12"/>
        <v>3986.7428954910979</v>
      </c>
      <c r="K49" s="80">
        <f t="shared" ca="1" si="1"/>
        <v>-20</v>
      </c>
      <c r="L49" s="80">
        <f t="shared" ca="1" si="13"/>
        <v>-408.42620990927998</v>
      </c>
      <c r="M49" s="80">
        <f t="shared" ca="1" si="52"/>
        <v>0</v>
      </c>
      <c r="N49" s="80">
        <f t="shared" ca="1" si="15"/>
        <v>0</v>
      </c>
      <c r="O49" s="81">
        <f t="shared" ca="1" si="2"/>
        <v>-3333.3333333333335</v>
      </c>
      <c r="P49" s="79">
        <f t="shared" ca="1" si="3"/>
        <v>490336.43524338445</v>
      </c>
      <c r="Q49" s="35"/>
      <c r="R49">
        <f t="shared" ca="1" si="16"/>
        <v>166</v>
      </c>
      <c r="S49" s="78">
        <f t="shared" ca="1" si="33"/>
        <v>68.749999999999787</v>
      </c>
      <c r="T49" s="55">
        <f t="shared" ca="1" si="17"/>
        <v>0</v>
      </c>
      <c r="U49" s="78">
        <f t="shared" ca="1" si="18"/>
        <v>1</v>
      </c>
      <c r="V49" s="79">
        <f t="shared" ca="1" si="34"/>
        <v>523866.7218495924</v>
      </c>
      <c r="W49" s="79">
        <f t="shared" ca="1" si="4"/>
        <v>4261.3204067347078</v>
      </c>
      <c r="X49" s="80">
        <f t="shared" ca="1" si="35"/>
        <v>-20</v>
      </c>
      <c r="Y49" s="80">
        <f t="shared" ca="1" si="36"/>
        <v>-218.2778007706635</v>
      </c>
      <c r="Z49" s="80">
        <f t="shared" ca="1" si="20"/>
        <v>0</v>
      </c>
      <c r="AA49" s="80">
        <f t="shared" ca="1" si="37"/>
        <v>0</v>
      </c>
      <c r="AB49" s="81">
        <f t="shared" ca="1" si="21"/>
        <v>-1944.1138067905574</v>
      </c>
      <c r="AC49" s="79">
        <f t="shared" ca="1" si="5"/>
        <v>525945.65064876585</v>
      </c>
      <c r="AD49" s="35"/>
      <c r="AE49" s="55">
        <f t="shared" ca="1" si="38"/>
        <v>3.2787340871175408E-3</v>
      </c>
      <c r="AF49" s="78">
        <f t="shared" ca="1" si="39"/>
        <v>0.88288999906335119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56"/>
        <v>110</v>
      </c>
      <c r="AN49" s="66">
        <f t="shared" si="57"/>
        <v>0</v>
      </c>
      <c r="AO49" s="67">
        <f t="shared" si="40"/>
        <v>2.5664517644146633E-5</v>
      </c>
      <c r="AP49" s="68">
        <f t="shared" ca="1" si="58"/>
        <v>2.1093087129627964E-7</v>
      </c>
      <c r="AR49" s="69">
        <f t="shared" si="25"/>
        <v>4</v>
      </c>
      <c r="AS49" s="70">
        <f t="shared" si="41"/>
        <v>46</v>
      </c>
      <c r="AT49" s="71">
        <f t="shared" ca="1" si="42"/>
        <v>0.67143182798118117</v>
      </c>
      <c r="AU49" s="72">
        <f t="shared" ca="1" si="26"/>
        <v>8.1343598075660495E-3</v>
      </c>
      <c r="AV49" s="73">
        <f t="shared" ca="1" si="27"/>
        <v>1.008134359807566</v>
      </c>
      <c r="AW49" s="74">
        <f ca="1">PRODUCT(AV$4:AV49)</f>
        <v>1.484238136765003</v>
      </c>
      <c r="AY49" s="75">
        <f t="shared" si="43"/>
        <v>46</v>
      </c>
      <c r="AZ49" s="76">
        <f t="shared" ca="1" si="60"/>
        <v>1.0090596596129187</v>
      </c>
      <c r="BA49" s="76">
        <f t="shared" ca="1" si="60"/>
        <v>1.0090596596129187</v>
      </c>
      <c r="BB49" s="76">
        <f t="shared" ca="1" si="60"/>
        <v>1.0090596596129187</v>
      </c>
      <c r="BC49" s="76">
        <f t="shared" ca="1" si="60"/>
        <v>1.0090596596129187</v>
      </c>
      <c r="BD49" s="76">
        <f t="shared" ca="1" si="60"/>
        <v>1.0090596596129187</v>
      </c>
      <c r="BE49" s="76">
        <f t="shared" ca="1" si="60"/>
        <v>1.0090596596129187</v>
      </c>
      <c r="BF49" s="76">
        <f t="shared" ca="1" si="60"/>
        <v>1.0090596596129187</v>
      </c>
      <c r="BG49" s="76">
        <f t="shared" ca="1" si="60"/>
        <v>1.0090596596129187</v>
      </c>
      <c r="BH49" s="76">
        <f t="shared" ca="1" si="60"/>
        <v>1.0090596596129187</v>
      </c>
      <c r="BI49" s="76">
        <f t="shared" ca="1" si="60"/>
        <v>1.0090596596129187</v>
      </c>
      <c r="BJ49" s="76">
        <f t="shared" ca="1" si="60"/>
        <v>1.0090596596129187</v>
      </c>
      <c r="BK49" s="76">
        <f t="shared" ca="1" si="60"/>
        <v>1.0090596596129187</v>
      </c>
      <c r="BL49" s="76">
        <f t="shared" ca="1" si="55"/>
        <v>0.11430000000000118</v>
      </c>
      <c r="BM49" s="77">
        <f t="shared" ca="1" si="59"/>
        <v>135.57983160607668</v>
      </c>
      <c r="BO49" s="70">
        <f t="shared" si="44"/>
        <v>46</v>
      </c>
      <c r="BP49" s="171">
        <f t="shared" ca="1" si="49"/>
        <v>0.10210000000000001</v>
      </c>
      <c r="BQ49" s="172">
        <f t="shared" ca="1" si="30"/>
        <v>8.1343598075660495E-3</v>
      </c>
      <c r="BR49" s="172">
        <f t="shared" ca="1" si="48"/>
        <v>0.67374633169012066</v>
      </c>
    </row>
    <row r="50" spans="5:70">
      <c r="E50">
        <f t="shared" si="31"/>
        <v>47</v>
      </c>
      <c r="F50" s="64">
        <f t="shared" si="32"/>
        <v>58.833333333333442</v>
      </c>
      <c r="G50" s="55">
        <f t="shared" si="0"/>
        <v>0</v>
      </c>
      <c r="H50" s="78">
        <f t="shared" si="47"/>
        <v>1</v>
      </c>
      <c r="I50" s="79">
        <f t="shared" ca="1" si="11"/>
        <v>490336.43524338445</v>
      </c>
      <c r="J50" s="79">
        <f t="shared" ca="1" si="12"/>
        <v>4078.1895975959446</v>
      </c>
      <c r="K50" s="80">
        <f t="shared" ca="1" si="1"/>
        <v>-20</v>
      </c>
      <c r="L50" s="80">
        <f t="shared" ca="1" si="13"/>
        <v>-408.61369603615373</v>
      </c>
      <c r="M50" s="80">
        <f t="shared" ca="1" si="52"/>
        <v>0</v>
      </c>
      <c r="N50" s="80">
        <f t="shared" ca="1" si="15"/>
        <v>0</v>
      </c>
      <c r="O50" s="81">
        <f t="shared" ca="1" si="2"/>
        <v>-3333.3333333333335</v>
      </c>
      <c r="P50" s="79">
        <f t="shared" ca="1" si="3"/>
        <v>490652.67781161092</v>
      </c>
      <c r="Q50" s="35"/>
      <c r="R50">
        <f t="shared" ca="1" si="16"/>
        <v>167</v>
      </c>
      <c r="S50" s="78">
        <f t="shared" ca="1" si="33"/>
        <v>68.833333333333115</v>
      </c>
      <c r="T50" s="55">
        <f t="shared" ca="1" si="17"/>
        <v>0</v>
      </c>
      <c r="U50" s="78">
        <f t="shared" ca="1" si="18"/>
        <v>1</v>
      </c>
      <c r="V50" s="79">
        <f t="shared" ca="1" si="34"/>
        <v>524221.21471601253</v>
      </c>
      <c r="W50" s="79">
        <f t="shared" ca="1" si="4"/>
        <v>4360.0135560654244</v>
      </c>
      <c r="X50" s="80">
        <f t="shared" ca="1" si="35"/>
        <v>-20</v>
      </c>
      <c r="Y50" s="80">
        <f t="shared" ca="1" si="36"/>
        <v>-218.42550613167191</v>
      </c>
      <c r="Z50" s="80">
        <f t="shared" ca="1" si="20"/>
        <v>0</v>
      </c>
      <c r="AA50" s="80">
        <f t="shared" ca="1" si="37"/>
        <v>0</v>
      </c>
      <c r="AB50" s="81">
        <f t="shared" ca="1" si="21"/>
        <v>-1944.1138067905574</v>
      </c>
      <c r="AC50" s="79">
        <f t="shared" ca="1" si="5"/>
        <v>526398.6889591557</v>
      </c>
      <c r="AD50" s="35"/>
      <c r="AE50" s="55">
        <f t="shared" ca="1" si="38"/>
        <v>3.2787340871175408E-3</v>
      </c>
      <c r="AF50" s="78">
        <f t="shared" ca="1" si="39"/>
        <v>0.87999523752824704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56"/>
        <v>111</v>
      </c>
      <c r="AN50" s="66">
        <f t="shared" si="57"/>
        <v>0</v>
      </c>
      <c r="AO50" s="67">
        <f t="shared" si="40"/>
        <v>2.5664517644146633E-5</v>
      </c>
      <c r="AP50" s="68">
        <f t="shared" ca="1" si="58"/>
        <v>1.8929450892603374E-7</v>
      </c>
      <c r="AR50" s="69">
        <f t="shared" si="25"/>
        <v>4</v>
      </c>
      <c r="AS50" s="70">
        <f t="shared" si="41"/>
        <v>47</v>
      </c>
      <c r="AT50" s="71">
        <f t="shared" ca="1" si="42"/>
        <v>0.66584744530113715</v>
      </c>
      <c r="AU50" s="72">
        <f t="shared" ca="1" si="26"/>
        <v>8.3171253540881285E-3</v>
      </c>
      <c r="AV50" s="73">
        <f t="shared" ca="1" si="27"/>
        <v>1.0083171253540881</v>
      </c>
      <c r="AW50" s="74">
        <f ca="1">PRODUCT(AV$4:AV50)</f>
        <v>1.4965827314037958</v>
      </c>
      <c r="AY50" s="75">
        <f t="shared" si="43"/>
        <v>47</v>
      </c>
      <c r="AZ50" s="76">
        <f t="shared" ca="1" si="60"/>
        <v>1.0090596596129187</v>
      </c>
      <c r="BA50" s="76">
        <f t="shared" ca="1" si="60"/>
        <v>1.0090596596129187</v>
      </c>
      <c r="BB50" s="76">
        <f t="shared" ca="1" si="60"/>
        <v>1.0090596596129187</v>
      </c>
      <c r="BC50" s="76">
        <f t="shared" ca="1" si="60"/>
        <v>1.0090596596129187</v>
      </c>
      <c r="BD50" s="76">
        <f t="shared" ca="1" si="60"/>
        <v>1.0090596596129187</v>
      </c>
      <c r="BE50" s="76">
        <f t="shared" ca="1" si="60"/>
        <v>1.0090596596129187</v>
      </c>
      <c r="BF50" s="76">
        <f t="shared" ca="1" si="60"/>
        <v>1.0090596596129187</v>
      </c>
      <c r="BG50" s="76">
        <f t="shared" ca="1" si="60"/>
        <v>1.0090596596129187</v>
      </c>
      <c r="BH50" s="76">
        <f t="shared" ca="1" si="60"/>
        <v>1.0090596596129187</v>
      </c>
      <c r="BI50" s="76">
        <f t="shared" ca="1" si="60"/>
        <v>1.0090596596129187</v>
      </c>
      <c r="BJ50" s="76">
        <f t="shared" ca="1" si="60"/>
        <v>1.0090596596129187</v>
      </c>
      <c r="BK50" s="76">
        <f t="shared" ca="1" si="60"/>
        <v>1.0090596596129187</v>
      </c>
      <c r="BL50" s="76">
        <f t="shared" ca="1" si="55"/>
        <v>0.11430000000000118</v>
      </c>
      <c r="BM50" s="77">
        <f t="shared" ca="1" si="59"/>
        <v>151.07660635865142</v>
      </c>
      <c r="BO50" s="70">
        <f t="shared" si="44"/>
        <v>47</v>
      </c>
      <c r="BP50" s="171">
        <f t="shared" ca="1" si="49"/>
        <v>0.1045</v>
      </c>
      <c r="BQ50" s="172">
        <f t="shared" ca="1" si="30"/>
        <v>8.3171253540881285E-3</v>
      </c>
      <c r="BR50" s="172">
        <f t="shared" ca="1" si="48"/>
        <v>0.66818892067664015</v>
      </c>
    </row>
    <row r="51" spans="5:70">
      <c r="E51">
        <f t="shared" si="31"/>
        <v>48</v>
      </c>
      <c r="F51" s="64">
        <f t="shared" si="32"/>
        <v>58.916666666666778</v>
      </c>
      <c r="G51" s="55">
        <f t="shared" si="0"/>
        <v>0</v>
      </c>
      <c r="H51" s="78">
        <f t="shared" si="47"/>
        <v>1</v>
      </c>
      <c r="I51" s="79">
        <f t="shared" ca="1" si="11"/>
        <v>490652.67781161092</v>
      </c>
      <c r="J51" s="79">
        <f t="shared" ca="1" si="12"/>
        <v>4080.8198266781828</v>
      </c>
      <c r="K51" s="80">
        <f t="shared" ca="1" si="1"/>
        <v>-20</v>
      </c>
      <c r="L51" s="80">
        <f t="shared" ca="1" si="13"/>
        <v>-408.87723150967577</v>
      </c>
      <c r="M51" s="80">
        <f t="shared" ca="1" si="52"/>
        <v>0</v>
      </c>
      <c r="N51" s="80">
        <f t="shared" ca="1" si="15"/>
        <v>0</v>
      </c>
      <c r="O51" s="81">
        <f t="shared" ca="1" si="2"/>
        <v>-3333.3333333333335</v>
      </c>
      <c r="P51" s="79">
        <f t="shared" ca="1" si="3"/>
        <v>490971.28707344615</v>
      </c>
      <c r="Q51" s="35"/>
      <c r="R51">
        <f t="shared" ca="1" si="16"/>
        <v>168</v>
      </c>
      <c r="S51" s="78">
        <f t="shared" ca="1" si="33"/>
        <v>68.916666666666444</v>
      </c>
      <c r="T51" s="55">
        <f t="shared" ca="1" si="17"/>
        <v>0</v>
      </c>
      <c r="U51" s="78">
        <f t="shared" ca="1" si="18"/>
        <v>1</v>
      </c>
      <c r="V51" s="79">
        <f t="shared" ca="1" si="34"/>
        <v>524672.76763425139</v>
      </c>
      <c r="W51" s="79">
        <f t="shared" ca="1" si="4"/>
        <v>4363.7691782904212</v>
      </c>
      <c r="X51" s="80">
        <f t="shared" ca="1" si="35"/>
        <v>-20</v>
      </c>
      <c r="Y51" s="80">
        <f t="shared" ca="1" si="36"/>
        <v>-218.61365318093809</v>
      </c>
      <c r="Z51" s="80">
        <f t="shared" ca="1" si="20"/>
        <v>0</v>
      </c>
      <c r="AA51" s="80">
        <f t="shared" ca="1" si="37"/>
        <v>0</v>
      </c>
      <c r="AB51" s="81">
        <f t="shared" ca="1" si="21"/>
        <v>-1944.1138067905574</v>
      </c>
      <c r="AC51" s="79">
        <f t="shared" ca="1" si="5"/>
        <v>526853.80935257033</v>
      </c>
      <c r="AD51" s="35"/>
      <c r="AE51" s="55">
        <f t="shared" ca="1" si="38"/>
        <v>3.2787340871175408E-3</v>
      </c>
      <c r="AF51" s="78">
        <f t="shared" ca="1" si="39"/>
        <v>0.87710996714646206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56"/>
        <v>112</v>
      </c>
      <c r="AN51" s="66">
        <f t="shared" si="57"/>
        <v>0</v>
      </c>
      <c r="AO51" s="67">
        <f t="shared" si="40"/>
        <v>2.5664517644146633E-5</v>
      </c>
      <c r="AP51" s="68">
        <f t="shared" ca="1" si="58"/>
        <v>1.6987750958093289E-7</v>
      </c>
      <c r="AR51" s="69">
        <f t="shared" si="25"/>
        <v>4</v>
      </c>
      <c r="AS51" s="70">
        <f t="shared" si="41"/>
        <v>48</v>
      </c>
      <c r="AT51" s="71">
        <f t="shared" ca="1" si="42"/>
        <v>0.66030950863186821</v>
      </c>
      <c r="AU51" s="72">
        <f t="shared" ca="1" si="26"/>
        <v>8.3171253540881285E-3</v>
      </c>
      <c r="AV51" s="73">
        <f t="shared" ca="1" si="27"/>
        <v>1.0083171253540881</v>
      </c>
      <c r="AW51" s="74">
        <f ca="1">PRODUCT(AV$4:AV51)</f>
        <v>1.5090299975836448</v>
      </c>
      <c r="AY51" s="75">
        <f t="shared" si="43"/>
        <v>48</v>
      </c>
      <c r="AZ51" s="76">
        <f t="shared" ca="1" si="60"/>
        <v>1.0090596596129187</v>
      </c>
      <c r="BA51" s="76">
        <f t="shared" ca="1" si="60"/>
        <v>1.0090596596129187</v>
      </c>
      <c r="BB51" s="76">
        <f t="shared" ca="1" si="60"/>
        <v>1.0090596596129187</v>
      </c>
      <c r="BC51" s="76">
        <f t="shared" ca="1" si="60"/>
        <v>1.0090596596129187</v>
      </c>
      <c r="BD51" s="76">
        <f t="shared" ca="1" si="60"/>
        <v>1.0090596596129187</v>
      </c>
      <c r="BE51" s="76">
        <f t="shared" ca="1" si="60"/>
        <v>1.0090596596129187</v>
      </c>
      <c r="BF51" s="76">
        <f t="shared" ca="1" si="60"/>
        <v>1.0090596596129187</v>
      </c>
      <c r="BG51" s="76">
        <f t="shared" ca="1" si="60"/>
        <v>1.0090596596129187</v>
      </c>
      <c r="BH51" s="76">
        <f t="shared" ca="1" si="60"/>
        <v>1.0090596596129187</v>
      </c>
      <c r="BI51" s="76">
        <f t="shared" ca="1" si="60"/>
        <v>1.0090596596129187</v>
      </c>
      <c r="BJ51" s="76">
        <f t="shared" ca="1" si="60"/>
        <v>1.0090596596129187</v>
      </c>
      <c r="BK51" s="76">
        <f t="shared" ca="1" si="60"/>
        <v>1.0090596596129187</v>
      </c>
      <c r="BL51" s="76">
        <f t="shared" ca="1" si="55"/>
        <v>0.11430000000000118</v>
      </c>
      <c r="BM51" s="77">
        <f t="shared" ca="1" si="59"/>
        <v>168.34466246544545</v>
      </c>
      <c r="BO51" s="70">
        <f t="shared" si="44"/>
        <v>48</v>
      </c>
      <c r="BP51" s="171">
        <f t="shared" ca="1" si="49"/>
        <v>0.1045</v>
      </c>
      <c r="BQ51" s="172">
        <f t="shared" ca="1" si="30"/>
        <v>8.3171253540881285E-3</v>
      </c>
      <c r="BR51" s="172">
        <f t="shared" ca="1" si="48"/>
        <v>0.66267735008665452</v>
      </c>
    </row>
    <row r="52" spans="5:70">
      <c r="E52">
        <f t="shared" si="31"/>
        <v>49</v>
      </c>
      <c r="F52" s="64">
        <f t="shared" si="32"/>
        <v>59.000000000000114</v>
      </c>
      <c r="G52" s="55">
        <f t="shared" si="0"/>
        <v>0</v>
      </c>
      <c r="H52" s="78">
        <f t="shared" si="47"/>
        <v>1</v>
      </c>
      <c r="I52" s="79">
        <f t="shared" ca="1" si="11"/>
        <v>490971.28707344615</v>
      </c>
      <c r="J52" s="79">
        <f t="shared" ca="1" si="12"/>
        <v>4083.4697398478402</v>
      </c>
      <c r="K52" s="80">
        <f t="shared" ca="1" si="1"/>
        <v>-20</v>
      </c>
      <c r="L52" s="80">
        <f t="shared" ca="1" si="13"/>
        <v>-409.1427392278718</v>
      </c>
      <c r="M52" s="80">
        <f t="shared" ca="1" si="52"/>
        <v>-3682.2846530508459</v>
      </c>
      <c r="N52" s="80">
        <f t="shared" ca="1" si="15"/>
        <v>0</v>
      </c>
      <c r="O52" s="81">
        <f t="shared" ca="1" si="2"/>
        <v>-3333.3333333333335</v>
      </c>
      <c r="P52" s="79">
        <f t="shared" ca="1" si="3"/>
        <v>487609.99608768197</v>
      </c>
      <c r="Q52" s="35"/>
      <c r="R52">
        <f t="shared" ca="1" si="16"/>
        <v>169</v>
      </c>
      <c r="S52" s="78">
        <f t="shared" ca="1" si="33"/>
        <v>68.999999999999773</v>
      </c>
      <c r="T52" s="55">
        <f t="shared" ca="1" si="17"/>
        <v>0</v>
      </c>
      <c r="U52" s="78">
        <f t="shared" ca="1" si="18"/>
        <v>1</v>
      </c>
      <c r="V52" s="79">
        <f t="shared" ca="1" si="34"/>
        <v>525126.39580891829</v>
      </c>
      <c r="W52" s="79">
        <f t="shared" ca="1" si="4"/>
        <v>4367.5420606832722</v>
      </c>
      <c r="X52" s="80">
        <f t="shared" ca="1" si="35"/>
        <v>-20</v>
      </c>
      <c r="Y52" s="80">
        <f t="shared" ca="1" si="36"/>
        <v>-218.80266492038263</v>
      </c>
      <c r="Z52" s="80">
        <f t="shared" ca="1" si="20"/>
        <v>-3938.4479685668871</v>
      </c>
      <c r="AA52" s="80">
        <f t="shared" ca="1" si="37"/>
        <v>0</v>
      </c>
      <c r="AB52" s="81">
        <f t="shared" ca="1" si="21"/>
        <v>-1944.1138067905574</v>
      </c>
      <c r="AC52" s="79">
        <f t="shared" ca="1" si="5"/>
        <v>523372.57342932373</v>
      </c>
      <c r="AD52" s="35"/>
      <c r="AE52" s="55">
        <f t="shared" ca="1" si="38"/>
        <v>3.2787340871175408E-3</v>
      </c>
      <c r="AF52" s="78">
        <f t="shared" ca="1" si="39"/>
        <v>0.87423415679902838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56"/>
        <v>113</v>
      </c>
      <c r="AN52" s="66">
        <f t="shared" si="57"/>
        <v>0</v>
      </c>
      <c r="AO52" s="67">
        <f t="shared" si="40"/>
        <v>2.5664517644146633E-5</v>
      </c>
      <c r="AP52" s="68">
        <f t="shared" ca="1" si="58"/>
        <v>1.5245222074928897E-7</v>
      </c>
      <c r="AR52" s="69">
        <f t="shared" si="25"/>
        <v>5</v>
      </c>
      <c r="AS52" s="70">
        <f t="shared" si="41"/>
        <v>49</v>
      </c>
      <c r="AT52" s="71">
        <f t="shared" ca="1" si="42"/>
        <v>0.65481763167608065</v>
      </c>
      <c r="AU52" s="72">
        <f t="shared" ca="1" si="26"/>
        <v>8.3171253540881285E-3</v>
      </c>
      <c r="AV52" s="73">
        <f t="shared" ca="1" si="27"/>
        <v>1.0083171253540881</v>
      </c>
      <c r="AW52" s="74">
        <f ca="1">PRODUCT(AV$4:AV52)</f>
        <v>1.5215807892366273</v>
      </c>
      <c r="AY52" s="75">
        <f t="shared" si="43"/>
        <v>49</v>
      </c>
      <c r="AZ52" s="76">
        <f t="shared" ca="1" si="60"/>
        <v>1.0090596596129187</v>
      </c>
      <c r="BA52" s="76">
        <f t="shared" ca="1" si="60"/>
        <v>1.0090596596129187</v>
      </c>
      <c r="BB52" s="76">
        <f t="shared" ca="1" si="60"/>
        <v>1.0090596596129187</v>
      </c>
      <c r="BC52" s="76">
        <f t="shared" ca="1" si="60"/>
        <v>1.0090596596129187</v>
      </c>
      <c r="BD52" s="76">
        <f t="shared" ca="1" si="60"/>
        <v>1.0090596596129187</v>
      </c>
      <c r="BE52" s="76">
        <f t="shared" ca="1" si="60"/>
        <v>1.0090596596129187</v>
      </c>
      <c r="BF52" s="76">
        <f t="shared" ca="1" si="60"/>
        <v>1.0090596596129187</v>
      </c>
      <c r="BG52" s="76">
        <f t="shared" ca="1" si="60"/>
        <v>1.0090596596129187</v>
      </c>
      <c r="BH52" s="76">
        <f t="shared" ca="1" si="60"/>
        <v>1.0090596596129187</v>
      </c>
      <c r="BI52" s="76">
        <f t="shared" ca="1" si="60"/>
        <v>1.0090596596129187</v>
      </c>
      <c r="BJ52" s="76">
        <f t="shared" ca="1" si="60"/>
        <v>1.0090596596129187</v>
      </c>
      <c r="BK52" s="76">
        <f t="shared" ca="1" si="60"/>
        <v>1.0090596596129187</v>
      </c>
      <c r="BL52" s="76">
        <f t="shared" ca="1" si="55"/>
        <v>0.11430000000000118</v>
      </c>
      <c r="BM52" s="77">
        <f t="shared" ca="1" si="59"/>
        <v>187.58645738524606</v>
      </c>
      <c r="BO52" s="70">
        <f t="shared" si="44"/>
        <v>49</v>
      </c>
      <c r="BP52" s="171">
        <f t="shared" ca="1" si="49"/>
        <v>0.1045</v>
      </c>
      <c r="BQ52" s="172">
        <f t="shared" ca="1" si="30"/>
        <v>8.3171253540881285E-3</v>
      </c>
      <c r="BR52" s="172">
        <f t="shared" ca="1" si="48"/>
        <v>0.65721124180445101</v>
      </c>
    </row>
    <row r="53" spans="5:70">
      <c r="E53">
        <f t="shared" si="31"/>
        <v>50</v>
      </c>
      <c r="F53" s="64">
        <f t="shared" si="32"/>
        <v>59.083333333333449</v>
      </c>
      <c r="G53" s="55">
        <f t="shared" si="0"/>
        <v>0</v>
      </c>
      <c r="H53" s="78">
        <f t="shared" si="47"/>
        <v>1</v>
      </c>
      <c r="I53" s="79">
        <f t="shared" ca="1" si="11"/>
        <v>487609.99608768197</v>
      </c>
      <c r="J53" s="79">
        <f t="shared" ca="1" si="12"/>
        <v>4055.5134613676728</v>
      </c>
      <c r="K53" s="80">
        <f t="shared" ca="1" si="1"/>
        <v>-20</v>
      </c>
      <c r="L53" s="80">
        <f t="shared" ca="1" si="13"/>
        <v>-406.34166340640166</v>
      </c>
      <c r="M53" s="80">
        <f t="shared" ca="1" si="52"/>
        <v>0</v>
      </c>
      <c r="N53" s="80">
        <f t="shared" ca="1" si="15"/>
        <v>0</v>
      </c>
      <c r="O53" s="81">
        <f t="shared" ca="1" si="2"/>
        <v>-3333.3333333333335</v>
      </c>
      <c r="P53" s="79">
        <f t="shared" ca="1" si="3"/>
        <v>487905.83455230994</v>
      </c>
      <c r="Q53" s="35"/>
      <c r="R53">
        <f t="shared" ca="1" si="16"/>
        <v>170</v>
      </c>
      <c r="S53" s="78">
        <f t="shared" ca="1" si="33"/>
        <v>69.083333333333101</v>
      </c>
      <c r="T53" s="55">
        <f t="shared" ca="1" si="17"/>
        <v>0</v>
      </c>
      <c r="U53" s="78">
        <f t="shared" ca="1" si="18"/>
        <v>1</v>
      </c>
      <c r="V53" s="79">
        <f t="shared" ca="1" si="34"/>
        <v>521656.57393255859</v>
      </c>
      <c r="W53" s="79">
        <f t="shared" ca="1" si="4"/>
        <v>4338.683117181231</v>
      </c>
      <c r="X53" s="80">
        <f t="shared" ca="1" si="35"/>
        <v>-20</v>
      </c>
      <c r="Y53" s="80">
        <f t="shared" ca="1" si="36"/>
        <v>-217.35690580523277</v>
      </c>
      <c r="Z53" s="80">
        <f t="shared" ca="1" si="20"/>
        <v>0</v>
      </c>
      <c r="AA53" s="80">
        <f t="shared" ca="1" si="37"/>
        <v>0</v>
      </c>
      <c r="AB53" s="81">
        <f t="shared" ca="1" si="21"/>
        <v>-1944.1138067905574</v>
      </c>
      <c r="AC53" s="79">
        <f t="shared" ca="1" si="5"/>
        <v>523813.78633714409</v>
      </c>
      <c r="AD53" s="35"/>
      <c r="AE53" s="55">
        <f t="shared" ca="1" si="38"/>
        <v>3.2787340871175408E-3</v>
      </c>
      <c r="AF53" s="78">
        <f t="shared" ca="1" si="39"/>
        <v>0.8713677754690089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56"/>
        <v>114</v>
      </c>
      <c r="AN53" s="66">
        <f t="shared" si="57"/>
        <v>0</v>
      </c>
      <c r="AO53" s="67">
        <f t="shared" si="40"/>
        <v>2.5664517644146633E-5</v>
      </c>
      <c r="AP53" s="68">
        <f t="shared" ca="1" si="58"/>
        <v>1.3681434151421416E-7</v>
      </c>
      <c r="AR53" s="69">
        <f t="shared" si="25"/>
        <v>5</v>
      </c>
      <c r="AS53" s="70">
        <f t="shared" si="41"/>
        <v>50</v>
      </c>
      <c r="AT53" s="71">
        <f t="shared" ca="1" si="42"/>
        <v>0.64937143134936359</v>
      </c>
      <c r="AU53" s="72">
        <f t="shared" ca="1" si="26"/>
        <v>8.3171253540881285E-3</v>
      </c>
      <c r="AV53" s="73">
        <f t="shared" ca="1" si="27"/>
        <v>1.0083171253540881</v>
      </c>
      <c r="AW53" s="74">
        <f ca="1">PRODUCT(AV$4:AV53)</f>
        <v>1.5342359673970807</v>
      </c>
      <c r="AY53" s="75">
        <f t="shared" si="43"/>
        <v>50</v>
      </c>
      <c r="AZ53" s="76">
        <f t="shared" ca="1" si="60"/>
        <v>1.0090596596129187</v>
      </c>
      <c r="BA53" s="76">
        <f t="shared" ca="1" si="60"/>
        <v>1.0090596596129187</v>
      </c>
      <c r="BB53" s="76">
        <f t="shared" ca="1" si="60"/>
        <v>1.0090596596129187</v>
      </c>
      <c r="BC53" s="76">
        <f t="shared" ca="1" si="60"/>
        <v>1.0090596596129187</v>
      </c>
      <c r="BD53" s="76">
        <f t="shared" ca="1" si="60"/>
        <v>1.0090596596129187</v>
      </c>
      <c r="BE53" s="76">
        <f t="shared" ca="1" si="60"/>
        <v>1.0090596596129187</v>
      </c>
      <c r="BF53" s="76">
        <f t="shared" ca="1" si="60"/>
        <v>1.0090596596129187</v>
      </c>
      <c r="BG53" s="76">
        <f t="shared" ca="1" si="60"/>
        <v>1.0090596596129187</v>
      </c>
      <c r="BH53" s="76">
        <f t="shared" ca="1" si="60"/>
        <v>1.0090596596129187</v>
      </c>
      <c r="BI53" s="76">
        <f t="shared" ca="1" si="60"/>
        <v>1.0090596596129187</v>
      </c>
      <c r="BJ53" s="76">
        <f t="shared" ca="1" si="60"/>
        <v>1.0090596596129187</v>
      </c>
      <c r="BK53" s="76">
        <f t="shared" ca="1" si="60"/>
        <v>1.0090596596129187</v>
      </c>
      <c r="BL53" s="76">
        <f t="shared" ca="1" si="55"/>
        <v>0.11430000000000118</v>
      </c>
      <c r="BM53" s="77">
        <f t="shared" ca="1" si="59"/>
        <v>209.0275894643799</v>
      </c>
      <c r="BO53" s="70">
        <f t="shared" si="44"/>
        <v>50</v>
      </c>
      <c r="BP53" s="171">
        <f t="shared" ca="1" si="49"/>
        <v>0.1045</v>
      </c>
      <c r="BQ53" s="172">
        <f t="shared" ca="1" si="30"/>
        <v>8.3171253540881285E-3</v>
      </c>
      <c r="BR53" s="172">
        <f t="shared" ca="1" si="48"/>
        <v>0.65179022083321236</v>
      </c>
    </row>
    <row r="54" spans="5:70">
      <c r="E54">
        <f t="shared" si="31"/>
        <v>51</v>
      </c>
      <c r="F54" s="64">
        <f t="shared" si="32"/>
        <v>59.166666666666785</v>
      </c>
      <c r="G54" s="55">
        <f t="shared" si="0"/>
        <v>0</v>
      </c>
      <c r="H54" s="78">
        <f t="shared" si="47"/>
        <v>1</v>
      </c>
      <c r="I54" s="79">
        <f t="shared" ca="1" si="11"/>
        <v>487905.83455230994</v>
      </c>
      <c r="J54" s="79">
        <f t="shared" ca="1" si="12"/>
        <v>4057.9739869625446</v>
      </c>
      <c r="K54" s="80">
        <f t="shared" ca="1" si="1"/>
        <v>-20</v>
      </c>
      <c r="L54" s="80">
        <f t="shared" ca="1" si="13"/>
        <v>-406.58819546025831</v>
      </c>
      <c r="M54" s="80">
        <f t="shared" ca="1" si="52"/>
        <v>0</v>
      </c>
      <c r="N54" s="80">
        <f t="shared" ca="1" si="15"/>
        <v>0</v>
      </c>
      <c r="O54" s="81">
        <f t="shared" ca="1" si="2"/>
        <v>-3333.3333333333335</v>
      </c>
      <c r="P54" s="79">
        <f t="shared" ca="1" si="3"/>
        <v>488203.88701047888</v>
      </c>
      <c r="Q54" s="35"/>
      <c r="R54">
        <f t="shared" ca="1" si="16"/>
        <v>171</v>
      </c>
      <c r="S54" s="78">
        <f t="shared" ca="1" si="33"/>
        <v>69.16666666666643</v>
      </c>
      <c r="T54" s="55">
        <f t="shared" ca="1" si="17"/>
        <v>0</v>
      </c>
      <c r="U54" s="78">
        <f t="shared" ca="1" si="18"/>
        <v>1</v>
      </c>
      <c r="V54" s="79">
        <f t="shared" ca="1" si="34"/>
        <v>522096.34022057836</v>
      </c>
      <c r="W54" s="79">
        <f t="shared" ca="1" si="4"/>
        <v>4342.3407085251938</v>
      </c>
      <c r="X54" s="80">
        <f t="shared" ca="1" si="35"/>
        <v>-20</v>
      </c>
      <c r="Y54" s="80">
        <f t="shared" ca="1" si="36"/>
        <v>-217.54014175857432</v>
      </c>
      <c r="Z54" s="80">
        <f t="shared" ca="1" si="20"/>
        <v>0</v>
      </c>
      <c r="AA54" s="80">
        <f t="shared" ca="1" si="37"/>
        <v>0</v>
      </c>
      <c r="AB54" s="81">
        <f t="shared" ca="1" si="21"/>
        <v>-1944.1138067905574</v>
      </c>
      <c r="AC54" s="79">
        <f t="shared" ca="1" si="5"/>
        <v>524257.02698055434</v>
      </c>
      <c r="AD54" s="35"/>
      <c r="AE54" s="55">
        <f t="shared" ca="1" si="38"/>
        <v>3.2787340871175408E-3</v>
      </c>
      <c r="AF54" s="78">
        <f t="shared" ca="1" si="39"/>
        <v>0.8685107922411629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56"/>
        <v>115</v>
      </c>
      <c r="AN54" s="66">
        <f t="shared" si="57"/>
        <v>0</v>
      </c>
      <c r="AO54" s="67">
        <f t="shared" si="40"/>
        <v>2.5664517644146633E-5</v>
      </c>
      <c r="AP54" s="68">
        <f t="shared" ca="1" si="58"/>
        <v>1.227805272495863E-7</v>
      </c>
      <c r="AR54" s="69">
        <f t="shared" si="25"/>
        <v>5</v>
      </c>
      <c r="AS54" s="70">
        <f t="shared" si="41"/>
        <v>51</v>
      </c>
      <c r="AT54" s="71">
        <f t="shared" ca="1" si="42"/>
        <v>0.6439705277534673</v>
      </c>
      <c r="AU54" s="72">
        <f t="shared" ca="1" si="26"/>
        <v>8.3171253540881285E-3</v>
      </c>
      <c r="AV54" s="73">
        <f t="shared" ca="1" si="27"/>
        <v>1.0083171253540881</v>
      </c>
      <c r="AW54" s="74">
        <f ca="1">PRODUCT(AV$4:AV54)</f>
        <v>1.5469964002606729</v>
      </c>
      <c r="AY54" s="75">
        <f t="shared" si="43"/>
        <v>51</v>
      </c>
      <c r="AZ54" s="76">
        <f t="shared" ca="1" si="60"/>
        <v>1.0090596596129187</v>
      </c>
      <c r="BA54" s="76">
        <f t="shared" ca="1" si="60"/>
        <v>1.0090596596129187</v>
      </c>
      <c r="BB54" s="76">
        <f t="shared" ca="1" si="60"/>
        <v>1.0090596596129187</v>
      </c>
      <c r="BC54" s="76">
        <f t="shared" ca="1" si="60"/>
        <v>1.0090596596129187</v>
      </c>
      <c r="BD54" s="76">
        <f t="shared" ca="1" si="60"/>
        <v>1.0090596596129187</v>
      </c>
      <c r="BE54" s="76">
        <f t="shared" ca="1" si="60"/>
        <v>1.0090596596129187</v>
      </c>
      <c r="BF54" s="76">
        <f t="shared" ca="1" si="60"/>
        <v>1.0090596596129187</v>
      </c>
      <c r="BG54" s="76">
        <f t="shared" ca="1" si="60"/>
        <v>1.0090596596129187</v>
      </c>
      <c r="BH54" s="76">
        <f t="shared" ca="1" si="60"/>
        <v>1.0090596596129187</v>
      </c>
      <c r="BI54" s="76">
        <f t="shared" ca="1" si="60"/>
        <v>1.0090596596129187</v>
      </c>
      <c r="BJ54" s="76">
        <f t="shared" ca="1" si="60"/>
        <v>1.0090596596129187</v>
      </c>
      <c r="BK54" s="76">
        <f t="shared" ca="1" si="60"/>
        <v>1.0090596596129187</v>
      </c>
      <c r="BL54" s="76">
        <f t="shared" ca="1" si="55"/>
        <v>0.11430000000000118</v>
      </c>
      <c r="BM54" s="77">
        <f t="shared" ca="1" si="59"/>
        <v>232.91944294015877</v>
      </c>
      <c r="BO54" s="70">
        <f t="shared" si="44"/>
        <v>51</v>
      </c>
      <c r="BP54" s="171">
        <f t="shared" ca="1" si="49"/>
        <v>0.1045</v>
      </c>
      <c r="BQ54" s="172">
        <f t="shared" ca="1" si="30"/>
        <v>8.3171253540881285E-3</v>
      </c>
      <c r="BR54" s="172">
        <f t="shared" ca="1" si="48"/>
        <v>0.64641391526929082</v>
      </c>
    </row>
    <row r="55" spans="5:70">
      <c r="E55">
        <f t="shared" si="31"/>
        <v>52</v>
      </c>
      <c r="F55" s="64">
        <f t="shared" si="32"/>
        <v>59.250000000000121</v>
      </c>
      <c r="G55" s="55">
        <f t="shared" si="0"/>
        <v>0</v>
      </c>
      <c r="H55" s="78">
        <f t="shared" si="47"/>
        <v>1</v>
      </c>
      <c r="I55" s="79">
        <f t="shared" ca="1" si="11"/>
        <v>488203.88701047888</v>
      </c>
      <c r="J55" s="79">
        <f t="shared" ca="1" si="12"/>
        <v>4060.4529266192299</v>
      </c>
      <c r="K55" s="80">
        <f t="shared" ca="1" si="1"/>
        <v>-20</v>
      </c>
      <c r="L55" s="80">
        <f t="shared" ca="1" si="13"/>
        <v>-406.83657250873244</v>
      </c>
      <c r="M55" s="80">
        <f t="shared" ca="1" si="52"/>
        <v>0</v>
      </c>
      <c r="N55" s="80">
        <f t="shared" ca="1" si="15"/>
        <v>0</v>
      </c>
      <c r="O55" s="81">
        <f t="shared" ca="1" si="2"/>
        <v>-3333.3333333333335</v>
      </c>
      <c r="P55" s="79">
        <f t="shared" ca="1" si="3"/>
        <v>488504.17003125604</v>
      </c>
      <c r="Q55" s="35"/>
      <c r="R55">
        <f t="shared" ca="1" si="16"/>
        <v>172</v>
      </c>
      <c r="S55" s="78">
        <f t="shared" ca="1" si="33"/>
        <v>69.249999999999758</v>
      </c>
      <c r="T55" s="55">
        <f t="shared" ca="1" si="17"/>
        <v>0</v>
      </c>
      <c r="U55" s="78">
        <f t="shared" ca="1" si="18"/>
        <v>1</v>
      </c>
      <c r="V55" s="79">
        <f t="shared" ca="1" si="34"/>
        <v>522538.12759578228</v>
      </c>
      <c r="W55" s="79">
        <f t="shared" ca="1" si="4"/>
        <v>4346.0151095046185</v>
      </c>
      <c r="X55" s="80">
        <f t="shared" ca="1" si="35"/>
        <v>-20</v>
      </c>
      <c r="Y55" s="80">
        <f t="shared" ca="1" si="36"/>
        <v>-217.72421983157597</v>
      </c>
      <c r="Z55" s="80">
        <f t="shared" ca="1" si="20"/>
        <v>0</v>
      </c>
      <c r="AA55" s="80">
        <f t="shared" ca="1" si="37"/>
        <v>0</v>
      </c>
      <c r="AB55" s="81">
        <f t="shared" ca="1" si="21"/>
        <v>-1944.1138067905574</v>
      </c>
      <c r="AC55" s="79">
        <f t="shared" ca="1" si="5"/>
        <v>524702.30467866478</v>
      </c>
      <c r="AD55" s="35"/>
      <c r="AE55" s="55">
        <f t="shared" ca="1" si="38"/>
        <v>3.2787340871175408E-3</v>
      </c>
      <c r="AF55" s="78">
        <f t="shared" ca="1" si="39"/>
        <v>0.86566317630161238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56"/>
        <v>116</v>
      </c>
      <c r="AN55" s="66">
        <f t="shared" si="57"/>
        <v>0</v>
      </c>
      <c r="AO55" s="67">
        <f t="shared" si="40"/>
        <v>2.5664517644146633E-5</v>
      </c>
      <c r="AP55" s="68">
        <f t="shared" ca="1" si="58"/>
        <v>1.1018624001578225E-7</v>
      </c>
      <c r="AR55" s="69">
        <f t="shared" si="25"/>
        <v>5</v>
      </c>
      <c r="AS55" s="70">
        <f t="shared" si="41"/>
        <v>52</v>
      </c>
      <c r="AT55" s="71">
        <f t="shared" ca="1" si="42"/>
        <v>0.63861454414980345</v>
      </c>
      <c r="AU55" s="72">
        <f t="shared" ca="1" si="26"/>
        <v>8.3171253540881285E-3</v>
      </c>
      <c r="AV55" s="73">
        <f t="shared" ca="1" si="27"/>
        <v>1.0083171253540881</v>
      </c>
      <c r="AW55" s="74">
        <f ca="1">PRODUCT(AV$4:AV55)</f>
        <v>1.559862963243964</v>
      </c>
      <c r="AY55" s="75">
        <f t="shared" si="43"/>
        <v>52</v>
      </c>
      <c r="AZ55" s="76">
        <f t="shared" ref="AZ55:BK64" ca="1" si="61">OFFSET($AV$3,($AY55*12-12)+AZ$3,0)</f>
        <v>1.0090596596129187</v>
      </c>
      <c r="BA55" s="76">
        <f t="shared" ca="1" si="61"/>
        <v>1.0090596596129187</v>
      </c>
      <c r="BB55" s="76">
        <f t="shared" ca="1" si="61"/>
        <v>1.0090596596129187</v>
      </c>
      <c r="BC55" s="76">
        <f t="shared" ca="1" si="61"/>
        <v>1.0090596596129187</v>
      </c>
      <c r="BD55" s="76">
        <f t="shared" ca="1" si="61"/>
        <v>1.0090596596129187</v>
      </c>
      <c r="BE55" s="76">
        <f t="shared" ca="1" si="61"/>
        <v>1.0090596596129187</v>
      </c>
      <c r="BF55" s="76">
        <f t="shared" ca="1" si="61"/>
        <v>1.0090596596129187</v>
      </c>
      <c r="BG55" s="76">
        <f t="shared" ca="1" si="61"/>
        <v>1.0090596596129187</v>
      </c>
      <c r="BH55" s="76">
        <f t="shared" ca="1" si="61"/>
        <v>1.0090596596129187</v>
      </c>
      <c r="BI55" s="76">
        <f t="shared" ca="1" si="61"/>
        <v>1.0090596596129187</v>
      </c>
      <c r="BJ55" s="76">
        <f t="shared" ca="1" si="61"/>
        <v>1.0090596596129187</v>
      </c>
      <c r="BK55" s="76">
        <f t="shared" ca="1" si="61"/>
        <v>1.0090596596129187</v>
      </c>
      <c r="BL55" s="76">
        <f t="shared" ca="1" si="55"/>
        <v>0.11430000000000118</v>
      </c>
      <c r="BM55" s="77">
        <f t="shared" ca="1" si="59"/>
        <v>259.54213526821917</v>
      </c>
      <c r="BO55" s="70">
        <f t="shared" si="44"/>
        <v>52</v>
      </c>
      <c r="BP55" s="171">
        <f t="shared" ca="1" si="49"/>
        <v>0.1045</v>
      </c>
      <c r="BQ55" s="172">
        <f t="shared" ca="1" si="30"/>
        <v>8.3171253540881285E-3</v>
      </c>
      <c r="BR55" s="172">
        <f t="shared" ca="1" si="48"/>
        <v>0.64108195627669351</v>
      </c>
    </row>
    <row r="56" spans="5:70">
      <c r="E56">
        <f t="shared" si="31"/>
        <v>53</v>
      </c>
      <c r="F56" s="64">
        <f t="shared" si="32"/>
        <v>59.333333333333456</v>
      </c>
      <c r="G56" s="55">
        <f t="shared" si="0"/>
        <v>0</v>
      </c>
      <c r="H56" s="78">
        <f t="shared" si="47"/>
        <v>1</v>
      </c>
      <c r="I56" s="79">
        <f t="shared" ca="1" si="11"/>
        <v>488504.17003125604</v>
      </c>
      <c r="J56" s="79">
        <f t="shared" ca="1" si="12"/>
        <v>4062.9504181447378</v>
      </c>
      <c r="K56" s="80">
        <f t="shared" ca="1" si="1"/>
        <v>-20</v>
      </c>
      <c r="L56" s="80">
        <f t="shared" ca="1" si="13"/>
        <v>-407.08680835938009</v>
      </c>
      <c r="M56" s="80">
        <f t="shared" ca="1" si="52"/>
        <v>0</v>
      </c>
      <c r="N56" s="80">
        <f t="shared" ca="1" si="15"/>
        <v>0</v>
      </c>
      <c r="O56" s="81">
        <f t="shared" ca="1" si="2"/>
        <v>-3333.3333333333335</v>
      </c>
      <c r="P56" s="79">
        <f t="shared" ca="1" si="3"/>
        <v>488806.70030770812</v>
      </c>
      <c r="Q56" s="35"/>
      <c r="R56">
        <f t="shared" ca="1" si="16"/>
        <v>173</v>
      </c>
      <c r="S56" s="78">
        <f t="shared" ca="1" si="33"/>
        <v>69.333333333333087</v>
      </c>
      <c r="T56" s="55">
        <f t="shared" ca="1" si="17"/>
        <v>0</v>
      </c>
      <c r="U56" s="78">
        <f t="shared" ca="1" si="18"/>
        <v>1</v>
      </c>
      <c r="V56" s="79">
        <f t="shared" ca="1" si="34"/>
        <v>522981.9453467257</v>
      </c>
      <c r="W56" s="79">
        <f t="shared" ca="1" si="4"/>
        <v>4349.706397373584</v>
      </c>
      <c r="X56" s="80">
        <f t="shared" ca="1" si="35"/>
        <v>-20</v>
      </c>
      <c r="Y56" s="80">
        <f t="shared" ca="1" si="36"/>
        <v>-217.90914389446905</v>
      </c>
      <c r="Z56" s="80">
        <f t="shared" ca="1" si="20"/>
        <v>0</v>
      </c>
      <c r="AA56" s="80">
        <f t="shared" ca="1" si="37"/>
        <v>0</v>
      </c>
      <c r="AB56" s="81">
        <f t="shared" ca="1" si="21"/>
        <v>-1944.1138067905574</v>
      </c>
      <c r="AC56" s="79">
        <f t="shared" ca="1" si="5"/>
        <v>525149.62879341433</v>
      </c>
      <c r="AD56" s="35"/>
      <c r="AE56" s="55">
        <f t="shared" ca="1" si="38"/>
        <v>3.2787340871175408E-3</v>
      </c>
      <c r="AF56" s="78">
        <f t="shared" ca="1" si="39"/>
        <v>0.86282489693750986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56"/>
        <v>117</v>
      </c>
      <c r="AN56" s="66">
        <f t="shared" si="57"/>
        <v>0</v>
      </c>
      <c r="AO56" s="67">
        <f t="shared" si="40"/>
        <v>2.5664517644146633E-5</v>
      </c>
      <c r="AP56" s="68">
        <f t="shared" ca="1" si="58"/>
        <v>9.8883819452375607E-8</v>
      </c>
      <c r="AR56" s="69">
        <f t="shared" si="25"/>
        <v>5</v>
      </c>
      <c r="AS56" s="70">
        <f t="shared" si="41"/>
        <v>53</v>
      </c>
      <c r="AT56" s="71">
        <f t="shared" ca="1" si="42"/>
        <v>0.63330310693316572</v>
      </c>
      <c r="AU56" s="72">
        <f t="shared" ca="1" si="26"/>
        <v>8.3171253540881285E-3</v>
      </c>
      <c r="AV56" s="73">
        <f t="shared" ca="1" si="27"/>
        <v>1.0083171253540881</v>
      </c>
      <c r="AW56" s="74">
        <f ca="1">PRODUCT(AV$4:AV56)</f>
        <v>1.5728365390444634</v>
      </c>
      <c r="AY56" s="75">
        <f t="shared" si="43"/>
        <v>53</v>
      </c>
      <c r="AZ56" s="76">
        <f t="shared" ca="1" si="61"/>
        <v>1.0090596596129187</v>
      </c>
      <c r="BA56" s="76">
        <f t="shared" ca="1" si="61"/>
        <v>1.0090596596129187</v>
      </c>
      <c r="BB56" s="76">
        <f t="shared" ca="1" si="61"/>
        <v>1.0090596596129187</v>
      </c>
      <c r="BC56" s="76">
        <f t="shared" ca="1" si="61"/>
        <v>1.0090596596129187</v>
      </c>
      <c r="BD56" s="76">
        <f t="shared" ca="1" si="61"/>
        <v>1.0090596596129187</v>
      </c>
      <c r="BE56" s="76">
        <f t="shared" ca="1" si="61"/>
        <v>1.0090596596129187</v>
      </c>
      <c r="BF56" s="76">
        <f t="shared" ca="1" si="61"/>
        <v>1.0090596596129187</v>
      </c>
      <c r="BG56" s="76">
        <f t="shared" ca="1" si="61"/>
        <v>1.0090596596129187</v>
      </c>
      <c r="BH56" s="76">
        <f t="shared" ca="1" si="61"/>
        <v>1.0090596596129187</v>
      </c>
      <c r="BI56" s="76">
        <f t="shared" ca="1" si="61"/>
        <v>1.0090596596129187</v>
      </c>
      <c r="BJ56" s="76">
        <f t="shared" ca="1" si="61"/>
        <v>1.0090596596129187</v>
      </c>
      <c r="BK56" s="76">
        <f t="shared" ca="1" si="61"/>
        <v>1.0090596596129187</v>
      </c>
      <c r="BL56" s="76">
        <f t="shared" ca="1" si="55"/>
        <v>0.11430000000000118</v>
      </c>
      <c r="BM56" s="77">
        <f t="shared" ca="1" si="59"/>
        <v>289.20780132937693</v>
      </c>
      <c r="BO56" s="70">
        <f t="shared" si="44"/>
        <v>53</v>
      </c>
      <c r="BP56" s="171">
        <f t="shared" ca="1" si="49"/>
        <v>0.1045</v>
      </c>
      <c r="BQ56" s="172">
        <f t="shared" ca="1" si="30"/>
        <v>8.3171253540881285E-3</v>
      </c>
      <c r="BR56" s="172">
        <f t="shared" ca="1" si="48"/>
        <v>0.63579397806177929</v>
      </c>
    </row>
    <row r="57" spans="5:70">
      <c r="E57">
        <f t="shared" si="31"/>
        <v>54</v>
      </c>
      <c r="F57" s="64">
        <f t="shared" si="32"/>
        <v>59.416666666666792</v>
      </c>
      <c r="G57" s="55">
        <f t="shared" si="0"/>
        <v>0</v>
      </c>
      <c r="H57" s="78">
        <f t="shared" si="47"/>
        <v>1</v>
      </c>
      <c r="I57" s="79">
        <f t="shared" ca="1" si="11"/>
        <v>488806.70030770812</v>
      </c>
      <c r="J57" s="79">
        <f t="shared" ca="1" si="12"/>
        <v>4065.4666003773964</v>
      </c>
      <c r="K57" s="80">
        <f t="shared" ca="1" si="1"/>
        <v>-20</v>
      </c>
      <c r="L57" s="80">
        <f t="shared" ca="1" si="13"/>
        <v>-407.3389169230901</v>
      </c>
      <c r="M57" s="80">
        <f t="shared" ca="1" si="52"/>
        <v>0</v>
      </c>
      <c r="N57" s="80">
        <f t="shared" ca="1" si="15"/>
        <v>0</v>
      </c>
      <c r="O57" s="81">
        <f t="shared" ca="1" si="2"/>
        <v>-3333.3333333333335</v>
      </c>
      <c r="P57" s="79">
        <f t="shared" ca="1" si="3"/>
        <v>489111.49465782911</v>
      </c>
      <c r="Q57" s="35"/>
      <c r="R57">
        <f t="shared" ca="1" si="16"/>
        <v>174</v>
      </c>
      <c r="S57" s="78">
        <f t="shared" ca="1" si="33"/>
        <v>69.416666666666416</v>
      </c>
      <c r="T57" s="55">
        <f t="shared" ca="1" si="17"/>
        <v>0</v>
      </c>
      <c r="U57" s="78">
        <f t="shared" ca="1" si="18"/>
        <v>1</v>
      </c>
      <c r="V57" s="79">
        <f t="shared" ca="1" si="34"/>
        <v>523427.80280465225</v>
      </c>
      <c r="W57" s="79">
        <f t="shared" ca="1" si="4"/>
        <v>4353.4146497412148</v>
      </c>
      <c r="X57" s="80">
        <f t="shared" ca="1" si="35"/>
        <v>-20</v>
      </c>
      <c r="Y57" s="80">
        <f t="shared" ca="1" si="36"/>
        <v>-218.09491783527179</v>
      </c>
      <c r="Z57" s="80">
        <f t="shared" ca="1" si="20"/>
        <v>0</v>
      </c>
      <c r="AA57" s="80">
        <f t="shared" ca="1" si="37"/>
        <v>0</v>
      </c>
      <c r="AB57" s="81">
        <f t="shared" ca="1" si="21"/>
        <v>-1944.1138067905574</v>
      </c>
      <c r="AC57" s="79">
        <f t="shared" ca="1" si="5"/>
        <v>525599.00872976764</v>
      </c>
      <c r="AD57" s="35"/>
      <c r="AE57" s="55">
        <f t="shared" ca="1" si="38"/>
        <v>3.2787340871175408E-3</v>
      </c>
      <c r="AF57" s="78">
        <f t="shared" ca="1" si="39"/>
        <v>0.85999592353670717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56"/>
        <v>118</v>
      </c>
      <c r="AN57" s="66">
        <f t="shared" si="57"/>
        <v>0</v>
      </c>
      <c r="AO57" s="67">
        <f t="shared" si="40"/>
        <v>2.5664517644146633E-5</v>
      </c>
      <c r="AP57" s="68">
        <f t="shared" ca="1" si="58"/>
        <v>8.8740751550188911E-8</v>
      </c>
      <c r="AR57" s="69">
        <f t="shared" si="25"/>
        <v>5</v>
      </c>
      <c r="AS57" s="70">
        <f t="shared" si="41"/>
        <v>54</v>
      </c>
      <c r="AT57" s="71">
        <f t="shared" ca="1" si="42"/>
        <v>0.62803584560566905</v>
      </c>
      <c r="AU57" s="72">
        <f t="shared" ca="1" si="26"/>
        <v>8.3171253540881285E-3</v>
      </c>
      <c r="AV57" s="73">
        <f t="shared" ca="1" si="27"/>
        <v>1.0083171253540881</v>
      </c>
      <c r="AW57" s="74">
        <f ca="1">PRODUCT(AV$4:AV57)</f>
        <v>1.5859180177011862</v>
      </c>
      <c r="AY57" s="75">
        <f t="shared" si="43"/>
        <v>54</v>
      </c>
      <c r="AZ57" s="76">
        <f t="shared" ca="1" si="61"/>
        <v>1.0090596596129187</v>
      </c>
      <c r="BA57" s="76">
        <f t="shared" ca="1" si="61"/>
        <v>1.0090596596129187</v>
      </c>
      <c r="BB57" s="76">
        <f t="shared" ca="1" si="61"/>
        <v>1.0090596596129187</v>
      </c>
      <c r="BC57" s="76">
        <f t="shared" ca="1" si="61"/>
        <v>1.0090596596129187</v>
      </c>
      <c r="BD57" s="76">
        <f t="shared" ca="1" si="61"/>
        <v>1.0090596596129187</v>
      </c>
      <c r="BE57" s="76">
        <f t="shared" ca="1" si="61"/>
        <v>1.0090596596129187</v>
      </c>
      <c r="BF57" s="76">
        <f t="shared" ca="1" si="61"/>
        <v>1.0090596596129187</v>
      </c>
      <c r="BG57" s="76">
        <f t="shared" ca="1" si="61"/>
        <v>1.0090596596129187</v>
      </c>
      <c r="BH57" s="76">
        <f t="shared" ca="1" si="61"/>
        <v>1.0090596596129187</v>
      </c>
      <c r="BI57" s="76">
        <f t="shared" ca="1" si="61"/>
        <v>1.0090596596129187</v>
      </c>
      <c r="BJ57" s="76">
        <f t="shared" ca="1" si="61"/>
        <v>1.0090596596129187</v>
      </c>
      <c r="BK57" s="76">
        <f t="shared" ca="1" si="61"/>
        <v>1.0090596596129187</v>
      </c>
      <c r="BL57" s="76">
        <f t="shared" ca="1" si="55"/>
        <v>0.11430000000000118</v>
      </c>
      <c r="BM57" s="77">
        <f t="shared" ca="1" si="59"/>
        <v>322.26425302132503</v>
      </c>
      <c r="BO57" s="70">
        <f t="shared" si="44"/>
        <v>54</v>
      </c>
      <c r="BP57" s="171">
        <f t="shared" ca="1" si="49"/>
        <v>0.1045</v>
      </c>
      <c r="BQ57" s="172">
        <f t="shared" ca="1" si="30"/>
        <v>8.3171253540881285E-3</v>
      </c>
      <c r="BR57" s="172">
        <f t="shared" ca="1" si="48"/>
        <v>0.63054961784816377</v>
      </c>
    </row>
    <row r="58" spans="5:70">
      <c r="E58">
        <f t="shared" si="31"/>
        <v>55</v>
      </c>
      <c r="F58" s="64">
        <f t="shared" si="32"/>
        <v>59.500000000000128</v>
      </c>
      <c r="G58" s="55">
        <f t="shared" si="0"/>
        <v>0</v>
      </c>
      <c r="H58" s="78">
        <f t="shared" si="47"/>
        <v>1</v>
      </c>
      <c r="I58" s="79">
        <f t="shared" ca="1" si="11"/>
        <v>489111.49465782911</v>
      </c>
      <c r="J58" s="79">
        <f t="shared" ca="1" si="12"/>
        <v>4068.0016131945708</v>
      </c>
      <c r="K58" s="80">
        <f t="shared" ca="1" si="1"/>
        <v>-20</v>
      </c>
      <c r="L58" s="80">
        <f t="shared" ca="1" si="13"/>
        <v>-407.59291221485762</v>
      </c>
      <c r="M58" s="80">
        <f t="shared" ca="1" si="52"/>
        <v>0</v>
      </c>
      <c r="N58" s="80">
        <f t="shared" ca="1" si="15"/>
        <v>0</v>
      </c>
      <c r="O58" s="81">
        <f t="shared" ca="1" si="2"/>
        <v>-3333.3333333333335</v>
      </c>
      <c r="P58" s="79">
        <f t="shared" ca="1" si="3"/>
        <v>489418.57002547552</v>
      </c>
      <c r="Q58" s="35"/>
      <c r="R58">
        <f t="shared" ca="1" si="16"/>
        <v>175</v>
      </c>
      <c r="S58" s="78">
        <f t="shared" ca="1" si="33"/>
        <v>69.499999999999744</v>
      </c>
      <c r="T58" s="55">
        <f t="shared" ca="1" si="17"/>
        <v>0</v>
      </c>
      <c r="U58" s="78">
        <f t="shared" ca="1" si="18"/>
        <v>1</v>
      </c>
      <c r="V58" s="79">
        <f t="shared" ca="1" si="34"/>
        <v>523875.70934369013</v>
      </c>
      <c r="W58" s="79">
        <f t="shared" ca="1" si="4"/>
        <v>4357.1399445733086</v>
      </c>
      <c r="X58" s="80">
        <f t="shared" ca="1" si="35"/>
        <v>-20</v>
      </c>
      <c r="Y58" s="80">
        <f t="shared" ca="1" si="36"/>
        <v>-218.28154555987089</v>
      </c>
      <c r="Z58" s="80">
        <f t="shared" ca="1" si="20"/>
        <v>0</v>
      </c>
      <c r="AA58" s="80">
        <f t="shared" ca="1" si="37"/>
        <v>0</v>
      </c>
      <c r="AB58" s="81">
        <f t="shared" ca="1" si="21"/>
        <v>-1944.1138067905574</v>
      </c>
      <c r="AC58" s="79">
        <f t="shared" ca="1" si="5"/>
        <v>526050.45393591304</v>
      </c>
      <c r="AD58" s="35"/>
      <c r="AE58" s="55">
        <f t="shared" ca="1" si="38"/>
        <v>3.2787340871175408E-3</v>
      </c>
      <c r="AF58" s="78">
        <f t="shared" ca="1" si="39"/>
        <v>0.85717622558742523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56"/>
        <v>119</v>
      </c>
      <c r="AN58" s="66">
        <f t="shared" si="57"/>
        <v>0</v>
      </c>
      <c r="AO58" s="67">
        <f t="shared" si="40"/>
        <v>2.5664517644146633E-5</v>
      </c>
      <c r="AP58" s="68">
        <f t="shared" ca="1" si="58"/>
        <v>7.9638115005105288E-8</v>
      </c>
      <c r="AR58" s="69">
        <f t="shared" si="25"/>
        <v>5</v>
      </c>
      <c r="AS58" s="70">
        <f t="shared" si="41"/>
        <v>55</v>
      </c>
      <c r="AT58" s="71">
        <f t="shared" ca="1" si="42"/>
        <v>0.62281239275090594</v>
      </c>
      <c r="AU58" s="72">
        <f t="shared" ca="1" si="26"/>
        <v>8.3171253540881285E-3</v>
      </c>
      <c r="AV58" s="73">
        <f t="shared" ca="1" si="27"/>
        <v>1.0083171253540881</v>
      </c>
      <c r="AW58" s="74">
        <f ca="1">PRODUCT(AV$4:AV58)</f>
        <v>1.599108296655714</v>
      </c>
      <c r="AY58" s="75">
        <f t="shared" si="43"/>
        <v>55</v>
      </c>
      <c r="AZ58" s="76">
        <f t="shared" ca="1" si="61"/>
        <v>1.0090596596129187</v>
      </c>
      <c r="BA58" s="76">
        <f t="shared" ca="1" si="61"/>
        <v>1.0090596596129187</v>
      </c>
      <c r="BB58" s="76">
        <f t="shared" ca="1" si="61"/>
        <v>1.0090596596129187</v>
      </c>
      <c r="BC58" s="76">
        <f t="shared" ca="1" si="61"/>
        <v>1.0090596596129187</v>
      </c>
      <c r="BD58" s="76">
        <f t="shared" ca="1" si="61"/>
        <v>1.0090596596129187</v>
      </c>
      <c r="BE58" s="76">
        <f t="shared" ca="1" si="61"/>
        <v>1.0090596596129187</v>
      </c>
      <c r="BF58" s="76">
        <f t="shared" ca="1" si="61"/>
        <v>1.0090596596129187</v>
      </c>
      <c r="BG58" s="76">
        <f t="shared" ca="1" si="61"/>
        <v>1.0090596596129187</v>
      </c>
      <c r="BH58" s="76">
        <f t="shared" ca="1" si="61"/>
        <v>1.0090596596129187</v>
      </c>
      <c r="BI58" s="76">
        <f t="shared" ca="1" si="61"/>
        <v>1.0090596596129187</v>
      </c>
      <c r="BJ58" s="76">
        <f t="shared" ca="1" si="61"/>
        <v>1.0090596596129187</v>
      </c>
      <c r="BK58" s="76">
        <f t="shared" ca="1" si="61"/>
        <v>1.0090596596129187</v>
      </c>
      <c r="BL58" s="76">
        <f t="shared" ca="1" si="55"/>
        <v>0.11430000000000118</v>
      </c>
      <c r="BM58" s="77">
        <f t="shared" ca="1" si="59"/>
        <v>359.09905714166285</v>
      </c>
      <c r="BO58" s="70">
        <f t="shared" si="44"/>
        <v>55</v>
      </c>
      <c r="BP58" s="171">
        <f t="shared" ca="1" si="49"/>
        <v>0.1045</v>
      </c>
      <c r="BQ58" s="172">
        <f t="shared" ca="1" si="30"/>
        <v>8.3171253540881285E-3</v>
      </c>
      <c r="BR58" s="172">
        <f t="shared" ca="1" si="48"/>
        <v>0.62534851585183115</v>
      </c>
    </row>
    <row r="59" spans="5:70">
      <c r="E59">
        <f t="shared" si="31"/>
        <v>56</v>
      </c>
      <c r="F59" s="64">
        <f t="shared" si="32"/>
        <v>59.583333333333464</v>
      </c>
      <c r="G59" s="55">
        <f t="shared" si="0"/>
        <v>0</v>
      </c>
      <c r="H59" s="78">
        <f t="shared" si="47"/>
        <v>1</v>
      </c>
      <c r="I59" s="79">
        <f t="shared" ca="1" si="11"/>
        <v>489418.57002547552</v>
      </c>
      <c r="J59" s="79">
        <f t="shared" ca="1" si="12"/>
        <v>4070.5555975204384</v>
      </c>
      <c r="K59" s="80">
        <f t="shared" ca="1" si="1"/>
        <v>-20</v>
      </c>
      <c r="L59" s="80">
        <f t="shared" ca="1" si="13"/>
        <v>-407.84880835456295</v>
      </c>
      <c r="M59" s="80">
        <f t="shared" ca="1" si="52"/>
        <v>0</v>
      </c>
      <c r="N59" s="80">
        <f t="shared" ca="1" si="15"/>
        <v>0</v>
      </c>
      <c r="O59" s="81">
        <f t="shared" ca="1" si="2"/>
        <v>-3333.3333333333335</v>
      </c>
      <c r="P59" s="79">
        <f t="shared" ca="1" si="3"/>
        <v>489727.94348130806</v>
      </c>
      <c r="Q59" s="35"/>
      <c r="R59">
        <f t="shared" ca="1" si="16"/>
        <v>176</v>
      </c>
      <c r="S59" s="78">
        <f t="shared" ca="1" si="33"/>
        <v>69.583333333333073</v>
      </c>
      <c r="T59" s="55">
        <f t="shared" ca="1" si="17"/>
        <v>0</v>
      </c>
      <c r="U59" s="78">
        <f t="shared" ca="1" si="18"/>
        <v>1</v>
      </c>
      <c r="V59" s="79">
        <f t="shared" ca="1" si="34"/>
        <v>524161.90921266552</v>
      </c>
      <c r="W59" s="79">
        <f t="shared" ca="1" si="4"/>
        <v>4359.5203047598998</v>
      </c>
      <c r="X59" s="80">
        <f t="shared" ca="1" si="35"/>
        <v>-20</v>
      </c>
      <c r="Y59" s="80">
        <f t="shared" ca="1" si="36"/>
        <v>-218.4007955052773</v>
      </c>
      <c r="Z59" s="80">
        <f t="shared" ca="1" si="20"/>
        <v>0</v>
      </c>
      <c r="AA59" s="80">
        <f t="shared" ca="1" si="37"/>
        <v>0</v>
      </c>
      <c r="AB59" s="81">
        <f t="shared" ca="1" si="21"/>
        <v>-1944.1138067905574</v>
      </c>
      <c r="AC59" s="79">
        <f t="shared" ca="1" si="5"/>
        <v>526338.91491512954</v>
      </c>
      <c r="AD59" s="35"/>
      <c r="AE59" s="55">
        <f t="shared" ca="1" si="38"/>
        <v>3.5900448504841975E-3</v>
      </c>
      <c r="AF59" s="78">
        <f t="shared" ca="1" si="39"/>
        <v>0.85409892449279756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56"/>
        <v>120</v>
      </c>
      <c r="AN59" s="66">
        <f t="shared" si="57"/>
        <v>0</v>
      </c>
      <c r="AO59" s="67">
        <f t="shared" si="40"/>
        <v>2.5664517644146633E-5</v>
      </c>
      <c r="AP59" s="68">
        <f t="shared" ca="1" si="58"/>
        <v>7.1469186938082388E-8</v>
      </c>
      <c r="AR59" s="69">
        <f t="shared" si="25"/>
        <v>5</v>
      </c>
      <c r="AS59" s="70">
        <f t="shared" si="41"/>
        <v>56</v>
      </c>
      <c r="AT59" s="71">
        <f t="shared" ca="1" si="42"/>
        <v>0.6176323840083171</v>
      </c>
      <c r="AU59" s="72">
        <f t="shared" ca="1" si="26"/>
        <v>8.3171253540881285E-3</v>
      </c>
      <c r="AV59" s="73">
        <f t="shared" ca="1" si="27"/>
        <v>1.0083171253540881</v>
      </c>
      <c r="AW59" s="74">
        <f ca="1">PRODUCT(AV$4:AV59)</f>
        <v>1.6124082808137619</v>
      </c>
      <c r="AY59" s="75">
        <f t="shared" si="43"/>
        <v>56</v>
      </c>
      <c r="AZ59" s="76">
        <f t="shared" ca="1" si="61"/>
        <v>1.0090596596129187</v>
      </c>
      <c r="BA59" s="76">
        <f t="shared" ca="1" si="61"/>
        <v>1.0090596596129187</v>
      </c>
      <c r="BB59" s="76">
        <f t="shared" ca="1" si="61"/>
        <v>1.0090596596129187</v>
      </c>
      <c r="BC59" s="76">
        <f t="shared" ca="1" si="61"/>
        <v>1.0090596596129187</v>
      </c>
      <c r="BD59" s="76">
        <f t="shared" ca="1" si="61"/>
        <v>1.0090596596129187</v>
      </c>
      <c r="BE59" s="76">
        <f t="shared" ca="1" si="61"/>
        <v>1.0090596596129187</v>
      </c>
      <c r="BF59" s="76">
        <f t="shared" ca="1" si="61"/>
        <v>1.0090596596129187</v>
      </c>
      <c r="BG59" s="76">
        <f t="shared" ca="1" si="61"/>
        <v>1.0090596596129187</v>
      </c>
      <c r="BH59" s="76">
        <f t="shared" ca="1" si="61"/>
        <v>1.0090596596129187</v>
      </c>
      <c r="BI59" s="76">
        <f t="shared" ca="1" si="61"/>
        <v>1.0090596596129187</v>
      </c>
      <c r="BJ59" s="76">
        <f t="shared" ca="1" si="61"/>
        <v>1.0090596596129187</v>
      </c>
      <c r="BK59" s="76">
        <f t="shared" ca="1" si="61"/>
        <v>1.0090596596129187</v>
      </c>
      <c r="BL59" s="76">
        <f t="shared" ca="1" si="55"/>
        <v>0.11430000000000118</v>
      </c>
      <c r="BM59" s="77">
        <f t="shared" ca="1" si="59"/>
        <v>400.14407937295533</v>
      </c>
      <c r="BO59" s="70">
        <f t="shared" si="44"/>
        <v>56</v>
      </c>
      <c r="BP59" s="171">
        <f t="shared" ca="1" si="49"/>
        <v>0.1045</v>
      </c>
      <c r="BQ59" s="172">
        <f t="shared" ca="1" si="30"/>
        <v>8.3171253540881285E-3</v>
      </c>
      <c r="BR59" s="172">
        <f t="shared" ca="1" si="48"/>
        <v>0.62019031525645185</v>
      </c>
    </row>
    <row r="60" spans="5:70">
      <c r="E60">
        <f t="shared" si="31"/>
        <v>57</v>
      </c>
      <c r="F60" s="64">
        <f t="shared" si="32"/>
        <v>59.666666666666799</v>
      </c>
      <c r="G60" s="55">
        <f t="shared" si="0"/>
        <v>0</v>
      </c>
      <c r="H60" s="78">
        <f t="shared" si="47"/>
        <v>1</v>
      </c>
      <c r="I60" s="79">
        <f t="shared" ca="1" si="11"/>
        <v>489727.94348130806</v>
      </c>
      <c r="J60" s="79">
        <f t="shared" ca="1" si="12"/>
        <v>4073.1286953338254</v>
      </c>
      <c r="K60" s="80">
        <f t="shared" ca="1" si="1"/>
        <v>-20</v>
      </c>
      <c r="L60" s="80">
        <f t="shared" ca="1" si="13"/>
        <v>-408.10661956775675</v>
      </c>
      <c r="M60" s="80">
        <f t="shared" ca="1" si="52"/>
        <v>0</v>
      </c>
      <c r="N60" s="80">
        <f t="shared" ca="1" si="15"/>
        <v>0</v>
      </c>
      <c r="O60" s="81">
        <f t="shared" ca="1" si="2"/>
        <v>-3333.3333333333335</v>
      </c>
      <c r="P60" s="79">
        <f t="shared" ca="1" si="3"/>
        <v>490039.6322237408</v>
      </c>
      <c r="Q60" s="35"/>
      <c r="R60">
        <f t="shared" ca="1" si="16"/>
        <v>177</v>
      </c>
      <c r="S60" s="78">
        <f t="shared" ca="1" si="33"/>
        <v>69.666666666666401</v>
      </c>
      <c r="T60" s="55">
        <f t="shared" ca="1" si="17"/>
        <v>0</v>
      </c>
      <c r="U60" s="78">
        <f t="shared" ca="1" si="18"/>
        <v>1</v>
      </c>
      <c r="V60" s="79">
        <f t="shared" ca="1" si="34"/>
        <v>524449.33460402908</v>
      </c>
      <c r="W60" s="79">
        <f t="shared" ca="1" si="4"/>
        <v>4361.9108577698189</v>
      </c>
      <c r="X60" s="80">
        <f t="shared" ca="1" si="35"/>
        <v>-20</v>
      </c>
      <c r="Y60" s="80">
        <f t="shared" ca="1" si="36"/>
        <v>-218.52055608501212</v>
      </c>
      <c r="Z60" s="80">
        <f t="shared" ca="1" si="20"/>
        <v>0</v>
      </c>
      <c r="AA60" s="80">
        <f t="shared" ca="1" si="37"/>
        <v>0</v>
      </c>
      <c r="AB60" s="81">
        <f t="shared" ca="1" si="21"/>
        <v>-1944.1138067905574</v>
      </c>
      <c r="AC60" s="79">
        <f t="shared" ca="1" si="5"/>
        <v>526628.61109892325</v>
      </c>
      <c r="AD60" s="35"/>
      <c r="AE60" s="55">
        <f t="shared" ca="1" si="38"/>
        <v>3.5900448504841975E-3</v>
      </c>
      <c r="AF60" s="78">
        <f t="shared" ca="1" si="39"/>
        <v>0.85103267104711811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56"/>
        <v>121</v>
      </c>
      <c r="AN60" s="66">
        <f t="shared" si="57"/>
        <v>0</v>
      </c>
      <c r="AO60" s="67">
        <f t="shared" si="40"/>
        <v>2.5664517644146633E-5</v>
      </c>
      <c r="AP60" s="68">
        <f t="shared" ca="1" si="58"/>
        <v>6.4138191634283688E-8</v>
      </c>
      <c r="AR60" s="69">
        <f t="shared" si="25"/>
        <v>5</v>
      </c>
      <c r="AS60" s="70">
        <f t="shared" si="41"/>
        <v>57</v>
      </c>
      <c r="AT60" s="71">
        <f t="shared" ca="1" si="42"/>
        <v>0.61249545804777561</v>
      </c>
      <c r="AU60" s="72">
        <f t="shared" ca="1" si="26"/>
        <v>8.3171253540881285E-3</v>
      </c>
      <c r="AV60" s="73">
        <f t="shared" ca="1" si="27"/>
        <v>1.0083171253540881</v>
      </c>
      <c r="AW60" s="74">
        <f ca="1">PRODUCT(AV$4:AV60)</f>
        <v>1.6258188826072597</v>
      </c>
      <c r="AY60" s="75">
        <f t="shared" si="43"/>
        <v>57</v>
      </c>
      <c r="AZ60" s="76">
        <f t="shared" ca="1" si="61"/>
        <v>1.0090596596129187</v>
      </c>
      <c r="BA60" s="76">
        <f t="shared" ca="1" si="61"/>
        <v>1.0090596596129187</v>
      </c>
      <c r="BB60" s="76">
        <f t="shared" ca="1" si="61"/>
        <v>1.0090596596129187</v>
      </c>
      <c r="BC60" s="76">
        <f t="shared" ca="1" si="61"/>
        <v>1.0090596596129187</v>
      </c>
      <c r="BD60" s="76">
        <f t="shared" ca="1" si="61"/>
        <v>1.0090596596129187</v>
      </c>
      <c r="BE60" s="76">
        <f t="shared" ca="1" si="61"/>
        <v>1.0090596596129187</v>
      </c>
      <c r="BF60" s="76">
        <f t="shared" ca="1" si="61"/>
        <v>1.0090596596129187</v>
      </c>
      <c r="BG60" s="76">
        <f t="shared" ca="1" si="61"/>
        <v>1.0090596596129187</v>
      </c>
      <c r="BH60" s="76">
        <f t="shared" ca="1" si="61"/>
        <v>1.0090596596129187</v>
      </c>
      <c r="BI60" s="76">
        <f t="shared" ca="1" si="61"/>
        <v>1.0090596596129187</v>
      </c>
      <c r="BJ60" s="76">
        <f t="shared" ca="1" si="61"/>
        <v>1.0090596596129187</v>
      </c>
      <c r="BK60" s="76">
        <f t="shared" ca="1" si="61"/>
        <v>1.0090596596129187</v>
      </c>
      <c r="BL60" s="76">
        <f t="shared" ca="1" si="55"/>
        <v>0.11430000000000118</v>
      </c>
      <c r="BM60" s="77">
        <f t="shared" ca="1" si="59"/>
        <v>445.88054764528459</v>
      </c>
      <c r="BO60" s="70">
        <f t="shared" si="44"/>
        <v>57</v>
      </c>
      <c r="BP60" s="171">
        <f t="shared" ca="1" si="49"/>
        <v>0.1045</v>
      </c>
      <c r="BQ60" s="172">
        <f t="shared" ca="1" si="30"/>
        <v>8.3171253540881285E-3</v>
      </c>
      <c r="BR60" s="172">
        <f t="shared" ca="1" si="48"/>
        <v>0.61507466218890339</v>
      </c>
    </row>
    <row r="61" spans="5:70">
      <c r="E61">
        <f t="shared" si="31"/>
        <v>58</v>
      </c>
      <c r="F61" s="64">
        <f t="shared" si="32"/>
        <v>59.750000000000135</v>
      </c>
      <c r="G61" s="55">
        <f t="shared" si="0"/>
        <v>0</v>
      </c>
      <c r="H61" s="78">
        <f t="shared" si="47"/>
        <v>1</v>
      </c>
      <c r="I61" s="79">
        <f t="shared" ca="1" si="11"/>
        <v>490039.6322237408</v>
      </c>
      <c r="J61" s="79">
        <f t="shared" ca="1" si="12"/>
        <v>4075.7210496760963</v>
      </c>
      <c r="K61" s="80">
        <f t="shared" ca="1" si="1"/>
        <v>-20</v>
      </c>
      <c r="L61" s="80">
        <f t="shared" ca="1" si="13"/>
        <v>-408.36636018645072</v>
      </c>
      <c r="M61" s="80">
        <f t="shared" ca="1" si="52"/>
        <v>0</v>
      </c>
      <c r="N61" s="80">
        <f t="shared" ca="1" si="15"/>
        <v>0</v>
      </c>
      <c r="O61" s="81">
        <f t="shared" ca="1" si="2"/>
        <v>-3333.3333333333335</v>
      </c>
      <c r="P61" s="79">
        <f t="shared" ca="1" si="3"/>
        <v>490353.65357989713</v>
      </c>
      <c r="Q61" s="35"/>
      <c r="R61">
        <f t="shared" ca="1" si="16"/>
        <v>178</v>
      </c>
      <c r="S61" s="78">
        <f t="shared" ca="1" si="33"/>
        <v>69.74999999999973</v>
      </c>
      <c r="T61" s="55">
        <f t="shared" ca="1" si="17"/>
        <v>0</v>
      </c>
      <c r="U61" s="78">
        <f t="shared" ca="1" si="18"/>
        <v>1</v>
      </c>
      <c r="V61" s="79">
        <f t="shared" ca="1" si="34"/>
        <v>524737.99076552992</v>
      </c>
      <c r="W61" s="79">
        <f t="shared" ca="1" si="4"/>
        <v>4364.3116472492511</v>
      </c>
      <c r="X61" s="80">
        <f t="shared" ca="1" si="35"/>
        <v>-20</v>
      </c>
      <c r="Y61" s="80">
        <f t="shared" ca="1" si="36"/>
        <v>-218.64082948563748</v>
      </c>
      <c r="Z61" s="80">
        <f t="shared" ca="1" si="20"/>
        <v>0</v>
      </c>
      <c r="AA61" s="80">
        <f t="shared" ca="1" si="37"/>
        <v>0</v>
      </c>
      <c r="AB61" s="81">
        <f t="shared" ca="1" si="21"/>
        <v>-1944.1138067905574</v>
      </c>
      <c r="AC61" s="79">
        <f t="shared" ca="1" si="5"/>
        <v>526919.54777650302</v>
      </c>
      <c r="AD61" s="35"/>
      <c r="AE61" s="55">
        <f t="shared" ca="1" si="38"/>
        <v>3.5900448504841975E-3</v>
      </c>
      <c r="AF61" s="78">
        <f t="shared" ca="1" si="39"/>
        <v>0.8479774255888316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56"/>
        <v>122</v>
      </c>
      <c r="AN61" s="66">
        <f t="shared" si="57"/>
        <v>0</v>
      </c>
      <c r="AO61" s="67">
        <f t="shared" si="40"/>
        <v>2.5664517644146633E-5</v>
      </c>
      <c r="AP61" s="68">
        <f t="shared" ca="1" si="58"/>
        <v>5.7559177631054137E-8</v>
      </c>
      <c r="AR61" s="69">
        <f t="shared" si="25"/>
        <v>5</v>
      </c>
      <c r="AS61" s="70">
        <f t="shared" si="41"/>
        <v>58</v>
      </c>
      <c r="AT61" s="71">
        <f t="shared" ca="1" si="42"/>
        <v>0.6074012565443826</v>
      </c>
      <c r="AU61" s="72">
        <f t="shared" ca="1" si="26"/>
        <v>8.3171253540881285E-3</v>
      </c>
      <c r="AV61" s="73">
        <f t="shared" ca="1" si="27"/>
        <v>1.0083171253540881</v>
      </c>
      <c r="AW61" s="74">
        <f ca="1">PRODUCT(AV$4:AV61)</f>
        <v>1.6393410220569478</v>
      </c>
      <c r="AY61" s="75">
        <f t="shared" si="43"/>
        <v>58</v>
      </c>
      <c r="AZ61" s="76">
        <f t="shared" ca="1" si="61"/>
        <v>1.0090596596129187</v>
      </c>
      <c r="BA61" s="76">
        <f t="shared" ca="1" si="61"/>
        <v>1.0090596596129187</v>
      </c>
      <c r="BB61" s="76">
        <f t="shared" ca="1" si="61"/>
        <v>1.0090596596129187</v>
      </c>
      <c r="BC61" s="76">
        <f t="shared" ca="1" si="61"/>
        <v>1.0090596596129187</v>
      </c>
      <c r="BD61" s="76">
        <f t="shared" ca="1" si="61"/>
        <v>1.0090596596129187</v>
      </c>
      <c r="BE61" s="76">
        <f t="shared" ca="1" si="61"/>
        <v>1.0090596596129187</v>
      </c>
      <c r="BF61" s="76">
        <f t="shared" ca="1" si="61"/>
        <v>1.0090596596129187</v>
      </c>
      <c r="BG61" s="76">
        <f t="shared" ca="1" si="61"/>
        <v>1.0090596596129187</v>
      </c>
      <c r="BH61" s="76">
        <f t="shared" ca="1" si="61"/>
        <v>1.0090596596129187</v>
      </c>
      <c r="BI61" s="76">
        <f t="shared" ca="1" si="61"/>
        <v>1.0090596596129187</v>
      </c>
      <c r="BJ61" s="76">
        <f t="shared" ca="1" si="61"/>
        <v>1.0090596596129187</v>
      </c>
      <c r="BK61" s="76">
        <f t="shared" ca="1" si="61"/>
        <v>1.0090596596129187</v>
      </c>
      <c r="BL61" s="76">
        <f t="shared" ca="1" si="55"/>
        <v>0.11430000000000118</v>
      </c>
      <c r="BM61" s="77">
        <f t="shared" ca="1" si="59"/>
        <v>496.84469424114116</v>
      </c>
      <c r="BO61" s="70">
        <f t="shared" si="44"/>
        <v>58</v>
      </c>
      <c r="BP61" s="171">
        <f t="shared" ca="1" si="49"/>
        <v>0.1045</v>
      </c>
      <c r="BQ61" s="172">
        <f t="shared" ca="1" si="30"/>
        <v>8.3171253540881285E-3</v>
      </c>
      <c r="BR61" s="172">
        <f t="shared" ca="1" si="48"/>
        <v>0.61000120569499328</v>
      </c>
    </row>
    <row r="62" spans="5:70">
      <c r="E62">
        <f t="shared" si="31"/>
        <v>59</v>
      </c>
      <c r="F62" s="64">
        <f t="shared" si="32"/>
        <v>59.833333333333471</v>
      </c>
      <c r="G62" s="55">
        <f t="shared" si="0"/>
        <v>0</v>
      </c>
      <c r="H62" s="78">
        <f t="shared" si="47"/>
        <v>1</v>
      </c>
      <c r="I62" s="79">
        <f t="shared" ca="1" si="11"/>
        <v>490353.65357989713</v>
      </c>
      <c r="J62" s="79">
        <f t="shared" ca="1" si="12"/>
        <v>4078.3328046591096</v>
      </c>
      <c r="K62" s="80">
        <f t="shared" ca="1" si="1"/>
        <v>-20</v>
      </c>
      <c r="L62" s="80">
        <f t="shared" ca="1" si="13"/>
        <v>-408.62804464991433</v>
      </c>
      <c r="M62" s="80">
        <f t="shared" ca="1" si="52"/>
        <v>0</v>
      </c>
      <c r="N62" s="80">
        <f t="shared" ca="1" si="15"/>
        <v>0</v>
      </c>
      <c r="O62" s="81">
        <f t="shared" ca="1" si="2"/>
        <v>-3333.3333333333335</v>
      </c>
      <c r="P62" s="79">
        <f t="shared" ca="1" si="3"/>
        <v>490670.02500657301</v>
      </c>
      <c r="Q62" s="35"/>
      <c r="R62">
        <f t="shared" ca="1" si="16"/>
        <v>179</v>
      </c>
      <c r="S62" s="78">
        <f t="shared" ca="1" si="33"/>
        <v>69.833333333333059</v>
      </c>
      <c r="T62" s="55">
        <f t="shared" ca="1" si="17"/>
        <v>0</v>
      </c>
      <c r="U62" s="78">
        <f t="shared" ca="1" si="18"/>
        <v>1</v>
      </c>
      <c r="V62" s="79">
        <f t="shared" ca="1" si="34"/>
        <v>525027.88296738849</v>
      </c>
      <c r="W62" s="79">
        <f t="shared" ca="1" si="4"/>
        <v>4366.7227170312817</v>
      </c>
      <c r="X62" s="80">
        <f t="shared" ca="1" si="35"/>
        <v>-20</v>
      </c>
      <c r="Y62" s="80">
        <f t="shared" ca="1" si="36"/>
        <v>-218.76161790307856</v>
      </c>
      <c r="Z62" s="80">
        <f t="shared" ca="1" si="20"/>
        <v>0</v>
      </c>
      <c r="AA62" s="80">
        <f t="shared" ca="1" si="37"/>
        <v>0</v>
      </c>
      <c r="AB62" s="81">
        <f t="shared" ca="1" si="21"/>
        <v>-1944.1138067905574</v>
      </c>
      <c r="AC62" s="79">
        <f t="shared" ca="1" si="5"/>
        <v>527211.73025972606</v>
      </c>
      <c r="AD62" s="35"/>
      <c r="AE62" s="55">
        <f t="shared" ca="1" si="38"/>
        <v>3.5900448504841975E-3</v>
      </c>
      <c r="AF62" s="78">
        <f t="shared" ca="1" si="39"/>
        <v>0.84493314859876956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56"/>
        <v>123</v>
      </c>
      <c r="AN62" s="66">
        <f t="shared" si="57"/>
        <v>0</v>
      </c>
      <c r="AO62" s="67">
        <f t="shared" si="40"/>
        <v>2.5664517644146633E-5</v>
      </c>
      <c r="AP62" s="68">
        <f t="shared" ca="1" si="58"/>
        <v>5.1655009989279433E-8</v>
      </c>
      <c r="AR62" s="69">
        <f t="shared" si="25"/>
        <v>5</v>
      </c>
      <c r="AS62" s="70">
        <f t="shared" si="41"/>
        <v>59</v>
      </c>
      <c r="AT62" s="71">
        <f t="shared" ca="1" si="42"/>
        <v>0.60234942415347237</v>
      </c>
      <c r="AU62" s="72">
        <f t="shared" ca="1" si="26"/>
        <v>8.3171253540881285E-3</v>
      </c>
      <c r="AV62" s="73">
        <f t="shared" ca="1" si="27"/>
        <v>1.0083171253540881</v>
      </c>
      <c r="AW62" s="74">
        <f ca="1">PRODUCT(AV$4:AV62)</f>
        <v>1.6529756268354943</v>
      </c>
      <c r="AY62" s="75">
        <f t="shared" si="43"/>
        <v>59</v>
      </c>
      <c r="AZ62" s="76">
        <f t="shared" ca="1" si="61"/>
        <v>1.0090596596129187</v>
      </c>
      <c r="BA62" s="76">
        <f t="shared" ca="1" si="61"/>
        <v>1.0090596596129187</v>
      </c>
      <c r="BB62" s="76">
        <f t="shared" ca="1" si="61"/>
        <v>1.0090596596129187</v>
      </c>
      <c r="BC62" s="76">
        <f t="shared" ca="1" si="61"/>
        <v>1.0090596596129187</v>
      </c>
      <c r="BD62" s="76">
        <f t="shared" ca="1" si="61"/>
        <v>1.0090596596129187</v>
      </c>
      <c r="BE62" s="76">
        <f t="shared" ca="1" si="61"/>
        <v>1.0090596596129187</v>
      </c>
      <c r="BF62" s="76">
        <f t="shared" ca="1" si="61"/>
        <v>1.0090596596129187</v>
      </c>
      <c r="BG62" s="76">
        <f t="shared" ca="1" si="61"/>
        <v>1.0090596596129187</v>
      </c>
      <c r="BH62" s="76">
        <f t="shared" ca="1" si="61"/>
        <v>1.0090596596129187</v>
      </c>
      <c r="BI62" s="76">
        <f t="shared" ca="1" si="61"/>
        <v>1.0090596596129187</v>
      </c>
      <c r="BJ62" s="76">
        <f t="shared" ca="1" si="61"/>
        <v>1.0090596596129187</v>
      </c>
      <c r="BK62" s="76">
        <f t="shared" ca="1" si="61"/>
        <v>1.0090596596129187</v>
      </c>
      <c r="BL62" s="76">
        <f t="shared" ca="1" si="55"/>
        <v>0.11430000000000118</v>
      </c>
      <c r="BM62" s="77">
        <f t="shared" ca="1" si="59"/>
        <v>553.63404279290421</v>
      </c>
      <c r="BO62" s="70">
        <f t="shared" si="44"/>
        <v>59</v>
      </c>
      <c r="BP62" s="171">
        <f t="shared" ca="1" si="49"/>
        <v>0.1045</v>
      </c>
      <c r="BQ62" s="172">
        <f t="shared" ca="1" si="30"/>
        <v>8.3171253540881285E-3</v>
      </c>
      <c r="BR62" s="172">
        <f t="shared" ca="1" si="48"/>
        <v>0.60496959771538217</v>
      </c>
    </row>
    <row r="63" spans="5:70">
      <c r="E63">
        <f t="shared" si="31"/>
        <v>60</v>
      </c>
      <c r="F63" s="64">
        <f t="shared" si="32"/>
        <v>59.916666666666806</v>
      </c>
      <c r="G63" s="55">
        <f t="shared" si="0"/>
        <v>0</v>
      </c>
      <c r="H63" s="78">
        <f t="shared" si="47"/>
        <v>1</v>
      </c>
      <c r="I63" s="79">
        <f t="shared" ca="1" si="11"/>
        <v>490670.02500657301</v>
      </c>
      <c r="J63" s="79">
        <f t="shared" ca="1" si="12"/>
        <v>4080.9641054732242</v>
      </c>
      <c r="K63" s="80">
        <f t="shared" ca="1" si="1"/>
        <v>-20</v>
      </c>
      <c r="L63" s="80">
        <f t="shared" ca="1" si="13"/>
        <v>-408.89168750547753</v>
      </c>
      <c r="M63" s="80">
        <f t="shared" ca="1" si="52"/>
        <v>0</v>
      </c>
      <c r="N63" s="80">
        <f t="shared" ca="1" si="15"/>
        <v>0</v>
      </c>
      <c r="O63" s="81">
        <f t="shared" ca="1" si="2"/>
        <v>-3333.3333333333335</v>
      </c>
      <c r="P63" s="79">
        <f t="shared" ca="1" si="3"/>
        <v>490988.76409120747</v>
      </c>
      <c r="Q63" s="35"/>
      <c r="R63">
        <f t="shared" ca="1" si="16"/>
        <v>180</v>
      </c>
      <c r="S63" s="78">
        <f t="shared" ca="1" si="33"/>
        <v>69.916666666666387</v>
      </c>
      <c r="T63" s="55">
        <f t="shared" ca="1" si="17"/>
        <v>0</v>
      </c>
      <c r="U63" s="78">
        <f t="shared" ca="1" si="18"/>
        <v>1</v>
      </c>
      <c r="V63" s="79">
        <f t="shared" ca="1" si="34"/>
        <v>525319.01650239225</v>
      </c>
      <c r="W63" s="79">
        <f t="shared" ca="1" si="4"/>
        <v>4369.1441111366867</v>
      </c>
      <c r="X63" s="80">
        <f t="shared" ca="1" si="35"/>
        <v>-20</v>
      </c>
      <c r="Y63" s="80">
        <f t="shared" ca="1" si="36"/>
        <v>-218.88292354266346</v>
      </c>
      <c r="Z63" s="80">
        <f t="shared" ca="1" si="20"/>
        <v>0</v>
      </c>
      <c r="AA63" s="80">
        <f t="shared" ca="1" si="37"/>
        <v>0</v>
      </c>
      <c r="AB63" s="81">
        <f t="shared" ca="1" si="21"/>
        <v>-1944.1138067905574</v>
      </c>
      <c r="AC63" s="79">
        <f t="shared" ca="1" si="5"/>
        <v>527505.16388319572</v>
      </c>
      <c r="AD63" s="35"/>
      <c r="AE63" s="55">
        <f t="shared" ca="1" si="38"/>
        <v>3.5900448504841975E-3</v>
      </c>
      <c r="AF63" s="78">
        <f t="shared" ca="1" si="39"/>
        <v>0.8418998006996391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56"/>
        <v>124</v>
      </c>
      <c r="AN63" s="66">
        <f t="shared" si="57"/>
        <v>0</v>
      </c>
      <c r="AO63" s="67">
        <f t="shared" si="40"/>
        <v>2.5664517644146633E-5</v>
      </c>
      <c r="AP63" s="68">
        <f t="shared" ca="1" si="58"/>
        <v>4.6356465933123379E-8</v>
      </c>
      <c r="AR63" s="69">
        <f t="shared" si="25"/>
        <v>5</v>
      </c>
      <c r="AS63" s="70">
        <f t="shared" si="41"/>
        <v>60</v>
      </c>
      <c r="AT63" s="71">
        <f t="shared" ca="1" si="42"/>
        <v>0.59733960848582512</v>
      </c>
      <c r="AU63" s="72">
        <f t="shared" ca="1" si="26"/>
        <v>8.3171253540881285E-3</v>
      </c>
      <c r="AV63" s="73">
        <f t="shared" ca="1" si="27"/>
        <v>1.0083171253540881</v>
      </c>
      <c r="AW63" s="74">
        <f ca="1">PRODUCT(AV$4:AV63)</f>
        <v>1.6667236323311374</v>
      </c>
      <c r="AY63" s="75">
        <f t="shared" si="43"/>
        <v>60</v>
      </c>
      <c r="AZ63" s="76">
        <f t="shared" ca="1" si="61"/>
        <v>1.0090596596129187</v>
      </c>
      <c r="BA63" s="76">
        <f t="shared" ca="1" si="61"/>
        <v>1.0090596596129187</v>
      </c>
      <c r="BB63" s="76">
        <f t="shared" ca="1" si="61"/>
        <v>1.0090596596129187</v>
      </c>
      <c r="BC63" s="76">
        <f t="shared" ca="1" si="61"/>
        <v>1.0090596596129187</v>
      </c>
      <c r="BD63" s="76">
        <f t="shared" ca="1" si="61"/>
        <v>1.0090596596129187</v>
      </c>
      <c r="BE63" s="76">
        <f t="shared" ca="1" si="61"/>
        <v>1.0090596596129187</v>
      </c>
      <c r="BF63" s="76">
        <f t="shared" ca="1" si="61"/>
        <v>1.0090596596129187</v>
      </c>
      <c r="BG63" s="76">
        <f t="shared" ca="1" si="61"/>
        <v>1.0090596596129187</v>
      </c>
      <c r="BH63" s="76">
        <f t="shared" ca="1" si="61"/>
        <v>1.0090596596129187</v>
      </c>
      <c r="BI63" s="76">
        <f t="shared" ca="1" si="61"/>
        <v>1.0090596596129187</v>
      </c>
      <c r="BJ63" s="76">
        <f t="shared" ca="1" si="61"/>
        <v>1.0090596596129187</v>
      </c>
      <c r="BK63" s="76">
        <f t="shared" ca="1" si="61"/>
        <v>1.0090596596129187</v>
      </c>
      <c r="BL63" s="76">
        <f t="shared" ca="1" si="55"/>
        <v>0.11430000000000118</v>
      </c>
      <c r="BM63" s="77">
        <f t="shared" ca="1" si="59"/>
        <v>616.91441388413386</v>
      </c>
      <c r="BO63" s="70">
        <f t="shared" si="44"/>
        <v>60</v>
      </c>
      <c r="BP63" s="171">
        <f t="shared" ca="1" si="49"/>
        <v>0.1045</v>
      </c>
      <c r="BQ63" s="172">
        <f t="shared" ca="1" si="30"/>
        <v>8.3171253540881285E-3</v>
      </c>
      <c r="BR63" s="172">
        <f t="shared" ca="1" si="48"/>
        <v>0.59997949306170573</v>
      </c>
    </row>
    <row r="64" spans="5:70">
      <c r="E64">
        <f t="shared" si="31"/>
        <v>61</v>
      </c>
      <c r="F64" s="64">
        <f t="shared" si="32"/>
        <v>60.000000000000142</v>
      </c>
      <c r="G64" s="55">
        <f t="shared" si="0"/>
        <v>0</v>
      </c>
      <c r="H64" s="78">
        <f t="shared" si="47"/>
        <v>1</v>
      </c>
      <c r="I64" s="79">
        <f t="shared" ca="1" si="11"/>
        <v>490988.76409120747</v>
      </c>
      <c r="J64" s="79">
        <f t="shared" ca="1" si="12"/>
        <v>4083.6150983953767</v>
      </c>
      <c r="K64" s="80">
        <f t="shared" ca="1" si="1"/>
        <v>-20</v>
      </c>
      <c r="L64" s="80">
        <f t="shared" ca="1" si="13"/>
        <v>-409.15730340933959</v>
      </c>
      <c r="M64" s="80">
        <f t="shared" ca="1" si="52"/>
        <v>-3682.4157306840557</v>
      </c>
      <c r="N64" s="80">
        <f t="shared" ca="1" si="15"/>
        <v>0</v>
      </c>
      <c r="O64" s="81">
        <f t="shared" ca="1" si="2"/>
        <v>-3333.3333333333335</v>
      </c>
      <c r="P64" s="79">
        <f t="shared" ca="1" si="3"/>
        <v>487627.47282217612</v>
      </c>
      <c r="Q64" s="35"/>
      <c r="R64">
        <f t="shared" ca="1" si="16"/>
        <v>181</v>
      </c>
      <c r="S64" s="78">
        <f t="shared" ca="1" si="33"/>
        <v>69.999999999999716</v>
      </c>
      <c r="T64" s="55">
        <f t="shared" ca="1" si="17"/>
        <v>3.5900448504841975E-3</v>
      </c>
      <c r="U64" s="78">
        <f t="shared" ca="1" si="18"/>
        <v>0.83887734265551372</v>
      </c>
      <c r="V64" s="79">
        <f t="shared" ca="1" si="34"/>
        <v>525611.39668599307</v>
      </c>
      <c r="W64" s="79">
        <f t="shared" ca="1" si="4"/>
        <v>4371.5758737747456</v>
      </c>
      <c r="X64" s="80">
        <f t="shared" ca="1" si="35"/>
        <v>-16.777546853110273</v>
      </c>
      <c r="Y64" s="80">
        <f t="shared" ca="1" si="36"/>
        <v>-219.00474861916379</v>
      </c>
      <c r="Z64" s="80">
        <f t="shared" ca="1" si="20"/>
        <v>-3942.0854751449478</v>
      </c>
      <c r="AA64" s="80">
        <f t="shared" ca="1" si="37"/>
        <v>0</v>
      </c>
      <c r="AB64" s="81">
        <f t="shared" ca="1" si="21"/>
        <v>-1630.8730240603575</v>
      </c>
      <c r="AC64" s="79">
        <f t="shared" ca="1" si="5"/>
        <v>524174.23176509031</v>
      </c>
      <c r="AD64" s="35"/>
      <c r="AE64" s="55">
        <f t="shared" ca="1" si="38"/>
        <v>3.5900448504841975E-3</v>
      </c>
      <c r="AF64" s="78">
        <f t="shared" ca="1" si="39"/>
        <v>0.83887734265551372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56"/>
        <v>125</v>
      </c>
      <c r="AN64" s="66">
        <f t="shared" si="57"/>
        <v>0</v>
      </c>
      <c r="AO64" s="67">
        <f t="shared" si="40"/>
        <v>2.5664517644146633E-5</v>
      </c>
      <c r="AP64" s="68">
        <f t="shared" ca="1" si="58"/>
        <v>4.1601423255068939E-8</v>
      </c>
      <c r="AR64" s="69">
        <f t="shared" si="25"/>
        <v>6</v>
      </c>
      <c r="AS64" s="70">
        <f t="shared" si="41"/>
        <v>61</v>
      </c>
      <c r="AT64" s="71">
        <f t="shared" ca="1" si="42"/>
        <v>0.59237146008308661</v>
      </c>
      <c r="AU64" s="72">
        <f t="shared" ca="1" si="26"/>
        <v>8.3171253540881285E-3</v>
      </c>
      <c r="AV64" s="73">
        <f t="shared" ca="1" si="27"/>
        <v>1.0083171253540881</v>
      </c>
      <c r="AW64" s="74">
        <f ca="1">PRODUCT(AV$4:AV64)</f>
        <v>1.6805859817118565</v>
      </c>
      <c r="AY64" s="75">
        <f t="shared" si="43"/>
        <v>61</v>
      </c>
      <c r="AZ64" s="76">
        <f t="shared" ca="1" si="61"/>
        <v>1.0090596596129187</v>
      </c>
      <c r="BA64" s="76">
        <f t="shared" ca="1" si="61"/>
        <v>1.0090596596129187</v>
      </c>
      <c r="BB64" s="76">
        <f t="shared" ca="1" si="61"/>
        <v>1.0090596596129187</v>
      </c>
      <c r="BC64" s="76">
        <f t="shared" ca="1" si="61"/>
        <v>1.0090596596129187</v>
      </c>
      <c r="BD64" s="76">
        <f t="shared" ca="1" si="61"/>
        <v>1.0090596596129187</v>
      </c>
      <c r="BE64" s="76">
        <f t="shared" ca="1" si="61"/>
        <v>1.0090596596129187</v>
      </c>
      <c r="BF64" s="76">
        <f t="shared" ca="1" si="61"/>
        <v>1.0090596596129187</v>
      </c>
      <c r="BG64" s="76">
        <f t="shared" ca="1" si="61"/>
        <v>1.0090596596129187</v>
      </c>
      <c r="BH64" s="76">
        <f t="shared" ca="1" si="61"/>
        <v>1.0090596596129187</v>
      </c>
      <c r="BI64" s="76">
        <f t="shared" ca="1" si="61"/>
        <v>1.0090596596129187</v>
      </c>
      <c r="BJ64" s="76">
        <f t="shared" ca="1" si="61"/>
        <v>1.0090596596129187</v>
      </c>
      <c r="BK64" s="76">
        <f t="shared" ca="1" si="61"/>
        <v>1.0090596596129187</v>
      </c>
      <c r="BL64" s="76">
        <f t="shared" ca="1" si="55"/>
        <v>0.11430000000000118</v>
      </c>
      <c r="BM64" s="77">
        <f t="shared" ca="1" si="59"/>
        <v>687.42773139109113</v>
      </c>
      <c r="BO64" s="70">
        <f t="shared" si="44"/>
        <v>61</v>
      </c>
      <c r="BP64" s="171">
        <f t="shared" ca="1" si="49"/>
        <v>0.1045</v>
      </c>
      <c r="BQ64" s="172">
        <f t="shared" ca="1" si="30"/>
        <v>8.3171253540881285E-3</v>
      </c>
      <c r="BR64" s="172">
        <f t="shared" ca="1" si="48"/>
        <v>0.59503054939289313</v>
      </c>
    </row>
    <row r="65" spans="5:70">
      <c r="E65">
        <f t="shared" si="31"/>
        <v>62</v>
      </c>
      <c r="F65" s="64">
        <f t="shared" si="32"/>
        <v>60.083333333333478</v>
      </c>
      <c r="G65" s="55">
        <f t="shared" si="0"/>
        <v>0</v>
      </c>
      <c r="H65" s="78">
        <f t="shared" si="47"/>
        <v>1</v>
      </c>
      <c r="I65" s="79">
        <f t="shared" ca="1" si="11"/>
        <v>487627.47282217612</v>
      </c>
      <c r="J65" s="79">
        <f t="shared" ca="1" si="12"/>
        <v>4055.658817559241</v>
      </c>
      <c r="K65" s="80">
        <f t="shared" ca="1" si="1"/>
        <v>-20</v>
      </c>
      <c r="L65" s="80">
        <f t="shared" ca="1" si="13"/>
        <v>-406.35622735181346</v>
      </c>
      <c r="M65" s="80">
        <f t="shared" ca="1" si="52"/>
        <v>0</v>
      </c>
      <c r="N65" s="80">
        <f t="shared" ca="1" si="15"/>
        <v>0</v>
      </c>
      <c r="O65" s="81">
        <f t="shared" ca="1" si="2"/>
        <v>-3333.3333333333335</v>
      </c>
      <c r="P65" s="79">
        <f t="shared" ca="1" si="3"/>
        <v>487923.44207905023</v>
      </c>
      <c r="Q65" s="35"/>
      <c r="R65">
        <f t="shared" ca="1" si="16"/>
        <v>182</v>
      </c>
      <c r="S65" s="78">
        <f t="shared" ca="1" si="33"/>
        <v>70.083333333333044</v>
      </c>
      <c r="T65" s="55">
        <f t="shared" ca="1" si="17"/>
        <v>3.5900448504841975E-3</v>
      </c>
      <c r="U65" s="78">
        <f t="shared" ca="1" si="18"/>
        <v>0.83586573537132547</v>
      </c>
      <c r="V65" s="79">
        <f t="shared" ca="1" si="34"/>
        <v>522292.42276358552</v>
      </c>
      <c r="W65" s="79">
        <f t="shared" ca="1" si="4"/>
        <v>4343.9715516151327</v>
      </c>
      <c r="X65" s="80">
        <f t="shared" ca="1" si="35"/>
        <v>-16.71731470742651</v>
      </c>
      <c r="Y65" s="80">
        <f t="shared" ca="1" si="36"/>
        <v>-217.62184281816064</v>
      </c>
      <c r="Z65" s="80">
        <f t="shared" ca="1" si="20"/>
        <v>0</v>
      </c>
      <c r="AA65" s="80">
        <f t="shared" ca="1" si="37"/>
        <v>0</v>
      </c>
      <c r="AB65" s="81">
        <f t="shared" ca="1" si="21"/>
        <v>-1625.0181167585361</v>
      </c>
      <c r="AC65" s="79">
        <f t="shared" ca="1" si="5"/>
        <v>524777.03704091639</v>
      </c>
      <c r="AD65" s="35"/>
      <c r="AE65" s="55">
        <f t="shared" ca="1" si="38"/>
        <v>3.5900448504841975E-3</v>
      </c>
      <c r="AF65" s="78">
        <f t="shared" ca="1" si="39"/>
        <v>0.83586573537132547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56"/>
        <v>126</v>
      </c>
      <c r="AN65" s="66">
        <f t="shared" si="57"/>
        <v>0</v>
      </c>
      <c r="AO65" s="67">
        <f t="shared" si="40"/>
        <v>2.5664517644146633E-5</v>
      </c>
      <c r="AP65" s="68">
        <f t="shared" ca="1" si="58"/>
        <v>3.7334131970805796E-8</v>
      </c>
      <c r="AR65" s="69">
        <f t="shared" si="25"/>
        <v>6</v>
      </c>
      <c r="AS65" s="70">
        <f t="shared" si="41"/>
        <v>62</v>
      </c>
      <c r="AT65" s="71">
        <f t="shared" ca="1" si="42"/>
        <v>0.5874446323933914</v>
      </c>
      <c r="AU65" s="72">
        <f t="shared" ca="1" si="26"/>
        <v>8.3171253540881285E-3</v>
      </c>
      <c r="AV65" s="73">
        <f t="shared" ca="1" si="27"/>
        <v>1.0083171253540881</v>
      </c>
      <c r="AW65" s="74">
        <f ca="1">PRODUCT(AV$4:AV65)</f>
        <v>1.6945636259900771</v>
      </c>
      <c r="AY65" s="75">
        <f t="shared" si="43"/>
        <v>62</v>
      </c>
      <c r="AZ65" s="76">
        <f t="shared" ref="AZ65:BK74" ca="1" si="62">OFFSET($AV$3,($AY65*12-12)+AZ$3,0)</f>
        <v>1.0090596596129187</v>
      </c>
      <c r="BA65" s="76">
        <f t="shared" ca="1" si="62"/>
        <v>1.0090596596129187</v>
      </c>
      <c r="BB65" s="76">
        <f t="shared" ca="1" si="62"/>
        <v>1.0090596596129187</v>
      </c>
      <c r="BC65" s="76">
        <f t="shared" ca="1" si="62"/>
        <v>1.0090596596129187</v>
      </c>
      <c r="BD65" s="76">
        <f t="shared" ca="1" si="62"/>
        <v>1.0090596596129187</v>
      </c>
      <c r="BE65" s="76">
        <f t="shared" ca="1" si="62"/>
        <v>1.0090596596129187</v>
      </c>
      <c r="BF65" s="76">
        <f t="shared" ca="1" si="62"/>
        <v>1.0090596596129187</v>
      </c>
      <c r="BG65" s="76">
        <f t="shared" ca="1" si="62"/>
        <v>1.0090596596129187</v>
      </c>
      <c r="BH65" s="76">
        <f t="shared" ca="1" si="62"/>
        <v>1.0090596596129187</v>
      </c>
      <c r="BI65" s="76">
        <f t="shared" ca="1" si="62"/>
        <v>1.0090596596129187</v>
      </c>
      <c r="BJ65" s="76">
        <f t="shared" ca="1" si="62"/>
        <v>1.0090596596129187</v>
      </c>
      <c r="BK65" s="76">
        <f t="shared" ca="1" si="62"/>
        <v>1.0090596596129187</v>
      </c>
      <c r="BL65" s="76">
        <f t="shared" ca="1" si="55"/>
        <v>0.11430000000000118</v>
      </c>
      <c r="BM65" s="77">
        <f t="shared" ca="1" si="59"/>
        <v>766.00072108909364</v>
      </c>
      <c r="BO65" s="70">
        <f t="shared" si="44"/>
        <v>62</v>
      </c>
      <c r="BP65" s="171">
        <f t="shared" ca="1" si="49"/>
        <v>0.1045</v>
      </c>
      <c r="BQ65" s="172">
        <f t="shared" ca="1" si="30"/>
        <v>8.3171253540881285E-3</v>
      </c>
      <c r="BR65" s="172">
        <f t="shared" ca="1" si="48"/>
        <v>0.59012242719168118</v>
      </c>
    </row>
    <row r="66" spans="5:70">
      <c r="E66">
        <f t="shared" si="31"/>
        <v>63</v>
      </c>
      <c r="F66" s="64">
        <f t="shared" si="32"/>
        <v>60.166666666666814</v>
      </c>
      <c r="G66" s="55">
        <f t="shared" si="0"/>
        <v>0</v>
      </c>
      <c r="H66" s="78">
        <f t="shared" si="47"/>
        <v>1</v>
      </c>
      <c r="I66" s="79">
        <f t="shared" ca="1" si="11"/>
        <v>487923.44207905023</v>
      </c>
      <c r="J66" s="79">
        <f t="shared" ca="1" si="12"/>
        <v>4058.1204309696191</v>
      </c>
      <c r="K66" s="80">
        <f t="shared" ca="1" si="1"/>
        <v>-20</v>
      </c>
      <c r="L66" s="80">
        <f t="shared" ca="1" si="13"/>
        <v>-406.60286839920855</v>
      </c>
      <c r="M66" s="80">
        <f t="shared" ca="1" si="52"/>
        <v>0</v>
      </c>
      <c r="N66" s="80">
        <f t="shared" ca="1" si="15"/>
        <v>0</v>
      </c>
      <c r="O66" s="81">
        <f t="shared" ca="1" si="2"/>
        <v>-3333.3333333333335</v>
      </c>
      <c r="P66" s="79">
        <f t="shared" ca="1" si="3"/>
        <v>488221.62630828732</v>
      </c>
      <c r="Q66" s="35"/>
      <c r="R66">
        <f t="shared" ca="1" si="16"/>
        <v>183</v>
      </c>
      <c r="S66" s="78">
        <f t="shared" ca="1" si="33"/>
        <v>70.166666666666373</v>
      </c>
      <c r="T66" s="55">
        <f t="shared" ca="1" si="17"/>
        <v>3.5900448504841975E-3</v>
      </c>
      <c r="U66" s="78">
        <f t="shared" ca="1" si="18"/>
        <v>0.83286493989235943</v>
      </c>
      <c r="V66" s="79">
        <f t="shared" ca="1" si="34"/>
        <v>522893.06394143531</v>
      </c>
      <c r="W66" s="79">
        <f t="shared" ca="1" si="4"/>
        <v>4348.9671595841364</v>
      </c>
      <c r="X66" s="80">
        <f t="shared" ca="1" si="35"/>
        <v>-16.65729879784719</v>
      </c>
      <c r="Y66" s="80">
        <f t="shared" ca="1" si="36"/>
        <v>-217.87210997559805</v>
      </c>
      <c r="Z66" s="80">
        <f t="shared" ca="1" si="20"/>
        <v>0</v>
      </c>
      <c r="AA66" s="80">
        <f t="shared" ca="1" si="37"/>
        <v>0</v>
      </c>
      <c r="AB66" s="81">
        <f t="shared" ca="1" si="21"/>
        <v>-1619.1842288365235</v>
      </c>
      <c r="AC66" s="79">
        <f t="shared" ca="1" si="5"/>
        <v>525388.3174634095</v>
      </c>
      <c r="AD66" s="35"/>
      <c r="AE66" s="55">
        <f t="shared" ca="1" si="38"/>
        <v>3.5900448504841975E-3</v>
      </c>
      <c r="AF66" s="78">
        <f t="shared" ca="1" si="39"/>
        <v>0.83286493989235943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56"/>
        <v>127</v>
      </c>
      <c r="AN66" s="66">
        <f t="shared" si="57"/>
        <v>0</v>
      </c>
      <c r="AO66" s="67">
        <f t="shared" si="40"/>
        <v>2.5664517644146633E-5</v>
      </c>
      <c r="AP66" s="68">
        <f t="shared" ca="1" si="58"/>
        <v>3.3504560684560494E-8</v>
      </c>
      <c r="AR66" s="69">
        <f t="shared" si="25"/>
        <v>6</v>
      </c>
      <c r="AS66" s="70">
        <f t="shared" si="41"/>
        <v>63</v>
      </c>
      <c r="AT66" s="71">
        <f t="shared" ca="1" si="42"/>
        <v>0.58255878174718934</v>
      </c>
      <c r="AU66" s="72">
        <f t="shared" ca="1" si="26"/>
        <v>8.3171253540881285E-3</v>
      </c>
      <c r="AV66" s="73">
        <f t="shared" ca="1" si="27"/>
        <v>1.0083171253540881</v>
      </c>
      <c r="AW66" s="74">
        <f ca="1">PRODUCT(AV$4:AV66)</f>
        <v>1.7086575240879147</v>
      </c>
      <c r="AY66" s="75">
        <f t="shared" si="43"/>
        <v>63</v>
      </c>
      <c r="AZ66" s="76">
        <f t="shared" ca="1" si="62"/>
        <v>1.0090596596129187</v>
      </c>
      <c r="BA66" s="76">
        <f t="shared" ca="1" si="62"/>
        <v>1.0090596596129187</v>
      </c>
      <c r="BB66" s="76">
        <f t="shared" ca="1" si="62"/>
        <v>1.0090596596129187</v>
      </c>
      <c r="BC66" s="76">
        <f t="shared" ca="1" si="62"/>
        <v>1.0090596596129187</v>
      </c>
      <c r="BD66" s="76">
        <f t="shared" ca="1" si="62"/>
        <v>1.0090596596129187</v>
      </c>
      <c r="BE66" s="76">
        <f t="shared" ca="1" si="62"/>
        <v>1.0090596596129187</v>
      </c>
      <c r="BF66" s="76">
        <f t="shared" ca="1" si="62"/>
        <v>1.0090596596129187</v>
      </c>
      <c r="BG66" s="76">
        <f t="shared" ca="1" si="62"/>
        <v>1.0090596596129187</v>
      </c>
      <c r="BH66" s="76">
        <f t="shared" ca="1" si="62"/>
        <v>1.0090596596129187</v>
      </c>
      <c r="BI66" s="76">
        <f t="shared" ca="1" si="62"/>
        <v>1.0090596596129187</v>
      </c>
      <c r="BJ66" s="76">
        <f t="shared" ca="1" si="62"/>
        <v>1.0090596596129187</v>
      </c>
      <c r="BK66" s="76">
        <f t="shared" ca="1" si="62"/>
        <v>1.0090596596129187</v>
      </c>
      <c r="BL66" s="76">
        <f t="shared" ca="1" si="55"/>
        <v>0.11430000000000118</v>
      </c>
      <c r="BM66" s="77">
        <f t="shared" ca="1" si="59"/>
        <v>853.55460350957799</v>
      </c>
      <c r="BO66" s="70">
        <f t="shared" si="44"/>
        <v>63</v>
      </c>
      <c r="BP66" s="171">
        <f t="shared" ca="1" si="49"/>
        <v>0.1045</v>
      </c>
      <c r="BQ66" s="172">
        <f t="shared" ca="1" si="30"/>
        <v>8.3171253540881285E-3</v>
      </c>
      <c r="BR66" s="172">
        <f t="shared" ca="1" si="48"/>
        <v>0.58525478974132206</v>
      </c>
    </row>
    <row r="67" spans="5:70">
      <c r="E67">
        <f t="shared" si="31"/>
        <v>64</v>
      </c>
      <c r="F67" s="64">
        <f t="shared" si="32"/>
        <v>60.250000000000149</v>
      </c>
      <c r="G67" s="55">
        <f t="shared" si="0"/>
        <v>0</v>
      </c>
      <c r="H67" s="78">
        <f t="shared" si="47"/>
        <v>1</v>
      </c>
      <c r="I67" s="79">
        <f t="shared" ca="1" si="11"/>
        <v>488221.62630828732</v>
      </c>
      <c r="J67" s="79">
        <f t="shared" ca="1" si="12"/>
        <v>4060.6004665827959</v>
      </c>
      <c r="K67" s="80">
        <f t="shared" ca="1" si="1"/>
        <v>-20</v>
      </c>
      <c r="L67" s="80">
        <f t="shared" ca="1" si="13"/>
        <v>-406.85135525690612</v>
      </c>
      <c r="M67" s="80">
        <f t="shared" ca="1" si="52"/>
        <v>0</v>
      </c>
      <c r="N67" s="80">
        <f t="shared" ca="1" si="15"/>
        <v>0</v>
      </c>
      <c r="O67" s="81">
        <f t="shared" ca="1" si="2"/>
        <v>-3333.3333333333335</v>
      </c>
      <c r="P67" s="79">
        <f t="shared" ca="1" si="3"/>
        <v>488522.04208627989</v>
      </c>
      <c r="Q67" s="35"/>
      <c r="R67">
        <f t="shared" ca="1" si="16"/>
        <v>184</v>
      </c>
      <c r="S67" s="78">
        <f t="shared" ca="1" si="33"/>
        <v>70.249999999999702</v>
      </c>
      <c r="T67" s="55">
        <f t="shared" ca="1" si="17"/>
        <v>3.5900448504841975E-3</v>
      </c>
      <c r="U67" s="78">
        <f t="shared" ca="1" si="18"/>
        <v>0.82987491740375008</v>
      </c>
      <c r="V67" s="79">
        <f t="shared" ca="1" si="34"/>
        <v>523502.14983979543</v>
      </c>
      <c r="W67" s="79">
        <f t="shared" ca="1" si="4"/>
        <v>4354.033003352205</v>
      </c>
      <c r="X67" s="80">
        <f t="shared" ca="1" si="35"/>
        <v>-16.597498348075</v>
      </c>
      <c r="Y67" s="80">
        <f t="shared" ca="1" si="36"/>
        <v>-218.12589576658144</v>
      </c>
      <c r="Z67" s="80">
        <f t="shared" ca="1" si="20"/>
        <v>0</v>
      </c>
      <c r="AA67" s="80">
        <f t="shared" ca="1" si="37"/>
        <v>0</v>
      </c>
      <c r="AB67" s="81">
        <f t="shared" ca="1" si="21"/>
        <v>-1613.3712848338039</v>
      </c>
      <c r="AC67" s="79">
        <f t="shared" ca="1" si="5"/>
        <v>526008.08816419926</v>
      </c>
      <c r="AD67" s="35"/>
      <c r="AE67" s="55">
        <f t="shared" ca="1" si="38"/>
        <v>3.5900448504841975E-3</v>
      </c>
      <c r="AF67" s="78">
        <f t="shared" ca="1" si="39"/>
        <v>0.82987491740375008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56"/>
        <v>128</v>
      </c>
      <c r="AN67" s="66">
        <f t="shared" si="57"/>
        <v>0</v>
      </c>
      <c r="AO67" s="67">
        <f t="shared" si="40"/>
        <v>2.5664517644146633E-5</v>
      </c>
      <c r="AP67" s="68">
        <f t="shared" ca="1" si="58"/>
        <v>3.0067810001400391E-8</v>
      </c>
      <c r="AR67" s="69">
        <f t="shared" si="25"/>
        <v>6</v>
      </c>
      <c r="AS67" s="70">
        <f t="shared" si="41"/>
        <v>64</v>
      </c>
      <c r="AT67" s="71">
        <f t="shared" ca="1" si="42"/>
        <v>0.57771356733327306</v>
      </c>
      <c r="AU67" s="72">
        <f t="shared" ca="1" si="26"/>
        <v>8.3171253540881285E-3</v>
      </c>
      <c r="AV67" s="73">
        <f t="shared" ca="1" si="27"/>
        <v>1.0083171253540881</v>
      </c>
      <c r="AW67" s="74">
        <f ca="1">PRODUCT(AV$4:AV67)</f>
        <v>1.7228686429029598</v>
      </c>
      <c r="AY67" s="75">
        <f t="shared" si="43"/>
        <v>64</v>
      </c>
      <c r="AZ67" s="76">
        <f t="shared" ca="1" si="62"/>
        <v>1.0090596596129187</v>
      </c>
      <c r="BA67" s="76">
        <f t="shared" ca="1" si="62"/>
        <v>1.0090596596129187</v>
      </c>
      <c r="BB67" s="76">
        <f t="shared" ca="1" si="62"/>
        <v>1.0090596596129187</v>
      </c>
      <c r="BC67" s="76">
        <f t="shared" ca="1" si="62"/>
        <v>1.0090596596129187</v>
      </c>
      <c r="BD67" s="76">
        <f t="shared" ca="1" si="62"/>
        <v>1.0090596596129187</v>
      </c>
      <c r="BE67" s="76">
        <f t="shared" ca="1" si="62"/>
        <v>1.0090596596129187</v>
      </c>
      <c r="BF67" s="76">
        <f t="shared" ca="1" si="62"/>
        <v>1.0090596596129187</v>
      </c>
      <c r="BG67" s="76">
        <f t="shared" ca="1" si="62"/>
        <v>1.0090596596129187</v>
      </c>
      <c r="BH67" s="76">
        <f t="shared" ca="1" si="62"/>
        <v>1.0090596596129187</v>
      </c>
      <c r="BI67" s="76">
        <f t="shared" ca="1" si="62"/>
        <v>1.0090596596129187</v>
      </c>
      <c r="BJ67" s="76">
        <f t="shared" ca="1" si="62"/>
        <v>1.0090596596129187</v>
      </c>
      <c r="BK67" s="76">
        <f t="shared" ca="1" si="62"/>
        <v>1.0090596596129187</v>
      </c>
      <c r="BL67" s="76">
        <f t="shared" ca="1" si="55"/>
        <v>0.11430000000000118</v>
      </c>
      <c r="BM67" s="77">
        <f t="shared" ca="1" si="59"/>
        <v>951.11589469072374</v>
      </c>
      <c r="BO67" s="70">
        <f t="shared" si="44"/>
        <v>64</v>
      </c>
      <c r="BP67" s="171">
        <f t="shared" ca="1" si="49"/>
        <v>0.1045</v>
      </c>
      <c r="BQ67" s="172">
        <f t="shared" ca="1" si="30"/>
        <v>8.3171253540881285E-3</v>
      </c>
      <c r="BR67" s="172">
        <f t="shared" ca="1" si="48"/>
        <v>0.58042730310248336</v>
      </c>
    </row>
    <row r="68" spans="5:70">
      <c r="E68">
        <f t="shared" si="31"/>
        <v>65</v>
      </c>
      <c r="F68" s="64">
        <f t="shared" si="32"/>
        <v>60.333333333333485</v>
      </c>
      <c r="G68" s="55">
        <f t="shared" ref="G68:G131" si="63">(1-(1-IF(F68&gt;$AJ$90,0,VLOOKUP(ROUND(F68,0),$AJ$4:$AK$90,2,FALSE)))^(1/12))*0</f>
        <v>0</v>
      </c>
      <c r="H68" s="78">
        <f t="shared" si="47"/>
        <v>1</v>
      </c>
      <c r="I68" s="79">
        <f t="shared" ca="1" si="11"/>
        <v>488522.04208627989</v>
      </c>
      <c r="J68" s="79">
        <f t="shared" ref="J68:J131" ca="1" si="64">(I68)*$AU68</f>
        <v>4063.0990622667064</v>
      </c>
      <c r="K68" s="80">
        <f t="shared" ref="K68:K131" ca="1" si="65">IF(I68=0,0,-$C$19)*H68</f>
        <v>-20</v>
      </c>
      <c r="L68" s="80">
        <f t="shared" ca="1" si="13"/>
        <v>-407.10170173856659</v>
      </c>
      <c r="M68" s="80">
        <f t="shared" ca="1" si="52"/>
        <v>0</v>
      </c>
      <c r="N68" s="80">
        <f t="shared" ca="1" si="15"/>
        <v>0</v>
      </c>
      <c r="O68" s="81">
        <f t="shared" ref="O68:O131" ca="1" si="66">-MIN(
IF(MOD(E68-1,IF($C$7="Annual",12,1))=0,1,0)
*IF(F68&lt;=$C$6,H68*$C$5*$C$4/IF($C$7="Monthly",12,1),$C$12),I68)</f>
        <v>-3333.3333333333335</v>
      </c>
      <c r="P68" s="79">
        <f t="shared" ref="P68:P131" ca="1" si="67">SUM(I68:O68)</f>
        <v>488824.70611347473</v>
      </c>
      <c r="Q68" s="35"/>
      <c r="R68">
        <f t="shared" ca="1" si="16"/>
        <v>185</v>
      </c>
      <c r="S68" s="78">
        <f t="shared" ca="1" si="33"/>
        <v>70.33333333333303</v>
      </c>
      <c r="T68" s="55">
        <f t="shared" ca="1" si="17"/>
        <v>3.5900448504841975E-3</v>
      </c>
      <c r="U68" s="78">
        <f t="shared" ca="1" si="18"/>
        <v>0.82689562922997872</v>
      </c>
      <c r="V68" s="79">
        <f t="shared" ca="1" si="34"/>
        <v>524119.69553597237</v>
      </c>
      <c r="W68" s="79">
        <f t="shared" ref="W68:W131" ca="1" si="68">(V68)*$AU68</f>
        <v>4359.1692083191865</v>
      </c>
      <c r="X68" s="80">
        <f t="shared" ca="1" si="35"/>
        <v>-16.537912584599574</v>
      </c>
      <c r="Y68" s="80">
        <f t="shared" ca="1" si="36"/>
        <v>-218.38320647332182</v>
      </c>
      <c r="Z68" s="80">
        <f t="shared" ca="1" si="20"/>
        <v>0</v>
      </c>
      <c r="AA68" s="80">
        <f t="shared" ca="1" si="37"/>
        <v>0</v>
      </c>
      <c r="AB68" s="81">
        <f t="shared" ref="AB68:AB131" ca="1" si="69">-MIN(IF(MOD(R68,IF($C$7="Annual",12,1))=0,1,0)*$C$39*U68/IF($C$7="Monthly",12,1),V68)</f>
        <v>-1607.5792095607674</v>
      </c>
      <c r="AC68" s="79">
        <f t="shared" ref="AC68:AC131" ca="1" si="70">SUM(V68:AB68)</f>
        <v>526636.36441567284</v>
      </c>
      <c r="AD68" s="35"/>
      <c r="AE68" s="55">
        <f t="shared" ca="1" si="38"/>
        <v>3.5900448504841975E-3</v>
      </c>
      <c r="AF68" s="78">
        <f t="shared" ca="1" si="39"/>
        <v>0.82689562922997872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56"/>
        <v>129</v>
      </c>
      <c r="AN68" s="66">
        <f t="shared" si="57"/>
        <v>0</v>
      </c>
      <c r="AO68" s="67">
        <f t="shared" si="40"/>
        <v>2.5664517644146633E-5</v>
      </c>
      <c r="AP68" s="68">
        <f t="shared" ca="1" si="58"/>
        <v>2.6983586109127128E-8</v>
      </c>
      <c r="AR68" s="69">
        <f t="shared" si="25"/>
        <v>6</v>
      </c>
      <c r="AS68" s="70">
        <f t="shared" si="41"/>
        <v>65</v>
      </c>
      <c r="AT68" s="71">
        <f t="shared" ca="1" si="42"/>
        <v>0.57290865117500478</v>
      </c>
      <c r="AU68" s="72">
        <f t="shared" ca="1" si="26"/>
        <v>8.3171253540881285E-3</v>
      </c>
      <c r="AV68" s="73">
        <f t="shared" ca="1" si="27"/>
        <v>1.0083171253540881</v>
      </c>
      <c r="AW68" s="74">
        <f ca="1">PRODUCT(AV$4:AV68)</f>
        <v>1.7371979573746115</v>
      </c>
      <c r="AY68" s="75">
        <f t="shared" si="43"/>
        <v>65</v>
      </c>
      <c r="AZ68" s="76">
        <f t="shared" ca="1" si="62"/>
        <v>1.0090596596129187</v>
      </c>
      <c r="BA68" s="76">
        <f t="shared" ca="1" si="62"/>
        <v>1.0090596596129187</v>
      </c>
      <c r="BB68" s="76">
        <f t="shared" ca="1" si="62"/>
        <v>1.0090596596129187</v>
      </c>
      <c r="BC68" s="76">
        <f t="shared" ca="1" si="62"/>
        <v>1.0090596596129187</v>
      </c>
      <c r="BD68" s="76">
        <f t="shared" ca="1" si="62"/>
        <v>1.0090596596129187</v>
      </c>
      <c r="BE68" s="76">
        <f t="shared" ca="1" si="62"/>
        <v>1.0090596596129187</v>
      </c>
      <c r="BF68" s="76">
        <f t="shared" ca="1" si="62"/>
        <v>1.0090596596129187</v>
      </c>
      <c r="BG68" s="76">
        <f t="shared" ca="1" si="62"/>
        <v>1.0090596596129187</v>
      </c>
      <c r="BH68" s="76">
        <f t="shared" ca="1" si="62"/>
        <v>1.0090596596129187</v>
      </c>
      <c r="BI68" s="76">
        <f t="shared" ca="1" si="62"/>
        <v>1.0090596596129187</v>
      </c>
      <c r="BJ68" s="76">
        <f t="shared" ca="1" si="62"/>
        <v>1.0090596596129187</v>
      </c>
      <c r="BK68" s="76">
        <f t="shared" ca="1" si="62"/>
        <v>1.0090596596129187</v>
      </c>
      <c r="BL68" s="76">
        <f t="shared" ref="BL68:BL99" ca="1" si="71">PRODUCT(AZ68:BK68)-1</f>
        <v>0.11430000000000118</v>
      </c>
      <c r="BM68" s="77">
        <f t="shared" ca="1" si="59"/>
        <v>1059.8284414538746</v>
      </c>
      <c r="BO68" s="70">
        <f t="shared" si="44"/>
        <v>65</v>
      </c>
      <c r="BP68" s="171">
        <f t="shared" ca="1" si="49"/>
        <v>0.1045</v>
      </c>
      <c r="BQ68" s="172">
        <f t="shared" ca="1" si="30"/>
        <v>8.3171253540881285E-3</v>
      </c>
      <c r="BR68" s="172">
        <f t="shared" ca="1" si="48"/>
        <v>0.5756396360903383</v>
      </c>
    </row>
    <row r="69" spans="5:70">
      <c r="E69">
        <f t="shared" si="31"/>
        <v>66</v>
      </c>
      <c r="F69" s="64">
        <f t="shared" si="32"/>
        <v>60.416666666666821</v>
      </c>
      <c r="G69" s="55">
        <f t="shared" si="63"/>
        <v>0</v>
      </c>
      <c r="H69" s="78">
        <f t="shared" si="47"/>
        <v>1</v>
      </c>
      <c r="I69" s="79">
        <f t="shared" ref="I69:I132" ca="1" si="72">MAX(P68,0)*(1-G69)</f>
        <v>488824.70611347473</v>
      </c>
      <c r="J69" s="79">
        <f t="shared" ca="1" si="64"/>
        <v>4065.6163569210589</v>
      </c>
      <c r="K69" s="80">
        <f t="shared" ca="1" si="65"/>
        <v>-20</v>
      </c>
      <c r="L69" s="80">
        <f t="shared" ref="L69:L132" ca="1" si="73">IF(OR(I68+O68=0,K68=0),0,-I69*($C$16/12))</f>
        <v>-407.35392176122895</v>
      </c>
      <c r="M69" s="80">
        <f t="shared" ca="1" si="52"/>
        <v>0</v>
      </c>
      <c r="N69" s="80">
        <f t="shared" ref="N69:N132" ca="1" si="74">IF(OR(I68+O68=0,K68=0),0,-I69*($C$18*(1+$C$20))/12)</f>
        <v>0</v>
      </c>
      <c r="O69" s="81">
        <f t="shared" ca="1" si="66"/>
        <v>-3333.3333333333335</v>
      </c>
      <c r="P69" s="79">
        <f t="shared" ca="1" si="67"/>
        <v>489129.63521530124</v>
      </c>
      <c r="Q69" s="35"/>
      <c r="R69">
        <f t="shared" ref="R69:R132" ca="1" si="75">R68+1</f>
        <v>186</v>
      </c>
      <c r="S69" s="78">
        <f t="shared" ca="1" si="33"/>
        <v>70.416666666666359</v>
      </c>
      <c r="T69" s="55">
        <f t="shared" ref="T69:T132" ca="1" si="76">(1-(1-IF(S69&gt;$AJ$90,0,VLOOKUP(ROUND(S69,0),$AJ$4:$AK$90,2,FALSE)))^(1/12))
*IF(S70-S$4&lt;SUBSTITUTE($C$8, "years", "", 1)/1,0,1)</f>
        <v>3.5900448504841975E-3</v>
      </c>
      <c r="U69" s="78">
        <f t="shared" ref="U69:U132" ca="1" si="77">IF(S70-S$4&lt;SUBSTITUTE($C$8, "years", "", 1)/1,U68,AF68)*
(1-T69)</f>
        <v>0.82392703683437374</v>
      </c>
      <c r="V69" s="79">
        <f t="shared" ca="1" si="34"/>
        <v>524745.7162475246</v>
      </c>
      <c r="W69" s="79">
        <f t="shared" ca="1" si="68"/>
        <v>4364.3759010514214</v>
      </c>
      <c r="X69" s="80">
        <f t="shared" ca="1" si="35"/>
        <v>-16.478540736687474</v>
      </c>
      <c r="Y69" s="80">
        <f t="shared" ca="1" si="36"/>
        <v>-218.64404843646861</v>
      </c>
      <c r="Z69" s="80">
        <f t="shared" ref="Z69:Z132" ca="1" si="78">-IF(MOD(R69-1,12)=0,1,0)*V69*($C$17)</f>
        <v>0</v>
      </c>
      <c r="AA69" s="80">
        <f t="shared" ca="1" si="37"/>
        <v>0</v>
      </c>
      <c r="AB69" s="81">
        <f t="shared" ca="1" si="69"/>
        <v>-1601.8079280977381</v>
      </c>
      <c r="AC69" s="79">
        <f t="shared" ca="1" si="70"/>
        <v>527273.16163130512</v>
      </c>
      <c r="AD69" s="35"/>
      <c r="AE69" s="55">
        <f t="shared" ca="1" si="38"/>
        <v>3.5900448504841975E-3</v>
      </c>
      <c r="AF69" s="78">
        <f t="shared" ca="1" si="39"/>
        <v>0.82392703683437374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ref="AM69:AM90" si="79">$C$6+E69-1</f>
        <v>130</v>
      </c>
      <c r="AN69" s="66">
        <f t="shared" ref="AN69:AN90" si="80">IF(AM69&gt;$AJ$90,0,VLOOKUP($C$6+E69-1,$AJ$4:$AK$90,2,FALSE))</f>
        <v>0</v>
      </c>
      <c r="AO69" s="67">
        <f t="shared" si="40"/>
        <v>2.5664517644146633E-5</v>
      </c>
      <c r="AP69" s="68">
        <f t="shared" ref="AP69:AP90" ca="1" si="81">AO69/BM68</f>
        <v>2.4215728357827423E-8</v>
      </c>
      <c r="AR69" s="69">
        <f t="shared" ref="AR69:AR132" si="82">ROUNDDOWN((AS69-1)/12,0)+1</f>
        <v>6</v>
      </c>
      <c r="AS69" s="70">
        <f t="shared" si="41"/>
        <v>66</v>
      </c>
      <c r="AT69" s="71">
        <f t="shared" ca="1" si="42"/>
        <v>0.5681436981067407</v>
      </c>
      <c r="AU69" s="72">
        <f t="shared" ref="AU69:AU132" ca="1" si="83">IF($AU$2="Yes",BQ69,((1+$AH$21)^(1/12))-1)</f>
        <v>8.3171253540881285E-3</v>
      </c>
      <c r="AV69" s="73">
        <f t="shared" ref="AV69:AV132" ca="1" si="84">(1+AU69)</f>
        <v>1.0083171253540881</v>
      </c>
      <c r="AW69" s="74">
        <f ca="1">PRODUCT(AV$4:AV69)</f>
        <v>1.7516464505509619</v>
      </c>
      <c r="AY69" s="75">
        <f t="shared" si="43"/>
        <v>66</v>
      </c>
      <c r="AZ69" s="76">
        <f t="shared" ca="1" si="62"/>
        <v>1.0090596596129187</v>
      </c>
      <c r="BA69" s="76">
        <f t="shared" ca="1" si="62"/>
        <v>1.0090596596129187</v>
      </c>
      <c r="BB69" s="76">
        <f t="shared" ca="1" si="62"/>
        <v>1.0090596596129187</v>
      </c>
      <c r="BC69" s="76">
        <f t="shared" ca="1" si="62"/>
        <v>1.0090596596129187</v>
      </c>
      <c r="BD69" s="76">
        <f t="shared" ca="1" si="62"/>
        <v>1.0090596596129187</v>
      </c>
      <c r="BE69" s="76">
        <f t="shared" ca="1" si="62"/>
        <v>1.0090596596129187</v>
      </c>
      <c r="BF69" s="76">
        <f t="shared" ca="1" si="62"/>
        <v>1.0090596596129187</v>
      </c>
      <c r="BG69" s="76">
        <f t="shared" ca="1" si="62"/>
        <v>1.0090596596129187</v>
      </c>
      <c r="BH69" s="76">
        <f t="shared" ca="1" si="62"/>
        <v>1.0090596596129187</v>
      </c>
      <c r="BI69" s="76">
        <f t="shared" ca="1" si="62"/>
        <v>1.0090596596129187</v>
      </c>
      <c r="BJ69" s="76">
        <f t="shared" ca="1" si="62"/>
        <v>1.0090596596129187</v>
      </c>
      <c r="BK69" s="76">
        <f t="shared" ca="1" si="62"/>
        <v>1.0090596596129187</v>
      </c>
      <c r="BL69" s="76">
        <f t="shared" ca="1" si="71"/>
        <v>0.11430000000000118</v>
      </c>
      <c r="BM69" s="77">
        <f t="shared" ref="BM69:BM100" ca="1" si="85">PRODUCT(AZ69:BK69)*BM68</f>
        <v>1180.9668323120536</v>
      </c>
      <c r="BO69" s="70">
        <f t="shared" si="44"/>
        <v>66</v>
      </c>
      <c r="BP69" s="171">
        <f t="shared" ca="1" si="49"/>
        <v>0.1045</v>
      </c>
      <c r="BQ69" s="172">
        <f t="shared" ref="BQ69:BQ132" ca="1" si="86">(1+BP69)^(1/12)-1</f>
        <v>8.3171253540881285E-3</v>
      </c>
      <c r="BR69" s="172">
        <f t="shared" ca="1" si="48"/>
        <v>0.57089146025184534</v>
      </c>
    </row>
    <row r="70" spans="5:70">
      <c r="E70">
        <f t="shared" ref="E70:E90" si="87">E69+1</f>
        <v>67</v>
      </c>
      <c r="F70" s="64">
        <f t="shared" ref="F70:F133" si="88">(E70-E69)/12+F69</f>
        <v>60.500000000000156</v>
      </c>
      <c r="G70" s="55">
        <f t="shared" si="63"/>
        <v>0</v>
      </c>
      <c r="H70" s="78">
        <f t="shared" si="47"/>
        <v>1</v>
      </c>
      <c r="I70" s="79">
        <f t="shared" ca="1" si="72"/>
        <v>489129.63521530124</v>
      </c>
      <c r="J70" s="79">
        <f t="shared" ca="1" si="64"/>
        <v>4068.1524904850594</v>
      </c>
      <c r="K70" s="80">
        <f t="shared" ca="1" si="65"/>
        <v>-20</v>
      </c>
      <c r="L70" s="80">
        <f t="shared" ca="1" si="73"/>
        <v>-407.60802934608438</v>
      </c>
      <c r="M70" s="80">
        <f t="shared" ca="1" si="52"/>
        <v>0</v>
      </c>
      <c r="N70" s="80">
        <f t="shared" ca="1" si="74"/>
        <v>0</v>
      </c>
      <c r="O70" s="81">
        <f t="shared" ca="1" si="66"/>
        <v>-3333.3333333333335</v>
      </c>
      <c r="P70" s="79">
        <f t="shared" ca="1" si="67"/>
        <v>489436.84634310688</v>
      </c>
      <c r="Q70" s="35"/>
      <c r="R70">
        <f t="shared" ca="1" si="75"/>
        <v>187</v>
      </c>
      <c r="S70" s="78">
        <f t="shared" ref="S70:S133" ca="1" si="89">(R70-R69)/12+S69</f>
        <v>70.499999999999687</v>
      </c>
      <c r="T70" s="55">
        <f t="shared" ca="1" si="76"/>
        <v>3.5900448504841975E-3</v>
      </c>
      <c r="U70" s="78">
        <f t="shared" ca="1" si="77"/>
        <v>0.82096910181861182</v>
      </c>
      <c r="V70" s="79">
        <f t="shared" ref="V70:V133" ca="1" si="90">MAX(AC69,0)*(1-AE70)</f>
        <v>525380.22733259213</v>
      </c>
      <c r="W70" s="79">
        <f t="shared" ca="1" si="68"/>
        <v>4369.6532092844864</v>
      </c>
      <c r="X70" s="80">
        <f t="shared" ref="X70:X133" ca="1" si="91">IF(V70=0,0,-$C$19)*U70</f>
        <v>-16.419382036372237</v>
      </c>
      <c r="Y70" s="80">
        <f t="shared" ref="Y70:Y133" ca="1" si="92">IF(OR(V69+AB69=0,X69=0),0,-V70*($D$16/12))</f>
        <v>-218.90842805524673</v>
      </c>
      <c r="Z70" s="80">
        <f t="shared" ca="1" si="78"/>
        <v>0</v>
      </c>
      <c r="AA70" s="80">
        <f t="shared" ref="AA70:AA133" ca="1" si="93">IF(OR(V69+AB69=0,X69=0),0,-V70*($C$18*(1+$C$20))/12)</f>
        <v>0</v>
      </c>
      <c r="AB70" s="81">
        <f t="shared" ca="1" si="69"/>
        <v>-1596.057365794006</v>
      </c>
      <c r="AC70" s="79">
        <f t="shared" ca="1" si="70"/>
        <v>527918.49536599114</v>
      </c>
      <c r="AD70" s="35"/>
      <c r="AE70" s="55">
        <f t="shared" ref="AE70:AE133" ca="1" si="94">(1-(1-IF(S70&gt;$AJ$90,0,VLOOKUP(ROUND(S70,0),$AJ$4:$AK$90,2,FALSE)))^(1/12))</f>
        <v>3.5900448504841975E-3</v>
      </c>
      <c r="AF70" s="78">
        <f t="shared" ref="AF70:AF133" ca="1" si="95">AF69*(1-AE70)</f>
        <v>0.82096910181861182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si="79"/>
        <v>131</v>
      </c>
      <c r="AN70" s="66">
        <f t="shared" si="80"/>
        <v>0</v>
      </c>
      <c r="AO70" s="67">
        <f t="shared" ref="AO70:AO90" si="96">(1-IFERROR(AN70,1))*AO69</f>
        <v>2.5664517644146633E-5</v>
      </c>
      <c r="AP70" s="68">
        <f t="shared" ca="1" si="81"/>
        <v>2.1731785298238716E-8</v>
      </c>
      <c r="AR70" s="69">
        <f t="shared" si="82"/>
        <v>6</v>
      </c>
      <c r="AS70" s="70">
        <f t="shared" ref="AS70:AS133" si="97">AS69+1</f>
        <v>67</v>
      </c>
      <c r="AT70" s="71">
        <f t="shared" ref="AT70:AT133" ca="1" si="98">(1-AU70)*AT69</f>
        <v>0.56341837575045173</v>
      </c>
      <c r="AU70" s="72">
        <f t="shared" ca="1" si="83"/>
        <v>8.3171253540881285E-3</v>
      </c>
      <c r="AV70" s="73">
        <f t="shared" ca="1" si="84"/>
        <v>1.0083171253540881</v>
      </c>
      <c r="AW70" s="74">
        <f ca="1">PRODUCT(AV$4:AV70)</f>
        <v>1.7662151136562378</v>
      </c>
      <c r="AY70" s="75">
        <f t="shared" ref="AY70:AY133" si="99">AY69+1</f>
        <v>67</v>
      </c>
      <c r="AZ70" s="76">
        <f t="shared" ca="1" si="62"/>
        <v>1.0090596596129187</v>
      </c>
      <c r="BA70" s="76">
        <f t="shared" ca="1" si="62"/>
        <v>1.0090596596129187</v>
      </c>
      <c r="BB70" s="76">
        <f t="shared" ca="1" si="62"/>
        <v>1.0090596596129187</v>
      </c>
      <c r="BC70" s="76">
        <f t="shared" ca="1" si="62"/>
        <v>1.0090596596129187</v>
      </c>
      <c r="BD70" s="76">
        <f t="shared" ca="1" si="62"/>
        <v>1.0090596596129187</v>
      </c>
      <c r="BE70" s="76">
        <f t="shared" ca="1" si="62"/>
        <v>1.0090596596129187</v>
      </c>
      <c r="BF70" s="76">
        <f t="shared" ca="1" si="62"/>
        <v>1.0090596596129187</v>
      </c>
      <c r="BG70" s="76">
        <f t="shared" ca="1" si="62"/>
        <v>1.0090596596129187</v>
      </c>
      <c r="BH70" s="76">
        <f t="shared" ca="1" si="62"/>
        <v>1.0090596596129187</v>
      </c>
      <c r="BI70" s="76">
        <f t="shared" ca="1" si="62"/>
        <v>1.0090596596129187</v>
      </c>
      <c r="BJ70" s="76">
        <f t="shared" ca="1" si="62"/>
        <v>1.0090596596129187</v>
      </c>
      <c r="BK70" s="76">
        <f t="shared" ca="1" si="62"/>
        <v>1.0090596596129187</v>
      </c>
      <c r="BL70" s="76">
        <f t="shared" ca="1" si="71"/>
        <v>0.11430000000000118</v>
      </c>
      <c r="BM70" s="77">
        <f t="shared" ca="1" si="85"/>
        <v>1315.9513412453227</v>
      </c>
      <c r="BO70" s="70">
        <f t="shared" ref="BO70:BO133" si="100">BO69+1</f>
        <v>67</v>
      </c>
      <c r="BP70" s="171">
        <f t="shared" ca="1" si="49"/>
        <v>0.1045</v>
      </c>
      <c r="BQ70" s="172">
        <f t="shared" ca="1" si="86"/>
        <v>8.3171253540881285E-3</v>
      </c>
      <c r="BR70" s="172">
        <f t="shared" ca="1" si="48"/>
        <v>0.56618244984321464</v>
      </c>
    </row>
    <row r="71" spans="5:70">
      <c r="E71">
        <f t="shared" si="87"/>
        <v>68</v>
      </c>
      <c r="F71" s="64">
        <f t="shared" si="88"/>
        <v>60.583333333333492</v>
      </c>
      <c r="G71" s="55">
        <f t="shared" si="63"/>
        <v>0</v>
      </c>
      <c r="H71" s="78">
        <f t="shared" ref="H71:H134" si="101">H70*(1-G71)</f>
        <v>1</v>
      </c>
      <c r="I71" s="79">
        <f t="shared" ca="1" si="72"/>
        <v>489436.84634310688</v>
      </c>
      <c r="J71" s="79">
        <f t="shared" ca="1" si="64"/>
        <v>4070.7076039451899</v>
      </c>
      <c r="K71" s="80">
        <f t="shared" ca="1" si="65"/>
        <v>-20</v>
      </c>
      <c r="L71" s="80">
        <f t="shared" ca="1" si="73"/>
        <v>-407.86403861925578</v>
      </c>
      <c r="M71" s="80">
        <f t="shared" ca="1" si="52"/>
        <v>0</v>
      </c>
      <c r="N71" s="80">
        <f t="shared" ca="1" si="74"/>
        <v>0</v>
      </c>
      <c r="O71" s="81">
        <f t="shared" ca="1" si="66"/>
        <v>-3333.3333333333335</v>
      </c>
      <c r="P71" s="79">
        <f t="shared" ca="1" si="67"/>
        <v>489746.35657509946</v>
      </c>
      <c r="Q71" s="35"/>
      <c r="R71">
        <f t="shared" ca="1" si="75"/>
        <v>188</v>
      </c>
      <c r="S71" s="78">
        <f t="shared" ca="1" si="89"/>
        <v>70.583333333333016</v>
      </c>
      <c r="T71" s="55">
        <f t="shared" ca="1" si="76"/>
        <v>3.9263561977341821E-3</v>
      </c>
      <c r="U71" s="78">
        <f t="shared" ca="1" si="77"/>
        <v>0.81774568469753806</v>
      </c>
      <c r="V71" s="79">
        <f t="shared" ca="1" si="90"/>
        <v>525845.69930981239</v>
      </c>
      <c r="W71" s="79">
        <f t="shared" ca="1" si="68"/>
        <v>4373.5245980678428</v>
      </c>
      <c r="X71" s="80">
        <f t="shared" ca="1" si="91"/>
        <v>-16.35491369395076</v>
      </c>
      <c r="Y71" s="80">
        <f t="shared" ca="1" si="92"/>
        <v>-219.10237471242183</v>
      </c>
      <c r="Z71" s="80">
        <f t="shared" ca="1" si="78"/>
        <v>0</v>
      </c>
      <c r="AA71" s="80">
        <f t="shared" ca="1" si="93"/>
        <v>0</v>
      </c>
      <c r="AB71" s="81">
        <f t="shared" ca="1" si="69"/>
        <v>-1589.7906760638816</v>
      </c>
      <c r="AC71" s="79">
        <f t="shared" ca="1" si="70"/>
        <v>528393.97594340995</v>
      </c>
      <c r="AD71" s="35"/>
      <c r="AE71" s="55">
        <f t="shared" ca="1" si="94"/>
        <v>3.9263561977341821E-3</v>
      </c>
      <c r="AF71" s="78">
        <f t="shared" ca="1" si="95"/>
        <v>0.81774568469753806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79"/>
        <v>132</v>
      </c>
      <c r="AN71" s="66">
        <f t="shared" si="80"/>
        <v>0</v>
      </c>
      <c r="AO71" s="67">
        <f t="shared" si="96"/>
        <v>2.5664517644146633E-5</v>
      </c>
      <c r="AP71" s="68">
        <f t="shared" ca="1" si="81"/>
        <v>1.9502634208237182E-8</v>
      </c>
      <c r="AR71" s="69">
        <f t="shared" si="82"/>
        <v>6</v>
      </c>
      <c r="AS71" s="70">
        <f t="shared" si="97"/>
        <v>68</v>
      </c>
      <c r="AT71" s="71">
        <f t="shared" ca="1" si="98"/>
        <v>0.55873235449253844</v>
      </c>
      <c r="AU71" s="72">
        <f t="shared" ca="1" si="83"/>
        <v>8.3171253540881285E-3</v>
      </c>
      <c r="AV71" s="73">
        <f t="shared" ca="1" si="84"/>
        <v>1.0083171253540881</v>
      </c>
      <c r="AW71" s="74">
        <f ca="1">PRODUCT(AV$4:AV71)</f>
        <v>1.7809049461588018</v>
      </c>
      <c r="AY71" s="75">
        <f t="shared" si="99"/>
        <v>68</v>
      </c>
      <c r="AZ71" s="76">
        <f t="shared" ca="1" si="62"/>
        <v>1.0090596596129187</v>
      </c>
      <c r="BA71" s="76">
        <f t="shared" ca="1" si="62"/>
        <v>1.0090596596129187</v>
      </c>
      <c r="BB71" s="76">
        <f t="shared" ca="1" si="62"/>
        <v>1.0090596596129187</v>
      </c>
      <c r="BC71" s="76">
        <f t="shared" ca="1" si="62"/>
        <v>1.0090596596129187</v>
      </c>
      <c r="BD71" s="76">
        <f t="shared" ca="1" si="62"/>
        <v>1.0090596596129187</v>
      </c>
      <c r="BE71" s="76">
        <f t="shared" ca="1" si="62"/>
        <v>1.0090596596129187</v>
      </c>
      <c r="BF71" s="76">
        <f t="shared" ca="1" si="62"/>
        <v>1.0090596596129187</v>
      </c>
      <c r="BG71" s="76">
        <f t="shared" ca="1" si="62"/>
        <v>1.0090596596129187</v>
      </c>
      <c r="BH71" s="76">
        <f t="shared" ca="1" si="62"/>
        <v>1.0090596596129187</v>
      </c>
      <c r="BI71" s="76">
        <f t="shared" ca="1" si="62"/>
        <v>1.0090596596129187</v>
      </c>
      <c r="BJ71" s="76">
        <f t="shared" ca="1" si="62"/>
        <v>1.0090596596129187</v>
      </c>
      <c r="BK71" s="76">
        <f t="shared" ca="1" si="62"/>
        <v>1.0090596596129187</v>
      </c>
      <c r="BL71" s="76">
        <f t="shared" ca="1" si="71"/>
        <v>0.11430000000000118</v>
      </c>
      <c r="BM71" s="77">
        <f t="shared" ca="1" si="85"/>
        <v>1466.3645795496648</v>
      </c>
      <c r="BO71" s="70">
        <f t="shared" si="100"/>
        <v>68</v>
      </c>
      <c r="BP71" s="171">
        <f t="shared" ca="1" si="49"/>
        <v>0.1045</v>
      </c>
      <c r="BQ71" s="172">
        <f t="shared" ca="1" si="86"/>
        <v>8.3171253540881285E-3</v>
      </c>
      <c r="BR71" s="172">
        <f t="shared" ref="BR71:BR134" ca="1" si="102">BR70/(1+BQ71)</f>
        <v>0.56151228180756108</v>
      </c>
    </row>
    <row r="72" spans="5:70">
      <c r="E72">
        <f t="shared" si="87"/>
        <v>69</v>
      </c>
      <c r="F72" s="64">
        <f t="shared" si="88"/>
        <v>60.666666666666828</v>
      </c>
      <c r="G72" s="55">
        <f t="shared" si="63"/>
        <v>0</v>
      </c>
      <c r="H72" s="78">
        <f t="shared" si="101"/>
        <v>1</v>
      </c>
      <c r="I72" s="79">
        <f t="shared" ca="1" si="72"/>
        <v>489746.35657509946</v>
      </c>
      <c r="J72" s="79">
        <f t="shared" ca="1" si="64"/>
        <v>4073.2818393430448</v>
      </c>
      <c r="K72" s="80">
        <f t="shared" ca="1" si="65"/>
        <v>-20</v>
      </c>
      <c r="L72" s="80">
        <f t="shared" ca="1" si="73"/>
        <v>-408.12196381258292</v>
      </c>
      <c r="M72" s="80">
        <f t="shared" ca="1" si="52"/>
        <v>0</v>
      </c>
      <c r="N72" s="80">
        <f t="shared" ca="1" si="74"/>
        <v>0</v>
      </c>
      <c r="O72" s="81">
        <f t="shared" ca="1" si="66"/>
        <v>-3333.3333333333335</v>
      </c>
      <c r="P72" s="79">
        <f t="shared" ca="1" si="67"/>
        <v>490058.1831172966</v>
      </c>
      <c r="Q72" s="35"/>
      <c r="R72">
        <f t="shared" ca="1" si="75"/>
        <v>189</v>
      </c>
      <c r="S72" s="78">
        <f t="shared" ca="1" si="89"/>
        <v>70.666666666666345</v>
      </c>
      <c r="T72" s="55">
        <f t="shared" ca="1" si="76"/>
        <v>3.9263561977341821E-3</v>
      </c>
      <c r="U72" s="78">
        <f t="shared" ca="1" si="77"/>
        <v>0.8145349238602555</v>
      </c>
      <c r="V72" s="79">
        <f t="shared" ca="1" si="90"/>
        <v>526319.31298111915</v>
      </c>
      <c r="W72" s="79">
        <f t="shared" ca="1" si="68"/>
        <v>4377.4637023415107</v>
      </c>
      <c r="X72" s="80">
        <f t="shared" ca="1" si="91"/>
        <v>-16.290698477205112</v>
      </c>
      <c r="Y72" s="80">
        <f t="shared" ca="1" si="92"/>
        <v>-219.29971374213298</v>
      </c>
      <c r="Z72" s="80">
        <f t="shared" ca="1" si="78"/>
        <v>0</v>
      </c>
      <c r="AA72" s="80">
        <f t="shared" ca="1" si="93"/>
        <v>0</v>
      </c>
      <c r="AB72" s="81">
        <f t="shared" ca="1" si="69"/>
        <v>-1583.548591589818</v>
      </c>
      <c r="AC72" s="79">
        <f t="shared" ca="1" si="70"/>
        <v>528877.63767965161</v>
      </c>
      <c r="AD72" s="35"/>
      <c r="AE72" s="55">
        <f t="shared" ca="1" si="94"/>
        <v>3.9263561977341821E-3</v>
      </c>
      <c r="AF72" s="78">
        <f t="shared" ca="1" si="95"/>
        <v>0.8145349238602555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79"/>
        <v>133</v>
      </c>
      <c r="AN72" s="66">
        <f t="shared" si="80"/>
        <v>0</v>
      </c>
      <c r="AO72" s="67">
        <f t="shared" si="96"/>
        <v>2.5664517644146633E-5</v>
      </c>
      <c r="AP72" s="68">
        <f t="shared" ca="1" si="81"/>
        <v>1.7502139646627624E-8</v>
      </c>
      <c r="AR72" s="69">
        <f t="shared" si="82"/>
        <v>6</v>
      </c>
      <c r="AS72" s="70">
        <f t="shared" si="97"/>
        <v>69</v>
      </c>
      <c r="AT72" s="71">
        <f t="shared" ca="1" si="98"/>
        <v>0.55408530746083917</v>
      </c>
      <c r="AU72" s="72">
        <f t="shared" ca="1" si="83"/>
        <v>8.3171253540881285E-3</v>
      </c>
      <c r="AV72" s="73">
        <f t="shared" ca="1" si="84"/>
        <v>1.0083171253540881</v>
      </c>
      <c r="AW72" s="74">
        <f ca="1">PRODUCT(AV$4:AV72)</f>
        <v>1.7957169558397201</v>
      </c>
      <c r="AY72" s="75">
        <f t="shared" si="99"/>
        <v>69</v>
      </c>
      <c r="AZ72" s="76">
        <f t="shared" ca="1" si="62"/>
        <v>1.0090596596129187</v>
      </c>
      <c r="BA72" s="76">
        <f t="shared" ca="1" si="62"/>
        <v>1.0090596596129187</v>
      </c>
      <c r="BB72" s="76">
        <f t="shared" ca="1" si="62"/>
        <v>1.0090596596129187</v>
      </c>
      <c r="BC72" s="76">
        <f t="shared" ca="1" si="62"/>
        <v>1.0090596596129187</v>
      </c>
      <c r="BD72" s="76">
        <f t="shared" ca="1" si="62"/>
        <v>1.0090596596129187</v>
      </c>
      <c r="BE72" s="76">
        <f t="shared" ca="1" si="62"/>
        <v>1.0090596596129187</v>
      </c>
      <c r="BF72" s="76">
        <f t="shared" ca="1" si="62"/>
        <v>1.0090596596129187</v>
      </c>
      <c r="BG72" s="76">
        <f t="shared" ca="1" si="62"/>
        <v>1.0090596596129187</v>
      </c>
      <c r="BH72" s="76">
        <f t="shared" ca="1" si="62"/>
        <v>1.0090596596129187</v>
      </c>
      <c r="BI72" s="76">
        <f t="shared" ca="1" si="62"/>
        <v>1.0090596596129187</v>
      </c>
      <c r="BJ72" s="76">
        <f t="shared" ca="1" si="62"/>
        <v>1.0090596596129187</v>
      </c>
      <c r="BK72" s="76">
        <f t="shared" ca="1" si="62"/>
        <v>1.0090596596129187</v>
      </c>
      <c r="BL72" s="76">
        <f t="shared" ca="1" si="71"/>
        <v>0.11430000000000118</v>
      </c>
      <c r="BM72" s="77">
        <f t="shared" ca="1" si="85"/>
        <v>1633.9700509921931</v>
      </c>
      <c r="BO72" s="70">
        <f t="shared" si="100"/>
        <v>69</v>
      </c>
      <c r="BP72" s="171">
        <f t="shared" ref="BP72:BP135" ca="1" si="103">VLOOKUP(BO72,$BT$4:$BX$13,5,TRUE)/100</f>
        <v>0.1045</v>
      </c>
      <c r="BQ72" s="172">
        <f t="shared" ca="1" si="86"/>
        <v>8.3171253540881285E-3</v>
      </c>
      <c r="BR72" s="172">
        <f t="shared" ca="1" si="102"/>
        <v>0.55688063575274127</v>
      </c>
    </row>
    <row r="73" spans="5:70">
      <c r="E73">
        <f t="shared" si="87"/>
        <v>70</v>
      </c>
      <c r="F73" s="64">
        <f t="shared" si="88"/>
        <v>60.750000000000163</v>
      </c>
      <c r="G73" s="55">
        <f t="shared" si="63"/>
        <v>0</v>
      </c>
      <c r="H73" s="78">
        <f t="shared" si="101"/>
        <v>1</v>
      </c>
      <c r="I73" s="79">
        <f t="shared" ca="1" si="72"/>
        <v>490058.1831172966</v>
      </c>
      <c r="J73" s="79">
        <f t="shared" ca="1" si="64"/>
        <v>4075.8753397832306</v>
      </c>
      <c r="K73" s="80">
        <f t="shared" ca="1" si="65"/>
        <v>-20</v>
      </c>
      <c r="L73" s="80">
        <f t="shared" ca="1" si="73"/>
        <v>-408.38181926441388</v>
      </c>
      <c r="M73" s="80">
        <f t="shared" ca="1" si="52"/>
        <v>0</v>
      </c>
      <c r="N73" s="80">
        <f t="shared" ca="1" si="74"/>
        <v>0</v>
      </c>
      <c r="O73" s="81">
        <f t="shared" ca="1" si="66"/>
        <v>-3333.3333333333335</v>
      </c>
      <c r="P73" s="79">
        <f t="shared" ca="1" si="67"/>
        <v>490372.34330448206</v>
      </c>
      <c r="Q73" s="35"/>
      <c r="R73">
        <f t="shared" ca="1" si="75"/>
        <v>190</v>
      </c>
      <c r="S73" s="78">
        <f t="shared" ca="1" si="89"/>
        <v>70.749999999999673</v>
      </c>
      <c r="T73" s="55">
        <f t="shared" ca="1" si="76"/>
        <v>3.9263561977341821E-3</v>
      </c>
      <c r="U73" s="78">
        <f t="shared" ca="1" si="77"/>
        <v>0.81133676961368584</v>
      </c>
      <c r="V73" s="79">
        <f t="shared" ca="1" si="90"/>
        <v>526801.07568910508</v>
      </c>
      <c r="W73" s="79">
        <f t="shared" ca="1" si="68"/>
        <v>4381.4705831747551</v>
      </c>
      <c r="X73" s="80">
        <f t="shared" ca="1" si="91"/>
        <v>-16.226735392273717</v>
      </c>
      <c r="Y73" s="80">
        <f t="shared" ca="1" si="92"/>
        <v>-219.50044820379381</v>
      </c>
      <c r="Z73" s="80">
        <f t="shared" ca="1" si="78"/>
        <v>0</v>
      </c>
      <c r="AA73" s="80">
        <f t="shared" ca="1" si="93"/>
        <v>0</v>
      </c>
      <c r="AB73" s="81">
        <f t="shared" ca="1" si="69"/>
        <v>-1577.3310157628164</v>
      </c>
      <c r="AC73" s="79">
        <f t="shared" ca="1" si="70"/>
        <v>529369.48807292094</v>
      </c>
      <c r="AD73" s="35"/>
      <c r="AE73" s="55">
        <f t="shared" ca="1" si="94"/>
        <v>3.9263561977341821E-3</v>
      </c>
      <c r="AF73" s="78">
        <f t="shared" ca="1" si="95"/>
        <v>0.81133676961368584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79"/>
        <v>134</v>
      </c>
      <c r="AN73" s="66">
        <f t="shared" si="80"/>
        <v>0</v>
      </c>
      <c r="AO73" s="67">
        <f t="shared" si="96"/>
        <v>2.5664517644146633E-5</v>
      </c>
      <c r="AP73" s="68">
        <f t="shared" ca="1" si="81"/>
        <v>1.5706847030985915E-8</v>
      </c>
      <c r="AR73" s="69">
        <f t="shared" si="82"/>
        <v>6</v>
      </c>
      <c r="AS73" s="70">
        <f t="shared" si="97"/>
        <v>70</v>
      </c>
      <c r="AT73" s="71">
        <f t="shared" ca="1" si="98"/>
        <v>0.5494769105018289</v>
      </c>
      <c r="AU73" s="72">
        <f t="shared" ca="1" si="83"/>
        <v>8.3171253540881285E-3</v>
      </c>
      <c r="AV73" s="73">
        <f t="shared" ca="1" si="84"/>
        <v>1.0083171253540881</v>
      </c>
      <c r="AW73" s="74">
        <f ca="1">PRODUCT(AV$4:AV73)</f>
        <v>1.8106521588619007</v>
      </c>
      <c r="AY73" s="75">
        <f t="shared" si="99"/>
        <v>70</v>
      </c>
      <c r="AZ73" s="76">
        <f t="shared" ca="1" si="62"/>
        <v>1.0090596596129187</v>
      </c>
      <c r="BA73" s="76">
        <f t="shared" ca="1" si="62"/>
        <v>1.0090596596129187</v>
      </c>
      <c r="BB73" s="76">
        <f t="shared" ca="1" si="62"/>
        <v>1.0090596596129187</v>
      </c>
      <c r="BC73" s="76">
        <f t="shared" ca="1" si="62"/>
        <v>1.0090596596129187</v>
      </c>
      <c r="BD73" s="76">
        <f t="shared" ca="1" si="62"/>
        <v>1.0090596596129187</v>
      </c>
      <c r="BE73" s="76">
        <f t="shared" ca="1" si="62"/>
        <v>1.0090596596129187</v>
      </c>
      <c r="BF73" s="76">
        <f t="shared" ca="1" si="62"/>
        <v>1.0090596596129187</v>
      </c>
      <c r="BG73" s="76">
        <f t="shared" ca="1" si="62"/>
        <v>1.0090596596129187</v>
      </c>
      <c r="BH73" s="76">
        <f t="shared" ca="1" si="62"/>
        <v>1.0090596596129187</v>
      </c>
      <c r="BI73" s="76">
        <f t="shared" ca="1" si="62"/>
        <v>1.0090596596129187</v>
      </c>
      <c r="BJ73" s="76">
        <f t="shared" ca="1" si="62"/>
        <v>1.0090596596129187</v>
      </c>
      <c r="BK73" s="76">
        <f t="shared" ca="1" si="62"/>
        <v>1.0090596596129187</v>
      </c>
      <c r="BL73" s="76">
        <f t="shared" ca="1" si="71"/>
        <v>0.11430000000000118</v>
      </c>
      <c r="BM73" s="77">
        <f t="shared" ca="1" si="85"/>
        <v>1820.7328278206028</v>
      </c>
      <c r="BO73" s="70">
        <f t="shared" si="100"/>
        <v>70</v>
      </c>
      <c r="BP73" s="171">
        <f t="shared" ca="1" si="103"/>
        <v>0.1045</v>
      </c>
      <c r="BQ73" s="172">
        <f t="shared" ca="1" si="86"/>
        <v>8.3171253540881285E-3</v>
      </c>
      <c r="BR73" s="172">
        <f t="shared" ca="1" si="102"/>
        <v>0.55228719392937309</v>
      </c>
    </row>
    <row r="74" spans="5:70">
      <c r="E74">
        <f t="shared" si="87"/>
        <v>71</v>
      </c>
      <c r="F74" s="64">
        <f t="shared" si="88"/>
        <v>60.833333333333499</v>
      </c>
      <c r="G74" s="55">
        <f t="shared" si="63"/>
        <v>0</v>
      </c>
      <c r="H74" s="78">
        <f t="shared" si="101"/>
        <v>1</v>
      </c>
      <c r="I74" s="79">
        <f t="shared" ca="1" si="72"/>
        <v>490372.34330448206</v>
      </c>
      <c r="J74" s="79">
        <f t="shared" ca="1" si="64"/>
        <v>4238.6175820083354</v>
      </c>
      <c r="K74" s="80">
        <f t="shared" ca="1" si="65"/>
        <v>-20</v>
      </c>
      <c r="L74" s="80">
        <f t="shared" ca="1" si="73"/>
        <v>-408.64361942040176</v>
      </c>
      <c r="M74" s="80">
        <f t="shared" ca="1" si="52"/>
        <v>0</v>
      </c>
      <c r="N74" s="80">
        <f t="shared" ca="1" si="74"/>
        <v>0</v>
      </c>
      <c r="O74" s="81">
        <f t="shared" ca="1" si="66"/>
        <v>-3333.3333333333335</v>
      </c>
      <c r="P74" s="79">
        <f t="shared" ca="1" si="67"/>
        <v>490848.98393373669</v>
      </c>
      <c r="Q74" s="35"/>
      <c r="R74">
        <f t="shared" ca="1" si="75"/>
        <v>191</v>
      </c>
      <c r="S74" s="78">
        <f t="shared" ca="1" si="89"/>
        <v>70.833333333333002</v>
      </c>
      <c r="T74" s="55">
        <f t="shared" ca="1" si="76"/>
        <v>3.9263561977341821E-3</v>
      </c>
      <c r="U74" s="78">
        <f t="shared" ca="1" si="77"/>
        <v>0.80815117245986356</v>
      </c>
      <c r="V74" s="79">
        <f t="shared" ca="1" si="90"/>
        <v>527290.99490253441</v>
      </c>
      <c r="W74" s="79">
        <f t="shared" ca="1" si="68"/>
        <v>4557.730288718185</v>
      </c>
      <c r="X74" s="80">
        <f t="shared" ca="1" si="91"/>
        <v>-16.163023449197272</v>
      </c>
      <c r="Y74" s="80">
        <f t="shared" ca="1" si="92"/>
        <v>-219.70458120938935</v>
      </c>
      <c r="Z74" s="80">
        <f t="shared" ca="1" si="78"/>
        <v>0</v>
      </c>
      <c r="AA74" s="80">
        <f t="shared" ca="1" si="93"/>
        <v>0</v>
      </c>
      <c r="AB74" s="81">
        <f t="shared" ca="1" si="69"/>
        <v>-1571.1378523531976</v>
      </c>
      <c r="AC74" s="79">
        <f t="shared" ca="1" si="70"/>
        <v>530041.71973424079</v>
      </c>
      <c r="AD74" s="35"/>
      <c r="AE74" s="55">
        <f t="shared" ca="1" si="94"/>
        <v>3.9263561977341821E-3</v>
      </c>
      <c r="AF74" s="78">
        <f t="shared" ca="1" si="95"/>
        <v>0.80815117245986356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79"/>
        <v>135</v>
      </c>
      <c r="AN74" s="66">
        <f t="shared" si="80"/>
        <v>0</v>
      </c>
      <c r="AO74" s="67">
        <f t="shared" si="96"/>
        <v>2.5664517644146633E-5</v>
      </c>
      <c r="AP74" s="68">
        <f t="shared" ca="1" si="81"/>
        <v>1.4095707646940589E-8</v>
      </c>
      <c r="AR74" s="69">
        <f t="shared" si="82"/>
        <v>6</v>
      </c>
      <c r="AS74" s="70">
        <f t="shared" si="97"/>
        <v>71</v>
      </c>
      <c r="AT74" s="71">
        <f t="shared" ca="1" si="98"/>
        <v>0.54472741244069023</v>
      </c>
      <c r="AU74" s="72">
        <f t="shared" ca="1" si="83"/>
        <v>8.6436717728521906E-3</v>
      </c>
      <c r="AV74" s="73">
        <f t="shared" ca="1" si="84"/>
        <v>1.0086436717728522</v>
      </c>
      <c r="AW74" s="74">
        <f ca="1">PRODUCT(AV$4:AV74)</f>
        <v>1.8263028418179093</v>
      </c>
      <c r="AY74" s="75">
        <f t="shared" si="99"/>
        <v>71</v>
      </c>
      <c r="AZ74" s="76">
        <f t="shared" ca="1" si="62"/>
        <v>1.0090596596129187</v>
      </c>
      <c r="BA74" s="76">
        <f t="shared" ca="1" si="62"/>
        <v>1.0090596596129187</v>
      </c>
      <c r="BB74" s="76">
        <f t="shared" ca="1" si="62"/>
        <v>1.0090596596129187</v>
      </c>
      <c r="BC74" s="76">
        <f t="shared" ca="1" si="62"/>
        <v>1.0090596596129187</v>
      </c>
      <c r="BD74" s="76">
        <f t="shared" ca="1" si="62"/>
        <v>1.0090596596129187</v>
      </c>
      <c r="BE74" s="76">
        <f t="shared" ca="1" si="62"/>
        <v>1.0090596596129187</v>
      </c>
      <c r="BF74" s="76">
        <f t="shared" ca="1" si="62"/>
        <v>1.0090596596129187</v>
      </c>
      <c r="BG74" s="76">
        <f t="shared" ca="1" si="62"/>
        <v>1.0090596596129187</v>
      </c>
      <c r="BH74" s="76">
        <f t="shared" ca="1" si="62"/>
        <v>1.0090596596129187</v>
      </c>
      <c r="BI74" s="76">
        <f t="shared" ca="1" si="62"/>
        <v>1.0090596596129187</v>
      </c>
      <c r="BJ74" s="76">
        <f t="shared" ca="1" si="62"/>
        <v>1.0090596596129187</v>
      </c>
      <c r="BK74" s="76">
        <f t="shared" ca="1" si="62"/>
        <v>1.0090596596129187</v>
      </c>
      <c r="BL74" s="76">
        <f t="shared" ca="1" si="71"/>
        <v>0.11430000000000118</v>
      </c>
      <c r="BM74" s="77">
        <f t="shared" ca="1" si="85"/>
        <v>2028.8425900404998</v>
      </c>
      <c r="BO74" s="70">
        <f t="shared" si="100"/>
        <v>71</v>
      </c>
      <c r="BP74" s="171">
        <f t="shared" ca="1" si="103"/>
        <v>0.10880000000000001</v>
      </c>
      <c r="BQ74" s="172">
        <f t="shared" ca="1" si="86"/>
        <v>8.6436717728521906E-3</v>
      </c>
      <c r="BR74" s="172">
        <f t="shared" ca="1" si="102"/>
        <v>0.54755431415996514</v>
      </c>
    </row>
    <row r="75" spans="5:70">
      <c r="E75">
        <f t="shared" si="87"/>
        <v>72</v>
      </c>
      <c r="F75" s="64">
        <f t="shared" si="88"/>
        <v>60.916666666666835</v>
      </c>
      <c r="G75" s="55">
        <f t="shared" si="63"/>
        <v>0</v>
      </c>
      <c r="H75" s="78">
        <f t="shared" si="101"/>
        <v>1</v>
      </c>
      <c r="I75" s="79">
        <f t="shared" ca="1" si="72"/>
        <v>490848.98393373669</v>
      </c>
      <c r="J75" s="79">
        <f t="shared" ca="1" si="64"/>
        <v>4242.7375071612178</v>
      </c>
      <c r="K75" s="80">
        <f t="shared" ca="1" si="65"/>
        <v>-20</v>
      </c>
      <c r="L75" s="80">
        <f t="shared" ca="1" si="73"/>
        <v>-409.04081994478059</v>
      </c>
      <c r="M75" s="80">
        <f t="shared" ca="1" si="52"/>
        <v>0</v>
      </c>
      <c r="N75" s="80">
        <f t="shared" ca="1" si="74"/>
        <v>0</v>
      </c>
      <c r="O75" s="81">
        <f t="shared" ca="1" si="66"/>
        <v>-3333.3333333333335</v>
      </c>
      <c r="P75" s="79">
        <f t="shared" ca="1" si="67"/>
        <v>491329.34728761984</v>
      </c>
      <c r="Q75" s="35"/>
      <c r="R75">
        <f t="shared" ca="1" si="75"/>
        <v>192</v>
      </c>
      <c r="S75" s="78">
        <f t="shared" ca="1" si="89"/>
        <v>70.91666666666633</v>
      </c>
      <c r="T75" s="55">
        <f t="shared" ca="1" si="76"/>
        <v>3.9263561977341821E-3</v>
      </c>
      <c r="U75" s="78">
        <f t="shared" ca="1" si="77"/>
        <v>0.80497808309516961</v>
      </c>
      <c r="V75" s="79">
        <f t="shared" ca="1" si="90"/>
        <v>527960.58714290452</v>
      </c>
      <c r="W75" s="79">
        <f t="shared" ca="1" si="68"/>
        <v>4563.5180242655933</v>
      </c>
      <c r="X75" s="80">
        <f t="shared" ca="1" si="91"/>
        <v>-16.099561661903394</v>
      </c>
      <c r="Y75" s="80">
        <f t="shared" ca="1" si="92"/>
        <v>-219.98357797621023</v>
      </c>
      <c r="Z75" s="80">
        <f t="shared" ca="1" si="78"/>
        <v>0</v>
      </c>
      <c r="AA75" s="80">
        <f t="shared" ca="1" si="93"/>
        <v>0</v>
      </c>
      <c r="AB75" s="81">
        <f t="shared" ca="1" si="69"/>
        <v>-1564.9690055091157</v>
      </c>
      <c r="AC75" s="79">
        <f t="shared" ca="1" si="70"/>
        <v>530723.05302202282</v>
      </c>
      <c r="AD75" s="35"/>
      <c r="AE75" s="55">
        <f t="shared" ca="1" si="94"/>
        <v>3.9263561977341821E-3</v>
      </c>
      <c r="AF75" s="78">
        <f t="shared" ca="1" si="95"/>
        <v>0.80497808309516961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79"/>
        <v>136</v>
      </c>
      <c r="AN75" s="66">
        <f t="shared" si="80"/>
        <v>0</v>
      </c>
      <c r="AO75" s="67">
        <f t="shared" si="96"/>
        <v>2.5664517644146633E-5</v>
      </c>
      <c r="AP75" s="68">
        <f t="shared" ca="1" si="81"/>
        <v>1.2649831864794556E-8</v>
      </c>
      <c r="AR75" s="69">
        <f t="shared" si="82"/>
        <v>6</v>
      </c>
      <c r="AS75" s="70">
        <f t="shared" si="97"/>
        <v>72</v>
      </c>
      <c r="AT75" s="71">
        <f t="shared" ca="1" si="98"/>
        <v>0.54001896748187783</v>
      </c>
      <c r="AU75" s="72">
        <f t="shared" ca="1" si="83"/>
        <v>8.6436717728521906E-3</v>
      </c>
      <c r="AV75" s="73">
        <f t="shared" ca="1" si="84"/>
        <v>1.0086436717728522</v>
      </c>
      <c r="AW75" s="74">
        <f ca="1">PRODUCT(AV$4:AV75)</f>
        <v>1.8420888041404104</v>
      </c>
      <c r="AY75" s="75">
        <f t="shared" si="99"/>
        <v>72</v>
      </c>
      <c r="AZ75" s="76">
        <f t="shared" ref="AZ75:BK84" ca="1" si="104">OFFSET($AV$3,($AY75*12-12)+AZ$3,0)</f>
        <v>1.0090596596129187</v>
      </c>
      <c r="BA75" s="76">
        <f t="shared" ca="1" si="104"/>
        <v>1.0090596596129187</v>
      </c>
      <c r="BB75" s="76">
        <f t="shared" ca="1" si="104"/>
        <v>1.0090596596129187</v>
      </c>
      <c r="BC75" s="76">
        <f t="shared" ca="1" si="104"/>
        <v>1.0090596596129187</v>
      </c>
      <c r="BD75" s="76">
        <f t="shared" ca="1" si="104"/>
        <v>1.0090596596129187</v>
      </c>
      <c r="BE75" s="76">
        <f t="shared" ca="1" si="104"/>
        <v>1.0090596596129187</v>
      </c>
      <c r="BF75" s="76">
        <f t="shared" ca="1" si="104"/>
        <v>1.0090596596129187</v>
      </c>
      <c r="BG75" s="76">
        <f t="shared" ca="1" si="104"/>
        <v>1.0090596596129187</v>
      </c>
      <c r="BH75" s="76">
        <f t="shared" ca="1" si="104"/>
        <v>1.0090596596129187</v>
      </c>
      <c r="BI75" s="76">
        <f t="shared" ca="1" si="104"/>
        <v>1.0090596596129187</v>
      </c>
      <c r="BJ75" s="76">
        <f t="shared" ca="1" si="104"/>
        <v>1.0090596596129187</v>
      </c>
      <c r="BK75" s="76">
        <f t="shared" ca="1" si="104"/>
        <v>1.0090596596129187</v>
      </c>
      <c r="BL75" s="76">
        <f t="shared" ca="1" si="71"/>
        <v>0.11430000000000118</v>
      </c>
      <c r="BM75" s="77">
        <f t="shared" ca="1" si="85"/>
        <v>2260.7392980821314</v>
      </c>
      <c r="BO75" s="70">
        <f t="shared" si="100"/>
        <v>72</v>
      </c>
      <c r="BP75" s="171">
        <f t="shared" ca="1" si="103"/>
        <v>0.10880000000000001</v>
      </c>
      <c r="BQ75" s="172">
        <f t="shared" ca="1" si="86"/>
        <v>8.6436717728521906E-3</v>
      </c>
      <c r="BR75" s="172">
        <f t="shared" ca="1" si="102"/>
        <v>0.54286199327216422</v>
      </c>
    </row>
    <row r="76" spans="5:70">
      <c r="E76">
        <f t="shared" si="87"/>
        <v>73</v>
      </c>
      <c r="F76" s="64">
        <f t="shared" si="88"/>
        <v>61.000000000000171</v>
      </c>
      <c r="G76" s="55">
        <f t="shared" si="63"/>
        <v>0</v>
      </c>
      <c r="H76" s="78">
        <f t="shared" si="101"/>
        <v>1</v>
      </c>
      <c r="I76" s="79">
        <f t="shared" ca="1" si="72"/>
        <v>491329.34728761984</v>
      </c>
      <c r="J76" s="79">
        <f t="shared" ca="1" si="64"/>
        <v>4246.8896103238903</v>
      </c>
      <c r="K76" s="80">
        <f t="shared" ca="1" si="65"/>
        <v>-20</v>
      </c>
      <c r="L76" s="80">
        <f t="shared" ca="1" si="73"/>
        <v>-409.44112273968324</v>
      </c>
      <c r="M76" s="80">
        <f t="shared" ca="1" si="52"/>
        <v>-3684.9701046571486</v>
      </c>
      <c r="N76" s="80">
        <f t="shared" ca="1" si="74"/>
        <v>0</v>
      </c>
      <c r="O76" s="81">
        <f t="shared" ca="1" si="66"/>
        <v>-3333.3333333333335</v>
      </c>
      <c r="P76" s="79">
        <f t="shared" ca="1" si="67"/>
        <v>488128.49233721354</v>
      </c>
      <c r="Q76" s="35"/>
      <c r="R76">
        <f t="shared" ca="1" si="75"/>
        <v>193</v>
      </c>
      <c r="S76" s="78">
        <f t="shared" ca="1" si="89"/>
        <v>70.999999999999659</v>
      </c>
      <c r="T76" s="55">
        <f t="shared" ca="1" si="76"/>
        <v>3.9263561977341821E-3</v>
      </c>
      <c r="U76" s="78">
        <f t="shared" ca="1" si="77"/>
        <v>0.8018174524095687</v>
      </c>
      <c r="V76" s="79">
        <f t="shared" ca="1" si="90"/>
        <v>528639.24527350941</v>
      </c>
      <c r="W76" s="79">
        <f t="shared" ca="1" si="68"/>
        <v>4569.3841223925192</v>
      </c>
      <c r="X76" s="80">
        <f t="shared" ca="1" si="91"/>
        <v>-16.036349048191376</v>
      </c>
      <c r="Y76" s="80">
        <f t="shared" ca="1" si="92"/>
        <v>-220.26635219729559</v>
      </c>
      <c r="Z76" s="80">
        <f t="shared" ca="1" si="78"/>
        <v>-3964.7943395513203</v>
      </c>
      <c r="AA76" s="80">
        <f t="shared" ca="1" si="93"/>
        <v>0</v>
      </c>
      <c r="AB76" s="81">
        <f t="shared" ca="1" si="69"/>
        <v>-1558.8243797550731</v>
      </c>
      <c r="AC76" s="79">
        <f t="shared" ca="1" si="70"/>
        <v>527448.70797535009</v>
      </c>
      <c r="AD76" s="35"/>
      <c r="AE76" s="55">
        <f t="shared" ca="1" si="94"/>
        <v>3.9263561977341821E-3</v>
      </c>
      <c r="AF76" s="78">
        <f t="shared" ca="1" si="95"/>
        <v>0.8018174524095687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79"/>
        <v>137</v>
      </c>
      <c r="AN76" s="66">
        <f t="shared" si="80"/>
        <v>0</v>
      </c>
      <c r="AO76" s="67">
        <f t="shared" si="96"/>
        <v>2.5664517644146633E-5</v>
      </c>
      <c r="AP76" s="68">
        <f t="shared" ca="1" si="81"/>
        <v>1.1352267670101895E-8</v>
      </c>
      <c r="AR76" s="69">
        <f t="shared" si="82"/>
        <v>7</v>
      </c>
      <c r="AS76" s="70">
        <f t="shared" si="97"/>
        <v>73</v>
      </c>
      <c r="AT76" s="71">
        <f t="shared" ca="1" si="98"/>
        <v>0.53535122077584996</v>
      </c>
      <c r="AU76" s="72">
        <f t="shared" ca="1" si="83"/>
        <v>8.6436717728521906E-3</v>
      </c>
      <c r="AV76" s="73">
        <f t="shared" ca="1" si="84"/>
        <v>1.0086436717728522</v>
      </c>
      <c r="AW76" s="74">
        <f ca="1">PRODUCT(AV$4:AV76)</f>
        <v>1.858011215139846</v>
      </c>
      <c r="AY76" s="75">
        <f t="shared" si="99"/>
        <v>73</v>
      </c>
      <c r="AZ76" s="76">
        <f t="shared" ca="1" si="104"/>
        <v>1.0090596596129187</v>
      </c>
      <c r="BA76" s="76">
        <f t="shared" ca="1" si="104"/>
        <v>1.0090596596129187</v>
      </c>
      <c r="BB76" s="76">
        <f t="shared" ca="1" si="104"/>
        <v>1.0090596596129187</v>
      </c>
      <c r="BC76" s="76">
        <f t="shared" ca="1" si="104"/>
        <v>1.0090596596129187</v>
      </c>
      <c r="BD76" s="76">
        <f t="shared" ca="1" si="104"/>
        <v>1.0090596596129187</v>
      </c>
      <c r="BE76" s="76">
        <f t="shared" ca="1" si="104"/>
        <v>1.0090596596129187</v>
      </c>
      <c r="BF76" s="76">
        <f t="shared" ca="1" si="104"/>
        <v>1.0090596596129187</v>
      </c>
      <c r="BG76" s="76">
        <f t="shared" ca="1" si="104"/>
        <v>1.0090596596129187</v>
      </c>
      <c r="BH76" s="76">
        <f t="shared" ca="1" si="104"/>
        <v>1.0090596596129187</v>
      </c>
      <c r="BI76" s="76">
        <f t="shared" ca="1" si="104"/>
        <v>1.0090596596129187</v>
      </c>
      <c r="BJ76" s="76">
        <f t="shared" ca="1" si="104"/>
        <v>1.0090596596129187</v>
      </c>
      <c r="BK76" s="76">
        <f t="shared" ca="1" si="104"/>
        <v>1.0090596596129187</v>
      </c>
      <c r="BL76" s="76">
        <f t="shared" ca="1" si="71"/>
        <v>0.11430000000000118</v>
      </c>
      <c r="BM76" s="77">
        <f t="shared" ca="1" si="85"/>
        <v>2519.1417998529218</v>
      </c>
      <c r="BO76" s="70">
        <f t="shared" si="100"/>
        <v>73</v>
      </c>
      <c r="BP76" s="171">
        <f t="shared" ca="1" si="103"/>
        <v>0.10880000000000001</v>
      </c>
      <c r="BQ76" s="172">
        <f t="shared" ca="1" si="86"/>
        <v>8.6436717728521906E-3</v>
      </c>
      <c r="BR76" s="172">
        <f t="shared" ca="1" si="102"/>
        <v>0.53820988369262024</v>
      </c>
    </row>
    <row r="77" spans="5:70">
      <c r="E77">
        <f t="shared" si="87"/>
        <v>74</v>
      </c>
      <c r="F77" s="64">
        <f t="shared" si="88"/>
        <v>61.083333333333506</v>
      </c>
      <c r="G77" s="55">
        <f t="shared" si="63"/>
        <v>0</v>
      </c>
      <c r="H77" s="78">
        <f t="shared" si="101"/>
        <v>1</v>
      </c>
      <c r="I77" s="79">
        <f t="shared" ca="1" si="72"/>
        <v>488128.49233721354</v>
      </c>
      <c r="J77" s="79">
        <f t="shared" ca="1" si="64"/>
        <v>4219.2224707400692</v>
      </c>
      <c r="K77" s="80">
        <f t="shared" ca="1" si="65"/>
        <v>-20</v>
      </c>
      <c r="L77" s="80">
        <f t="shared" ca="1" si="73"/>
        <v>-406.77374361434465</v>
      </c>
      <c r="M77" s="80">
        <f t="shared" ca="1" si="52"/>
        <v>0</v>
      </c>
      <c r="N77" s="80">
        <f t="shared" ca="1" si="74"/>
        <v>0</v>
      </c>
      <c r="O77" s="81">
        <f t="shared" ca="1" si="66"/>
        <v>-3333.3333333333335</v>
      </c>
      <c r="P77" s="79">
        <f t="shared" ca="1" si="67"/>
        <v>488587.60773100599</v>
      </c>
      <c r="Q77" s="35"/>
      <c r="R77">
        <f t="shared" ca="1" si="75"/>
        <v>194</v>
      </c>
      <c r="S77" s="78">
        <f t="shared" ca="1" si="89"/>
        <v>71.083333333332988</v>
      </c>
      <c r="T77" s="55">
        <f t="shared" ca="1" si="76"/>
        <v>3.9263561977341821E-3</v>
      </c>
      <c r="U77" s="78">
        <f t="shared" ca="1" si="77"/>
        <v>0.79866923148584901</v>
      </c>
      <c r="V77" s="79">
        <f t="shared" ca="1" si="90"/>
        <v>525377.75647180423</v>
      </c>
      <c r="W77" s="79">
        <f t="shared" ca="1" si="68"/>
        <v>4541.1928836997467</v>
      </c>
      <c r="X77" s="80">
        <f t="shared" ca="1" si="91"/>
        <v>-15.97338462971698</v>
      </c>
      <c r="Y77" s="80">
        <f t="shared" ca="1" si="92"/>
        <v>-218.90739852991845</v>
      </c>
      <c r="Z77" s="80">
        <f t="shared" ca="1" si="78"/>
        <v>0</v>
      </c>
      <c r="AA77" s="80">
        <f t="shared" ca="1" si="93"/>
        <v>0</v>
      </c>
      <c r="AB77" s="81">
        <f t="shared" ca="1" si="69"/>
        <v>-1552.7038799904428</v>
      </c>
      <c r="AC77" s="79">
        <f t="shared" ca="1" si="70"/>
        <v>528131.36469235388</v>
      </c>
      <c r="AD77" s="35"/>
      <c r="AE77" s="55">
        <f t="shared" ca="1" si="94"/>
        <v>3.9263561977341821E-3</v>
      </c>
      <c r="AF77" s="78">
        <f t="shared" ca="1" si="95"/>
        <v>0.79866923148584901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79"/>
        <v>138</v>
      </c>
      <c r="AN77" s="66">
        <f t="shared" si="80"/>
        <v>0</v>
      </c>
      <c r="AO77" s="67">
        <f t="shared" si="96"/>
        <v>2.5664517644146633E-5</v>
      </c>
      <c r="AP77" s="68">
        <f t="shared" ca="1" si="81"/>
        <v>1.0187801911605387E-8</v>
      </c>
      <c r="AR77" s="69">
        <f t="shared" si="82"/>
        <v>7</v>
      </c>
      <c r="AS77" s="70">
        <f t="shared" si="97"/>
        <v>74</v>
      </c>
      <c r="AT77" s="71">
        <f t="shared" ca="1" si="98"/>
        <v>0.53072382054026779</v>
      </c>
      <c r="AU77" s="72">
        <f t="shared" ca="1" si="83"/>
        <v>8.6436717728521906E-3</v>
      </c>
      <c r="AV77" s="73">
        <f t="shared" ca="1" si="84"/>
        <v>1.0086436717728522</v>
      </c>
      <c r="AW77" s="74">
        <f ca="1">PRODUCT(AV$4:AV77)</f>
        <v>1.8740712542337932</v>
      </c>
      <c r="AY77" s="75">
        <f t="shared" si="99"/>
        <v>74</v>
      </c>
      <c r="AZ77" s="76">
        <f t="shared" ca="1" si="104"/>
        <v>1.0090596596129187</v>
      </c>
      <c r="BA77" s="76">
        <f t="shared" ca="1" si="104"/>
        <v>1.0090596596129187</v>
      </c>
      <c r="BB77" s="76">
        <f t="shared" ca="1" si="104"/>
        <v>1.0090596596129187</v>
      </c>
      <c r="BC77" s="76">
        <f t="shared" ca="1" si="104"/>
        <v>1.0090596596129187</v>
      </c>
      <c r="BD77" s="76">
        <f t="shared" ca="1" si="104"/>
        <v>1.0090596596129187</v>
      </c>
      <c r="BE77" s="76">
        <f t="shared" ca="1" si="104"/>
        <v>1.0090596596129187</v>
      </c>
      <c r="BF77" s="76">
        <f t="shared" ca="1" si="104"/>
        <v>1.0090596596129187</v>
      </c>
      <c r="BG77" s="76">
        <f t="shared" ca="1" si="104"/>
        <v>1.0090596596129187</v>
      </c>
      <c r="BH77" s="76">
        <f t="shared" ca="1" si="104"/>
        <v>1.0090596596129187</v>
      </c>
      <c r="BI77" s="76">
        <f t="shared" ca="1" si="104"/>
        <v>1.0090596596129187</v>
      </c>
      <c r="BJ77" s="76">
        <f t="shared" ca="1" si="104"/>
        <v>1.0090596596129187</v>
      </c>
      <c r="BK77" s="76">
        <f t="shared" ca="1" si="104"/>
        <v>1.0090596596129187</v>
      </c>
      <c r="BL77" s="76">
        <f t="shared" ca="1" si="71"/>
        <v>0.11430000000000118</v>
      </c>
      <c r="BM77" s="77">
        <f t="shared" ca="1" si="85"/>
        <v>2807.0797075761138</v>
      </c>
      <c r="BO77" s="70">
        <f t="shared" si="100"/>
        <v>74</v>
      </c>
      <c r="BP77" s="171">
        <f t="shared" ca="1" si="103"/>
        <v>0.10880000000000001</v>
      </c>
      <c r="BQ77" s="172">
        <f t="shared" ca="1" si="86"/>
        <v>8.6436717728521906E-3</v>
      </c>
      <c r="BR77" s="172">
        <f t="shared" ca="1" si="102"/>
        <v>0.53359764082654726</v>
      </c>
    </row>
    <row r="78" spans="5:70">
      <c r="E78">
        <f t="shared" si="87"/>
        <v>75</v>
      </c>
      <c r="F78" s="64">
        <f t="shared" si="88"/>
        <v>61.166666666666842</v>
      </c>
      <c r="G78" s="55">
        <f t="shared" si="63"/>
        <v>0</v>
      </c>
      <c r="H78" s="78">
        <f t="shared" si="101"/>
        <v>1</v>
      </c>
      <c r="I78" s="79">
        <f t="shared" ca="1" si="72"/>
        <v>488587.60773100599</v>
      </c>
      <c r="J78" s="79">
        <f t="shared" ca="1" si="64"/>
        <v>4223.1909135098749</v>
      </c>
      <c r="K78" s="80">
        <f t="shared" ca="1" si="65"/>
        <v>-20</v>
      </c>
      <c r="L78" s="80">
        <f t="shared" ca="1" si="73"/>
        <v>-407.15633977583838</v>
      </c>
      <c r="M78" s="80">
        <f t="shared" ca="1" si="52"/>
        <v>0</v>
      </c>
      <c r="N78" s="80">
        <f t="shared" ca="1" si="74"/>
        <v>0</v>
      </c>
      <c r="O78" s="81">
        <f t="shared" ca="1" si="66"/>
        <v>-3333.3333333333335</v>
      </c>
      <c r="P78" s="79">
        <f t="shared" ca="1" si="67"/>
        <v>489050.30897140672</v>
      </c>
      <c r="Q78" s="35"/>
      <c r="R78">
        <f t="shared" ca="1" si="75"/>
        <v>195</v>
      </c>
      <c r="S78" s="78">
        <f t="shared" ca="1" si="89"/>
        <v>71.166666666666316</v>
      </c>
      <c r="T78" s="55">
        <f t="shared" ca="1" si="76"/>
        <v>3.9263561977341821E-3</v>
      </c>
      <c r="U78" s="78">
        <f t="shared" ca="1" si="77"/>
        <v>0.79553337159886495</v>
      </c>
      <c r="V78" s="79">
        <f t="shared" ca="1" si="90"/>
        <v>526057.73283537629</v>
      </c>
      <c r="W78" s="79">
        <f t="shared" ca="1" si="68"/>
        <v>4547.0703761997611</v>
      </c>
      <c r="X78" s="80">
        <f t="shared" ca="1" si="91"/>
        <v>-15.910667431977298</v>
      </c>
      <c r="Y78" s="80">
        <f t="shared" ca="1" si="92"/>
        <v>-219.19072201474015</v>
      </c>
      <c r="Z78" s="80">
        <f t="shared" ca="1" si="78"/>
        <v>0</v>
      </c>
      <c r="AA78" s="80">
        <f t="shared" ca="1" si="93"/>
        <v>0</v>
      </c>
      <c r="AB78" s="81">
        <f t="shared" ca="1" si="69"/>
        <v>-1546.6074114879964</v>
      </c>
      <c r="AC78" s="79">
        <f t="shared" ca="1" si="70"/>
        <v>528823.09441064135</v>
      </c>
      <c r="AD78" s="35"/>
      <c r="AE78" s="55">
        <f t="shared" ca="1" si="94"/>
        <v>3.9263561977341821E-3</v>
      </c>
      <c r="AF78" s="78">
        <f t="shared" ca="1" si="95"/>
        <v>0.79553337159886495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79"/>
        <v>139</v>
      </c>
      <c r="AN78" s="66">
        <f t="shared" si="80"/>
        <v>0</v>
      </c>
      <c r="AO78" s="67">
        <f t="shared" si="96"/>
        <v>2.5664517644146633E-5</v>
      </c>
      <c r="AP78" s="68">
        <f t="shared" ca="1" si="81"/>
        <v>9.1427819362876933E-9</v>
      </c>
      <c r="AR78" s="69">
        <f t="shared" si="82"/>
        <v>7</v>
      </c>
      <c r="AS78" s="70">
        <f t="shared" si="97"/>
        <v>75</v>
      </c>
      <c r="AT78" s="71">
        <f t="shared" ca="1" si="98"/>
        <v>0.52613641803348365</v>
      </c>
      <c r="AU78" s="72">
        <f t="shared" ca="1" si="83"/>
        <v>8.6436717728521906E-3</v>
      </c>
      <c r="AV78" s="73">
        <f t="shared" ca="1" si="84"/>
        <v>1.0086436717728522</v>
      </c>
      <c r="AW78" s="74">
        <f ca="1">PRODUCT(AV$4:AV78)</f>
        <v>1.8902701110343274</v>
      </c>
      <c r="AY78" s="75">
        <f t="shared" si="99"/>
        <v>75</v>
      </c>
      <c r="AZ78" s="76">
        <f t="shared" ca="1" si="104"/>
        <v>1.0090596596129187</v>
      </c>
      <c r="BA78" s="76">
        <f t="shared" ca="1" si="104"/>
        <v>1.0090596596129187</v>
      </c>
      <c r="BB78" s="76">
        <f t="shared" ca="1" si="104"/>
        <v>1.0090596596129187</v>
      </c>
      <c r="BC78" s="76">
        <f t="shared" ca="1" si="104"/>
        <v>1.0090596596129187</v>
      </c>
      <c r="BD78" s="76">
        <f t="shared" ca="1" si="104"/>
        <v>1.0090596596129187</v>
      </c>
      <c r="BE78" s="76">
        <f t="shared" ca="1" si="104"/>
        <v>1.0090596596129187</v>
      </c>
      <c r="BF78" s="76">
        <f t="shared" ca="1" si="104"/>
        <v>1.0090596596129187</v>
      </c>
      <c r="BG78" s="76">
        <f t="shared" ca="1" si="104"/>
        <v>1.0090596596129187</v>
      </c>
      <c r="BH78" s="76">
        <f t="shared" ca="1" si="104"/>
        <v>1.0090596596129187</v>
      </c>
      <c r="BI78" s="76">
        <f t="shared" ca="1" si="104"/>
        <v>1.0090596596129187</v>
      </c>
      <c r="BJ78" s="76">
        <f t="shared" ca="1" si="104"/>
        <v>1.0090596596129187</v>
      </c>
      <c r="BK78" s="76">
        <f t="shared" ca="1" si="104"/>
        <v>1.0090596596129187</v>
      </c>
      <c r="BL78" s="76">
        <f t="shared" ca="1" si="71"/>
        <v>0.11430000000000118</v>
      </c>
      <c r="BM78" s="77">
        <f t="shared" ca="1" si="85"/>
        <v>3127.9289181520671</v>
      </c>
      <c r="BO78" s="70">
        <f t="shared" si="100"/>
        <v>75</v>
      </c>
      <c r="BP78" s="171">
        <f t="shared" ca="1" si="103"/>
        <v>0.10880000000000001</v>
      </c>
      <c r="BQ78" s="172">
        <f t="shared" ca="1" si="86"/>
        <v>8.6436717728521906E-3</v>
      </c>
      <c r="BR78" s="172">
        <f t="shared" ca="1" si="102"/>
        <v>0.5290249230321985</v>
      </c>
    </row>
    <row r="79" spans="5:70">
      <c r="E79">
        <f t="shared" si="87"/>
        <v>76</v>
      </c>
      <c r="F79" s="64">
        <f t="shared" si="88"/>
        <v>61.250000000000178</v>
      </c>
      <c r="G79" s="55">
        <f t="shared" si="63"/>
        <v>0</v>
      </c>
      <c r="H79" s="78">
        <f t="shared" si="101"/>
        <v>1</v>
      </c>
      <c r="I79" s="79">
        <f t="shared" ca="1" si="72"/>
        <v>489050.30897140672</v>
      </c>
      <c r="J79" s="79">
        <f t="shared" ca="1" si="64"/>
        <v>4227.1903511607907</v>
      </c>
      <c r="K79" s="80">
        <f t="shared" ca="1" si="65"/>
        <v>-20</v>
      </c>
      <c r="L79" s="80">
        <f t="shared" ca="1" si="73"/>
        <v>-407.54192414283898</v>
      </c>
      <c r="M79" s="80">
        <f t="shared" ca="1" si="52"/>
        <v>0</v>
      </c>
      <c r="N79" s="80">
        <f t="shared" ca="1" si="74"/>
        <v>0</v>
      </c>
      <c r="O79" s="81">
        <f t="shared" ca="1" si="66"/>
        <v>-3333.3333333333335</v>
      </c>
      <c r="P79" s="79">
        <f t="shared" ca="1" si="67"/>
        <v>489516.62406509131</v>
      </c>
      <c r="Q79" s="35"/>
      <c r="R79">
        <f t="shared" ca="1" si="75"/>
        <v>196</v>
      </c>
      <c r="S79" s="78">
        <f t="shared" ca="1" si="89"/>
        <v>71.249999999999645</v>
      </c>
      <c r="T79" s="55">
        <f t="shared" ca="1" si="76"/>
        <v>3.9263561977341821E-3</v>
      </c>
      <c r="U79" s="78">
        <f t="shared" ca="1" si="77"/>
        <v>0.79240982421478334</v>
      </c>
      <c r="V79" s="79">
        <f t="shared" ca="1" si="90"/>
        <v>526746.74657639721</v>
      </c>
      <c r="W79" s="79">
        <f t="shared" ca="1" si="68"/>
        <v>4553.0259848241312</v>
      </c>
      <c r="X79" s="80">
        <f t="shared" ca="1" si="91"/>
        <v>-15.848196484295666</v>
      </c>
      <c r="Y79" s="80">
        <f t="shared" ca="1" si="92"/>
        <v>-219.47781107349886</v>
      </c>
      <c r="Z79" s="80">
        <f t="shared" ca="1" si="78"/>
        <v>0</v>
      </c>
      <c r="AA79" s="80">
        <f t="shared" ca="1" si="93"/>
        <v>0</v>
      </c>
      <c r="AB79" s="81">
        <f t="shared" ca="1" si="69"/>
        <v>-1540.5348798924388</v>
      </c>
      <c r="AC79" s="79">
        <f t="shared" ca="1" si="70"/>
        <v>529523.9116737711</v>
      </c>
      <c r="AD79" s="35"/>
      <c r="AE79" s="55">
        <f t="shared" ca="1" si="94"/>
        <v>3.9263561977341821E-3</v>
      </c>
      <c r="AF79" s="78">
        <f t="shared" ca="1" si="95"/>
        <v>0.79240982421478334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79"/>
        <v>140</v>
      </c>
      <c r="AN79" s="66">
        <f t="shared" si="80"/>
        <v>0</v>
      </c>
      <c r="AO79" s="67">
        <f t="shared" si="96"/>
        <v>2.5664517644146633E-5</v>
      </c>
      <c r="AP79" s="68">
        <f t="shared" ca="1" si="81"/>
        <v>8.2049555203156092E-9</v>
      </c>
      <c r="AR79" s="69">
        <f t="shared" si="82"/>
        <v>7</v>
      </c>
      <c r="AS79" s="70">
        <f t="shared" si="97"/>
        <v>76</v>
      </c>
      <c r="AT79" s="71">
        <f t="shared" ca="1" si="98"/>
        <v>0.52158866752825805</v>
      </c>
      <c r="AU79" s="72">
        <f t="shared" ca="1" si="83"/>
        <v>8.6436717728521906E-3</v>
      </c>
      <c r="AV79" s="73">
        <f t="shared" ca="1" si="84"/>
        <v>1.0086436717728522</v>
      </c>
      <c r="AW79" s="74">
        <f ca="1">PRODUCT(AV$4:AV79)</f>
        <v>1.906608985436141</v>
      </c>
      <c r="AY79" s="75">
        <f t="shared" si="99"/>
        <v>76</v>
      </c>
      <c r="AZ79" s="76">
        <f t="shared" ca="1" si="104"/>
        <v>1.0090596596129187</v>
      </c>
      <c r="BA79" s="76">
        <f t="shared" ca="1" si="104"/>
        <v>1.0090596596129187</v>
      </c>
      <c r="BB79" s="76">
        <f t="shared" ca="1" si="104"/>
        <v>1.0090596596129187</v>
      </c>
      <c r="BC79" s="76">
        <f t="shared" ca="1" si="104"/>
        <v>1.0090596596129187</v>
      </c>
      <c r="BD79" s="76">
        <f t="shared" ca="1" si="104"/>
        <v>1.0090596596129187</v>
      </c>
      <c r="BE79" s="76">
        <f t="shared" ca="1" si="104"/>
        <v>1.0090596596129187</v>
      </c>
      <c r="BF79" s="76">
        <f t="shared" ca="1" si="104"/>
        <v>1.0090596596129187</v>
      </c>
      <c r="BG79" s="76">
        <f t="shared" ca="1" si="104"/>
        <v>1.0090596596129187</v>
      </c>
      <c r="BH79" s="76">
        <f t="shared" ca="1" si="104"/>
        <v>1.0090596596129187</v>
      </c>
      <c r="BI79" s="76">
        <f t="shared" ca="1" si="104"/>
        <v>1.0090596596129187</v>
      </c>
      <c r="BJ79" s="76">
        <f t="shared" ca="1" si="104"/>
        <v>1.0090596596129187</v>
      </c>
      <c r="BK79" s="76">
        <f t="shared" ca="1" si="104"/>
        <v>1.0090596596129187</v>
      </c>
      <c r="BL79" s="76">
        <f t="shared" ca="1" si="71"/>
        <v>0.11430000000000118</v>
      </c>
      <c r="BM79" s="77">
        <f t="shared" ca="1" si="85"/>
        <v>3485.4511934968523</v>
      </c>
      <c r="BO79" s="70">
        <f t="shared" si="100"/>
        <v>76</v>
      </c>
      <c r="BP79" s="171">
        <f t="shared" ca="1" si="103"/>
        <v>0.10880000000000001</v>
      </c>
      <c r="BQ79" s="172">
        <f t="shared" ca="1" si="86"/>
        <v>8.6436717728521906E-3</v>
      </c>
      <c r="BR79" s="172">
        <f t="shared" ca="1" si="102"/>
        <v>0.52449139159556002</v>
      </c>
    </row>
    <row r="80" spans="5:70">
      <c r="E80">
        <f t="shared" si="87"/>
        <v>77</v>
      </c>
      <c r="F80" s="64">
        <f t="shared" si="88"/>
        <v>61.333333333333513</v>
      </c>
      <c r="G80" s="55">
        <f t="shared" si="63"/>
        <v>0</v>
      </c>
      <c r="H80" s="78">
        <f t="shared" si="101"/>
        <v>1</v>
      </c>
      <c r="I80" s="79">
        <f t="shared" ca="1" si="72"/>
        <v>489516.62406509131</v>
      </c>
      <c r="J80" s="79">
        <f t="shared" ca="1" si="64"/>
        <v>4231.2210257733268</v>
      </c>
      <c r="K80" s="80">
        <f t="shared" ca="1" si="65"/>
        <v>-20</v>
      </c>
      <c r="L80" s="80">
        <f t="shared" ca="1" si="73"/>
        <v>-407.93052005424278</v>
      </c>
      <c r="M80" s="80">
        <f t="shared" ref="M80:M143" ca="1" si="105">IF(OR(I79+O79=0,K79=0),0,-IF(MOD(E80-1,12)=0,1,0)*I80*($C$17))</f>
        <v>0</v>
      </c>
      <c r="N80" s="80">
        <f t="shared" ca="1" si="74"/>
        <v>0</v>
      </c>
      <c r="O80" s="81">
        <f t="shared" ca="1" si="66"/>
        <v>-3333.3333333333335</v>
      </c>
      <c r="P80" s="79">
        <f t="shared" ca="1" si="67"/>
        <v>489986.58123747708</v>
      </c>
      <c r="Q80" s="35"/>
      <c r="R80">
        <f t="shared" ca="1" si="75"/>
        <v>197</v>
      </c>
      <c r="S80" s="78">
        <f t="shared" ca="1" si="89"/>
        <v>71.333333333332973</v>
      </c>
      <c r="T80" s="55">
        <f t="shared" ca="1" si="76"/>
        <v>3.9263561977341821E-3</v>
      </c>
      <c r="U80" s="78">
        <f t="shared" ca="1" si="77"/>
        <v>0.78929854099033214</v>
      </c>
      <c r="V80" s="79">
        <f t="shared" ca="1" si="90"/>
        <v>527444.81218132237</v>
      </c>
      <c r="W80" s="79">
        <f t="shared" ca="1" si="68"/>
        <v>4559.0598347890218</v>
      </c>
      <c r="X80" s="80">
        <f t="shared" ca="1" si="91"/>
        <v>-15.785970819806643</v>
      </c>
      <c r="Y80" s="80">
        <f t="shared" ca="1" si="92"/>
        <v>-219.76867174221766</v>
      </c>
      <c r="Z80" s="80">
        <f t="shared" ca="1" si="78"/>
        <v>0</v>
      </c>
      <c r="AA80" s="80">
        <f t="shared" ca="1" si="93"/>
        <v>0</v>
      </c>
      <c r="AB80" s="81">
        <f t="shared" ca="1" si="69"/>
        <v>-1534.4861912189474</v>
      </c>
      <c r="AC80" s="79">
        <f t="shared" ca="1" si="70"/>
        <v>530233.8311823305</v>
      </c>
      <c r="AD80" s="35"/>
      <c r="AE80" s="55">
        <f t="shared" ca="1" si="94"/>
        <v>3.9263561977341821E-3</v>
      </c>
      <c r="AF80" s="78">
        <f t="shared" ca="1" si="95"/>
        <v>0.78929854099033214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79"/>
        <v>141</v>
      </c>
      <c r="AN80" s="66">
        <f t="shared" si="80"/>
        <v>0</v>
      </c>
      <c r="AO80" s="67">
        <f t="shared" si="96"/>
        <v>2.5664517644146633E-5</v>
      </c>
      <c r="AP80" s="68">
        <f t="shared" ca="1" si="81"/>
        <v>7.3633272191650357E-9</v>
      </c>
      <c r="AR80" s="69">
        <f t="shared" si="82"/>
        <v>7</v>
      </c>
      <c r="AS80" s="70">
        <f t="shared" si="97"/>
        <v>77</v>
      </c>
      <c r="AT80" s="71">
        <f t="shared" ca="1" si="98"/>
        <v>0.51708022628570449</v>
      </c>
      <c r="AU80" s="72">
        <f t="shared" ca="1" si="83"/>
        <v>8.6436717728521906E-3</v>
      </c>
      <c r="AV80" s="73">
        <f t="shared" ca="1" si="84"/>
        <v>1.0086436717728522</v>
      </c>
      <c r="AW80" s="74">
        <f ca="1">PRODUCT(AV$4:AV80)</f>
        <v>1.9230890877054216</v>
      </c>
      <c r="AY80" s="75">
        <f t="shared" si="99"/>
        <v>77</v>
      </c>
      <c r="AZ80" s="76">
        <f t="shared" ca="1" si="104"/>
        <v>1.0090596596129187</v>
      </c>
      <c r="BA80" s="76">
        <f t="shared" ca="1" si="104"/>
        <v>1.0090596596129187</v>
      </c>
      <c r="BB80" s="76">
        <f t="shared" ca="1" si="104"/>
        <v>1.0090596596129187</v>
      </c>
      <c r="BC80" s="76">
        <f t="shared" ca="1" si="104"/>
        <v>1.0090596596129187</v>
      </c>
      <c r="BD80" s="76">
        <f t="shared" ca="1" si="104"/>
        <v>1.0090596596129187</v>
      </c>
      <c r="BE80" s="76">
        <f t="shared" ca="1" si="104"/>
        <v>1.0090596596129187</v>
      </c>
      <c r="BF80" s="76">
        <f t="shared" ca="1" si="104"/>
        <v>1.0090596596129187</v>
      </c>
      <c r="BG80" s="76">
        <f t="shared" ca="1" si="104"/>
        <v>1.0090596596129187</v>
      </c>
      <c r="BH80" s="76">
        <f t="shared" ca="1" si="104"/>
        <v>1.0090596596129187</v>
      </c>
      <c r="BI80" s="76">
        <f t="shared" ca="1" si="104"/>
        <v>1.0090596596129187</v>
      </c>
      <c r="BJ80" s="76">
        <f t="shared" ca="1" si="104"/>
        <v>1.0090596596129187</v>
      </c>
      <c r="BK80" s="76">
        <f t="shared" ca="1" si="104"/>
        <v>1.0090596596129187</v>
      </c>
      <c r="BL80" s="76">
        <f t="shared" ca="1" si="71"/>
        <v>0.11430000000000118</v>
      </c>
      <c r="BM80" s="77">
        <f t="shared" ca="1" si="85"/>
        <v>3883.8382649135465</v>
      </c>
      <c r="BO80" s="70">
        <f t="shared" si="100"/>
        <v>77</v>
      </c>
      <c r="BP80" s="171">
        <f t="shared" ca="1" si="103"/>
        <v>0.10880000000000001</v>
      </c>
      <c r="BQ80" s="172">
        <f t="shared" ca="1" si="86"/>
        <v>8.6436717728521906E-3</v>
      </c>
      <c r="BR80" s="172">
        <f t="shared" ca="1" si="102"/>
        <v>0.51999671070526099</v>
      </c>
    </row>
    <row r="81" spans="5:70">
      <c r="E81">
        <f t="shared" si="87"/>
        <v>78</v>
      </c>
      <c r="F81" s="64">
        <f t="shared" si="88"/>
        <v>61.416666666666849</v>
      </c>
      <c r="G81" s="55">
        <f t="shared" si="63"/>
        <v>0</v>
      </c>
      <c r="H81" s="78">
        <f t="shared" si="101"/>
        <v>1</v>
      </c>
      <c r="I81" s="79">
        <f t="shared" ca="1" si="72"/>
        <v>489986.58123747708</v>
      </c>
      <c r="J81" s="79">
        <f t="shared" ca="1" si="64"/>
        <v>4235.2831813187277</v>
      </c>
      <c r="K81" s="80">
        <f t="shared" ca="1" si="65"/>
        <v>-20</v>
      </c>
      <c r="L81" s="80">
        <f t="shared" ca="1" si="73"/>
        <v>-408.32215103123093</v>
      </c>
      <c r="M81" s="80">
        <f t="shared" ca="1" si="105"/>
        <v>0</v>
      </c>
      <c r="N81" s="80">
        <f t="shared" ca="1" si="74"/>
        <v>0</v>
      </c>
      <c r="O81" s="81">
        <f t="shared" ca="1" si="66"/>
        <v>-3333.3333333333335</v>
      </c>
      <c r="P81" s="79">
        <f t="shared" ca="1" si="67"/>
        <v>490460.20893443126</v>
      </c>
      <c r="Q81" s="35"/>
      <c r="R81">
        <f t="shared" ca="1" si="75"/>
        <v>198</v>
      </c>
      <c r="S81" s="78">
        <f t="shared" ca="1" si="89"/>
        <v>71.416666666666302</v>
      </c>
      <c r="T81" s="55">
        <f t="shared" ca="1" si="76"/>
        <v>3.9263561977341821E-3</v>
      </c>
      <c r="U81" s="78">
        <f t="shared" ca="1" si="77"/>
        <v>0.78619947377205224</v>
      </c>
      <c r="V81" s="79">
        <f t="shared" ca="1" si="90"/>
        <v>528151.94429301936</v>
      </c>
      <c r="W81" s="79">
        <f t="shared" ca="1" si="68"/>
        <v>4565.1720526625741</v>
      </c>
      <c r="X81" s="80">
        <f t="shared" ca="1" si="91"/>
        <v>-15.723989475441044</v>
      </c>
      <c r="Y81" s="80">
        <f t="shared" ca="1" si="92"/>
        <v>-220.06331012209142</v>
      </c>
      <c r="Z81" s="80">
        <f t="shared" ca="1" si="78"/>
        <v>0</v>
      </c>
      <c r="AA81" s="80">
        <f t="shared" ca="1" si="93"/>
        <v>0</v>
      </c>
      <c r="AB81" s="81">
        <f t="shared" ca="1" si="69"/>
        <v>-1528.4612518517176</v>
      </c>
      <c r="AC81" s="79">
        <f t="shared" ca="1" si="70"/>
        <v>530952.86779423268</v>
      </c>
      <c r="AD81" s="35"/>
      <c r="AE81" s="55">
        <f t="shared" ca="1" si="94"/>
        <v>3.9263561977341821E-3</v>
      </c>
      <c r="AF81" s="78">
        <f t="shared" ca="1" si="95"/>
        <v>0.78619947377205224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79"/>
        <v>142</v>
      </c>
      <c r="AN81" s="66">
        <f t="shared" si="80"/>
        <v>0</v>
      </c>
      <c r="AO81" s="67">
        <f t="shared" si="96"/>
        <v>2.5664517644146633E-5</v>
      </c>
      <c r="AP81" s="68">
        <f t="shared" ca="1" si="81"/>
        <v>6.6080294527192212E-9</v>
      </c>
      <c r="AR81" s="69">
        <f t="shared" si="82"/>
        <v>7</v>
      </c>
      <c r="AS81" s="70">
        <f t="shared" si="97"/>
        <v>78</v>
      </c>
      <c r="AT81" s="71">
        <f t="shared" ca="1" si="98"/>
        <v>0.5126107545294587</v>
      </c>
      <c r="AU81" s="72">
        <f t="shared" ca="1" si="83"/>
        <v>8.6436717728521906E-3</v>
      </c>
      <c r="AV81" s="73">
        <f t="shared" ca="1" si="84"/>
        <v>1.0086436717728522</v>
      </c>
      <c r="AW81" s="74">
        <f ca="1">PRODUCT(AV$4:AV81)</f>
        <v>1.939711638569501</v>
      </c>
      <c r="AY81" s="75">
        <f t="shared" si="99"/>
        <v>78</v>
      </c>
      <c r="AZ81" s="76">
        <f t="shared" ca="1" si="104"/>
        <v>1.0090596596129187</v>
      </c>
      <c r="BA81" s="76">
        <f t="shared" ca="1" si="104"/>
        <v>1.0090596596129187</v>
      </c>
      <c r="BB81" s="76">
        <f t="shared" ca="1" si="104"/>
        <v>1.0090596596129187</v>
      </c>
      <c r="BC81" s="76">
        <f t="shared" ca="1" si="104"/>
        <v>1.0090596596129187</v>
      </c>
      <c r="BD81" s="76">
        <f t="shared" ca="1" si="104"/>
        <v>1.0090596596129187</v>
      </c>
      <c r="BE81" s="76">
        <f t="shared" ca="1" si="104"/>
        <v>1.0090596596129187</v>
      </c>
      <c r="BF81" s="76">
        <f t="shared" ca="1" si="104"/>
        <v>1.0090596596129187</v>
      </c>
      <c r="BG81" s="76">
        <f t="shared" ca="1" si="104"/>
        <v>1.0090596596129187</v>
      </c>
      <c r="BH81" s="76">
        <f t="shared" ca="1" si="104"/>
        <v>1.0090596596129187</v>
      </c>
      <c r="BI81" s="76">
        <f t="shared" ca="1" si="104"/>
        <v>1.0090596596129187</v>
      </c>
      <c r="BJ81" s="76">
        <f t="shared" ca="1" si="104"/>
        <v>1.0090596596129187</v>
      </c>
      <c r="BK81" s="76">
        <f t="shared" ca="1" si="104"/>
        <v>1.0090596596129187</v>
      </c>
      <c r="BL81" s="76">
        <f t="shared" ca="1" si="71"/>
        <v>0.11430000000000118</v>
      </c>
      <c r="BM81" s="77">
        <f t="shared" ca="1" si="85"/>
        <v>4327.7609785931691</v>
      </c>
      <c r="BO81" s="70">
        <f t="shared" si="100"/>
        <v>78</v>
      </c>
      <c r="BP81" s="171">
        <f t="shared" ca="1" si="103"/>
        <v>0.10880000000000001</v>
      </c>
      <c r="BQ81" s="172">
        <f t="shared" ca="1" si="86"/>
        <v>8.6436717728521906E-3</v>
      </c>
      <c r="BR81" s="172">
        <f t="shared" ca="1" si="102"/>
        <v>0.51554054742769939</v>
      </c>
    </row>
    <row r="82" spans="5:70">
      <c r="E82">
        <f t="shared" si="87"/>
        <v>79</v>
      </c>
      <c r="F82" s="64">
        <f t="shared" si="88"/>
        <v>61.500000000000185</v>
      </c>
      <c r="G82" s="55">
        <f t="shared" si="63"/>
        <v>0</v>
      </c>
      <c r="H82" s="78">
        <f t="shared" si="101"/>
        <v>1</v>
      </c>
      <c r="I82" s="79">
        <f t="shared" ca="1" si="72"/>
        <v>490460.20893443126</v>
      </c>
      <c r="J82" s="79">
        <f t="shared" ca="1" si="64"/>
        <v>4239.3770636737308</v>
      </c>
      <c r="K82" s="80">
        <f t="shared" ca="1" si="65"/>
        <v>-20</v>
      </c>
      <c r="L82" s="80">
        <f t="shared" ca="1" si="73"/>
        <v>-408.71684077869276</v>
      </c>
      <c r="M82" s="80">
        <f t="shared" ca="1" si="105"/>
        <v>0</v>
      </c>
      <c r="N82" s="80">
        <f t="shared" ca="1" si="74"/>
        <v>0</v>
      </c>
      <c r="O82" s="81">
        <f t="shared" ca="1" si="66"/>
        <v>-3333.3333333333335</v>
      </c>
      <c r="P82" s="79">
        <f t="shared" ca="1" si="67"/>
        <v>490937.53582399298</v>
      </c>
      <c r="Q82" s="35"/>
      <c r="R82">
        <f t="shared" ca="1" si="75"/>
        <v>199</v>
      </c>
      <c r="S82" s="78">
        <f t="shared" ca="1" si="89"/>
        <v>71.499999999999631</v>
      </c>
      <c r="T82" s="55">
        <f t="shared" ca="1" si="76"/>
        <v>3.9263561977341821E-3</v>
      </c>
      <c r="U82" s="78">
        <f t="shared" ca="1" si="77"/>
        <v>0.78311257459555195</v>
      </c>
      <c r="V82" s="79">
        <f t="shared" ca="1" si="90"/>
        <v>528868.15771106409</v>
      </c>
      <c r="W82" s="79">
        <f t="shared" ca="1" si="68"/>
        <v>4571.3627663674652</v>
      </c>
      <c r="X82" s="80">
        <f t="shared" ca="1" si="91"/>
        <v>-15.662251491911039</v>
      </c>
      <c r="Y82" s="80">
        <f t="shared" ca="1" si="92"/>
        <v>-220.36173237961006</v>
      </c>
      <c r="Z82" s="80">
        <f t="shared" ca="1" si="78"/>
        <v>0</v>
      </c>
      <c r="AA82" s="80">
        <f t="shared" ca="1" si="93"/>
        <v>0</v>
      </c>
      <c r="AB82" s="81">
        <f t="shared" ca="1" si="69"/>
        <v>-1522.4599685425128</v>
      </c>
      <c r="AC82" s="79">
        <f t="shared" ca="1" si="70"/>
        <v>531681.03652501747</v>
      </c>
      <c r="AD82" s="35"/>
      <c r="AE82" s="55">
        <f t="shared" ca="1" si="94"/>
        <v>3.9263561977341821E-3</v>
      </c>
      <c r="AF82" s="78">
        <f t="shared" ca="1" si="95"/>
        <v>0.78311257459555195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79"/>
        <v>143</v>
      </c>
      <c r="AN82" s="66">
        <f t="shared" si="80"/>
        <v>0</v>
      </c>
      <c r="AO82" s="67">
        <f t="shared" si="96"/>
        <v>2.5664517644146633E-5</v>
      </c>
      <c r="AP82" s="68">
        <f t="shared" ca="1" si="81"/>
        <v>5.9302068138914253E-9</v>
      </c>
      <c r="AR82" s="69">
        <f t="shared" si="82"/>
        <v>7</v>
      </c>
      <c r="AS82" s="70">
        <f t="shared" si="97"/>
        <v>79</v>
      </c>
      <c r="AT82" s="71">
        <f t="shared" ca="1" si="98"/>
        <v>0.5081799154200719</v>
      </c>
      <c r="AU82" s="72">
        <f t="shared" ca="1" si="83"/>
        <v>8.6436717728521906E-3</v>
      </c>
      <c r="AV82" s="73">
        <f t="shared" ca="1" si="84"/>
        <v>1.0086436717728522</v>
      </c>
      <c r="AW82" s="74">
        <f ca="1">PRODUCT(AV$4:AV82)</f>
        <v>1.9564778693072771</v>
      </c>
      <c r="AY82" s="75">
        <f t="shared" si="99"/>
        <v>79</v>
      </c>
      <c r="AZ82" s="76">
        <f t="shared" ca="1" si="104"/>
        <v>1.0090596596129187</v>
      </c>
      <c r="BA82" s="76">
        <f t="shared" ca="1" si="104"/>
        <v>1.0090596596129187</v>
      </c>
      <c r="BB82" s="76">
        <f t="shared" ca="1" si="104"/>
        <v>1.0090596596129187</v>
      </c>
      <c r="BC82" s="76">
        <f t="shared" ca="1" si="104"/>
        <v>1.0090596596129187</v>
      </c>
      <c r="BD82" s="76">
        <f t="shared" ca="1" si="104"/>
        <v>1.0090596596129187</v>
      </c>
      <c r="BE82" s="76">
        <f t="shared" ca="1" si="104"/>
        <v>1.0090596596129187</v>
      </c>
      <c r="BF82" s="76">
        <f t="shared" ca="1" si="104"/>
        <v>1.0090596596129187</v>
      </c>
      <c r="BG82" s="76">
        <f t="shared" ca="1" si="104"/>
        <v>1.0090596596129187</v>
      </c>
      <c r="BH82" s="76">
        <f t="shared" ca="1" si="104"/>
        <v>1.0090596596129187</v>
      </c>
      <c r="BI82" s="76">
        <f t="shared" ca="1" si="104"/>
        <v>1.0090596596129187</v>
      </c>
      <c r="BJ82" s="76">
        <f t="shared" ca="1" si="104"/>
        <v>1.0090596596129187</v>
      </c>
      <c r="BK82" s="76">
        <f t="shared" ca="1" si="104"/>
        <v>1.0090596596129187</v>
      </c>
      <c r="BL82" s="76">
        <f t="shared" ca="1" si="71"/>
        <v>0.11430000000000118</v>
      </c>
      <c r="BM82" s="77">
        <f t="shared" ca="1" si="85"/>
        <v>4822.4240584463732</v>
      </c>
      <c r="BO82" s="70">
        <f t="shared" si="100"/>
        <v>79</v>
      </c>
      <c r="BP82" s="171">
        <f t="shared" ca="1" si="103"/>
        <v>0.10880000000000001</v>
      </c>
      <c r="BQ82" s="172">
        <f t="shared" ca="1" si="86"/>
        <v>8.6436717728521906E-3</v>
      </c>
      <c r="BR82" s="172">
        <f t="shared" ca="1" si="102"/>
        <v>0.51112257168238073</v>
      </c>
    </row>
    <row r="83" spans="5:70">
      <c r="E83">
        <f t="shared" si="87"/>
        <v>80</v>
      </c>
      <c r="F83" s="64">
        <f t="shared" si="88"/>
        <v>61.58333333333352</v>
      </c>
      <c r="G83" s="55">
        <f t="shared" si="63"/>
        <v>0</v>
      </c>
      <c r="H83" s="78">
        <f t="shared" si="101"/>
        <v>1</v>
      </c>
      <c r="I83" s="79">
        <f t="shared" ca="1" si="72"/>
        <v>490937.53582399298</v>
      </c>
      <c r="J83" s="79">
        <f t="shared" ca="1" si="64"/>
        <v>4243.5029206354593</v>
      </c>
      <c r="K83" s="80">
        <f t="shared" ca="1" si="65"/>
        <v>-20</v>
      </c>
      <c r="L83" s="80">
        <f t="shared" ca="1" si="73"/>
        <v>-409.11461318666085</v>
      </c>
      <c r="M83" s="80">
        <f t="shared" ca="1" si="105"/>
        <v>0</v>
      </c>
      <c r="N83" s="80">
        <f t="shared" ca="1" si="74"/>
        <v>0</v>
      </c>
      <c r="O83" s="81">
        <f t="shared" ca="1" si="66"/>
        <v>-3333.3333333333335</v>
      </c>
      <c r="P83" s="79">
        <f t="shared" ca="1" si="67"/>
        <v>491418.59079810843</v>
      </c>
      <c r="Q83" s="35"/>
      <c r="R83">
        <f t="shared" ca="1" si="75"/>
        <v>200</v>
      </c>
      <c r="S83" s="78">
        <f t="shared" ca="1" si="89"/>
        <v>71.583333333332959</v>
      </c>
      <c r="T83" s="55">
        <f t="shared" ca="1" si="76"/>
        <v>4.2908271543715681E-3</v>
      </c>
      <c r="U83" s="78">
        <f t="shared" ca="1" si="77"/>
        <v>0.77975237389554752</v>
      </c>
      <c r="V83" s="79">
        <f t="shared" ca="1" si="90"/>
        <v>529399.68509603152</v>
      </c>
      <c r="W83" s="79">
        <f t="shared" ca="1" si="68"/>
        <v>4575.9571146214066</v>
      </c>
      <c r="X83" s="80">
        <f t="shared" ca="1" si="91"/>
        <v>-15.595047477910951</v>
      </c>
      <c r="Y83" s="80">
        <f t="shared" ca="1" si="92"/>
        <v>-220.58320212334647</v>
      </c>
      <c r="Z83" s="80">
        <f t="shared" ca="1" si="78"/>
        <v>0</v>
      </c>
      <c r="AA83" s="80">
        <f t="shared" ca="1" si="93"/>
        <v>0</v>
      </c>
      <c r="AB83" s="81">
        <f t="shared" ca="1" si="69"/>
        <v>-1515.9273559680469</v>
      </c>
      <c r="AC83" s="79">
        <f t="shared" ca="1" si="70"/>
        <v>532223.53660508373</v>
      </c>
      <c r="AD83" s="35"/>
      <c r="AE83" s="55">
        <f t="shared" ca="1" si="94"/>
        <v>4.2908271543715681E-3</v>
      </c>
      <c r="AF83" s="78">
        <f t="shared" ca="1" si="95"/>
        <v>0.77975237389554752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79"/>
        <v>144</v>
      </c>
      <c r="AN83" s="66">
        <f t="shared" si="80"/>
        <v>0</v>
      </c>
      <c r="AO83" s="67">
        <f t="shared" si="96"/>
        <v>2.5664517644146633E-5</v>
      </c>
      <c r="AP83" s="68">
        <f t="shared" ca="1" si="81"/>
        <v>5.3219122443609615E-9</v>
      </c>
      <c r="AR83" s="69">
        <f t="shared" si="82"/>
        <v>7</v>
      </c>
      <c r="AS83" s="70">
        <f t="shared" si="97"/>
        <v>80</v>
      </c>
      <c r="AT83" s="71">
        <f t="shared" ca="1" si="98"/>
        <v>0.50378737502962501</v>
      </c>
      <c r="AU83" s="72">
        <f t="shared" ca="1" si="83"/>
        <v>8.6436717728521906E-3</v>
      </c>
      <c r="AV83" s="73">
        <f t="shared" ca="1" si="84"/>
        <v>1.0086436717728522</v>
      </c>
      <c r="AW83" s="74">
        <f ca="1">PRODUCT(AV$4:AV83)</f>
        <v>1.9733890218404184</v>
      </c>
      <c r="AY83" s="75">
        <f t="shared" si="99"/>
        <v>80</v>
      </c>
      <c r="AZ83" s="76">
        <f t="shared" ca="1" si="104"/>
        <v>1.0090596596129187</v>
      </c>
      <c r="BA83" s="76">
        <f t="shared" ca="1" si="104"/>
        <v>1.0090596596129187</v>
      </c>
      <c r="BB83" s="76">
        <f t="shared" ca="1" si="104"/>
        <v>1.0090596596129187</v>
      </c>
      <c r="BC83" s="76">
        <f t="shared" ca="1" si="104"/>
        <v>1.0090596596129187</v>
      </c>
      <c r="BD83" s="76">
        <f t="shared" ca="1" si="104"/>
        <v>1.0090596596129187</v>
      </c>
      <c r="BE83" s="76">
        <f t="shared" ca="1" si="104"/>
        <v>1.0090596596129187</v>
      </c>
      <c r="BF83" s="76">
        <f t="shared" ca="1" si="104"/>
        <v>1.0090596596129187</v>
      </c>
      <c r="BG83" s="76">
        <f t="shared" ca="1" si="104"/>
        <v>1.0090596596129187</v>
      </c>
      <c r="BH83" s="76">
        <f t="shared" ca="1" si="104"/>
        <v>1.0090596596129187</v>
      </c>
      <c r="BI83" s="76">
        <f t="shared" ca="1" si="104"/>
        <v>1.0090596596129187</v>
      </c>
      <c r="BJ83" s="76">
        <f t="shared" ca="1" si="104"/>
        <v>1.0090596596129187</v>
      </c>
      <c r="BK83" s="76">
        <f t="shared" ca="1" si="104"/>
        <v>1.0090596596129187</v>
      </c>
      <c r="BL83" s="76">
        <f t="shared" ca="1" si="71"/>
        <v>0.11430000000000118</v>
      </c>
      <c r="BM83" s="77">
        <f t="shared" ca="1" si="85"/>
        <v>5373.6271283267997</v>
      </c>
      <c r="BO83" s="70">
        <f t="shared" si="100"/>
        <v>80</v>
      </c>
      <c r="BP83" s="171">
        <f t="shared" ca="1" si="103"/>
        <v>0.10880000000000001</v>
      </c>
      <c r="BQ83" s="172">
        <f t="shared" ca="1" si="86"/>
        <v>8.6436717728521906E-3</v>
      </c>
      <c r="BR83" s="172">
        <f t="shared" ca="1" si="102"/>
        <v>0.50674245621746805</v>
      </c>
    </row>
    <row r="84" spans="5:70">
      <c r="E84">
        <f t="shared" si="87"/>
        <v>81</v>
      </c>
      <c r="F84" s="64">
        <f t="shared" si="88"/>
        <v>61.666666666666856</v>
      </c>
      <c r="G84" s="55">
        <f t="shared" si="63"/>
        <v>0</v>
      </c>
      <c r="H84" s="78">
        <f t="shared" si="101"/>
        <v>1</v>
      </c>
      <c r="I84" s="79">
        <f t="shared" ca="1" si="72"/>
        <v>491418.59079810843</v>
      </c>
      <c r="J84" s="79">
        <f t="shared" ca="1" si="64"/>
        <v>4247.6610019364107</v>
      </c>
      <c r="K84" s="80">
        <f t="shared" ca="1" si="65"/>
        <v>-20</v>
      </c>
      <c r="L84" s="80">
        <f t="shared" ca="1" si="73"/>
        <v>-409.51549233175706</v>
      </c>
      <c r="M84" s="80">
        <f t="shared" ca="1" si="105"/>
        <v>0</v>
      </c>
      <c r="N84" s="80">
        <f t="shared" ca="1" si="74"/>
        <v>0</v>
      </c>
      <c r="O84" s="81">
        <f t="shared" ca="1" si="66"/>
        <v>-3333.3333333333335</v>
      </c>
      <c r="P84" s="79">
        <f t="shared" ca="1" si="67"/>
        <v>491903.40297437977</v>
      </c>
      <c r="Q84" s="35"/>
      <c r="R84">
        <f t="shared" ca="1" si="75"/>
        <v>201</v>
      </c>
      <c r="S84" s="78">
        <f t="shared" ca="1" si="89"/>
        <v>71.666666666666288</v>
      </c>
      <c r="T84" s="55">
        <f t="shared" ca="1" si="76"/>
        <v>4.2908271543715681E-3</v>
      </c>
      <c r="U84" s="78">
        <f t="shared" ca="1" si="77"/>
        <v>0.77640659123595079</v>
      </c>
      <c r="V84" s="79">
        <f t="shared" ca="1" si="90"/>
        <v>529939.85740202293</v>
      </c>
      <c r="W84" s="79">
        <f t="shared" ca="1" si="68"/>
        <v>4580.6261867351805</v>
      </c>
      <c r="X84" s="80">
        <f t="shared" ca="1" si="91"/>
        <v>-15.528131824719015</v>
      </c>
      <c r="Y84" s="80">
        <f t="shared" ca="1" si="92"/>
        <v>-220.80827391750958</v>
      </c>
      <c r="Z84" s="80">
        <f t="shared" ca="1" si="78"/>
        <v>0</v>
      </c>
      <c r="AA84" s="80">
        <f t="shared" ca="1" si="93"/>
        <v>0</v>
      </c>
      <c r="AB84" s="81">
        <f t="shared" ca="1" si="69"/>
        <v>-1509.4227737050044</v>
      </c>
      <c r="AC84" s="79">
        <f t="shared" ca="1" si="70"/>
        <v>532774.72440931096</v>
      </c>
      <c r="AD84" s="35"/>
      <c r="AE84" s="55">
        <f t="shared" ca="1" si="94"/>
        <v>4.2908271543715681E-3</v>
      </c>
      <c r="AF84" s="78">
        <f t="shared" ca="1" si="95"/>
        <v>0.77640659123595079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79"/>
        <v>145</v>
      </c>
      <c r="AN84" s="66">
        <f t="shared" si="80"/>
        <v>0</v>
      </c>
      <c r="AO84" s="67">
        <f t="shared" si="96"/>
        <v>2.5664517644146633E-5</v>
      </c>
      <c r="AP84" s="68">
        <f t="shared" ca="1" si="81"/>
        <v>4.7760138601462399E-9</v>
      </c>
      <c r="AR84" s="69">
        <f t="shared" si="82"/>
        <v>7</v>
      </c>
      <c r="AS84" s="70">
        <f t="shared" si="97"/>
        <v>81</v>
      </c>
      <c r="AT84" s="71">
        <f t="shared" ca="1" si="98"/>
        <v>0.49943280231656212</v>
      </c>
      <c r="AU84" s="72">
        <f t="shared" ca="1" si="83"/>
        <v>8.6436717728521906E-3</v>
      </c>
      <c r="AV84" s="73">
        <f t="shared" ca="1" si="84"/>
        <v>1.0086436717728522</v>
      </c>
      <c r="AW84" s="74">
        <f ca="1">PRODUCT(AV$4:AV84)</f>
        <v>1.9904463488253568</v>
      </c>
      <c r="AY84" s="75">
        <f t="shared" si="99"/>
        <v>81</v>
      </c>
      <c r="AZ84" s="76">
        <f t="shared" ca="1" si="104"/>
        <v>1.0090596596129187</v>
      </c>
      <c r="BA84" s="76">
        <f t="shared" ca="1" si="104"/>
        <v>1.0090596596129187</v>
      </c>
      <c r="BB84" s="76">
        <f t="shared" ca="1" si="104"/>
        <v>1.0090596596129187</v>
      </c>
      <c r="BC84" s="76">
        <f t="shared" ca="1" si="104"/>
        <v>1.0090596596129187</v>
      </c>
      <c r="BD84" s="76">
        <f t="shared" ca="1" si="104"/>
        <v>1.0090596596129187</v>
      </c>
      <c r="BE84" s="76">
        <f t="shared" ca="1" si="104"/>
        <v>1.0090596596129187</v>
      </c>
      <c r="BF84" s="76">
        <f t="shared" ca="1" si="104"/>
        <v>1.0090596596129187</v>
      </c>
      <c r="BG84" s="76">
        <f t="shared" ca="1" si="104"/>
        <v>1.0090596596129187</v>
      </c>
      <c r="BH84" s="76">
        <f t="shared" ca="1" si="104"/>
        <v>1.0090596596129187</v>
      </c>
      <c r="BI84" s="76">
        <f t="shared" ca="1" si="104"/>
        <v>1.0090596596129187</v>
      </c>
      <c r="BJ84" s="76">
        <f t="shared" ca="1" si="104"/>
        <v>1.0090596596129187</v>
      </c>
      <c r="BK84" s="76">
        <f t="shared" ca="1" si="104"/>
        <v>1.0090596596129187</v>
      </c>
      <c r="BL84" s="76">
        <f t="shared" ca="1" si="71"/>
        <v>0.11430000000000118</v>
      </c>
      <c r="BM84" s="77">
        <f t="shared" ca="1" si="85"/>
        <v>5987.8327090945595</v>
      </c>
      <c r="BO84" s="70">
        <f t="shared" si="100"/>
        <v>81</v>
      </c>
      <c r="BP84" s="171">
        <f t="shared" ca="1" si="103"/>
        <v>0.10880000000000001</v>
      </c>
      <c r="BQ84" s="172">
        <f t="shared" ca="1" si="86"/>
        <v>8.6436717728521906E-3</v>
      </c>
      <c r="BR84" s="172">
        <f t="shared" ca="1" si="102"/>
        <v>0.50239987658554119</v>
      </c>
    </row>
    <row r="85" spans="5:70">
      <c r="E85">
        <f t="shared" si="87"/>
        <v>82</v>
      </c>
      <c r="F85" s="64">
        <f t="shared" si="88"/>
        <v>61.750000000000192</v>
      </c>
      <c r="G85" s="55">
        <f t="shared" si="63"/>
        <v>0</v>
      </c>
      <c r="H85" s="78">
        <f t="shared" si="101"/>
        <v>1</v>
      </c>
      <c r="I85" s="79">
        <f t="shared" ca="1" si="72"/>
        <v>491903.40297437977</v>
      </c>
      <c r="J85" s="79">
        <f t="shared" ca="1" si="64"/>
        <v>4251.8515592595832</v>
      </c>
      <c r="K85" s="80">
        <f t="shared" ca="1" si="65"/>
        <v>-20</v>
      </c>
      <c r="L85" s="80">
        <f t="shared" ca="1" si="73"/>
        <v>-409.91950247864986</v>
      </c>
      <c r="M85" s="80">
        <f t="shared" ca="1" si="105"/>
        <v>0</v>
      </c>
      <c r="N85" s="80">
        <f t="shared" ca="1" si="74"/>
        <v>0</v>
      </c>
      <c r="O85" s="81">
        <f t="shared" ca="1" si="66"/>
        <v>-3333.3333333333335</v>
      </c>
      <c r="P85" s="79">
        <f t="shared" ca="1" si="67"/>
        <v>492392.00169782736</v>
      </c>
      <c r="Q85" s="35"/>
      <c r="R85">
        <f t="shared" ca="1" si="75"/>
        <v>202</v>
      </c>
      <c r="S85" s="78">
        <f t="shared" ca="1" si="89"/>
        <v>71.749999999999616</v>
      </c>
      <c r="T85" s="55">
        <f t="shared" ca="1" si="76"/>
        <v>4.2908271543715681E-3</v>
      </c>
      <c r="U85" s="78">
        <f t="shared" ca="1" si="77"/>
        <v>0.77307516475144256</v>
      </c>
      <c r="V85" s="79">
        <f t="shared" ca="1" si="90"/>
        <v>530488.68015465268</v>
      </c>
      <c r="W85" s="79">
        <f t="shared" ca="1" si="68"/>
        <v>4585.3700304703852</v>
      </c>
      <c r="X85" s="80">
        <f t="shared" ca="1" si="91"/>
        <v>-15.461503295028852</v>
      </c>
      <c r="Y85" s="80">
        <f t="shared" ca="1" si="92"/>
        <v>-221.03695006443863</v>
      </c>
      <c r="Z85" s="80">
        <f t="shared" ca="1" si="78"/>
        <v>0</v>
      </c>
      <c r="AA85" s="80">
        <f t="shared" ca="1" si="93"/>
        <v>0</v>
      </c>
      <c r="AB85" s="81">
        <f t="shared" ca="1" si="69"/>
        <v>-1502.9461014801643</v>
      </c>
      <c r="AC85" s="79">
        <f t="shared" ca="1" si="70"/>
        <v>533334.60563028348</v>
      </c>
      <c r="AD85" s="35"/>
      <c r="AE85" s="55">
        <f t="shared" ca="1" si="94"/>
        <v>4.2908271543715681E-3</v>
      </c>
      <c r="AF85" s="78">
        <f t="shared" ca="1" si="95"/>
        <v>0.77307516475144256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79"/>
        <v>146</v>
      </c>
      <c r="AN85" s="66">
        <f t="shared" si="80"/>
        <v>0</v>
      </c>
      <c r="AO85" s="67">
        <f t="shared" si="96"/>
        <v>2.5664517644146633E-5</v>
      </c>
      <c r="AP85" s="68">
        <f t="shared" ca="1" si="81"/>
        <v>4.2861113346013052E-9</v>
      </c>
      <c r="AR85" s="69">
        <f t="shared" si="82"/>
        <v>7</v>
      </c>
      <c r="AS85" s="70">
        <f t="shared" si="97"/>
        <v>82</v>
      </c>
      <c r="AT85" s="71">
        <f t="shared" ca="1" si="98"/>
        <v>0.49511586910074196</v>
      </c>
      <c r="AU85" s="72">
        <f t="shared" ca="1" si="83"/>
        <v>8.6436717728521906E-3</v>
      </c>
      <c r="AV85" s="73">
        <f t="shared" ca="1" si="84"/>
        <v>1.0086436717728522</v>
      </c>
      <c r="AW85" s="74">
        <f ca="1">PRODUCT(AV$4:AV85)</f>
        <v>2.0076511137460753</v>
      </c>
      <c r="AY85" s="75">
        <f t="shared" si="99"/>
        <v>82</v>
      </c>
      <c r="AZ85" s="76">
        <f t="shared" ref="AZ85:BK94" ca="1" si="106">OFFSET($AV$3,($AY85*12-12)+AZ$3,0)</f>
        <v>1.0090596596129187</v>
      </c>
      <c r="BA85" s="76">
        <f t="shared" ca="1" si="106"/>
        <v>1.0090596596129187</v>
      </c>
      <c r="BB85" s="76">
        <f t="shared" ca="1" si="106"/>
        <v>1.0090596596129187</v>
      </c>
      <c r="BC85" s="76">
        <f t="shared" ca="1" si="106"/>
        <v>1.0090596596129187</v>
      </c>
      <c r="BD85" s="76">
        <f t="shared" ca="1" si="106"/>
        <v>1.0090596596129187</v>
      </c>
      <c r="BE85" s="76">
        <f t="shared" ca="1" si="106"/>
        <v>1.0090596596129187</v>
      </c>
      <c r="BF85" s="76">
        <f t="shared" ca="1" si="106"/>
        <v>1.0090596596129187</v>
      </c>
      <c r="BG85" s="76">
        <f t="shared" ca="1" si="106"/>
        <v>1.0090596596129187</v>
      </c>
      <c r="BH85" s="76">
        <f t="shared" ca="1" si="106"/>
        <v>1.0090596596129187</v>
      </c>
      <c r="BI85" s="76">
        <f t="shared" ca="1" si="106"/>
        <v>1.0090596596129187</v>
      </c>
      <c r="BJ85" s="76">
        <f t="shared" ca="1" si="106"/>
        <v>1.0090596596129187</v>
      </c>
      <c r="BK85" s="76">
        <f t="shared" ca="1" si="106"/>
        <v>1.0090596596129187</v>
      </c>
      <c r="BL85" s="76">
        <f t="shared" ca="1" si="71"/>
        <v>0.11430000000000118</v>
      </c>
      <c r="BM85" s="77">
        <f t="shared" ca="1" si="85"/>
        <v>6672.2419877440743</v>
      </c>
      <c r="BO85" s="70">
        <f t="shared" si="100"/>
        <v>82</v>
      </c>
      <c r="BP85" s="171">
        <f t="shared" ca="1" si="103"/>
        <v>0.10880000000000001</v>
      </c>
      <c r="BQ85" s="172">
        <f t="shared" ca="1" si="86"/>
        <v>8.6436717728521906E-3</v>
      </c>
      <c r="BR85" s="172">
        <f t="shared" ca="1" si="102"/>
        <v>0.49809451111956438</v>
      </c>
    </row>
    <row r="86" spans="5:70">
      <c r="E86">
        <f t="shared" si="87"/>
        <v>83</v>
      </c>
      <c r="F86" s="64">
        <f t="shared" si="88"/>
        <v>61.833333333333528</v>
      </c>
      <c r="G86" s="55">
        <f t="shared" si="63"/>
        <v>0</v>
      </c>
      <c r="H86" s="78">
        <f t="shared" si="101"/>
        <v>1</v>
      </c>
      <c r="I86" s="79">
        <f t="shared" ca="1" si="72"/>
        <v>492392.00169782736</v>
      </c>
      <c r="J86" s="79">
        <f t="shared" ca="1" si="64"/>
        <v>4256.0748462536985</v>
      </c>
      <c r="K86" s="80">
        <f t="shared" ca="1" si="65"/>
        <v>-20</v>
      </c>
      <c r="L86" s="80">
        <f t="shared" ca="1" si="73"/>
        <v>-410.32666808152283</v>
      </c>
      <c r="M86" s="80">
        <f t="shared" ca="1" si="105"/>
        <v>0</v>
      </c>
      <c r="N86" s="80">
        <f t="shared" ca="1" si="74"/>
        <v>0</v>
      </c>
      <c r="O86" s="81">
        <f t="shared" ca="1" si="66"/>
        <v>-3333.3333333333335</v>
      </c>
      <c r="P86" s="79">
        <f t="shared" ca="1" si="67"/>
        <v>492884.41654266621</v>
      </c>
      <c r="Q86" s="35"/>
      <c r="R86">
        <f t="shared" ca="1" si="75"/>
        <v>203</v>
      </c>
      <c r="S86" s="78">
        <f t="shared" ca="1" si="89"/>
        <v>71.833333333332945</v>
      </c>
      <c r="T86" s="55">
        <f t="shared" ca="1" si="76"/>
        <v>4.2908271543715681E-3</v>
      </c>
      <c r="U86" s="78">
        <f t="shared" ca="1" si="77"/>
        <v>0.76975803284215683</v>
      </c>
      <c r="V86" s="79">
        <f t="shared" ca="1" si="90"/>
        <v>531046.15902207897</v>
      </c>
      <c r="W86" s="79">
        <f t="shared" ca="1" si="68"/>
        <v>4590.1886948207193</v>
      </c>
      <c r="X86" s="80">
        <f t="shared" ca="1" si="91"/>
        <v>-15.395160656843137</v>
      </c>
      <c r="Y86" s="80">
        <f t="shared" ca="1" si="92"/>
        <v>-221.26923292586625</v>
      </c>
      <c r="Z86" s="80">
        <f t="shared" ca="1" si="78"/>
        <v>0</v>
      </c>
      <c r="AA86" s="80">
        <f t="shared" ca="1" si="93"/>
        <v>0</v>
      </c>
      <c r="AB86" s="81">
        <f t="shared" ca="1" si="69"/>
        <v>-1496.4972195363764</v>
      </c>
      <c r="AC86" s="79">
        <f t="shared" ca="1" si="70"/>
        <v>533903.18610378064</v>
      </c>
      <c r="AD86" s="35"/>
      <c r="AE86" s="55">
        <f t="shared" ca="1" si="94"/>
        <v>4.2908271543715681E-3</v>
      </c>
      <c r="AF86" s="78">
        <f t="shared" ca="1" si="95"/>
        <v>0.76975803284215683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79"/>
        <v>147</v>
      </c>
      <c r="AN86" s="66">
        <f t="shared" si="80"/>
        <v>0</v>
      </c>
      <c r="AO86" s="67">
        <f t="shared" si="96"/>
        <v>2.5664517644146633E-5</v>
      </c>
      <c r="AP86" s="68">
        <f t="shared" ca="1" si="81"/>
        <v>3.8464608584773413E-9</v>
      </c>
      <c r="AR86" s="69">
        <f t="shared" si="82"/>
        <v>7</v>
      </c>
      <c r="AS86" s="70">
        <f t="shared" si="97"/>
        <v>83</v>
      </c>
      <c r="AT86" s="71">
        <f t="shared" ca="1" si="98"/>
        <v>0.49083625003870468</v>
      </c>
      <c r="AU86" s="72">
        <f t="shared" ca="1" si="83"/>
        <v>8.6436717728521906E-3</v>
      </c>
      <c r="AV86" s="73">
        <f t="shared" ca="1" si="84"/>
        <v>1.0086436717728522</v>
      </c>
      <c r="AW86" s="74">
        <f ca="1">PRODUCT(AV$4:AV86)</f>
        <v>2.0250045910076975</v>
      </c>
      <c r="AY86" s="75">
        <f t="shared" si="99"/>
        <v>83</v>
      </c>
      <c r="AZ86" s="76">
        <f t="shared" ca="1" si="106"/>
        <v>1.0090596596129187</v>
      </c>
      <c r="BA86" s="76">
        <f t="shared" ca="1" si="106"/>
        <v>1.0090596596129187</v>
      </c>
      <c r="BB86" s="76">
        <f t="shared" ca="1" si="106"/>
        <v>1.0090596596129187</v>
      </c>
      <c r="BC86" s="76">
        <f t="shared" ca="1" si="106"/>
        <v>1.0090596596129187</v>
      </c>
      <c r="BD86" s="76">
        <f t="shared" ca="1" si="106"/>
        <v>1.0090596596129187</v>
      </c>
      <c r="BE86" s="76">
        <f t="shared" ca="1" si="106"/>
        <v>1.0090596596129187</v>
      </c>
      <c r="BF86" s="76">
        <f t="shared" ca="1" si="106"/>
        <v>1.0090596596129187</v>
      </c>
      <c r="BG86" s="76">
        <f t="shared" ca="1" si="106"/>
        <v>1.0090596596129187</v>
      </c>
      <c r="BH86" s="76">
        <f t="shared" ca="1" si="106"/>
        <v>1.0090596596129187</v>
      </c>
      <c r="BI86" s="76">
        <f t="shared" ca="1" si="106"/>
        <v>1.0090596596129187</v>
      </c>
      <c r="BJ86" s="76">
        <f t="shared" ca="1" si="106"/>
        <v>1.0090596596129187</v>
      </c>
      <c r="BK86" s="76">
        <f t="shared" ca="1" si="106"/>
        <v>1.0090596596129187</v>
      </c>
      <c r="BL86" s="76">
        <f t="shared" ca="1" si="71"/>
        <v>0.11430000000000118</v>
      </c>
      <c r="BM86" s="77">
        <f t="shared" ca="1" si="85"/>
        <v>7434.8792469432301</v>
      </c>
      <c r="BO86" s="70">
        <f t="shared" si="100"/>
        <v>83</v>
      </c>
      <c r="BP86" s="171">
        <f t="shared" ca="1" si="103"/>
        <v>0.10880000000000001</v>
      </c>
      <c r="BQ86" s="172">
        <f t="shared" ca="1" si="86"/>
        <v>8.6436717728521906E-3</v>
      </c>
      <c r="BR86" s="172">
        <f t="shared" ca="1" si="102"/>
        <v>0.4938260409090594</v>
      </c>
    </row>
    <row r="87" spans="5:70">
      <c r="E87">
        <f t="shared" si="87"/>
        <v>84</v>
      </c>
      <c r="F87" s="64">
        <f t="shared" si="88"/>
        <v>61.916666666666863</v>
      </c>
      <c r="G87" s="55">
        <f t="shared" si="63"/>
        <v>0</v>
      </c>
      <c r="H87" s="78">
        <f t="shared" si="101"/>
        <v>1</v>
      </c>
      <c r="I87" s="79">
        <f t="shared" ca="1" si="72"/>
        <v>492884.41654266621</v>
      </c>
      <c r="J87" s="79">
        <f t="shared" ca="1" si="64"/>
        <v>4260.3311185485654</v>
      </c>
      <c r="K87" s="80">
        <f t="shared" ca="1" si="65"/>
        <v>-20</v>
      </c>
      <c r="L87" s="80">
        <f t="shared" ca="1" si="73"/>
        <v>-410.73701378555518</v>
      </c>
      <c r="M87" s="80">
        <f t="shared" ca="1" si="105"/>
        <v>0</v>
      </c>
      <c r="N87" s="80">
        <f t="shared" ca="1" si="74"/>
        <v>0</v>
      </c>
      <c r="O87" s="81">
        <f t="shared" ca="1" si="66"/>
        <v>-3333.3333333333335</v>
      </c>
      <c r="P87" s="79">
        <f t="shared" ca="1" si="67"/>
        <v>493380.6773140959</v>
      </c>
      <c r="Q87" s="35"/>
      <c r="R87">
        <f t="shared" ca="1" si="75"/>
        <v>204</v>
      </c>
      <c r="S87" s="78">
        <f t="shared" ca="1" si="89"/>
        <v>71.916666666666273</v>
      </c>
      <c r="T87" s="55">
        <f t="shared" ca="1" si="76"/>
        <v>4.2908271543715681E-3</v>
      </c>
      <c r="U87" s="78">
        <f t="shared" ca="1" si="77"/>
        <v>0.76645513417254207</v>
      </c>
      <c r="V87" s="79">
        <f t="shared" ca="1" si="90"/>
        <v>531612.29981504101</v>
      </c>
      <c r="W87" s="79">
        <f t="shared" ca="1" si="68"/>
        <v>4595.0822300123054</v>
      </c>
      <c r="X87" s="80">
        <f t="shared" ca="1" si="91"/>
        <v>-15.329102683450841</v>
      </c>
      <c r="Y87" s="80">
        <f t="shared" ca="1" si="92"/>
        <v>-221.50512492293376</v>
      </c>
      <c r="Z87" s="80">
        <f t="shared" ca="1" si="78"/>
        <v>0</v>
      </c>
      <c r="AA87" s="80">
        <f t="shared" ca="1" si="93"/>
        <v>0</v>
      </c>
      <c r="AB87" s="81">
        <f t="shared" ca="1" si="69"/>
        <v>-1490.076008630348</v>
      </c>
      <c r="AC87" s="79">
        <f t="shared" ca="1" si="70"/>
        <v>534480.47180881654</v>
      </c>
      <c r="AD87" s="35"/>
      <c r="AE87" s="55">
        <f t="shared" ca="1" si="94"/>
        <v>4.2908271543715681E-3</v>
      </c>
      <c r="AF87" s="78">
        <f t="shared" ca="1" si="95"/>
        <v>0.76645513417254207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79"/>
        <v>148</v>
      </c>
      <c r="AN87" s="66">
        <f t="shared" si="80"/>
        <v>0</v>
      </c>
      <c r="AO87" s="67">
        <f t="shared" si="96"/>
        <v>2.5664517644146633E-5</v>
      </c>
      <c r="AP87" s="68">
        <f t="shared" ca="1" si="81"/>
        <v>3.4519077972514915E-9</v>
      </c>
      <c r="AR87" s="69">
        <f t="shared" si="82"/>
        <v>7</v>
      </c>
      <c r="AS87" s="70">
        <f t="shared" si="97"/>
        <v>84</v>
      </c>
      <c r="AT87" s="71">
        <f t="shared" ca="1" si="98"/>
        <v>0.48659362259915251</v>
      </c>
      <c r="AU87" s="72">
        <f t="shared" ca="1" si="83"/>
        <v>8.6436717728521906E-3</v>
      </c>
      <c r="AV87" s="73">
        <f t="shared" ca="1" si="84"/>
        <v>1.0086436717728522</v>
      </c>
      <c r="AW87" s="74">
        <f ca="1">PRODUCT(AV$4:AV87)</f>
        <v>2.0425080660308867</v>
      </c>
      <c r="AY87" s="75">
        <f t="shared" si="99"/>
        <v>84</v>
      </c>
      <c r="AZ87" s="76">
        <f t="shared" ca="1" si="106"/>
        <v>1.0090596596129187</v>
      </c>
      <c r="BA87" s="76">
        <f t="shared" ca="1" si="106"/>
        <v>1.0090596596129187</v>
      </c>
      <c r="BB87" s="76">
        <f t="shared" ca="1" si="106"/>
        <v>1.0090596596129187</v>
      </c>
      <c r="BC87" s="76">
        <f t="shared" ca="1" si="106"/>
        <v>1.0090596596129187</v>
      </c>
      <c r="BD87" s="76">
        <f t="shared" ca="1" si="106"/>
        <v>1.0090596596129187</v>
      </c>
      <c r="BE87" s="76">
        <f t="shared" ca="1" si="106"/>
        <v>1.0090596596129187</v>
      </c>
      <c r="BF87" s="76">
        <f t="shared" ca="1" si="106"/>
        <v>1.0090596596129187</v>
      </c>
      <c r="BG87" s="76">
        <f t="shared" ca="1" si="106"/>
        <v>1.0090596596129187</v>
      </c>
      <c r="BH87" s="76">
        <f t="shared" ca="1" si="106"/>
        <v>1.0090596596129187</v>
      </c>
      <c r="BI87" s="76">
        <f t="shared" ca="1" si="106"/>
        <v>1.0090596596129187</v>
      </c>
      <c r="BJ87" s="76">
        <f t="shared" ca="1" si="106"/>
        <v>1.0090596596129187</v>
      </c>
      <c r="BK87" s="76">
        <f t="shared" ca="1" si="106"/>
        <v>1.0090596596129187</v>
      </c>
      <c r="BL87" s="76">
        <f t="shared" ca="1" si="71"/>
        <v>0.11430000000000118</v>
      </c>
      <c r="BM87" s="77">
        <f t="shared" ca="1" si="85"/>
        <v>8284.6859448688501</v>
      </c>
      <c r="BO87" s="70">
        <f t="shared" si="100"/>
        <v>84</v>
      </c>
      <c r="BP87" s="171">
        <f t="shared" ca="1" si="103"/>
        <v>0.10880000000000001</v>
      </c>
      <c r="BQ87" s="172">
        <f t="shared" ca="1" si="86"/>
        <v>8.6436717728521906E-3</v>
      </c>
      <c r="BR87" s="172">
        <f t="shared" ca="1" si="102"/>
        <v>0.48959414977648286</v>
      </c>
    </row>
    <row r="88" spans="5:70">
      <c r="E88">
        <f t="shared" si="87"/>
        <v>85</v>
      </c>
      <c r="F88" s="64">
        <f t="shared" si="88"/>
        <v>62.000000000000199</v>
      </c>
      <c r="G88" s="55">
        <f t="shared" si="63"/>
        <v>0</v>
      </c>
      <c r="H88" s="78">
        <f t="shared" si="101"/>
        <v>1</v>
      </c>
      <c r="I88" s="79">
        <f t="shared" ca="1" si="72"/>
        <v>493380.6773140959</v>
      </c>
      <c r="J88" s="79">
        <f t="shared" ca="1" si="64"/>
        <v>4264.6206337705462</v>
      </c>
      <c r="K88" s="80">
        <f t="shared" ca="1" si="65"/>
        <v>-20</v>
      </c>
      <c r="L88" s="80">
        <f t="shared" ca="1" si="73"/>
        <v>-411.15056442841325</v>
      </c>
      <c r="M88" s="80">
        <f t="shared" ca="1" si="105"/>
        <v>-3700.3550798557189</v>
      </c>
      <c r="N88" s="80">
        <f t="shared" ca="1" si="74"/>
        <v>0</v>
      </c>
      <c r="O88" s="81">
        <f t="shared" ca="1" si="66"/>
        <v>-3333.3333333333335</v>
      </c>
      <c r="P88" s="79">
        <f t="shared" ca="1" si="67"/>
        <v>490180.45897024899</v>
      </c>
      <c r="Q88" s="35"/>
      <c r="R88">
        <f t="shared" ca="1" si="75"/>
        <v>205</v>
      </c>
      <c r="S88" s="78">
        <f t="shared" ca="1" si="89"/>
        <v>71.999999999999602</v>
      </c>
      <c r="T88" s="55">
        <f t="shared" ca="1" si="76"/>
        <v>4.2908271543715681E-3</v>
      </c>
      <c r="U88" s="78">
        <f t="shared" ca="1" si="77"/>
        <v>0.76316640767022703</v>
      </c>
      <c r="V88" s="79">
        <f t="shared" ca="1" si="90"/>
        <v>532187.10848689789</v>
      </c>
      <c r="W88" s="79">
        <f t="shared" ca="1" si="68"/>
        <v>4600.0506875040255</v>
      </c>
      <c r="X88" s="80">
        <f t="shared" ca="1" si="91"/>
        <v>-15.26332815340454</v>
      </c>
      <c r="Y88" s="80">
        <f t="shared" ca="1" si="92"/>
        <v>-221.74462853620747</v>
      </c>
      <c r="Z88" s="80">
        <f t="shared" ca="1" si="78"/>
        <v>-3991.4033136517342</v>
      </c>
      <c r="AA88" s="80">
        <f t="shared" ca="1" si="93"/>
        <v>0</v>
      </c>
      <c r="AB88" s="81">
        <f t="shared" ca="1" si="69"/>
        <v>-1483.6823500304397</v>
      </c>
      <c r="AC88" s="79">
        <f t="shared" ca="1" si="70"/>
        <v>531075.06555403024</v>
      </c>
      <c r="AD88" s="35"/>
      <c r="AE88" s="55">
        <f t="shared" ca="1" si="94"/>
        <v>4.2908271543715681E-3</v>
      </c>
      <c r="AF88" s="78">
        <f t="shared" ca="1" si="95"/>
        <v>0.76316640767022703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79"/>
        <v>149</v>
      </c>
      <c r="AN88" s="66">
        <f t="shared" si="80"/>
        <v>0</v>
      </c>
      <c r="AO88" s="67">
        <f t="shared" si="96"/>
        <v>2.5664517644146633E-5</v>
      </c>
      <c r="AP88" s="68">
        <f t="shared" ca="1" si="81"/>
        <v>3.0978262561711279E-9</v>
      </c>
      <c r="AR88" s="69">
        <f t="shared" si="82"/>
        <v>8</v>
      </c>
      <c r="AS88" s="70">
        <f t="shared" si="97"/>
        <v>85</v>
      </c>
      <c r="AT88" s="71">
        <f t="shared" ca="1" si="98"/>
        <v>0.48238766703864233</v>
      </c>
      <c r="AU88" s="72">
        <f t="shared" ca="1" si="83"/>
        <v>8.6436717728521906E-3</v>
      </c>
      <c r="AV88" s="73">
        <f t="shared" ca="1" si="84"/>
        <v>1.0086436717728522</v>
      </c>
      <c r="AW88" s="74">
        <f ca="1">PRODUCT(AV$4:AV88)</f>
        <v>2.0601628353470609</v>
      </c>
      <c r="AY88" s="75">
        <f t="shared" si="99"/>
        <v>85</v>
      </c>
      <c r="AZ88" s="76">
        <f t="shared" ca="1" si="106"/>
        <v>1.0090596596129187</v>
      </c>
      <c r="BA88" s="76">
        <f t="shared" ca="1" si="106"/>
        <v>1.0090596596129187</v>
      </c>
      <c r="BB88" s="76">
        <f t="shared" ca="1" si="106"/>
        <v>1.0090596596129187</v>
      </c>
      <c r="BC88" s="76">
        <f t="shared" ca="1" si="106"/>
        <v>1.0090596596129187</v>
      </c>
      <c r="BD88" s="76">
        <f t="shared" ca="1" si="106"/>
        <v>1.0090596596129187</v>
      </c>
      <c r="BE88" s="76">
        <f t="shared" ca="1" si="106"/>
        <v>1.0090596596129187</v>
      </c>
      <c r="BF88" s="76">
        <f t="shared" ca="1" si="106"/>
        <v>1.0090596596129187</v>
      </c>
      <c r="BG88" s="76">
        <f t="shared" ca="1" si="106"/>
        <v>1.0090596596129187</v>
      </c>
      <c r="BH88" s="76">
        <f t="shared" ca="1" si="106"/>
        <v>1.0090596596129187</v>
      </c>
      <c r="BI88" s="76">
        <f t="shared" ca="1" si="106"/>
        <v>1.0090596596129187</v>
      </c>
      <c r="BJ88" s="76">
        <f t="shared" ca="1" si="106"/>
        <v>1.0090596596129187</v>
      </c>
      <c r="BK88" s="76">
        <f t="shared" ca="1" si="106"/>
        <v>1.0090596596129187</v>
      </c>
      <c r="BL88" s="76">
        <f t="shared" ca="1" si="71"/>
        <v>0.11430000000000118</v>
      </c>
      <c r="BM88" s="77">
        <f t="shared" ca="1" si="85"/>
        <v>9231.6255483673704</v>
      </c>
      <c r="BO88" s="70">
        <f t="shared" si="100"/>
        <v>85</v>
      </c>
      <c r="BP88" s="171">
        <f t="shared" ca="1" si="103"/>
        <v>0.10880000000000001</v>
      </c>
      <c r="BQ88" s="172">
        <f t="shared" ca="1" si="86"/>
        <v>8.6436717728521906E-3</v>
      </c>
      <c r="BR88" s="172">
        <f t="shared" ca="1" si="102"/>
        <v>0.48539852425380614</v>
      </c>
    </row>
    <row r="89" spans="5:70">
      <c r="E89">
        <f t="shared" si="87"/>
        <v>86</v>
      </c>
      <c r="F89" s="64">
        <f t="shared" si="88"/>
        <v>62.083333333333535</v>
      </c>
      <c r="G89" s="55">
        <f t="shared" si="63"/>
        <v>0</v>
      </c>
      <c r="H89" s="78">
        <f t="shared" si="101"/>
        <v>1</v>
      </c>
      <c r="I89" s="79">
        <f t="shared" ca="1" si="72"/>
        <v>490180.45897024899</v>
      </c>
      <c r="J89" s="79">
        <f t="shared" ca="1" si="64"/>
        <v>4236.9589968048722</v>
      </c>
      <c r="K89" s="80">
        <f t="shared" ca="1" si="65"/>
        <v>-20</v>
      </c>
      <c r="L89" s="80">
        <f t="shared" ca="1" si="73"/>
        <v>-408.48371580854086</v>
      </c>
      <c r="M89" s="80">
        <f t="shared" ca="1" si="105"/>
        <v>0</v>
      </c>
      <c r="N89" s="80">
        <f t="shared" ca="1" si="74"/>
        <v>0</v>
      </c>
      <c r="O89" s="81">
        <f t="shared" ca="1" si="66"/>
        <v>-3333.3333333333335</v>
      </c>
      <c r="P89" s="79">
        <f t="shared" ca="1" si="67"/>
        <v>490655.60091791203</v>
      </c>
      <c r="Q89" s="35"/>
      <c r="R89">
        <f t="shared" ca="1" si="75"/>
        <v>206</v>
      </c>
      <c r="S89" s="78">
        <f t="shared" ca="1" si="89"/>
        <v>72.083333333332931</v>
      </c>
      <c r="T89" s="55">
        <f t="shared" ca="1" si="76"/>
        <v>4.2908271543715681E-3</v>
      </c>
      <c r="U89" s="78">
        <f t="shared" ca="1" si="77"/>
        <v>0.75989179252489147</v>
      </c>
      <c r="V89" s="79">
        <f t="shared" ca="1" si="90"/>
        <v>528796.31424174132</v>
      </c>
      <c r="W89" s="79">
        <f t="shared" ca="1" si="68"/>
        <v>4570.7417749996166</v>
      </c>
      <c r="X89" s="80">
        <f t="shared" ca="1" si="91"/>
        <v>-15.19783585049783</v>
      </c>
      <c r="Y89" s="80">
        <f t="shared" ca="1" si="92"/>
        <v>-220.33179760072557</v>
      </c>
      <c r="Z89" s="80">
        <f t="shared" ca="1" si="78"/>
        <v>0</v>
      </c>
      <c r="AA89" s="80">
        <f t="shared" ca="1" si="93"/>
        <v>0</v>
      </c>
      <c r="AB89" s="81">
        <f t="shared" ca="1" si="69"/>
        <v>-1477.3161255144671</v>
      </c>
      <c r="AC89" s="79">
        <f t="shared" ca="1" si="70"/>
        <v>531654.21025777527</v>
      </c>
      <c r="AD89" s="35"/>
      <c r="AE89" s="55">
        <f t="shared" ca="1" si="94"/>
        <v>4.2908271543715681E-3</v>
      </c>
      <c r="AF89" s="78">
        <f t="shared" ca="1" si="95"/>
        <v>0.75989179252489147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79"/>
        <v>150</v>
      </c>
      <c r="AN89" s="66">
        <f t="shared" si="80"/>
        <v>0</v>
      </c>
      <c r="AO89" s="67">
        <f t="shared" si="96"/>
        <v>2.5664517644146633E-5</v>
      </c>
      <c r="AP89" s="68">
        <f t="shared" ca="1" si="81"/>
        <v>2.780064844450439E-9</v>
      </c>
      <c r="AR89" s="69">
        <f t="shared" si="82"/>
        <v>8</v>
      </c>
      <c r="AS89" s="70">
        <f t="shared" si="97"/>
        <v>86</v>
      </c>
      <c r="AT89" s="71">
        <f t="shared" ca="1" si="98"/>
        <v>0.47821806637748837</v>
      </c>
      <c r="AU89" s="72">
        <f t="shared" ca="1" si="83"/>
        <v>8.6436717728521906E-3</v>
      </c>
      <c r="AV89" s="73">
        <f t="shared" ca="1" si="84"/>
        <v>1.0086436717728522</v>
      </c>
      <c r="AW89" s="74">
        <f ca="1">PRODUCT(AV$4:AV89)</f>
        <v>2.0779702066944292</v>
      </c>
      <c r="AY89" s="75">
        <f t="shared" si="99"/>
        <v>86</v>
      </c>
      <c r="AZ89" s="76">
        <f t="shared" ca="1" si="106"/>
        <v>1.0090596596129187</v>
      </c>
      <c r="BA89" s="76">
        <f t="shared" ca="1" si="106"/>
        <v>1.0090596596129187</v>
      </c>
      <c r="BB89" s="76">
        <f t="shared" ca="1" si="106"/>
        <v>1.0090596596129187</v>
      </c>
      <c r="BC89" s="76">
        <f t="shared" ca="1" si="106"/>
        <v>1.0090596596129187</v>
      </c>
      <c r="BD89" s="76">
        <f t="shared" ca="1" si="106"/>
        <v>1.0090596596129187</v>
      </c>
      <c r="BE89" s="76">
        <f t="shared" ca="1" si="106"/>
        <v>1.0090596596129187</v>
      </c>
      <c r="BF89" s="76">
        <f t="shared" ca="1" si="106"/>
        <v>1.0090596596129187</v>
      </c>
      <c r="BG89" s="76">
        <f t="shared" ca="1" si="106"/>
        <v>1.0090596596129187</v>
      </c>
      <c r="BH89" s="76">
        <f t="shared" ca="1" si="106"/>
        <v>1.0090596596129187</v>
      </c>
      <c r="BI89" s="76">
        <f t="shared" ca="1" si="106"/>
        <v>1.0090596596129187</v>
      </c>
      <c r="BJ89" s="76">
        <f t="shared" ca="1" si="106"/>
        <v>1.0090596596129187</v>
      </c>
      <c r="BK89" s="76">
        <f t="shared" ca="1" si="106"/>
        <v>1.0090596596129187</v>
      </c>
      <c r="BL89" s="76">
        <f t="shared" ca="1" si="71"/>
        <v>0.11430000000000118</v>
      </c>
      <c r="BM89" s="77">
        <f t="shared" ca="1" si="85"/>
        <v>10286.800348545772</v>
      </c>
      <c r="BO89" s="70">
        <f t="shared" si="100"/>
        <v>86</v>
      </c>
      <c r="BP89" s="171">
        <f t="shared" ca="1" si="103"/>
        <v>0.10880000000000001</v>
      </c>
      <c r="BQ89" s="172">
        <f t="shared" ca="1" si="86"/>
        <v>8.6436717728521906E-3</v>
      </c>
      <c r="BR89" s="172">
        <f t="shared" ca="1" si="102"/>
        <v>0.48123885355929591</v>
      </c>
    </row>
    <row r="90" spans="5:70">
      <c r="E90">
        <f t="shared" si="87"/>
        <v>87</v>
      </c>
      <c r="F90" s="64">
        <f t="shared" si="88"/>
        <v>62.16666666666687</v>
      </c>
      <c r="G90" s="55">
        <f t="shared" si="63"/>
        <v>0</v>
      </c>
      <c r="H90" s="78">
        <f t="shared" si="101"/>
        <v>1</v>
      </c>
      <c r="I90" s="79">
        <f t="shared" ca="1" si="72"/>
        <v>490655.60091791203</v>
      </c>
      <c r="J90" s="79">
        <f t="shared" ca="1" si="64"/>
        <v>4241.0659678459851</v>
      </c>
      <c r="K90" s="80">
        <f t="shared" ca="1" si="65"/>
        <v>-20</v>
      </c>
      <c r="L90" s="80">
        <f t="shared" ca="1" si="73"/>
        <v>-408.87966743159336</v>
      </c>
      <c r="M90" s="80">
        <f t="shared" ca="1" si="105"/>
        <v>0</v>
      </c>
      <c r="N90" s="80">
        <f t="shared" ca="1" si="74"/>
        <v>0</v>
      </c>
      <c r="O90" s="81">
        <f t="shared" ca="1" si="66"/>
        <v>-3333.3333333333335</v>
      </c>
      <c r="P90" s="79">
        <f t="shared" ca="1" si="67"/>
        <v>491134.4538849931</v>
      </c>
      <c r="Q90" s="35"/>
      <c r="R90">
        <f t="shared" ca="1" si="75"/>
        <v>207</v>
      </c>
      <c r="S90" s="78">
        <f t="shared" ca="1" si="89"/>
        <v>72.166666666666259</v>
      </c>
      <c r="T90" s="55">
        <f t="shared" ca="1" si="76"/>
        <v>4.2908271543715681E-3</v>
      </c>
      <c r="U90" s="78">
        <f t="shared" ca="1" si="77"/>
        <v>0.75663122818714157</v>
      </c>
      <c r="V90" s="79">
        <f t="shared" ca="1" si="90"/>
        <v>529372.97393566521</v>
      </c>
      <c r="W90" s="79">
        <f t="shared" ca="1" si="68"/>
        <v>4575.7262321185281</v>
      </c>
      <c r="X90" s="80">
        <f t="shared" ca="1" si="91"/>
        <v>-15.132624563742832</v>
      </c>
      <c r="Y90" s="80">
        <f t="shared" ca="1" si="92"/>
        <v>-220.57207247319386</v>
      </c>
      <c r="Z90" s="80">
        <f t="shared" ca="1" si="78"/>
        <v>0</v>
      </c>
      <c r="AA90" s="80">
        <f t="shared" ca="1" si="93"/>
        <v>0</v>
      </c>
      <c r="AB90" s="81">
        <f t="shared" ca="1" si="69"/>
        <v>-1470.9772173675185</v>
      </c>
      <c r="AC90" s="79">
        <f t="shared" ca="1" si="70"/>
        <v>532242.01825337927</v>
      </c>
      <c r="AD90" s="35"/>
      <c r="AE90" s="55">
        <f t="shared" ca="1" si="94"/>
        <v>4.2908271543715681E-3</v>
      </c>
      <c r="AF90" s="78">
        <f t="shared" ca="1" si="95"/>
        <v>0.75663122818714157</v>
      </c>
      <c r="AG90" s="35"/>
      <c r="AH90" s="35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79"/>
        <v>151</v>
      </c>
      <c r="AN90" s="66">
        <f t="shared" si="80"/>
        <v>0</v>
      </c>
      <c r="AO90" s="124">
        <f t="shared" si="96"/>
        <v>2.5664517644146633E-5</v>
      </c>
      <c r="AP90" s="125">
        <f t="shared" ca="1" si="81"/>
        <v>2.4948980027375355E-9</v>
      </c>
      <c r="AR90" s="69">
        <f t="shared" si="82"/>
        <v>8</v>
      </c>
      <c r="AS90" s="70">
        <f t="shared" si="97"/>
        <v>87</v>
      </c>
      <c r="AT90" s="71">
        <f t="shared" ca="1" si="98"/>
        <v>0.47408450637587329</v>
      </c>
      <c r="AU90" s="72">
        <f t="shared" ca="1" si="83"/>
        <v>8.6436717728521906E-3</v>
      </c>
      <c r="AV90" s="73">
        <f t="shared" ca="1" si="84"/>
        <v>1.0086436717728522</v>
      </c>
      <c r="AW90" s="74">
        <f ca="1">PRODUCT(AV$4:AV90)</f>
        <v>2.0959314991148617</v>
      </c>
      <c r="AY90" s="75">
        <f t="shared" si="99"/>
        <v>87</v>
      </c>
      <c r="AZ90" s="76">
        <f t="shared" ca="1" si="106"/>
        <v>1.0090596596129187</v>
      </c>
      <c r="BA90" s="76">
        <f t="shared" ca="1" si="106"/>
        <v>1.0090596596129187</v>
      </c>
      <c r="BB90" s="76">
        <f t="shared" ca="1" si="106"/>
        <v>1.0090596596129187</v>
      </c>
      <c r="BC90" s="76">
        <f t="shared" ca="1" si="106"/>
        <v>1.0090596596129187</v>
      </c>
      <c r="BD90" s="76">
        <f t="shared" ca="1" si="106"/>
        <v>1.0090596596129187</v>
      </c>
      <c r="BE90" s="76">
        <f t="shared" ca="1" si="106"/>
        <v>1.0090596596129187</v>
      </c>
      <c r="BF90" s="76">
        <f t="shared" ca="1" si="106"/>
        <v>1.0090596596129187</v>
      </c>
      <c r="BG90" s="76">
        <f t="shared" ca="1" si="106"/>
        <v>1.0090596596129187</v>
      </c>
      <c r="BH90" s="76">
        <f t="shared" ca="1" si="106"/>
        <v>1.0090596596129187</v>
      </c>
      <c r="BI90" s="76">
        <f t="shared" ca="1" si="106"/>
        <v>1.0090596596129187</v>
      </c>
      <c r="BJ90" s="76">
        <f t="shared" ca="1" si="106"/>
        <v>1.0090596596129187</v>
      </c>
      <c r="BK90" s="76">
        <f t="shared" ca="1" si="106"/>
        <v>1.0090596596129187</v>
      </c>
      <c r="BL90" s="76">
        <f t="shared" ca="1" si="71"/>
        <v>0.11430000000000118</v>
      </c>
      <c r="BM90" s="77">
        <f t="shared" ca="1" si="85"/>
        <v>11462.581628384565</v>
      </c>
      <c r="BO90" s="70">
        <f t="shared" si="100"/>
        <v>87</v>
      </c>
      <c r="BP90" s="171">
        <f t="shared" ca="1" si="103"/>
        <v>0.10880000000000001</v>
      </c>
      <c r="BQ90" s="172">
        <f t="shared" ca="1" si="86"/>
        <v>8.6436717728521906E-3</v>
      </c>
      <c r="BR90" s="172">
        <f t="shared" ca="1" si="102"/>
        <v>0.47711482957449369</v>
      </c>
    </row>
    <row r="91" spans="5:70">
      <c r="E91">
        <f t="shared" ref="E91:E154" si="107">E90+1</f>
        <v>88</v>
      </c>
      <c r="F91" s="64">
        <f t="shared" si="88"/>
        <v>62.250000000000206</v>
      </c>
      <c r="G91" s="55">
        <f t="shared" si="63"/>
        <v>0</v>
      </c>
      <c r="H91" s="78">
        <f t="shared" si="101"/>
        <v>1</v>
      </c>
      <c r="I91" s="79">
        <f t="shared" ca="1" si="72"/>
        <v>491134.4538849931</v>
      </c>
      <c r="J91" s="79">
        <f t="shared" ca="1" si="64"/>
        <v>4245.2050157208905</v>
      </c>
      <c r="K91" s="80">
        <f t="shared" ca="1" si="65"/>
        <v>-20</v>
      </c>
      <c r="L91" s="80">
        <f t="shared" ca="1" si="73"/>
        <v>-409.27871157082762</v>
      </c>
      <c r="M91" s="80">
        <f t="shared" ca="1" si="105"/>
        <v>0</v>
      </c>
      <c r="N91" s="80">
        <f t="shared" ca="1" si="74"/>
        <v>0</v>
      </c>
      <c r="O91" s="81">
        <f t="shared" ca="1" si="66"/>
        <v>-3333.3333333333335</v>
      </c>
      <c r="P91" s="79">
        <f t="shared" ca="1" si="67"/>
        <v>491617.04685580987</v>
      </c>
      <c r="Q91" s="35"/>
      <c r="R91">
        <f t="shared" ca="1" si="75"/>
        <v>208</v>
      </c>
      <c r="S91" s="78">
        <f t="shared" ca="1" si="89"/>
        <v>72.249999999999588</v>
      </c>
      <c r="T91" s="55">
        <f t="shared" ca="1" si="76"/>
        <v>4.2908271543715681E-3</v>
      </c>
      <c r="U91" s="78">
        <f t="shared" ca="1" si="77"/>
        <v>0.75338465436739066</v>
      </c>
      <c r="V91" s="79">
        <f t="shared" ca="1" si="90"/>
        <v>529958.25974876015</v>
      </c>
      <c r="W91" s="79">
        <f t="shared" ca="1" si="68"/>
        <v>4580.7852505802275</v>
      </c>
      <c r="X91" s="80">
        <f t="shared" ca="1" si="91"/>
        <v>-15.067693087347813</v>
      </c>
      <c r="Y91" s="80">
        <f t="shared" ca="1" si="92"/>
        <v>-220.81594156198341</v>
      </c>
      <c r="Z91" s="80">
        <f t="shared" ca="1" si="78"/>
        <v>0</v>
      </c>
      <c r="AA91" s="80">
        <f t="shared" ca="1" si="93"/>
        <v>0</v>
      </c>
      <c r="AB91" s="81">
        <f t="shared" ca="1" si="69"/>
        <v>-1464.6655083797762</v>
      </c>
      <c r="AC91" s="79">
        <f t="shared" ca="1" si="70"/>
        <v>532838.49585631117</v>
      </c>
      <c r="AD91" s="35"/>
      <c r="AE91" s="55">
        <f t="shared" ca="1" si="94"/>
        <v>4.2908271543715681E-3</v>
      </c>
      <c r="AF91" s="78">
        <f t="shared" ca="1" si="95"/>
        <v>0.75338465436739066</v>
      </c>
      <c r="AG91" s="35"/>
      <c r="AH91" s="35"/>
      <c r="AK91" s="66"/>
      <c r="AL91" s="66"/>
      <c r="AM91" s="66"/>
      <c r="AN91" s="66"/>
      <c r="AR91" s="69">
        <f t="shared" si="82"/>
        <v>8</v>
      </c>
      <c r="AS91" s="70">
        <f t="shared" si="97"/>
        <v>88</v>
      </c>
      <c r="AT91" s="71">
        <f t="shared" ca="1" si="98"/>
        <v>0.4699866755101656</v>
      </c>
      <c r="AU91" s="72">
        <f t="shared" ca="1" si="83"/>
        <v>8.6436717728521906E-3</v>
      </c>
      <c r="AV91" s="73">
        <f t="shared" ca="1" si="84"/>
        <v>1.0086436717728522</v>
      </c>
      <c r="AW91" s="74">
        <f ca="1">PRODUCT(AV$4:AV91)</f>
        <v>2.1140480430515924</v>
      </c>
      <c r="AY91" s="75">
        <f t="shared" si="99"/>
        <v>88</v>
      </c>
      <c r="AZ91" s="76">
        <f t="shared" ca="1" si="106"/>
        <v>1.0090596596129187</v>
      </c>
      <c r="BA91" s="76">
        <f t="shared" ca="1" si="106"/>
        <v>1.0090596596129187</v>
      </c>
      <c r="BB91" s="76">
        <f t="shared" ca="1" si="106"/>
        <v>1.0090596596129187</v>
      </c>
      <c r="BC91" s="76">
        <f t="shared" ca="1" si="106"/>
        <v>1.0090596596129187</v>
      </c>
      <c r="BD91" s="76">
        <f t="shared" ca="1" si="106"/>
        <v>1.0090596596129187</v>
      </c>
      <c r="BE91" s="76">
        <f t="shared" ca="1" si="106"/>
        <v>1.0090596596129187</v>
      </c>
      <c r="BF91" s="76">
        <f t="shared" ca="1" si="106"/>
        <v>1.0090596596129187</v>
      </c>
      <c r="BG91" s="76">
        <f t="shared" ca="1" si="106"/>
        <v>1.0090596596129187</v>
      </c>
      <c r="BH91" s="76">
        <f t="shared" ca="1" si="106"/>
        <v>1.0090596596129187</v>
      </c>
      <c r="BI91" s="76">
        <f t="shared" ca="1" si="106"/>
        <v>1.0090596596129187</v>
      </c>
      <c r="BJ91" s="76">
        <f t="shared" ca="1" si="106"/>
        <v>1.0090596596129187</v>
      </c>
      <c r="BK91" s="76">
        <f t="shared" ca="1" si="106"/>
        <v>1.0090596596129187</v>
      </c>
      <c r="BL91" s="76">
        <f t="shared" ca="1" si="71"/>
        <v>0.11430000000000118</v>
      </c>
      <c r="BM91" s="77">
        <f t="shared" ca="1" si="85"/>
        <v>12772.754708508934</v>
      </c>
      <c r="BO91" s="70">
        <f t="shared" si="100"/>
        <v>88</v>
      </c>
      <c r="BP91" s="171">
        <f t="shared" ca="1" si="103"/>
        <v>0.10880000000000001</v>
      </c>
      <c r="BQ91" s="172">
        <f t="shared" ca="1" si="86"/>
        <v>8.6436717728521906E-3</v>
      </c>
      <c r="BR91" s="172">
        <f t="shared" ca="1" si="102"/>
        <v>0.4730261468213926</v>
      </c>
    </row>
    <row r="92" spans="5:70">
      <c r="E92">
        <f t="shared" si="107"/>
        <v>89</v>
      </c>
      <c r="F92" s="64">
        <f t="shared" si="88"/>
        <v>62.333333333333542</v>
      </c>
      <c r="G92" s="55">
        <f t="shared" si="63"/>
        <v>0</v>
      </c>
      <c r="H92" s="78">
        <f t="shared" si="101"/>
        <v>1</v>
      </c>
      <c r="I92" s="79">
        <f t="shared" ca="1" si="72"/>
        <v>491617.04685580987</v>
      </c>
      <c r="J92" s="79">
        <f t="shared" ca="1" si="64"/>
        <v>4249.3763909605168</v>
      </c>
      <c r="K92" s="80">
        <f t="shared" ca="1" si="65"/>
        <v>-20</v>
      </c>
      <c r="L92" s="80">
        <f t="shared" ca="1" si="73"/>
        <v>-409.68087237984156</v>
      </c>
      <c r="M92" s="80">
        <f t="shared" ca="1" si="105"/>
        <v>0</v>
      </c>
      <c r="N92" s="80">
        <f t="shared" ca="1" si="74"/>
        <v>0</v>
      </c>
      <c r="O92" s="81">
        <f t="shared" ca="1" si="66"/>
        <v>-3333.3333333333335</v>
      </c>
      <c r="P92" s="79">
        <f t="shared" ca="1" si="67"/>
        <v>492103.40904105722</v>
      </c>
      <c r="Q92" s="35"/>
      <c r="R92">
        <f t="shared" ca="1" si="75"/>
        <v>209</v>
      </c>
      <c r="S92" s="78">
        <f t="shared" ca="1" si="89"/>
        <v>72.333333333332916</v>
      </c>
      <c r="T92" s="55">
        <f t="shared" ca="1" si="76"/>
        <v>4.2908271543715681E-3</v>
      </c>
      <c r="U92" s="78">
        <f t="shared" ca="1" si="77"/>
        <v>0.75015201103474427</v>
      </c>
      <c r="V92" s="79">
        <f t="shared" ca="1" si="90"/>
        <v>530552.17796939646</v>
      </c>
      <c r="W92" s="79">
        <f t="shared" ca="1" si="68"/>
        <v>4585.9188847393243</v>
      </c>
      <c r="X92" s="80">
        <f t="shared" ca="1" si="91"/>
        <v>-15.003040220694885</v>
      </c>
      <c r="Y92" s="80">
        <f t="shared" ca="1" si="92"/>
        <v>-221.06340748724855</v>
      </c>
      <c r="Z92" s="80">
        <f t="shared" ca="1" si="78"/>
        <v>0</v>
      </c>
      <c r="AA92" s="80">
        <f t="shared" ca="1" si="93"/>
        <v>0</v>
      </c>
      <c r="AB92" s="81">
        <f t="shared" ca="1" si="69"/>
        <v>-1458.3808818443488</v>
      </c>
      <c r="AC92" s="79">
        <f t="shared" ca="1" si="70"/>
        <v>533443.64952458348</v>
      </c>
      <c r="AD92" s="35"/>
      <c r="AE92" s="55">
        <f t="shared" ca="1" si="94"/>
        <v>4.2908271543715681E-3</v>
      </c>
      <c r="AF92" s="78">
        <f t="shared" ca="1" si="95"/>
        <v>0.75015201103474427</v>
      </c>
      <c r="AG92" s="35"/>
      <c r="AH92" s="35"/>
      <c r="AK92" s="66"/>
      <c r="AL92" s="66"/>
      <c r="AM92" s="66"/>
      <c r="AN92" s="66"/>
      <c r="AR92" s="69">
        <f t="shared" si="82"/>
        <v>8</v>
      </c>
      <c r="AS92" s="70">
        <f t="shared" si="97"/>
        <v>89</v>
      </c>
      <c r="AT92" s="71">
        <f t="shared" ca="1" si="98"/>
        <v>0.46592426494944172</v>
      </c>
      <c r="AU92" s="72">
        <f t="shared" ca="1" si="83"/>
        <v>8.6436717728521906E-3</v>
      </c>
      <c r="AV92" s="73">
        <f t="shared" ca="1" si="84"/>
        <v>1.0086436717728522</v>
      </c>
      <c r="AW92" s="74">
        <f ca="1">PRODUCT(AV$4:AV92)</f>
        <v>2.1323211804477711</v>
      </c>
      <c r="AY92" s="75">
        <f t="shared" si="99"/>
        <v>89</v>
      </c>
      <c r="AZ92" s="76">
        <f t="shared" ca="1" si="106"/>
        <v>1.0090596596129187</v>
      </c>
      <c r="BA92" s="76">
        <f t="shared" ca="1" si="106"/>
        <v>1.0090596596129187</v>
      </c>
      <c r="BB92" s="76">
        <f t="shared" ca="1" si="106"/>
        <v>1.0090596596129187</v>
      </c>
      <c r="BC92" s="76">
        <f t="shared" ca="1" si="106"/>
        <v>1.0090596596129187</v>
      </c>
      <c r="BD92" s="76">
        <f t="shared" ca="1" si="106"/>
        <v>1.0090596596129187</v>
      </c>
      <c r="BE92" s="76">
        <f t="shared" ca="1" si="106"/>
        <v>1.0090596596129187</v>
      </c>
      <c r="BF92" s="76">
        <f t="shared" ca="1" si="106"/>
        <v>1.0090596596129187</v>
      </c>
      <c r="BG92" s="76">
        <f t="shared" ca="1" si="106"/>
        <v>1.0090596596129187</v>
      </c>
      <c r="BH92" s="76">
        <f t="shared" ca="1" si="106"/>
        <v>1.0090596596129187</v>
      </c>
      <c r="BI92" s="76">
        <f t="shared" ca="1" si="106"/>
        <v>1.0090596596129187</v>
      </c>
      <c r="BJ92" s="76">
        <f t="shared" ca="1" si="106"/>
        <v>1.0090596596129187</v>
      </c>
      <c r="BK92" s="76">
        <f t="shared" ca="1" si="106"/>
        <v>1.0090596596129187</v>
      </c>
      <c r="BL92" s="76">
        <f t="shared" ca="1" si="71"/>
        <v>0.11430000000000118</v>
      </c>
      <c r="BM92" s="77">
        <f t="shared" ca="1" si="85"/>
        <v>14232.680571691521</v>
      </c>
      <c r="BO92" s="70">
        <f t="shared" si="100"/>
        <v>89</v>
      </c>
      <c r="BP92" s="171">
        <f t="shared" ca="1" si="103"/>
        <v>0.10880000000000001</v>
      </c>
      <c r="BQ92" s="172">
        <f t="shared" ca="1" si="86"/>
        <v>8.6436717728521906E-3</v>
      </c>
      <c r="BR92" s="172">
        <f t="shared" ca="1" si="102"/>
        <v>0.46897250243980976</v>
      </c>
    </row>
    <row r="93" spans="5:70">
      <c r="E93">
        <f t="shared" si="107"/>
        <v>90</v>
      </c>
      <c r="F93" s="64">
        <f t="shared" si="88"/>
        <v>62.416666666666877</v>
      </c>
      <c r="G93" s="55">
        <f t="shared" si="63"/>
        <v>0</v>
      </c>
      <c r="H93" s="78">
        <f t="shared" si="101"/>
        <v>1</v>
      </c>
      <c r="I93" s="79">
        <f t="shared" ca="1" si="72"/>
        <v>492103.40904105722</v>
      </c>
      <c r="J93" s="79">
        <f t="shared" ca="1" si="64"/>
        <v>4253.5803460525221</v>
      </c>
      <c r="K93" s="80">
        <f t="shared" ca="1" si="65"/>
        <v>-20</v>
      </c>
      <c r="L93" s="80">
        <f t="shared" ca="1" si="73"/>
        <v>-410.08617420088103</v>
      </c>
      <c r="M93" s="80">
        <f t="shared" ca="1" si="105"/>
        <v>0</v>
      </c>
      <c r="N93" s="80">
        <f t="shared" ca="1" si="74"/>
        <v>0</v>
      </c>
      <c r="O93" s="81">
        <f t="shared" ca="1" si="66"/>
        <v>-3333.3333333333335</v>
      </c>
      <c r="P93" s="79">
        <f t="shared" ca="1" si="67"/>
        <v>492593.56987957557</v>
      </c>
      <c r="Q93" s="35"/>
      <c r="R93">
        <f t="shared" ca="1" si="75"/>
        <v>210</v>
      </c>
      <c r="S93" s="78">
        <f t="shared" ca="1" si="89"/>
        <v>72.416666666666245</v>
      </c>
      <c r="T93" s="55">
        <f t="shared" ca="1" si="76"/>
        <v>4.2908271543715681E-3</v>
      </c>
      <c r="U93" s="78">
        <f t="shared" ca="1" si="77"/>
        <v>0.74693323841588999</v>
      </c>
      <c r="V93" s="79">
        <f t="shared" ca="1" si="90"/>
        <v>531154.73502787633</v>
      </c>
      <c r="W93" s="79">
        <f t="shared" ca="1" si="68"/>
        <v>4591.1271901772398</v>
      </c>
      <c r="X93" s="80">
        <f t="shared" ca="1" si="91"/>
        <v>-14.9386647683178</v>
      </c>
      <c r="Y93" s="80">
        <f t="shared" ca="1" si="92"/>
        <v>-221.31447292828182</v>
      </c>
      <c r="Z93" s="80">
        <f t="shared" ca="1" si="78"/>
        <v>0</v>
      </c>
      <c r="AA93" s="80">
        <f t="shared" ca="1" si="93"/>
        <v>0</v>
      </c>
      <c r="AB93" s="81">
        <f t="shared" ca="1" si="69"/>
        <v>-1452.1232215551147</v>
      </c>
      <c r="AC93" s="79">
        <f t="shared" ca="1" si="70"/>
        <v>534057.48585880175</v>
      </c>
      <c r="AD93" s="35"/>
      <c r="AE93" s="55">
        <f t="shared" ca="1" si="94"/>
        <v>4.2908271543715681E-3</v>
      </c>
      <c r="AF93" s="78">
        <f t="shared" ca="1" si="95"/>
        <v>0.74693323841588999</v>
      </c>
      <c r="AG93" s="35"/>
      <c r="AH93" s="35"/>
      <c r="AK93" s="66"/>
      <c r="AL93" s="66"/>
      <c r="AM93" s="66"/>
      <c r="AN93" s="66"/>
      <c r="AR93" s="69">
        <f t="shared" si="82"/>
        <v>8</v>
      </c>
      <c r="AS93" s="70">
        <f t="shared" si="97"/>
        <v>90</v>
      </c>
      <c r="AT93" s="71">
        <f t="shared" ca="1" si="98"/>
        <v>0.46189696853221135</v>
      </c>
      <c r="AU93" s="72">
        <f t="shared" ca="1" si="83"/>
        <v>8.6436717728521906E-3</v>
      </c>
      <c r="AV93" s="73">
        <f t="shared" ca="1" si="84"/>
        <v>1.0086436717728522</v>
      </c>
      <c r="AW93" s="74">
        <f ca="1">PRODUCT(AV$4:AV93)</f>
        <v>2.1507522648458623</v>
      </c>
      <c r="AY93" s="75">
        <f t="shared" si="99"/>
        <v>90</v>
      </c>
      <c r="AZ93" s="76">
        <f t="shared" ca="1" si="106"/>
        <v>1.0090596596129187</v>
      </c>
      <c r="BA93" s="76">
        <f t="shared" ca="1" si="106"/>
        <v>1.0090596596129187</v>
      </c>
      <c r="BB93" s="76">
        <f t="shared" ca="1" si="106"/>
        <v>1.0090596596129187</v>
      </c>
      <c r="BC93" s="76">
        <f t="shared" ca="1" si="106"/>
        <v>1.0090596596129187</v>
      </c>
      <c r="BD93" s="76">
        <f t="shared" ca="1" si="106"/>
        <v>1.0090596596129187</v>
      </c>
      <c r="BE93" s="76">
        <f t="shared" ca="1" si="106"/>
        <v>1.0090596596129187</v>
      </c>
      <c r="BF93" s="76">
        <f t="shared" ca="1" si="106"/>
        <v>1.0090596596129187</v>
      </c>
      <c r="BG93" s="76">
        <f t="shared" ca="1" si="106"/>
        <v>1.0090596596129187</v>
      </c>
      <c r="BH93" s="76">
        <f t="shared" ca="1" si="106"/>
        <v>1.0090596596129187</v>
      </c>
      <c r="BI93" s="76">
        <f t="shared" ca="1" si="106"/>
        <v>1.0090596596129187</v>
      </c>
      <c r="BJ93" s="76">
        <f t="shared" ca="1" si="106"/>
        <v>1.0090596596129187</v>
      </c>
      <c r="BK93" s="76">
        <f t="shared" ca="1" si="106"/>
        <v>1.0090596596129187</v>
      </c>
      <c r="BL93" s="76">
        <f t="shared" ca="1" si="71"/>
        <v>0.11430000000000118</v>
      </c>
      <c r="BM93" s="77">
        <f t="shared" ca="1" si="85"/>
        <v>15859.475961035878</v>
      </c>
      <c r="BO93" s="70">
        <f t="shared" si="100"/>
        <v>90</v>
      </c>
      <c r="BP93" s="171">
        <f t="shared" ca="1" si="103"/>
        <v>0.10880000000000001</v>
      </c>
      <c r="BQ93" s="172">
        <f t="shared" ca="1" si="86"/>
        <v>8.6436717728521906E-3</v>
      </c>
      <c r="BR93" s="172">
        <f t="shared" ca="1" si="102"/>
        <v>0.46495359616495263</v>
      </c>
    </row>
    <row r="94" spans="5:70">
      <c r="E94">
        <f t="shared" si="107"/>
        <v>91</v>
      </c>
      <c r="F94" s="64">
        <f t="shared" si="88"/>
        <v>62.500000000000213</v>
      </c>
      <c r="G94" s="55">
        <f t="shared" si="63"/>
        <v>0</v>
      </c>
      <c r="H94" s="78">
        <f t="shared" si="101"/>
        <v>1</v>
      </c>
      <c r="I94" s="79">
        <f t="shared" ca="1" si="72"/>
        <v>492593.56987957557</v>
      </c>
      <c r="J94" s="79">
        <f t="shared" ca="1" si="64"/>
        <v>4257.8171354565802</v>
      </c>
      <c r="K94" s="80">
        <f t="shared" ca="1" si="65"/>
        <v>-20</v>
      </c>
      <c r="L94" s="80">
        <f t="shared" ca="1" si="73"/>
        <v>-410.49464156631302</v>
      </c>
      <c r="M94" s="80">
        <f t="shared" ca="1" si="105"/>
        <v>0</v>
      </c>
      <c r="N94" s="80">
        <f t="shared" ca="1" si="74"/>
        <v>0</v>
      </c>
      <c r="O94" s="81">
        <f t="shared" ca="1" si="66"/>
        <v>-3333.3333333333335</v>
      </c>
      <c r="P94" s="79">
        <f t="shared" ca="1" si="67"/>
        <v>493087.55904013256</v>
      </c>
      <c r="Q94" s="35"/>
      <c r="R94">
        <f t="shared" ca="1" si="75"/>
        <v>211</v>
      </c>
      <c r="S94" s="78">
        <f t="shared" ca="1" si="89"/>
        <v>72.499999999999574</v>
      </c>
      <c r="T94" s="55">
        <f t="shared" ca="1" si="76"/>
        <v>4.2908271543715681E-3</v>
      </c>
      <c r="U94" s="78">
        <f t="shared" ca="1" si="77"/>
        <v>0.74372827699399235</v>
      </c>
      <c r="V94" s="79">
        <f t="shared" ca="1" si="90"/>
        <v>531765.93749648344</v>
      </c>
      <c r="W94" s="79">
        <f t="shared" ca="1" si="68"/>
        <v>4596.4102237026364</v>
      </c>
      <c r="X94" s="80">
        <f t="shared" ca="1" si="91"/>
        <v>-14.874565539879846</v>
      </c>
      <c r="Y94" s="80">
        <f t="shared" ca="1" si="92"/>
        <v>-221.56914062353479</v>
      </c>
      <c r="Z94" s="80">
        <f t="shared" ca="1" si="78"/>
        <v>0</v>
      </c>
      <c r="AA94" s="80">
        <f t="shared" ca="1" si="93"/>
        <v>0</v>
      </c>
      <c r="AB94" s="81">
        <f t="shared" ca="1" si="69"/>
        <v>-1445.8924118045725</v>
      </c>
      <c r="AC94" s="79">
        <f t="shared" ca="1" si="70"/>
        <v>534680.01160221815</v>
      </c>
      <c r="AD94" s="35"/>
      <c r="AE94" s="55">
        <f t="shared" ca="1" si="94"/>
        <v>4.2908271543715681E-3</v>
      </c>
      <c r="AF94" s="78">
        <f t="shared" ca="1" si="95"/>
        <v>0.74372827699399235</v>
      </c>
      <c r="AG94" s="35"/>
      <c r="AH94" s="35"/>
      <c r="AK94" s="66"/>
      <c r="AL94" s="66"/>
      <c r="AM94" s="66"/>
      <c r="AN94" s="66"/>
      <c r="AR94" s="69">
        <f t="shared" si="82"/>
        <v>8</v>
      </c>
      <c r="AS94" s="70">
        <f t="shared" si="97"/>
        <v>91</v>
      </c>
      <c r="AT94" s="71">
        <f t="shared" ca="1" si="98"/>
        <v>0.4579044827433435</v>
      </c>
      <c r="AU94" s="72">
        <f t="shared" ca="1" si="83"/>
        <v>8.6436717728521906E-3</v>
      </c>
      <c r="AV94" s="73">
        <f t="shared" ca="1" si="84"/>
        <v>1.0086436717728522</v>
      </c>
      <c r="AW94" s="74">
        <f ca="1">PRODUCT(AV$4:AV94)</f>
        <v>2.1693426614879083</v>
      </c>
      <c r="AY94" s="75">
        <f t="shared" si="99"/>
        <v>91</v>
      </c>
      <c r="AZ94" s="76">
        <f t="shared" ca="1" si="106"/>
        <v>1.0090596596129187</v>
      </c>
      <c r="BA94" s="76">
        <f t="shared" ca="1" si="106"/>
        <v>1.0090596596129187</v>
      </c>
      <c r="BB94" s="76">
        <f t="shared" ca="1" si="106"/>
        <v>1.0090596596129187</v>
      </c>
      <c r="BC94" s="76">
        <f t="shared" ca="1" si="106"/>
        <v>1.0090596596129187</v>
      </c>
      <c r="BD94" s="76">
        <f t="shared" ca="1" si="106"/>
        <v>1.0090596596129187</v>
      </c>
      <c r="BE94" s="76">
        <f t="shared" ca="1" si="106"/>
        <v>1.0090596596129187</v>
      </c>
      <c r="BF94" s="76">
        <f t="shared" ca="1" si="106"/>
        <v>1.0090596596129187</v>
      </c>
      <c r="BG94" s="76">
        <f t="shared" ca="1" si="106"/>
        <v>1.0090596596129187</v>
      </c>
      <c r="BH94" s="76">
        <f t="shared" ca="1" si="106"/>
        <v>1.0090596596129187</v>
      </c>
      <c r="BI94" s="76">
        <f t="shared" ca="1" si="106"/>
        <v>1.0090596596129187</v>
      </c>
      <c r="BJ94" s="76">
        <f t="shared" ca="1" si="106"/>
        <v>1.0090596596129187</v>
      </c>
      <c r="BK94" s="76">
        <f t="shared" ca="1" si="106"/>
        <v>1.0090596596129187</v>
      </c>
      <c r="BL94" s="76">
        <f t="shared" ca="1" si="71"/>
        <v>0.11430000000000118</v>
      </c>
      <c r="BM94" s="77">
        <f t="shared" ca="1" si="85"/>
        <v>17672.214063382296</v>
      </c>
      <c r="BO94" s="70">
        <f t="shared" si="100"/>
        <v>91</v>
      </c>
      <c r="BP94" s="171">
        <f t="shared" ca="1" si="103"/>
        <v>0.10880000000000001</v>
      </c>
      <c r="BQ94" s="172">
        <f t="shared" ca="1" si="86"/>
        <v>8.6436717728521906E-3</v>
      </c>
      <c r="BR94" s="172">
        <f t="shared" ca="1" si="102"/>
        <v>0.46096913030517755</v>
      </c>
    </row>
    <row r="95" spans="5:70">
      <c r="E95">
        <f t="shared" si="107"/>
        <v>92</v>
      </c>
      <c r="F95" s="64">
        <f t="shared" si="88"/>
        <v>62.583333333333549</v>
      </c>
      <c r="G95" s="55">
        <f t="shared" si="63"/>
        <v>0</v>
      </c>
      <c r="H95" s="78">
        <f t="shared" si="101"/>
        <v>1</v>
      </c>
      <c r="I95" s="79">
        <f t="shared" ca="1" si="72"/>
        <v>493087.55904013256</v>
      </c>
      <c r="J95" s="79">
        <f t="shared" ca="1" si="64"/>
        <v>4262.0870156197816</v>
      </c>
      <c r="K95" s="80">
        <f t="shared" ca="1" si="65"/>
        <v>-20</v>
      </c>
      <c r="L95" s="80">
        <f t="shared" ca="1" si="73"/>
        <v>-410.90629920011048</v>
      </c>
      <c r="M95" s="80">
        <f t="shared" ca="1" si="105"/>
        <v>0</v>
      </c>
      <c r="N95" s="80">
        <f t="shared" ca="1" si="74"/>
        <v>0</v>
      </c>
      <c r="O95" s="81">
        <f t="shared" ca="1" si="66"/>
        <v>-3333.3333333333335</v>
      </c>
      <c r="P95" s="79">
        <f t="shared" ca="1" si="67"/>
        <v>493585.40642321896</v>
      </c>
      <c r="Q95" s="35"/>
      <c r="R95">
        <f t="shared" ca="1" si="75"/>
        <v>212</v>
      </c>
      <c r="S95" s="78">
        <f t="shared" ca="1" si="89"/>
        <v>72.583333333332902</v>
      </c>
      <c r="T95" s="55">
        <f t="shared" ca="1" si="76"/>
        <v>4.6837945252553581E-3</v>
      </c>
      <c r="U95" s="78">
        <f t="shared" ca="1" si="77"/>
        <v>0.74024480656193026</v>
      </c>
      <c r="V95" s="79">
        <f t="shared" ca="1" si="90"/>
        <v>532175.68029111216</v>
      </c>
      <c r="W95" s="79">
        <f t="shared" ca="1" si="68"/>
        <v>4599.9519059306976</v>
      </c>
      <c r="X95" s="80">
        <f t="shared" ca="1" si="91"/>
        <v>-14.804896131238605</v>
      </c>
      <c r="Y95" s="80">
        <f t="shared" ca="1" si="92"/>
        <v>-221.73986678796342</v>
      </c>
      <c r="Z95" s="80">
        <f t="shared" ca="1" si="78"/>
        <v>0</v>
      </c>
      <c r="AA95" s="80">
        <f t="shared" ca="1" si="93"/>
        <v>0</v>
      </c>
      <c r="AB95" s="81">
        <f t="shared" ca="1" si="69"/>
        <v>-1439.120148842054</v>
      </c>
      <c r="AC95" s="79">
        <f t="shared" ca="1" si="70"/>
        <v>535099.96728528151</v>
      </c>
      <c r="AD95" s="35"/>
      <c r="AE95" s="55">
        <f t="shared" ca="1" si="94"/>
        <v>4.6837945252553581E-3</v>
      </c>
      <c r="AF95" s="78">
        <f t="shared" ca="1" si="95"/>
        <v>0.74024480656193026</v>
      </c>
      <c r="AG95" s="35"/>
      <c r="AH95" s="35"/>
      <c r="AK95" s="66"/>
      <c r="AL95" s="66"/>
      <c r="AM95" s="66"/>
      <c r="AN95" s="66"/>
      <c r="AR95" s="69">
        <f t="shared" si="82"/>
        <v>8</v>
      </c>
      <c r="AS95" s="70">
        <f t="shared" si="97"/>
        <v>92</v>
      </c>
      <c r="AT95" s="71">
        <f t="shared" ca="1" si="98"/>
        <v>0.45394650669119235</v>
      </c>
      <c r="AU95" s="72">
        <f t="shared" ca="1" si="83"/>
        <v>8.6436717728521906E-3</v>
      </c>
      <c r="AV95" s="73">
        <f t="shared" ca="1" si="84"/>
        <v>1.0086436717728522</v>
      </c>
      <c r="AW95" s="74">
        <f ca="1">PRODUCT(AV$4:AV95)</f>
        <v>2.1880937474166555</v>
      </c>
      <c r="AY95" s="75">
        <f t="shared" si="99"/>
        <v>92</v>
      </c>
      <c r="AZ95" s="76">
        <f t="shared" ref="AZ95:BK104" ca="1" si="108">OFFSET($AV$3,($AY95*12-12)+AZ$3,0)</f>
        <v>1.0090596596129187</v>
      </c>
      <c r="BA95" s="76">
        <f t="shared" ca="1" si="108"/>
        <v>1.0090596596129187</v>
      </c>
      <c r="BB95" s="76">
        <f t="shared" ca="1" si="108"/>
        <v>1.0090596596129187</v>
      </c>
      <c r="BC95" s="76">
        <f t="shared" ca="1" si="108"/>
        <v>1.0090596596129187</v>
      </c>
      <c r="BD95" s="76">
        <f t="shared" ca="1" si="108"/>
        <v>1.0090596596129187</v>
      </c>
      <c r="BE95" s="76">
        <f t="shared" ca="1" si="108"/>
        <v>1.0090596596129187</v>
      </c>
      <c r="BF95" s="76">
        <f t="shared" ca="1" si="108"/>
        <v>1.0090596596129187</v>
      </c>
      <c r="BG95" s="76">
        <f t="shared" ca="1" si="108"/>
        <v>1.0090596596129187</v>
      </c>
      <c r="BH95" s="76">
        <f t="shared" ca="1" si="108"/>
        <v>1.0090596596129187</v>
      </c>
      <c r="BI95" s="76">
        <f t="shared" ca="1" si="108"/>
        <v>1.0090596596129187</v>
      </c>
      <c r="BJ95" s="76">
        <f t="shared" ca="1" si="108"/>
        <v>1.0090596596129187</v>
      </c>
      <c r="BK95" s="76">
        <f t="shared" ca="1" si="108"/>
        <v>1.0090596596129187</v>
      </c>
      <c r="BL95" s="76">
        <f t="shared" ca="1" si="71"/>
        <v>0.11430000000000118</v>
      </c>
      <c r="BM95" s="77">
        <f t="shared" ca="1" si="85"/>
        <v>19692.148130826914</v>
      </c>
      <c r="BO95" s="70">
        <f t="shared" si="100"/>
        <v>92</v>
      </c>
      <c r="BP95" s="171">
        <f t="shared" ca="1" si="103"/>
        <v>0.10880000000000001</v>
      </c>
      <c r="BQ95" s="172">
        <f t="shared" ca="1" si="86"/>
        <v>8.6436717728521906E-3</v>
      </c>
      <c r="BR95" s="172">
        <f t="shared" ca="1" si="102"/>
        <v>0.4570188097199388</v>
      </c>
    </row>
    <row r="96" spans="5:70">
      <c r="E96">
        <f t="shared" si="107"/>
        <v>93</v>
      </c>
      <c r="F96" s="64">
        <f t="shared" si="88"/>
        <v>62.666666666666885</v>
      </c>
      <c r="G96" s="55">
        <f t="shared" si="63"/>
        <v>0</v>
      </c>
      <c r="H96" s="78">
        <f t="shared" si="101"/>
        <v>1</v>
      </c>
      <c r="I96" s="79">
        <f t="shared" ca="1" si="72"/>
        <v>493585.40642321896</v>
      </c>
      <c r="J96" s="79">
        <f t="shared" ca="1" si="64"/>
        <v>4266.3902449921543</v>
      </c>
      <c r="K96" s="80">
        <f t="shared" ca="1" si="65"/>
        <v>-20</v>
      </c>
      <c r="L96" s="80">
        <f t="shared" ca="1" si="73"/>
        <v>-411.32117201934915</v>
      </c>
      <c r="M96" s="80">
        <f t="shared" ca="1" si="105"/>
        <v>0</v>
      </c>
      <c r="N96" s="80">
        <f t="shared" ca="1" si="74"/>
        <v>0</v>
      </c>
      <c r="O96" s="81">
        <f t="shared" ca="1" si="66"/>
        <v>-3333.3333333333335</v>
      </c>
      <c r="P96" s="79">
        <f t="shared" ca="1" si="67"/>
        <v>494087.14216285845</v>
      </c>
      <c r="Q96" s="35"/>
      <c r="R96">
        <f t="shared" ca="1" si="75"/>
        <v>213</v>
      </c>
      <c r="S96" s="78">
        <f t="shared" ca="1" si="89"/>
        <v>72.666666666666231</v>
      </c>
      <c r="T96" s="55">
        <f t="shared" ca="1" si="76"/>
        <v>4.6837945252553581E-3</v>
      </c>
      <c r="U96" s="78">
        <f t="shared" ca="1" si="77"/>
        <v>0.73677765198960676</v>
      </c>
      <c r="V96" s="79">
        <f t="shared" ca="1" si="90"/>
        <v>532593.66898804635</v>
      </c>
      <c r="W96" s="79">
        <f t="shared" ca="1" si="68"/>
        <v>4603.5648630317592</v>
      </c>
      <c r="X96" s="80">
        <f t="shared" ca="1" si="91"/>
        <v>-14.735553039792135</v>
      </c>
      <c r="Y96" s="80">
        <f t="shared" ca="1" si="92"/>
        <v>-221.91402874501932</v>
      </c>
      <c r="Z96" s="80">
        <f t="shared" ca="1" si="78"/>
        <v>0</v>
      </c>
      <c r="AA96" s="80">
        <f t="shared" ca="1" si="93"/>
        <v>0</v>
      </c>
      <c r="AB96" s="81">
        <f t="shared" ca="1" si="69"/>
        <v>-1432.3796057677228</v>
      </c>
      <c r="AC96" s="79">
        <f t="shared" ca="1" si="70"/>
        <v>535528.20466352557</v>
      </c>
      <c r="AD96" s="35"/>
      <c r="AE96" s="55">
        <f t="shared" ca="1" si="94"/>
        <v>4.6837945252553581E-3</v>
      </c>
      <c r="AF96" s="78">
        <f t="shared" ca="1" si="95"/>
        <v>0.73677765198960676</v>
      </c>
      <c r="AG96" s="35"/>
      <c r="AH96" s="35"/>
      <c r="AK96" s="66"/>
      <c r="AL96" s="66"/>
      <c r="AM96" s="66"/>
      <c r="AN96" s="66"/>
      <c r="AR96" s="69">
        <f t="shared" si="82"/>
        <v>8</v>
      </c>
      <c r="AS96" s="70">
        <f t="shared" si="97"/>
        <v>93</v>
      </c>
      <c r="AT96" s="71">
        <f t="shared" ca="1" si="98"/>
        <v>0.45002274208492082</v>
      </c>
      <c r="AU96" s="72">
        <f t="shared" ca="1" si="83"/>
        <v>8.6436717728521906E-3</v>
      </c>
      <c r="AV96" s="73">
        <f t="shared" ca="1" si="84"/>
        <v>1.0086436717728522</v>
      </c>
      <c r="AW96" s="74">
        <f ca="1">PRODUCT(AV$4:AV96)</f>
        <v>2.207006911577555</v>
      </c>
      <c r="AY96" s="75">
        <f t="shared" si="99"/>
        <v>93</v>
      </c>
      <c r="AZ96" s="76">
        <f t="shared" ca="1" si="108"/>
        <v>1.0090596596129187</v>
      </c>
      <c r="BA96" s="76">
        <f t="shared" ca="1" si="108"/>
        <v>1.0090596596129187</v>
      </c>
      <c r="BB96" s="76">
        <f t="shared" ca="1" si="108"/>
        <v>1.0090596596129187</v>
      </c>
      <c r="BC96" s="76">
        <f t="shared" ca="1" si="108"/>
        <v>1.0090596596129187</v>
      </c>
      <c r="BD96" s="76">
        <f t="shared" ca="1" si="108"/>
        <v>1.0090596596129187</v>
      </c>
      <c r="BE96" s="76">
        <f t="shared" ca="1" si="108"/>
        <v>1.0090596596129187</v>
      </c>
      <c r="BF96" s="76">
        <f t="shared" ca="1" si="108"/>
        <v>1.0090596596129187</v>
      </c>
      <c r="BG96" s="76">
        <f t="shared" ca="1" si="108"/>
        <v>1.0090596596129187</v>
      </c>
      <c r="BH96" s="76">
        <f t="shared" ca="1" si="108"/>
        <v>1.0090596596129187</v>
      </c>
      <c r="BI96" s="76">
        <f t="shared" ca="1" si="108"/>
        <v>1.0090596596129187</v>
      </c>
      <c r="BJ96" s="76">
        <f t="shared" ca="1" si="108"/>
        <v>1.0090596596129187</v>
      </c>
      <c r="BK96" s="76">
        <f t="shared" ca="1" si="108"/>
        <v>1.0090596596129187</v>
      </c>
      <c r="BL96" s="76">
        <f t="shared" ca="1" si="71"/>
        <v>0.11430000000000118</v>
      </c>
      <c r="BM96" s="77">
        <f t="shared" ca="1" si="85"/>
        <v>21942.960662180452</v>
      </c>
      <c r="BO96" s="70">
        <f t="shared" si="100"/>
        <v>93</v>
      </c>
      <c r="BP96" s="171">
        <f t="shared" ca="1" si="103"/>
        <v>0.10880000000000001</v>
      </c>
      <c r="BQ96" s="172">
        <f t="shared" ca="1" si="86"/>
        <v>8.6436717728521906E-3</v>
      </c>
      <c r="BR96" s="172">
        <f t="shared" ca="1" si="102"/>
        <v>0.45310234179792686</v>
      </c>
    </row>
    <row r="97" spans="5:70">
      <c r="E97">
        <f t="shared" si="107"/>
        <v>94</v>
      </c>
      <c r="F97" s="64">
        <f t="shared" si="88"/>
        <v>62.75000000000022</v>
      </c>
      <c r="G97" s="55">
        <f t="shared" si="63"/>
        <v>0</v>
      </c>
      <c r="H97" s="78">
        <f t="shared" si="101"/>
        <v>1</v>
      </c>
      <c r="I97" s="79">
        <f t="shared" ca="1" si="72"/>
        <v>494087.14216285845</v>
      </c>
      <c r="J97" s="79">
        <f t="shared" ca="1" si="64"/>
        <v>4270.7270840423071</v>
      </c>
      <c r="K97" s="80">
        <f t="shared" ca="1" si="65"/>
        <v>-20</v>
      </c>
      <c r="L97" s="80">
        <f t="shared" ca="1" si="73"/>
        <v>-411.73928513571542</v>
      </c>
      <c r="M97" s="80">
        <f t="shared" ca="1" si="105"/>
        <v>0</v>
      </c>
      <c r="N97" s="80">
        <f t="shared" ca="1" si="74"/>
        <v>0</v>
      </c>
      <c r="O97" s="81">
        <f t="shared" ca="1" si="66"/>
        <v>-3333.3333333333335</v>
      </c>
      <c r="P97" s="79">
        <f t="shared" ca="1" si="67"/>
        <v>494592.79662843177</v>
      </c>
      <c r="Q97" s="35"/>
      <c r="R97">
        <f t="shared" ca="1" si="75"/>
        <v>214</v>
      </c>
      <c r="S97" s="78">
        <f t="shared" ca="1" si="89"/>
        <v>72.749999999999559</v>
      </c>
      <c r="T97" s="55">
        <f t="shared" ca="1" si="76"/>
        <v>4.6837945252553581E-3</v>
      </c>
      <c r="U97" s="78">
        <f t="shared" ca="1" si="77"/>
        <v>0.73332673685688732</v>
      </c>
      <c r="V97" s="79">
        <f t="shared" ca="1" si="90"/>
        <v>533019.90059040277</v>
      </c>
      <c r="W97" s="79">
        <f t="shared" ca="1" si="68"/>
        <v>4607.2490691017447</v>
      </c>
      <c r="X97" s="80">
        <f t="shared" ca="1" si="91"/>
        <v>-14.666534737137747</v>
      </c>
      <c r="Y97" s="80">
        <f t="shared" ca="1" si="92"/>
        <v>-222.09162524600117</v>
      </c>
      <c r="Z97" s="80">
        <f t="shared" ca="1" si="78"/>
        <v>0</v>
      </c>
      <c r="AA97" s="80">
        <f t="shared" ca="1" si="93"/>
        <v>0</v>
      </c>
      <c r="AB97" s="81">
        <f t="shared" ca="1" si="69"/>
        <v>-1425.6706340121407</v>
      </c>
      <c r="AC97" s="79">
        <f t="shared" ca="1" si="70"/>
        <v>535964.72086550936</v>
      </c>
      <c r="AD97" s="35"/>
      <c r="AE97" s="55">
        <f t="shared" ca="1" si="94"/>
        <v>4.6837945252553581E-3</v>
      </c>
      <c r="AF97" s="78">
        <f t="shared" ca="1" si="95"/>
        <v>0.73332673685688732</v>
      </c>
      <c r="AG97" s="35"/>
      <c r="AH97" s="35"/>
      <c r="AK97" s="66"/>
      <c r="AL97" s="66"/>
      <c r="AM97" s="66"/>
      <c r="AN97" s="66"/>
      <c r="AR97" s="69">
        <f t="shared" si="82"/>
        <v>8</v>
      </c>
      <c r="AS97" s="70">
        <f t="shared" si="97"/>
        <v>94</v>
      </c>
      <c r="AT97" s="71">
        <f t="shared" ca="1" si="98"/>
        <v>0.44613289321201988</v>
      </c>
      <c r="AU97" s="72">
        <f t="shared" ca="1" si="83"/>
        <v>8.6436717728521906E-3</v>
      </c>
      <c r="AV97" s="73">
        <f t="shared" ca="1" si="84"/>
        <v>1.0086436717728522</v>
      </c>
      <c r="AW97" s="74">
        <f ca="1">PRODUCT(AV$4:AV97)</f>
        <v>2.2260835549216478</v>
      </c>
      <c r="AY97" s="75">
        <f t="shared" si="99"/>
        <v>94</v>
      </c>
      <c r="AZ97" s="76">
        <f t="shared" ca="1" si="108"/>
        <v>1.0090596596129187</v>
      </c>
      <c r="BA97" s="76">
        <f t="shared" ca="1" si="108"/>
        <v>1.0090596596129187</v>
      </c>
      <c r="BB97" s="76">
        <f t="shared" ca="1" si="108"/>
        <v>1.0090596596129187</v>
      </c>
      <c r="BC97" s="76">
        <f t="shared" ca="1" si="108"/>
        <v>1.0090596596129187</v>
      </c>
      <c r="BD97" s="76">
        <f t="shared" ca="1" si="108"/>
        <v>1.0090596596129187</v>
      </c>
      <c r="BE97" s="76">
        <f t="shared" ca="1" si="108"/>
        <v>1.0090596596129187</v>
      </c>
      <c r="BF97" s="76">
        <f t="shared" ca="1" si="108"/>
        <v>1.0090596596129187</v>
      </c>
      <c r="BG97" s="76">
        <f t="shared" ca="1" si="108"/>
        <v>1.0090596596129187</v>
      </c>
      <c r="BH97" s="76">
        <f t="shared" ca="1" si="108"/>
        <v>1.0090596596129187</v>
      </c>
      <c r="BI97" s="76">
        <f t="shared" ca="1" si="108"/>
        <v>1.0090596596129187</v>
      </c>
      <c r="BJ97" s="76">
        <f t="shared" ca="1" si="108"/>
        <v>1.0090596596129187</v>
      </c>
      <c r="BK97" s="76">
        <f t="shared" ca="1" si="108"/>
        <v>1.0090596596129187</v>
      </c>
      <c r="BL97" s="76">
        <f t="shared" ca="1" si="71"/>
        <v>0.11430000000000118</v>
      </c>
      <c r="BM97" s="77">
        <f t="shared" ca="1" si="85"/>
        <v>24451.041065867703</v>
      </c>
      <c r="BO97" s="70">
        <f t="shared" si="100"/>
        <v>94</v>
      </c>
      <c r="BP97" s="171">
        <f t="shared" ca="1" si="103"/>
        <v>0.10880000000000001</v>
      </c>
      <c r="BQ97" s="172">
        <f t="shared" ca="1" si="86"/>
        <v>8.6436717728521906E-3</v>
      </c>
      <c r="BR97" s="172">
        <f t="shared" ca="1" si="102"/>
        <v>0.44921943643539369</v>
      </c>
    </row>
    <row r="98" spans="5:70">
      <c r="E98">
        <f t="shared" si="107"/>
        <v>95</v>
      </c>
      <c r="F98" s="64">
        <f t="shared" si="88"/>
        <v>62.833333333333556</v>
      </c>
      <c r="G98" s="55">
        <f t="shared" si="63"/>
        <v>0</v>
      </c>
      <c r="H98" s="78">
        <f t="shared" si="101"/>
        <v>1</v>
      </c>
      <c r="I98" s="79">
        <f t="shared" ca="1" si="72"/>
        <v>494592.79662843177</v>
      </c>
      <c r="J98" s="79">
        <f t="shared" ca="1" si="64"/>
        <v>4275.0977952732001</v>
      </c>
      <c r="K98" s="80">
        <f t="shared" ca="1" si="65"/>
        <v>-20</v>
      </c>
      <c r="L98" s="80">
        <f t="shared" ca="1" si="73"/>
        <v>-412.16066385702652</v>
      </c>
      <c r="M98" s="80">
        <f t="shared" ca="1" si="105"/>
        <v>0</v>
      </c>
      <c r="N98" s="80">
        <f t="shared" ca="1" si="74"/>
        <v>0</v>
      </c>
      <c r="O98" s="81">
        <f t="shared" ca="1" si="66"/>
        <v>-3333.3333333333335</v>
      </c>
      <c r="P98" s="79">
        <f t="shared" ca="1" si="67"/>
        <v>495102.40042651462</v>
      </c>
      <c r="Q98" s="35"/>
      <c r="R98">
        <f t="shared" ca="1" si="75"/>
        <v>215</v>
      </c>
      <c r="S98" s="78">
        <f t="shared" ca="1" si="89"/>
        <v>72.833333333332888</v>
      </c>
      <c r="T98" s="55">
        <f t="shared" ca="1" si="76"/>
        <v>4.6837945252553581E-3</v>
      </c>
      <c r="U98" s="78">
        <f t="shared" ca="1" si="77"/>
        <v>0.7298919851015736</v>
      </c>
      <c r="V98" s="79">
        <f t="shared" ca="1" si="90"/>
        <v>533454.37224018946</v>
      </c>
      <c r="W98" s="79">
        <f t="shared" ca="1" si="68"/>
        <v>4611.004499437111</v>
      </c>
      <c r="X98" s="80">
        <f t="shared" ca="1" si="91"/>
        <v>-14.597839702031472</v>
      </c>
      <c r="Y98" s="80">
        <f t="shared" ca="1" si="92"/>
        <v>-222.27265510007896</v>
      </c>
      <c r="Z98" s="80">
        <f t="shared" ca="1" si="78"/>
        <v>0</v>
      </c>
      <c r="AA98" s="80">
        <f t="shared" ca="1" si="93"/>
        <v>0</v>
      </c>
      <c r="AB98" s="81">
        <f t="shared" ca="1" si="69"/>
        <v>-1418.9930857017371</v>
      </c>
      <c r="AC98" s="79">
        <f t="shared" ca="1" si="70"/>
        <v>536409.51315912267</v>
      </c>
      <c r="AD98" s="35"/>
      <c r="AE98" s="55">
        <f t="shared" ca="1" si="94"/>
        <v>4.6837945252553581E-3</v>
      </c>
      <c r="AF98" s="78">
        <f t="shared" ca="1" si="95"/>
        <v>0.7298919851015736</v>
      </c>
      <c r="AG98" s="35"/>
      <c r="AH98" s="35"/>
      <c r="AK98" s="66"/>
      <c r="AL98" s="66"/>
      <c r="AM98" s="66"/>
      <c r="AN98" s="66"/>
      <c r="AR98" s="69">
        <f t="shared" si="82"/>
        <v>8</v>
      </c>
      <c r="AS98" s="70">
        <f t="shared" si="97"/>
        <v>95</v>
      </c>
      <c r="AT98" s="71">
        <f t="shared" ca="1" si="98"/>
        <v>0.44227666691602224</v>
      </c>
      <c r="AU98" s="72">
        <f t="shared" ca="1" si="83"/>
        <v>8.6436717728521906E-3</v>
      </c>
      <c r="AV98" s="73">
        <f t="shared" ca="1" si="84"/>
        <v>1.0086436717728522</v>
      </c>
      <c r="AW98" s="74">
        <f ca="1">PRODUCT(AV$4:AV98)</f>
        <v>2.2453250905093345</v>
      </c>
      <c r="AY98" s="75">
        <f t="shared" si="99"/>
        <v>95</v>
      </c>
      <c r="AZ98" s="76">
        <f t="shared" ca="1" si="108"/>
        <v>1.0090596596129187</v>
      </c>
      <c r="BA98" s="76">
        <f t="shared" ca="1" si="108"/>
        <v>1.0090596596129187</v>
      </c>
      <c r="BB98" s="76">
        <f t="shared" ca="1" si="108"/>
        <v>1.0090596596129187</v>
      </c>
      <c r="BC98" s="76">
        <f t="shared" ca="1" si="108"/>
        <v>1.0090596596129187</v>
      </c>
      <c r="BD98" s="76">
        <f t="shared" ca="1" si="108"/>
        <v>1.0090596596129187</v>
      </c>
      <c r="BE98" s="76">
        <f t="shared" ca="1" si="108"/>
        <v>1.0090596596129187</v>
      </c>
      <c r="BF98" s="76">
        <f t="shared" ca="1" si="108"/>
        <v>1.0090596596129187</v>
      </c>
      <c r="BG98" s="76">
        <f t="shared" ca="1" si="108"/>
        <v>1.0090596596129187</v>
      </c>
      <c r="BH98" s="76">
        <f t="shared" ca="1" si="108"/>
        <v>1.0090596596129187</v>
      </c>
      <c r="BI98" s="76">
        <f t="shared" ca="1" si="108"/>
        <v>1.0090596596129187</v>
      </c>
      <c r="BJ98" s="76">
        <f t="shared" ca="1" si="108"/>
        <v>1.0090596596129187</v>
      </c>
      <c r="BK98" s="76">
        <f t="shared" ca="1" si="108"/>
        <v>1.0090596596129187</v>
      </c>
      <c r="BL98" s="76">
        <f t="shared" ca="1" si="71"/>
        <v>0.11430000000000118</v>
      </c>
      <c r="BM98" s="77">
        <f t="shared" ca="1" si="85"/>
        <v>27245.795059696411</v>
      </c>
      <c r="BO98" s="70">
        <f t="shared" si="100"/>
        <v>95</v>
      </c>
      <c r="BP98" s="171">
        <f t="shared" ca="1" si="103"/>
        <v>0.10880000000000001</v>
      </c>
      <c r="BQ98" s="172">
        <f t="shared" ca="1" si="86"/>
        <v>8.6436717728521906E-3</v>
      </c>
      <c r="BR98" s="172">
        <f t="shared" ca="1" si="102"/>
        <v>0.44536980601466408</v>
      </c>
    </row>
    <row r="99" spans="5:70">
      <c r="E99">
        <f t="shared" si="107"/>
        <v>96</v>
      </c>
      <c r="F99" s="64">
        <f t="shared" si="88"/>
        <v>62.916666666666892</v>
      </c>
      <c r="G99" s="55">
        <f t="shared" si="63"/>
        <v>0</v>
      </c>
      <c r="H99" s="78">
        <f t="shared" si="101"/>
        <v>1</v>
      </c>
      <c r="I99" s="79">
        <f t="shared" ca="1" si="72"/>
        <v>495102.40042651462</v>
      </c>
      <c r="J99" s="79">
        <f t="shared" ca="1" si="64"/>
        <v>4279.5026432380264</v>
      </c>
      <c r="K99" s="80">
        <f t="shared" ca="1" si="65"/>
        <v>-20</v>
      </c>
      <c r="L99" s="80">
        <f t="shared" ca="1" si="73"/>
        <v>-412.5853336887622</v>
      </c>
      <c r="M99" s="80">
        <f t="shared" ca="1" si="105"/>
        <v>0</v>
      </c>
      <c r="N99" s="80">
        <f t="shared" ca="1" si="74"/>
        <v>0</v>
      </c>
      <c r="O99" s="81">
        <f t="shared" ca="1" si="66"/>
        <v>-3333.3333333333335</v>
      </c>
      <c r="P99" s="79">
        <f t="shared" ca="1" si="67"/>
        <v>495615.9844027306</v>
      </c>
      <c r="Q99" s="35"/>
      <c r="R99">
        <f t="shared" ca="1" si="75"/>
        <v>216</v>
      </c>
      <c r="S99" s="78">
        <f t="shared" ca="1" si="89"/>
        <v>72.916666666666217</v>
      </c>
      <c r="T99" s="55">
        <f t="shared" ca="1" si="76"/>
        <v>4.6837945252553581E-3</v>
      </c>
      <c r="U99" s="78">
        <f t="shared" ca="1" si="77"/>
        <v>0.7264733210177271</v>
      </c>
      <c r="V99" s="79">
        <f t="shared" ca="1" si="90"/>
        <v>533897.08121809305</v>
      </c>
      <c r="W99" s="79">
        <f t="shared" ca="1" si="68"/>
        <v>4614.8311305330044</v>
      </c>
      <c r="X99" s="80">
        <f t="shared" ca="1" si="91"/>
        <v>-14.529466420354542</v>
      </c>
      <c r="Y99" s="80">
        <f t="shared" ca="1" si="92"/>
        <v>-222.45711717420545</v>
      </c>
      <c r="Z99" s="80">
        <f t="shared" ca="1" si="78"/>
        <v>0</v>
      </c>
      <c r="AA99" s="80">
        <f t="shared" ca="1" si="93"/>
        <v>0</v>
      </c>
      <c r="AB99" s="81">
        <f t="shared" ca="1" si="69"/>
        <v>-1412.3468136555521</v>
      </c>
      <c r="AC99" s="79">
        <f t="shared" ca="1" si="70"/>
        <v>536862.57895137591</v>
      </c>
      <c r="AD99" s="35"/>
      <c r="AE99" s="55">
        <f t="shared" ca="1" si="94"/>
        <v>4.6837945252553581E-3</v>
      </c>
      <c r="AF99" s="78">
        <f t="shared" ca="1" si="95"/>
        <v>0.7264733210177271</v>
      </c>
      <c r="AG99" s="35"/>
      <c r="AH99" s="35"/>
      <c r="AK99" s="66"/>
      <c r="AL99" s="66"/>
      <c r="AM99" s="66"/>
      <c r="AN99" s="66"/>
      <c r="AR99" s="69">
        <f t="shared" si="82"/>
        <v>8</v>
      </c>
      <c r="AS99" s="70">
        <f t="shared" si="97"/>
        <v>96</v>
      </c>
      <c r="AT99" s="71">
        <f t="shared" ca="1" si="98"/>
        <v>0.4384537725744091</v>
      </c>
      <c r="AU99" s="72">
        <f t="shared" ca="1" si="83"/>
        <v>8.6436717728521906E-3</v>
      </c>
      <c r="AV99" s="73">
        <f t="shared" ca="1" si="84"/>
        <v>1.0086436717728522</v>
      </c>
      <c r="AW99" s="74">
        <f ca="1">PRODUCT(AV$4:AV99)</f>
        <v>2.264732943615047</v>
      </c>
      <c r="AY99" s="75">
        <f t="shared" si="99"/>
        <v>96</v>
      </c>
      <c r="AZ99" s="76">
        <f t="shared" ca="1" si="108"/>
        <v>1.0090596596129187</v>
      </c>
      <c r="BA99" s="76">
        <f t="shared" ca="1" si="108"/>
        <v>1.0090596596129187</v>
      </c>
      <c r="BB99" s="76">
        <f t="shared" ca="1" si="108"/>
        <v>1.0090596596129187</v>
      </c>
      <c r="BC99" s="76">
        <f t="shared" ca="1" si="108"/>
        <v>1.0090596596129187</v>
      </c>
      <c r="BD99" s="76">
        <f t="shared" ca="1" si="108"/>
        <v>1.0090596596129187</v>
      </c>
      <c r="BE99" s="76">
        <f t="shared" ca="1" si="108"/>
        <v>1.0090596596129187</v>
      </c>
      <c r="BF99" s="76">
        <f t="shared" ca="1" si="108"/>
        <v>1.0090596596129187</v>
      </c>
      <c r="BG99" s="76">
        <f t="shared" ca="1" si="108"/>
        <v>1.0090596596129187</v>
      </c>
      <c r="BH99" s="76">
        <f t="shared" ca="1" si="108"/>
        <v>1.0090596596129187</v>
      </c>
      <c r="BI99" s="76">
        <f t="shared" ca="1" si="108"/>
        <v>1.0090596596129187</v>
      </c>
      <c r="BJ99" s="76">
        <f t="shared" ca="1" si="108"/>
        <v>1.0090596596129187</v>
      </c>
      <c r="BK99" s="76">
        <f t="shared" ca="1" si="108"/>
        <v>1.0090596596129187</v>
      </c>
      <c r="BL99" s="76">
        <f t="shared" ca="1" si="71"/>
        <v>0.11430000000000118</v>
      </c>
      <c r="BM99" s="77">
        <f t="shared" ca="1" si="85"/>
        <v>30359.989435019743</v>
      </c>
      <c r="BO99" s="70">
        <f t="shared" si="100"/>
        <v>96</v>
      </c>
      <c r="BP99" s="171">
        <f t="shared" ca="1" si="103"/>
        <v>0.10880000000000001</v>
      </c>
      <c r="BQ99" s="172">
        <f t="shared" ca="1" si="86"/>
        <v>8.6436717728521906E-3</v>
      </c>
      <c r="BR99" s="172">
        <f t="shared" ca="1" si="102"/>
        <v>0.44155316538283096</v>
      </c>
    </row>
    <row r="100" spans="5:70">
      <c r="E100">
        <f t="shared" si="107"/>
        <v>97</v>
      </c>
      <c r="F100" s="64">
        <f t="shared" si="88"/>
        <v>63.000000000000227</v>
      </c>
      <c r="G100" s="55">
        <f t="shared" si="63"/>
        <v>0</v>
      </c>
      <c r="H100" s="78">
        <f t="shared" si="101"/>
        <v>1</v>
      </c>
      <c r="I100" s="79">
        <f t="shared" ca="1" si="72"/>
        <v>495615.9844027306</v>
      </c>
      <c r="J100" s="79">
        <f t="shared" ca="1" si="64"/>
        <v>4283.9418945562338</v>
      </c>
      <c r="K100" s="80">
        <f t="shared" ca="1" si="65"/>
        <v>-20</v>
      </c>
      <c r="L100" s="80">
        <f t="shared" ca="1" si="73"/>
        <v>-413.01332033560885</v>
      </c>
      <c r="M100" s="80">
        <f t="shared" ca="1" si="105"/>
        <v>-3717.1198830204794</v>
      </c>
      <c r="N100" s="80">
        <f t="shared" ca="1" si="74"/>
        <v>0</v>
      </c>
      <c r="O100" s="81">
        <f t="shared" ca="1" si="66"/>
        <v>-3333.3333333333335</v>
      </c>
      <c r="P100" s="79">
        <f t="shared" ca="1" si="67"/>
        <v>492416.45976059744</v>
      </c>
      <c r="Q100" s="35"/>
      <c r="R100">
        <f t="shared" ca="1" si="75"/>
        <v>217</v>
      </c>
      <c r="S100" s="78">
        <f t="shared" ca="1" si="89"/>
        <v>72.999999999999545</v>
      </c>
      <c r="T100" s="55">
        <f t="shared" ca="1" si="76"/>
        <v>4.6837945252553581E-3</v>
      </c>
      <c r="U100" s="78">
        <f t="shared" ca="1" si="77"/>
        <v>0.72307066925400021</v>
      </c>
      <c r="V100" s="79">
        <f t="shared" ca="1" si="90"/>
        <v>534348.02494326897</v>
      </c>
      <c r="W100" s="79">
        <f t="shared" ca="1" si="68"/>
        <v>4618.7289400814525</v>
      </c>
      <c r="X100" s="80">
        <f t="shared" ca="1" si="91"/>
        <v>-14.461413385080004</v>
      </c>
      <c r="Y100" s="80">
        <f t="shared" ca="1" si="92"/>
        <v>-222.64501039302874</v>
      </c>
      <c r="Z100" s="80">
        <f t="shared" ca="1" si="78"/>
        <v>-4007.6101870745169</v>
      </c>
      <c r="AA100" s="80">
        <f t="shared" ca="1" si="93"/>
        <v>0</v>
      </c>
      <c r="AB100" s="81">
        <f t="shared" ca="1" si="69"/>
        <v>-1405.7316713819903</v>
      </c>
      <c r="AC100" s="79">
        <f t="shared" ca="1" si="70"/>
        <v>533316.3056011158</v>
      </c>
      <c r="AD100" s="35"/>
      <c r="AE100" s="55">
        <f t="shared" ca="1" si="94"/>
        <v>4.6837945252553581E-3</v>
      </c>
      <c r="AF100" s="78">
        <f t="shared" ca="1" si="95"/>
        <v>0.72307066925400021</v>
      </c>
      <c r="AG100" s="35"/>
      <c r="AH100" s="35"/>
      <c r="AK100" s="66"/>
      <c r="AL100" s="66"/>
      <c r="AM100" s="66"/>
      <c r="AN100" s="66"/>
      <c r="AR100" s="69">
        <f t="shared" si="82"/>
        <v>9</v>
      </c>
      <c r="AS100" s="70">
        <f t="shared" si="97"/>
        <v>97</v>
      </c>
      <c r="AT100" s="71">
        <f t="shared" ca="1" si="98"/>
        <v>0.43466392207670712</v>
      </c>
      <c r="AU100" s="72">
        <f t="shared" ca="1" si="83"/>
        <v>8.6436717728521906E-3</v>
      </c>
      <c r="AV100" s="73">
        <f t="shared" ca="1" si="84"/>
        <v>1.0086436717728522</v>
      </c>
      <c r="AW100" s="74">
        <f ca="1">PRODUCT(AV$4:AV100)</f>
        <v>2.284308551832821</v>
      </c>
      <c r="AY100" s="75">
        <f t="shared" si="99"/>
        <v>97</v>
      </c>
      <c r="AZ100" s="76">
        <f t="shared" ca="1" si="108"/>
        <v>1.0090596596129187</v>
      </c>
      <c r="BA100" s="76">
        <f t="shared" ca="1" si="108"/>
        <v>1.0090596596129187</v>
      </c>
      <c r="BB100" s="76">
        <f t="shared" ca="1" si="108"/>
        <v>1.0090596596129187</v>
      </c>
      <c r="BC100" s="76">
        <f t="shared" ca="1" si="108"/>
        <v>1.0090596596129187</v>
      </c>
      <c r="BD100" s="76">
        <f t="shared" ca="1" si="108"/>
        <v>1.0090596596129187</v>
      </c>
      <c r="BE100" s="76">
        <f t="shared" ca="1" si="108"/>
        <v>1.0090596596129187</v>
      </c>
      <c r="BF100" s="76">
        <f t="shared" ca="1" si="108"/>
        <v>1.0090596596129187</v>
      </c>
      <c r="BG100" s="76">
        <f t="shared" ca="1" si="108"/>
        <v>1.0090596596129187</v>
      </c>
      <c r="BH100" s="76">
        <f t="shared" ca="1" si="108"/>
        <v>1.0090596596129187</v>
      </c>
      <c r="BI100" s="76">
        <f t="shared" ca="1" si="108"/>
        <v>1.0090596596129187</v>
      </c>
      <c r="BJ100" s="76">
        <f t="shared" ca="1" si="108"/>
        <v>1.0090596596129187</v>
      </c>
      <c r="BK100" s="76">
        <f t="shared" ca="1" si="108"/>
        <v>1.0090596596129187</v>
      </c>
      <c r="BL100" s="76">
        <f t="shared" ref="BL100:BL131" ca="1" si="109">PRODUCT(AZ100:BK100)-1</f>
        <v>0.11430000000000118</v>
      </c>
      <c r="BM100" s="77">
        <f t="shared" ca="1" si="85"/>
        <v>33830.136227442534</v>
      </c>
      <c r="BO100" s="70">
        <f t="shared" si="100"/>
        <v>97</v>
      </c>
      <c r="BP100" s="171">
        <f t="shared" ca="1" si="103"/>
        <v>0.10880000000000001</v>
      </c>
      <c r="BQ100" s="172">
        <f t="shared" ca="1" si="86"/>
        <v>8.6436717728521906E-3</v>
      </c>
      <c r="BR100" s="172">
        <f t="shared" ca="1" si="102"/>
        <v>0.43776923183063332</v>
      </c>
    </row>
    <row r="101" spans="5:70">
      <c r="E101">
        <f t="shared" si="107"/>
        <v>98</v>
      </c>
      <c r="F101" s="64">
        <f t="shared" si="88"/>
        <v>63.083333333333563</v>
      </c>
      <c r="G101" s="55">
        <f t="shared" si="63"/>
        <v>0</v>
      </c>
      <c r="H101" s="78">
        <f t="shared" si="101"/>
        <v>1</v>
      </c>
      <c r="I101" s="79">
        <f t="shared" ca="1" si="72"/>
        <v>492416.45976059744</v>
      </c>
      <c r="J101" s="79">
        <f t="shared" ca="1" si="64"/>
        <v>4256.2862537204828</v>
      </c>
      <c r="K101" s="80">
        <f t="shared" ca="1" si="65"/>
        <v>-20</v>
      </c>
      <c r="L101" s="80">
        <f t="shared" ca="1" si="73"/>
        <v>-410.34704980049787</v>
      </c>
      <c r="M101" s="80">
        <f t="shared" ca="1" si="105"/>
        <v>0</v>
      </c>
      <c r="N101" s="80">
        <f t="shared" ca="1" si="74"/>
        <v>0</v>
      </c>
      <c r="O101" s="81">
        <f t="shared" ca="1" si="66"/>
        <v>-3333.3333333333335</v>
      </c>
      <c r="P101" s="79">
        <f t="shared" ca="1" si="67"/>
        <v>492909.06563118409</v>
      </c>
      <c r="Q101" s="35"/>
      <c r="R101">
        <f t="shared" ca="1" si="75"/>
        <v>218</v>
      </c>
      <c r="S101" s="78">
        <f t="shared" ca="1" si="89"/>
        <v>73.083333333332874</v>
      </c>
      <c r="T101" s="55">
        <f t="shared" ca="1" si="76"/>
        <v>4.6837945252553581E-3</v>
      </c>
      <c r="U101" s="78">
        <f t="shared" ca="1" si="77"/>
        <v>0.71968395481197556</v>
      </c>
      <c r="V101" s="79">
        <f t="shared" ca="1" si="90"/>
        <v>530818.36160871189</v>
      </c>
      <c r="W101" s="79">
        <f t="shared" ca="1" si="68"/>
        <v>4588.2196887488699</v>
      </c>
      <c r="X101" s="80">
        <f t="shared" ca="1" si="91"/>
        <v>-14.393679096239511</v>
      </c>
      <c r="Y101" s="80">
        <f t="shared" ca="1" si="92"/>
        <v>-221.1743173369633</v>
      </c>
      <c r="Z101" s="80">
        <f t="shared" ca="1" si="78"/>
        <v>0</v>
      </c>
      <c r="AA101" s="80">
        <f t="shared" ca="1" si="93"/>
        <v>0</v>
      </c>
      <c r="AB101" s="81">
        <f t="shared" ca="1" si="69"/>
        <v>-1399.1475130755932</v>
      </c>
      <c r="AC101" s="79">
        <f t="shared" ca="1" si="70"/>
        <v>533771.86578795186</v>
      </c>
      <c r="AD101" s="35"/>
      <c r="AE101" s="55">
        <f t="shared" ca="1" si="94"/>
        <v>4.6837945252553581E-3</v>
      </c>
      <c r="AF101" s="78">
        <f t="shared" ca="1" si="95"/>
        <v>0.71968395481197556</v>
      </c>
      <c r="AG101" s="35"/>
      <c r="AH101" s="35"/>
      <c r="AK101" s="66"/>
      <c r="AL101" s="66"/>
      <c r="AM101" s="66"/>
      <c r="AN101" s="66"/>
      <c r="AR101" s="69">
        <f t="shared" si="82"/>
        <v>9</v>
      </c>
      <c r="AS101" s="70">
        <f t="shared" si="97"/>
        <v>98</v>
      </c>
      <c r="AT101" s="71">
        <f t="shared" ca="1" si="98"/>
        <v>0.43090682980277545</v>
      </c>
      <c r="AU101" s="72">
        <f t="shared" ca="1" si="83"/>
        <v>8.6436717728521906E-3</v>
      </c>
      <c r="AV101" s="73">
        <f t="shared" ca="1" si="84"/>
        <v>1.0086436717728522</v>
      </c>
      <c r="AW101" s="74">
        <f ca="1">PRODUCT(AV$4:AV101)</f>
        <v>2.3040533651827833</v>
      </c>
      <c r="AY101" s="75">
        <f t="shared" si="99"/>
        <v>98</v>
      </c>
      <c r="AZ101" s="76">
        <f t="shared" ca="1" si="108"/>
        <v>1.0090596596129187</v>
      </c>
      <c r="BA101" s="76">
        <f t="shared" ca="1" si="108"/>
        <v>1.0090596596129187</v>
      </c>
      <c r="BB101" s="76">
        <f t="shared" ca="1" si="108"/>
        <v>1.0090596596129187</v>
      </c>
      <c r="BC101" s="76">
        <f t="shared" ca="1" si="108"/>
        <v>1.0090596596129187</v>
      </c>
      <c r="BD101" s="76">
        <f t="shared" ca="1" si="108"/>
        <v>1.0090596596129187</v>
      </c>
      <c r="BE101" s="76">
        <f t="shared" ca="1" si="108"/>
        <v>1.0090596596129187</v>
      </c>
      <c r="BF101" s="76">
        <f t="shared" ca="1" si="108"/>
        <v>1.0090596596129187</v>
      </c>
      <c r="BG101" s="76">
        <f t="shared" ca="1" si="108"/>
        <v>1.0090596596129187</v>
      </c>
      <c r="BH101" s="76">
        <f t="shared" ca="1" si="108"/>
        <v>1.0090596596129187</v>
      </c>
      <c r="BI101" s="76">
        <f t="shared" ca="1" si="108"/>
        <v>1.0090596596129187</v>
      </c>
      <c r="BJ101" s="76">
        <f t="shared" ca="1" si="108"/>
        <v>1.0090596596129187</v>
      </c>
      <c r="BK101" s="76">
        <f t="shared" ca="1" si="108"/>
        <v>1.0090596596129187</v>
      </c>
      <c r="BL101" s="76">
        <f t="shared" ca="1" si="109"/>
        <v>0.11430000000000118</v>
      </c>
      <c r="BM101" s="77">
        <f t="shared" ref="BM101:BM132" ca="1" si="110">PRODUCT(AZ101:BK101)*BM100</f>
        <v>37696.920798239255</v>
      </c>
      <c r="BO101" s="70">
        <f t="shared" si="100"/>
        <v>98</v>
      </c>
      <c r="BP101" s="171">
        <f t="shared" ca="1" si="103"/>
        <v>0.10880000000000001</v>
      </c>
      <c r="BQ101" s="172">
        <f t="shared" ca="1" si="86"/>
        <v>8.6436717728521906E-3</v>
      </c>
      <c r="BR101" s="172">
        <f t="shared" ca="1" si="102"/>
        <v>0.43401772507151515</v>
      </c>
    </row>
    <row r="102" spans="5:70">
      <c r="E102">
        <f t="shared" si="107"/>
        <v>99</v>
      </c>
      <c r="F102" s="64">
        <f t="shared" si="88"/>
        <v>63.166666666666899</v>
      </c>
      <c r="G102" s="55">
        <f t="shared" si="63"/>
        <v>0</v>
      </c>
      <c r="H102" s="78">
        <f t="shared" si="101"/>
        <v>1</v>
      </c>
      <c r="I102" s="79">
        <f t="shared" ca="1" si="72"/>
        <v>492909.06563118409</v>
      </c>
      <c r="J102" s="79">
        <f t="shared" ca="1" si="64"/>
        <v>4260.5441771792139</v>
      </c>
      <c r="K102" s="80">
        <f t="shared" ca="1" si="65"/>
        <v>-20</v>
      </c>
      <c r="L102" s="80">
        <f t="shared" ca="1" si="73"/>
        <v>-410.75755469265346</v>
      </c>
      <c r="M102" s="80">
        <f t="shared" ca="1" si="105"/>
        <v>0</v>
      </c>
      <c r="N102" s="80">
        <f t="shared" ca="1" si="74"/>
        <v>0</v>
      </c>
      <c r="O102" s="81">
        <f t="shared" ca="1" si="66"/>
        <v>-3333.3333333333335</v>
      </c>
      <c r="P102" s="79">
        <f t="shared" ca="1" si="67"/>
        <v>493405.51892033732</v>
      </c>
      <c r="Q102" s="35"/>
      <c r="R102">
        <f t="shared" ca="1" si="75"/>
        <v>219</v>
      </c>
      <c r="S102" s="78">
        <f t="shared" ca="1" si="89"/>
        <v>73.166666666666202</v>
      </c>
      <c r="T102" s="55">
        <f t="shared" ca="1" si="76"/>
        <v>4.6837945252553581E-3</v>
      </c>
      <c r="U102" s="78">
        <f t="shared" ca="1" si="77"/>
        <v>0.71631310304451312</v>
      </c>
      <c r="V102" s="79">
        <f t="shared" ca="1" si="90"/>
        <v>531271.78804523894</v>
      </c>
      <c r="W102" s="79">
        <f t="shared" ca="1" si="68"/>
        <v>4592.1389580393434</v>
      </c>
      <c r="X102" s="80">
        <f t="shared" ca="1" si="91"/>
        <v>-14.326262060890262</v>
      </c>
      <c r="Y102" s="80">
        <f t="shared" ca="1" si="92"/>
        <v>-221.36324501884957</v>
      </c>
      <c r="Z102" s="80">
        <f t="shared" ca="1" si="78"/>
        <v>0</v>
      </c>
      <c r="AA102" s="80">
        <f t="shared" ca="1" si="93"/>
        <v>0</v>
      </c>
      <c r="AB102" s="81">
        <f t="shared" ca="1" si="69"/>
        <v>-1392.5941936138252</v>
      </c>
      <c r="AC102" s="79">
        <f t="shared" ca="1" si="70"/>
        <v>534235.64330258465</v>
      </c>
      <c r="AD102" s="35"/>
      <c r="AE102" s="55">
        <f t="shared" ca="1" si="94"/>
        <v>4.6837945252553581E-3</v>
      </c>
      <c r="AF102" s="78">
        <f t="shared" ca="1" si="95"/>
        <v>0.71631310304451312</v>
      </c>
      <c r="AG102" s="35"/>
      <c r="AH102" s="35"/>
      <c r="AK102" s="66"/>
      <c r="AL102" s="66"/>
      <c r="AM102" s="66"/>
      <c r="AN102" s="66"/>
      <c r="AR102" s="69">
        <f t="shared" si="82"/>
        <v>9</v>
      </c>
      <c r="AS102" s="70">
        <f t="shared" si="97"/>
        <v>99</v>
      </c>
      <c r="AT102" s="71">
        <f t="shared" ca="1" si="98"/>
        <v>0.42718221260127998</v>
      </c>
      <c r="AU102" s="72">
        <f t="shared" ca="1" si="83"/>
        <v>8.6436717728521906E-3</v>
      </c>
      <c r="AV102" s="73">
        <f t="shared" ca="1" si="84"/>
        <v>1.0086436717728522</v>
      </c>
      <c r="AW102" s="74">
        <f ca="1">PRODUCT(AV$4:AV102)</f>
        <v>2.3239688462185586</v>
      </c>
      <c r="AY102" s="75">
        <f t="shared" si="99"/>
        <v>99</v>
      </c>
      <c r="AZ102" s="76">
        <f t="shared" ca="1" si="108"/>
        <v>1.0090596596129187</v>
      </c>
      <c r="BA102" s="76">
        <f t="shared" ca="1" si="108"/>
        <v>1.0090596596129187</v>
      </c>
      <c r="BB102" s="76">
        <f t="shared" ca="1" si="108"/>
        <v>1.0090596596129187</v>
      </c>
      <c r="BC102" s="76">
        <f t="shared" ca="1" si="108"/>
        <v>1.0090596596129187</v>
      </c>
      <c r="BD102" s="76">
        <f t="shared" ca="1" si="108"/>
        <v>1.0090596596129187</v>
      </c>
      <c r="BE102" s="76">
        <f t="shared" ca="1" si="108"/>
        <v>1.0090596596129187</v>
      </c>
      <c r="BF102" s="76">
        <f t="shared" ca="1" si="108"/>
        <v>1.0090596596129187</v>
      </c>
      <c r="BG102" s="76">
        <f t="shared" ca="1" si="108"/>
        <v>1.0090596596129187</v>
      </c>
      <c r="BH102" s="76">
        <f t="shared" ca="1" si="108"/>
        <v>1.0090596596129187</v>
      </c>
      <c r="BI102" s="76">
        <f t="shared" ca="1" si="108"/>
        <v>1.0090596596129187</v>
      </c>
      <c r="BJ102" s="76">
        <f t="shared" ca="1" si="108"/>
        <v>1.0090596596129187</v>
      </c>
      <c r="BK102" s="76">
        <f t="shared" ca="1" si="108"/>
        <v>1.0090596596129187</v>
      </c>
      <c r="BL102" s="76">
        <f t="shared" ca="1" si="109"/>
        <v>0.11430000000000118</v>
      </c>
      <c r="BM102" s="77">
        <f t="shared" ca="1" si="110"/>
        <v>42005.678845478047</v>
      </c>
      <c r="BO102" s="70">
        <f t="shared" si="100"/>
        <v>99</v>
      </c>
      <c r="BP102" s="171">
        <f t="shared" ca="1" si="103"/>
        <v>0.10880000000000001</v>
      </c>
      <c r="BQ102" s="172">
        <f t="shared" ca="1" si="86"/>
        <v>8.6436717728521906E-3</v>
      </c>
      <c r="BR102" s="172">
        <f t="shared" ca="1" si="102"/>
        <v>0.43029836722086379</v>
      </c>
    </row>
    <row r="103" spans="5:70">
      <c r="E103">
        <f t="shared" si="107"/>
        <v>100</v>
      </c>
      <c r="F103" s="64">
        <f t="shared" si="88"/>
        <v>63.250000000000234</v>
      </c>
      <c r="G103" s="55">
        <f t="shared" si="63"/>
        <v>0</v>
      </c>
      <c r="H103" s="78">
        <f t="shared" si="101"/>
        <v>1</v>
      </c>
      <c r="I103" s="79">
        <f t="shared" ca="1" si="72"/>
        <v>493405.51892033732</v>
      </c>
      <c r="J103" s="79">
        <f t="shared" ca="1" si="64"/>
        <v>4264.8353564612071</v>
      </c>
      <c r="K103" s="80">
        <f t="shared" ca="1" si="65"/>
        <v>-20</v>
      </c>
      <c r="L103" s="80">
        <f t="shared" ca="1" si="73"/>
        <v>-411.17126576694778</v>
      </c>
      <c r="M103" s="80">
        <f t="shared" ca="1" si="105"/>
        <v>0</v>
      </c>
      <c r="N103" s="80">
        <f t="shared" ca="1" si="74"/>
        <v>0</v>
      </c>
      <c r="O103" s="81">
        <f t="shared" ca="1" si="66"/>
        <v>-3333.3333333333335</v>
      </c>
      <c r="P103" s="79">
        <f t="shared" ca="1" si="67"/>
        <v>493905.84967769828</v>
      </c>
      <c r="Q103" s="35"/>
      <c r="R103">
        <f t="shared" ca="1" si="75"/>
        <v>220</v>
      </c>
      <c r="S103" s="78">
        <f t="shared" ca="1" si="89"/>
        <v>73.249999999999531</v>
      </c>
      <c r="T103" s="55">
        <f t="shared" ca="1" si="76"/>
        <v>4.6837945252553581E-3</v>
      </c>
      <c r="U103" s="78">
        <f t="shared" ca="1" si="77"/>
        <v>0.71295803965410454</v>
      </c>
      <c r="V103" s="79">
        <f t="shared" ca="1" si="90"/>
        <v>531733.3933212877</v>
      </c>
      <c r="W103" s="79">
        <f t="shared" ca="1" si="68"/>
        <v>4596.1289225341261</v>
      </c>
      <c r="X103" s="80">
        <f t="shared" ca="1" si="91"/>
        <v>-14.25916079308209</v>
      </c>
      <c r="Y103" s="80">
        <f t="shared" ca="1" si="92"/>
        <v>-221.55558055053655</v>
      </c>
      <c r="Z103" s="80">
        <f t="shared" ca="1" si="78"/>
        <v>0</v>
      </c>
      <c r="AA103" s="80">
        <f t="shared" ca="1" si="93"/>
        <v>0</v>
      </c>
      <c r="AB103" s="81">
        <f t="shared" ca="1" si="69"/>
        <v>-1386.0715685538744</v>
      </c>
      <c r="AC103" s="79">
        <f t="shared" ca="1" si="70"/>
        <v>534707.63593392435</v>
      </c>
      <c r="AD103" s="35"/>
      <c r="AE103" s="55">
        <f t="shared" ca="1" si="94"/>
        <v>4.6837945252553581E-3</v>
      </c>
      <c r="AF103" s="78">
        <f t="shared" ca="1" si="95"/>
        <v>0.71295803965410454</v>
      </c>
      <c r="AG103" s="35"/>
      <c r="AH103" s="35"/>
      <c r="AK103" s="66"/>
      <c r="AL103" s="66"/>
      <c r="AM103" s="66"/>
      <c r="AN103" s="66"/>
      <c r="AR103" s="69">
        <f t="shared" si="82"/>
        <v>9</v>
      </c>
      <c r="AS103" s="70">
        <f t="shared" si="97"/>
        <v>100</v>
      </c>
      <c r="AT103" s="71">
        <f t="shared" ca="1" si="98"/>
        <v>0.42348978976835377</v>
      </c>
      <c r="AU103" s="72">
        <f t="shared" ca="1" si="83"/>
        <v>8.6436717728521906E-3</v>
      </c>
      <c r="AV103" s="73">
        <f t="shared" ca="1" si="84"/>
        <v>1.0086436717728522</v>
      </c>
      <c r="AW103" s="74">
        <f ca="1">PRODUCT(AV$4:AV103)</f>
        <v>2.3440564701356057</v>
      </c>
      <c r="AY103" s="75">
        <f t="shared" si="99"/>
        <v>100</v>
      </c>
      <c r="AZ103" s="76">
        <f t="shared" ca="1" si="108"/>
        <v>1.0090596596129187</v>
      </c>
      <c r="BA103" s="76">
        <f t="shared" ca="1" si="108"/>
        <v>1.0090596596129187</v>
      </c>
      <c r="BB103" s="76">
        <f t="shared" ca="1" si="108"/>
        <v>1.0090596596129187</v>
      </c>
      <c r="BC103" s="76">
        <f t="shared" ca="1" si="108"/>
        <v>1.0090596596129187</v>
      </c>
      <c r="BD103" s="76">
        <f t="shared" ca="1" si="108"/>
        <v>1.0090596596129187</v>
      </c>
      <c r="BE103" s="76">
        <f t="shared" ca="1" si="108"/>
        <v>1.0090596596129187</v>
      </c>
      <c r="BF103" s="76">
        <f t="shared" ca="1" si="108"/>
        <v>1.0090596596129187</v>
      </c>
      <c r="BG103" s="76">
        <f t="shared" ca="1" si="108"/>
        <v>1.0090596596129187</v>
      </c>
      <c r="BH103" s="76">
        <f t="shared" ca="1" si="108"/>
        <v>1.0090596596129187</v>
      </c>
      <c r="BI103" s="76">
        <f t="shared" ca="1" si="108"/>
        <v>1.0090596596129187</v>
      </c>
      <c r="BJ103" s="76">
        <f t="shared" ca="1" si="108"/>
        <v>1.0090596596129187</v>
      </c>
      <c r="BK103" s="76">
        <f t="shared" ca="1" si="108"/>
        <v>1.0090596596129187</v>
      </c>
      <c r="BL103" s="76">
        <f t="shared" ca="1" si="109"/>
        <v>0.11430000000000118</v>
      </c>
      <c r="BM103" s="77">
        <f t="shared" ca="1" si="110"/>
        <v>46806.927937516237</v>
      </c>
      <c r="BO103" s="70">
        <f t="shared" si="100"/>
        <v>100</v>
      </c>
      <c r="BP103" s="171">
        <f t="shared" ca="1" si="103"/>
        <v>0.10880000000000001</v>
      </c>
      <c r="BQ103" s="172">
        <f t="shared" ca="1" si="86"/>
        <v>8.6436717728521906E-3</v>
      </c>
      <c r="BR103" s="172">
        <f t="shared" ca="1" si="102"/>
        <v>0.4266108827754263</v>
      </c>
    </row>
    <row r="104" spans="5:70">
      <c r="E104">
        <f t="shared" si="107"/>
        <v>101</v>
      </c>
      <c r="F104" s="64">
        <f t="shared" si="88"/>
        <v>63.33333333333357</v>
      </c>
      <c r="G104" s="55">
        <f t="shared" si="63"/>
        <v>0</v>
      </c>
      <c r="H104" s="78">
        <f t="shared" si="101"/>
        <v>1</v>
      </c>
      <c r="I104" s="79">
        <f t="shared" ca="1" si="72"/>
        <v>493905.84967769828</v>
      </c>
      <c r="J104" s="79">
        <f t="shared" ca="1" si="64"/>
        <v>4269.1600513056974</v>
      </c>
      <c r="K104" s="80">
        <f t="shared" ca="1" si="65"/>
        <v>-20</v>
      </c>
      <c r="L104" s="80">
        <f t="shared" ca="1" si="73"/>
        <v>-411.58820806474859</v>
      </c>
      <c r="M104" s="80">
        <f t="shared" ca="1" si="105"/>
        <v>0</v>
      </c>
      <c r="N104" s="80">
        <f t="shared" ca="1" si="74"/>
        <v>0</v>
      </c>
      <c r="O104" s="81">
        <f t="shared" ca="1" si="66"/>
        <v>-3333.3333333333335</v>
      </c>
      <c r="P104" s="79">
        <f t="shared" ca="1" si="67"/>
        <v>494410.08818760596</v>
      </c>
      <c r="Q104" s="35"/>
      <c r="R104">
        <f t="shared" ca="1" si="75"/>
        <v>221</v>
      </c>
      <c r="S104" s="78">
        <f t="shared" ca="1" si="89"/>
        <v>73.33333333333286</v>
      </c>
      <c r="T104" s="55">
        <f t="shared" ca="1" si="76"/>
        <v>4.6837945252553581E-3</v>
      </c>
      <c r="U104" s="78">
        <f t="shared" ca="1" si="77"/>
        <v>0.70961869069123584</v>
      </c>
      <c r="V104" s="79">
        <f t="shared" ca="1" si="90"/>
        <v>532203.17523612478</v>
      </c>
      <c r="W104" s="79">
        <f t="shared" ca="1" si="68"/>
        <v>4600.1895632107999</v>
      </c>
      <c r="X104" s="80">
        <f t="shared" ca="1" si="91"/>
        <v>-14.192373813824716</v>
      </c>
      <c r="Y104" s="80">
        <f t="shared" ca="1" si="92"/>
        <v>-221.75132301505201</v>
      </c>
      <c r="Z104" s="80">
        <f t="shared" ca="1" si="78"/>
        <v>0</v>
      </c>
      <c r="AA104" s="80">
        <f t="shared" ca="1" si="93"/>
        <v>0</v>
      </c>
      <c r="AB104" s="81">
        <f t="shared" ca="1" si="69"/>
        <v>-1379.5794941294696</v>
      </c>
      <c r="AC104" s="79">
        <f t="shared" ca="1" si="70"/>
        <v>535187.84160837717</v>
      </c>
      <c r="AD104" s="35"/>
      <c r="AE104" s="55">
        <f t="shared" ca="1" si="94"/>
        <v>4.6837945252553581E-3</v>
      </c>
      <c r="AF104" s="78">
        <f t="shared" ca="1" si="95"/>
        <v>0.70961869069123584</v>
      </c>
      <c r="AG104" s="35"/>
      <c r="AH104" s="35"/>
      <c r="AK104" s="66"/>
      <c r="AL104" s="66"/>
      <c r="AM104" s="66"/>
      <c r="AN104" s="66"/>
      <c r="AR104" s="69">
        <f t="shared" si="82"/>
        <v>9</v>
      </c>
      <c r="AS104" s="70">
        <f t="shared" si="97"/>
        <v>101</v>
      </c>
      <c r="AT104" s="71">
        <f t="shared" ca="1" si="98"/>
        <v>0.41982928302644196</v>
      </c>
      <c r="AU104" s="72">
        <f t="shared" ca="1" si="83"/>
        <v>8.6436717728521906E-3</v>
      </c>
      <c r="AV104" s="73">
        <f t="shared" ca="1" si="84"/>
        <v>1.0086436717728522</v>
      </c>
      <c r="AW104" s="74">
        <f ca="1">PRODUCT(AV$4:AV104)</f>
        <v>2.3643177248804883</v>
      </c>
      <c r="AY104" s="75">
        <f t="shared" si="99"/>
        <v>101</v>
      </c>
      <c r="AZ104" s="76">
        <f t="shared" ca="1" si="108"/>
        <v>1.0090596596129187</v>
      </c>
      <c r="BA104" s="76">
        <f t="shared" ca="1" si="108"/>
        <v>1.0090596596129187</v>
      </c>
      <c r="BB104" s="76">
        <f t="shared" ca="1" si="108"/>
        <v>1.0090596596129187</v>
      </c>
      <c r="BC104" s="76">
        <f t="shared" ca="1" si="108"/>
        <v>1.0090596596129187</v>
      </c>
      <c r="BD104" s="76">
        <f t="shared" ca="1" si="108"/>
        <v>1.0090596596129187</v>
      </c>
      <c r="BE104" s="76">
        <f t="shared" ca="1" si="108"/>
        <v>1.0090596596129187</v>
      </c>
      <c r="BF104" s="76">
        <f t="shared" ca="1" si="108"/>
        <v>1.0090596596129187</v>
      </c>
      <c r="BG104" s="76">
        <f t="shared" ca="1" si="108"/>
        <v>1.0090596596129187</v>
      </c>
      <c r="BH104" s="76">
        <f t="shared" ca="1" si="108"/>
        <v>1.0090596596129187</v>
      </c>
      <c r="BI104" s="76">
        <f t="shared" ca="1" si="108"/>
        <v>1.0090596596129187</v>
      </c>
      <c r="BJ104" s="76">
        <f t="shared" ca="1" si="108"/>
        <v>1.0090596596129187</v>
      </c>
      <c r="BK104" s="76">
        <f t="shared" ca="1" si="108"/>
        <v>1.0090596596129187</v>
      </c>
      <c r="BL104" s="76">
        <f t="shared" ca="1" si="109"/>
        <v>0.11430000000000118</v>
      </c>
      <c r="BM104" s="77">
        <f t="shared" ca="1" si="110"/>
        <v>52156.959800774399</v>
      </c>
      <c r="BO104" s="70">
        <f t="shared" si="100"/>
        <v>101</v>
      </c>
      <c r="BP104" s="171">
        <f t="shared" ca="1" si="103"/>
        <v>0.10880000000000001</v>
      </c>
      <c r="BQ104" s="172">
        <f t="shared" ca="1" si="86"/>
        <v>8.6436717728521906E-3</v>
      </c>
      <c r="BR104" s="172">
        <f t="shared" ca="1" si="102"/>
        <v>0.42295499859290209</v>
      </c>
    </row>
    <row r="105" spans="5:70">
      <c r="E105">
        <f t="shared" si="107"/>
        <v>102</v>
      </c>
      <c r="F105" s="64">
        <f t="shared" si="88"/>
        <v>63.416666666666906</v>
      </c>
      <c r="G105" s="55">
        <f t="shared" si="63"/>
        <v>0</v>
      </c>
      <c r="H105" s="78">
        <f t="shared" si="101"/>
        <v>1</v>
      </c>
      <c r="I105" s="79">
        <f t="shared" ca="1" si="72"/>
        <v>494410.08818760596</v>
      </c>
      <c r="J105" s="79">
        <f t="shared" ca="1" si="64"/>
        <v>4273.5185234805722</v>
      </c>
      <c r="K105" s="80">
        <f t="shared" ca="1" si="65"/>
        <v>-20</v>
      </c>
      <c r="L105" s="80">
        <f t="shared" ca="1" si="73"/>
        <v>-412.00840682300498</v>
      </c>
      <c r="M105" s="80">
        <f t="shared" ca="1" si="105"/>
        <v>0</v>
      </c>
      <c r="N105" s="80">
        <f t="shared" ca="1" si="74"/>
        <v>0</v>
      </c>
      <c r="O105" s="81">
        <f t="shared" ca="1" si="66"/>
        <v>-3333.3333333333335</v>
      </c>
      <c r="P105" s="79">
        <f t="shared" ca="1" si="67"/>
        <v>494918.26497093023</v>
      </c>
      <c r="Q105" s="35"/>
      <c r="R105">
        <f t="shared" ca="1" si="75"/>
        <v>222</v>
      </c>
      <c r="S105" s="78">
        <f t="shared" ca="1" si="89"/>
        <v>73.416666666666188</v>
      </c>
      <c r="T105" s="55">
        <f t="shared" ca="1" si="76"/>
        <v>4.6837945252553581E-3</v>
      </c>
      <c r="U105" s="78">
        <f t="shared" ca="1" si="77"/>
        <v>0.70629498255275736</v>
      </c>
      <c r="V105" s="79">
        <f t="shared" ca="1" si="90"/>
        <v>532681.13172586868</v>
      </c>
      <c r="W105" s="79">
        <f t="shared" ca="1" si="68"/>
        <v>4604.3208622298507</v>
      </c>
      <c r="X105" s="80">
        <f t="shared" ca="1" si="91"/>
        <v>-14.125899651055146</v>
      </c>
      <c r="Y105" s="80">
        <f t="shared" ca="1" si="92"/>
        <v>-221.95047155244529</v>
      </c>
      <c r="Z105" s="80">
        <f t="shared" ca="1" si="78"/>
        <v>0</v>
      </c>
      <c r="AA105" s="80">
        <f t="shared" ca="1" si="93"/>
        <v>0</v>
      </c>
      <c r="AB105" s="81">
        <f t="shared" ca="1" si="69"/>
        <v>-1373.1178272477116</v>
      </c>
      <c r="AC105" s="79">
        <f t="shared" ca="1" si="70"/>
        <v>535676.25838964724</v>
      </c>
      <c r="AD105" s="35"/>
      <c r="AE105" s="55">
        <f t="shared" ca="1" si="94"/>
        <v>4.6837945252553581E-3</v>
      </c>
      <c r="AF105" s="78">
        <f t="shared" ca="1" si="95"/>
        <v>0.70629498255275736</v>
      </c>
      <c r="AG105" s="35"/>
      <c r="AH105" s="35"/>
      <c r="AK105" s="66"/>
      <c r="AL105" s="66"/>
      <c r="AM105" s="66"/>
      <c r="AN105" s="66"/>
      <c r="AR105" s="69">
        <f t="shared" si="82"/>
        <v>9</v>
      </c>
      <c r="AS105" s="70">
        <f t="shared" si="97"/>
        <v>102</v>
      </c>
      <c r="AT105" s="71">
        <f t="shared" ca="1" si="98"/>
        <v>0.41620041650332951</v>
      </c>
      <c r="AU105" s="72">
        <f t="shared" ca="1" si="83"/>
        <v>8.6436717728521906E-3</v>
      </c>
      <c r="AV105" s="73">
        <f t="shared" ca="1" si="84"/>
        <v>1.0086436717728522</v>
      </c>
      <c r="AW105" s="74">
        <f ca="1">PRODUCT(AV$4:AV105)</f>
        <v>2.3847541112610919</v>
      </c>
      <c r="AY105" s="75">
        <f t="shared" si="99"/>
        <v>102</v>
      </c>
      <c r="AZ105" s="76">
        <f t="shared" ref="AZ105:BK114" ca="1" si="111">OFFSET($AV$3,($AY105*12-12)+AZ$3,0)</f>
        <v>1.0090596596129187</v>
      </c>
      <c r="BA105" s="76">
        <f t="shared" ca="1" si="111"/>
        <v>1.0090596596129187</v>
      </c>
      <c r="BB105" s="76">
        <f t="shared" ca="1" si="111"/>
        <v>1.0090596596129187</v>
      </c>
      <c r="BC105" s="76">
        <f t="shared" ca="1" si="111"/>
        <v>1.0090596596129187</v>
      </c>
      <c r="BD105" s="76">
        <f t="shared" ca="1" si="111"/>
        <v>1.0090596596129187</v>
      </c>
      <c r="BE105" s="76">
        <f t="shared" ca="1" si="111"/>
        <v>1.0090596596129187</v>
      </c>
      <c r="BF105" s="76">
        <f t="shared" ca="1" si="111"/>
        <v>1.0090596596129187</v>
      </c>
      <c r="BG105" s="76">
        <f t="shared" ca="1" si="111"/>
        <v>1.0090596596129187</v>
      </c>
      <c r="BH105" s="76">
        <f t="shared" ca="1" si="111"/>
        <v>1.0090596596129187</v>
      </c>
      <c r="BI105" s="76">
        <f t="shared" ca="1" si="111"/>
        <v>1.0090596596129187</v>
      </c>
      <c r="BJ105" s="76">
        <f t="shared" ca="1" si="111"/>
        <v>1.0090596596129187</v>
      </c>
      <c r="BK105" s="76">
        <f t="shared" ca="1" si="111"/>
        <v>1.0090596596129187</v>
      </c>
      <c r="BL105" s="76">
        <f t="shared" ca="1" si="109"/>
        <v>0.11430000000000118</v>
      </c>
      <c r="BM105" s="77">
        <f t="shared" ca="1" si="110"/>
        <v>58118.500306002978</v>
      </c>
      <c r="BO105" s="70">
        <f t="shared" si="100"/>
        <v>102</v>
      </c>
      <c r="BP105" s="171">
        <f t="shared" ca="1" si="103"/>
        <v>0.10880000000000001</v>
      </c>
      <c r="BQ105" s="172">
        <f t="shared" ca="1" si="86"/>
        <v>8.6436717728521906E-3</v>
      </c>
      <c r="BR105" s="172">
        <f t="shared" ca="1" si="102"/>
        <v>0.41933044387171059</v>
      </c>
    </row>
    <row r="106" spans="5:70">
      <c r="E106">
        <f t="shared" si="107"/>
        <v>103</v>
      </c>
      <c r="F106" s="64">
        <f t="shared" si="88"/>
        <v>63.500000000000242</v>
      </c>
      <c r="G106" s="55">
        <f t="shared" si="63"/>
        <v>0</v>
      </c>
      <c r="H106" s="78">
        <f t="shared" si="101"/>
        <v>1</v>
      </c>
      <c r="I106" s="79">
        <f t="shared" ca="1" si="72"/>
        <v>494918.26497093023</v>
      </c>
      <c r="J106" s="79">
        <f t="shared" ca="1" si="64"/>
        <v>4277.9110367982112</v>
      </c>
      <c r="K106" s="80">
        <f t="shared" ca="1" si="65"/>
        <v>-20</v>
      </c>
      <c r="L106" s="80">
        <f t="shared" ca="1" si="73"/>
        <v>-412.43188747577523</v>
      </c>
      <c r="M106" s="80">
        <f t="shared" ca="1" si="105"/>
        <v>0</v>
      </c>
      <c r="N106" s="80">
        <f t="shared" ca="1" si="74"/>
        <v>0</v>
      </c>
      <c r="O106" s="81">
        <f t="shared" ca="1" si="66"/>
        <v>-3333.3333333333335</v>
      </c>
      <c r="P106" s="79">
        <f t="shared" ca="1" si="67"/>
        <v>495430.41078691935</v>
      </c>
      <c r="Q106" s="35"/>
      <c r="R106">
        <f t="shared" ca="1" si="75"/>
        <v>223</v>
      </c>
      <c r="S106" s="78">
        <f t="shared" ca="1" si="89"/>
        <v>73.499999999999517</v>
      </c>
      <c r="T106" s="55">
        <f t="shared" ca="1" si="76"/>
        <v>4.6837945252553581E-3</v>
      </c>
      <c r="U106" s="78">
        <f t="shared" ca="1" si="77"/>
        <v>0.7029868419802614</v>
      </c>
      <c r="V106" s="79">
        <f t="shared" ca="1" si="90"/>
        <v>533167.2608632925</v>
      </c>
      <c r="W106" s="79">
        <f t="shared" ca="1" si="68"/>
        <v>4608.5228029329619</v>
      </c>
      <c r="X106" s="80">
        <f t="shared" ca="1" si="91"/>
        <v>-14.059736839605229</v>
      </c>
      <c r="Y106" s="80">
        <f t="shared" ca="1" si="92"/>
        <v>-222.15302535970523</v>
      </c>
      <c r="Z106" s="80">
        <f t="shared" ca="1" si="78"/>
        <v>0</v>
      </c>
      <c r="AA106" s="80">
        <f t="shared" ca="1" si="93"/>
        <v>0</v>
      </c>
      <c r="AB106" s="81">
        <f t="shared" ca="1" si="69"/>
        <v>-1366.6864254859181</v>
      </c>
      <c r="AC106" s="79">
        <f t="shared" ca="1" si="70"/>
        <v>536172.88447854028</v>
      </c>
      <c r="AD106" s="35"/>
      <c r="AE106" s="55">
        <f t="shared" ca="1" si="94"/>
        <v>4.6837945252553581E-3</v>
      </c>
      <c r="AF106" s="78">
        <f t="shared" ca="1" si="95"/>
        <v>0.7029868419802614</v>
      </c>
      <c r="AG106" s="35"/>
      <c r="AH106" s="35"/>
      <c r="AK106" s="66"/>
      <c r="AL106" s="66"/>
      <c r="AM106" s="66"/>
      <c r="AN106" s="66"/>
      <c r="AR106" s="69">
        <f t="shared" si="82"/>
        <v>9</v>
      </c>
      <c r="AS106" s="70">
        <f t="shared" si="97"/>
        <v>103</v>
      </c>
      <c r="AT106" s="71">
        <f t="shared" ca="1" si="98"/>
        <v>0.41260291671135035</v>
      </c>
      <c r="AU106" s="72">
        <f t="shared" ca="1" si="83"/>
        <v>8.6436717728521906E-3</v>
      </c>
      <c r="AV106" s="73">
        <f t="shared" ca="1" si="84"/>
        <v>1.0086436717728522</v>
      </c>
      <c r="AW106" s="74">
        <f ca="1">PRODUCT(AV$4:AV106)</f>
        <v>2.4053671430577928</v>
      </c>
      <c r="AY106" s="75">
        <f t="shared" si="99"/>
        <v>103</v>
      </c>
      <c r="AZ106" s="76">
        <f t="shared" ca="1" si="111"/>
        <v>1.0090596596129187</v>
      </c>
      <c r="BA106" s="76">
        <f t="shared" ca="1" si="111"/>
        <v>1.0090596596129187</v>
      </c>
      <c r="BB106" s="76">
        <f t="shared" ca="1" si="111"/>
        <v>1.0090596596129187</v>
      </c>
      <c r="BC106" s="76">
        <f t="shared" ca="1" si="111"/>
        <v>1.0090596596129187</v>
      </c>
      <c r="BD106" s="76">
        <f t="shared" ca="1" si="111"/>
        <v>1.0090596596129187</v>
      </c>
      <c r="BE106" s="76">
        <f t="shared" ca="1" si="111"/>
        <v>1.0090596596129187</v>
      </c>
      <c r="BF106" s="76">
        <f t="shared" ca="1" si="111"/>
        <v>1.0090596596129187</v>
      </c>
      <c r="BG106" s="76">
        <f t="shared" ca="1" si="111"/>
        <v>1.0090596596129187</v>
      </c>
      <c r="BH106" s="76">
        <f t="shared" ca="1" si="111"/>
        <v>1.0090596596129187</v>
      </c>
      <c r="BI106" s="76">
        <f t="shared" ca="1" si="111"/>
        <v>1.0090596596129187</v>
      </c>
      <c r="BJ106" s="76">
        <f t="shared" ca="1" si="111"/>
        <v>1.0090596596129187</v>
      </c>
      <c r="BK106" s="76">
        <f t="shared" ca="1" si="111"/>
        <v>1.0090596596129187</v>
      </c>
      <c r="BL106" s="76">
        <f t="shared" ca="1" si="109"/>
        <v>0.11430000000000118</v>
      </c>
      <c r="BM106" s="77">
        <f t="shared" ca="1" si="110"/>
        <v>64761.44489097919</v>
      </c>
      <c r="BO106" s="70">
        <f t="shared" si="100"/>
        <v>103</v>
      </c>
      <c r="BP106" s="171">
        <f t="shared" ca="1" si="103"/>
        <v>0.10880000000000001</v>
      </c>
      <c r="BQ106" s="172">
        <f t="shared" ca="1" si="86"/>
        <v>8.6436717728521906E-3</v>
      </c>
      <c r="BR106" s="172">
        <f t="shared" ca="1" si="102"/>
        <v>0.4157369501309322</v>
      </c>
    </row>
    <row r="107" spans="5:70">
      <c r="E107">
        <f t="shared" si="107"/>
        <v>104</v>
      </c>
      <c r="F107" s="64">
        <f t="shared" si="88"/>
        <v>63.583333333333577</v>
      </c>
      <c r="G107" s="55">
        <f t="shared" si="63"/>
        <v>0</v>
      </c>
      <c r="H107" s="78">
        <f t="shared" si="101"/>
        <v>1</v>
      </c>
      <c r="I107" s="79">
        <f t="shared" ca="1" si="72"/>
        <v>495430.41078691935</v>
      </c>
      <c r="J107" s="79">
        <f t="shared" ca="1" si="64"/>
        <v>4282.3378571314606</v>
      </c>
      <c r="K107" s="80">
        <f t="shared" ca="1" si="65"/>
        <v>-20</v>
      </c>
      <c r="L107" s="80">
        <f t="shared" ca="1" si="73"/>
        <v>-412.85867565576615</v>
      </c>
      <c r="M107" s="80">
        <f t="shared" ca="1" si="105"/>
        <v>0</v>
      </c>
      <c r="N107" s="80">
        <f t="shared" ca="1" si="74"/>
        <v>0</v>
      </c>
      <c r="O107" s="81">
        <f t="shared" ca="1" si="66"/>
        <v>-3333.3333333333335</v>
      </c>
      <c r="P107" s="79">
        <f t="shared" ca="1" si="67"/>
        <v>495946.55663506169</v>
      </c>
      <c r="Q107" s="35"/>
      <c r="R107">
        <f t="shared" ca="1" si="75"/>
        <v>224</v>
      </c>
      <c r="S107" s="78">
        <f t="shared" ca="1" si="89"/>
        <v>73.583333333332845</v>
      </c>
      <c r="T107" s="55">
        <f t="shared" ca="1" si="76"/>
        <v>5.1085345568211427E-3</v>
      </c>
      <c r="U107" s="78">
        <f t="shared" ca="1" si="77"/>
        <v>0.69939560940501466</v>
      </c>
      <c r="V107" s="79">
        <f t="shared" ca="1" si="90"/>
        <v>533433.82676975115</v>
      </c>
      <c r="W107" s="79">
        <f t="shared" ca="1" si="68"/>
        <v>4610.8269111342233</v>
      </c>
      <c r="X107" s="80">
        <f t="shared" ca="1" si="91"/>
        <v>-13.987912188100292</v>
      </c>
      <c r="Y107" s="80">
        <f t="shared" ca="1" si="92"/>
        <v>-222.26409448739633</v>
      </c>
      <c r="Z107" s="80">
        <f t="shared" ca="1" si="78"/>
        <v>0</v>
      </c>
      <c r="AA107" s="80">
        <f t="shared" ca="1" si="93"/>
        <v>0</v>
      </c>
      <c r="AB107" s="81">
        <f t="shared" ca="1" si="69"/>
        <v>-1359.7046606529848</v>
      </c>
      <c r="AC107" s="79">
        <f t="shared" ca="1" si="70"/>
        <v>536448.69701355684</v>
      </c>
      <c r="AD107" s="35"/>
      <c r="AE107" s="55">
        <f t="shared" ca="1" si="94"/>
        <v>5.1085345568211427E-3</v>
      </c>
      <c r="AF107" s="78">
        <f t="shared" ca="1" si="95"/>
        <v>0.69939560940501466</v>
      </c>
      <c r="AG107" s="35"/>
      <c r="AH107" s="35"/>
      <c r="AK107" s="66"/>
      <c r="AL107" s="66"/>
      <c r="AM107" s="66"/>
      <c r="AN107" s="66"/>
      <c r="AR107" s="69">
        <f t="shared" si="82"/>
        <v>9</v>
      </c>
      <c r="AS107" s="70">
        <f t="shared" si="97"/>
        <v>104</v>
      </c>
      <c r="AT107" s="71">
        <f t="shared" ca="1" si="98"/>
        <v>0.40903651252677597</v>
      </c>
      <c r="AU107" s="72">
        <f t="shared" ca="1" si="83"/>
        <v>8.6436717728521906E-3</v>
      </c>
      <c r="AV107" s="73">
        <f t="shared" ca="1" si="84"/>
        <v>1.0086436717728522</v>
      </c>
      <c r="AW107" s="74">
        <f ca="1">PRODUCT(AV$4:AV107)</f>
        <v>2.4261583471355874</v>
      </c>
      <c r="AY107" s="75">
        <f t="shared" si="99"/>
        <v>104</v>
      </c>
      <c r="AZ107" s="76">
        <f t="shared" ca="1" si="111"/>
        <v>1.0090596596129187</v>
      </c>
      <c r="BA107" s="76">
        <f t="shared" ca="1" si="111"/>
        <v>1.0090596596129187</v>
      </c>
      <c r="BB107" s="76">
        <f t="shared" ca="1" si="111"/>
        <v>1.0090596596129187</v>
      </c>
      <c r="BC107" s="76">
        <f t="shared" ca="1" si="111"/>
        <v>1.0090596596129187</v>
      </c>
      <c r="BD107" s="76">
        <f t="shared" ca="1" si="111"/>
        <v>1.0090596596129187</v>
      </c>
      <c r="BE107" s="76">
        <f t="shared" ca="1" si="111"/>
        <v>1.0090596596129187</v>
      </c>
      <c r="BF107" s="76">
        <f t="shared" ca="1" si="111"/>
        <v>1.0090596596129187</v>
      </c>
      <c r="BG107" s="76">
        <f t="shared" ca="1" si="111"/>
        <v>1.0090596596129187</v>
      </c>
      <c r="BH107" s="76">
        <f t="shared" ca="1" si="111"/>
        <v>1.0090596596129187</v>
      </c>
      <c r="BI107" s="76">
        <f t="shared" ca="1" si="111"/>
        <v>1.0090596596129187</v>
      </c>
      <c r="BJ107" s="76">
        <f t="shared" ca="1" si="111"/>
        <v>1.0090596596129187</v>
      </c>
      <c r="BK107" s="76">
        <f t="shared" ca="1" si="111"/>
        <v>1.0090596596129187</v>
      </c>
      <c r="BL107" s="76">
        <f t="shared" ca="1" si="109"/>
        <v>0.11430000000000118</v>
      </c>
      <c r="BM107" s="77">
        <f t="shared" ca="1" si="110"/>
        <v>72163.678042018189</v>
      </c>
      <c r="BO107" s="70">
        <f t="shared" si="100"/>
        <v>104</v>
      </c>
      <c r="BP107" s="171">
        <f t="shared" ca="1" si="103"/>
        <v>0.10880000000000001</v>
      </c>
      <c r="BQ107" s="172">
        <f t="shared" ca="1" si="86"/>
        <v>8.6436717728521906E-3</v>
      </c>
      <c r="BR107" s="172">
        <f t="shared" ca="1" si="102"/>
        <v>0.41217425119042106</v>
      </c>
    </row>
    <row r="108" spans="5:70">
      <c r="E108">
        <f t="shared" si="107"/>
        <v>105</v>
      </c>
      <c r="F108" s="64">
        <f t="shared" si="88"/>
        <v>63.666666666666913</v>
      </c>
      <c r="G108" s="55">
        <f t="shared" si="63"/>
        <v>0</v>
      </c>
      <c r="H108" s="78">
        <f t="shared" si="101"/>
        <v>1</v>
      </c>
      <c r="I108" s="79">
        <f t="shared" ca="1" si="72"/>
        <v>495946.55663506169</v>
      </c>
      <c r="J108" s="79">
        <f t="shared" ca="1" si="64"/>
        <v>4286.7992524297233</v>
      </c>
      <c r="K108" s="80">
        <f t="shared" ca="1" si="65"/>
        <v>-20</v>
      </c>
      <c r="L108" s="80">
        <f t="shared" ca="1" si="73"/>
        <v>-413.28879719588474</v>
      </c>
      <c r="M108" s="80">
        <f t="shared" ca="1" si="105"/>
        <v>0</v>
      </c>
      <c r="N108" s="80">
        <f t="shared" ca="1" si="74"/>
        <v>0</v>
      </c>
      <c r="O108" s="81">
        <f t="shared" ca="1" si="66"/>
        <v>-3333.3333333333335</v>
      </c>
      <c r="P108" s="79">
        <f t="shared" ca="1" si="67"/>
        <v>496466.73375696223</v>
      </c>
      <c r="Q108" s="35"/>
      <c r="R108">
        <f t="shared" ca="1" si="75"/>
        <v>225</v>
      </c>
      <c r="S108" s="78">
        <f t="shared" ca="1" si="89"/>
        <v>73.666666666666174</v>
      </c>
      <c r="T108" s="55">
        <f t="shared" ca="1" si="76"/>
        <v>5.1085345568211427E-3</v>
      </c>
      <c r="U108" s="78">
        <f t="shared" ca="1" si="77"/>
        <v>0.69582272276548018</v>
      </c>
      <c r="V108" s="79">
        <f t="shared" ca="1" si="90"/>
        <v>533708.23030690139</v>
      </c>
      <c r="W108" s="79">
        <f t="shared" ca="1" si="68"/>
        <v>4613.1987652426596</v>
      </c>
      <c r="X108" s="80">
        <f t="shared" ca="1" si="91"/>
        <v>-13.916454455309603</v>
      </c>
      <c r="Y108" s="80">
        <f t="shared" ca="1" si="92"/>
        <v>-222.37842929454226</v>
      </c>
      <c r="Z108" s="80">
        <f t="shared" ca="1" si="78"/>
        <v>0</v>
      </c>
      <c r="AA108" s="80">
        <f t="shared" ca="1" si="93"/>
        <v>0</v>
      </c>
      <c r="AB108" s="81">
        <f t="shared" ca="1" si="69"/>
        <v>-1352.7585624069682</v>
      </c>
      <c r="AC108" s="79">
        <f t="shared" ca="1" si="70"/>
        <v>536732.37562598719</v>
      </c>
      <c r="AD108" s="35"/>
      <c r="AE108" s="55">
        <f t="shared" ca="1" si="94"/>
        <v>5.1085345568211427E-3</v>
      </c>
      <c r="AF108" s="78">
        <f t="shared" ca="1" si="95"/>
        <v>0.69582272276548018</v>
      </c>
      <c r="AG108" s="35"/>
      <c r="AH108" s="35"/>
      <c r="AK108" s="66"/>
      <c r="AL108" s="66"/>
      <c r="AM108" s="66"/>
      <c r="AN108" s="66"/>
      <c r="AR108" s="69">
        <f t="shared" si="82"/>
        <v>9</v>
      </c>
      <c r="AS108" s="70">
        <f t="shared" si="97"/>
        <v>105</v>
      </c>
      <c r="AT108" s="71">
        <f t="shared" ca="1" si="98"/>
        <v>0.4055009351693824</v>
      </c>
      <c r="AU108" s="72">
        <f t="shared" ca="1" si="83"/>
        <v>8.6436717728521906E-3</v>
      </c>
      <c r="AV108" s="73">
        <f t="shared" ca="1" si="84"/>
        <v>1.0086436717728522</v>
      </c>
      <c r="AW108" s="74">
        <f ca="1">PRODUCT(AV$4:AV108)</f>
        <v>2.4471292635571928</v>
      </c>
      <c r="AY108" s="75">
        <f t="shared" si="99"/>
        <v>105</v>
      </c>
      <c r="AZ108" s="76">
        <f t="shared" ca="1" si="111"/>
        <v>1.0090596596129187</v>
      </c>
      <c r="BA108" s="76">
        <f t="shared" ca="1" si="111"/>
        <v>1.0090596596129187</v>
      </c>
      <c r="BB108" s="76">
        <f t="shared" ca="1" si="111"/>
        <v>1.0090596596129187</v>
      </c>
      <c r="BC108" s="76">
        <f t="shared" ca="1" si="111"/>
        <v>1.0090596596129187</v>
      </c>
      <c r="BD108" s="76">
        <f t="shared" ca="1" si="111"/>
        <v>1.0090596596129187</v>
      </c>
      <c r="BE108" s="76">
        <f t="shared" ca="1" si="111"/>
        <v>1.0090596596129187</v>
      </c>
      <c r="BF108" s="76">
        <f t="shared" ca="1" si="111"/>
        <v>1.0090596596129187</v>
      </c>
      <c r="BG108" s="76">
        <f t="shared" ca="1" si="111"/>
        <v>1.0090596596129187</v>
      </c>
      <c r="BH108" s="76">
        <f t="shared" ca="1" si="111"/>
        <v>1.0090596596129187</v>
      </c>
      <c r="BI108" s="76">
        <f t="shared" ca="1" si="111"/>
        <v>1.0090596596129187</v>
      </c>
      <c r="BJ108" s="76">
        <f t="shared" ca="1" si="111"/>
        <v>1.0090596596129187</v>
      </c>
      <c r="BK108" s="76">
        <f t="shared" ca="1" si="111"/>
        <v>1.0090596596129187</v>
      </c>
      <c r="BL108" s="76">
        <f t="shared" ca="1" si="109"/>
        <v>0.11430000000000118</v>
      </c>
      <c r="BM108" s="77">
        <f t="shared" ca="1" si="110"/>
        <v>80411.98644222095</v>
      </c>
      <c r="BO108" s="70">
        <f t="shared" si="100"/>
        <v>105</v>
      </c>
      <c r="BP108" s="171">
        <f t="shared" ca="1" si="103"/>
        <v>0.10880000000000001</v>
      </c>
      <c r="BQ108" s="172">
        <f t="shared" ca="1" si="86"/>
        <v>8.6436717728521906E-3</v>
      </c>
      <c r="BR108" s="172">
        <f t="shared" ca="1" si="102"/>
        <v>0.40864208315108846</v>
      </c>
    </row>
    <row r="109" spans="5:70">
      <c r="E109">
        <f t="shared" si="107"/>
        <v>106</v>
      </c>
      <c r="F109" s="64">
        <f t="shared" si="88"/>
        <v>63.750000000000249</v>
      </c>
      <c r="G109" s="55">
        <f t="shared" si="63"/>
        <v>0</v>
      </c>
      <c r="H109" s="78">
        <f t="shared" si="101"/>
        <v>1</v>
      </c>
      <c r="I109" s="79">
        <f t="shared" ca="1" si="72"/>
        <v>496466.73375696223</v>
      </c>
      <c r="J109" s="79">
        <f t="shared" ca="1" si="64"/>
        <v>4291.2954927351784</v>
      </c>
      <c r="K109" s="80">
        <f t="shared" ca="1" si="65"/>
        <v>-20</v>
      </c>
      <c r="L109" s="80">
        <f t="shared" ca="1" si="73"/>
        <v>-413.7222781308019</v>
      </c>
      <c r="M109" s="80">
        <f t="shared" ca="1" si="105"/>
        <v>0</v>
      </c>
      <c r="N109" s="80">
        <f t="shared" ca="1" si="74"/>
        <v>0</v>
      </c>
      <c r="O109" s="81">
        <f t="shared" ca="1" si="66"/>
        <v>-3333.3333333333335</v>
      </c>
      <c r="P109" s="79">
        <f t="shared" ca="1" si="67"/>
        <v>496990.97363823326</v>
      </c>
      <c r="Q109" s="35"/>
      <c r="R109">
        <f t="shared" ca="1" si="75"/>
        <v>226</v>
      </c>
      <c r="S109" s="78">
        <f t="shared" ca="1" si="89"/>
        <v>73.749999999999503</v>
      </c>
      <c r="T109" s="55">
        <f t="shared" ca="1" si="76"/>
        <v>5.1085345568211427E-3</v>
      </c>
      <c r="U109" s="78">
        <f t="shared" ca="1" si="77"/>
        <v>0.69226808834081133</v>
      </c>
      <c r="V109" s="79">
        <f t="shared" ca="1" si="90"/>
        <v>533990.45973733708</v>
      </c>
      <c r="W109" s="79">
        <f t="shared" ca="1" si="68"/>
        <v>4615.638263803985</v>
      </c>
      <c r="X109" s="80">
        <f t="shared" ca="1" si="91"/>
        <v>-13.845361766816227</v>
      </c>
      <c r="Y109" s="80">
        <f t="shared" ca="1" si="92"/>
        <v>-222.49602489055712</v>
      </c>
      <c r="Z109" s="80">
        <f t="shared" ca="1" si="78"/>
        <v>0</v>
      </c>
      <c r="AA109" s="80">
        <f t="shared" ca="1" si="93"/>
        <v>0</v>
      </c>
      <c r="AB109" s="81">
        <f t="shared" ca="1" si="69"/>
        <v>-1345.8479485438766</v>
      </c>
      <c r="AC109" s="79">
        <f t="shared" ca="1" si="70"/>
        <v>537023.90866593982</v>
      </c>
      <c r="AD109" s="35"/>
      <c r="AE109" s="55">
        <f t="shared" ca="1" si="94"/>
        <v>5.1085345568211427E-3</v>
      </c>
      <c r="AF109" s="78">
        <f t="shared" ca="1" si="95"/>
        <v>0.69226808834081133</v>
      </c>
      <c r="AG109" s="35"/>
      <c r="AH109" s="35"/>
      <c r="AK109" s="66"/>
      <c r="AL109" s="66"/>
      <c r="AM109" s="66"/>
      <c r="AN109" s="66"/>
      <c r="AR109" s="69">
        <f t="shared" si="82"/>
        <v>9</v>
      </c>
      <c r="AS109" s="70">
        <f t="shared" si="97"/>
        <v>106</v>
      </c>
      <c r="AT109" s="71">
        <f t="shared" ca="1" si="98"/>
        <v>0.40199591818219366</v>
      </c>
      <c r="AU109" s="72">
        <f t="shared" ca="1" si="83"/>
        <v>8.6436717728521906E-3</v>
      </c>
      <c r="AV109" s="73">
        <f t="shared" ca="1" si="84"/>
        <v>1.0086436717728522</v>
      </c>
      <c r="AW109" s="74">
        <f ca="1">PRODUCT(AV$4:AV109)</f>
        <v>2.4682814456971229</v>
      </c>
      <c r="AY109" s="75">
        <f t="shared" si="99"/>
        <v>106</v>
      </c>
      <c r="AZ109" s="76">
        <f t="shared" ca="1" si="111"/>
        <v>1.0090596596129187</v>
      </c>
      <c r="BA109" s="76">
        <f t="shared" ca="1" si="111"/>
        <v>1.0090596596129187</v>
      </c>
      <c r="BB109" s="76">
        <f t="shared" ca="1" si="111"/>
        <v>1.0090596596129187</v>
      </c>
      <c r="BC109" s="76">
        <f t="shared" ca="1" si="111"/>
        <v>1.0090596596129187</v>
      </c>
      <c r="BD109" s="76">
        <f t="shared" ca="1" si="111"/>
        <v>1.0090596596129187</v>
      </c>
      <c r="BE109" s="76">
        <f t="shared" ca="1" si="111"/>
        <v>1.0090596596129187</v>
      </c>
      <c r="BF109" s="76">
        <f t="shared" ca="1" si="111"/>
        <v>1.0090596596129187</v>
      </c>
      <c r="BG109" s="76">
        <f t="shared" ca="1" si="111"/>
        <v>1.0090596596129187</v>
      </c>
      <c r="BH109" s="76">
        <f t="shared" ca="1" si="111"/>
        <v>1.0090596596129187</v>
      </c>
      <c r="BI109" s="76">
        <f t="shared" ca="1" si="111"/>
        <v>1.0090596596129187</v>
      </c>
      <c r="BJ109" s="76">
        <f t="shared" ca="1" si="111"/>
        <v>1.0090596596129187</v>
      </c>
      <c r="BK109" s="76">
        <f t="shared" ca="1" si="111"/>
        <v>1.0090596596129187</v>
      </c>
      <c r="BL109" s="76">
        <f t="shared" ca="1" si="109"/>
        <v>0.11430000000000118</v>
      </c>
      <c r="BM109" s="77">
        <f t="shared" ca="1" si="110"/>
        <v>89603.076492566906</v>
      </c>
      <c r="BO109" s="70">
        <f t="shared" si="100"/>
        <v>106</v>
      </c>
      <c r="BP109" s="171">
        <f t="shared" ca="1" si="103"/>
        <v>0.10880000000000001</v>
      </c>
      <c r="BQ109" s="172">
        <f t="shared" ca="1" si="86"/>
        <v>8.6436717728521906E-3</v>
      </c>
      <c r="BR109" s="172">
        <f t="shared" ca="1" si="102"/>
        <v>0.40514018437535509</v>
      </c>
    </row>
    <row r="110" spans="5:70">
      <c r="E110">
        <f t="shared" si="107"/>
        <v>107</v>
      </c>
      <c r="F110" s="64">
        <f t="shared" si="88"/>
        <v>63.833333333333584</v>
      </c>
      <c r="G110" s="55">
        <f t="shared" si="63"/>
        <v>0</v>
      </c>
      <c r="H110" s="78">
        <f t="shared" si="101"/>
        <v>1</v>
      </c>
      <c r="I110" s="79">
        <f t="shared" ca="1" si="72"/>
        <v>496990.97363823326</v>
      </c>
      <c r="J110" s="79">
        <f t="shared" ca="1" si="64"/>
        <v>4295.8268501991242</v>
      </c>
      <c r="K110" s="80">
        <f t="shared" ca="1" si="65"/>
        <v>-20</v>
      </c>
      <c r="L110" s="80">
        <f t="shared" ca="1" si="73"/>
        <v>-414.15914469852777</v>
      </c>
      <c r="M110" s="80">
        <f t="shared" ca="1" si="105"/>
        <v>0</v>
      </c>
      <c r="N110" s="80">
        <f t="shared" ca="1" si="74"/>
        <v>0</v>
      </c>
      <c r="O110" s="81">
        <f t="shared" ca="1" si="66"/>
        <v>-3333.3333333333335</v>
      </c>
      <c r="P110" s="79">
        <f t="shared" ca="1" si="67"/>
        <v>497519.30801040056</v>
      </c>
      <c r="Q110" s="35"/>
      <c r="R110">
        <f t="shared" ca="1" si="75"/>
        <v>227</v>
      </c>
      <c r="S110" s="78">
        <f t="shared" ca="1" si="89"/>
        <v>73.833333333332831</v>
      </c>
      <c r="T110" s="55">
        <f t="shared" ca="1" si="76"/>
        <v>5.1085345568211427E-3</v>
      </c>
      <c r="U110" s="78">
        <f t="shared" ca="1" si="77"/>
        <v>0.68873161288893781</v>
      </c>
      <c r="V110" s="79">
        <f t="shared" ca="1" si="90"/>
        <v>534280.50347068068</v>
      </c>
      <c r="W110" s="79">
        <f t="shared" ca="1" si="68"/>
        <v>4618.1453066347794</v>
      </c>
      <c r="X110" s="80">
        <f t="shared" ca="1" si="91"/>
        <v>-13.774632257778755</v>
      </c>
      <c r="Y110" s="80">
        <f t="shared" ca="1" si="92"/>
        <v>-222.61687644611698</v>
      </c>
      <c r="Z110" s="80">
        <f t="shared" ca="1" si="78"/>
        <v>0</v>
      </c>
      <c r="AA110" s="80">
        <f t="shared" ca="1" si="93"/>
        <v>0</v>
      </c>
      <c r="AB110" s="81">
        <f t="shared" ca="1" si="69"/>
        <v>-1338.9726377905133</v>
      </c>
      <c r="AC110" s="79">
        <f t="shared" ca="1" si="70"/>
        <v>537323.2846308212</v>
      </c>
      <c r="AD110" s="35"/>
      <c r="AE110" s="55">
        <f t="shared" ca="1" si="94"/>
        <v>5.1085345568211427E-3</v>
      </c>
      <c r="AF110" s="78">
        <f t="shared" ca="1" si="95"/>
        <v>0.68873161288893781</v>
      </c>
      <c r="AG110" s="35"/>
      <c r="AH110" s="35"/>
      <c r="AK110" s="66"/>
      <c r="AL110" s="66"/>
      <c r="AM110" s="66"/>
      <c r="AN110" s="66"/>
      <c r="AR110" s="69">
        <f t="shared" si="82"/>
        <v>9</v>
      </c>
      <c r="AS110" s="70">
        <f t="shared" si="97"/>
        <v>107</v>
      </c>
      <c r="AT110" s="71">
        <f t="shared" ca="1" si="98"/>
        <v>0.39852119741140041</v>
      </c>
      <c r="AU110" s="72">
        <f t="shared" ca="1" si="83"/>
        <v>8.6436717728521906E-3</v>
      </c>
      <c r="AV110" s="73">
        <f t="shared" ca="1" si="84"/>
        <v>1.0086436717728522</v>
      </c>
      <c r="AW110" s="74">
        <f ca="1">PRODUCT(AV$4:AV110)</f>
        <v>2.4896164603567499</v>
      </c>
      <c r="AY110" s="75">
        <f t="shared" si="99"/>
        <v>107</v>
      </c>
      <c r="AZ110" s="76">
        <f t="shared" ca="1" si="111"/>
        <v>1.0090596596129187</v>
      </c>
      <c r="BA110" s="76">
        <f t="shared" ca="1" si="111"/>
        <v>1.0090596596129187</v>
      </c>
      <c r="BB110" s="76">
        <f t="shared" ca="1" si="111"/>
        <v>1.0090596596129187</v>
      </c>
      <c r="BC110" s="76">
        <f t="shared" ca="1" si="111"/>
        <v>1.0090596596129187</v>
      </c>
      <c r="BD110" s="76">
        <f t="shared" ca="1" si="111"/>
        <v>1.0090596596129187</v>
      </c>
      <c r="BE110" s="76">
        <f t="shared" ca="1" si="111"/>
        <v>1.0090596596129187</v>
      </c>
      <c r="BF110" s="76">
        <f t="shared" ca="1" si="111"/>
        <v>1.0090596596129187</v>
      </c>
      <c r="BG110" s="76">
        <f t="shared" ca="1" si="111"/>
        <v>1.0090596596129187</v>
      </c>
      <c r="BH110" s="76">
        <f t="shared" ca="1" si="111"/>
        <v>1.0090596596129187</v>
      </c>
      <c r="BI110" s="76">
        <f t="shared" ca="1" si="111"/>
        <v>1.0090596596129187</v>
      </c>
      <c r="BJ110" s="76">
        <f t="shared" ca="1" si="111"/>
        <v>1.0090596596129187</v>
      </c>
      <c r="BK110" s="76">
        <f t="shared" ca="1" si="111"/>
        <v>1.0090596596129187</v>
      </c>
      <c r="BL110" s="76">
        <f t="shared" ca="1" si="109"/>
        <v>0.11430000000000118</v>
      </c>
      <c r="BM110" s="77">
        <f t="shared" ca="1" si="110"/>
        <v>99844.708135667403</v>
      </c>
      <c r="BO110" s="70">
        <f t="shared" si="100"/>
        <v>107</v>
      </c>
      <c r="BP110" s="171">
        <f t="shared" ca="1" si="103"/>
        <v>0.10880000000000001</v>
      </c>
      <c r="BQ110" s="172">
        <f t="shared" ca="1" si="86"/>
        <v>8.6436717728521906E-3</v>
      </c>
      <c r="BR110" s="172">
        <f t="shared" ca="1" si="102"/>
        <v>0.40166829546777066</v>
      </c>
    </row>
    <row r="111" spans="5:70">
      <c r="E111">
        <f t="shared" si="107"/>
        <v>108</v>
      </c>
      <c r="F111" s="64">
        <f t="shared" si="88"/>
        <v>63.91666666666692</v>
      </c>
      <c r="G111" s="55">
        <f t="shared" si="63"/>
        <v>0</v>
      </c>
      <c r="H111" s="78">
        <f t="shared" si="101"/>
        <v>1</v>
      </c>
      <c r="I111" s="79">
        <f t="shared" ca="1" si="72"/>
        <v>497519.30801040056</v>
      </c>
      <c r="J111" s="79">
        <f t="shared" ca="1" si="64"/>
        <v>4300.3935990984537</v>
      </c>
      <c r="K111" s="80">
        <f t="shared" ca="1" si="65"/>
        <v>-20</v>
      </c>
      <c r="L111" s="80">
        <f t="shared" ca="1" si="73"/>
        <v>-414.59942334200048</v>
      </c>
      <c r="M111" s="80">
        <f t="shared" ca="1" si="105"/>
        <v>0</v>
      </c>
      <c r="N111" s="80">
        <f t="shared" ca="1" si="74"/>
        <v>0</v>
      </c>
      <c r="O111" s="81">
        <f t="shared" ca="1" si="66"/>
        <v>-3333.3333333333335</v>
      </c>
      <c r="P111" s="79">
        <f t="shared" ca="1" si="67"/>
        <v>498051.7688528237</v>
      </c>
      <c r="Q111" s="35"/>
      <c r="R111">
        <f t="shared" ca="1" si="75"/>
        <v>228</v>
      </c>
      <c r="S111" s="78">
        <f t="shared" ca="1" si="89"/>
        <v>73.91666666666616</v>
      </c>
      <c r="T111" s="55">
        <f t="shared" ca="1" si="76"/>
        <v>5.1085345568211427E-3</v>
      </c>
      <c r="U111" s="78">
        <f t="shared" ca="1" si="77"/>
        <v>0.68521320364411953</v>
      </c>
      <c r="V111" s="79">
        <f t="shared" ca="1" si="90"/>
        <v>534578.35006309999</v>
      </c>
      <c r="W111" s="79">
        <f t="shared" ca="1" si="68"/>
        <v>4620.7197948183148</v>
      </c>
      <c r="X111" s="80">
        <f t="shared" ca="1" si="91"/>
        <v>-13.70426407288239</v>
      </c>
      <c r="Y111" s="80">
        <f t="shared" ca="1" si="92"/>
        <v>-222.74097919295835</v>
      </c>
      <c r="Z111" s="80">
        <f t="shared" ca="1" si="78"/>
        <v>0</v>
      </c>
      <c r="AA111" s="80">
        <f t="shared" ca="1" si="93"/>
        <v>0</v>
      </c>
      <c r="AB111" s="81">
        <f t="shared" ca="1" si="69"/>
        <v>-1332.1324497997227</v>
      </c>
      <c r="AC111" s="79">
        <f t="shared" ca="1" si="70"/>
        <v>537630.49216485268</v>
      </c>
      <c r="AD111" s="35"/>
      <c r="AE111" s="55">
        <f t="shared" ca="1" si="94"/>
        <v>5.1085345568211427E-3</v>
      </c>
      <c r="AF111" s="78">
        <f t="shared" ca="1" si="95"/>
        <v>0.68521320364411953</v>
      </c>
      <c r="AG111" s="35"/>
      <c r="AH111" s="35"/>
      <c r="AK111" s="66"/>
      <c r="AL111" s="66"/>
      <c r="AM111" s="66"/>
      <c r="AN111" s="66"/>
      <c r="AR111" s="69">
        <f t="shared" si="82"/>
        <v>9</v>
      </c>
      <c r="AS111" s="70">
        <f t="shared" si="97"/>
        <v>108</v>
      </c>
      <c r="AT111" s="71">
        <f t="shared" ca="1" si="98"/>
        <v>0.39507651098645225</v>
      </c>
      <c r="AU111" s="72">
        <f t="shared" ca="1" si="83"/>
        <v>8.6436717728521906E-3</v>
      </c>
      <c r="AV111" s="73">
        <f t="shared" ca="1" si="84"/>
        <v>1.0086436717728522</v>
      </c>
      <c r="AW111" s="74">
        <f ca="1">PRODUCT(AV$4:AV111)</f>
        <v>2.5111358878803638</v>
      </c>
      <c r="AY111" s="75">
        <f t="shared" si="99"/>
        <v>108</v>
      </c>
      <c r="AZ111" s="76">
        <f t="shared" ca="1" si="111"/>
        <v>1.0090596596129187</v>
      </c>
      <c r="BA111" s="76">
        <f t="shared" ca="1" si="111"/>
        <v>1.0090596596129187</v>
      </c>
      <c r="BB111" s="76">
        <f t="shared" ca="1" si="111"/>
        <v>1.0090596596129187</v>
      </c>
      <c r="BC111" s="76">
        <f t="shared" ca="1" si="111"/>
        <v>1.0090596596129187</v>
      </c>
      <c r="BD111" s="76">
        <f t="shared" ca="1" si="111"/>
        <v>1.0090596596129187</v>
      </c>
      <c r="BE111" s="76">
        <f t="shared" ca="1" si="111"/>
        <v>1.0090596596129187</v>
      </c>
      <c r="BF111" s="76">
        <f t="shared" ca="1" si="111"/>
        <v>1.0090596596129187</v>
      </c>
      <c r="BG111" s="76">
        <f t="shared" ca="1" si="111"/>
        <v>1.0090596596129187</v>
      </c>
      <c r="BH111" s="76">
        <f t="shared" ca="1" si="111"/>
        <v>1.0090596596129187</v>
      </c>
      <c r="BI111" s="76">
        <f t="shared" ca="1" si="111"/>
        <v>1.0090596596129187</v>
      </c>
      <c r="BJ111" s="76">
        <f t="shared" ca="1" si="111"/>
        <v>1.0090596596129187</v>
      </c>
      <c r="BK111" s="76">
        <f t="shared" ca="1" si="111"/>
        <v>1.0090596596129187</v>
      </c>
      <c r="BL111" s="76">
        <f t="shared" ca="1" si="109"/>
        <v>0.11430000000000118</v>
      </c>
      <c r="BM111" s="77">
        <f t="shared" ca="1" si="110"/>
        <v>111256.9582755743</v>
      </c>
      <c r="BO111" s="70">
        <f t="shared" si="100"/>
        <v>108</v>
      </c>
      <c r="BP111" s="171">
        <f t="shared" ca="1" si="103"/>
        <v>0.10880000000000001</v>
      </c>
      <c r="BQ111" s="172">
        <f t="shared" ca="1" si="86"/>
        <v>8.6436717728521906E-3</v>
      </c>
      <c r="BR111" s="172">
        <f t="shared" ca="1" si="102"/>
        <v>0.39822615925579996</v>
      </c>
    </row>
    <row r="112" spans="5:70">
      <c r="E112">
        <f t="shared" si="107"/>
        <v>109</v>
      </c>
      <c r="F112" s="64">
        <f t="shared" si="88"/>
        <v>64.000000000000256</v>
      </c>
      <c r="G112" s="55">
        <f t="shared" si="63"/>
        <v>0</v>
      </c>
      <c r="H112" s="78">
        <f t="shared" si="101"/>
        <v>1</v>
      </c>
      <c r="I112" s="79">
        <f t="shared" ca="1" si="72"/>
        <v>498051.7688528237</v>
      </c>
      <c r="J112" s="79">
        <f t="shared" ca="1" si="64"/>
        <v>4304.9960158522563</v>
      </c>
      <c r="K112" s="80">
        <f t="shared" ca="1" si="65"/>
        <v>-20</v>
      </c>
      <c r="L112" s="80">
        <f t="shared" ca="1" si="73"/>
        <v>-415.04314071068643</v>
      </c>
      <c r="M112" s="80">
        <f t="shared" ca="1" si="105"/>
        <v>-3735.3882663961776</v>
      </c>
      <c r="N112" s="80">
        <f t="shared" ca="1" si="74"/>
        <v>0</v>
      </c>
      <c r="O112" s="81">
        <f t="shared" ca="1" si="66"/>
        <v>-3333.3333333333335</v>
      </c>
      <c r="P112" s="79">
        <f t="shared" ca="1" si="67"/>
        <v>494853.00012823578</v>
      </c>
      <c r="Q112" s="35"/>
      <c r="R112">
        <f t="shared" ca="1" si="75"/>
        <v>229</v>
      </c>
      <c r="S112" s="78">
        <f t="shared" ca="1" si="89"/>
        <v>73.999999999999488</v>
      </c>
      <c r="T112" s="55">
        <f t="shared" ca="1" si="76"/>
        <v>5.1085345568211427E-3</v>
      </c>
      <c r="U112" s="78">
        <f t="shared" ca="1" si="77"/>
        <v>0.68171276831451344</v>
      </c>
      <c r="V112" s="79">
        <f t="shared" ca="1" si="90"/>
        <v>534883.98821682774</v>
      </c>
      <c r="W112" s="79">
        <f t="shared" ca="1" si="68"/>
        <v>4623.3616307003977</v>
      </c>
      <c r="X112" s="80">
        <f t="shared" ca="1" si="91"/>
        <v>-13.634255366290269</v>
      </c>
      <c r="Y112" s="80">
        <f t="shared" ca="1" si="92"/>
        <v>-222.86832842367824</v>
      </c>
      <c r="Z112" s="80">
        <f t="shared" ca="1" si="78"/>
        <v>-4011.629911626208</v>
      </c>
      <c r="AA112" s="80">
        <f t="shared" ca="1" si="93"/>
        <v>0</v>
      </c>
      <c r="AB112" s="81">
        <f t="shared" ca="1" si="69"/>
        <v>-1325.3272051456579</v>
      </c>
      <c r="AC112" s="79">
        <f t="shared" ca="1" si="70"/>
        <v>533933.89014696633</v>
      </c>
      <c r="AD112" s="35"/>
      <c r="AE112" s="55">
        <f t="shared" ca="1" si="94"/>
        <v>5.1085345568211427E-3</v>
      </c>
      <c r="AF112" s="78">
        <f t="shared" ca="1" si="95"/>
        <v>0.68171276831451344</v>
      </c>
      <c r="AG112" s="35"/>
      <c r="AH112" s="35"/>
      <c r="AK112" s="66"/>
      <c r="AL112" s="66"/>
      <c r="AM112" s="66"/>
      <c r="AN112" s="66"/>
      <c r="AR112" s="69">
        <f t="shared" si="82"/>
        <v>10</v>
      </c>
      <c r="AS112" s="70">
        <f t="shared" si="97"/>
        <v>109</v>
      </c>
      <c r="AT112" s="71">
        <f t="shared" ca="1" si="98"/>
        <v>0.39166159930032174</v>
      </c>
      <c r="AU112" s="72">
        <f t="shared" ca="1" si="83"/>
        <v>8.6436717728521906E-3</v>
      </c>
      <c r="AV112" s="73">
        <f t="shared" ca="1" si="84"/>
        <v>1.0086436717728522</v>
      </c>
      <c r="AW112" s="74">
        <f ca="1">PRODUCT(AV$4:AV112)</f>
        <v>2.5328413222722315</v>
      </c>
      <c r="AY112" s="75">
        <f t="shared" si="99"/>
        <v>109</v>
      </c>
      <c r="AZ112" s="76">
        <f t="shared" ca="1" si="111"/>
        <v>1.0090596596129187</v>
      </c>
      <c r="BA112" s="76">
        <f t="shared" ca="1" si="111"/>
        <v>1.0090596596129187</v>
      </c>
      <c r="BB112" s="76">
        <f t="shared" ca="1" si="111"/>
        <v>1.0090596596129187</v>
      </c>
      <c r="BC112" s="76">
        <f t="shared" ca="1" si="111"/>
        <v>1.0090596596129187</v>
      </c>
      <c r="BD112" s="76">
        <f t="shared" ca="1" si="111"/>
        <v>1.0090596596129187</v>
      </c>
      <c r="BE112" s="76">
        <f t="shared" ca="1" si="111"/>
        <v>1.0090596596129187</v>
      </c>
      <c r="BF112" s="76">
        <f t="shared" ca="1" si="111"/>
        <v>1.0090596596129187</v>
      </c>
      <c r="BG112" s="76">
        <f t="shared" ca="1" si="111"/>
        <v>1.0090596596129187</v>
      </c>
      <c r="BH112" s="76">
        <f t="shared" ca="1" si="111"/>
        <v>1.0090596596129187</v>
      </c>
      <c r="BI112" s="76">
        <f t="shared" ca="1" si="111"/>
        <v>1.0090596596129187</v>
      </c>
      <c r="BJ112" s="76">
        <f t="shared" ca="1" si="111"/>
        <v>1.0090596596129187</v>
      </c>
      <c r="BK112" s="76">
        <f t="shared" ca="1" si="111"/>
        <v>1.0090596596129187</v>
      </c>
      <c r="BL112" s="76">
        <f t="shared" ca="1" si="109"/>
        <v>0.11430000000000118</v>
      </c>
      <c r="BM112" s="77">
        <f t="shared" ca="1" si="110"/>
        <v>123973.62860647257</v>
      </c>
      <c r="BO112" s="70">
        <f t="shared" si="100"/>
        <v>109</v>
      </c>
      <c r="BP112" s="171">
        <f t="shared" ca="1" si="103"/>
        <v>0.10880000000000001</v>
      </c>
      <c r="BQ112" s="172">
        <f t="shared" ca="1" si="86"/>
        <v>8.6436717728521906E-3</v>
      </c>
      <c r="BR112" s="172">
        <f t="shared" ca="1" si="102"/>
        <v>0.39481352077077325</v>
      </c>
    </row>
    <row r="113" spans="5:70">
      <c r="E113">
        <f t="shared" si="107"/>
        <v>110</v>
      </c>
      <c r="F113" s="64">
        <f t="shared" si="88"/>
        <v>64.083333333333584</v>
      </c>
      <c r="G113" s="55">
        <f t="shared" si="63"/>
        <v>0</v>
      </c>
      <c r="H113" s="78">
        <f t="shared" si="101"/>
        <v>1</v>
      </c>
      <c r="I113" s="79">
        <f t="shared" ca="1" si="72"/>
        <v>494853.00012823578</v>
      </c>
      <c r="J113" s="79">
        <f t="shared" ca="1" si="64"/>
        <v>4277.3469089196533</v>
      </c>
      <c r="K113" s="80">
        <f t="shared" ca="1" si="65"/>
        <v>-20</v>
      </c>
      <c r="L113" s="80">
        <f t="shared" ca="1" si="73"/>
        <v>-412.37750010686318</v>
      </c>
      <c r="M113" s="80">
        <f t="shared" ca="1" si="105"/>
        <v>0</v>
      </c>
      <c r="N113" s="80">
        <f t="shared" ca="1" si="74"/>
        <v>0</v>
      </c>
      <c r="O113" s="81">
        <f t="shared" ca="1" si="66"/>
        <v>-3333.3333333333335</v>
      </c>
      <c r="P113" s="79">
        <f t="shared" ca="1" si="67"/>
        <v>495364.63620371523</v>
      </c>
      <c r="Q113" s="35"/>
      <c r="R113">
        <f t="shared" ca="1" si="75"/>
        <v>230</v>
      </c>
      <c r="S113" s="78">
        <f t="shared" ca="1" si="89"/>
        <v>74.083333333332817</v>
      </c>
      <c r="T113" s="55">
        <f t="shared" ca="1" si="76"/>
        <v>5.1085345568211427E-3</v>
      </c>
      <c r="U113" s="78">
        <f t="shared" ca="1" si="77"/>
        <v>0.67823021507975256</v>
      </c>
      <c r="V113" s="79">
        <f t="shared" ca="1" si="90"/>
        <v>531206.27041809261</v>
      </c>
      <c r="W113" s="79">
        <f t="shared" ca="1" si="68"/>
        <v>4591.5726451749551</v>
      </c>
      <c r="X113" s="80">
        <f t="shared" ca="1" si="91"/>
        <v>-13.56460430159505</v>
      </c>
      <c r="Y113" s="80">
        <f t="shared" ca="1" si="92"/>
        <v>-221.33594600753861</v>
      </c>
      <c r="Z113" s="80">
        <f t="shared" ca="1" si="78"/>
        <v>0</v>
      </c>
      <c r="AA113" s="80">
        <f t="shared" ca="1" si="93"/>
        <v>0</v>
      </c>
      <c r="AB113" s="81">
        <f t="shared" ca="1" si="69"/>
        <v>-1318.5567253190763</v>
      </c>
      <c r="AC113" s="79">
        <f t="shared" ca="1" si="70"/>
        <v>534244.3857876393</v>
      </c>
      <c r="AD113" s="35"/>
      <c r="AE113" s="55">
        <f t="shared" ca="1" si="94"/>
        <v>5.1085345568211427E-3</v>
      </c>
      <c r="AF113" s="78">
        <f t="shared" ca="1" si="95"/>
        <v>0.67823021507975256</v>
      </c>
      <c r="AG113" s="35"/>
      <c r="AH113" s="35"/>
      <c r="AK113" s="66"/>
      <c r="AL113" s="66"/>
      <c r="AM113" s="66"/>
      <c r="AN113" s="66"/>
      <c r="AR113" s="69">
        <f t="shared" si="82"/>
        <v>10</v>
      </c>
      <c r="AS113" s="70">
        <f t="shared" si="97"/>
        <v>110</v>
      </c>
      <c r="AT113" s="71">
        <f t="shared" ca="1" si="98"/>
        <v>0.38827620498993942</v>
      </c>
      <c r="AU113" s="72">
        <f t="shared" ca="1" si="83"/>
        <v>8.6436717728521906E-3</v>
      </c>
      <c r="AV113" s="73">
        <f t="shared" ca="1" si="84"/>
        <v>1.0086436717728522</v>
      </c>
      <c r="AW113" s="74">
        <f ca="1">PRODUCT(AV$4:AV113)</f>
        <v>2.5547343713146695</v>
      </c>
      <c r="AY113" s="75">
        <f t="shared" si="99"/>
        <v>110</v>
      </c>
      <c r="AZ113" s="76">
        <f t="shared" ca="1" si="111"/>
        <v>1.0090596596129187</v>
      </c>
      <c r="BA113" s="76">
        <f t="shared" ca="1" si="111"/>
        <v>1.0090596596129187</v>
      </c>
      <c r="BB113" s="76">
        <f t="shared" ca="1" si="111"/>
        <v>1.0090596596129187</v>
      </c>
      <c r="BC113" s="76">
        <f t="shared" ca="1" si="111"/>
        <v>1.0090596596129187</v>
      </c>
      <c r="BD113" s="76">
        <f t="shared" ca="1" si="111"/>
        <v>1.0090596596129187</v>
      </c>
      <c r="BE113" s="76">
        <f t="shared" ca="1" si="111"/>
        <v>1.0090596596129187</v>
      </c>
      <c r="BF113" s="76">
        <f t="shared" ca="1" si="111"/>
        <v>1.0090596596129187</v>
      </c>
      <c r="BG113" s="76">
        <f t="shared" ca="1" si="111"/>
        <v>1.0090596596129187</v>
      </c>
      <c r="BH113" s="76">
        <f t="shared" ca="1" si="111"/>
        <v>1.0090596596129187</v>
      </c>
      <c r="BI113" s="76">
        <f t="shared" ca="1" si="111"/>
        <v>1.0090596596129187</v>
      </c>
      <c r="BJ113" s="76">
        <f t="shared" ca="1" si="111"/>
        <v>1.0090596596129187</v>
      </c>
      <c r="BK113" s="76">
        <f t="shared" ca="1" si="111"/>
        <v>1.0090596596129187</v>
      </c>
      <c r="BL113" s="76">
        <f t="shared" ca="1" si="109"/>
        <v>0.11430000000000118</v>
      </c>
      <c r="BM113" s="77">
        <f t="shared" ca="1" si="110"/>
        <v>138143.81435619254</v>
      </c>
      <c r="BO113" s="70">
        <f t="shared" si="100"/>
        <v>110</v>
      </c>
      <c r="BP113" s="171">
        <f t="shared" ca="1" si="103"/>
        <v>0.10880000000000001</v>
      </c>
      <c r="BQ113" s="172">
        <f t="shared" ca="1" si="86"/>
        <v>8.6436717728521906E-3</v>
      </c>
      <c r="BR113" s="172">
        <f t="shared" ca="1" si="102"/>
        <v>0.391430127229</v>
      </c>
    </row>
    <row r="114" spans="5:70">
      <c r="E114">
        <f t="shared" si="107"/>
        <v>111</v>
      </c>
      <c r="F114" s="64">
        <f t="shared" si="88"/>
        <v>64.166666666666913</v>
      </c>
      <c r="G114" s="55">
        <f t="shared" si="63"/>
        <v>0</v>
      </c>
      <c r="H114" s="78">
        <f t="shared" si="101"/>
        <v>1</v>
      </c>
      <c r="I114" s="79">
        <f t="shared" ca="1" si="72"/>
        <v>495364.63620371523</v>
      </c>
      <c r="J114" s="79">
        <f t="shared" ca="1" si="64"/>
        <v>4281.7693232232477</v>
      </c>
      <c r="K114" s="80">
        <f t="shared" ca="1" si="65"/>
        <v>-20</v>
      </c>
      <c r="L114" s="80">
        <f t="shared" ca="1" si="73"/>
        <v>-412.80386350309607</v>
      </c>
      <c r="M114" s="80">
        <f t="shared" ca="1" si="105"/>
        <v>0</v>
      </c>
      <c r="N114" s="80">
        <f t="shared" ca="1" si="74"/>
        <v>0</v>
      </c>
      <c r="O114" s="81">
        <f t="shared" ca="1" si="66"/>
        <v>-3333.3333333333335</v>
      </c>
      <c r="P114" s="79">
        <f t="shared" ca="1" si="67"/>
        <v>495880.26833010209</v>
      </c>
      <c r="Q114" s="35"/>
      <c r="R114">
        <f t="shared" ca="1" si="75"/>
        <v>231</v>
      </c>
      <c r="S114" s="78">
        <f t="shared" ca="1" si="89"/>
        <v>74.166666666666146</v>
      </c>
      <c r="T114" s="55">
        <f t="shared" ca="1" si="76"/>
        <v>5.1085345568211427E-3</v>
      </c>
      <c r="U114" s="78">
        <f t="shared" ca="1" si="77"/>
        <v>0.67476545258853737</v>
      </c>
      <c r="V114" s="79">
        <f t="shared" ca="1" si="90"/>
        <v>531515.17988105549</v>
      </c>
      <c r="W114" s="79">
        <f t="shared" ca="1" si="68"/>
        <v>4594.2427571803337</v>
      </c>
      <c r="X114" s="80">
        <f t="shared" ca="1" si="91"/>
        <v>-13.495309051770747</v>
      </c>
      <c r="Y114" s="80">
        <f t="shared" ca="1" si="92"/>
        <v>-221.46465828377313</v>
      </c>
      <c r="Z114" s="80">
        <f t="shared" ca="1" si="78"/>
        <v>0</v>
      </c>
      <c r="AA114" s="80">
        <f t="shared" ca="1" si="93"/>
        <v>0</v>
      </c>
      <c r="AB114" s="81">
        <f t="shared" ca="1" si="69"/>
        <v>-1311.8208327226546</v>
      </c>
      <c r="AC114" s="79">
        <f t="shared" ca="1" si="70"/>
        <v>534562.64183817757</v>
      </c>
      <c r="AD114" s="35"/>
      <c r="AE114" s="55">
        <f t="shared" ca="1" si="94"/>
        <v>5.1085345568211427E-3</v>
      </c>
      <c r="AF114" s="78">
        <f t="shared" ca="1" si="95"/>
        <v>0.67476545258853737</v>
      </c>
      <c r="AG114" s="35"/>
      <c r="AH114" s="35"/>
      <c r="AK114" s="66"/>
      <c r="AL114" s="66"/>
      <c r="AM114" s="66"/>
      <c r="AN114" s="66"/>
      <c r="AR114" s="69">
        <f t="shared" si="82"/>
        <v>10</v>
      </c>
      <c r="AS114" s="70">
        <f t="shared" si="97"/>
        <v>111</v>
      </c>
      <c r="AT114" s="71">
        <f t="shared" ca="1" si="98"/>
        <v>0.3849200729167977</v>
      </c>
      <c r="AU114" s="72">
        <f t="shared" ca="1" si="83"/>
        <v>8.6436717728521906E-3</v>
      </c>
      <c r="AV114" s="73">
        <f t="shared" ca="1" si="84"/>
        <v>1.0086436717728522</v>
      </c>
      <c r="AW114" s="74">
        <f ca="1">PRODUCT(AV$4:AV114)</f>
        <v>2.5768166566871376</v>
      </c>
      <c r="AY114" s="75">
        <f t="shared" si="99"/>
        <v>111</v>
      </c>
      <c r="AZ114" s="76">
        <f t="shared" ca="1" si="111"/>
        <v>1.0090596596129187</v>
      </c>
      <c r="BA114" s="76">
        <f t="shared" ca="1" si="111"/>
        <v>1.0090596596129187</v>
      </c>
      <c r="BB114" s="76">
        <f t="shared" ca="1" si="111"/>
        <v>1.0090596596129187</v>
      </c>
      <c r="BC114" s="76">
        <f t="shared" ca="1" si="111"/>
        <v>1.0090596596129187</v>
      </c>
      <c r="BD114" s="76">
        <f t="shared" ca="1" si="111"/>
        <v>1.0090596596129187</v>
      </c>
      <c r="BE114" s="76">
        <f t="shared" ca="1" si="111"/>
        <v>1.0090596596129187</v>
      </c>
      <c r="BF114" s="76">
        <f t="shared" ca="1" si="111"/>
        <v>1.0090596596129187</v>
      </c>
      <c r="BG114" s="76">
        <f t="shared" ca="1" si="111"/>
        <v>1.0090596596129187</v>
      </c>
      <c r="BH114" s="76">
        <f t="shared" ca="1" si="111"/>
        <v>1.0090596596129187</v>
      </c>
      <c r="BI114" s="76">
        <f t="shared" ca="1" si="111"/>
        <v>1.0090596596129187</v>
      </c>
      <c r="BJ114" s="76">
        <f t="shared" ca="1" si="111"/>
        <v>1.0090596596129187</v>
      </c>
      <c r="BK114" s="76">
        <f t="shared" ca="1" si="111"/>
        <v>1.0090596596129187</v>
      </c>
      <c r="BL114" s="76">
        <f t="shared" ca="1" si="109"/>
        <v>0.11430000000000118</v>
      </c>
      <c r="BM114" s="77">
        <f t="shared" ca="1" si="110"/>
        <v>153933.65233710551</v>
      </c>
      <c r="BO114" s="70">
        <f t="shared" si="100"/>
        <v>111</v>
      </c>
      <c r="BP114" s="171">
        <f t="shared" ca="1" si="103"/>
        <v>0.10880000000000001</v>
      </c>
      <c r="BQ114" s="172">
        <f t="shared" ca="1" si="86"/>
        <v>8.6436717728521906E-3</v>
      </c>
      <c r="BR114" s="172">
        <f t="shared" ca="1" si="102"/>
        <v>0.38807572801304457</v>
      </c>
    </row>
    <row r="115" spans="5:70">
      <c r="E115">
        <f t="shared" si="107"/>
        <v>112</v>
      </c>
      <c r="F115" s="64">
        <f t="shared" si="88"/>
        <v>64.250000000000242</v>
      </c>
      <c r="G115" s="55">
        <f t="shared" si="63"/>
        <v>0</v>
      </c>
      <c r="H115" s="78">
        <f t="shared" si="101"/>
        <v>1</v>
      </c>
      <c r="I115" s="79">
        <f t="shared" ca="1" si="72"/>
        <v>495880.26833010209</v>
      </c>
      <c r="J115" s="79">
        <f t="shared" ca="1" si="64"/>
        <v>4286.2262780792735</v>
      </c>
      <c r="K115" s="80">
        <f t="shared" ca="1" si="65"/>
        <v>-20</v>
      </c>
      <c r="L115" s="80">
        <f t="shared" ca="1" si="73"/>
        <v>-413.23355694175177</v>
      </c>
      <c r="M115" s="80">
        <f t="shared" ca="1" si="105"/>
        <v>0</v>
      </c>
      <c r="N115" s="80">
        <f t="shared" ca="1" si="74"/>
        <v>0</v>
      </c>
      <c r="O115" s="81">
        <f t="shared" ca="1" si="66"/>
        <v>-3333.3333333333335</v>
      </c>
      <c r="P115" s="79">
        <f t="shared" ca="1" si="67"/>
        <v>496399.92771790631</v>
      </c>
      <c r="Q115" s="35"/>
      <c r="R115">
        <f t="shared" ca="1" si="75"/>
        <v>232</v>
      </c>
      <c r="S115" s="78">
        <f t="shared" ca="1" si="89"/>
        <v>74.249999999999474</v>
      </c>
      <c r="T115" s="55">
        <f t="shared" ca="1" si="76"/>
        <v>5.1085345568211427E-3</v>
      </c>
      <c r="U115" s="78">
        <f t="shared" ca="1" si="77"/>
        <v>0.67131838995623982</v>
      </c>
      <c r="V115" s="79">
        <f t="shared" ca="1" si="90"/>
        <v>531831.81010956166</v>
      </c>
      <c r="W115" s="79">
        <f t="shared" ca="1" si="68"/>
        <v>4596.9796049489041</v>
      </c>
      <c r="X115" s="80">
        <f t="shared" ca="1" si="91"/>
        <v>-13.426367799124797</v>
      </c>
      <c r="Y115" s="80">
        <f t="shared" ca="1" si="92"/>
        <v>-221.59658754565069</v>
      </c>
      <c r="Z115" s="80">
        <f t="shared" ca="1" si="78"/>
        <v>0</v>
      </c>
      <c r="AA115" s="80">
        <f t="shared" ca="1" si="93"/>
        <v>0</v>
      </c>
      <c r="AB115" s="81">
        <f t="shared" ca="1" si="69"/>
        <v>-1305.1193506663333</v>
      </c>
      <c r="AC115" s="79">
        <f t="shared" ca="1" si="70"/>
        <v>534888.64740849938</v>
      </c>
      <c r="AD115" s="35"/>
      <c r="AE115" s="55">
        <f t="shared" ca="1" si="94"/>
        <v>5.1085345568211427E-3</v>
      </c>
      <c r="AF115" s="78">
        <f t="shared" ca="1" si="95"/>
        <v>0.67131838995623982</v>
      </c>
      <c r="AG115" s="35"/>
      <c r="AH115" s="35"/>
      <c r="AK115" s="66"/>
      <c r="AL115" s="66"/>
      <c r="AM115" s="66"/>
      <c r="AN115" s="66"/>
      <c r="AR115" s="69">
        <f t="shared" si="82"/>
        <v>10</v>
      </c>
      <c r="AS115" s="70">
        <f t="shared" si="97"/>
        <v>112</v>
      </c>
      <c r="AT115" s="71">
        <f t="shared" ca="1" si="98"/>
        <v>0.38159295014772254</v>
      </c>
      <c r="AU115" s="72">
        <f t="shared" ca="1" si="83"/>
        <v>8.6436717728521906E-3</v>
      </c>
      <c r="AV115" s="73">
        <f t="shared" ca="1" si="84"/>
        <v>1.0086436717728522</v>
      </c>
      <c r="AW115" s="74">
        <f ca="1">PRODUCT(AV$4:AV115)</f>
        <v>2.5990898140863594</v>
      </c>
      <c r="AY115" s="75">
        <f t="shared" si="99"/>
        <v>112</v>
      </c>
      <c r="AZ115" s="76">
        <f t="shared" ref="AZ115:BK124" ca="1" si="112">OFFSET($AV$3,($AY115*12-12)+AZ$3,0)</f>
        <v>1.0090596596129187</v>
      </c>
      <c r="BA115" s="76">
        <f t="shared" ca="1" si="112"/>
        <v>1.0090596596129187</v>
      </c>
      <c r="BB115" s="76">
        <f t="shared" ca="1" si="112"/>
        <v>1.0090596596129187</v>
      </c>
      <c r="BC115" s="76">
        <f t="shared" ca="1" si="112"/>
        <v>1.0090596596129187</v>
      </c>
      <c r="BD115" s="76">
        <f t="shared" ca="1" si="112"/>
        <v>1.0090596596129187</v>
      </c>
      <c r="BE115" s="76">
        <f t="shared" ca="1" si="112"/>
        <v>1.0090596596129187</v>
      </c>
      <c r="BF115" s="76">
        <f t="shared" ca="1" si="112"/>
        <v>1.0090596596129187</v>
      </c>
      <c r="BG115" s="76">
        <f t="shared" ca="1" si="112"/>
        <v>1.0090596596129187</v>
      </c>
      <c r="BH115" s="76">
        <f t="shared" ca="1" si="112"/>
        <v>1.0090596596129187</v>
      </c>
      <c r="BI115" s="76">
        <f t="shared" ca="1" si="112"/>
        <v>1.0090596596129187</v>
      </c>
      <c r="BJ115" s="76">
        <f t="shared" ca="1" si="112"/>
        <v>1.0090596596129187</v>
      </c>
      <c r="BK115" s="76">
        <f t="shared" ca="1" si="112"/>
        <v>1.0090596596129187</v>
      </c>
      <c r="BL115" s="76">
        <f t="shared" ca="1" si="109"/>
        <v>0.11430000000000118</v>
      </c>
      <c r="BM115" s="77">
        <f t="shared" ca="1" si="110"/>
        <v>171528.26879923686</v>
      </c>
      <c r="BO115" s="70">
        <f t="shared" si="100"/>
        <v>112</v>
      </c>
      <c r="BP115" s="171">
        <f t="shared" ca="1" si="103"/>
        <v>0.10880000000000001</v>
      </c>
      <c r="BQ115" s="172">
        <f t="shared" ca="1" si="86"/>
        <v>8.6436717728521906E-3</v>
      </c>
      <c r="BR115" s="172">
        <f t="shared" ca="1" si="102"/>
        <v>0.38475007465316224</v>
      </c>
    </row>
    <row r="116" spans="5:70">
      <c r="E116">
        <f t="shared" si="107"/>
        <v>113</v>
      </c>
      <c r="F116" s="64">
        <f t="shared" si="88"/>
        <v>64.33333333333357</v>
      </c>
      <c r="G116" s="55">
        <f t="shared" si="63"/>
        <v>0</v>
      </c>
      <c r="H116" s="78">
        <f t="shared" si="101"/>
        <v>1</v>
      </c>
      <c r="I116" s="79">
        <f t="shared" ca="1" si="72"/>
        <v>496399.92771790631</v>
      </c>
      <c r="J116" s="79">
        <f t="shared" ca="1" si="64"/>
        <v>4290.7180432611349</v>
      </c>
      <c r="K116" s="80">
        <f t="shared" ca="1" si="65"/>
        <v>-20</v>
      </c>
      <c r="L116" s="80">
        <f t="shared" ca="1" si="73"/>
        <v>-413.6666064315886</v>
      </c>
      <c r="M116" s="80">
        <f t="shared" ca="1" si="105"/>
        <v>0</v>
      </c>
      <c r="N116" s="80">
        <f t="shared" ca="1" si="74"/>
        <v>0</v>
      </c>
      <c r="O116" s="81">
        <f t="shared" ca="1" si="66"/>
        <v>-3333.3333333333335</v>
      </c>
      <c r="P116" s="79">
        <f t="shared" ca="1" si="67"/>
        <v>496923.64582140255</v>
      </c>
      <c r="Q116" s="35"/>
      <c r="R116">
        <f t="shared" ca="1" si="75"/>
        <v>233</v>
      </c>
      <c r="S116" s="78">
        <f t="shared" ca="1" si="89"/>
        <v>74.333333333332803</v>
      </c>
      <c r="T116" s="55">
        <f t="shared" ca="1" si="76"/>
        <v>5.1085345568211427E-3</v>
      </c>
      <c r="U116" s="78">
        <f t="shared" ca="1" si="77"/>
        <v>0.66788893676251881</v>
      </c>
      <c r="V116" s="79">
        <f t="shared" ca="1" si="90"/>
        <v>532156.15026916179</v>
      </c>
      <c r="W116" s="79">
        <f t="shared" ca="1" si="68"/>
        <v>4599.7830948312421</v>
      </c>
      <c r="X116" s="80">
        <f t="shared" ca="1" si="91"/>
        <v>-13.357778735250376</v>
      </c>
      <c r="Y116" s="80">
        <f t="shared" ca="1" si="92"/>
        <v>-221.73172927881743</v>
      </c>
      <c r="Z116" s="80">
        <f t="shared" ca="1" si="78"/>
        <v>0</v>
      </c>
      <c r="AA116" s="80">
        <f t="shared" ca="1" si="93"/>
        <v>0</v>
      </c>
      <c r="AB116" s="81">
        <f t="shared" ca="1" si="69"/>
        <v>-1298.4521033626781</v>
      </c>
      <c r="AC116" s="79">
        <f t="shared" ca="1" si="70"/>
        <v>535222.39175261639</v>
      </c>
      <c r="AD116" s="35"/>
      <c r="AE116" s="55">
        <f t="shared" ca="1" si="94"/>
        <v>5.1085345568211427E-3</v>
      </c>
      <c r="AF116" s="78">
        <f t="shared" ca="1" si="95"/>
        <v>0.66788893676251881</v>
      </c>
      <c r="AG116" s="35"/>
      <c r="AH116" s="35"/>
      <c r="AK116" s="66"/>
      <c r="AL116" s="66"/>
      <c r="AM116" s="66"/>
      <c r="AN116" s="66"/>
      <c r="AR116" s="69">
        <f t="shared" si="82"/>
        <v>10</v>
      </c>
      <c r="AS116" s="70">
        <f t="shared" si="97"/>
        <v>113</v>
      </c>
      <c r="AT116" s="71">
        <f t="shared" ca="1" si="98"/>
        <v>0.37829458593581128</v>
      </c>
      <c r="AU116" s="72">
        <f t="shared" ca="1" si="83"/>
        <v>8.6436717728521906E-3</v>
      </c>
      <c r="AV116" s="73">
        <f t="shared" ca="1" si="84"/>
        <v>1.0086436717728522</v>
      </c>
      <c r="AW116" s="74">
        <f ca="1">PRODUCT(AV$4:AV116)</f>
        <v>2.6215554933474854</v>
      </c>
      <c r="AY116" s="75">
        <f t="shared" si="99"/>
        <v>113</v>
      </c>
      <c r="AZ116" s="76">
        <f t="shared" ca="1" si="112"/>
        <v>1.0090596596129187</v>
      </c>
      <c r="BA116" s="76">
        <f t="shared" ca="1" si="112"/>
        <v>1.0090596596129187</v>
      </c>
      <c r="BB116" s="76">
        <f t="shared" ca="1" si="112"/>
        <v>1.0090596596129187</v>
      </c>
      <c r="BC116" s="76">
        <f t="shared" ca="1" si="112"/>
        <v>1.0090596596129187</v>
      </c>
      <c r="BD116" s="76">
        <f t="shared" ca="1" si="112"/>
        <v>1.0090596596129187</v>
      </c>
      <c r="BE116" s="76">
        <f t="shared" ca="1" si="112"/>
        <v>1.0090596596129187</v>
      </c>
      <c r="BF116" s="76">
        <f t="shared" ca="1" si="112"/>
        <v>1.0090596596129187</v>
      </c>
      <c r="BG116" s="76">
        <f t="shared" ca="1" si="112"/>
        <v>1.0090596596129187</v>
      </c>
      <c r="BH116" s="76">
        <f t="shared" ca="1" si="112"/>
        <v>1.0090596596129187</v>
      </c>
      <c r="BI116" s="76">
        <f t="shared" ca="1" si="112"/>
        <v>1.0090596596129187</v>
      </c>
      <c r="BJ116" s="76">
        <f t="shared" ca="1" si="112"/>
        <v>1.0090596596129187</v>
      </c>
      <c r="BK116" s="76">
        <f t="shared" ca="1" si="112"/>
        <v>1.0090596596129187</v>
      </c>
      <c r="BL116" s="76">
        <f t="shared" ca="1" si="109"/>
        <v>0.11430000000000118</v>
      </c>
      <c r="BM116" s="77">
        <f t="shared" ca="1" si="110"/>
        <v>191133.94992298982</v>
      </c>
      <c r="BO116" s="70">
        <f t="shared" si="100"/>
        <v>113</v>
      </c>
      <c r="BP116" s="171">
        <f t="shared" ca="1" si="103"/>
        <v>0.10880000000000001</v>
      </c>
      <c r="BQ116" s="172">
        <f t="shared" ca="1" si="86"/>
        <v>8.6436717728521906E-3</v>
      </c>
      <c r="BR116" s="172">
        <f t="shared" ca="1" si="102"/>
        <v>0.38145292080889437</v>
      </c>
    </row>
    <row r="117" spans="5:70">
      <c r="E117">
        <f t="shared" si="107"/>
        <v>114</v>
      </c>
      <c r="F117" s="64">
        <f t="shared" si="88"/>
        <v>64.416666666666899</v>
      </c>
      <c r="G117" s="55">
        <f t="shared" si="63"/>
        <v>0</v>
      </c>
      <c r="H117" s="78">
        <f t="shared" si="101"/>
        <v>1</v>
      </c>
      <c r="I117" s="79">
        <f t="shared" ca="1" si="72"/>
        <v>496923.64582140255</v>
      </c>
      <c r="J117" s="79">
        <f t="shared" ca="1" si="64"/>
        <v>4295.2448906492564</v>
      </c>
      <c r="K117" s="80">
        <f t="shared" ca="1" si="65"/>
        <v>-20</v>
      </c>
      <c r="L117" s="80">
        <f t="shared" ca="1" si="73"/>
        <v>-414.10303818450217</v>
      </c>
      <c r="M117" s="80">
        <f t="shared" ca="1" si="105"/>
        <v>0</v>
      </c>
      <c r="N117" s="80">
        <f t="shared" ca="1" si="74"/>
        <v>0</v>
      </c>
      <c r="O117" s="81">
        <f t="shared" ca="1" si="66"/>
        <v>-3333.3333333333335</v>
      </c>
      <c r="P117" s="79">
        <f t="shared" ca="1" si="67"/>
        <v>497451.45434053399</v>
      </c>
      <c r="Q117" s="35"/>
      <c r="R117">
        <f t="shared" ca="1" si="75"/>
        <v>234</v>
      </c>
      <c r="S117" s="78">
        <f t="shared" ca="1" si="89"/>
        <v>74.416666666666131</v>
      </c>
      <c r="T117" s="55">
        <f t="shared" ca="1" si="76"/>
        <v>5.1085345568211427E-3</v>
      </c>
      <c r="U117" s="78">
        <f t="shared" ca="1" si="77"/>
        <v>0.66447700304894897</v>
      </c>
      <c r="V117" s="79">
        <f t="shared" ca="1" si="90"/>
        <v>532488.18966876366</v>
      </c>
      <c r="W117" s="79">
        <f t="shared" ca="1" si="68"/>
        <v>4602.6531344170562</v>
      </c>
      <c r="X117" s="80">
        <f t="shared" ca="1" si="91"/>
        <v>-13.289540060978979</v>
      </c>
      <c r="Y117" s="80">
        <f t="shared" ca="1" si="92"/>
        <v>-221.87007902865153</v>
      </c>
      <c r="Z117" s="80">
        <f t="shared" ca="1" si="78"/>
        <v>0</v>
      </c>
      <c r="AA117" s="80">
        <f t="shared" ca="1" si="93"/>
        <v>0</v>
      </c>
      <c r="AB117" s="81">
        <f t="shared" ca="1" si="69"/>
        <v>-1291.8189159222729</v>
      </c>
      <c r="AC117" s="79">
        <f t="shared" ca="1" si="70"/>
        <v>535563.86426816869</v>
      </c>
      <c r="AD117" s="35"/>
      <c r="AE117" s="55">
        <f t="shared" ca="1" si="94"/>
        <v>5.1085345568211427E-3</v>
      </c>
      <c r="AF117" s="78">
        <f t="shared" ca="1" si="95"/>
        <v>0.66447700304894897</v>
      </c>
      <c r="AG117" s="35"/>
      <c r="AH117" s="35"/>
      <c r="AK117" s="66"/>
      <c r="AL117" s="66"/>
      <c r="AM117" s="66"/>
      <c r="AN117" s="66"/>
      <c r="AR117" s="69">
        <f t="shared" si="82"/>
        <v>10</v>
      </c>
      <c r="AS117" s="70">
        <f t="shared" si="97"/>
        <v>114</v>
      </c>
      <c r="AT117" s="71">
        <f t="shared" ca="1" si="98"/>
        <v>0.37502473170153511</v>
      </c>
      <c r="AU117" s="72">
        <f t="shared" ca="1" si="83"/>
        <v>8.6436717728521906E-3</v>
      </c>
      <c r="AV117" s="73">
        <f t="shared" ca="1" si="84"/>
        <v>1.0086436717728522</v>
      </c>
      <c r="AW117" s="74">
        <f ca="1">PRODUCT(AV$4:AV117)</f>
        <v>2.6442153585662989</v>
      </c>
      <c r="AY117" s="75">
        <f t="shared" si="99"/>
        <v>114</v>
      </c>
      <c r="AZ117" s="76">
        <f t="shared" ca="1" si="112"/>
        <v>1.0090596596129187</v>
      </c>
      <c r="BA117" s="76">
        <f t="shared" ca="1" si="112"/>
        <v>1.0090596596129187</v>
      </c>
      <c r="BB117" s="76">
        <f t="shared" ca="1" si="112"/>
        <v>1.0090596596129187</v>
      </c>
      <c r="BC117" s="76">
        <f t="shared" ca="1" si="112"/>
        <v>1.0090596596129187</v>
      </c>
      <c r="BD117" s="76">
        <f t="shared" ca="1" si="112"/>
        <v>1.0090596596129187</v>
      </c>
      <c r="BE117" s="76">
        <f t="shared" ca="1" si="112"/>
        <v>1.0090596596129187</v>
      </c>
      <c r="BF117" s="76">
        <f t="shared" ca="1" si="112"/>
        <v>1.0090596596129187</v>
      </c>
      <c r="BG117" s="76">
        <f t="shared" ca="1" si="112"/>
        <v>1.0090596596129187</v>
      </c>
      <c r="BH117" s="76">
        <f t="shared" ca="1" si="112"/>
        <v>1.0090596596129187</v>
      </c>
      <c r="BI117" s="76">
        <f t="shared" ca="1" si="112"/>
        <v>1.0090596596129187</v>
      </c>
      <c r="BJ117" s="76">
        <f t="shared" ca="1" si="112"/>
        <v>1.0090596596129187</v>
      </c>
      <c r="BK117" s="76">
        <f t="shared" ca="1" si="112"/>
        <v>1.0090596596129187</v>
      </c>
      <c r="BL117" s="76">
        <f t="shared" ca="1" si="109"/>
        <v>0.11430000000000118</v>
      </c>
      <c r="BM117" s="77">
        <f t="shared" ca="1" si="110"/>
        <v>212980.56039918779</v>
      </c>
      <c r="BO117" s="70">
        <f t="shared" si="100"/>
        <v>114</v>
      </c>
      <c r="BP117" s="171">
        <f t="shared" ca="1" si="103"/>
        <v>0.10880000000000001</v>
      </c>
      <c r="BQ117" s="172">
        <f t="shared" ca="1" si="86"/>
        <v>8.6436717728521906E-3</v>
      </c>
      <c r="BR117" s="172">
        <f t="shared" ca="1" si="102"/>
        <v>0.37818402225082126</v>
      </c>
    </row>
    <row r="118" spans="5:70">
      <c r="E118">
        <f t="shared" si="107"/>
        <v>115</v>
      </c>
      <c r="F118" s="64">
        <f t="shared" si="88"/>
        <v>64.500000000000227</v>
      </c>
      <c r="G118" s="55">
        <f t="shared" si="63"/>
        <v>0</v>
      </c>
      <c r="H118" s="78">
        <f t="shared" si="101"/>
        <v>1</v>
      </c>
      <c r="I118" s="79">
        <f t="shared" ca="1" si="72"/>
        <v>497451.45434053399</v>
      </c>
      <c r="J118" s="79">
        <f t="shared" ca="1" si="64"/>
        <v>4299.8070942475442</v>
      </c>
      <c r="K118" s="80">
        <f t="shared" ca="1" si="65"/>
        <v>-20</v>
      </c>
      <c r="L118" s="80">
        <f t="shared" ca="1" si="73"/>
        <v>-414.54287861711168</v>
      </c>
      <c r="M118" s="80">
        <f t="shared" ca="1" si="105"/>
        <v>0</v>
      </c>
      <c r="N118" s="80">
        <f t="shared" ca="1" si="74"/>
        <v>0</v>
      </c>
      <c r="O118" s="81">
        <f t="shared" ca="1" si="66"/>
        <v>-3333.3333333333335</v>
      </c>
      <c r="P118" s="79">
        <f t="shared" ca="1" si="67"/>
        <v>497983.3852228311</v>
      </c>
      <c r="Q118" s="35"/>
      <c r="R118">
        <f t="shared" ca="1" si="75"/>
        <v>235</v>
      </c>
      <c r="S118" s="78">
        <f t="shared" ca="1" si="89"/>
        <v>74.49999999999946</v>
      </c>
      <c r="T118" s="55">
        <f t="shared" ca="1" si="76"/>
        <v>5.1085345568211427E-3</v>
      </c>
      <c r="U118" s="78">
        <f t="shared" ca="1" si="77"/>
        <v>0.66108249931666041</v>
      </c>
      <c r="V118" s="79">
        <f t="shared" ca="1" si="90"/>
        <v>532827.91776017006</v>
      </c>
      <c r="W118" s="79">
        <f t="shared" ca="1" si="68"/>
        <v>4605.5896325311905</v>
      </c>
      <c r="X118" s="80">
        <f t="shared" ca="1" si="91"/>
        <v>-13.221649986333208</v>
      </c>
      <c r="Y118" s="80">
        <f t="shared" ca="1" si="92"/>
        <v>-222.01163240007088</v>
      </c>
      <c r="Z118" s="80">
        <f t="shared" ca="1" si="78"/>
        <v>0</v>
      </c>
      <c r="AA118" s="80">
        <f t="shared" ca="1" si="93"/>
        <v>0</v>
      </c>
      <c r="AB118" s="81">
        <f t="shared" ca="1" si="69"/>
        <v>-1285.2196143491287</v>
      </c>
      <c r="AC118" s="79">
        <f t="shared" ca="1" si="70"/>
        <v>535913.05449596571</v>
      </c>
      <c r="AD118" s="35"/>
      <c r="AE118" s="55">
        <f t="shared" ca="1" si="94"/>
        <v>5.1085345568211427E-3</v>
      </c>
      <c r="AF118" s="78">
        <f t="shared" ca="1" si="95"/>
        <v>0.66108249931666041</v>
      </c>
      <c r="AG118" s="35"/>
      <c r="AH118" s="35"/>
      <c r="AK118" s="66"/>
      <c r="AL118" s="66"/>
      <c r="AM118" s="66"/>
      <c r="AN118" s="66"/>
      <c r="AR118" s="69">
        <f t="shared" si="82"/>
        <v>10</v>
      </c>
      <c r="AS118" s="70">
        <f t="shared" si="97"/>
        <v>115</v>
      </c>
      <c r="AT118" s="71">
        <f t="shared" ca="1" si="98"/>
        <v>0.37178314101400506</v>
      </c>
      <c r="AU118" s="72">
        <f t="shared" ca="1" si="83"/>
        <v>8.6436717728521906E-3</v>
      </c>
      <c r="AV118" s="73">
        <f t="shared" ca="1" si="84"/>
        <v>1.0086436717728522</v>
      </c>
      <c r="AW118" s="74">
        <f ca="1">PRODUCT(AV$4:AV118)</f>
        <v>2.6670710882224804</v>
      </c>
      <c r="AY118" s="75">
        <f t="shared" si="99"/>
        <v>115</v>
      </c>
      <c r="AZ118" s="76">
        <f t="shared" ca="1" si="112"/>
        <v>1.0090596596129187</v>
      </c>
      <c r="BA118" s="76">
        <f t="shared" ca="1" si="112"/>
        <v>1.0090596596129187</v>
      </c>
      <c r="BB118" s="76">
        <f t="shared" ca="1" si="112"/>
        <v>1.0090596596129187</v>
      </c>
      <c r="BC118" s="76">
        <f t="shared" ca="1" si="112"/>
        <v>1.0090596596129187</v>
      </c>
      <c r="BD118" s="76">
        <f t="shared" ca="1" si="112"/>
        <v>1.0090596596129187</v>
      </c>
      <c r="BE118" s="76">
        <f t="shared" ca="1" si="112"/>
        <v>1.0090596596129187</v>
      </c>
      <c r="BF118" s="76">
        <f t="shared" ca="1" si="112"/>
        <v>1.0090596596129187</v>
      </c>
      <c r="BG118" s="76">
        <f t="shared" ca="1" si="112"/>
        <v>1.0090596596129187</v>
      </c>
      <c r="BH118" s="76">
        <f t="shared" ca="1" si="112"/>
        <v>1.0090596596129187</v>
      </c>
      <c r="BI118" s="76">
        <f t="shared" ca="1" si="112"/>
        <v>1.0090596596129187</v>
      </c>
      <c r="BJ118" s="76">
        <f t="shared" ca="1" si="112"/>
        <v>1.0090596596129187</v>
      </c>
      <c r="BK118" s="76">
        <f t="shared" ca="1" si="112"/>
        <v>1.0090596596129187</v>
      </c>
      <c r="BL118" s="76">
        <f t="shared" ca="1" si="109"/>
        <v>0.11430000000000118</v>
      </c>
      <c r="BM118" s="77">
        <f t="shared" ca="1" si="110"/>
        <v>237324.23845281519</v>
      </c>
      <c r="BO118" s="70">
        <f t="shared" si="100"/>
        <v>115</v>
      </c>
      <c r="BP118" s="171">
        <f t="shared" ca="1" si="103"/>
        <v>0.10880000000000001</v>
      </c>
      <c r="BQ118" s="172">
        <f t="shared" ca="1" si="86"/>
        <v>8.6436717728521906E-3</v>
      </c>
      <c r="BR118" s="172">
        <f t="shared" ca="1" si="102"/>
        <v>0.37494313684247133</v>
      </c>
    </row>
    <row r="119" spans="5:70">
      <c r="E119">
        <f t="shared" si="107"/>
        <v>116</v>
      </c>
      <c r="F119" s="64">
        <f t="shared" si="88"/>
        <v>64.583333333333556</v>
      </c>
      <c r="G119" s="55">
        <f t="shared" si="63"/>
        <v>0</v>
      </c>
      <c r="H119" s="78">
        <f t="shared" si="101"/>
        <v>1</v>
      </c>
      <c r="I119" s="79">
        <f t="shared" ca="1" si="72"/>
        <v>497983.3852228311</v>
      </c>
      <c r="J119" s="79">
        <f t="shared" ca="1" si="64"/>
        <v>4425.045769735726</v>
      </c>
      <c r="K119" s="80">
        <f t="shared" ca="1" si="65"/>
        <v>-20</v>
      </c>
      <c r="L119" s="80">
        <f t="shared" ca="1" si="73"/>
        <v>-414.98615435235928</v>
      </c>
      <c r="M119" s="80">
        <f t="shared" ca="1" si="105"/>
        <v>0</v>
      </c>
      <c r="N119" s="80">
        <f t="shared" ca="1" si="74"/>
        <v>0</v>
      </c>
      <c r="O119" s="81">
        <f t="shared" ca="1" si="66"/>
        <v>-3333.3333333333335</v>
      </c>
      <c r="P119" s="79">
        <f t="shared" ca="1" si="67"/>
        <v>498640.11150488112</v>
      </c>
      <c r="Q119" s="35"/>
      <c r="R119">
        <f t="shared" ca="1" si="75"/>
        <v>236</v>
      </c>
      <c r="S119" s="78">
        <f t="shared" ca="1" si="89"/>
        <v>74.583333333332789</v>
      </c>
      <c r="T119" s="55">
        <f t="shared" ca="1" si="76"/>
        <v>5.5703631168392276E-3</v>
      </c>
      <c r="U119" s="78">
        <f t="shared" ca="1" si="77"/>
        <v>0.657400029745279</v>
      </c>
      <c r="V119" s="79">
        <f t="shared" ca="1" si="90"/>
        <v>532927.82418336871</v>
      </c>
      <c r="W119" s="79">
        <f t="shared" ca="1" si="68"/>
        <v>4735.5596269980979</v>
      </c>
      <c r="X119" s="80">
        <f t="shared" ca="1" si="91"/>
        <v>-13.14800059490558</v>
      </c>
      <c r="Y119" s="80">
        <f t="shared" ca="1" si="92"/>
        <v>-222.05326007640363</v>
      </c>
      <c r="Z119" s="80">
        <f t="shared" ca="1" si="78"/>
        <v>0</v>
      </c>
      <c r="AA119" s="80">
        <f t="shared" ca="1" si="93"/>
        <v>0</v>
      </c>
      <c r="AB119" s="81">
        <f t="shared" ca="1" si="69"/>
        <v>-1278.06047441232</v>
      </c>
      <c r="AC119" s="79">
        <f t="shared" ca="1" si="70"/>
        <v>536150.1220752832</v>
      </c>
      <c r="AD119" s="35"/>
      <c r="AE119" s="55">
        <f t="shared" ca="1" si="94"/>
        <v>5.5703631168392276E-3</v>
      </c>
      <c r="AF119" s="78">
        <f t="shared" ca="1" si="95"/>
        <v>0.657400029745279</v>
      </c>
      <c r="AG119" s="35"/>
      <c r="AH119" s="35"/>
      <c r="AK119" s="66"/>
      <c r="AL119" s="66"/>
      <c r="AM119" s="66"/>
      <c r="AN119" s="66"/>
      <c r="AR119" s="69">
        <f t="shared" si="82"/>
        <v>10</v>
      </c>
      <c r="AS119" s="70">
        <f t="shared" si="97"/>
        <v>116</v>
      </c>
      <c r="AT119" s="71">
        <f t="shared" ca="1" si="98"/>
        <v>0.36847950184807798</v>
      </c>
      <c r="AU119" s="72">
        <f t="shared" ca="1" si="83"/>
        <v>8.8859305371316033E-3</v>
      </c>
      <c r="AV119" s="73">
        <f t="shared" ca="1" si="84"/>
        <v>1.0088859305371316</v>
      </c>
      <c r="AW119" s="74">
        <f ca="1">PRODUCT(AV$4:AV119)</f>
        <v>2.6907704966500172</v>
      </c>
      <c r="AY119" s="75">
        <f t="shared" si="99"/>
        <v>116</v>
      </c>
      <c r="AZ119" s="76">
        <f t="shared" ca="1" si="112"/>
        <v>1.0090596596129187</v>
      </c>
      <c r="BA119" s="76">
        <f t="shared" ca="1" si="112"/>
        <v>1.0090596596129187</v>
      </c>
      <c r="BB119" s="76">
        <f t="shared" ca="1" si="112"/>
        <v>1.0090596596129187</v>
      </c>
      <c r="BC119" s="76">
        <f t="shared" ca="1" si="112"/>
        <v>1.0090596596129187</v>
      </c>
      <c r="BD119" s="76">
        <f t="shared" ca="1" si="112"/>
        <v>1.0090596596129187</v>
      </c>
      <c r="BE119" s="76">
        <f t="shared" ca="1" si="112"/>
        <v>1.0090596596129187</v>
      </c>
      <c r="BF119" s="76">
        <f t="shared" ca="1" si="112"/>
        <v>1.0090596596129187</v>
      </c>
      <c r="BG119" s="76">
        <f t="shared" ca="1" si="112"/>
        <v>1.0090596596129187</v>
      </c>
      <c r="BH119" s="76">
        <f t="shared" ca="1" si="112"/>
        <v>1.0090596596129187</v>
      </c>
      <c r="BI119" s="76">
        <f t="shared" ca="1" si="112"/>
        <v>1.0090596596129187</v>
      </c>
      <c r="BJ119" s="76">
        <f t="shared" ca="1" si="112"/>
        <v>1.0090596596129187</v>
      </c>
      <c r="BK119" s="76">
        <f t="shared" ca="1" si="112"/>
        <v>1.0090596596129187</v>
      </c>
      <c r="BL119" s="76">
        <f t="shared" ca="1" si="109"/>
        <v>0.11430000000000118</v>
      </c>
      <c r="BM119" s="77">
        <f t="shared" ca="1" si="110"/>
        <v>264450.39890797227</v>
      </c>
      <c r="BO119" s="70">
        <f t="shared" si="100"/>
        <v>116</v>
      </c>
      <c r="BP119" s="171">
        <f t="shared" ca="1" si="103"/>
        <v>0.11199999999999999</v>
      </c>
      <c r="BQ119" s="172">
        <f t="shared" ca="1" si="86"/>
        <v>8.8859305371316033E-3</v>
      </c>
      <c r="BR119" s="172">
        <f t="shared" ca="1" si="102"/>
        <v>0.37164076283911635</v>
      </c>
    </row>
    <row r="120" spans="5:70">
      <c r="E120">
        <f t="shared" si="107"/>
        <v>117</v>
      </c>
      <c r="F120" s="64">
        <f t="shared" si="88"/>
        <v>64.666666666666885</v>
      </c>
      <c r="G120" s="55">
        <f t="shared" si="63"/>
        <v>0</v>
      </c>
      <c r="H120" s="78">
        <f t="shared" si="101"/>
        <v>1</v>
      </c>
      <c r="I120" s="79">
        <f t="shared" ca="1" si="72"/>
        <v>498640.11150488112</v>
      </c>
      <c r="J120" s="79">
        <f t="shared" ca="1" si="64"/>
        <v>4430.8813938599305</v>
      </c>
      <c r="K120" s="80">
        <f t="shared" ca="1" si="65"/>
        <v>-20</v>
      </c>
      <c r="L120" s="80">
        <f t="shared" ca="1" si="73"/>
        <v>-415.53342625406765</v>
      </c>
      <c r="M120" s="80">
        <f t="shared" ca="1" si="105"/>
        <v>0</v>
      </c>
      <c r="N120" s="80">
        <f t="shared" ca="1" si="74"/>
        <v>0</v>
      </c>
      <c r="O120" s="81">
        <f t="shared" ca="1" si="66"/>
        <v>-3333.3333333333335</v>
      </c>
      <c r="P120" s="79">
        <f t="shared" ca="1" si="67"/>
        <v>499302.12613915367</v>
      </c>
      <c r="Q120" s="35"/>
      <c r="R120">
        <f t="shared" ca="1" si="75"/>
        <v>237</v>
      </c>
      <c r="S120" s="78">
        <f t="shared" ca="1" si="89"/>
        <v>74.666666666666117</v>
      </c>
      <c r="T120" s="55">
        <f t="shared" ca="1" si="76"/>
        <v>5.5703631168392276E-3</v>
      </c>
      <c r="U120" s="78">
        <f t="shared" ca="1" si="77"/>
        <v>0.65373807286657692</v>
      </c>
      <c r="V120" s="79">
        <f t="shared" ca="1" si="90"/>
        <v>533163.57121018623</v>
      </c>
      <c r="W120" s="79">
        <f t="shared" ca="1" si="68"/>
        <v>4737.6544587027338</v>
      </c>
      <c r="X120" s="80">
        <f t="shared" ca="1" si="91"/>
        <v>-13.074761457331538</v>
      </c>
      <c r="Y120" s="80">
        <f t="shared" ca="1" si="92"/>
        <v>-222.15148800424427</v>
      </c>
      <c r="Z120" s="80">
        <f t="shared" ca="1" si="78"/>
        <v>0</v>
      </c>
      <c r="AA120" s="80">
        <f t="shared" ca="1" si="93"/>
        <v>0</v>
      </c>
      <c r="AB120" s="81">
        <f t="shared" ca="1" si="69"/>
        <v>-1270.9412134845636</v>
      </c>
      <c r="AC120" s="79">
        <f t="shared" ca="1" si="70"/>
        <v>536395.05820594286</v>
      </c>
      <c r="AD120" s="35"/>
      <c r="AE120" s="55">
        <f t="shared" ca="1" si="94"/>
        <v>5.5703631168392276E-3</v>
      </c>
      <c r="AF120" s="78">
        <f t="shared" ca="1" si="95"/>
        <v>0.65373807286657692</v>
      </c>
      <c r="AG120" s="35"/>
      <c r="AH120" s="35"/>
      <c r="AK120" s="66"/>
      <c r="AL120" s="66"/>
      <c r="AM120" s="66"/>
      <c r="AN120" s="66"/>
      <c r="AR120" s="69">
        <f t="shared" si="82"/>
        <v>10</v>
      </c>
      <c r="AS120" s="70">
        <f t="shared" si="97"/>
        <v>117</v>
      </c>
      <c r="AT120" s="71">
        <f t="shared" ca="1" si="98"/>
        <v>0.36520521859029909</v>
      </c>
      <c r="AU120" s="72">
        <f t="shared" ca="1" si="83"/>
        <v>8.8859305371316033E-3</v>
      </c>
      <c r="AV120" s="73">
        <f t="shared" ca="1" si="84"/>
        <v>1.0088859305371316</v>
      </c>
      <c r="AW120" s="74">
        <f ca="1">PRODUCT(AV$4:AV120)</f>
        <v>2.7146804963746125</v>
      </c>
      <c r="AY120" s="75">
        <f t="shared" si="99"/>
        <v>117</v>
      </c>
      <c r="AZ120" s="76">
        <f t="shared" ca="1" si="112"/>
        <v>1.0090596596129187</v>
      </c>
      <c r="BA120" s="76">
        <f t="shared" ca="1" si="112"/>
        <v>1.0090596596129187</v>
      </c>
      <c r="BB120" s="76">
        <f t="shared" ca="1" si="112"/>
        <v>1.0090596596129187</v>
      </c>
      <c r="BC120" s="76">
        <f t="shared" ca="1" si="112"/>
        <v>1.0090596596129187</v>
      </c>
      <c r="BD120" s="76">
        <f t="shared" ca="1" si="112"/>
        <v>1.0090596596129187</v>
      </c>
      <c r="BE120" s="76">
        <f t="shared" ca="1" si="112"/>
        <v>1.0090596596129187</v>
      </c>
      <c r="BF120" s="76">
        <f t="shared" ca="1" si="112"/>
        <v>1.0090596596129187</v>
      </c>
      <c r="BG120" s="76">
        <f t="shared" ca="1" si="112"/>
        <v>1.0090596596129187</v>
      </c>
      <c r="BH120" s="76">
        <f t="shared" ca="1" si="112"/>
        <v>1.0090596596129187</v>
      </c>
      <c r="BI120" s="76">
        <f t="shared" ca="1" si="112"/>
        <v>1.0090596596129187</v>
      </c>
      <c r="BJ120" s="76">
        <f t="shared" ca="1" si="112"/>
        <v>1.0090596596129187</v>
      </c>
      <c r="BK120" s="76">
        <f t="shared" ca="1" si="112"/>
        <v>1.0090596596129187</v>
      </c>
      <c r="BL120" s="76">
        <f t="shared" ca="1" si="109"/>
        <v>0.11430000000000118</v>
      </c>
      <c r="BM120" s="77">
        <f t="shared" ca="1" si="110"/>
        <v>294677.0795031538</v>
      </c>
      <c r="BO120" s="70">
        <f t="shared" si="100"/>
        <v>117</v>
      </c>
      <c r="BP120" s="171">
        <f t="shared" ca="1" si="103"/>
        <v>0.11199999999999999</v>
      </c>
      <c r="BQ120" s="172">
        <f t="shared" ca="1" si="86"/>
        <v>8.8859305371316033E-3</v>
      </c>
      <c r="BR120" s="172">
        <f t="shared" ca="1" si="102"/>
        <v>0.36836747504373912</v>
      </c>
    </row>
    <row r="121" spans="5:70">
      <c r="E121">
        <f t="shared" si="107"/>
        <v>118</v>
      </c>
      <c r="F121" s="64">
        <f t="shared" si="88"/>
        <v>64.750000000000213</v>
      </c>
      <c r="G121" s="55">
        <f t="shared" si="63"/>
        <v>0</v>
      </c>
      <c r="H121" s="78">
        <f t="shared" si="101"/>
        <v>1</v>
      </c>
      <c r="I121" s="79">
        <f t="shared" ca="1" si="72"/>
        <v>499302.12613915367</v>
      </c>
      <c r="J121" s="79">
        <f t="shared" ca="1" si="64"/>
        <v>4436.7640099146411</v>
      </c>
      <c r="K121" s="80">
        <f t="shared" ca="1" si="65"/>
        <v>-20</v>
      </c>
      <c r="L121" s="80">
        <f t="shared" ca="1" si="73"/>
        <v>-416.08510511596143</v>
      </c>
      <c r="M121" s="80">
        <f t="shared" ca="1" si="105"/>
        <v>0</v>
      </c>
      <c r="N121" s="80">
        <f t="shared" ca="1" si="74"/>
        <v>0</v>
      </c>
      <c r="O121" s="81">
        <f t="shared" ca="1" si="66"/>
        <v>-3333.3333333333335</v>
      </c>
      <c r="P121" s="79">
        <f t="shared" ca="1" si="67"/>
        <v>499969.47171061905</v>
      </c>
      <c r="Q121" s="35"/>
      <c r="R121">
        <f t="shared" ca="1" si="75"/>
        <v>238</v>
      </c>
      <c r="S121" s="78">
        <f t="shared" ca="1" si="89"/>
        <v>74.749999999999446</v>
      </c>
      <c r="T121" s="55">
        <f t="shared" ca="1" si="76"/>
        <v>5.5703631168392276E-3</v>
      </c>
      <c r="U121" s="78">
        <f t="shared" ca="1" si="77"/>
        <v>0.65009651441740735</v>
      </c>
      <c r="V121" s="79">
        <f t="shared" ca="1" si="90"/>
        <v>533407.14295765769</v>
      </c>
      <c r="W121" s="79">
        <f t="shared" ca="1" si="68"/>
        <v>4739.8188203315731</v>
      </c>
      <c r="X121" s="80">
        <f t="shared" ca="1" si="91"/>
        <v>-13.001930288348147</v>
      </c>
      <c r="Y121" s="80">
        <f t="shared" ca="1" si="92"/>
        <v>-222.25297623235738</v>
      </c>
      <c r="Z121" s="80">
        <f t="shared" ca="1" si="78"/>
        <v>0</v>
      </c>
      <c r="AA121" s="80">
        <f t="shared" ca="1" si="93"/>
        <v>0</v>
      </c>
      <c r="AB121" s="81">
        <f t="shared" ca="1" si="69"/>
        <v>-1263.8616094252982</v>
      </c>
      <c r="AC121" s="79">
        <f t="shared" ca="1" si="70"/>
        <v>536647.84526204329</v>
      </c>
      <c r="AD121" s="35"/>
      <c r="AE121" s="55">
        <f t="shared" ca="1" si="94"/>
        <v>5.5703631168392276E-3</v>
      </c>
      <c r="AF121" s="78">
        <f t="shared" ca="1" si="95"/>
        <v>0.65009651441740735</v>
      </c>
      <c r="AG121" s="35"/>
      <c r="AH121" s="35"/>
      <c r="AR121" s="69">
        <f t="shared" si="82"/>
        <v>10</v>
      </c>
      <c r="AS121" s="70">
        <f t="shared" si="97"/>
        <v>118</v>
      </c>
      <c r="AT121" s="71">
        <f t="shared" ca="1" si="98"/>
        <v>0.36196003038610775</v>
      </c>
      <c r="AU121" s="72">
        <f t="shared" ca="1" si="83"/>
        <v>8.8859305371316033E-3</v>
      </c>
      <c r="AV121" s="73">
        <f t="shared" ca="1" si="84"/>
        <v>1.0088859305371316</v>
      </c>
      <c r="AW121" s="74">
        <f ca="1">PRODUCT(AV$4:AV121)</f>
        <v>2.7388029586959033</v>
      </c>
      <c r="AY121" s="75">
        <f t="shared" si="99"/>
        <v>118</v>
      </c>
      <c r="AZ121" s="76">
        <f t="shared" ca="1" si="112"/>
        <v>1.0090596596129187</v>
      </c>
      <c r="BA121" s="76">
        <f t="shared" ca="1" si="112"/>
        <v>1.0090596596129187</v>
      </c>
      <c r="BB121" s="76">
        <f t="shared" ca="1" si="112"/>
        <v>1.0090596596129187</v>
      </c>
      <c r="BC121" s="76">
        <f t="shared" ca="1" si="112"/>
        <v>1.0090596596129187</v>
      </c>
      <c r="BD121" s="76">
        <f t="shared" ca="1" si="112"/>
        <v>1.0090596596129187</v>
      </c>
      <c r="BE121" s="76">
        <f t="shared" ca="1" si="112"/>
        <v>1.0090596596129187</v>
      </c>
      <c r="BF121" s="76">
        <f t="shared" ca="1" si="112"/>
        <v>1.0090596596129187</v>
      </c>
      <c r="BG121" s="76">
        <f t="shared" ca="1" si="112"/>
        <v>1.0090596596129187</v>
      </c>
      <c r="BH121" s="76">
        <f t="shared" ca="1" si="112"/>
        <v>1.0090596596129187</v>
      </c>
      <c r="BI121" s="76">
        <f t="shared" ca="1" si="112"/>
        <v>1.0090596596129187</v>
      </c>
      <c r="BJ121" s="76">
        <f t="shared" ca="1" si="112"/>
        <v>1.0090596596129187</v>
      </c>
      <c r="BK121" s="76">
        <f t="shared" ca="1" si="112"/>
        <v>1.0090596596129187</v>
      </c>
      <c r="BL121" s="76">
        <f t="shared" ca="1" si="109"/>
        <v>0.11430000000000118</v>
      </c>
      <c r="BM121" s="77">
        <f t="shared" ca="1" si="110"/>
        <v>328358.66969036462</v>
      </c>
      <c r="BO121" s="70">
        <f t="shared" si="100"/>
        <v>118</v>
      </c>
      <c r="BP121" s="171">
        <f t="shared" ca="1" si="103"/>
        <v>0.11199999999999999</v>
      </c>
      <c r="BQ121" s="172">
        <f t="shared" ca="1" si="86"/>
        <v>8.8859305371316033E-3</v>
      </c>
      <c r="BR121" s="172">
        <f t="shared" ca="1" si="102"/>
        <v>0.36512301727472801</v>
      </c>
    </row>
    <row r="122" spans="5:70">
      <c r="E122">
        <f t="shared" si="107"/>
        <v>119</v>
      </c>
      <c r="F122" s="64">
        <f t="shared" si="88"/>
        <v>64.833333333333542</v>
      </c>
      <c r="G122" s="55">
        <f t="shared" si="63"/>
        <v>0</v>
      </c>
      <c r="H122" s="78">
        <f t="shared" si="101"/>
        <v>1</v>
      </c>
      <c r="I122" s="79">
        <f t="shared" ca="1" si="72"/>
        <v>499969.47171061905</v>
      </c>
      <c r="J122" s="79">
        <f t="shared" ca="1" si="64"/>
        <v>4442.6939963069453</v>
      </c>
      <c r="K122" s="80">
        <f t="shared" ca="1" si="65"/>
        <v>-20</v>
      </c>
      <c r="L122" s="80">
        <f t="shared" ca="1" si="73"/>
        <v>-416.64122642551592</v>
      </c>
      <c r="M122" s="80">
        <f t="shared" ca="1" si="105"/>
        <v>0</v>
      </c>
      <c r="N122" s="80">
        <f t="shared" ca="1" si="74"/>
        <v>0</v>
      </c>
      <c r="O122" s="81">
        <f t="shared" ca="1" si="66"/>
        <v>-3333.3333333333335</v>
      </c>
      <c r="P122" s="79">
        <f t="shared" ca="1" si="67"/>
        <v>500642.19114716718</v>
      </c>
      <c r="Q122" s="35"/>
      <c r="R122">
        <f t="shared" ca="1" si="75"/>
        <v>239</v>
      </c>
      <c r="S122" s="78">
        <f t="shared" ca="1" si="89"/>
        <v>74.833333333332774</v>
      </c>
      <c r="T122" s="55">
        <f t="shared" ca="1" si="76"/>
        <v>5.5703631168392276E-3</v>
      </c>
      <c r="U122" s="78">
        <f t="shared" ca="1" si="77"/>
        <v>0.64647524077111085</v>
      </c>
      <c r="V122" s="79">
        <f t="shared" ca="1" si="90"/>
        <v>533658.52189806441</v>
      </c>
      <c r="W122" s="79">
        <f t="shared" ca="1" si="68"/>
        <v>4742.0525561345248</v>
      </c>
      <c r="X122" s="80">
        <f t="shared" ca="1" si="91"/>
        <v>-12.929504815422217</v>
      </c>
      <c r="Y122" s="80">
        <f t="shared" ca="1" si="92"/>
        <v>-222.35771745752686</v>
      </c>
      <c r="Z122" s="80">
        <f t="shared" ca="1" si="78"/>
        <v>0</v>
      </c>
      <c r="AA122" s="80">
        <f t="shared" ca="1" si="93"/>
        <v>0</v>
      </c>
      <c r="AB122" s="81">
        <f t="shared" ca="1" si="69"/>
        <v>-1256.8214413313665</v>
      </c>
      <c r="AC122" s="79">
        <f t="shared" ca="1" si="70"/>
        <v>536908.46579059458</v>
      </c>
      <c r="AD122" s="35"/>
      <c r="AE122" s="55">
        <f t="shared" ca="1" si="94"/>
        <v>5.5703631168392276E-3</v>
      </c>
      <c r="AF122" s="78">
        <f t="shared" ca="1" si="95"/>
        <v>0.64647524077111085</v>
      </c>
      <c r="AG122" s="35"/>
      <c r="AH122" s="35"/>
      <c r="AR122" s="69">
        <f t="shared" si="82"/>
        <v>10</v>
      </c>
      <c r="AS122" s="70">
        <f t="shared" si="97"/>
        <v>119</v>
      </c>
      <c r="AT122" s="71">
        <f t="shared" ca="1" si="98"/>
        <v>0.35874367869887874</v>
      </c>
      <c r="AU122" s="72">
        <f t="shared" ca="1" si="83"/>
        <v>8.8859305371316033E-3</v>
      </c>
      <c r="AV122" s="73">
        <f t="shared" ca="1" si="84"/>
        <v>1.0088859305371316</v>
      </c>
      <c r="AW122" s="74">
        <f ca="1">PRODUCT(AV$4:AV122)</f>
        <v>2.7631397715417658</v>
      </c>
      <c r="AY122" s="75">
        <f t="shared" si="99"/>
        <v>119</v>
      </c>
      <c r="AZ122" s="76">
        <f t="shared" ca="1" si="112"/>
        <v>1.0090596596129187</v>
      </c>
      <c r="BA122" s="76">
        <f t="shared" ca="1" si="112"/>
        <v>1.0090596596129187</v>
      </c>
      <c r="BB122" s="76">
        <f t="shared" ca="1" si="112"/>
        <v>1.0090596596129187</v>
      </c>
      <c r="BC122" s="76">
        <f t="shared" ca="1" si="112"/>
        <v>1.0090596596129187</v>
      </c>
      <c r="BD122" s="76">
        <f t="shared" ca="1" si="112"/>
        <v>1.0090596596129187</v>
      </c>
      <c r="BE122" s="76">
        <f t="shared" ca="1" si="112"/>
        <v>1.0090596596129187</v>
      </c>
      <c r="BF122" s="76">
        <f t="shared" ca="1" si="112"/>
        <v>1.0090596596129187</v>
      </c>
      <c r="BG122" s="76">
        <f t="shared" ca="1" si="112"/>
        <v>1.0090596596129187</v>
      </c>
      <c r="BH122" s="76">
        <f t="shared" ca="1" si="112"/>
        <v>1.0090596596129187</v>
      </c>
      <c r="BI122" s="76">
        <f t="shared" ca="1" si="112"/>
        <v>1.0090596596129187</v>
      </c>
      <c r="BJ122" s="76">
        <f t="shared" ca="1" si="112"/>
        <v>1.0090596596129187</v>
      </c>
      <c r="BK122" s="76">
        <f t="shared" ca="1" si="112"/>
        <v>1.0090596596129187</v>
      </c>
      <c r="BL122" s="76">
        <f t="shared" ca="1" si="109"/>
        <v>0.11430000000000118</v>
      </c>
      <c r="BM122" s="77">
        <f t="shared" ca="1" si="110"/>
        <v>365890.0656359737</v>
      </c>
      <c r="BO122" s="70">
        <f t="shared" si="100"/>
        <v>119</v>
      </c>
      <c r="BP122" s="171">
        <f t="shared" ca="1" si="103"/>
        <v>0.11199999999999999</v>
      </c>
      <c r="BQ122" s="172">
        <f t="shared" ca="1" si="86"/>
        <v>8.8859305371316033E-3</v>
      </c>
      <c r="BR122" s="172">
        <f t="shared" ca="1" si="102"/>
        <v>0.36190713560683341</v>
      </c>
    </row>
    <row r="123" spans="5:70">
      <c r="E123">
        <f t="shared" si="107"/>
        <v>120</v>
      </c>
      <c r="F123" s="64">
        <f t="shared" si="88"/>
        <v>64.91666666666687</v>
      </c>
      <c r="G123" s="55">
        <f t="shared" si="63"/>
        <v>0</v>
      </c>
      <c r="H123" s="78">
        <f t="shared" si="101"/>
        <v>1</v>
      </c>
      <c r="I123" s="79">
        <f t="shared" ca="1" si="72"/>
        <v>500642.19114716718</v>
      </c>
      <c r="J123" s="79">
        <f t="shared" ca="1" si="64"/>
        <v>4448.6717344910903</v>
      </c>
      <c r="K123" s="80">
        <f t="shared" ca="1" si="65"/>
        <v>-20</v>
      </c>
      <c r="L123" s="80">
        <f t="shared" ca="1" si="73"/>
        <v>-417.20182595597265</v>
      </c>
      <c r="M123" s="80">
        <f t="shared" ca="1" si="105"/>
        <v>0</v>
      </c>
      <c r="N123" s="80">
        <f t="shared" ca="1" si="74"/>
        <v>0</v>
      </c>
      <c r="O123" s="81">
        <f t="shared" ca="1" si="66"/>
        <v>-3333.3333333333335</v>
      </c>
      <c r="P123" s="79">
        <f t="shared" ca="1" si="67"/>
        <v>501320.32772236894</v>
      </c>
      <c r="Q123" s="35"/>
      <c r="R123">
        <f t="shared" ca="1" si="75"/>
        <v>240</v>
      </c>
      <c r="S123" s="78">
        <f t="shared" ca="1" si="89"/>
        <v>74.916666666666103</v>
      </c>
      <c r="T123" s="55">
        <f t="shared" ca="1" si="76"/>
        <v>5.5703631168392276E-3</v>
      </c>
      <c r="U123" s="78">
        <f t="shared" ca="1" si="77"/>
        <v>0.64287413893396972</v>
      </c>
      <c r="V123" s="79">
        <f t="shared" ca="1" si="90"/>
        <v>533917.69067563594</v>
      </c>
      <c r="W123" s="79">
        <f t="shared" ca="1" si="68"/>
        <v>4744.3555118894192</v>
      </c>
      <c r="X123" s="80">
        <f t="shared" ca="1" si="91"/>
        <v>-12.857482778679394</v>
      </c>
      <c r="Y123" s="80">
        <f t="shared" ca="1" si="92"/>
        <v>-222.46570444818167</v>
      </c>
      <c r="Z123" s="80">
        <f t="shared" ca="1" si="78"/>
        <v>0</v>
      </c>
      <c r="AA123" s="80">
        <f t="shared" ca="1" si="93"/>
        <v>0</v>
      </c>
      <c r="AB123" s="81">
        <f t="shared" ca="1" si="69"/>
        <v>-1249.8204895301214</v>
      </c>
      <c r="AC123" s="79">
        <f t="shared" ca="1" si="70"/>
        <v>537176.90251076838</v>
      </c>
      <c r="AD123" s="35"/>
      <c r="AE123" s="55">
        <f t="shared" ca="1" si="94"/>
        <v>5.5703631168392276E-3</v>
      </c>
      <c r="AF123" s="78">
        <f t="shared" ca="1" si="95"/>
        <v>0.64287413893396972</v>
      </c>
      <c r="AG123" s="35"/>
      <c r="AH123" s="35"/>
      <c r="AR123" s="69">
        <f t="shared" si="82"/>
        <v>10</v>
      </c>
      <c r="AS123" s="70">
        <f t="shared" si="97"/>
        <v>120</v>
      </c>
      <c r="AT123" s="71">
        <f t="shared" ca="1" si="98"/>
        <v>0.35555590728932546</v>
      </c>
      <c r="AU123" s="72">
        <f t="shared" ca="1" si="83"/>
        <v>8.8859305371316033E-3</v>
      </c>
      <c r="AV123" s="73">
        <f t="shared" ca="1" si="84"/>
        <v>1.0088859305371316</v>
      </c>
      <c r="AW123" s="74">
        <f ca="1">PRODUCT(AV$4:AV123)</f>
        <v>2.7876928396160716</v>
      </c>
      <c r="AY123" s="75">
        <f t="shared" si="99"/>
        <v>120</v>
      </c>
      <c r="AZ123" s="76">
        <f t="shared" ca="1" si="112"/>
        <v>1.0090596596129187</v>
      </c>
      <c r="BA123" s="76">
        <f t="shared" ca="1" si="112"/>
        <v>1.0090596596129187</v>
      </c>
      <c r="BB123" s="76">
        <f t="shared" ca="1" si="112"/>
        <v>1.0090596596129187</v>
      </c>
      <c r="BC123" s="76">
        <f t="shared" ca="1" si="112"/>
        <v>1.0090596596129187</v>
      </c>
      <c r="BD123" s="76">
        <f t="shared" ca="1" si="112"/>
        <v>1.0090596596129187</v>
      </c>
      <c r="BE123" s="76">
        <f t="shared" ca="1" si="112"/>
        <v>1.0090596596129187</v>
      </c>
      <c r="BF123" s="76">
        <f t="shared" ca="1" si="112"/>
        <v>1.0090596596129187</v>
      </c>
      <c r="BG123" s="76">
        <f t="shared" ca="1" si="112"/>
        <v>1.0090596596129187</v>
      </c>
      <c r="BH123" s="76">
        <f t="shared" ca="1" si="112"/>
        <v>1.0090596596129187</v>
      </c>
      <c r="BI123" s="76">
        <f t="shared" ca="1" si="112"/>
        <v>1.0090596596129187</v>
      </c>
      <c r="BJ123" s="76">
        <f t="shared" ca="1" si="112"/>
        <v>1.0090596596129187</v>
      </c>
      <c r="BK123" s="76">
        <f t="shared" ca="1" si="112"/>
        <v>1.0090596596129187</v>
      </c>
      <c r="BL123" s="76">
        <f t="shared" ca="1" si="109"/>
        <v>0.11430000000000118</v>
      </c>
      <c r="BM123" s="77">
        <f t="shared" ca="1" si="110"/>
        <v>407711.30013816594</v>
      </c>
      <c r="BO123" s="70">
        <f t="shared" si="100"/>
        <v>120</v>
      </c>
      <c r="BP123" s="171">
        <f t="shared" ca="1" si="103"/>
        <v>0.11199999999999999</v>
      </c>
      <c r="BQ123" s="172">
        <f t="shared" ca="1" si="86"/>
        <v>8.8859305371316033E-3</v>
      </c>
      <c r="BR123" s="172">
        <f t="shared" ca="1" si="102"/>
        <v>0.35871957835129464</v>
      </c>
    </row>
    <row r="124" spans="5:70">
      <c r="E124">
        <f t="shared" si="107"/>
        <v>121</v>
      </c>
      <c r="F124" s="64">
        <f t="shared" si="88"/>
        <v>65.000000000000199</v>
      </c>
      <c r="G124" s="55">
        <f t="shared" si="63"/>
        <v>0</v>
      </c>
      <c r="H124" s="78">
        <f t="shared" si="101"/>
        <v>1</v>
      </c>
      <c r="I124" s="79">
        <f t="shared" ca="1" si="72"/>
        <v>501320.32772236894</v>
      </c>
      <c r="J124" s="79">
        <f t="shared" ca="1" si="64"/>
        <v>4454.6976089930213</v>
      </c>
      <c r="K124" s="80">
        <f t="shared" ca="1" si="65"/>
        <v>-20</v>
      </c>
      <c r="L124" s="80">
        <f t="shared" ca="1" si="73"/>
        <v>-417.76693976864078</v>
      </c>
      <c r="M124" s="80">
        <f t="shared" ca="1" si="105"/>
        <v>-3759.9024579177667</v>
      </c>
      <c r="N124" s="80">
        <f t="shared" ca="1" si="74"/>
        <v>0</v>
      </c>
      <c r="O124" s="81">
        <f t="shared" ca="1" si="66"/>
        <v>-1944.1138067905574</v>
      </c>
      <c r="P124" s="79">
        <f t="shared" ca="1" si="67"/>
        <v>499633.24212688504</v>
      </c>
      <c r="Q124" s="35"/>
      <c r="R124">
        <f t="shared" ca="1" si="75"/>
        <v>241</v>
      </c>
      <c r="S124" s="78">
        <f t="shared" ca="1" si="89"/>
        <v>74.999999999999432</v>
      </c>
      <c r="T124" s="55">
        <f t="shared" ca="1" si="76"/>
        <v>5.5703631168392276E-3</v>
      </c>
      <c r="U124" s="78">
        <f t="shared" ca="1" si="77"/>
        <v>0.6392930965416822</v>
      </c>
      <c r="V124" s="79">
        <f t="shared" ca="1" si="90"/>
        <v>534184.63210580451</v>
      </c>
      <c r="W124" s="79">
        <f t="shared" ca="1" si="68"/>
        <v>4746.727534895379</v>
      </c>
      <c r="X124" s="80">
        <f t="shared" ca="1" si="91"/>
        <v>-12.785861930833644</v>
      </c>
      <c r="Y124" s="80">
        <f t="shared" ca="1" si="92"/>
        <v>-222.57693004408523</v>
      </c>
      <c r="Z124" s="80">
        <f t="shared" ca="1" si="78"/>
        <v>-4006.3847407935336</v>
      </c>
      <c r="AA124" s="80">
        <f t="shared" ca="1" si="93"/>
        <v>0</v>
      </c>
      <c r="AB124" s="81">
        <f ca="1">-MIN(IF(MOD(R124,IF($C$7="Annual",12,1))=0,1,0)*$C$39*U124/IF($C$7="Monthly",12,1),V124)</f>
        <v>-1242.8585355725731</v>
      </c>
      <c r="AC124" s="79">
        <f t="shared" ca="1" si="70"/>
        <v>533446.75357235898</v>
      </c>
      <c r="AD124" s="35"/>
      <c r="AE124" s="55">
        <f t="shared" ca="1" si="94"/>
        <v>5.5703631168392276E-3</v>
      </c>
      <c r="AF124" s="78">
        <f t="shared" ca="1" si="95"/>
        <v>0.6392930965416822</v>
      </c>
      <c r="AG124" s="35"/>
      <c r="AH124" s="35"/>
      <c r="AR124" s="69">
        <f t="shared" si="82"/>
        <v>11</v>
      </c>
      <c r="AS124" s="70">
        <f t="shared" si="97"/>
        <v>121</v>
      </c>
      <c r="AT124" s="71">
        <f t="shared" ca="1" si="98"/>
        <v>0.35239646219508569</v>
      </c>
      <c r="AU124" s="72">
        <f t="shared" ca="1" si="83"/>
        <v>8.8859305371316033E-3</v>
      </c>
      <c r="AV124" s="73">
        <f t="shared" ca="1" si="84"/>
        <v>1.0088859305371316</v>
      </c>
      <c r="AW124" s="74">
        <f ca="1">PRODUCT(AV$4:AV124)</f>
        <v>2.8124640845477593</v>
      </c>
      <c r="AY124" s="75">
        <f t="shared" si="99"/>
        <v>121</v>
      </c>
      <c r="AZ124" s="76">
        <f t="shared" ca="1" si="112"/>
        <v>1.0090596596129187</v>
      </c>
      <c r="BA124" s="76">
        <f t="shared" ca="1" si="112"/>
        <v>1.0090596596129187</v>
      </c>
      <c r="BB124" s="76">
        <f t="shared" ca="1" si="112"/>
        <v>1.0090596596129187</v>
      </c>
      <c r="BC124" s="76">
        <f t="shared" ca="1" si="112"/>
        <v>1.0090596596129187</v>
      </c>
      <c r="BD124" s="76">
        <f t="shared" ca="1" si="112"/>
        <v>1.0090596596129187</v>
      </c>
      <c r="BE124" s="76">
        <f t="shared" ca="1" si="112"/>
        <v>1.0090596596129187</v>
      </c>
      <c r="BF124" s="76">
        <f t="shared" ca="1" si="112"/>
        <v>1.0090596596129187</v>
      </c>
      <c r="BG124" s="76">
        <f t="shared" ca="1" si="112"/>
        <v>1.0090596596129187</v>
      </c>
      <c r="BH124" s="76">
        <f t="shared" ca="1" si="112"/>
        <v>1.0090596596129187</v>
      </c>
      <c r="BI124" s="76">
        <f t="shared" ca="1" si="112"/>
        <v>1.0090596596129187</v>
      </c>
      <c r="BJ124" s="76">
        <f t="shared" ca="1" si="112"/>
        <v>1.0090596596129187</v>
      </c>
      <c r="BK124" s="76">
        <f t="shared" ca="1" si="112"/>
        <v>1.0090596596129187</v>
      </c>
      <c r="BL124" s="76">
        <f t="shared" ca="1" si="109"/>
        <v>0.11430000000000118</v>
      </c>
      <c r="BM124" s="77">
        <f t="shared" ca="1" si="110"/>
        <v>454312.70174395881</v>
      </c>
      <c r="BO124" s="70">
        <f t="shared" si="100"/>
        <v>121</v>
      </c>
      <c r="BP124" s="171">
        <f t="shared" ca="1" si="103"/>
        <v>0.11199999999999999</v>
      </c>
      <c r="BQ124" s="172">
        <f t="shared" ca="1" si="86"/>
        <v>8.8859305371316033E-3</v>
      </c>
      <c r="BR124" s="172">
        <f t="shared" ca="1" si="102"/>
        <v>0.35556009603614164</v>
      </c>
    </row>
    <row r="125" spans="5:70">
      <c r="E125">
        <f t="shared" si="107"/>
        <v>122</v>
      </c>
      <c r="F125" s="64">
        <f t="shared" si="88"/>
        <v>65.083333333333528</v>
      </c>
      <c r="G125" s="55">
        <f t="shared" si="63"/>
        <v>0</v>
      </c>
      <c r="H125" s="78">
        <f t="shared" si="101"/>
        <v>1</v>
      </c>
      <c r="I125" s="79">
        <f t="shared" ca="1" si="72"/>
        <v>499633.24212688504</v>
      </c>
      <c r="J125" s="79">
        <f t="shared" ca="1" si="64"/>
        <v>4439.7062835813558</v>
      </c>
      <c r="K125" s="80">
        <f t="shared" ca="1" si="65"/>
        <v>-20</v>
      </c>
      <c r="L125" s="80">
        <f t="shared" ca="1" si="73"/>
        <v>-416.36103510573759</v>
      </c>
      <c r="M125" s="80">
        <f t="shared" ca="1" si="105"/>
        <v>0</v>
      </c>
      <c r="N125" s="80">
        <f t="shared" ca="1" si="74"/>
        <v>0</v>
      </c>
      <c r="O125" s="81">
        <f t="shared" ca="1" si="66"/>
        <v>-1944.1138067905574</v>
      </c>
      <c r="P125" s="79">
        <f t="shared" ca="1" si="67"/>
        <v>501692.47356857016</v>
      </c>
      <c r="Q125" s="35"/>
      <c r="R125">
        <f t="shared" ca="1" si="75"/>
        <v>242</v>
      </c>
      <c r="S125" s="78">
        <f t="shared" ca="1" si="89"/>
        <v>75.08333333333276</v>
      </c>
      <c r="T125" s="55">
        <f t="shared" ca="1" si="76"/>
        <v>5.5703631168392276E-3</v>
      </c>
      <c r="U125" s="78">
        <f t="shared" ca="1" si="77"/>
        <v>0.63573200185585643</v>
      </c>
      <c r="V125" s="79">
        <f t="shared" ca="1" si="90"/>
        <v>530475.26145146193</v>
      </c>
      <c r="W125" s="79">
        <f t="shared" ca="1" si="68"/>
        <v>4713.7663249244169</v>
      </c>
      <c r="X125" s="80">
        <f t="shared" ca="1" si="91"/>
        <v>-12.714640037117128</v>
      </c>
      <c r="Y125" s="80">
        <f t="shared" ca="1" si="92"/>
        <v>-221.03135893810915</v>
      </c>
      <c r="Z125" s="80">
        <f t="shared" ca="1" si="78"/>
        <v>0</v>
      </c>
      <c r="AA125" s="80">
        <f t="shared" ca="1" si="93"/>
        <v>0</v>
      </c>
      <c r="AB125" s="81">
        <f t="shared" ca="1" si="69"/>
        <v>-1235.9353622265708</v>
      </c>
      <c r="AC125" s="79">
        <f t="shared" ca="1" si="70"/>
        <v>533719.34641518455</v>
      </c>
      <c r="AD125" s="35"/>
      <c r="AE125" s="55">
        <f t="shared" ca="1" si="94"/>
        <v>5.5703631168392276E-3</v>
      </c>
      <c r="AF125" s="78">
        <f t="shared" ca="1" si="95"/>
        <v>0.63573200185585643</v>
      </c>
      <c r="AG125" s="35"/>
      <c r="AH125" s="35"/>
      <c r="AR125" s="69">
        <f t="shared" si="82"/>
        <v>11</v>
      </c>
      <c r="AS125" s="70">
        <f t="shared" si="97"/>
        <v>122</v>
      </c>
      <c r="AT125" s="71">
        <f t="shared" ca="1" si="98"/>
        <v>0.34926509171048925</v>
      </c>
      <c r="AU125" s="72">
        <f t="shared" ca="1" si="83"/>
        <v>8.8859305371316033E-3</v>
      </c>
      <c r="AV125" s="73">
        <f t="shared" ca="1" si="84"/>
        <v>1.0088859305371316</v>
      </c>
      <c r="AW125" s="74">
        <f ca="1">PRODUCT(AV$4:AV125)</f>
        <v>2.8374554450412282</v>
      </c>
      <c r="AY125" s="75">
        <f t="shared" si="99"/>
        <v>122</v>
      </c>
      <c r="AZ125" s="76">
        <f t="shared" ref="AZ125:BK134" ca="1" si="113">OFFSET($AV$3,($AY125*12-12)+AZ$3,0)</f>
        <v>1.0090596596129187</v>
      </c>
      <c r="BA125" s="76">
        <f t="shared" ca="1" si="113"/>
        <v>1.0090596596129187</v>
      </c>
      <c r="BB125" s="76">
        <f t="shared" ca="1" si="113"/>
        <v>1.0090596596129187</v>
      </c>
      <c r="BC125" s="76">
        <f t="shared" ca="1" si="113"/>
        <v>1.0090596596129187</v>
      </c>
      <c r="BD125" s="76">
        <f t="shared" ca="1" si="113"/>
        <v>1.0090596596129187</v>
      </c>
      <c r="BE125" s="76">
        <f t="shared" ca="1" si="113"/>
        <v>1.0090596596129187</v>
      </c>
      <c r="BF125" s="76">
        <f t="shared" ca="1" si="113"/>
        <v>1.0090596596129187</v>
      </c>
      <c r="BG125" s="76">
        <f t="shared" ca="1" si="113"/>
        <v>1.0090596596129187</v>
      </c>
      <c r="BH125" s="76">
        <f t="shared" ca="1" si="113"/>
        <v>1.0090596596129187</v>
      </c>
      <c r="BI125" s="76">
        <f t="shared" ca="1" si="113"/>
        <v>1.0090596596129187</v>
      </c>
      <c r="BJ125" s="76">
        <f t="shared" ca="1" si="113"/>
        <v>1.0090596596129187</v>
      </c>
      <c r="BK125" s="76">
        <f t="shared" ca="1" si="113"/>
        <v>1.0090596596129187</v>
      </c>
      <c r="BL125" s="76">
        <f t="shared" ca="1" si="109"/>
        <v>0.11430000000000118</v>
      </c>
      <c r="BM125" s="77">
        <f t="shared" ca="1" si="110"/>
        <v>506240.64355329383</v>
      </c>
      <c r="BO125" s="70">
        <f t="shared" si="100"/>
        <v>122</v>
      </c>
      <c r="BP125" s="171">
        <f t="shared" ca="1" si="103"/>
        <v>0.11199999999999999</v>
      </c>
      <c r="BQ125" s="172">
        <f t="shared" ca="1" si="86"/>
        <v>8.8859305371316033E-3</v>
      </c>
      <c r="BR125" s="172">
        <f t="shared" ca="1" si="102"/>
        <v>0.35242844138667012</v>
      </c>
    </row>
    <row r="126" spans="5:70">
      <c r="E126">
        <f t="shared" si="107"/>
        <v>123</v>
      </c>
      <c r="F126" s="64">
        <f t="shared" si="88"/>
        <v>65.166666666666856</v>
      </c>
      <c r="G126" s="55">
        <f t="shared" si="63"/>
        <v>0</v>
      </c>
      <c r="H126" s="78">
        <f t="shared" si="101"/>
        <v>1</v>
      </c>
      <c r="I126" s="79">
        <f t="shared" ca="1" si="72"/>
        <v>501692.47356857016</v>
      </c>
      <c r="J126" s="79">
        <f t="shared" ca="1" si="64"/>
        <v>4458.004471132047</v>
      </c>
      <c r="K126" s="80">
        <f t="shared" ca="1" si="65"/>
        <v>-20</v>
      </c>
      <c r="L126" s="80">
        <f t="shared" ca="1" si="73"/>
        <v>-418.07706130714183</v>
      </c>
      <c r="M126" s="80">
        <f t="shared" ca="1" si="105"/>
        <v>0</v>
      </c>
      <c r="N126" s="80">
        <f t="shared" ca="1" si="74"/>
        <v>0</v>
      </c>
      <c r="O126" s="81">
        <f t="shared" ca="1" si="66"/>
        <v>-1944.1138067905574</v>
      </c>
      <c r="P126" s="79">
        <f t="shared" ca="1" si="67"/>
        <v>503768.28717160452</v>
      </c>
      <c r="Q126" s="35"/>
      <c r="R126">
        <f t="shared" ca="1" si="75"/>
        <v>243</v>
      </c>
      <c r="S126" s="78">
        <f t="shared" ca="1" si="89"/>
        <v>75.166666666666089</v>
      </c>
      <c r="T126" s="55">
        <f t="shared" ca="1" si="76"/>
        <v>5.5703631168392276E-3</v>
      </c>
      <c r="U126" s="78">
        <f t="shared" ca="1" si="77"/>
        <v>0.6321907437605242</v>
      </c>
      <c r="V126" s="79">
        <f t="shared" ca="1" si="90"/>
        <v>530746.33585316991</v>
      </c>
      <c r="W126" s="79">
        <f t="shared" ca="1" si="68"/>
        <v>4716.1750732283881</v>
      </c>
      <c r="X126" s="80">
        <f t="shared" ca="1" si="91"/>
        <v>-12.643814875210484</v>
      </c>
      <c r="Y126" s="80">
        <f t="shared" ca="1" si="92"/>
        <v>-221.14430660548749</v>
      </c>
      <c r="Z126" s="80">
        <f t="shared" ca="1" si="78"/>
        <v>0</v>
      </c>
      <c r="AA126" s="80">
        <f t="shared" ca="1" si="93"/>
        <v>0</v>
      </c>
      <c r="AB126" s="81">
        <f t="shared" ca="1" si="69"/>
        <v>-1229.0507534700266</v>
      </c>
      <c r="AC126" s="79">
        <f t="shared" ca="1" si="70"/>
        <v>533999.67205144768</v>
      </c>
      <c r="AD126" s="35"/>
      <c r="AE126" s="55">
        <f t="shared" ca="1" si="94"/>
        <v>5.5703631168392276E-3</v>
      </c>
      <c r="AF126" s="78">
        <f t="shared" ca="1" si="95"/>
        <v>0.6321907437605242</v>
      </c>
      <c r="AG126" s="35"/>
      <c r="AH126" s="35"/>
      <c r="AR126" s="69">
        <f t="shared" si="82"/>
        <v>11</v>
      </c>
      <c r="AS126" s="70">
        <f t="shared" si="97"/>
        <v>123</v>
      </c>
      <c r="AT126" s="71">
        <f t="shared" ca="1" si="98"/>
        <v>0.34616154636650492</v>
      </c>
      <c r="AU126" s="72">
        <f t="shared" ca="1" si="83"/>
        <v>8.8859305371316033E-3</v>
      </c>
      <c r="AV126" s="73">
        <f t="shared" ca="1" si="84"/>
        <v>1.0088859305371316</v>
      </c>
      <c r="AW126" s="74">
        <f ca="1">PRODUCT(AV$4:AV126)</f>
        <v>2.8626688770280704</v>
      </c>
      <c r="AY126" s="75">
        <f t="shared" si="99"/>
        <v>123</v>
      </c>
      <c r="AZ126" s="76">
        <f t="shared" ca="1" si="113"/>
        <v>1.0090596596129187</v>
      </c>
      <c r="BA126" s="76">
        <f t="shared" ca="1" si="113"/>
        <v>1.0090596596129187</v>
      </c>
      <c r="BB126" s="76">
        <f t="shared" ca="1" si="113"/>
        <v>1.0090596596129187</v>
      </c>
      <c r="BC126" s="76">
        <f t="shared" ca="1" si="113"/>
        <v>1.0090596596129187</v>
      </c>
      <c r="BD126" s="76">
        <f t="shared" ca="1" si="113"/>
        <v>1.0090596596129187</v>
      </c>
      <c r="BE126" s="76">
        <f t="shared" ca="1" si="113"/>
        <v>1.0090596596129187</v>
      </c>
      <c r="BF126" s="76">
        <f t="shared" ca="1" si="113"/>
        <v>1.0090596596129187</v>
      </c>
      <c r="BG126" s="76">
        <f t="shared" ca="1" si="113"/>
        <v>1.0090596596129187</v>
      </c>
      <c r="BH126" s="76">
        <f t="shared" ca="1" si="113"/>
        <v>1.0090596596129187</v>
      </c>
      <c r="BI126" s="76">
        <f t="shared" ca="1" si="113"/>
        <v>1.0090596596129187</v>
      </c>
      <c r="BJ126" s="76">
        <f t="shared" ca="1" si="113"/>
        <v>1.0090596596129187</v>
      </c>
      <c r="BK126" s="76">
        <f t="shared" ca="1" si="113"/>
        <v>1.0090596596129187</v>
      </c>
      <c r="BL126" s="76">
        <f t="shared" ca="1" si="109"/>
        <v>0.11430000000000118</v>
      </c>
      <c r="BM126" s="77">
        <f t="shared" ca="1" si="110"/>
        <v>564103.94911143591</v>
      </c>
      <c r="BO126" s="70">
        <f t="shared" si="100"/>
        <v>123</v>
      </c>
      <c r="BP126" s="171">
        <f t="shared" ca="1" si="103"/>
        <v>0.11199999999999999</v>
      </c>
      <c r="BQ126" s="172">
        <f t="shared" ca="1" si="86"/>
        <v>8.8859305371316033E-3</v>
      </c>
      <c r="BR126" s="172">
        <f t="shared" ca="1" si="102"/>
        <v>0.3493243693060889</v>
      </c>
    </row>
    <row r="127" spans="5:70">
      <c r="E127">
        <f t="shared" si="107"/>
        <v>124</v>
      </c>
      <c r="F127" s="64">
        <f t="shared" si="88"/>
        <v>65.250000000000185</v>
      </c>
      <c r="G127" s="55">
        <f t="shared" si="63"/>
        <v>0</v>
      </c>
      <c r="H127" s="78">
        <f t="shared" si="101"/>
        <v>1</v>
      </c>
      <c r="I127" s="79">
        <f t="shared" ca="1" si="72"/>
        <v>503768.28717160452</v>
      </c>
      <c r="J127" s="79">
        <f t="shared" ca="1" si="64"/>
        <v>4476.4500066166438</v>
      </c>
      <c r="K127" s="80">
        <f t="shared" ca="1" si="65"/>
        <v>-20</v>
      </c>
      <c r="L127" s="80">
        <f t="shared" ca="1" si="73"/>
        <v>-419.80690597633713</v>
      </c>
      <c r="M127" s="80">
        <f t="shared" ca="1" si="105"/>
        <v>0</v>
      </c>
      <c r="N127" s="80">
        <f t="shared" ca="1" si="74"/>
        <v>0</v>
      </c>
      <c r="O127" s="81">
        <f t="shared" ca="1" si="66"/>
        <v>-1944.1138067905574</v>
      </c>
      <c r="P127" s="79">
        <f t="shared" ca="1" si="67"/>
        <v>505860.81646545429</v>
      </c>
      <c r="Q127" s="35"/>
      <c r="R127">
        <f t="shared" ca="1" si="75"/>
        <v>244</v>
      </c>
      <c r="S127" s="78">
        <f t="shared" ca="1" si="89"/>
        <v>75.249999999999417</v>
      </c>
      <c r="T127" s="55">
        <f t="shared" ca="1" si="76"/>
        <v>5.5703631168392276E-3</v>
      </c>
      <c r="U127" s="78">
        <f t="shared" ca="1" si="77"/>
        <v>0.62866921175867341</v>
      </c>
      <c r="V127" s="79">
        <f t="shared" ca="1" si="90"/>
        <v>531025.09997384809</v>
      </c>
      <c r="W127" s="79">
        <f t="shared" ca="1" si="68"/>
        <v>4718.6521518409791</v>
      </c>
      <c r="X127" s="80">
        <f t="shared" ca="1" si="91"/>
        <v>-12.573384235173467</v>
      </c>
      <c r="Y127" s="80">
        <f t="shared" ca="1" si="92"/>
        <v>-221.2604583224367</v>
      </c>
      <c r="Z127" s="80">
        <f t="shared" ca="1" si="78"/>
        <v>0</v>
      </c>
      <c r="AA127" s="80">
        <f t="shared" ca="1" si="93"/>
        <v>0</v>
      </c>
      <c r="AB127" s="81">
        <f t="shared" ca="1" si="69"/>
        <v>-1222.2044944841734</v>
      </c>
      <c r="AC127" s="79">
        <f t="shared" ca="1" si="70"/>
        <v>534287.71378864732</v>
      </c>
      <c r="AD127" s="35"/>
      <c r="AE127" s="55">
        <f t="shared" ca="1" si="94"/>
        <v>5.5703631168392276E-3</v>
      </c>
      <c r="AF127" s="78">
        <f t="shared" ca="1" si="95"/>
        <v>0.62866921175867341</v>
      </c>
      <c r="AG127" s="35"/>
      <c r="AH127" s="35"/>
      <c r="AR127" s="69">
        <f t="shared" si="82"/>
        <v>11</v>
      </c>
      <c r="AS127" s="70">
        <f t="shared" si="97"/>
        <v>124</v>
      </c>
      <c r="AT127" s="71">
        <f t="shared" ca="1" si="98"/>
        <v>0.34308557891086611</v>
      </c>
      <c r="AU127" s="72">
        <f t="shared" ca="1" si="83"/>
        <v>8.8859305371316033E-3</v>
      </c>
      <c r="AV127" s="73">
        <f t="shared" ca="1" si="84"/>
        <v>1.0088859305371316</v>
      </c>
      <c r="AW127" s="74">
        <f ca="1">PRODUCT(AV$4:AV127)</f>
        <v>2.8881063538201501</v>
      </c>
      <c r="AY127" s="75">
        <f t="shared" si="99"/>
        <v>124</v>
      </c>
      <c r="AZ127" s="76">
        <f t="shared" ca="1" si="113"/>
        <v>1.0090596596129187</v>
      </c>
      <c r="BA127" s="76">
        <f t="shared" ca="1" si="113"/>
        <v>1.0090596596129187</v>
      </c>
      <c r="BB127" s="76">
        <f t="shared" ca="1" si="113"/>
        <v>1.0090596596129187</v>
      </c>
      <c r="BC127" s="76">
        <f t="shared" ca="1" si="113"/>
        <v>1.0090596596129187</v>
      </c>
      <c r="BD127" s="76">
        <f t="shared" ca="1" si="113"/>
        <v>1.0090596596129187</v>
      </c>
      <c r="BE127" s="76">
        <f t="shared" ca="1" si="113"/>
        <v>1.0090596596129187</v>
      </c>
      <c r="BF127" s="76">
        <f t="shared" ca="1" si="113"/>
        <v>1.0090596596129187</v>
      </c>
      <c r="BG127" s="76">
        <f t="shared" ca="1" si="113"/>
        <v>1.0090596596129187</v>
      </c>
      <c r="BH127" s="76">
        <f t="shared" ca="1" si="113"/>
        <v>1.0090596596129187</v>
      </c>
      <c r="BI127" s="76">
        <f t="shared" ca="1" si="113"/>
        <v>1.0090596596129187</v>
      </c>
      <c r="BJ127" s="76">
        <f t="shared" ca="1" si="113"/>
        <v>1.0090596596129187</v>
      </c>
      <c r="BK127" s="76">
        <f t="shared" ca="1" si="113"/>
        <v>1.0090596596129187</v>
      </c>
      <c r="BL127" s="76">
        <f t="shared" ca="1" si="109"/>
        <v>0.11430000000000118</v>
      </c>
      <c r="BM127" s="77">
        <f t="shared" ca="1" si="110"/>
        <v>628581.03049487364</v>
      </c>
      <c r="BO127" s="70">
        <f t="shared" si="100"/>
        <v>124</v>
      </c>
      <c r="BP127" s="171">
        <f t="shared" ca="1" si="103"/>
        <v>0.11199999999999999</v>
      </c>
      <c r="BQ127" s="172">
        <f t="shared" ca="1" si="86"/>
        <v>8.8859305371316033E-3</v>
      </c>
      <c r="BR127" s="172">
        <f t="shared" ca="1" si="102"/>
        <v>0.34624763685633753</v>
      </c>
    </row>
    <row r="128" spans="5:70">
      <c r="E128">
        <f t="shared" si="107"/>
        <v>125</v>
      </c>
      <c r="F128" s="64">
        <f t="shared" si="88"/>
        <v>65.333333333333513</v>
      </c>
      <c r="G128" s="55">
        <f t="shared" si="63"/>
        <v>0</v>
      </c>
      <c r="H128" s="78">
        <f t="shared" si="101"/>
        <v>1</v>
      </c>
      <c r="I128" s="79">
        <f t="shared" ca="1" si="72"/>
        <v>505860.81646545429</v>
      </c>
      <c r="J128" s="79">
        <f t="shared" ca="1" si="64"/>
        <v>4495.0440765687053</v>
      </c>
      <c r="K128" s="80">
        <f t="shared" ca="1" si="65"/>
        <v>-20</v>
      </c>
      <c r="L128" s="80">
        <f t="shared" ca="1" si="73"/>
        <v>-421.55068038787863</v>
      </c>
      <c r="M128" s="80">
        <f t="shared" ca="1" si="105"/>
        <v>0</v>
      </c>
      <c r="N128" s="80">
        <f t="shared" ca="1" si="74"/>
        <v>0</v>
      </c>
      <c r="O128" s="81">
        <f t="shared" ca="1" si="66"/>
        <v>-1944.1138067905574</v>
      </c>
      <c r="P128" s="79">
        <f t="shared" ca="1" si="67"/>
        <v>507970.19605484453</v>
      </c>
      <c r="Q128" s="35"/>
      <c r="R128">
        <f t="shared" ca="1" si="75"/>
        <v>245</v>
      </c>
      <c r="S128" s="78">
        <f t="shared" ca="1" si="89"/>
        <v>75.333333333332746</v>
      </c>
      <c r="T128" s="55">
        <f t="shared" ca="1" si="76"/>
        <v>5.5703631168392276E-3</v>
      </c>
      <c r="U128" s="78">
        <f t="shared" ca="1" si="77"/>
        <v>0.6251672959688005</v>
      </c>
      <c r="V128" s="79">
        <f t="shared" ca="1" si="90"/>
        <v>531311.53721397871</v>
      </c>
      <c r="W128" s="79">
        <f t="shared" ca="1" si="68"/>
        <v>4721.197413260028</v>
      </c>
      <c r="X128" s="80">
        <f t="shared" ca="1" si="91"/>
        <v>-12.503345919376009</v>
      </c>
      <c r="Y128" s="80">
        <f t="shared" ca="1" si="92"/>
        <v>-221.37980717249116</v>
      </c>
      <c r="Z128" s="80">
        <f t="shared" ca="1" si="78"/>
        <v>0</v>
      </c>
      <c r="AA128" s="80">
        <f t="shared" ca="1" si="93"/>
        <v>0</v>
      </c>
      <c r="AB128" s="81">
        <f t="shared" ca="1" si="69"/>
        <v>-1215.3963716468638</v>
      </c>
      <c r="AC128" s="79">
        <f t="shared" ca="1" si="70"/>
        <v>534583.45510249992</v>
      </c>
      <c r="AD128" s="35"/>
      <c r="AE128" s="55">
        <f t="shared" ca="1" si="94"/>
        <v>5.5703631168392276E-3</v>
      </c>
      <c r="AF128" s="78">
        <f t="shared" ca="1" si="95"/>
        <v>0.6251672959688005</v>
      </c>
      <c r="AG128" s="35"/>
      <c r="AH128" s="35"/>
      <c r="AR128" s="69">
        <f t="shared" si="82"/>
        <v>11</v>
      </c>
      <c r="AS128" s="70">
        <f t="shared" si="97"/>
        <v>125</v>
      </c>
      <c r="AT128" s="71">
        <f t="shared" ca="1" si="98"/>
        <v>0.34003694428837256</v>
      </c>
      <c r="AU128" s="72">
        <f t="shared" ca="1" si="83"/>
        <v>8.8859305371316033E-3</v>
      </c>
      <c r="AV128" s="73">
        <f t="shared" ca="1" si="84"/>
        <v>1.0088859305371316</v>
      </c>
      <c r="AW128" s="74">
        <f ca="1">PRODUCT(AV$4:AV128)</f>
        <v>2.9137698662640443</v>
      </c>
      <c r="AY128" s="75">
        <f t="shared" si="99"/>
        <v>125</v>
      </c>
      <c r="AZ128" s="76">
        <f t="shared" ca="1" si="113"/>
        <v>1.0090596596129187</v>
      </c>
      <c r="BA128" s="76">
        <f t="shared" ca="1" si="113"/>
        <v>1.0090596596129187</v>
      </c>
      <c r="BB128" s="76">
        <f t="shared" ca="1" si="113"/>
        <v>1.0090596596129187</v>
      </c>
      <c r="BC128" s="76">
        <f t="shared" ca="1" si="113"/>
        <v>1.0090596596129187</v>
      </c>
      <c r="BD128" s="76">
        <f t="shared" ca="1" si="113"/>
        <v>1.0090596596129187</v>
      </c>
      <c r="BE128" s="76">
        <f t="shared" ca="1" si="113"/>
        <v>1.0090596596129187</v>
      </c>
      <c r="BF128" s="76">
        <f t="shared" ca="1" si="113"/>
        <v>1.0090596596129187</v>
      </c>
      <c r="BG128" s="76">
        <f t="shared" ca="1" si="113"/>
        <v>1.0090596596129187</v>
      </c>
      <c r="BH128" s="76">
        <f t="shared" ca="1" si="113"/>
        <v>1.0090596596129187</v>
      </c>
      <c r="BI128" s="76">
        <f t="shared" ca="1" si="113"/>
        <v>1.0090596596129187</v>
      </c>
      <c r="BJ128" s="76">
        <f t="shared" ca="1" si="113"/>
        <v>1.0090596596129187</v>
      </c>
      <c r="BK128" s="76">
        <f t="shared" ca="1" si="113"/>
        <v>1.0090596596129187</v>
      </c>
      <c r="BL128" s="76">
        <f t="shared" ca="1" si="109"/>
        <v>0.11430000000000118</v>
      </c>
      <c r="BM128" s="77">
        <f t="shared" ca="1" si="110"/>
        <v>700427.8422804384</v>
      </c>
      <c r="BO128" s="70">
        <f t="shared" si="100"/>
        <v>125</v>
      </c>
      <c r="BP128" s="171">
        <f t="shared" ca="1" si="103"/>
        <v>0.11199999999999999</v>
      </c>
      <c r="BQ128" s="172">
        <f t="shared" ca="1" si="86"/>
        <v>8.8859305371316033E-3</v>
      </c>
      <c r="BR128" s="172">
        <f t="shared" ca="1" si="102"/>
        <v>0.34319800323907285</v>
      </c>
    </row>
    <row r="129" spans="5:70">
      <c r="E129">
        <f t="shared" si="107"/>
        <v>126</v>
      </c>
      <c r="F129" s="64">
        <f t="shared" si="88"/>
        <v>65.416666666666842</v>
      </c>
      <c r="G129" s="55">
        <f t="shared" si="63"/>
        <v>0</v>
      </c>
      <c r="H129" s="78">
        <f t="shared" si="101"/>
        <v>1</v>
      </c>
      <c r="I129" s="79">
        <f t="shared" ca="1" si="72"/>
        <v>507970.19605484453</v>
      </c>
      <c r="J129" s="79">
        <f t="shared" ca="1" si="64"/>
        <v>4513.787877076471</v>
      </c>
      <c r="K129" s="80">
        <f t="shared" ca="1" si="65"/>
        <v>-20</v>
      </c>
      <c r="L129" s="80">
        <f t="shared" ca="1" si="73"/>
        <v>-423.30849671237047</v>
      </c>
      <c r="M129" s="80">
        <f t="shared" ca="1" si="105"/>
        <v>0</v>
      </c>
      <c r="N129" s="80">
        <f t="shared" ca="1" si="74"/>
        <v>0</v>
      </c>
      <c r="O129" s="81">
        <f t="shared" ca="1" si="66"/>
        <v>-1944.1138067905574</v>
      </c>
      <c r="P129" s="79">
        <f t="shared" ca="1" si="67"/>
        <v>510096.5616284181</v>
      </c>
      <c r="Q129" s="35"/>
      <c r="R129">
        <f t="shared" ca="1" si="75"/>
        <v>246</v>
      </c>
      <c r="S129" s="78">
        <f t="shared" ca="1" si="89"/>
        <v>75.416666666666075</v>
      </c>
      <c r="T129" s="55">
        <f t="shared" ca="1" si="76"/>
        <v>5.5703631168392276E-3</v>
      </c>
      <c r="U129" s="78">
        <f t="shared" ca="1" si="77"/>
        <v>0.62168488712148173</v>
      </c>
      <c r="V129" s="79">
        <f t="shared" ca="1" si="90"/>
        <v>531605.63114132453</v>
      </c>
      <c r="W129" s="79">
        <f t="shared" ca="1" si="68"/>
        <v>4723.810711469815</v>
      </c>
      <c r="X129" s="80">
        <f t="shared" ca="1" si="91"/>
        <v>-12.433697742429635</v>
      </c>
      <c r="Y129" s="80">
        <f t="shared" ca="1" si="92"/>
        <v>-221.50234630888522</v>
      </c>
      <c r="Z129" s="80">
        <f t="shared" ca="1" si="78"/>
        <v>0</v>
      </c>
      <c r="AA129" s="80">
        <f t="shared" ca="1" si="93"/>
        <v>0</v>
      </c>
      <c r="AB129" s="81">
        <f t="shared" ca="1" si="69"/>
        <v>-1208.6261725259017</v>
      </c>
      <c r="AC129" s="79">
        <f t="shared" ca="1" si="70"/>
        <v>534886.87963621714</v>
      </c>
      <c r="AD129" s="35"/>
      <c r="AE129" s="55">
        <f t="shared" ca="1" si="94"/>
        <v>5.5703631168392276E-3</v>
      </c>
      <c r="AF129" s="78">
        <f t="shared" ca="1" si="95"/>
        <v>0.62168488712148173</v>
      </c>
      <c r="AG129" s="35"/>
      <c r="AH129" s="35"/>
      <c r="AR129" s="69">
        <f t="shared" si="82"/>
        <v>11</v>
      </c>
      <c r="AS129" s="70">
        <f t="shared" si="97"/>
        <v>126</v>
      </c>
      <c r="AT129" s="71">
        <f t="shared" ca="1" si="98"/>
        <v>0.33701539962136756</v>
      </c>
      <c r="AU129" s="72">
        <f t="shared" ca="1" si="83"/>
        <v>8.8859305371316033E-3</v>
      </c>
      <c r="AV129" s="73">
        <f t="shared" ca="1" si="84"/>
        <v>1.0088859305371316</v>
      </c>
      <c r="AW129" s="74">
        <f ca="1">PRODUCT(AV$4:AV129)</f>
        <v>2.9396614228968541</v>
      </c>
      <c r="AY129" s="75">
        <f t="shared" si="99"/>
        <v>126</v>
      </c>
      <c r="AZ129" s="76">
        <f t="shared" ca="1" si="113"/>
        <v>1.0090596596129187</v>
      </c>
      <c r="BA129" s="76">
        <f t="shared" ca="1" si="113"/>
        <v>1.0090596596129187</v>
      </c>
      <c r="BB129" s="76">
        <f t="shared" ca="1" si="113"/>
        <v>1.0090596596129187</v>
      </c>
      <c r="BC129" s="76">
        <f t="shared" ca="1" si="113"/>
        <v>1.0090596596129187</v>
      </c>
      <c r="BD129" s="76">
        <f t="shared" ca="1" si="113"/>
        <v>1.0090596596129187</v>
      </c>
      <c r="BE129" s="76">
        <f t="shared" ca="1" si="113"/>
        <v>1.0090596596129187</v>
      </c>
      <c r="BF129" s="76">
        <f t="shared" ca="1" si="113"/>
        <v>1.0090596596129187</v>
      </c>
      <c r="BG129" s="76">
        <f t="shared" ca="1" si="113"/>
        <v>1.0090596596129187</v>
      </c>
      <c r="BH129" s="76">
        <f t="shared" ca="1" si="113"/>
        <v>1.0090596596129187</v>
      </c>
      <c r="BI129" s="76">
        <f t="shared" ca="1" si="113"/>
        <v>1.0090596596129187</v>
      </c>
      <c r="BJ129" s="76">
        <f t="shared" ca="1" si="113"/>
        <v>1.0090596596129187</v>
      </c>
      <c r="BK129" s="76">
        <f t="shared" ca="1" si="113"/>
        <v>1.0090596596129187</v>
      </c>
      <c r="BL129" s="76">
        <f t="shared" ca="1" si="109"/>
        <v>0.11430000000000118</v>
      </c>
      <c r="BM129" s="77">
        <f t="shared" ca="1" si="110"/>
        <v>780486.74465309328</v>
      </c>
      <c r="BO129" s="70">
        <f t="shared" si="100"/>
        <v>126</v>
      </c>
      <c r="BP129" s="171">
        <f t="shared" ca="1" si="103"/>
        <v>0.11199999999999999</v>
      </c>
      <c r="BQ129" s="172">
        <f t="shared" ca="1" si="86"/>
        <v>8.8859305371316033E-3</v>
      </c>
      <c r="BR129" s="172">
        <f t="shared" ca="1" si="102"/>
        <v>0.34017522977682324</v>
      </c>
    </row>
    <row r="130" spans="5:70">
      <c r="E130">
        <f t="shared" si="107"/>
        <v>127</v>
      </c>
      <c r="F130" s="64">
        <f t="shared" si="88"/>
        <v>65.500000000000171</v>
      </c>
      <c r="G130" s="55">
        <f t="shared" si="63"/>
        <v>0</v>
      </c>
      <c r="H130" s="78">
        <f t="shared" si="101"/>
        <v>1</v>
      </c>
      <c r="I130" s="79">
        <f t="shared" ca="1" si="72"/>
        <v>510096.5616284181</v>
      </c>
      <c r="J130" s="79">
        <f t="shared" ca="1" si="64"/>
        <v>4532.6826138597935</v>
      </c>
      <c r="K130" s="80">
        <f t="shared" ca="1" si="65"/>
        <v>-20</v>
      </c>
      <c r="L130" s="80">
        <f t="shared" ca="1" si="73"/>
        <v>-425.08046802368176</v>
      </c>
      <c r="M130" s="80">
        <f t="shared" ca="1" si="105"/>
        <v>0</v>
      </c>
      <c r="N130" s="80">
        <f t="shared" ca="1" si="74"/>
        <v>0</v>
      </c>
      <c r="O130" s="81">
        <f t="shared" ca="1" si="66"/>
        <v>-1944.1138067905574</v>
      </c>
      <c r="P130" s="79">
        <f t="shared" ca="1" si="67"/>
        <v>512240.04996746365</v>
      </c>
      <c r="Q130" s="35"/>
      <c r="R130">
        <f t="shared" ca="1" si="75"/>
        <v>247</v>
      </c>
      <c r="S130" s="78">
        <f t="shared" ca="1" si="89"/>
        <v>75.499999999999403</v>
      </c>
      <c r="T130" s="55">
        <f t="shared" ca="1" si="76"/>
        <v>5.5703631168392276E-3</v>
      </c>
      <c r="U130" s="78">
        <f t="shared" ca="1" si="77"/>
        <v>0.61822187655596383</v>
      </c>
      <c r="V130" s="79">
        <f t="shared" ca="1" si="90"/>
        <v>531907.36549021036</v>
      </c>
      <c r="W130" s="79">
        <f t="shared" ca="1" si="68"/>
        <v>4726.4919019346808</v>
      </c>
      <c r="X130" s="80">
        <f t="shared" ca="1" si="91"/>
        <v>-12.364437531119277</v>
      </c>
      <c r="Y130" s="80">
        <f t="shared" ca="1" si="92"/>
        <v>-221.62806895425433</v>
      </c>
      <c r="Z130" s="80">
        <f t="shared" ca="1" si="78"/>
        <v>0</v>
      </c>
      <c r="AA130" s="80">
        <f t="shared" ca="1" si="93"/>
        <v>0</v>
      </c>
      <c r="AB130" s="81">
        <f t="shared" ca="1" si="69"/>
        <v>-1201.8936858724169</v>
      </c>
      <c r="AC130" s="79">
        <f t="shared" ca="1" si="70"/>
        <v>535197.97119978734</v>
      </c>
      <c r="AD130" s="35"/>
      <c r="AE130" s="55">
        <f t="shared" ca="1" si="94"/>
        <v>5.5703631168392276E-3</v>
      </c>
      <c r="AF130" s="78">
        <f t="shared" ca="1" si="95"/>
        <v>0.61822187655596383</v>
      </c>
      <c r="AG130" s="35"/>
      <c r="AH130" s="35"/>
      <c r="AR130" s="69">
        <f t="shared" si="82"/>
        <v>11</v>
      </c>
      <c r="AS130" s="70">
        <f t="shared" si="97"/>
        <v>127</v>
      </c>
      <c r="AT130" s="71">
        <f t="shared" ca="1" si="98"/>
        <v>0.33402070419038843</v>
      </c>
      <c r="AU130" s="72">
        <f t="shared" ca="1" si="83"/>
        <v>8.8859305371316033E-3</v>
      </c>
      <c r="AV130" s="73">
        <f t="shared" ca="1" si="84"/>
        <v>1.0088859305371316</v>
      </c>
      <c r="AW130" s="74">
        <f ca="1">PRODUCT(AV$4:AV130)</f>
        <v>2.965783050103401</v>
      </c>
      <c r="AY130" s="75">
        <f t="shared" si="99"/>
        <v>127</v>
      </c>
      <c r="AZ130" s="76">
        <f t="shared" ca="1" si="113"/>
        <v>1.0090596596129187</v>
      </c>
      <c r="BA130" s="76">
        <f t="shared" ca="1" si="113"/>
        <v>1.0090596596129187</v>
      </c>
      <c r="BB130" s="76">
        <f t="shared" ca="1" si="113"/>
        <v>1.0090596596129187</v>
      </c>
      <c r="BC130" s="76">
        <f t="shared" ca="1" si="113"/>
        <v>1.0090596596129187</v>
      </c>
      <c r="BD130" s="76">
        <f t="shared" ca="1" si="113"/>
        <v>1.0090596596129187</v>
      </c>
      <c r="BE130" s="76">
        <f t="shared" ca="1" si="113"/>
        <v>1.0090596596129187</v>
      </c>
      <c r="BF130" s="76">
        <f t="shared" ca="1" si="113"/>
        <v>1.0090596596129187</v>
      </c>
      <c r="BG130" s="76">
        <f t="shared" ca="1" si="113"/>
        <v>1.0090596596129187</v>
      </c>
      <c r="BH130" s="76">
        <f t="shared" ca="1" si="113"/>
        <v>1.0090596596129187</v>
      </c>
      <c r="BI130" s="76">
        <f t="shared" ca="1" si="113"/>
        <v>1.0090596596129187</v>
      </c>
      <c r="BJ130" s="76">
        <f t="shared" ca="1" si="113"/>
        <v>1.0090596596129187</v>
      </c>
      <c r="BK130" s="76">
        <f t="shared" ca="1" si="113"/>
        <v>1.0090596596129187</v>
      </c>
      <c r="BL130" s="76">
        <f t="shared" ca="1" si="109"/>
        <v>0.11430000000000118</v>
      </c>
      <c r="BM130" s="77">
        <f t="shared" ca="1" si="110"/>
        <v>869696.37956694281</v>
      </c>
      <c r="BO130" s="70">
        <f t="shared" si="100"/>
        <v>127</v>
      </c>
      <c r="BP130" s="171">
        <f t="shared" ca="1" si="103"/>
        <v>0.11199999999999999</v>
      </c>
      <c r="BQ130" s="172">
        <f t="shared" ca="1" si="86"/>
        <v>8.8859305371316033E-3</v>
      </c>
      <c r="BR130" s="172">
        <f t="shared" ca="1" si="102"/>
        <v>0.33717907989430845</v>
      </c>
    </row>
    <row r="131" spans="5:70">
      <c r="E131">
        <f t="shared" si="107"/>
        <v>128</v>
      </c>
      <c r="F131" s="64">
        <f t="shared" si="88"/>
        <v>65.583333333333499</v>
      </c>
      <c r="G131" s="55">
        <f t="shared" si="63"/>
        <v>0</v>
      </c>
      <c r="H131" s="78">
        <f t="shared" si="101"/>
        <v>1</v>
      </c>
      <c r="I131" s="79">
        <f t="shared" ca="1" si="72"/>
        <v>512240.04996746365</v>
      </c>
      <c r="J131" s="79">
        <f t="shared" ca="1" si="64"/>
        <v>4551.7295023477036</v>
      </c>
      <c r="K131" s="80">
        <f t="shared" ca="1" si="65"/>
        <v>-20</v>
      </c>
      <c r="L131" s="80">
        <f t="shared" ca="1" si="73"/>
        <v>-426.86670830621972</v>
      </c>
      <c r="M131" s="80">
        <f t="shared" ca="1" si="105"/>
        <v>0</v>
      </c>
      <c r="N131" s="80">
        <f t="shared" ca="1" si="74"/>
        <v>0</v>
      </c>
      <c r="O131" s="81">
        <f t="shared" ca="1" si="66"/>
        <v>-1944.1138067905574</v>
      </c>
      <c r="P131" s="79">
        <f t="shared" ca="1" si="67"/>
        <v>514400.79895471456</v>
      </c>
      <c r="Q131" s="35"/>
      <c r="R131">
        <f t="shared" ca="1" si="75"/>
        <v>248</v>
      </c>
      <c r="S131" s="78">
        <f t="shared" ca="1" si="89"/>
        <v>75.583333333332732</v>
      </c>
      <c r="T131" s="55">
        <f t="shared" ca="1" si="76"/>
        <v>6.0757230971507648E-3</v>
      </c>
      <c r="U131" s="78">
        <f t="shared" ca="1" si="77"/>
        <v>0.61446573162140883</v>
      </c>
      <c r="V131" s="79">
        <f t="shared" ca="1" si="90"/>
        <v>531946.25652462058</v>
      </c>
      <c r="W131" s="79">
        <f t="shared" ca="1" si="68"/>
        <v>4726.8374849649672</v>
      </c>
      <c r="X131" s="80">
        <f t="shared" ca="1" si="91"/>
        <v>-12.289314632428177</v>
      </c>
      <c r="Y131" s="80">
        <f t="shared" ca="1" si="92"/>
        <v>-221.64427355192527</v>
      </c>
      <c r="Z131" s="80">
        <f t="shared" ca="1" si="78"/>
        <v>0</v>
      </c>
      <c r="AA131" s="80">
        <f t="shared" ca="1" si="93"/>
        <v>0</v>
      </c>
      <c r="AB131" s="81">
        <f t="shared" ca="1" si="69"/>
        <v>-1194.591312644842</v>
      </c>
      <c r="AC131" s="79">
        <f t="shared" ca="1" si="70"/>
        <v>535244.56910875638</v>
      </c>
      <c r="AD131" s="35"/>
      <c r="AE131" s="55">
        <f t="shared" ca="1" si="94"/>
        <v>6.0757230971507648E-3</v>
      </c>
      <c r="AF131" s="78">
        <f t="shared" ca="1" si="95"/>
        <v>0.61446573162140883</v>
      </c>
      <c r="AG131" s="35"/>
      <c r="AH131" s="35"/>
      <c r="AR131" s="69">
        <f t="shared" si="82"/>
        <v>11</v>
      </c>
      <c r="AS131" s="70">
        <f t="shared" si="97"/>
        <v>128</v>
      </c>
      <c r="AT131" s="71">
        <f t="shared" ca="1" si="98"/>
        <v>0.33105261941498887</v>
      </c>
      <c r="AU131" s="72">
        <f t="shared" ca="1" si="83"/>
        <v>8.8859305371316033E-3</v>
      </c>
      <c r="AV131" s="73">
        <f t="shared" ca="1" si="84"/>
        <v>1.0088859305371316</v>
      </c>
      <c r="AW131" s="74">
        <f ca="1">PRODUCT(AV$4:AV131)</f>
        <v>2.9921367922748221</v>
      </c>
      <c r="AY131" s="75">
        <f t="shared" si="99"/>
        <v>128</v>
      </c>
      <c r="AZ131" s="76">
        <f t="shared" ca="1" si="113"/>
        <v>1.0090596596129187</v>
      </c>
      <c r="BA131" s="76">
        <f t="shared" ca="1" si="113"/>
        <v>1.0090596596129187</v>
      </c>
      <c r="BB131" s="76">
        <f t="shared" ca="1" si="113"/>
        <v>1.0090596596129187</v>
      </c>
      <c r="BC131" s="76">
        <f t="shared" ca="1" si="113"/>
        <v>1.0090596596129187</v>
      </c>
      <c r="BD131" s="76">
        <f t="shared" ca="1" si="113"/>
        <v>1.0090596596129187</v>
      </c>
      <c r="BE131" s="76">
        <f t="shared" ca="1" si="113"/>
        <v>1.0090596596129187</v>
      </c>
      <c r="BF131" s="76">
        <f t="shared" ca="1" si="113"/>
        <v>1.0090596596129187</v>
      </c>
      <c r="BG131" s="76">
        <f t="shared" ca="1" si="113"/>
        <v>1.0090596596129187</v>
      </c>
      <c r="BH131" s="76">
        <f t="shared" ca="1" si="113"/>
        <v>1.0090596596129187</v>
      </c>
      <c r="BI131" s="76">
        <f t="shared" ca="1" si="113"/>
        <v>1.0090596596129187</v>
      </c>
      <c r="BJ131" s="76">
        <f t="shared" ca="1" si="113"/>
        <v>1.0090596596129187</v>
      </c>
      <c r="BK131" s="76">
        <f t="shared" ca="1" si="113"/>
        <v>1.0090596596129187</v>
      </c>
      <c r="BL131" s="76">
        <f t="shared" ca="1" si="109"/>
        <v>0.11430000000000118</v>
      </c>
      <c r="BM131" s="77">
        <f t="shared" ca="1" si="110"/>
        <v>969102.67575144535</v>
      </c>
      <c r="BO131" s="70">
        <f t="shared" si="100"/>
        <v>128</v>
      </c>
      <c r="BP131" s="171">
        <f t="shared" ca="1" si="103"/>
        <v>0.11199999999999999</v>
      </c>
      <c r="BQ131" s="172">
        <f t="shared" ca="1" si="86"/>
        <v>8.8859305371316033E-3</v>
      </c>
      <c r="BR131" s="172">
        <f t="shared" ca="1" si="102"/>
        <v>0.33420931909992446</v>
      </c>
    </row>
    <row r="132" spans="5:70">
      <c r="E132">
        <f t="shared" si="107"/>
        <v>129</v>
      </c>
      <c r="F132" s="64">
        <f t="shared" si="88"/>
        <v>65.666666666666828</v>
      </c>
      <c r="G132" s="55">
        <f t="shared" ref="G132:G195" si="114">(1-(1-IF(F132&gt;$AJ$90,0,VLOOKUP(ROUND(F132,0),$AJ$4:$AK$90,2,FALSE)))^(1/12))*0</f>
        <v>0</v>
      </c>
      <c r="H132" s="78">
        <f t="shared" si="101"/>
        <v>1</v>
      </c>
      <c r="I132" s="79">
        <f t="shared" ca="1" si="72"/>
        <v>514400.79895471456</v>
      </c>
      <c r="J132" s="79">
        <f t="shared" ref="J132:J195" ca="1" si="115">(I132)*$AU132</f>
        <v>4570.9297677565928</v>
      </c>
      <c r="K132" s="80">
        <f t="shared" ref="K132:K195" ca="1" si="116">IF(I132=0,0,-$C$19)*H132</f>
        <v>-20</v>
      </c>
      <c r="L132" s="80">
        <f t="shared" ca="1" si="73"/>
        <v>-428.66733246226215</v>
      </c>
      <c r="M132" s="80">
        <f t="shared" ca="1" si="105"/>
        <v>0</v>
      </c>
      <c r="N132" s="80">
        <f t="shared" ca="1" si="74"/>
        <v>0</v>
      </c>
      <c r="O132" s="81">
        <f t="shared" ref="O132:O195" ca="1" si="117">-MIN(
IF(MOD(E132-1,IF($C$7="Annual",12,1))=0,1,0)
*IF(F132&lt;=$C$6,H132*$C$5*$C$4/IF($C$7="Monthly",12,1),$C$12),I132)</f>
        <v>-1944.1138067905574</v>
      </c>
      <c r="P132" s="79">
        <f t="shared" ref="P132:P195" ca="1" si="118">SUM(I132:O132)</f>
        <v>516578.94758321834</v>
      </c>
      <c r="Q132" s="35"/>
      <c r="R132">
        <f t="shared" ca="1" si="75"/>
        <v>249</v>
      </c>
      <c r="S132" s="78">
        <f t="shared" ca="1" si="89"/>
        <v>75.66666666666606</v>
      </c>
      <c r="T132" s="55">
        <f t="shared" ca="1" si="76"/>
        <v>6.0757230971507648E-3</v>
      </c>
      <c r="U132" s="78">
        <f t="shared" ca="1" si="77"/>
        <v>0.61073240798338901</v>
      </c>
      <c r="V132" s="79">
        <f t="shared" ca="1" si="90"/>
        <v>531992.57131759776</v>
      </c>
      <c r="W132" s="79">
        <f t="shared" ref="W132:W195" ca="1" si="119">(V132)*$AU132</f>
        <v>4727.2490349982045</v>
      </c>
      <c r="X132" s="80">
        <f t="shared" ca="1" si="91"/>
        <v>-12.21464815966778</v>
      </c>
      <c r="Y132" s="80">
        <f t="shared" ca="1" si="92"/>
        <v>-221.66357138233241</v>
      </c>
      <c r="Z132" s="80">
        <f t="shared" ca="1" si="78"/>
        <v>0</v>
      </c>
      <c r="AA132" s="80">
        <f t="shared" ca="1" si="93"/>
        <v>0</v>
      </c>
      <c r="AB132" s="81">
        <f t="shared" ref="AB132:AB195" ca="1" si="120">-MIN(IF(MOD(R132,IF($C$7="Annual",12,1))=0,1,0)*$C$39*U132/IF($C$7="Monthly",12,1),V132)</f>
        <v>-1187.3333066149501</v>
      </c>
      <c r="AC132" s="79">
        <f t="shared" ref="AC132:AC195" ca="1" si="121">SUM(V132:AB132)</f>
        <v>535298.60882643901</v>
      </c>
      <c r="AD132" s="35"/>
      <c r="AE132" s="55">
        <f t="shared" ca="1" si="94"/>
        <v>6.0757230971507648E-3</v>
      </c>
      <c r="AF132" s="78">
        <f t="shared" ca="1" si="95"/>
        <v>0.61073240798338901</v>
      </c>
      <c r="AG132" s="35"/>
      <c r="AH132" s="35"/>
      <c r="AR132" s="69">
        <f t="shared" si="82"/>
        <v>11</v>
      </c>
      <c r="AS132" s="70">
        <f t="shared" si="97"/>
        <v>129</v>
      </c>
      <c r="AT132" s="71">
        <f t="shared" ca="1" si="98"/>
        <v>0.32811090883473182</v>
      </c>
      <c r="AU132" s="72">
        <f t="shared" ca="1" si="83"/>
        <v>8.8859305371316033E-3</v>
      </c>
      <c r="AV132" s="73">
        <f t="shared" ca="1" si="84"/>
        <v>1.0088859305371316</v>
      </c>
      <c r="AW132" s="74">
        <f ca="1">PRODUCT(AV$4:AV132)</f>
        <v>3.0187247119685718</v>
      </c>
      <c r="AY132" s="75">
        <f t="shared" si="99"/>
        <v>129</v>
      </c>
      <c r="AZ132" s="76">
        <f t="shared" ca="1" si="113"/>
        <v>1.0090596596129187</v>
      </c>
      <c r="BA132" s="76">
        <f t="shared" ca="1" si="113"/>
        <v>1.0090596596129187</v>
      </c>
      <c r="BB132" s="76">
        <f t="shared" ca="1" si="113"/>
        <v>1.0090596596129187</v>
      </c>
      <c r="BC132" s="76">
        <f t="shared" ca="1" si="113"/>
        <v>1.0090596596129187</v>
      </c>
      <c r="BD132" s="76">
        <f t="shared" ca="1" si="113"/>
        <v>1.0090596596129187</v>
      </c>
      <c r="BE132" s="76">
        <f t="shared" ca="1" si="113"/>
        <v>1.0090596596129187</v>
      </c>
      <c r="BF132" s="76">
        <f t="shared" ca="1" si="113"/>
        <v>1.0090596596129187</v>
      </c>
      <c r="BG132" s="76">
        <f t="shared" ca="1" si="113"/>
        <v>1.0090596596129187</v>
      </c>
      <c r="BH132" s="76">
        <f t="shared" ca="1" si="113"/>
        <v>1.0090596596129187</v>
      </c>
      <c r="BI132" s="76">
        <f t="shared" ca="1" si="113"/>
        <v>1.0090596596129187</v>
      </c>
      <c r="BJ132" s="76">
        <f t="shared" ca="1" si="113"/>
        <v>1.0090596596129187</v>
      </c>
      <c r="BK132" s="76">
        <f t="shared" ca="1" si="113"/>
        <v>1.0090596596129187</v>
      </c>
      <c r="BL132" s="76">
        <f t="shared" ref="BL132:BL153" ca="1" si="122">PRODUCT(AZ132:BK132)-1</f>
        <v>0.11430000000000118</v>
      </c>
      <c r="BM132" s="77">
        <f t="shared" ca="1" si="110"/>
        <v>1079871.1115898367</v>
      </c>
      <c r="BO132" s="70">
        <f t="shared" si="100"/>
        <v>129</v>
      </c>
      <c r="BP132" s="171">
        <f t="shared" ca="1" si="103"/>
        <v>0.11199999999999999</v>
      </c>
      <c r="BQ132" s="172">
        <f t="shared" ca="1" si="86"/>
        <v>8.8859305371316033E-3</v>
      </c>
      <c r="BR132" s="172">
        <f t="shared" ca="1" si="102"/>
        <v>0.33126571496739099</v>
      </c>
    </row>
    <row r="133" spans="5:70">
      <c r="E133">
        <f t="shared" si="107"/>
        <v>130</v>
      </c>
      <c r="F133" s="64">
        <f t="shared" si="88"/>
        <v>65.750000000000156</v>
      </c>
      <c r="G133" s="55">
        <f t="shared" si="114"/>
        <v>0</v>
      </c>
      <c r="H133" s="78">
        <f t="shared" si="101"/>
        <v>1</v>
      </c>
      <c r="I133" s="79">
        <f t="shared" ref="I133:I196" ca="1" si="123">MAX(P132,0)*(1-G133)</f>
        <v>516578.94758321834</v>
      </c>
      <c r="J133" s="79">
        <f t="shared" ca="1" si="115"/>
        <v>4590.2846451690257</v>
      </c>
      <c r="K133" s="80">
        <f t="shared" ca="1" si="116"/>
        <v>-20</v>
      </c>
      <c r="L133" s="80">
        <f t="shared" ref="L133:L196" ca="1" si="124">IF(OR(I132+O132=0,K132=0),0,-I133*($C$16/12))</f>
        <v>-430.48245631934861</v>
      </c>
      <c r="M133" s="80">
        <f t="shared" ca="1" si="105"/>
        <v>0</v>
      </c>
      <c r="N133" s="80">
        <f t="shared" ref="N133:N196" ca="1" si="125">IF(OR(I132+O132=0,K132=0),0,-I133*($C$18*(1+$C$20))/12)</f>
        <v>0</v>
      </c>
      <c r="O133" s="81">
        <f t="shared" ca="1" si="117"/>
        <v>-1944.1138067905574</v>
      </c>
      <c r="P133" s="79">
        <f t="shared" ca="1" si="118"/>
        <v>518774.6359652775</v>
      </c>
      <c r="Q133" s="35"/>
      <c r="R133">
        <f t="shared" ref="R133:R196" ca="1" si="126">R132+1</f>
        <v>250</v>
      </c>
      <c r="S133" s="78">
        <f t="shared" ca="1" si="89"/>
        <v>75.749999999999389</v>
      </c>
      <c r="T133" s="55">
        <f t="shared" ref="T133:T196" ca="1" si="127">(1-(1-IF(S133&gt;$AJ$90,0,VLOOKUP(ROUND(S133,0),$AJ$4:$AK$90,2,FALSE)))^(1/12))
*IF(S134-S$4&lt;SUBSTITUTE($C$8, "years", "", 1)/1,0,1)</f>
        <v>6.0757230971507648E-3</v>
      </c>
      <c r="U133" s="78">
        <f t="shared" ref="U133:U196" ca="1" si="128">IF(S134-S$4&lt;SUBSTITUTE($C$8, "years", "", 1)/1,U132,AF132)*
(1-T133)</f>
        <v>0.60702176698602583</v>
      </c>
      <c r="V133" s="79">
        <f t="shared" ca="1" si="90"/>
        <v>532046.28270491958</v>
      </c>
      <c r="W133" s="79">
        <f t="shared" ca="1" si="119"/>
        <v>4727.726310654999</v>
      </c>
      <c r="X133" s="80">
        <f t="shared" ca="1" si="91"/>
        <v>-12.140435339720517</v>
      </c>
      <c r="Y133" s="80">
        <f t="shared" ca="1" si="92"/>
        <v>-221.68595112704983</v>
      </c>
      <c r="Z133" s="80">
        <f t="shared" ref="Z133:Z196" ca="1" si="129">-IF(MOD(R133-1,12)=0,1,0)*V133*($C$17)</f>
        <v>0</v>
      </c>
      <c r="AA133" s="80">
        <f t="shared" ca="1" si="93"/>
        <v>0</v>
      </c>
      <c r="AB133" s="81">
        <f t="shared" ca="1" si="120"/>
        <v>-1180.1193982199334</v>
      </c>
      <c r="AC133" s="79">
        <f t="shared" ca="1" si="121"/>
        <v>535360.06323088775</v>
      </c>
      <c r="AD133" s="35"/>
      <c r="AE133" s="55">
        <f t="shared" ca="1" si="94"/>
        <v>6.0757230971507648E-3</v>
      </c>
      <c r="AF133" s="78">
        <f t="shared" ca="1" si="95"/>
        <v>0.60702176698602583</v>
      </c>
      <c r="AG133" s="35"/>
      <c r="AH133" s="35"/>
      <c r="AR133" s="69">
        <f t="shared" ref="AR133:AR196" si="130">ROUNDDOWN((AS133-1)/12,0)+1</f>
        <v>11</v>
      </c>
      <c r="AS133" s="70">
        <f t="shared" si="97"/>
        <v>130</v>
      </c>
      <c r="AT133" s="71">
        <f t="shared" ca="1" si="98"/>
        <v>0.32519533809035128</v>
      </c>
      <c r="AU133" s="72">
        <f t="shared" ref="AU133:AU196" ca="1" si="131">IF($AU$2="Yes",BQ133,((1+$AH$21)^(1/12))-1)</f>
        <v>8.8859305371316033E-3</v>
      </c>
      <c r="AV133" s="73">
        <f t="shared" ref="AV133:AV196" ca="1" si="132">(1+AU133)</f>
        <v>1.0088859305371316</v>
      </c>
      <c r="AW133" s="74">
        <f ca="1">PRODUCT(AV$4:AV133)</f>
        <v>3.0455488900698473</v>
      </c>
      <c r="AY133" s="75">
        <f t="shared" si="99"/>
        <v>130</v>
      </c>
      <c r="AZ133" s="76">
        <f t="shared" ca="1" si="113"/>
        <v>1.0090596596129187</v>
      </c>
      <c r="BA133" s="76">
        <f t="shared" ca="1" si="113"/>
        <v>1.0090596596129187</v>
      </c>
      <c r="BB133" s="76">
        <f t="shared" ca="1" si="113"/>
        <v>1.0090596596129187</v>
      </c>
      <c r="BC133" s="76">
        <f t="shared" ca="1" si="113"/>
        <v>1.0090596596129187</v>
      </c>
      <c r="BD133" s="76">
        <f t="shared" ca="1" si="113"/>
        <v>1.0090596596129187</v>
      </c>
      <c r="BE133" s="76">
        <f t="shared" ca="1" si="113"/>
        <v>1.0090596596129187</v>
      </c>
      <c r="BF133" s="76">
        <f t="shared" ca="1" si="113"/>
        <v>1.0090596596129187</v>
      </c>
      <c r="BG133" s="76">
        <f t="shared" ca="1" si="113"/>
        <v>1.0090596596129187</v>
      </c>
      <c r="BH133" s="76">
        <f t="shared" ca="1" si="113"/>
        <v>1.0090596596129187</v>
      </c>
      <c r="BI133" s="76">
        <f t="shared" ca="1" si="113"/>
        <v>1.0090596596129187</v>
      </c>
      <c r="BJ133" s="76">
        <f t="shared" ca="1" si="113"/>
        <v>1.0090596596129187</v>
      </c>
      <c r="BK133" s="76">
        <f t="shared" ca="1" si="113"/>
        <v>1.0090596596129187</v>
      </c>
      <c r="BL133" s="76">
        <f t="shared" ca="1" si="122"/>
        <v>0.11430000000000118</v>
      </c>
      <c r="BM133" s="77">
        <f t="shared" ref="BM133:BM153" ca="1" si="133">PRODUCT(AZ133:BK133)*BM132</f>
        <v>1203300.3796445562</v>
      </c>
      <c r="BO133" s="70">
        <f t="shared" si="100"/>
        <v>130</v>
      </c>
      <c r="BP133" s="171">
        <f t="shared" ca="1" si="103"/>
        <v>0.11199999999999999</v>
      </c>
      <c r="BQ133" s="172">
        <f t="shared" ref="BQ133:BQ196" ca="1" si="134">(1+BP133)^(1/12)-1</f>
        <v>8.8859305371316033E-3</v>
      </c>
      <c r="BR133" s="172">
        <f t="shared" ca="1" si="102"/>
        <v>0.32834803711756083</v>
      </c>
    </row>
    <row r="134" spans="5:70">
      <c r="E134">
        <f t="shared" si="107"/>
        <v>131</v>
      </c>
      <c r="F134" s="64">
        <f t="shared" ref="F134:F197" si="135">(E134-E133)/12+F133</f>
        <v>65.833333333333485</v>
      </c>
      <c r="G134" s="55">
        <f t="shared" si="114"/>
        <v>0</v>
      </c>
      <c r="H134" s="78">
        <f t="shared" si="101"/>
        <v>1</v>
      </c>
      <c r="I134" s="79">
        <f t="shared" ca="1" si="123"/>
        <v>518774.6359652775</v>
      </c>
      <c r="J134" s="79">
        <f t="shared" ca="1" si="115"/>
        <v>4609.7953796131906</v>
      </c>
      <c r="K134" s="80">
        <f t="shared" ca="1" si="116"/>
        <v>-20</v>
      </c>
      <c r="L134" s="80">
        <f t="shared" ca="1" si="124"/>
        <v>-432.31219663773129</v>
      </c>
      <c r="M134" s="80">
        <f t="shared" ca="1" si="105"/>
        <v>0</v>
      </c>
      <c r="N134" s="80">
        <f t="shared" ca="1" si="125"/>
        <v>0</v>
      </c>
      <c r="O134" s="81">
        <f t="shared" ca="1" si="117"/>
        <v>-1944.1138067905574</v>
      </c>
      <c r="P134" s="79">
        <f t="shared" ca="1" si="118"/>
        <v>520988.00534146238</v>
      </c>
      <c r="Q134" s="35"/>
      <c r="R134">
        <f t="shared" ca="1" si="126"/>
        <v>251</v>
      </c>
      <c r="S134" s="78">
        <f t="shared" ref="S134:S197" ca="1" si="136">(R134-R133)/12+S133</f>
        <v>75.833333333332718</v>
      </c>
      <c r="T134" s="55">
        <f t="shared" ca="1" si="127"/>
        <v>6.0757230971507648E-3</v>
      </c>
      <c r="U134" s="78">
        <f t="shared" ca="1" si="128"/>
        <v>0.60333367081587552</v>
      </c>
      <c r="V134" s="79">
        <f t="shared" ref="V134:V197" ca="1" si="137">MAX(AC133,0)*(1-AE134)</f>
        <v>532107.36372942373</v>
      </c>
      <c r="W134" s="79">
        <f t="shared" ca="1" si="119"/>
        <v>4728.2690723958794</v>
      </c>
      <c r="X134" s="80">
        <f t="shared" ref="X134:X197" ca="1" si="138">IF(V134=0,0,-$C$19)*U134</f>
        <v>-12.06667341631751</v>
      </c>
      <c r="Y134" s="80">
        <f t="shared" ref="Y134:Y197" ca="1" si="139">IF(OR(V133+AB133=0,X133=0),0,-V134*($D$16/12))</f>
        <v>-221.71140155392658</v>
      </c>
      <c r="Z134" s="80">
        <f t="shared" ca="1" si="129"/>
        <v>0</v>
      </c>
      <c r="AA134" s="80">
        <f t="shared" ref="AA134:AA197" ca="1" si="140">IF(OR(V133+AB133=0,X133=0),0,-V134*($C$18*(1+$C$20))/12)</f>
        <v>0</v>
      </c>
      <c r="AB134" s="81">
        <f t="shared" ca="1" si="120"/>
        <v>-1172.9493195347727</v>
      </c>
      <c r="AC134" s="79">
        <f t="shared" ca="1" si="121"/>
        <v>535428.90540731454</v>
      </c>
      <c r="AD134" s="35"/>
      <c r="AE134" s="55">
        <f t="shared" ref="AE134:AE197" ca="1" si="141">(1-(1-IF(S134&gt;$AJ$90,0,VLOOKUP(ROUND(S134,0),$AJ$4:$AK$90,2,FALSE)))^(1/12))</f>
        <v>6.0757230971507648E-3</v>
      </c>
      <c r="AF134" s="78">
        <f t="shared" ref="AF134:AF197" ca="1" si="142">AF133*(1-AE134)</f>
        <v>0.60333367081587552</v>
      </c>
      <c r="AG134" s="35"/>
      <c r="AH134" s="35"/>
      <c r="AR134" s="69">
        <f t="shared" si="130"/>
        <v>11</v>
      </c>
      <c r="AS134" s="70">
        <f t="shared" ref="AS134:AS197" si="143">AS133+1</f>
        <v>131</v>
      </c>
      <c r="AT134" s="71">
        <f t="shared" ref="AT134:AT143" ca="1" si="144">(1-AU134)*AT133</f>
        <v>0.32230567490508139</v>
      </c>
      <c r="AU134" s="72">
        <f t="shared" ca="1" si="131"/>
        <v>8.8859305371316033E-3</v>
      </c>
      <c r="AV134" s="73">
        <f t="shared" ca="1" si="132"/>
        <v>1.0088859305371316</v>
      </c>
      <c r="AW134" s="74">
        <f ca="1">PRODUCT(AV$4:AV134)</f>
        <v>3.0726114259544461</v>
      </c>
      <c r="AY134" s="75">
        <f t="shared" ref="AY134:AY153" si="145">AY133+1</f>
        <v>131</v>
      </c>
      <c r="AZ134" s="76">
        <f t="shared" ca="1" si="113"/>
        <v>1.0090596596129187</v>
      </c>
      <c r="BA134" s="76">
        <f t="shared" ca="1" si="113"/>
        <v>1.0090596596129187</v>
      </c>
      <c r="BB134" s="76">
        <f t="shared" ca="1" si="113"/>
        <v>1.0090596596129187</v>
      </c>
      <c r="BC134" s="76">
        <f t="shared" ca="1" si="113"/>
        <v>1.0090596596129187</v>
      </c>
      <c r="BD134" s="76">
        <f t="shared" ca="1" si="113"/>
        <v>1.0090596596129187</v>
      </c>
      <c r="BE134" s="76">
        <f t="shared" ca="1" si="113"/>
        <v>1.0090596596129187</v>
      </c>
      <c r="BF134" s="76">
        <f t="shared" ca="1" si="113"/>
        <v>1.0090596596129187</v>
      </c>
      <c r="BG134" s="76">
        <f t="shared" ca="1" si="113"/>
        <v>1.0090596596129187</v>
      </c>
      <c r="BH134" s="76">
        <f t="shared" ca="1" si="113"/>
        <v>1.0090596596129187</v>
      </c>
      <c r="BI134" s="76">
        <f t="shared" ca="1" si="113"/>
        <v>1.0090596596129187</v>
      </c>
      <c r="BJ134" s="76">
        <f t="shared" ca="1" si="113"/>
        <v>1.0090596596129187</v>
      </c>
      <c r="BK134" s="76">
        <f t="shared" ca="1" si="113"/>
        <v>1.0090596596129187</v>
      </c>
      <c r="BL134" s="76">
        <f t="shared" ca="1" si="122"/>
        <v>0.11430000000000118</v>
      </c>
      <c r="BM134" s="77">
        <f t="shared" ca="1" si="133"/>
        <v>1340837.6130379303</v>
      </c>
      <c r="BO134" s="70">
        <f t="shared" ref="BO134:BO197" si="146">BO133+1</f>
        <v>131</v>
      </c>
      <c r="BP134" s="171">
        <f t="shared" ca="1" si="103"/>
        <v>0.11199999999999999</v>
      </c>
      <c r="BQ134" s="172">
        <f t="shared" ca="1" si="134"/>
        <v>8.8859305371316033E-3</v>
      </c>
      <c r="BR134" s="172">
        <f t="shared" ca="1" si="102"/>
        <v>0.32545605720038945</v>
      </c>
    </row>
    <row r="135" spans="5:70">
      <c r="E135">
        <f t="shared" si="107"/>
        <v>132</v>
      </c>
      <c r="F135" s="64">
        <f t="shared" si="135"/>
        <v>65.916666666666814</v>
      </c>
      <c r="G135" s="55">
        <f t="shared" si="114"/>
        <v>0</v>
      </c>
      <c r="H135" s="78">
        <f t="shared" ref="H135:H198" si="147">H134*(1-G135)</f>
        <v>1</v>
      </c>
      <c r="I135" s="79">
        <f t="shared" ca="1" si="123"/>
        <v>520988.00534146238</v>
      </c>
      <c r="J135" s="79">
        <f t="shared" ca="1" si="115"/>
        <v>4629.4632261429833</v>
      </c>
      <c r="K135" s="80">
        <f t="shared" ca="1" si="116"/>
        <v>-20</v>
      </c>
      <c r="L135" s="80">
        <f t="shared" ca="1" si="124"/>
        <v>-434.15667111788537</v>
      </c>
      <c r="M135" s="80">
        <f t="shared" ca="1" si="105"/>
        <v>0</v>
      </c>
      <c r="N135" s="80">
        <f t="shared" ca="1" si="125"/>
        <v>0</v>
      </c>
      <c r="O135" s="81">
        <f t="shared" ca="1" si="117"/>
        <v>-1944.1138067905574</v>
      </c>
      <c r="P135" s="79">
        <f t="shared" ca="1" si="118"/>
        <v>523219.19808969693</v>
      </c>
      <c r="Q135" s="35"/>
      <c r="R135">
        <f t="shared" ca="1" si="126"/>
        <v>252</v>
      </c>
      <c r="S135" s="78">
        <f t="shared" ca="1" si="136"/>
        <v>75.916666666666046</v>
      </c>
      <c r="T135" s="55">
        <f t="shared" ca="1" si="127"/>
        <v>6.0757230971507648E-3</v>
      </c>
      <c r="U135" s="78">
        <f t="shared" ca="1" si="128"/>
        <v>0.59966798249681075</v>
      </c>
      <c r="V135" s="79">
        <f t="shared" ca="1" si="137"/>
        <v>532175.78763984912</v>
      </c>
      <c r="W135" s="79">
        <f t="shared" ca="1" si="119"/>
        <v>4728.8770825109987</v>
      </c>
      <c r="X135" s="80">
        <f t="shared" ca="1" si="138"/>
        <v>-11.993359649936215</v>
      </c>
      <c r="Y135" s="80">
        <f t="shared" ca="1" si="139"/>
        <v>-221.73991151660383</v>
      </c>
      <c r="Z135" s="80">
        <f t="shared" ca="1" si="129"/>
        <v>0</v>
      </c>
      <c r="AA135" s="80">
        <f t="shared" ca="1" si="140"/>
        <v>0</v>
      </c>
      <c r="AB135" s="81">
        <f t="shared" ca="1" si="120"/>
        <v>-1165.8228042622879</v>
      </c>
      <c r="AC135" s="79">
        <f t="shared" ca="1" si="121"/>
        <v>535505.10864693136</v>
      </c>
      <c r="AD135" s="35"/>
      <c r="AE135" s="55">
        <f t="shared" ca="1" si="141"/>
        <v>6.0757230971507648E-3</v>
      </c>
      <c r="AF135" s="78">
        <f t="shared" ca="1" si="142"/>
        <v>0.59966798249681075</v>
      </c>
      <c r="AG135" s="35"/>
      <c r="AH135" s="35"/>
      <c r="AR135" s="69">
        <f t="shared" si="130"/>
        <v>11</v>
      </c>
      <c r="AS135" s="70">
        <f t="shared" si="143"/>
        <v>132</v>
      </c>
      <c r="AT135" s="71">
        <f t="shared" ca="1" si="144"/>
        <v>0.3194416890661515</v>
      </c>
      <c r="AU135" s="72">
        <f t="shared" ca="1" si="131"/>
        <v>8.8859305371316033E-3</v>
      </c>
      <c r="AV135" s="73">
        <f t="shared" ca="1" si="132"/>
        <v>1.0088859305371316</v>
      </c>
      <c r="AW135" s="74">
        <f ca="1">PRODUCT(AV$4:AV135)</f>
        <v>3.0999144376530743</v>
      </c>
      <c r="AY135" s="75">
        <f t="shared" si="145"/>
        <v>132</v>
      </c>
      <c r="AZ135" s="76">
        <f t="shared" ref="AZ135:BK144" ca="1" si="148">OFFSET($AV$3,($AY135*12-12)+AZ$3,0)</f>
        <v>1.0090596596129187</v>
      </c>
      <c r="BA135" s="76">
        <f t="shared" ca="1" si="148"/>
        <v>1.0090596596129187</v>
      </c>
      <c r="BB135" s="76">
        <f t="shared" ca="1" si="148"/>
        <v>1.0090596596129187</v>
      </c>
      <c r="BC135" s="76">
        <f t="shared" ca="1" si="148"/>
        <v>1.0090596596129187</v>
      </c>
      <c r="BD135" s="76">
        <f t="shared" ca="1" si="148"/>
        <v>1.0090596596129187</v>
      </c>
      <c r="BE135" s="76">
        <f t="shared" ca="1" si="148"/>
        <v>1.0090596596129187</v>
      </c>
      <c r="BF135" s="76">
        <f t="shared" ca="1" si="148"/>
        <v>1.0090596596129187</v>
      </c>
      <c r="BG135" s="76">
        <f t="shared" ca="1" si="148"/>
        <v>1.0090596596129187</v>
      </c>
      <c r="BH135" s="76">
        <f t="shared" ca="1" si="148"/>
        <v>1.0090596596129187</v>
      </c>
      <c r="BI135" s="76">
        <f t="shared" ca="1" si="148"/>
        <v>1.0090596596129187</v>
      </c>
      <c r="BJ135" s="76">
        <f t="shared" ca="1" si="148"/>
        <v>1.0090596596129187</v>
      </c>
      <c r="BK135" s="76">
        <f t="shared" ca="1" si="148"/>
        <v>1.0090596596129187</v>
      </c>
      <c r="BL135" s="76">
        <f t="shared" ca="1" si="122"/>
        <v>0.11430000000000118</v>
      </c>
      <c r="BM135" s="77">
        <f t="shared" ca="1" si="133"/>
        <v>1494095.3522081673</v>
      </c>
      <c r="BO135" s="70">
        <f t="shared" si="146"/>
        <v>132</v>
      </c>
      <c r="BP135" s="171">
        <f t="shared" ca="1" si="103"/>
        <v>0.11199999999999999</v>
      </c>
      <c r="BQ135" s="172">
        <f t="shared" ca="1" si="134"/>
        <v>8.8859305371316033E-3</v>
      </c>
      <c r="BR135" s="172">
        <f t="shared" ref="BR135:BR198" ca="1" si="149">BR134/(1+BQ135)</f>
        <v>0.32258954887706326</v>
      </c>
    </row>
    <row r="136" spans="5:70">
      <c r="E136">
        <f t="shared" si="107"/>
        <v>133</v>
      </c>
      <c r="F136" s="64">
        <f t="shared" si="135"/>
        <v>66.000000000000142</v>
      </c>
      <c r="G136" s="55">
        <f t="shared" si="114"/>
        <v>0</v>
      </c>
      <c r="H136" s="78">
        <f t="shared" si="147"/>
        <v>1</v>
      </c>
      <c r="I136" s="79">
        <f t="shared" ca="1" si="123"/>
        <v>523219.19808969693</v>
      </c>
      <c r="J136" s="79">
        <f t="shared" ca="1" si="115"/>
        <v>4649.2894499187478</v>
      </c>
      <c r="K136" s="80">
        <f t="shared" ca="1" si="116"/>
        <v>-20</v>
      </c>
      <c r="L136" s="80">
        <f t="shared" ca="1" si="124"/>
        <v>-436.0159984080808</v>
      </c>
      <c r="M136" s="80">
        <f t="shared" ca="1" si="105"/>
        <v>-3924.143985672727</v>
      </c>
      <c r="N136" s="80">
        <f t="shared" ca="1" si="125"/>
        <v>0</v>
      </c>
      <c r="O136" s="81">
        <f t="shared" ca="1" si="117"/>
        <v>-1944.1138067905574</v>
      </c>
      <c r="P136" s="79">
        <f t="shared" ca="1" si="118"/>
        <v>521544.21374874434</v>
      </c>
      <c r="Q136" s="35"/>
      <c r="R136">
        <f t="shared" ca="1" si="126"/>
        <v>253</v>
      </c>
      <c r="S136" s="78">
        <f t="shared" ca="1" si="136"/>
        <v>75.999999999999375</v>
      </c>
      <c r="T136" s="55">
        <f t="shared" ca="1" si="127"/>
        <v>6.0757230971507648E-3</v>
      </c>
      <c r="U136" s="78">
        <f t="shared" ca="1" si="128"/>
        <v>0.59602456588493302</v>
      </c>
      <c r="V136" s="79">
        <f t="shared" ca="1" si="137"/>
        <v>532251.52788968291</v>
      </c>
      <c r="W136" s="79">
        <f t="shared" ca="1" si="119"/>
        <v>4729.5501051098863</v>
      </c>
      <c r="X136" s="80">
        <f t="shared" ca="1" si="138"/>
        <v>-11.92049131769866</v>
      </c>
      <c r="Y136" s="80">
        <f t="shared" ca="1" si="139"/>
        <v>-221.77146995403456</v>
      </c>
      <c r="Z136" s="80">
        <f t="shared" ca="1" si="129"/>
        <v>-3991.8864591726215</v>
      </c>
      <c r="AA136" s="80">
        <f t="shared" ca="1" si="140"/>
        <v>0</v>
      </c>
      <c r="AB136" s="81">
        <f t="shared" ca="1" si="120"/>
        <v>-1158.7395877232464</v>
      </c>
      <c r="AC136" s="79">
        <f t="shared" ca="1" si="121"/>
        <v>531596.75998662517</v>
      </c>
      <c r="AD136" s="35"/>
      <c r="AE136" s="55">
        <f t="shared" ca="1" si="141"/>
        <v>6.0757230971507648E-3</v>
      </c>
      <c r="AF136" s="78">
        <f t="shared" ca="1" si="142"/>
        <v>0.59602456588493302</v>
      </c>
      <c r="AG136" s="35"/>
      <c r="AH136" s="35"/>
      <c r="AR136" s="69">
        <f t="shared" si="130"/>
        <v>12</v>
      </c>
      <c r="AS136" s="70">
        <f t="shared" si="143"/>
        <v>133</v>
      </c>
      <c r="AT136" s="71">
        <f t="shared" ca="1" si="144"/>
        <v>0.31660315240644571</v>
      </c>
      <c r="AU136" s="72">
        <f t="shared" ca="1" si="131"/>
        <v>8.8859305371316033E-3</v>
      </c>
      <c r="AV136" s="73">
        <f t="shared" ca="1" si="132"/>
        <v>1.0088859305371316</v>
      </c>
      <c r="AW136" s="74">
        <f ca="1">PRODUCT(AV$4:AV136)</f>
        <v>3.1274600620171107</v>
      </c>
      <c r="AY136" s="75">
        <f t="shared" si="145"/>
        <v>133</v>
      </c>
      <c r="AZ136" s="76">
        <f t="shared" ca="1" si="148"/>
        <v>1.0090596596129187</v>
      </c>
      <c r="BA136" s="76">
        <f t="shared" ca="1" si="148"/>
        <v>1.0090596596129187</v>
      </c>
      <c r="BB136" s="76">
        <f t="shared" ca="1" si="148"/>
        <v>1.0090596596129187</v>
      </c>
      <c r="BC136" s="76">
        <f t="shared" ca="1" si="148"/>
        <v>1.0090596596129187</v>
      </c>
      <c r="BD136" s="76">
        <f t="shared" ca="1" si="148"/>
        <v>1.0090596596129187</v>
      </c>
      <c r="BE136" s="76">
        <f t="shared" ca="1" si="148"/>
        <v>1.0090596596129187</v>
      </c>
      <c r="BF136" s="76">
        <f t="shared" ca="1" si="148"/>
        <v>1.0090596596129187</v>
      </c>
      <c r="BG136" s="76">
        <f t="shared" ca="1" si="148"/>
        <v>1.0090596596129187</v>
      </c>
      <c r="BH136" s="76">
        <f t="shared" ca="1" si="148"/>
        <v>1.0090596596129187</v>
      </c>
      <c r="BI136" s="76">
        <f t="shared" ca="1" si="148"/>
        <v>1.0090596596129187</v>
      </c>
      <c r="BJ136" s="76">
        <f t="shared" ca="1" si="148"/>
        <v>1.0090596596129187</v>
      </c>
      <c r="BK136" s="76">
        <f t="shared" ca="1" si="148"/>
        <v>1.0090596596129187</v>
      </c>
      <c r="BL136" s="76">
        <f t="shared" ca="1" si="122"/>
        <v>0.11430000000000118</v>
      </c>
      <c r="BM136" s="77">
        <f t="shared" ca="1" si="133"/>
        <v>1664870.4509655626</v>
      </c>
      <c r="BO136" s="70">
        <f t="shared" si="146"/>
        <v>133</v>
      </c>
      <c r="BP136" s="171">
        <f t="shared" ref="BP136:BP199" ca="1" si="150">VLOOKUP(BO136,$BT$4:$BX$13,5,TRUE)/100</f>
        <v>0.11199999999999999</v>
      </c>
      <c r="BQ136" s="172">
        <f t="shared" ca="1" si="134"/>
        <v>8.8859305371316033E-3</v>
      </c>
      <c r="BR136" s="172">
        <f t="shared" ca="1" si="149"/>
        <v>0.31974828780228537</v>
      </c>
    </row>
    <row r="137" spans="5:70">
      <c r="E137">
        <f t="shared" si="107"/>
        <v>134</v>
      </c>
      <c r="F137" s="64">
        <f t="shared" si="135"/>
        <v>66.083333333333471</v>
      </c>
      <c r="G137" s="55">
        <f t="shared" si="114"/>
        <v>0</v>
      </c>
      <c r="H137" s="78">
        <f t="shared" si="147"/>
        <v>1</v>
      </c>
      <c r="I137" s="79">
        <f t="shared" ca="1" si="123"/>
        <v>521544.21374874434</v>
      </c>
      <c r="J137" s="79">
        <f t="shared" ca="1" si="115"/>
        <v>4634.4056554142599</v>
      </c>
      <c r="K137" s="80">
        <f t="shared" ca="1" si="116"/>
        <v>-20</v>
      </c>
      <c r="L137" s="80">
        <f t="shared" ca="1" si="124"/>
        <v>-434.62017812395362</v>
      </c>
      <c r="M137" s="80">
        <f t="shared" ca="1" si="105"/>
        <v>0</v>
      </c>
      <c r="N137" s="80">
        <f t="shared" ca="1" si="125"/>
        <v>0</v>
      </c>
      <c r="O137" s="81">
        <f t="shared" ca="1" si="117"/>
        <v>-1944.1138067905574</v>
      </c>
      <c r="P137" s="79">
        <f t="shared" ca="1" si="118"/>
        <v>523779.88541924406</v>
      </c>
      <c r="Q137" s="35"/>
      <c r="R137">
        <f t="shared" ca="1" si="126"/>
        <v>254</v>
      </c>
      <c r="S137" s="78">
        <f t="shared" ca="1" si="136"/>
        <v>76.083333333332703</v>
      </c>
      <c r="T137" s="55">
        <f t="shared" ca="1" si="127"/>
        <v>6.0757230971507648E-3</v>
      </c>
      <c r="U137" s="78">
        <f t="shared" ca="1" si="128"/>
        <v>0.59240328566351663</v>
      </c>
      <c r="V137" s="79">
        <f t="shared" ca="1" si="137"/>
        <v>528366.92527360388</v>
      </c>
      <c r="W137" s="79">
        <f t="shared" ca="1" si="119"/>
        <v>4695.0317960990487</v>
      </c>
      <c r="X137" s="80">
        <f t="shared" ca="1" si="138"/>
        <v>-11.848065713270334</v>
      </c>
      <c r="Y137" s="80">
        <f t="shared" ca="1" si="139"/>
        <v>-220.1528855306683</v>
      </c>
      <c r="Z137" s="80">
        <f t="shared" ca="1" si="129"/>
        <v>0</v>
      </c>
      <c r="AA137" s="80">
        <f t="shared" ca="1" si="140"/>
        <v>0</v>
      </c>
      <c r="AB137" s="81">
        <f t="shared" ca="1" si="120"/>
        <v>-1151.6994068465333</v>
      </c>
      <c r="AC137" s="79">
        <f t="shared" ca="1" si="121"/>
        <v>531678.25671161234</v>
      </c>
      <c r="AD137" s="35"/>
      <c r="AE137" s="55">
        <f t="shared" ca="1" si="141"/>
        <v>6.0757230971507648E-3</v>
      </c>
      <c r="AF137" s="78">
        <f t="shared" ca="1" si="142"/>
        <v>0.59240328566351663</v>
      </c>
      <c r="AG137" s="35"/>
      <c r="AH137" s="35"/>
      <c r="AR137" s="69">
        <f t="shared" si="130"/>
        <v>12</v>
      </c>
      <c r="AS137" s="70">
        <f t="shared" si="143"/>
        <v>134</v>
      </c>
      <c r="AT137" s="71">
        <f t="shared" ca="1" si="144"/>
        <v>0.31378983878632516</v>
      </c>
      <c r="AU137" s="72">
        <f t="shared" ca="1" si="131"/>
        <v>8.8859305371316033E-3</v>
      </c>
      <c r="AV137" s="73">
        <f t="shared" ca="1" si="132"/>
        <v>1.0088859305371316</v>
      </c>
      <c r="AW137" s="74">
        <f ca="1">PRODUCT(AV$4:AV137)</f>
        <v>3.1552504548858482</v>
      </c>
      <c r="AY137" s="75">
        <f t="shared" si="145"/>
        <v>134</v>
      </c>
      <c r="AZ137" s="76">
        <f t="shared" ca="1" si="148"/>
        <v>1.0090596596129187</v>
      </c>
      <c r="BA137" s="76">
        <f t="shared" ca="1" si="148"/>
        <v>1.0090596596129187</v>
      </c>
      <c r="BB137" s="76">
        <f t="shared" ca="1" si="148"/>
        <v>1.0090596596129187</v>
      </c>
      <c r="BC137" s="76">
        <f t="shared" ca="1" si="148"/>
        <v>1.0090596596129187</v>
      </c>
      <c r="BD137" s="76">
        <f t="shared" ca="1" si="148"/>
        <v>1.0090596596129187</v>
      </c>
      <c r="BE137" s="76">
        <f t="shared" ca="1" si="148"/>
        <v>1.0090596596129187</v>
      </c>
      <c r="BF137" s="76">
        <f t="shared" ca="1" si="148"/>
        <v>1.0090596596129187</v>
      </c>
      <c r="BG137" s="76">
        <f t="shared" ca="1" si="148"/>
        <v>1.0090596596129187</v>
      </c>
      <c r="BH137" s="76">
        <f t="shared" ca="1" si="148"/>
        <v>1.0090596596129187</v>
      </c>
      <c r="BI137" s="76">
        <f t="shared" ca="1" si="148"/>
        <v>1.0090596596129187</v>
      </c>
      <c r="BJ137" s="76">
        <f t="shared" ca="1" si="148"/>
        <v>1.0090596596129187</v>
      </c>
      <c r="BK137" s="76">
        <f t="shared" ca="1" si="148"/>
        <v>1.0090596596129187</v>
      </c>
      <c r="BL137" s="76">
        <f t="shared" ca="1" si="122"/>
        <v>0.11430000000000118</v>
      </c>
      <c r="BM137" s="77">
        <f t="shared" ca="1" si="133"/>
        <v>1855165.1435109284</v>
      </c>
      <c r="BO137" s="70">
        <f t="shared" si="146"/>
        <v>134</v>
      </c>
      <c r="BP137" s="171">
        <f t="shared" ca="1" si="150"/>
        <v>0.11199999999999999</v>
      </c>
      <c r="BQ137" s="172">
        <f t="shared" ca="1" si="134"/>
        <v>8.8859305371316033E-3</v>
      </c>
      <c r="BR137" s="172">
        <f t="shared" ca="1" si="149"/>
        <v>0.31693205160671745</v>
      </c>
    </row>
    <row r="138" spans="5:70">
      <c r="E138">
        <f t="shared" si="107"/>
        <v>135</v>
      </c>
      <c r="F138" s="64">
        <f t="shared" si="135"/>
        <v>66.166666666666799</v>
      </c>
      <c r="G138" s="55">
        <f t="shared" si="114"/>
        <v>0</v>
      </c>
      <c r="H138" s="78">
        <f t="shared" si="147"/>
        <v>1</v>
      </c>
      <c r="I138" s="79">
        <f t="shared" ca="1" si="123"/>
        <v>523779.88541924406</v>
      </c>
      <c r="J138" s="79">
        <f t="shared" ca="1" si="115"/>
        <v>4654.2716785821531</v>
      </c>
      <c r="K138" s="80">
        <f t="shared" ca="1" si="116"/>
        <v>-20</v>
      </c>
      <c r="L138" s="80">
        <f t="shared" ca="1" si="124"/>
        <v>-436.48323784937008</v>
      </c>
      <c r="M138" s="80">
        <f t="shared" ca="1" si="105"/>
        <v>0</v>
      </c>
      <c r="N138" s="80">
        <f t="shared" ca="1" si="125"/>
        <v>0</v>
      </c>
      <c r="O138" s="81">
        <f t="shared" ca="1" si="117"/>
        <v>-1944.1138067905574</v>
      </c>
      <c r="P138" s="79">
        <f t="shared" ca="1" si="118"/>
        <v>526033.56005318637</v>
      </c>
      <c r="Q138" s="35"/>
      <c r="R138">
        <f t="shared" ca="1" si="126"/>
        <v>255</v>
      </c>
      <c r="S138" s="78">
        <f t="shared" ca="1" si="136"/>
        <v>76.166666666666032</v>
      </c>
      <c r="T138" s="55">
        <f t="shared" ca="1" si="127"/>
        <v>6.0757230971507648E-3</v>
      </c>
      <c r="U138" s="78">
        <f t="shared" ca="1" si="128"/>
        <v>0.58880400733798277</v>
      </c>
      <c r="V138" s="79">
        <f t="shared" ca="1" si="137"/>
        <v>528447.92684705672</v>
      </c>
      <c r="W138" s="79">
        <f t="shared" ca="1" si="119"/>
        <v>4695.7515704541493</v>
      </c>
      <c r="X138" s="80">
        <f t="shared" ca="1" si="138"/>
        <v>-11.776080146759655</v>
      </c>
      <c r="Y138" s="80">
        <f t="shared" ca="1" si="139"/>
        <v>-220.18663618627366</v>
      </c>
      <c r="Z138" s="80">
        <f t="shared" ca="1" si="129"/>
        <v>0</v>
      </c>
      <c r="AA138" s="80">
        <f t="shared" ca="1" si="140"/>
        <v>0</v>
      </c>
      <c r="AB138" s="81">
        <f t="shared" ca="1" si="120"/>
        <v>-1144.702000159381</v>
      </c>
      <c r="AC138" s="79">
        <f t="shared" ca="1" si="121"/>
        <v>531767.0137010183</v>
      </c>
      <c r="AD138" s="35"/>
      <c r="AE138" s="55">
        <f t="shared" ca="1" si="141"/>
        <v>6.0757230971507648E-3</v>
      </c>
      <c r="AF138" s="78">
        <f t="shared" ca="1" si="142"/>
        <v>0.58880400733798277</v>
      </c>
      <c r="AG138" s="35"/>
      <c r="AH138" s="35"/>
      <c r="AR138" s="69">
        <f t="shared" si="130"/>
        <v>12</v>
      </c>
      <c r="AS138" s="70">
        <f t="shared" si="143"/>
        <v>135</v>
      </c>
      <c r="AT138" s="71">
        <f t="shared" ca="1" si="144"/>
        <v>0.31100152407561216</v>
      </c>
      <c r="AU138" s="72">
        <f t="shared" ca="1" si="131"/>
        <v>8.8859305371316033E-3</v>
      </c>
      <c r="AV138" s="73">
        <f t="shared" ca="1" si="132"/>
        <v>1.0088859305371316</v>
      </c>
      <c r="AW138" s="74">
        <f ca="1">PRODUCT(AV$4:AV138)</f>
        <v>3.1832877912552169</v>
      </c>
      <c r="AY138" s="75">
        <f t="shared" si="145"/>
        <v>135</v>
      </c>
      <c r="AZ138" s="76">
        <f t="shared" ca="1" si="148"/>
        <v>1.0090596596129187</v>
      </c>
      <c r="BA138" s="76">
        <f t="shared" ca="1" si="148"/>
        <v>1.0090596596129187</v>
      </c>
      <c r="BB138" s="76">
        <f t="shared" ca="1" si="148"/>
        <v>1.0090596596129187</v>
      </c>
      <c r="BC138" s="76">
        <f t="shared" ca="1" si="148"/>
        <v>1.0090596596129187</v>
      </c>
      <c r="BD138" s="76">
        <f t="shared" ca="1" si="148"/>
        <v>1.0090596596129187</v>
      </c>
      <c r="BE138" s="76">
        <f t="shared" ca="1" si="148"/>
        <v>1.0090596596129187</v>
      </c>
      <c r="BF138" s="76">
        <f t="shared" ca="1" si="148"/>
        <v>1.0090596596129187</v>
      </c>
      <c r="BG138" s="76">
        <f t="shared" ca="1" si="148"/>
        <v>1.0090596596129187</v>
      </c>
      <c r="BH138" s="76">
        <f t="shared" ca="1" si="148"/>
        <v>1.0090596596129187</v>
      </c>
      <c r="BI138" s="76">
        <f t="shared" ca="1" si="148"/>
        <v>1.0090596596129187</v>
      </c>
      <c r="BJ138" s="76">
        <f t="shared" ca="1" si="148"/>
        <v>1.0090596596129187</v>
      </c>
      <c r="BK138" s="76">
        <f t="shared" ca="1" si="148"/>
        <v>1.0090596596129187</v>
      </c>
      <c r="BL138" s="76">
        <f t="shared" ca="1" si="122"/>
        <v>0.11430000000000118</v>
      </c>
      <c r="BM138" s="77">
        <f t="shared" ca="1" si="133"/>
        <v>2067210.5194142298</v>
      </c>
      <c r="BO138" s="70">
        <f t="shared" si="146"/>
        <v>135</v>
      </c>
      <c r="BP138" s="171">
        <f t="shared" ca="1" si="150"/>
        <v>0.11199999999999999</v>
      </c>
      <c r="BQ138" s="172">
        <f t="shared" ca="1" si="134"/>
        <v>8.8859305371316033E-3</v>
      </c>
      <c r="BR138" s="172">
        <f t="shared" ca="1" si="149"/>
        <v>0.31414061987957609</v>
      </c>
    </row>
    <row r="139" spans="5:70">
      <c r="E139">
        <f t="shared" si="107"/>
        <v>136</v>
      </c>
      <c r="F139" s="64">
        <f t="shared" si="135"/>
        <v>66.250000000000128</v>
      </c>
      <c r="G139" s="55">
        <f t="shared" si="114"/>
        <v>0</v>
      </c>
      <c r="H139" s="78">
        <f t="shared" si="147"/>
        <v>1</v>
      </c>
      <c r="I139" s="79">
        <f t="shared" ca="1" si="123"/>
        <v>526033.56005318637</v>
      </c>
      <c r="J139" s="79">
        <f t="shared" ca="1" si="115"/>
        <v>4674.2976748326601</v>
      </c>
      <c r="K139" s="80">
        <f t="shared" ca="1" si="116"/>
        <v>-20</v>
      </c>
      <c r="L139" s="80">
        <f t="shared" ca="1" si="124"/>
        <v>-438.36130004432198</v>
      </c>
      <c r="M139" s="80">
        <f t="shared" ca="1" si="105"/>
        <v>0</v>
      </c>
      <c r="N139" s="80">
        <f t="shared" ca="1" si="125"/>
        <v>0</v>
      </c>
      <c r="O139" s="81">
        <f t="shared" ca="1" si="117"/>
        <v>-1944.1138067905574</v>
      </c>
      <c r="P139" s="79">
        <f t="shared" ca="1" si="118"/>
        <v>528305.38262118411</v>
      </c>
      <c r="Q139" s="35"/>
      <c r="R139">
        <f t="shared" ca="1" si="126"/>
        <v>256</v>
      </c>
      <c r="S139" s="78">
        <f t="shared" ca="1" si="136"/>
        <v>76.249999999999361</v>
      </c>
      <c r="T139" s="55">
        <f t="shared" ca="1" si="127"/>
        <v>6.0757230971507648E-3</v>
      </c>
      <c r="U139" s="78">
        <f t="shared" ca="1" si="128"/>
        <v>0.58522659723090442</v>
      </c>
      <c r="V139" s="79">
        <f t="shared" ca="1" si="137"/>
        <v>528536.14457357209</v>
      </c>
      <c r="W139" s="79">
        <f t="shared" ca="1" si="119"/>
        <v>4696.5354670441084</v>
      </c>
      <c r="X139" s="80">
        <f t="shared" ca="1" si="138"/>
        <v>-11.704531944618088</v>
      </c>
      <c r="Y139" s="80">
        <f t="shared" ca="1" si="139"/>
        <v>-220.22339357232173</v>
      </c>
      <c r="Z139" s="80">
        <f t="shared" ca="1" si="129"/>
        <v>0</v>
      </c>
      <c r="AA139" s="80">
        <f t="shared" ca="1" si="140"/>
        <v>0</v>
      </c>
      <c r="AB139" s="81">
        <f t="shared" ca="1" si="120"/>
        <v>-1137.7471077776579</v>
      </c>
      <c r="AC139" s="79">
        <f t="shared" ca="1" si="121"/>
        <v>531863.0050073216</v>
      </c>
      <c r="AD139" s="35"/>
      <c r="AE139" s="55">
        <f t="shared" ca="1" si="141"/>
        <v>6.0757230971507648E-3</v>
      </c>
      <c r="AF139" s="78">
        <f t="shared" ca="1" si="142"/>
        <v>0.58522659723090442</v>
      </c>
      <c r="AG139" s="35"/>
      <c r="AH139" s="35"/>
      <c r="AR139" s="69">
        <f t="shared" si="130"/>
        <v>12</v>
      </c>
      <c r="AS139" s="70">
        <f t="shared" si="143"/>
        <v>136</v>
      </c>
      <c r="AT139" s="71">
        <f t="shared" ca="1" si="144"/>
        <v>0.30823798613573422</v>
      </c>
      <c r="AU139" s="72">
        <f t="shared" ca="1" si="131"/>
        <v>8.8859305371316033E-3</v>
      </c>
      <c r="AV139" s="73">
        <f t="shared" ca="1" si="132"/>
        <v>1.0088859305371316</v>
      </c>
      <c r="AW139" s="74">
        <f ca="1">PRODUCT(AV$4:AV139)</f>
        <v>3.2115742654480099</v>
      </c>
      <c r="AY139" s="75">
        <f t="shared" si="145"/>
        <v>136</v>
      </c>
      <c r="AZ139" s="76">
        <f t="shared" ca="1" si="148"/>
        <v>1.0090596596129187</v>
      </c>
      <c r="BA139" s="76">
        <f t="shared" ca="1" si="148"/>
        <v>1.0090596596129187</v>
      </c>
      <c r="BB139" s="76">
        <f t="shared" ca="1" si="148"/>
        <v>1.0090596596129187</v>
      </c>
      <c r="BC139" s="76">
        <f t="shared" ca="1" si="148"/>
        <v>1.0090596596129187</v>
      </c>
      <c r="BD139" s="76">
        <f t="shared" ca="1" si="148"/>
        <v>1.0090596596129187</v>
      </c>
      <c r="BE139" s="76">
        <f t="shared" ca="1" si="148"/>
        <v>1.0090596596129187</v>
      </c>
      <c r="BF139" s="76">
        <f t="shared" ca="1" si="148"/>
        <v>1.0090596596129187</v>
      </c>
      <c r="BG139" s="76">
        <f t="shared" ca="1" si="148"/>
        <v>1.0090596596129187</v>
      </c>
      <c r="BH139" s="76">
        <f t="shared" ca="1" si="148"/>
        <v>1.0090596596129187</v>
      </c>
      <c r="BI139" s="76">
        <f t="shared" ca="1" si="148"/>
        <v>1.0090596596129187</v>
      </c>
      <c r="BJ139" s="76">
        <f t="shared" ca="1" si="148"/>
        <v>1.0090596596129187</v>
      </c>
      <c r="BK139" s="76">
        <f t="shared" ca="1" si="148"/>
        <v>1.0090596596129187</v>
      </c>
      <c r="BL139" s="76">
        <f t="shared" ca="1" si="122"/>
        <v>0.11430000000000118</v>
      </c>
      <c r="BM139" s="77">
        <f t="shared" ca="1" si="133"/>
        <v>2303492.6817832785</v>
      </c>
      <c r="BO139" s="70">
        <f t="shared" si="146"/>
        <v>136</v>
      </c>
      <c r="BP139" s="171">
        <f t="shared" ca="1" si="150"/>
        <v>0.11199999999999999</v>
      </c>
      <c r="BQ139" s="172">
        <f t="shared" ca="1" si="134"/>
        <v>8.8859305371316033E-3</v>
      </c>
      <c r="BR139" s="172">
        <f t="shared" ca="1" si="149"/>
        <v>0.3113737741513824</v>
      </c>
    </row>
    <row r="140" spans="5:70">
      <c r="E140">
        <f t="shared" si="107"/>
        <v>137</v>
      </c>
      <c r="F140" s="64">
        <f t="shared" si="135"/>
        <v>66.333333333333456</v>
      </c>
      <c r="G140" s="55">
        <f t="shared" si="114"/>
        <v>0</v>
      </c>
      <c r="H140" s="78">
        <f t="shared" si="147"/>
        <v>1</v>
      </c>
      <c r="I140" s="79">
        <f t="shared" ca="1" si="123"/>
        <v>528305.38262118411</v>
      </c>
      <c r="J140" s="79">
        <f t="shared" ca="1" si="115"/>
        <v>4694.4849323645758</v>
      </c>
      <c r="K140" s="80">
        <f t="shared" ca="1" si="116"/>
        <v>-20</v>
      </c>
      <c r="L140" s="80">
        <f t="shared" ca="1" si="124"/>
        <v>-440.25448551765345</v>
      </c>
      <c r="M140" s="80">
        <f t="shared" ca="1" si="105"/>
        <v>0</v>
      </c>
      <c r="N140" s="80">
        <f t="shared" ca="1" si="125"/>
        <v>0</v>
      </c>
      <c r="O140" s="81">
        <f t="shared" ca="1" si="117"/>
        <v>-1944.1138067905574</v>
      </c>
      <c r="P140" s="79">
        <f t="shared" ca="1" si="118"/>
        <v>530595.49926124047</v>
      </c>
      <c r="Q140" s="35"/>
      <c r="R140">
        <f t="shared" ca="1" si="126"/>
        <v>257</v>
      </c>
      <c r="S140" s="78">
        <f t="shared" ca="1" si="136"/>
        <v>76.333333333332689</v>
      </c>
      <c r="T140" s="55">
        <f t="shared" ca="1" si="127"/>
        <v>6.0757230971507648E-3</v>
      </c>
      <c r="U140" s="78">
        <f t="shared" ca="1" si="128"/>
        <v>0.58167092247704166</v>
      </c>
      <c r="V140" s="79">
        <f t="shared" ca="1" si="137"/>
        <v>528631.55266327865</v>
      </c>
      <c r="W140" s="79">
        <f t="shared" ca="1" si="119"/>
        <v>4697.3832567019208</v>
      </c>
      <c r="X140" s="80">
        <f t="shared" ca="1" si="138"/>
        <v>-11.633418449540834</v>
      </c>
      <c r="Y140" s="80">
        <f t="shared" ca="1" si="139"/>
        <v>-220.26314694303278</v>
      </c>
      <c r="Z140" s="80">
        <f t="shared" ca="1" si="129"/>
        <v>0</v>
      </c>
      <c r="AA140" s="80">
        <f t="shared" ca="1" si="140"/>
        <v>0</v>
      </c>
      <c r="AB140" s="81">
        <f t="shared" ca="1" si="120"/>
        <v>-1130.8344713962167</v>
      </c>
      <c r="AC140" s="79">
        <f t="shared" ca="1" si="121"/>
        <v>531966.20488319173</v>
      </c>
      <c r="AD140" s="35"/>
      <c r="AE140" s="55">
        <f t="shared" ca="1" si="141"/>
        <v>6.0757230971507648E-3</v>
      </c>
      <c r="AF140" s="78">
        <f t="shared" ca="1" si="142"/>
        <v>0.58167092247704166</v>
      </c>
      <c r="AG140" s="35"/>
      <c r="AH140" s="35"/>
      <c r="AR140" s="69">
        <f t="shared" si="130"/>
        <v>12</v>
      </c>
      <c r="AS140" s="70">
        <f t="shared" si="143"/>
        <v>137</v>
      </c>
      <c r="AT140" s="71">
        <f t="shared" ca="1" si="144"/>
        <v>0.30549900480202674</v>
      </c>
      <c r="AU140" s="72">
        <f t="shared" ca="1" si="131"/>
        <v>8.8859305371316033E-3</v>
      </c>
      <c r="AV140" s="73">
        <f t="shared" ca="1" si="132"/>
        <v>1.0088859305371316</v>
      </c>
      <c r="AW140" s="74">
        <f ca="1">PRODUCT(AV$4:AV140)</f>
        <v>3.2401120912856203</v>
      </c>
      <c r="AY140" s="75">
        <f t="shared" si="145"/>
        <v>137</v>
      </c>
      <c r="AZ140" s="76">
        <f t="shared" ca="1" si="148"/>
        <v>1.0090596596129187</v>
      </c>
      <c r="BA140" s="76">
        <f t="shared" ca="1" si="148"/>
        <v>1.0090596596129187</v>
      </c>
      <c r="BB140" s="76">
        <f t="shared" ca="1" si="148"/>
        <v>1.0090596596129187</v>
      </c>
      <c r="BC140" s="76">
        <f t="shared" ca="1" si="148"/>
        <v>1.0090596596129187</v>
      </c>
      <c r="BD140" s="76">
        <f t="shared" ca="1" si="148"/>
        <v>1.0090596596129187</v>
      </c>
      <c r="BE140" s="76">
        <f t="shared" ca="1" si="148"/>
        <v>1.0090596596129187</v>
      </c>
      <c r="BF140" s="76">
        <f t="shared" ca="1" si="148"/>
        <v>1.0090596596129187</v>
      </c>
      <c r="BG140" s="76">
        <f t="shared" ca="1" si="148"/>
        <v>1.0090596596129187</v>
      </c>
      <c r="BH140" s="76">
        <f t="shared" ca="1" si="148"/>
        <v>1.0090596596129187</v>
      </c>
      <c r="BI140" s="76">
        <f t="shared" ca="1" si="148"/>
        <v>1.0090596596129187</v>
      </c>
      <c r="BJ140" s="76">
        <f t="shared" ca="1" si="148"/>
        <v>1.0090596596129187</v>
      </c>
      <c r="BK140" s="76">
        <f t="shared" ca="1" si="148"/>
        <v>1.0090596596129187</v>
      </c>
      <c r="BL140" s="76">
        <f t="shared" ca="1" si="122"/>
        <v>0.11430000000000118</v>
      </c>
      <c r="BM140" s="77">
        <f t="shared" ca="1" si="133"/>
        <v>2566781.8953111097</v>
      </c>
      <c r="BO140" s="70">
        <f t="shared" si="146"/>
        <v>137</v>
      </c>
      <c r="BP140" s="171">
        <f t="shared" ca="1" si="150"/>
        <v>0.11199999999999999</v>
      </c>
      <c r="BQ140" s="172">
        <f t="shared" ca="1" si="134"/>
        <v>8.8859305371316033E-3</v>
      </c>
      <c r="BR140" s="172">
        <f t="shared" ca="1" si="149"/>
        <v>0.30863129787686383</v>
      </c>
    </row>
    <row r="141" spans="5:70">
      <c r="E141">
        <f t="shared" si="107"/>
        <v>138</v>
      </c>
      <c r="F141" s="64">
        <f t="shared" si="135"/>
        <v>66.416666666666785</v>
      </c>
      <c r="G141" s="55">
        <f t="shared" si="114"/>
        <v>0</v>
      </c>
      <c r="H141" s="78">
        <f t="shared" si="147"/>
        <v>1</v>
      </c>
      <c r="I141" s="79">
        <f t="shared" ca="1" si="123"/>
        <v>530595.49926124047</v>
      </c>
      <c r="J141" s="79">
        <f t="shared" ca="1" si="115"/>
        <v>4714.8347497500454</v>
      </c>
      <c r="K141" s="80">
        <f t="shared" ca="1" si="116"/>
        <v>-20</v>
      </c>
      <c r="L141" s="80">
        <f t="shared" ca="1" si="124"/>
        <v>-442.16291605103373</v>
      </c>
      <c r="M141" s="80">
        <f t="shared" ca="1" si="105"/>
        <v>0</v>
      </c>
      <c r="N141" s="80">
        <f t="shared" ca="1" si="125"/>
        <v>0</v>
      </c>
      <c r="O141" s="81">
        <f t="shared" ca="1" si="117"/>
        <v>-1944.1138067905574</v>
      </c>
      <c r="P141" s="79">
        <f t="shared" ca="1" si="118"/>
        <v>532904.05728814902</v>
      </c>
      <c r="Q141" s="35"/>
      <c r="R141">
        <f t="shared" ca="1" si="126"/>
        <v>258</v>
      </c>
      <c r="S141" s="78">
        <f t="shared" ca="1" si="136"/>
        <v>76.416666666666018</v>
      </c>
      <c r="T141" s="55">
        <f t="shared" ca="1" si="127"/>
        <v>6.0757230971507648E-3</v>
      </c>
      <c r="U141" s="78">
        <f t="shared" ca="1" si="128"/>
        <v>0.57813685101840695</v>
      </c>
      <c r="V141" s="79">
        <f t="shared" ca="1" si="137"/>
        <v>528734.12552527932</v>
      </c>
      <c r="W141" s="79">
        <f t="shared" ca="1" si="119"/>
        <v>4698.2947120286535</v>
      </c>
      <c r="X141" s="80">
        <f t="shared" ca="1" si="138"/>
        <v>-11.562737020368139</v>
      </c>
      <c r="Y141" s="80">
        <f t="shared" ca="1" si="139"/>
        <v>-220.30588563553306</v>
      </c>
      <c r="Z141" s="80">
        <f t="shared" ca="1" si="129"/>
        <v>0</v>
      </c>
      <c r="AA141" s="80">
        <f t="shared" ca="1" si="140"/>
        <v>0</v>
      </c>
      <c r="AB141" s="81">
        <f t="shared" ca="1" si="120"/>
        <v>-1123.9638342793005</v>
      </c>
      <c r="AC141" s="79">
        <f t="shared" ca="1" si="121"/>
        <v>532076.58778037282</v>
      </c>
      <c r="AD141" s="35"/>
      <c r="AE141" s="55">
        <f t="shared" ca="1" si="141"/>
        <v>6.0757230971507648E-3</v>
      </c>
      <c r="AF141" s="78">
        <f t="shared" ca="1" si="142"/>
        <v>0.57813685101840695</v>
      </c>
      <c r="AG141" s="35"/>
      <c r="AH141" s="35"/>
      <c r="AR141" s="69">
        <f t="shared" si="130"/>
        <v>12</v>
      </c>
      <c r="AS141" s="70">
        <f t="shared" si="143"/>
        <v>138</v>
      </c>
      <c r="AT141" s="71">
        <f t="shared" ca="1" si="144"/>
        <v>0.30278436186619312</v>
      </c>
      <c r="AU141" s="72">
        <f t="shared" ca="1" si="131"/>
        <v>8.8859305371316033E-3</v>
      </c>
      <c r="AV141" s="73">
        <f t="shared" ca="1" si="132"/>
        <v>1.0088859305371316</v>
      </c>
      <c r="AW141" s="74">
        <f ca="1">PRODUCT(AV$4:AV141)</f>
        <v>3.2689035022613044</v>
      </c>
      <c r="AY141" s="75">
        <f t="shared" si="145"/>
        <v>138</v>
      </c>
      <c r="AZ141" s="76">
        <f t="shared" ca="1" si="148"/>
        <v>1.0090596596129187</v>
      </c>
      <c r="BA141" s="76">
        <f t="shared" ca="1" si="148"/>
        <v>1.0090596596129187</v>
      </c>
      <c r="BB141" s="76">
        <f t="shared" ca="1" si="148"/>
        <v>1.0090596596129187</v>
      </c>
      <c r="BC141" s="76">
        <f t="shared" ca="1" si="148"/>
        <v>1.0090596596129187</v>
      </c>
      <c r="BD141" s="76">
        <f t="shared" ca="1" si="148"/>
        <v>1.0090596596129187</v>
      </c>
      <c r="BE141" s="76">
        <f t="shared" ca="1" si="148"/>
        <v>1.0090596596129187</v>
      </c>
      <c r="BF141" s="76">
        <f t="shared" ca="1" si="148"/>
        <v>1.0090596596129187</v>
      </c>
      <c r="BG141" s="76">
        <f t="shared" ca="1" si="148"/>
        <v>1.0090596596129187</v>
      </c>
      <c r="BH141" s="76">
        <f t="shared" ca="1" si="148"/>
        <v>1.0090596596129187</v>
      </c>
      <c r="BI141" s="76">
        <f t="shared" ca="1" si="148"/>
        <v>1.0090596596129187</v>
      </c>
      <c r="BJ141" s="76">
        <f t="shared" ca="1" si="148"/>
        <v>1.0090596596129187</v>
      </c>
      <c r="BK141" s="76">
        <f t="shared" ca="1" si="148"/>
        <v>1.0090596596129187</v>
      </c>
      <c r="BL141" s="76">
        <f t="shared" ca="1" si="122"/>
        <v>0.11430000000000118</v>
      </c>
      <c r="BM141" s="77">
        <f t="shared" ca="1" si="133"/>
        <v>2860165.0659451727</v>
      </c>
      <c r="BO141" s="70">
        <f t="shared" si="146"/>
        <v>138</v>
      </c>
      <c r="BP141" s="171">
        <f t="shared" ca="1" si="150"/>
        <v>0.11199999999999999</v>
      </c>
      <c r="BQ141" s="172">
        <f t="shared" ca="1" si="134"/>
        <v>8.8859305371316033E-3</v>
      </c>
      <c r="BR141" s="172">
        <f t="shared" ca="1" si="149"/>
        <v>0.30591297641800624</v>
      </c>
    </row>
    <row r="142" spans="5:70">
      <c r="E142">
        <f t="shared" si="107"/>
        <v>139</v>
      </c>
      <c r="F142" s="64">
        <f t="shared" si="135"/>
        <v>66.500000000000114</v>
      </c>
      <c r="G142" s="55">
        <f t="shared" si="114"/>
        <v>0</v>
      </c>
      <c r="H142" s="78">
        <f t="shared" si="147"/>
        <v>1</v>
      </c>
      <c r="I142" s="79">
        <f t="shared" ca="1" si="123"/>
        <v>532904.05728814902</v>
      </c>
      <c r="J142" s="79">
        <f t="shared" ca="1" si="115"/>
        <v>4735.3484360180928</v>
      </c>
      <c r="K142" s="80">
        <f t="shared" ca="1" si="116"/>
        <v>-20</v>
      </c>
      <c r="L142" s="80">
        <f t="shared" ca="1" si="124"/>
        <v>-444.08671440679086</v>
      </c>
      <c r="M142" s="80">
        <f t="shared" ca="1" si="105"/>
        <v>0</v>
      </c>
      <c r="N142" s="80">
        <f t="shared" ca="1" si="125"/>
        <v>0</v>
      </c>
      <c r="O142" s="81">
        <f t="shared" ca="1" si="117"/>
        <v>-1944.1138067905574</v>
      </c>
      <c r="P142" s="79">
        <f t="shared" ca="1" si="118"/>
        <v>535231.20520296972</v>
      </c>
      <c r="Q142" s="35"/>
      <c r="R142">
        <f t="shared" ca="1" si="126"/>
        <v>259</v>
      </c>
      <c r="S142" s="78">
        <f t="shared" ca="1" si="136"/>
        <v>76.499999999999346</v>
      </c>
      <c r="T142" s="55">
        <f t="shared" ca="1" si="127"/>
        <v>6.0757230971507648E-3</v>
      </c>
      <c r="U142" s="78">
        <f t="shared" ca="1" si="128"/>
        <v>0.57462425159936037</v>
      </c>
      <c r="V142" s="79">
        <f t="shared" ca="1" si="137"/>
        <v>528843.83776654245</v>
      </c>
      <c r="W142" s="79">
        <f t="shared" ca="1" si="119"/>
        <v>4699.2696073835914</v>
      </c>
      <c r="X142" s="80">
        <f t="shared" ca="1" si="138"/>
        <v>-11.492485031987208</v>
      </c>
      <c r="Y142" s="80">
        <f t="shared" ca="1" si="139"/>
        <v>-220.35159906939271</v>
      </c>
      <c r="Z142" s="80">
        <f t="shared" ca="1" si="129"/>
        <v>0</v>
      </c>
      <c r="AA142" s="80">
        <f t="shared" ca="1" si="140"/>
        <v>0</v>
      </c>
      <c r="AB142" s="81">
        <f t="shared" ca="1" si="120"/>
        <v>-1117.1349412510074</v>
      </c>
      <c r="AC142" s="79">
        <f t="shared" ca="1" si="121"/>
        <v>532194.12834857369</v>
      </c>
      <c r="AD142" s="35"/>
      <c r="AE142" s="55">
        <f t="shared" ca="1" si="141"/>
        <v>6.0757230971507648E-3</v>
      </c>
      <c r="AF142" s="78">
        <f t="shared" ca="1" si="142"/>
        <v>0.57462425159936037</v>
      </c>
      <c r="AG142" s="35"/>
      <c r="AH142" s="35"/>
      <c r="AR142" s="69">
        <f t="shared" si="130"/>
        <v>12</v>
      </c>
      <c r="AS142" s="70">
        <f t="shared" si="143"/>
        <v>139</v>
      </c>
      <c r="AT142" s="71">
        <f t="shared" ca="1" si="144"/>
        <v>0.3000938410589204</v>
      </c>
      <c r="AU142" s="72">
        <f t="shared" ca="1" si="131"/>
        <v>8.8859305371316033E-3</v>
      </c>
      <c r="AV142" s="73">
        <f t="shared" ca="1" si="132"/>
        <v>1.0088859305371316</v>
      </c>
      <c r="AW142" s="74">
        <f ca="1">PRODUCT(AV$4:AV142)</f>
        <v>3.2979507517149846</v>
      </c>
      <c r="AY142" s="75">
        <f t="shared" si="145"/>
        <v>139</v>
      </c>
      <c r="AZ142" s="76">
        <f t="shared" ca="1" si="148"/>
        <v>1.0090596596129187</v>
      </c>
      <c r="BA142" s="76">
        <f t="shared" ca="1" si="148"/>
        <v>1.0090596596129187</v>
      </c>
      <c r="BB142" s="76">
        <f t="shared" ca="1" si="148"/>
        <v>1.0090596596129187</v>
      </c>
      <c r="BC142" s="76">
        <f t="shared" ca="1" si="148"/>
        <v>1.0090596596129187</v>
      </c>
      <c r="BD142" s="76">
        <f t="shared" ca="1" si="148"/>
        <v>1.0090596596129187</v>
      </c>
      <c r="BE142" s="76">
        <f t="shared" ca="1" si="148"/>
        <v>1.0090596596129187</v>
      </c>
      <c r="BF142" s="76">
        <f t="shared" ca="1" si="148"/>
        <v>1.0090596596129187</v>
      </c>
      <c r="BG142" s="76">
        <f t="shared" ca="1" si="148"/>
        <v>1.0090596596129187</v>
      </c>
      <c r="BH142" s="76">
        <f t="shared" ca="1" si="148"/>
        <v>1.0090596596129187</v>
      </c>
      <c r="BI142" s="76">
        <f t="shared" ca="1" si="148"/>
        <v>1.0090596596129187</v>
      </c>
      <c r="BJ142" s="76">
        <f t="shared" ca="1" si="148"/>
        <v>1.0090596596129187</v>
      </c>
      <c r="BK142" s="76">
        <f t="shared" ca="1" si="148"/>
        <v>1.0090596596129187</v>
      </c>
      <c r="BL142" s="76">
        <f t="shared" ca="1" si="122"/>
        <v>0.11430000000000118</v>
      </c>
      <c r="BM142" s="77">
        <f t="shared" ca="1" si="133"/>
        <v>3187081.9329827093</v>
      </c>
      <c r="BO142" s="70">
        <f t="shared" si="146"/>
        <v>139</v>
      </c>
      <c r="BP142" s="171">
        <f t="shared" ca="1" si="150"/>
        <v>0.11199999999999999</v>
      </c>
      <c r="BQ142" s="172">
        <f t="shared" ca="1" si="134"/>
        <v>8.8859305371316033E-3</v>
      </c>
      <c r="BR142" s="172">
        <f t="shared" ca="1" si="149"/>
        <v>0.30321859702725557</v>
      </c>
    </row>
    <row r="143" spans="5:70">
      <c r="E143">
        <f t="shared" si="107"/>
        <v>140</v>
      </c>
      <c r="F143" s="64">
        <f t="shared" si="135"/>
        <v>66.583333333333442</v>
      </c>
      <c r="G143" s="55">
        <f t="shared" si="114"/>
        <v>0</v>
      </c>
      <c r="H143" s="78">
        <f t="shared" si="147"/>
        <v>1</v>
      </c>
      <c r="I143" s="79">
        <f t="shared" ca="1" si="123"/>
        <v>535231.20520296972</v>
      </c>
      <c r="J143" s="79">
        <f t="shared" ca="1" si="115"/>
        <v>4756.0273107388202</v>
      </c>
      <c r="K143" s="80">
        <f t="shared" ca="1" si="116"/>
        <v>-20</v>
      </c>
      <c r="L143" s="80">
        <f t="shared" ca="1" si="124"/>
        <v>-446.02600433580812</v>
      </c>
      <c r="M143" s="80">
        <f t="shared" ca="1" si="105"/>
        <v>0</v>
      </c>
      <c r="N143" s="80">
        <f t="shared" ca="1" si="125"/>
        <v>0</v>
      </c>
      <c r="O143" s="81">
        <f t="shared" ca="1" si="117"/>
        <v>-1944.1138067905574</v>
      </c>
      <c r="P143" s="79">
        <f t="shared" ca="1" si="118"/>
        <v>537577.09270258213</v>
      </c>
      <c r="Q143" s="35"/>
      <c r="R143">
        <f t="shared" ca="1" si="126"/>
        <v>260</v>
      </c>
      <c r="S143" s="78">
        <f t="shared" ca="1" si="136"/>
        <v>76.583333333332675</v>
      </c>
      <c r="T143" s="55">
        <f t="shared" ca="1" si="127"/>
        <v>6.629281491598138E-3</v>
      </c>
      <c r="U143" s="78">
        <f t="shared" ca="1" si="128"/>
        <v>0.57081490568360926</v>
      </c>
      <c r="V143" s="79">
        <f t="shared" ca="1" si="137"/>
        <v>528666.06366357533</v>
      </c>
      <c r="W143" s="79">
        <f t="shared" ca="1" si="119"/>
        <v>4697.689919053324</v>
      </c>
      <c r="X143" s="80">
        <f t="shared" ca="1" si="138"/>
        <v>-11.416298113672186</v>
      </c>
      <c r="Y143" s="80">
        <f t="shared" ca="1" si="139"/>
        <v>-220.27752652648974</v>
      </c>
      <c r="Z143" s="80">
        <f t="shared" ca="1" si="129"/>
        <v>0</v>
      </c>
      <c r="AA143" s="80">
        <f t="shared" ca="1" si="140"/>
        <v>0</v>
      </c>
      <c r="AB143" s="81">
        <f t="shared" ca="1" si="120"/>
        <v>-1109.7291392613545</v>
      </c>
      <c r="AC143" s="79">
        <f t="shared" ca="1" si="121"/>
        <v>532022.33061872725</v>
      </c>
      <c r="AD143" s="35"/>
      <c r="AE143" s="55">
        <f t="shared" ca="1" si="141"/>
        <v>6.629281491598138E-3</v>
      </c>
      <c r="AF143" s="78">
        <f t="shared" ca="1" si="142"/>
        <v>0.57081490568360926</v>
      </c>
      <c r="AG143" s="35"/>
      <c r="AH143" s="35"/>
      <c r="AR143" s="69">
        <f t="shared" si="130"/>
        <v>12</v>
      </c>
      <c r="AS143" s="70">
        <f t="shared" si="143"/>
        <v>140</v>
      </c>
      <c r="AT143" s="71">
        <f t="shared" ca="1" si="144"/>
        <v>0.29742722803264982</v>
      </c>
      <c r="AU143" s="72">
        <f t="shared" ca="1" si="131"/>
        <v>8.8859305371316033E-3</v>
      </c>
      <c r="AV143" s="73">
        <f t="shared" ca="1" si="132"/>
        <v>1.0088859305371316</v>
      </c>
      <c r="AW143" s="74">
        <f ca="1">PRODUCT(AV$4:AV143)</f>
        <v>3.327256113009605</v>
      </c>
      <c r="AY143" s="75">
        <f t="shared" si="145"/>
        <v>140</v>
      </c>
      <c r="AZ143" s="76">
        <f t="shared" ca="1" si="148"/>
        <v>1.0090596596129187</v>
      </c>
      <c r="BA143" s="76">
        <f t="shared" ca="1" si="148"/>
        <v>1.0090596596129187</v>
      </c>
      <c r="BB143" s="76">
        <f t="shared" ca="1" si="148"/>
        <v>1.0090596596129187</v>
      </c>
      <c r="BC143" s="76">
        <f t="shared" ca="1" si="148"/>
        <v>1.0090596596129187</v>
      </c>
      <c r="BD143" s="76">
        <f t="shared" ca="1" si="148"/>
        <v>1.0090596596129187</v>
      </c>
      <c r="BE143" s="76">
        <f t="shared" ca="1" si="148"/>
        <v>1.0090596596129187</v>
      </c>
      <c r="BF143" s="76">
        <f t="shared" ca="1" si="148"/>
        <v>1.0090596596129187</v>
      </c>
      <c r="BG143" s="76">
        <f t="shared" ca="1" si="148"/>
        <v>1.0090596596129187</v>
      </c>
      <c r="BH143" s="76">
        <f t="shared" ca="1" si="148"/>
        <v>1.0090596596129187</v>
      </c>
      <c r="BI143" s="76">
        <f t="shared" ca="1" si="148"/>
        <v>1.0090596596129187</v>
      </c>
      <c r="BJ143" s="76">
        <f t="shared" ca="1" si="148"/>
        <v>1.0090596596129187</v>
      </c>
      <c r="BK143" s="76">
        <f t="shared" ca="1" si="148"/>
        <v>1.0090596596129187</v>
      </c>
      <c r="BL143" s="76">
        <f t="shared" ca="1" si="122"/>
        <v>0.11430000000000118</v>
      </c>
      <c r="BM143" s="77">
        <f t="shared" ca="1" si="133"/>
        <v>3551365.3979226365</v>
      </c>
      <c r="BO143" s="70">
        <f t="shared" si="146"/>
        <v>140</v>
      </c>
      <c r="BP143" s="171">
        <f t="shared" ca="1" si="150"/>
        <v>0.11199999999999999</v>
      </c>
      <c r="BQ143" s="172">
        <f t="shared" ca="1" si="134"/>
        <v>8.8859305371316033E-3</v>
      </c>
      <c r="BR143" s="172">
        <f t="shared" ca="1" si="149"/>
        <v>0.30054794883086711</v>
      </c>
    </row>
    <row r="144" spans="5:70">
      <c r="E144">
        <f t="shared" si="107"/>
        <v>141</v>
      </c>
      <c r="F144" s="64">
        <f t="shared" si="135"/>
        <v>66.666666666666771</v>
      </c>
      <c r="G144" s="55">
        <f t="shared" si="114"/>
        <v>0</v>
      </c>
      <c r="H144" s="78">
        <f t="shared" si="147"/>
        <v>1</v>
      </c>
      <c r="I144" s="79">
        <f t="shared" ca="1" si="123"/>
        <v>537577.09270258213</v>
      </c>
      <c r="J144" s="79">
        <f t="shared" ca="1" si="115"/>
        <v>4776.8727041083011</v>
      </c>
      <c r="K144" s="80">
        <f t="shared" ca="1" si="116"/>
        <v>-20</v>
      </c>
      <c r="L144" s="80">
        <f t="shared" ca="1" si="124"/>
        <v>-447.98091058548516</v>
      </c>
      <c r="M144" s="80">
        <f t="shared" ref="M144:M207" ca="1" si="151">IF(OR(I143+O143=0,K143=0),0,-IF(MOD(E144-1,12)=0,1,0)*I144*($C$17))</f>
        <v>0</v>
      </c>
      <c r="N144" s="80">
        <f t="shared" ca="1" si="125"/>
        <v>0</v>
      </c>
      <c r="O144" s="81">
        <f t="shared" ca="1" si="117"/>
        <v>-1944.1138067905574</v>
      </c>
      <c r="P144" s="79">
        <f t="shared" ca="1" si="118"/>
        <v>539941.87068931432</v>
      </c>
      <c r="Q144" s="35"/>
      <c r="R144">
        <f t="shared" ca="1" si="126"/>
        <v>261</v>
      </c>
      <c r="S144" s="78">
        <f t="shared" ca="1" si="136"/>
        <v>76.666666666666003</v>
      </c>
      <c r="T144" s="55">
        <f t="shared" ca="1" si="127"/>
        <v>6.629281491598138E-3</v>
      </c>
      <c r="U144" s="78">
        <f t="shared" ca="1" si="128"/>
        <v>0.56703081299423252</v>
      </c>
      <c r="V144" s="79">
        <f t="shared" ca="1" si="137"/>
        <v>528495.40482923959</v>
      </c>
      <c r="W144" s="79">
        <f t="shared" ca="1" si="119"/>
        <v>4696.1734565058687</v>
      </c>
      <c r="X144" s="80">
        <f t="shared" ca="1" si="138"/>
        <v>-11.340616259884651</v>
      </c>
      <c r="Y144" s="80">
        <f t="shared" ca="1" si="139"/>
        <v>-220.20641867884984</v>
      </c>
      <c r="Z144" s="80">
        <f t="shared" ca="1" si="129"/>
        <v>0</v>
      </c>
      <c r="AA144" s="80">
        <f t="shared" ca="1" si="140"/>
        <v>0</v>
      </c>
      <c r="AB144" s="81">
        <f t="shared" ca="1" si="120"/>
        <v>-1102.372432417762</v>
      </c>
      <c r="AC144" s="79">
        <f t="shared" ca="1" si="121"/>
        <v>531857.65881838894</v>
      </c>
      <c r="AD144" s="35"/>
      <c r="AE144" s="55">
        <f t="shared" ca="1" si="141"/>
        <v>6.629281491598138E-3</v>
      </c>
      <c r="AF144" s="78">
        <f t="shared" ca="1" si="142"/>
        <v>0.56703081299423252</v>
      </c>
      <c r="AG144" s="35"/>
      <c r="AH144" s="35"/>
      <c r="AR144" s="69">
        <f t="shared" si="130"/>
        <v>12</v>
      </c>
      <c r="AS144" s="70">
        <f t="shared" si="143"/>
        <v>141</v>
      </c>
      <c r="AT144" s="71">
        <f t="shared" ref="AT144:AT207" ca="1" si="152">(1-AU144)*AT143</f>
        <v>0.29478431034450009</v>
      </c>
      <c r="AU144" s="72">
        <f t="shared" ca="1" si="131"/>
        <v>8.8859305371316033E-3</v>
      </c>
      <c r="AV144" s="73">
        <f t="shared" ca="1" si="132"/>
        <v>1.0088859305371316</v>
      </c>
      <c r="AW144" s="74">
        <f ca="1">PRODUCT(AV$4:AV144)</f>
        <v>3.356821879709055</v>
      </c>
      <c r="AY144" s="75">
        <f t="shared" si="145"/>
        <v>141</v>
      </c>
      <c r="AZ144" s="76">
        <f t="shared" ca="1" si="148"/>
        <v>1.0090596596129187</v>
      </c>
      <c r="BA144" s="76">
        <f t="shared" ca="1" si="148"/>
        <v>1.0090596596129187</v>
      </c>
      <c r="BB144" s="76">
        <f t="shared" ca="1" si="148"/>
        <v>1.0090596596129187</v>
      </c>
      <c r="BC144" s="76">
        <f t="shared" ca="1" si="148"/>
        <v>1.0090596596129187</v>
      </c>
      <c r="BD144" s="76">
        <f t="shared" ca="1" si="148"/>
        <v>1.0090596596129187</v>
      </c>
      <c r="BE144" s="76">
        <f t="shared" ca="1" si="148"/>
        <v>1.0090596596129187</v>
      </c>
      <c r="BF144" s="76">
        <f t="shared" ca="1" si="148"/>
        <v>1.0090596596129187</v>
      </c>
      <c r="BG144" s="76">
        <f t="shared" ca="1" si="148"/>
        <v>1.0090596596129187</v>
      </c>
      <c r="BH144" s="76">
        <f t="shared" ca="1" si="148"/>
        <v>1.0090596596129187</v>
      </c>
      <c r="BI144" s="76">
        <f t="shared" ca="1" si="148"/>
        <v>1.0090596596129187</v>
      </c>
      <c r="BJ144" s="76">
        <f t="shared" ca="1" si="148"/>
        <v>1.0090596596129187</v>
      </c>
      <c r="BK144" s="76">
        <f t="shared" ca="1" si="148"/>
        <v>1.0090596596129187</v>
      </c>
      <c r="BL144" s="76">
        <f t="shared" ca="1" si="122"/>
        <v>0.11430000000000118</v>
      </c>
      <c r="BM144" s="77">
        <f t="shared" ca="1" si="133"/>
        <v>3957286.4629051979</v>
      </c>
      <c r="BO144" s="70">
        <f t="shared" si="146"/>
        <v>141</v>
      </c>
      <c r="BP144" s="171">
        <f t="shared" ca="1" si="150"/>
        <v>0.11199999999999999</v>
      </c>
      <c r="BQ144" s="172">
        <f t="shared" ca="1" si="134"/>
        <v>8.8859305371316033E-3</v>
      </c>
      <c r="BR144" s="172">
        <f t="shared" ca="1" si="149"/>
        <v>0.29790082281240177</v>
      </c>
    </row>
    <row r="145" spans="5:70">
      <c r="E145">
        <f t="shared" si="107"/>
        <v>142</v>
      </c>
      <c r="F145" s="64">
        <f t="shared" si="135"/>
        <v>66.750000000000099</v>
      </c>
      <c r="G145" s="55">
        <f t="shared" si="114"/>
        <v>0</v>
      </c>
      <c r="H145" s="78">
        <f t="shared" si="147"/>
        <v>1</v>
      </c>
      <c r="I145" s="79">
        <f t="shared" ca="1" si="123"/>
        <v>539941.87068931432</v>
      </c>
      <c r="J145" s="79">
        <f t="shared" ca="1" si="115"/>
        <v>4797.8859570341419</v>
      </c>
      <c r="K145" s="80">
        <f t="shared" ca="1" si="116"/>
        <v>-20</v>
      </c>
      <c r="L145" s="80">
        <f t="shared" ca="1" si="124"/>
        <v>-449.95155890776198</v>
      </c>
      <c r="M145" s="80">
        <f t="shared" ca="1" si="151"/>
        <v>0</v>
      </c>
      <c r="N145" s="80">
        <f t="shared" ca="1" si="125"/>
        <v>0</v>
      </c>
      <c r="O145" s="81">
        <f t="shared" ca="1" si="117"/>
        <v>-1944.1138067905574</v>
      </c>
      <c r="P145" s="79">
        <f t="shared" ca="1" si="118"/>
        <v>542325.69128065021</v>
      </c>
      <c r="Q145" s="35"/>
      <c r="R145">
        <f t="shared" ca="1" si="126"/>
        <v>262</v>
      </c>
      <c r="S145" s="78">
        <f t="shared" ca="1" si="136"/>
        <v>76.749999999999332</v>
      </c>
      <c r="T145" s="55">
        <f t="shared" ca="1" si="127"/>
        <v>6.629281491598138E-3</v>
      </c>
      <c r="U145" s="78">
        <f t="shared" ca="1" si="128"/>
        <v>0.563271806120484</v>
      </c>
      <c r="V145" s="79">
        <f t="shared" ca="1" si="137"/>
        <v>528331.82468461944</v>
      </c>
      <c r="W145" s="79">
        <f t="shared" ca="1" si="119"/>
        <v>4694.7198947035204</v>
      </c>
      <c r="X145" s="80">
        <f t="shared" ca="1" si="138"/>
        <v>-11.26543612240968</v>
      </c>
      <c r="Y145" s="80">
        <f t="shared" ca="1" si="139"/>
        <v>-220.13826028525813</v>
      </c>
      <c r="Z145" s="80">
        <f t="shared" ca="1" si="129"/>
        <v>0</v>
      </c>
      <c r="AA145" s="80">
        <f t="shared" ca="1" si="140"/>
        <v>0</v>
      </c>
      <c r="AB145" s="81">
        <f t="shared" ca="1" si="120"/>
        <v>-1095.064495254687</v>
      </c>
      <c r="AC145" s="79">
        <f t="shared" ca="1" si="121"/>
        <v>531700.07638766058</v>
      </c>
      <c r="AD145" s="35"/>
      <c r="AE145" s="55">
        <f t="shared" ca="1" si="141"/>
        <v>6.629281491598138E-3</v>
      </c>
      <c r="AF145" s="78">
        <f t="shared" ca="1" si="142"/>
        <v>0.563271806120484</v>
      </c>
      <c r="AG145" s="35"/>
      <c r="AH145" s="35"/>
      <c r="AR145" s="69">
        <f t="shared" si="130"/>
        <v>12</v>
      </c>
      <c r="AS145" s="70">
        <f t="shared" si="143"/>
        <v>142</v>
      </c>
      <c r="AT145" s="71">
        <f t="shared" ca="1" si="152"/>
        <v>0.29216487743934261</v>
      </c>
      <c r="AU145" s="72">
        <f t="shared" ca="1" si="131"/>
        <v>8.8859305371316033E-3</v>
      </c>
      <c r="AV145" s="73">
        <f t="shared" ca="1" si="132"/>
        <v>1.0088859305371316</v>
      </c>
      <c r="AW145" s="74">
        <f ca="1">PRODUCT(AV$4:AV145)</f>
        <v>3.386650365757673</v>
      </c>
      <c r="AY145" s="75">
        <f t="shared" si="145"/>
        <v>142</v>
      </c>
      <c r="AZ145" s="76">
        <f t="shared" ref="AZ145:BK153" ca="1" si="153">OFFSET($AV$3,($AY145*12-12)+AZ$3,0)</f>
        <v>1.0090596596129187</v>
      </c>
      <c r="BA145" s="76">
        <f t="shared" ca="1" si="153"/>
        <v>1.0090596596129187</v>
      </c>
      <c r="BB145" s="76">
        <f t="shared" ca="1" si="153"/>
        <v>1.0090596596129187</v>
      </c>
      <c r="BC145" s="76">
        <f t="shared" ca="1" si="153"/>
        <v>1.0090596596129187</v>
      </c>
      <c r="BD145" s="76">
        <f t="shared" ca="1" si="153"/>
        <v>1.0090596596129187</v>
      </c>
      <c r="BE145" s="76">
        <f t="shared" ca="1" si="153"/>
        <v>1.0090596596129187</v>
      </c>
      <c r="BF145" s="76">
        <f t="shared" ca="1" si="153"/>
        <v>1.0090596596129187</v>
      </c>
      <c r="BG145" s="76">
        <f t="shared" ca="1" si="153"/>
        <v>1.0090596596129187</v>
      </c>
      <c r="BH145" s="76">
        <f t="shared" ca="1" si="153"/>
        <v>1.0090596596129187</v>
      </c>
      <c r="BI145" s="76">
        <f t="shared" ca="1" si="153"/>
        <v>1.0090596596129187</v>
      </c>
      <c r="BJ145" s="76">
        <f t="shared" ca="1" si="153"/>
        <v>1.0090596596129187</v>
      </c>
      <c r="BK145" s="76">
        <f t="shared" ca="1" si="153"/>
        <v>1.0090596596129187</v>
      </c>
      <c r="BL145" s="76">
        <f t="shared" ca="1" si="122"/>
        <v>0.11430000000000118</v>
      </c>
      <c r="BM145" s="77">
        <f t="shared" ca="1" si="133"/>
        <v>4409604.3056152668</v>
      </c>
      <c r="BO145" s="70">
        <f t="shared" si="146"/>
        <v>142</v>
      </c>
      <c r="BP145" s="171">
        <f t="shared" ca="1" si="150"/>
        <v>0.11199999999999999</v>
      </c>
      <c r="BQ145" s="172">
        <f t="shared" ca="1" si="134"/>
        <v>8.8859305371316033E-3</v>
      </c>
      <c r="BR145" s="172">
        <f t="shared" ca="1" si="149"/>
        <v>0.29527701179636745</v>
      </c>
    </row>
    <row r="146" spans="5:70">
      <c r="E146">
        <f t="shared" si="107"/>
        <v>143</v>
      </c>
      <c r="F146" s="64">
        <f t="shared" si="135"/>
        <v>66.833333333333428</v>
      </c>
      <c r="G146" s="55">
        <f t="shared" si="114"/>
        <v>0</v>
      </c>
      <c r="H146" s="78">
        <f t="shared" si="147"/>
        <v>1</v>
      </c>
      <c r="I146" s="79">
        <f t="shared" ca="1" si="123"/>
        <v>542325.69128065021</v>
      </c>
      <c r="J146" s="79">
        <f t="shared" ca="1" si="115"/>
        <v>4819.0684212217366</v>
      </c>
      <c r="K146" s="80">
        <f t="shared" ca="1" si="116"/>
        <v>-20</v>
      </c>
      <c r="L146" s="80">
        <f t="shared" ca="1" si="124"/>
        <v>-451.93807606720856</v>
      </c>
      <c r="M146" s="80">
        <f t="shared" ca="1" si="151"/>
        <v>0</v>
      </c>
      <c r="N146" s="80">
        <f t="shared" ca="1" si="125"/>
        <v>0</v>
      </c>
      <c r="O146" s="81">
        <f t="shared" ca="1" si="117"/>
        <v>-1944.1138067905574</v>
      </c>
      <c r="P146" s="79">
        <f t="shared" ca="1" si="118"/>
        <v>544728.70781901409</v>
      </c>
      <c r="Q146" s="35"/>
      <c r="R146">
        <f t="shared" ca="1" si="126"/>
        <v>263</v>
      </c>
      <c r="S146" s="78">
        <f t="shared" ca="1" si="136"/>
        <v>76.833333333332661</v>
      </c>
      <c r="T146" s="55">
        <f t="shared" ca="1" si="127"/>
        <v>6.629281491598138E-3</v>
      </c>
      <c r="U146" s="78">
        <f t="shared" ca="1" si="128"/>
        <v>0.55953771876143044</v>
      </c>
      <c r="V146" s="79">
        <f t="shared" ca="1" si="137"/>
        <v>528175.28691218258</v>
      </c>
      <c r="W146" s="79">
        <f t="shared" ca="1" si="119"/>
        <v>4693.3289109312091</v>
      </c>
      <c r="X146" s="80">
        <f t="shared" ca="1" si="138"/>
        <v>-11.190754375228609</v>
      </c>
      <c r="Y146" s="80">
        <f t="shared" ca="1" si="139"/>
        <v>-220.07303621340941</v>
      </c>
      <c r="Z146" s="80">
        <f t="shared" ca="1" si="129"/>
        <v>0</v>
      </c>
      <c r="AA146" s="80">
        <f t="shared" ca="1" si="140"/>
        <v>0</v>
      </c>
      <c r="AB146" s="81">
        <f t="shared" ca="1" si="120"/>
        <v>-1087.8050044641889</v>
      </c>
      <c r="AC146" s="79">
        <f t="shared" ca="1" si="121"/>
        <v>531549.547028061</v>
      </c>
      <c r="AD146" s="35"/>
      <c r="AE146" s="55">
        <f t="shared" ca="1" si="141"/>
        <v>6.629281491598138E-3</v>
      </c>
      <c r="AF146" s="78">
        <f t="shared" ca="1" si="142"/>
        <v>0.55953771876143044</v>
      </c>
      <c r="AG146" s="35"/>
      <c r="AH146" s="35"/>
      <c r="AR146" s="69">
        <f t="shared" si="130"/>
        <v>12</v>
      </c>
      <c r="AS146" s="70">
        <f t="shared" si="143"/>
        <v>143</v>
      </c>
      <c r="AT146" s="71">
        <f t="shared" ca="1" si="152"/>
        <v>0.28956872063302702</v>
      </c>
      <c r="AU146" s="72">
        <f t="shared" ca="1" si="131"/>
        <v>8.8859305371316033E-3</v>
      </c>
      <c r="AV146" s="73">
        <f t="shared" ca="1" si="132"/>
        <v>1.0088859305371316</v>
      </c>
      <c r="AW146" s="74">
        <f ca="1">PRODUCT(AV$4:AV146)</f>
        <v>3.4167439056613471</v>
      </c>
      <c r="AY146" s="75">
        <f t="shared" si="145"/>
        <v>143</v>
      </c>
      <c r="AZ146" s="76">
        <f t="shared" ca="1" si="153"/>
        <v>1.0090596596129187</v>
      </c>
      <c r="BA146" s="76">
        <f t="shared" ca="1" si="153"/>
        <v>1.0090596596129187</v>
      </c>
      <c r="BB146" s="76">
        <f t="shared" ca="1" si="153"/>
        <v>1.0090596596129187</v>
      </c>
      <c r="BC146" s="76">
        <f t="shared" ca="1" si="153"/>
        <v>1.0090596596129187</v>
      </c>
      <c r="BD146" s="76">
        <f t="shared" ca="1" si="153"/>
        <v>1.0090596596129187</v>
      </c>
      <c r="BE146" s="76">
        <f t="shared" ca="1" si="153"/>
        <v>1.0090596596129187</v>
      </c>
      <c r="BF146" s="76">
        <f t="shared" ca="1" si="153"/>
        <v>1.0090596596129187</v>
      </c>
      <c r="BG146" s="76">
        <f t="shared" ca="1" si="153"/>
        <v>1.0090596596129187</v>
      </c>
      <c r="BH146" s="76">
        <f t="shared" ca="1" si="153"/>
        <v>1.0090596596129187</v>
      </c>
      <c r="BI146" s="76">
        <f t="shared" ca="1" si="153"/>
        <v>1.0090596596129187</v>
      </c>
      <c r="BJ146" s="76">
        <f t="shared" ca="1" si="153"/>
        <v>1.0090596596129187</v>
      </c>
      <c r="BK146" s="76">
        <f t="shared" ca="1" si="153"/>
        <v>1.0090596596129187</v>
      </c>
      <c r="BL146" s="76">
        <f t="shared" ca="1" si="122"/>
        <v>0.11430000000000118</v>
      </c>
      <c r="BM146" s="77">
        <f t="shared" ca="1" si="133"/>
        <v>4913622.0777470972</v>
      </c>
      <c r="BO146" s="70">
        <f t="shared" si="146"/>
        <v>143</v>
      </c>
      <c r="BP146" s="171">
        <f t="shared" ca="1" si="150"/>
        <v>0.11199999999999999</v>
      </c>
      <c r="BQ146" s="172">
        <f t="shared" ca="1" si="134"/>
        <v>8.8859305371316033E-3</v>
      </c>
      <c r="BR146" s="172">
        <f t="shared" ca="1" si="149"/>
        <v>0.2926763104320047</v>
      </c>
    </row>
    <row r="147" spans="5:70">
      <c r="E147">
        <f t="shared" si="107"/>
        <v>144</v>
      </c>
      <c r="F147" s="64">
        <f t="shared" si="135"/>
        <v>66.916666666666757</v>
      </c>
      <c r="G147" s="55">
        <f t="shared" si="114"/>
        <v>0</v>
      </c>
      <c r="H147" s="78">
        <f t="shared" si="147"/>
        <v>1</v>
      </c>
      <c r="I147" s="79">
        <f t="shared" ca="1" si="123"/>
        <v>544728.70781901409</v>
      </c>
      <c r="J147" s="79">
        <f t="shared" ca="1" si="115"/>
        <v>4840.4214592612161</v>
      </c>
      <c r="K147" s="80">
        <f t="shared" ca="1" si="116"/>
        <v>-20</v>
      </c>
      <c r="L147" s="80">
        <f t="shared" ca="1" si="124"/>
        <v>-453.94058984917842</v>
      </c>
      <c r="M147" s="80">
        <f t="shared" ca="1" si="151"/>
        <v>0</v>
      </c>
      <c r="N147" s="80">
        <f t="shared" ca="1" si="125"/>
        <v>0</v>
      </c>
      <c r="O147" s="81">
        <f t="shared" ca="1" si="117"/>
        <v>-1944.1138067905574</v>
      </c>
      <c r="P147" s="79">
        <f t="shared" ca="1" si="118"/>
        <v>547151.07488163561</v>
      </c>
      <c r="Q147" s="35"/>
      <c r="R147">
        <f t="shared" ca="1" si="126"/>
        <v>264</v>
      </c>
      <c r="S147" s="78">
        <f t="shared" ca="1" si="136"/>
        <v>76.916666666665989</v>
      </c>
      <c r="T147" s="55">
        <f t="shared" ca="1" si="127"/>
        <v>6.629281491598138E-3</v>
      </c>
      <c r="U147" s="78">
        <f t="shared" ca="1" si="128"/>
        <v>0.55582838571859428</v>
      </c>
      <c r="V147" s="79">
        <f t="shared" ca="1" si="137"/>
        <v>528025.75545408053</v>
      </c>
      <c r="W147" s="79">
        <f t="shared" ca="1" si="119"/>
        <v>4692.0001847813983</v>
      </c>
      <c r="X147" s="80">
        <f t="shared" ca="1" si="138"/>
        <v>-11.116567714371886</v>
      </c>
      <c r="Y147" s="80">
        <f t="shared" ca="1" si="139"/>
        <v>-220.01073143920024</v>
      </c>
      <c r="Z147" s="80">
        <f t="shared" ca="1" si="129"/>
        <v>0</v>
      </c>
      <c r="AA147" s="80">
        <f t="shared" ca="1" si="140"/>
        <v>0</v>
      </c>
      <c r="AB147" s="81">
        <f t="shared" ca="1" si="120"/>
        <v>-1080.5936388816265</v>
      </c>
      <c r="AC147" s="79">
        <f t="shared" ca="1" si="121"/>
        <v>531406.03470082674</v>
      </c>
      <c r="AD147" s="35"/>
      <c r="AE147" s="55">
        <f t="shared" ca="1" si="141"/>
        <v>6.629281491598138E-3</v>
      </c>
      <c r="AF147" s="78">
        <f t="shared" ca="1" si="142"/>
        <v>0.55582838571859428</v>
      </c>
      <c r="AG147" s="35"/>
      <c r="AH147" s="35"/>
      <c r="AR147" s="69">
        <f t="shared" si="130"/>
        <v>12</v>
      </c>
      <c r="AS147" s="70">
        <f t="shared" si="143"/>
        <v>144</v>
      </c>
      <c r="AT147" s="71">
        <f t="shared" ca="1" si="152"/>
        <v>0.28699563309575588</v>
      </c>
      <c r="AU147" s="72">
        <f t="shared" ca="1" si="131"/>
        <v>8.8859305371316033E-3</v>
      </c>
      <c r="AV147" s="73">
        <f t="shared" ca="1" si="132"/>
        <v>1.0088859305371316</v>
      </c>
      <c r="AW147" s="74">
        <f ca="1">PRODUCT(AV$4:AV147)</f>
        <v>3.4471048546702217</v>
      </c>
      <c r="AY147" s="75">
        <f t="shared" si="145"/>
        <v>144</v>
      </c>
      <c r="AZ147" s="76">
        <f t="shared" ca="1" si="153"/>
        <v>1.0090596596129187</v>
      </c>
      <c r="BA147" s="76">
        <f t="shared" ca="1" si="153"/>
        <v>1.0090596596129187</v>
      </c>
      <c r="BB147" s="76">
        <f t="shared" ca="1" si="153"/>
        <v>1.0090596596129187</v>
      </c>
      <c r="BC147" s="76">
        <f t="shared" ca="1" si="153"/>
        <v>1.0090596596129187</v>
      </c>
      <c r="BD147" s="76">
        <f t="shared" ca="1" si="153"/>
        <v>1.0090596596129187</v>
      </c>
      <c r="BE147" s="76">
        <f t="shared" ca="1" si="153"/>
        <v>1.0090596596129187</v>
      </c>
      <c r="BF147" s="76">
        <f t="shared" ca="1" si="153"/>
        <v>1.0090596596129187</v>
      </c>
      <c r="BG147" s="76">
        <f t="shared" ca="1" si="153"/>
        <v>1.0090596596129187</v>
      </c>
      <c r="BH147" s="76">
        <f t="shared" ca="1" si="153"/>
        <v>1.0090596596129187</v>
      </c>
      <c r="BI147" s="76">
        <f t="shared" ca="1" si="153"/>
        <v>1.0090596596129187</v>
      </c>
      <c r="BJ147" s="76">
        <f t="shared" ca="1" si="153"/>
        <v>1.0090596596129187</v>
      </c>
      <c r="BK147" s="76">
        <f t="shared" ca="1" si="153"/>
        <v>1.0090596596129187</v>
      </c>
      <c r="BL147" s="76">
        <f t="shared" ca="1" si="122"/>
        <v>0.11430000000000118</v>
      </c>
      <c r="BM147" s="77">
        <f t="shared" ca="1" si="133"/>
        <v>5475249.0812335964</v>
      </c>
      <c r="BO147" s="70">
        <f t="shared" si="146"/>
        <v>144</v>
      </c>
      <c r="BP147" s="171">
        <f t="shared" ca="1" si="150"/>
        <v>0.11199999999999999</v>
      </c>
      <c r="BQ147" s="172">
        <f t="shared" ca="1" si="134"/>
        <v>8.8859305371316033E-3</v>
      </c>
      <c r="BR147" s="172">
        <f t="shared" ca="1" si="149"/>
        <v>0.29009851517721497</v>
      </c>
    </row>
    <row r="148" spans="5:70">
      <c r="E148">
        <f t="shared" si="107"/>
        <v>145</v>
      </c>
      <c r="F148" s="64">
        <f t="shared" si="135"/>
        <v>67.000000000000085</v>
      </c>
      <c r="G148" s="55">
        <f t="shared" si="114"/>
        <v>0</v>
      </c>
      <c r="H148" s="78">
        <f t="shared" si="147"/>
        <v>1</v>
      </c>
      <c r="I148" s="79">
        <f t="shared" ca="1" si="123"/>
        <v>547151.07488163561</v>
      </c>
      <c r="J148" s="79">
        <f t="shared" ca="1" si="115"/>
        <v>4861.9464447151067</v>
      </c>
      <c r="K148" s="80">
        <f t="shared" ca="1" si="116"/>
        <v>-20</v>
      </c>
      <c r="L148" s="80">
        <f t="shared" ca="1" si="124"/>
        <v>-455.95922906802969</v>
      </c>
      <c r="M148" s="80">
        <f t="shared" ca="1" si="151"/>
        <v>-4103.6330616122668</v>
      </c>
      <c r="N148" s="80">
        <f t="shared" ca="1" si="125"/>
        <v>0</v>
      </c>
      <c r="O148" s="81">
        <f t="shared" ca="1" si="117"/>
        <v>-1944.1138067905574</v>
      </c>
      <c r="P148" s="79">
        <f t="shared" ca="1" si="118"/>
        <v>545489.31522887992</v>
      </c>
      <c r="Q148" s="35"/>
      <c r="R148">
        <f t="shared" ca="1" si="126"/>
        <v>265</v>
      </c>
      <c r="S148" s="78">
        <f t="shared" ca="1" si="136"/>
        <v>76.999999999999318</v>
      </c>
      <c r="T148" s="55">
        <f t="shared" ca="1" si="127"/>
        <v>6.629281491598138E-3</v>
      </c>
      <c r="U148" s="78">
        <f t="shared" ca="1" si="128"/>
        <v>0.55214364288864515</v>
      </c>
      <c r="V148" s="79">
        <f t="shared" ca="1" si="137"/>
        <v>527883.19451046095</v>
      </c>
      <c r="W148" s="79">
        <f t="shared" ca="1" si="119"/>
        <v>4690.7333981390866</v>
      </c>
      <c r="X148" s="80">
        <f t="shared" ca="1" si="138"/>
        <v>-11.042872857772903</v>
      </c>
      <c r="Y148" s="80">
        <f t="shared" ca="1" si="139"/>
        <v>-219.95133104602542</v>
      </c>
      <c r="Z148" s="80">
        <f t="shared" ca="1" si="129"/>
        <v>-3959.123958828457</v>
      </c>
      <c r="AA148" s="80">
        <f t="shared" ca="1" si="140"/>
        <v>0</v>
      </c>
      <c r="AB148" s="81">
        <f t="shared" ca="1" si="120"/>
        <v>-1073.43007947145</v>
      </c>
      <c r="AC148" s="79">
        <f t="shared" ca="1" si="121"/>
        <v>527310.3796663963</v>
      </c>
      <c r="AD148" s="35"/>
      <c r="AE148" s="55">
        <f t="shared" ca="1" si="141"/>
        <v>6.629281491598138E-3</v>
      </c>
      <c r="AF148" s="78">
        <f t="shared" ca="1" si="142"/>
        <v>0.55214364288864515</v>
      </c>
      <c r="AG148" s="35"/>
      <c r="AH148" s="35"/>
      <c r="AR148" s="69">
        <f t="shared" si="130"/>
        <v>13</v>
      </c>
      <c r="AS148" s="70">
        <f t="shared" si="143"/>
        <v>145</v>
      </c>
      <c r="AT148" s="71">
        <f t="shared" ca="1" si="152"/>
        <v>0.2844454098356069</v>
      </c>
      <c r="AU148" s="72">
        <f t="shared" ca="1" si="131"/>
        <v>8.8859305371316033E-3</v>
      </c>
      <c r="AV148" s="73">
        <f t="shared" ca="1" si="132"/>
        <v>1.0088859305371316</v>
      </c>
      <c r="AW148" s="74">
        <f ca="1">PRODUCT(AV$4:AV148)</f>
        <v>3.4777355889630304</v>
      </c>
      <c r="AY148" s="75">
        <f t="shared" si="145"/>
        <v>145</v>
      </c>
      <c r="AZ148" s="76">
        <f t="shared" ca="1" si="153"/>
        <v>1.0090596596129187</v>
      </c>
      <c r="BA148" s="76">
        <f t="shared" ca="1" si="153"/>
        <v>1.0090596596129187</v>
      </c>
      <c r="BB148" s="76">
        <f t="shared" ca="1" si="153"/>
        <v>1.0090596596129187</v>
      </c>
      <c r="BC148" s="76">
        <f t="shared" ca="1" si="153"/>
        <v>1.0090596596129187</v>
      </c>
      <c r="BD148" s="76">
        <f t="shared" ca="1" si="153"/>
        <v>1.0090596596129187</v>
      </c>
      <c r="BE148" s="76">
        <f t="shared" ca="1" si="153"/>
        <v>1.0090596596129187</v>
      </c>
      <c r="BF148" s="76">
        <f t="shared" ca="1" si="153"/>
        <v>1.0090596596129187</v>
      </c>
      <c r="BG148" s="76">
        <f t="shared" ca="1" si="153"/>
        <v>1.0090596596129187</v>
      </c>
      <c r="BH148" s="76">
        <f t="shared" ca="1" si="153"/>
        <v>1.0090596596129187</v>
      </c>
      <c r="BI148" s="76">
        <f t="shared" ca="1" si="153"/>
        <v>1.0090596596129187</v>
      </c>
      <c r="BJ148" s="76">
        <f t="shared" ca="1" si="153"/>
        <v>1.0090596596129187</v>
      </c>
      <c r="BK148" s="76">
        <f t="shared" ca="1" si="153"/>
        <v>1.0090596596129187</v>
      </c>
      <c r="BL148" s="76">
        <f t="shared" ca="1" si="122"/>
        <v>0.11430000000000118</v>
      </c>
      <c r="BM148" s="77">
        <f t="shared" ca="1" si="133"/>
        <v>6101070.0512186028</v>
      </c>
      <c r="BO148" s="70">
        <f t="shared" si="146"/>
        <v>145</v>
      </c>
      <c r="BP148" s="171">
        <f t="shared" ca="1" si="150"/>
        <v>0.11199999999999999</v>
      </c>
      <c r="BQ148" s="172">
        <f t="shared" ca="1" si="134"/>
        <v>8.8859305371316033E-3</v>
      </c>
      <c r="BR148" s="172">
        <f t="shared" ca="1" si="149"/>
        <v>0.28754342428263058</v>
      </c>
    </row>
    <row r="149" spans="5:70">
      <c r="E149">
        <f t="shared" si="107"/>
        <v>146</v>
      </c>
      <c r="F149" s="64">
        <f t="shared" si="135"/>
        <v>67.083333333333414</v>
      </c>
      <c r="G149" s="55">
        <f t="shared" si="114"/>
        <v>0</v>
      </c>
      <c r="H149" s="78">
        <f t="shared" si="147"/>
        <v>1</v>
      </c>
      <c r="I149" s="79">
        <f t="shared" ca="1" si="123"/>
        <v>545489.31522887992</v>
      </c>
      <c r="J149" s="79">
        <f t="shared" ca="1" si="115"/>
        <v>4847.1801638713114</v>
      </c>
      <c r="K149" s="80">
        <f t="shared" ca="1" si="116"/>
        <v>-20</v>
      </c>
      <c r="L149" s="80">
        <f t="shared" ca="1" si="124"/>
        <v>-454.57442935739994</v>
      </c>
      <c r="M149" s="80">
        <f t="shared" ca="1" si="151"/>
        <v>0</v>
      </c>
      <c r="N149" s="80">
        <f t="shared" ca="1" si="125"/>
        <v>0</v>
      </c>
      <c r="O149" s="81">
        <f t="shared" ca="1" si="117"/>
        <v>-1944.1138067905574</v>
      </c>
      <c r="P149" s="79">
        <f t="shared" ca="1" si="118"/>
        <v>547917.8071566032</v>
      </c>
      <c r="Q149" s="35"/>
      <c r="R149">
        <f t="shared" ca="1" si="126"/>
        <v>266</v>
      </c>
      <c r="S149" s="78">
        <f t="shared" ca="1" si="136"/>
        <v>77.083333333332646</v>
      </c>
      <c r="T149" s="55">
        <f t="shared" ca="1" si="127"/>
        <v>6.629281491598138E-3</v>
      </c>
      <c r="U149" s="78">
        <f t="shared" ca="1" si="128"/>
        <v>0.54848332725613991</v>
      </c>
      <c r="V149" s="79">
        <f t="shared" ca="1" si="137"/>
        <v>523814.69072614628</v>
      </c>
      <c r="W149" s="79">
        <f t="shared" ca="1" si="119"/>
        <v>4654.5809561216092</v>
      </c>
      <c r="X149" s="80">
        <f t="shared" ca="1" si="138"/>
        <v>-10.969666545122799</v>
      </c>
      <c r="Y149" s="80">
        <f t="shared" ca="1" si="139"/>
        <v>-218.25612113589429</v>
      </c>
      <c r="Z149" s="80">
        <f t="shared" ca="1" si="129"/>
        <v>0</v>
      </c>
      <c r="AA149" s="80">
        <f t="shared" ca="1" si="140"/>
        <v>0</v>
      </c>
      <c r="AB149" s="81">
        <f t="shared" ca="1" si="120"/>
        <v>-1066.3140093130853</v>
      </c>
      <c r="AC149" s="79">
        <f t="shared" ca="1" si="121"/>
        <v>527173.73188527371</v>
      </c>
      <c r="AD149" s="35"/>
      <c r="AE149" s="55">
        <f t="shared" ca="1" si="141"/>
        <v>6.629281491598138E-3</v>
      </c>
      <c r="AF149" s="78">
        <f t="shared" ca="1" si="142"/>
        <v>0.54848332725613991</v>
      </c>
      <c r="AG149" s="35"/>
      <c r="AH149" s="35"/>
      <c r="AR149" s="69">
        <f t="shared" si="130"/>
        <v>13</v>
      </c>
      <c r="AS149" s="70">
        <f t="shared" si="143"/>
        <v>146</v>
      </c>
      <c r="AT149" s="71">
        <f t="shared" ca="1" si="152"/>
        <v>0.28191784768220174</v>
      </c>
      <c r="AU149" s="72">
        <f t="shared" ca="1" si="131"/>
        <v>8.8859305371316033E-3</v>
      </c>
      <c r="AV149" s="73">
        <f t="shared" ca="1" si="132"/>
        <v>1.0088859305371316</v>
      </c>
      <c r="AW149" s="74">
        <f ca="1">PRODUCT(AV$4:AV149)</f>
        <v>3.5086385058330665</v>
      </c>
      <c r="AY149" s="75">
        <f t="shared" si="145"/>
        <v>146</v>
      </c>
      <c r="AZ149" s="76">
        <f t="shared" ca="1" si="153"/>
        <v>1.0090596596129187</v>
      </c>
      <c r="BA149" s="76">
        <f t="shared" ca="1" si="153"/>
        <v>1.0090596596129187</v>
      </c>
      <c r="BB149" s="76">
        <f t="shared" ca="1" si="153"/>
        <v>1.0090596596129187</v>
      </c>
      <c r="BC149" s="76">
        <f t="shared" ca="1" si="153"/>
        <v>1.0090596596129187</v>
      </c>
      <c r="BD149" s="76">
        <f t="shared" ca="1" si="153"/>
        <v>1.0090596596129187</v>
      </c>
      <c r="BE149" s="76">
        <f t="shared" ca="1" si="153"/>
        <v>1.0090596596129187</v>
      </c>
      <c r="BF149" s="76">
        <f t="shared" ca="1" si="153"/>
        <v>1.0090596596129187</v>
      </c>
      <c r="BG149" s="76">
        <f t="shared" ca="1" si="153"/>
        <v>1.0090596596129187</v>
      </c>
      <c r="BH149" s="76">
        <f t="shared" ca="1" si="153"/>
        <v>1.0090596596129187</v>
      </c>
      <c r="BI149" s="76">
        <f t="shared" ca="1" si="153"/>
        <v>1.0090596596129187</v>
      </c>
      <c r="BJ149" s="76">
        <f t="shared" ca="1" si="153"/>
        <v>1.0090596596129187</v>
      </c>
      <c r="BK149" s="76">
        <f t="shared" ca="1" si="153"/>
        <v>1.0090596596129187</v>
      </c>
      <c r="BL149" s="76">
        <f t="shared" ca="1" si="122"/>
        <v>0.11430000000000118</v>
      </c>
      <c r="BM149" s="77">
        <f t="shared" ca="1" si="133"/>
        <v>6798422.3580728965</v>
      </c>
      <c r="BO149" s="70">
        <f t="shared" si="146"/>
        <v>146</v>
      </c>
      <c r="BP149" s="171">
        <f t="shared" ca="1" si="150"/>
        <v>0.11199999999999999</v>
      </c>
      <c r="BQ149" s="172">
        <f t="shared" ca="1" si="134"/>
        <v>8.8859305371316033E-3</v>
      </c>
      <c r="BR149" s="172">
        <f t="shared" ca="1" si="149"/>
        <v>0.28501083777582492</v>
      </c>
    </row>
    <row r="150" spans="5:70">
      <c r="E150">
        <f t="shared" si="107"/>
        <v>147</v>
      </c>
      <c r="F150" s="64">
        <f t="shared" si="135"/>
        <v>67.166666666666742</v>
      </c>
      <c r="G150" s="55">
        <f t="shared" si="114"/>
        <v>0</v>
      </c>
      <c r="H150" s="78">
        <f t="shared" si="147"/>
        <v>1</v>
      </c>
      <c r="I150" s="79">
        <f t="shared" ca="1" si="123"/>
        <v>547917.8071566032</v>
      </c>
      <c r="J150" s="79">
        <f t="shared" ca="1" si="115"/>
        <v>4868.7595744510454</v>
      </c>
      <c r="K150" s="80">
        <f t="shared" ca="1" si="116"/>
        <v>-20</v>
      </c>
      <c r="L150" s="80">
        <f t="shared" ca="1" si="124"/>
        <v>-456.59817263050269</v>
      </c>
      <c r="M150" s="80">
        <f t="shared" ca="1" si="151"/>
        <v>0</v>
      </c>
      <c r="N150" s="80">
        <f t="shared" ca="1" si="125"/>
        <v>0</v>
      </c>
      <c r="O150" s="81">
        <f t="shared" ca="1" si="117"/>
        <v>-1944.1138067905574</v>
      </c>
      <c r="P150" s="79">
        <f t="shared" ca="1" si="118"/>
        <v>550365.85475163313</v>
      </c>
      <c r="Q150" s="35"/>
      <c r="R150">
        <f t="shared" ca="1" si="126"/>
        <v>267</v>
      </c>
      <c r="S150" s="78">
        <f t="shared" ca="1" si="136"/>
        <v>77.166666666665975</v>
      </c>
      <c r="T150" s="55">
        <f t="shared" ca="1" si="127"/>
        <v>6.629281491598138E-3</v>
      </c>
      <c r="U150" s="78">
        <f t="shared" ca="1" si="128"/>
        <v>0.54484727688631063</v>
      </c>
      <c r="V150" s="79">
        <f t="shared" ca="1" si="137"/>
        <v>523678.94882162992</v>
      </c>
      <c r="W150" s="79">
        <f t="shared" ca="1" si="119"/>
        <v>4653.3747629870995</v>
      </c>
      <c r="X150" s="80">
        <f t="shared" ca="1" si="138"/>
        <v>-10.896945537726213</v>
      </c>
      <c r="Y150" s="80">
        <f t="shared" ca="1" si="139"/>
        <v>-218.19956200901248</v>
      </c>
      <c r="Z150" s="80">
        <f t="shared" ca="1" si="129"/>
        <v>0</v>
      </c>
      <c r="AA150" s="80">
        <f t="shared" ca="1" si="140"/>
        <v>0</v>
      </c>
      <c r="AB150" s="81">
        <f t="shared" ca="1" si="120"/>
        <v>-1059.2451135869142</v>
      </c>
      <c r="AC150" s="79">
        <f t="shared" ca="1" si="121"/>
        <v>527043.98196348338</v>
      </c>
      <c r="AD150" s="35"/>
      <c r="AE150" s="55">
        <f t="shared" ca="1" si="141"/>
        <v>6.629281491598138E-3</v>
      </c>
      <c r="AF150" s="78">
        <f t="shared" ca="1" si="142"/>
        <v>0.54484727688631063</v>
      </c>
      <c r="AG150" s="35"/>
      <c r="AH150" s="35"/>
      <c r="AR150" s="69">
        <f t="shared" si="130"/>
        <v>13</v>
      </c>
      <c r="AS150" s="70">
        <f t="shared" si="143"/>
        <v>147</v>
      </c>
      <c r="AT150" s="71">
        <f t="shared" ca="1" si="152"/>
        <v>0.27941274527052007</v>
      </c>
      <c r="AU150" s="72">
        <f t="shared" ca="1" si="131"/>
        <v>8.8859305371316033E-3</v>
      </c>
      <c r="AV150" s="73">
        <f t="shared" ca="1" si="132"/>
        <v>1.0088859305371316</v>
      </c>
      <c r="AW150" s="74">
        <f ca="1">PRODUCT(AV$4:AV150)</f>
        <v>3.5398160238758045</v>
      </c>
      <c r="AY150" s="75">
        <f t="shared" si="145"/>
        <v>147</v>
      </c>
      <c r="AZ150" s="76">
        <f t="shared" ca="1" si="153"/>
        <v>1.0090596596129187</v>
      </c>
      <c r="BA150" s="76">
        <f t="shared" ca="1" si="153"/>
        <v>1.0090596596129187</v>
      </c>
      <c r="BB150" s="76">
        <f t="shared" ca="1" si="153"/>
        <v>1.0090596596129187</v>
      </c>
      <c r="BC150" s="76">
        <f t="shared" ca="1" si="153"/>
        <v>1.0090596596129187</v>
      </c>
      <c r="BD150" s="76">
        <f t="shared" ca="1" si="153"/>
        <v>1.0090596596129187</v>
      </c>
      <c r="BE150" s="76">
        <f t="shared" ca="1" si="153"/>
        <v>1.0090596596129187</v>
      </c>
      <c r="BF150" s="76">
        <f t="shared" ca="1" si="153"/>
        <v>1.0090596596129187</v>
      </c>
      <c r="BG150" s="76">
        <f t="shared" ca="1" si="153"/>
        <v>1.0090596596129187</v>
      </c>
      <c r="BH150" s="76">
        <f t="shared" ca="1" si="153"/>
        <v>1.0090596596129187</v>
      </c>
      <c r="BI150" s="76">
        <f t="shared" ca="1" si="153"/>
        <v>1.0090596596129187</v>
      </c>
      <c r="BJ150" s="76">
        <f t="shared" ca="1" si="153"/>
        <v>1.0090596596129187</v>
      </c>
      <c r="BK150" s="76">
        <f t="shared" ca="1" si="153"/>
        <v>1.0090596596129187</v>
      </c>
      <c r="BL150" s="76">
        <f t="shared" ca="1" si="122"/>
        <v>0.11430000000000118</v>
      </c>
      <c r="BM150" s="77">
        <f t="shared" ca="1" si="133"/>
        <v>7575482.0336006368</v>
      </c>
      <c r="BO150" s="70">
        <f t="shared" si="146"/>
        <v>147</v>
      </c>
      <c r="BP150" s="171">
        <f t="shared" ca="1" si="150"/>
        <v>0.11199999999999999</v>
      </c>
      <c r="BQ150" s="172">
        <f t="shared" ca="1" si="134"/>
        <v>8.8859305371316033E-3</v>
      </c>
      <c r="BR150" s="172">
        <f t="shared" ca="1" si="149"/>
        <v>0.28250055744566183</v>
      </c>
    </row>
    <row r="151" spans="5:70">
      <c r="E151">
        <f t="shared" si="107"/>
        <v>148</v>
      </c>
      <c r="F151" s="64">
        <f t="shared" si="135"/>
        <v>67.250000000000071</v>
      </c>
      <c r="G151" s="55">
        <f t="shared" si="114"/>
        <v>0</v>
      </c>
      <c r="H151" s="78">
        <f t="shared" si="147"/>
        <v>1</v>
      </c>
      <c r="I151" s="79">
        <f t="shared" ca="1" si="123"/>
        <v>550365.85475163313</v>
      </c>
      <c r="J151" s="79">
        <f t="shared" ca="1" si="115"/>
        <v>4890.5127553320735</v>
      </c>
      <c r="K151" s="80">
        <f t="shared" ca="1" si="116"/>
        <v>-20</v>
      </c>
      <c r="L151" s="80">
        <f t="shared" ca="1" si="124"/>
        <v>-458.63821229302766</v>
      </c>
      <c r="M151" s="80">
        <f t="shared" ca="1" si="151"/>
        <v>0</v>
      </c>
      <c r="N151" s="80">
        <f t="shared" ca="1" si="125"/>
        <v>0</v>
      </c>
      <c r="O151" s="81">
        <f t="shared" ca="1" si="117"/>
        <v>-1944.1138067905574</v>
      </c>
      <c r="P151" s="79">
        <f t="shared" ca="1" si="118"/>
        <v>552833.61548788159</v>
      </c>
      <c r="Q151" s="35"/>
      <c r="R151">
        <f t="shared" ca="1" si="126"/>
        <v>268</v>
      </c>
      <c r="S151" s="78">
        <f t="shared" ca="1" si="136"/>
        <v>77.249999999999304</v>
      </c>
      <c r="T151" s="55">
        <f t="shared" ca="1" si="127"/>
        <v>6.629281491598138E-3</v>
      </c>
      <c r="U151" s="78">
        <f t="shared" ca="1" si="128"/>
        <v>0.54123533091790055</v>
      </c>
      <c r="V151" s="79">
        <f t="shared" ca="1" si="137"/>
        <v>523550.05904859467</v>
      </c>
      <c r="W151" s="79">
        <f t="shared" ca="1" si="119"/>
        <v>4652.2294574169618</v>
      </c>
      <c r="X151" s="80">
        <f t="shared" ca="1" si="138"/>
        <v>-10.824706618358011</v>
      </c>
      <c r="Y151" s="80">
        <f t="shared" ca="1" si="139"/>
        <v>-218.14585793691447</v>
      </c>
      <c r="Z151" s="80">
        <f t="shared" ca="1" si="129"/>
        <v>0</v>
      </c>
      <c r="AA151" s="80">
        <f t="shared" ca="1" si="140"/>
        <v>0</v>
      </c>
      <c r="AB151" s="81">
        <f t="shared" ca="1" si="120"/>
        <v>-1052.2230795603466</v>
      </c>
      <c r="AC151" s="79">
        <f t="shared" ca="1" si="121"/>
        <v>526921.09486189601</v>
      </c>
      <c r="AD151" s="35"/>
      <c r="AE151" s="55">
        <f t="shared" ca="1" si="141"/>
        <v>6.629281491598138E-3</v>
      </c>
      <c r="AF151" s="78">
        <f t="shared" ca="1" si="142"/>
        <v>0.54123533091790055</v>
      </c>
      <c r="AG151" s="35"/>
      <c r="AH151" s="35"/>
      <c r="AR151" s="69">
        <f t="shared" si="130"/>
        <v>13</v>
      </c>
      <c r="AS151" s="70">
        <f t="shared" si="143"/>
        <v>148</v>
      </c>
      <c r="AT151" s="71">
        <f t="shared" ca="1" si="152"/>
        <v>0.27692990302485698</v>
      </c>
      <c r="AU151" s="72">
        <f t="shared" ca="1" si="131"/>
        <v>8.8859305371316033E-3</v>
      </c>
      <c r="AV151" s="73">
        <f t="shared" ca="1" si="132"/>
        <v>1.0088859305371316</v>
      </c>
      <c r="AW151" s="74">
        <f ca="1">PRODUCT(AV$4:AV151)</f>
        <v>3.5712705831781903</v>
      </c>
      <c r="AY151" s="75">
        <f t="shared" si="145"/>
        <v>148</v>
      </c>
      <c r="AZ151" s="76">
        <f t="shared" ca="1" si="153"/>
        <v>1.0090596596129187</v>
      </c>
      <c r="BA151" s="76">
        <f t="shared" ca="1" si="153"/>
        <v>1.0090596596129187</v>
      </c>
      <c r="BB151" s="76">
        <f t="shared" ca="1" si="153"/>
        <v>1.0090596596129187</v>
      </c>
      <c r="BC151" s="76">
        <f t="shared" ca="1" si="153"/>
        <v>1.0090596596129187</v>
      </c>
      <c r="BD151" s="76">
        <f t="shared" ca="1" si="153"/>
        <v>1.0090596596129187</v>
      </c>
      <c r="BE151" s="76">
        <f t="shared" ca="1" si="153"/>
        <v>1.0090596596129187</v>
      </c>
      <c r="BF151" s="76">
        <f t="shared" ca="1" si="153"/>
        <v>1.0090596596129187</v>
      </c>
      <c r="BG151" s="76">
        <f t="shared" ca="1" si="153"/>
        <v>1.0090596596129187</v>
      </c>
      <c r="BH151" s="76">
        <f t="shared" ca="1" si="153"/>
        <v>1.0090596596129187</v>
      </c>
      <c r="BI151" s="76">
        <f t="shared" ca="1" si="153"/>
        <v>1.0090596596129187</v>
      </c>
      <c r="BJ151" s="76">
        <f t="shared" ca="1" si="153"/>
        <v>1.0090596596129187</v>
      </c>
      <c r="BK151" s="76">
        <f t="shared" ca="1" si="153"/>
        <v>1.0090596596129187</v>
      </c>
      <c r="BL151" s="76">
        <f t="shared" ca="1" si="122"/>
        <v>0.11430000000000118</v>
      </c>
      <c r="BM151" s="77">
        <f t="shared" ca="1" si="133"/>
        <v>8441359.6300411988</v>
      </c>
      <c r="BO151" s="70">
        <f t="shared" si="146"/>
        <v>148</v>
      </c>
      <c r="BP151" s="171">
        <f t="shared" ca="1" si="150"/>
        <v>0.11199999999999999</v>
      </c>
      <c r="BQ151" s="172">
        <f t="shared" ca="1" si="134"/>
        <v>8.8859305371316033E-3</v>
      </c>
      <c r="BR151" s="172">
        <f t="shared" ca="1" si="149"/>
        <v>0.28001238682678259</v>
      </c>
    </row>
    <row r="152" spans="5:70">
      <c r="E152">
        <f t="shared" si="107"/>
        <v>149</v>
      </c>
      <c r="F152" s="64">
        <f t="shared" si="135"/>
        <v>67.3333333333334</v>
      </c>
      <c r="G152" s="55">
        <f t="shared" si="114"/>
        <v>0</v>
      </c>
      <c r="H152" s="78">
        <f t="shared" si="147"/>
        <v>1</v>
      </c>
      <c r="I152" s="79">
        <f t="shared" ca="1" si="123"/>
        <v>552833.61548788159</v>
      </c>
      <c r="J152" s="79">
        <f t="shared" ca="1" si="115"/>
        <v>4912.4411058166379</v>
      </c>
      <c r="K152" s="80">
        <f t="shared" ca="1" si="116"/>
        <v>-20</v>
      </c>
      <c r="L152" s="80">
        <f t="shared" ca="1" si="124"/>
        <v>-460.69467957323468</v>
      </c>
      <c r="M152" s="80">
        <f t="shared" ca="1" si="151"/>
        <v>0</v>
      </c>
      <c r="N152" s="80">
        <f t="shared" ca="1" si="125"/>
        <v>0</v>
      </c>
      <c r="O152" s="81">
        <f t="shared" ca="1" si="117"/>
        <v>-1944.1138067905574</v>
      </c>
      <c r="P152" s="79">
        <f t="shared" ca="1" si="118"/>
        <v>555321.24810733448</v>
      </c>
      <c r="Q152" s="35"/>
      <c r="R152">
        <f t="shared" ca="1" si="126"/>
        <v>269</v>
      </c>
      <c r="S152" s="78">
        <f t="shared" ca="1" si="136"/>
        <v>77.333333333332632</v>
      </c>
      <c r="T152" s="55">
        <f t="shared" ca="1" si="127"/>
        <v>6.629281491598138E-3</v>
      </c>
      <c r="U152" s="78">
        <f t="shared" ca="1" si="128"/>
        <v>0.53764732955604755</v>
      </c>
      <c r="V152" s="79">
        <f t="shared" ca="1" si="137"/>
        <v>523427.98660019541</v>
      </c>
      <c r="W152" s="79">
        <f t="shared" ca="1" si="119"/>
        <v>4651.1447301199878</v>
      </c>
      <c r="X152" s="80">
        <f t="shared" ca="1" si="138"/>
        <v>-10.752946591120951</v>
      </c>
      <c r="Y152" s="80">
        <f t="shared" ca="1" si="139"/>
        <v>-218.09499441674811</v>
      </c>
      <c r="Z152" s="80">
        <f t="shared" ca="1" si="129"/>
        <v>0</v>
      </c>
      <c r="AA152" s="80">
        <f t="shared" ca="1" si="140"/>
        <v>0</v>
      </c>
      <c r="AB152" s="81">
        <f t="shared" ca="1" si="120"/>
        <v>-1045.247596573985</v>
      </c>
      <c r="AC152" s="79">
        <f t="shared" ca="1" si="121"/>
        <v>526805.03579273354</v>
      </c>
      <c r="AD152" s="35"/>
      <c r="AE152" s="55">
        <f t="shared" ca="1" si="141"/>
        <v>6.629281491598138E-3</v>
      </c>
      <c r="AF152" s="78">
        <f t="shared" ca="1" si="142"/>
        <v>0.53764732955604755</v>
      </c>
      <c r="AG152" s="35"/>
      <c r="AH152" s="35"/>
      <c r="AR152" s="69">
        <f t="shared" si="130"/>
        <v>13</v>
      </c>
      <c r="AS152" s="70">
        <f t="shared" si="143"/>
        <v>149</v>
      </c>
      <c r="AT152" s="71">
        <f t="shared" ca="1" si="152"/>
        <v>0.27446912314292349</v>
      </c>
      <c r="AU152" s="72">
        <f t="shared" ca="1" si="131"/>
        <v>8.8859305371316033E-3</v>
      </c>
      <c r="AV152" s="73">
        <f t="shared" ca="1" si="132"/>
        <v>1.0088859305371316</v>
      </c>
      <c r="AW152" s="74">
        <f ca="1">PRODUCT(AV$4:AV152)</f>
        <v>3.6030046455096132</v>
      </c>
      <c r="AY152" s="75">
        <f t="shared" si="145"/>
        <v>149</v>
      </c>
      <c r="AZ152" s="76">
        <f t="shared" ca="1" si="153"/>
        <v>1.0090596596129187</v>
      </c>
      <c r="BA152" s="76">
        <f t="shared" ca="1" si="153"/>
        <v>1.0090596596129187</v>
      </c>
      <c r="BB152" s="76">
        <f t="shared" ca="1" si="153"/>
        <v>1.0090596596129187</v>
      </c>
      <c r="BC152" s="76">
        <f t="shared" ca="1" si="153"/>
        <v>1.0090596596129187</v>
      </c>
      <c r="BD152" s="76">
        <f t="shared" ca="1" si="153"/>
        <v>1.0090596596129187</v>
      </c>
      <c r="BE152" s="76">
        <f t="shared" ca="1" si="153"/>
        <v>1.0090596596129187</v>
      </c>
      <c r="BF152" s="76">
        <f t="shared" ca="1" si="153"/>
        <v>1.0090596596129187</v>
      </c>
      <c r="BG152" s="76">
        <f t="shared" ca="1" si="153"/>
        <v>1.0090596596129187</v>
      </c>
      <c r="BH152" s="76">
        <f t="shared" ca="1" si="153"/>
        <v>1.0090596596129187</v>
      </c>
      <c r="BI152" s="76">
        <f t="shared" ca="1" si="153"/>
        <v>1.0090596596129187</v>
      </c>
      <c r="BJ152" s="76">
        <f t="shared" ca="1" si="153"/>
        <v>1.0090596596129187</v>
      </c>
      <c r="BK152" s="76">
        <f t="shared" ca="1" si="153"/>
        <v>1.0090596596129187</v>
      </c>
      <c r="BL152" s="76">
        <f t="shared" ca="1" si="122"/>
        <v>0.11430000000000118</v>
      </c>
      <c r="BM152" s="77">
        <f t="shared" ca="1" si="133"/>
        <v>9406207.0357549172</v>
      </c>
      <c r="BO152" s="70">
        <f t="shared" si="146"/>
        <v>149</v>
      </c>
      <c r="BP152" s="171">
        <f t="shared" ca="1" si="150"/>
        <v>0.11199999999999999</v>
      </c>
      <c r="BQ152" s="172">
        <f t="shared" ca="1" si="134"/>
        <v>8.8859305371316033E-3</v>
      </c>
      <c r="BR152" s="172">
        <f t="shared" ca="1" si="149"/>
        <v>0.27754613118422988</v>
      </c>
    </row>
    <row r="153" spans="5:70">
      <c r="E153">
        <f t="shared" si="107"/>
        <v>150</v>
      </c>
      <c r="F153" s="64">
        <f t="shared" si="135"/>
        <v>67.416666666666728</v>
      </c>
      <c r="G153" s="55">
        <f t="shared" si="114"/>
        <v>0</v>
      </c>
      <c r="H153" s="78">
        <f t="shared" si="147"/>
        <v>1</v>
      </c>
      <c r="I153" s="79">
        <f t="shared" ca="1" si="123"/>
        <v>555321.24810733448</v>
      </c>
      <c r="J153" s="79">
        <f t="shared" ca="1" si="115"/>
        <v>4934.5460364749988</v>
      </c>
      <c r="K153" s="80">
        <f t="shared" ca="1" si="116"/>
        <v>-20</v>
      </c>
      <c r="L153" s="80">
        <f t="shared" ca="1" si="124"/>
        <v>-462.76770675611209</v>
      </c>
      <c r="M153" s="80">
        <f t="shared" ca="1" si="151"/>
        <v>0</v>
      </c>
      <c r="N153" s="80">
        <f t="shared" ca="1" si="125"/>
        <v>0</v>
      </c>
      <c r="O153" s="81">
        <f t="shared" ca="1" si="117"/>
        <v>-1944.1138067905574</v>
      </c>
      <c r="P153" s="79">
        <f t="shared" ca="1" si="118"/>
        <v>557828.91263026278</v>
      </c>
      <c r="Q153" s="35"/>
      <c r="R153">
        <f t="shared" ca="1" si="126"/>
        <v>270</v>
      </c>
      <c r="S153" s="78">
        <f t="shared" ca="1" si="136"/>
        <v>77.416666666665961</v>
      </c>
      <c r="T153" s="55">
        <f t="shared" ca="1" si="127"/>
        <v>6.629281491598138E-3</v>
      </c>
      <c r="U153" s="78">
        <f t="shared" ca="1" si="128"/>
        <v>0.53408311406521447</v>
      </c>
      <c r="V153" s="79">
        <f t="shared" ca="1" si="137"/>
        <v>523312.69691927207</v>
      </c>
      <c r="W153" s="79">
        <f t="shared" ca="1" si="119"/>
        <v>4650.1202740236549</v>
      </c>
      <c r="X153" s="80">
        <f t="shared" ca="1" si="138"/>
        <v>-10.681662281304289</v>
      </c>
      <c r="Y153" s="80">
        <f t="shared" ca="1" si="139"/>
        <v>-218.04695704969672</v>
      </c>
      <c r="Z153" s="80">
        <f t="shared" ca="1" si="129"/>
        <v>0</v>
      </c>
      <c r="AA153" s="80">
        <f t="shared" ca="1" si="140"/>
        <v>0</v>
      </c>
      <c r="AB153" s="81">
        <f t="shared" ca="1" si="120"/>
        <v>-1038.3183560278796</v>
      </c>
      <c r="AC153" s="79">
        <f t="shared" ca="1" si="121"/>
        <v>526695.77021793684</v>
      </c>
      <c r="AD153" s="35"/>
      <c r="AE153" s="55">
        <f t="shared" ca="1" si="141"/>
        <v>6.629281491598138E-3</v>
      </c>
      <c r="AF153" s="78">
        <f t="shared" ca="1" si="142"/>
        <v>0.53408311406521447</v>
      </c>
      <c r="AG153" s="35"/>
      <c r="AH153" s="35"/>
      <c r="AR153" s="69">
        <f t="shared" si="130"/>
        <v>13</v>
      </c>
      <c r="AS153" s="70">
        <f t="shared" si="143"/>
        <v>150</v>
      </c>
      <c r="AT153" s="71">
        <f t="shared" ca="1" si="152"/>
        <v>0.27203020958008806</v>
      </c>
      <c r="AU153" s="72">
        <f t="shared" ca="1" si="131"/>
        <v>8.8859305371316033E-3</v>
      </c>
      <c r="AV153" s="73">
        <f t="shared" ca="1" si="132"/>
        <v>1.0088859305371316</v>
      </c>
      <c r="AW153" s="74">
        <f ca="1">PRODUCT(AV$4:AV153)</f>
        <v>3.6350206945145742</v>
      </c>
      <c r="AY153" s="126">
        <f t="shared" si="145"/>
        <v>150</v>
      </c>
      <c r="AZ153" s="127">
        <f t="shared" ca="1" si="153"/>
        <v>1.0090596596129187</v>
      </c>
      <c r="BA153" s="127">
        <f t="shared" ca="1" si="153"/>
        <v>1.0090596596129187</v>
      </c>
      <c r="BB153" s="127">
        <f t="shared" ca="1" si="153"/>
        <v>1.0090596596129187</v>
      </c>
      <c r="BC153" s="127">
        <f t="shared" ca="1" si="153"/>
        <v>1.0090596596129187</v>
      </c>
      <c r="BD153" s="127">
        <f t="shared" ca="1" si="153"/>
        <v>1.0090596596129187</v>
      </c>
      <c r="BE153" s="127">
        <f t="shared" ca="1" si="153"/>
        <v>1.0090596596129187</v>
      </c>
      <c r="BF153" s="127">
        <f t="shared" ca="1" si="153"/>
        <v>1.0090596596129187</v>
      </c>
      <c r="BG153" s="127">
        <f t="shared" ca="1" si="153"/>
        <v>1.0090596596129187</v>
      </c>
      <c r="BH153" s="127">
        <f t="shared" ca="1" si="153"/>
        <v>1.0090596596129187</v>
      </c>
      <c r="BI153" s="127">
        <f t="shared" ca="1" si="153"/>
        <v>1.0090596596129187</v>
      </c>
      <c r="BJ153" s="127">
        <f t="shared" ca="1" si="153"/>
        <v>1.0090596596129187</v>
      </c>
      <c r="BK153" s="127">
        <f t="shared" ca="1" si="153"/>
        <v>1.0090596596129187</v>
      </c>
      <c r="BL153" s="127">
        <f t="shared" ca="1" si="122"/>
        <v>0.11430000000000118</v>
      </c>
      <c r="BM153" s="128">
        <f t="shared" ca="1" si="133"/>
        <v>10481336.499941716</v>
      </c>
      <c r="BO153" s="70">
        <f t="shared" si="146"/>
        <v>150</v>
      </c>
      <c r="BP153" s="171">
        <f t="shared" ca="1" si="150"/>
        <v>0.11199999999999999</v>
      </c>
      <c r="BQ153" s="172">
        <f t="shared" ca="1" si="134"/>
        <v>8.8859305371316033E-3</v>
      </c>
      <c r="BR153" s="172">
        <f t="shared" ca="1" si="149"/>
        <v>0.2751015974982069</v>
      </c>
    </row>
    <row r="154" spans="5:70">
      <c r="E154">
        <f t="shared" si="107"/>
        <v>151</v>
      </c>
      <c r="F154" s="64">
        <f t="shared" si="135"/>
        <v>67.500000000000057</v>
      </c>
      <c r="G154" s="55">
        <f t="shared" si="114"/>
        <v>0</v>
      </c>
      <c r="H154" s="78">
        <f t="shared" si="147"/>
        <v>1</v>
      </c>
      <c r="I154" s="79">
        <f t="shared" ca="1" si="123"/>
        <v>557828.91263026278</v>
      </c>
      <c r="J154" s="79">
        <f t="shared" ca="1" si="115"/>
        <v>4956.8289692361695</v>
      </c>
      <c r="K154" s="80">
        <f t="shared" ca="1" si="116"/>
        <v>-20</v>
      </c>
      <c r="L154" s="80">
        <f t="shared" ca="1" si="124"/>
        <v>-464.85742719188568</v>
      </c>
      <c r="M154" s="80">
        <f t="shared" ca="1" si="151"/>
        <v>0</v>
      </c>
      <c r="N154" s="80">
        <f t="shared" ca="1" si="125"/>
        <v>0</v>
      </c>
      <c r="O154" s="81">
        <f t="shared" ca="1" si="117"/>
        <v>-1944.1138067905574</v>
      </c>
      <c r="P154" s="79">
        <f t="shared" ca="1" si="118"/>
        <v>560356.77036551642</v>
      </c>
      <c r="Q154" s="35"/>
      <c r="R154">
        <f t="shared" ca="1" si="126"/>
        <v>271</v>
      </c>
      <c r="S154" s="78">
        <f t="shared" ca="1" si="136"/>
        <v>77.499999999999289</v>
      </c>
      <c r="T154" s="55">
        <f t="shared" ca="1" si="127"/>
        <v>6.629281491598138E-3</v>
      </c>
      <c r="U154" s="78">
        <f t="shared" ca="1" si="128"/>
        <v>0.53054252676216684</v>
      </c>
      <c r="V154" s="79">
        <f t="shared" ca="1" si="137"/>
        <v>523204.15569672803</v>
      </c>
      <c r="W154" s="79">
        <f t="shared" ca="1" si="119"/>
        <v>4649.155784259714</v>
      </c>
      <c r="X154" s="80">
        <f t="shared" ca="1" si="138"/>
        <v>-10.610850535243337</v>
      </c>
      <c r="Y154" s="80">
        <f t="shared" ca="1" si="139"/>
        <v>-218.00173154030335</v>
      </c>
      <c r="Z154" s="80">
        <f t="shared" ca="1" si="129"/>
        <v>0</v>
      </c>
      <c r="AA154" s="80">
        <f t="shared" ca="1" si="140"/>
        <v>0</v>
      </c>
      <c r="AB154" s="81">
        <f t="shared" ca="1" si="120"/>
        <v>-1031.4350513678773</v>
      </c>
      <c r="AC154" s="79">
        <f t="shared" ca="1" si="121"/>
        <v>526593.26384754432</v>
      </c>
      <c r="AD154" s="35"/>
      <c r="AE154" s="55">
        <f t="shared" ca="1" si="141"/>
        <v>6.629281491598138E-3</v>
      </c>
      <c r="AF154" s="78">
        <f t="shared" ca="1" si="142"/>
        <v>0.53054252676216684</v>
      </c>
      <c r="AG154" s="35"/>
      <c r="AH154" s="35"/>
      <c r="AR154" s="69">
        <f t="shared" si="130"/>
        <v>13</v>
      </c>
      <c r="AS154" s="70">
        <f t="shared" si="143"/>
        <v>151</v>
      </c>
      <c r="AT154" s="71">
        <f t="shared" ca="1" si="152"/>
        <v>0.26961296803375806</v>
      </c>
      <c r="AU154" s="72">
        <f t="shared" ca="1" si="131"/>
        <v>8.8859305371316033E-3</v>
      </c>
      <c r="AV154" s="73">
        <f t="shared" ca="1" si="132"/>
        <v>1.0088859305371316</v>
      </c>
      <c r="AW154" s="74">
        <f ca="1">PRODUCT(AV$4:AV154)</f>
        <v>3.6673212359070666</v>
      </c>
      <c r="BM154" s="129">
        <f ca="1">AW1803</f>
        <v>10481336.499941111</v>
      </c>
      <c r="BO154" s="70">
        <f t="shared" si="146"/>
        <v>151</v>
      </c>
      <c r="BP154" s="171">
        <f t="shared" ca="1" si="150"/>
        <v>0.11199999999999999</v>
      </c>
      <c r="BQ154" s="172">
        <f t="shared" ca="1" si="134"/>
        <v>8.8859305371316033E-3</v>
      </c>
      <c r="BR154" s="172">
        <f t="shared" ca="1" si="149"/>
        <v>0.27267859444897069</v>
      </c>
    </row>
    <row r="155" spans="5:70">
      <c r="E155">
        <f t="shared" ref="E155:E218" si="154">E154+1</f>
        <v>152</v>
      </c>
      <c r="F155" s="64">
        <f t="shared" si="135"/>
        <v>67.583333333333385</v>
      </c>
      <c r="G155" s="55">
        <f t="shared" si="114"/>
        <v>0</v>
      </c>
      <c r="H155" s="78">
        <f t="shared" si="147"/>
        <v>1</v>
      </c>
      <c r="I155" s="79">
        <f t="shared" ca="1" si="123"/>
        <v>560356.77036551642</v>
      </c>
      <c r="J155" s="79">
        <f t="shared" ca="1" si="115"/>
        <v>4979.2913374793834</v>
      </c>
      <c r="K155" s="80">
        <f t="shared" ca="1" si="116"/>
        <v>-20</v>
      </c>
      <c r="L155" s="80">
        <f t="shared" ca="1" si="124"/>
        <v>-466.96397530459706</v>
      </c>
      <c r="M155" s="80">
        <f t="shared" ca="1" si="151"/>
        <v>0</v>
      </c>
      <c r="N155" s="80">
        <f t="shared" ca="1" si="125"/>
        <v>0</v>
      </c>
      <c r="O155" s="81">
        <f t="shared" ca="1" si="117"/>
        <v>-1944.1138067905574</v>
      </c>
      <c r="P155" s="79">
        <f t="shared" ca="1" si="118"/>
        <v>562904.98392090062</v>
      </c>
      <c r="Q155" s="35"/>
      <c r="R155">
        <f t="shared" ca="1" si="126"/>
        <v>272</v>
      </c>
      <c r="S155" s="78">
        <f t="shared" ca="1" si="136"/>
        <v>77.583333333332618</v>
      </c>
      <c r="T155" s="55">
        <f t="shared" ca="1" si="127"/>
        <v>7.236878175910233E-3</v>
      </c>
      <c r="U155" s="78">
        <f t="shared" ca="1" si="128"/>
        <v>0.52670305512884941</v>
      </c>
      <c r="V155" s="79">
        <f t="shared" ca="1" si="137"/>
        <v>522782.3725488247</v>
      </c>
      <c r="W155" s="79">
        <f t="shared" ca="1" si="119"/>
        <v>4645.4078485057116</v>
      </c>
      <c r="X155" s="80">
        <f t="shared" ca="1" si="138"/>
        <v>-10.534061102576988</v>
      </c>
      <c r="Y155" s="80">
        <f t="shared" ca="1" si="139"/>
        <v>-217.82598856201031</v>
      </c>
      <c r="Z155" s="80">
        <f t="shared" ca="1" si="129"/>
        <v>0</v>
      </c>
      <c r="AA155" s="80">
        <f t="shared" ca="1" si="140"/>
        <v>0</v>
      </c>
      <c r="AB155" s="81">
        <f t="shared" ca="1" si="120"/>
        <v>-1023.9706815547643</v>
      </c>
      <c r="AC155" s="79">
        <f t="shared" ca="1" si="121"/>
        <v>526175.44966611115</v>
      </c>
      <c r="AD155" s="35"/>
      <c r="AE155" s="55">
        <f t="shared" ca="1" si="141"/>
        <v>7.236878175910233E-3</v>
      </c>
      <c r="AF155" s="78">
        <f t="shared" ca="1" si="142"/>
        <v>0.52670305512884941</v>
      </c>
      <c r="AG155" s="35"/>
      <c r="AH155" s="35"/>
      <c r="AR155" s="69">
        <f t="shared" si="130"/>
        <v>13</v>
      </c>
      <c r="AS155" s="70">
        <f t="shared" si="143"/>
        <v>152</v>
      </c>
      <c r="AT155" s="71">
        <f t="shared" ca="1" si="152"/>
        <v>0.26721720592790021</v>
      </c>
      <c r="AU155" s="72">
        <f t="shared" ca="1" si="131"/>
        <v>8.8859305371316033E-3</v>
      </c>
      <c r="AV155" s="73">
        <f t="shared" ca="1" si="132"/>
        <v>1.0088859305371316</v>
      </c>
      <c r="AW155" s="74">
        <f ca="1">PRODUCT(AV$4:AV155)</f>
        <v>3.6999087976666845</v>
      </c>
      <c r="BO155" s="70">
        <f t="shared" si="146"/>
        <v>152</v>
      </c>
      <c r="BP155" s="171">
        <f t="shared" ca="1" si="150"/>
        <v>0.11199999999999999</v>
      </c>
      <c r="BQ155" s="172">
        <f t="shared" ca="1" si="134"/>
        <v>8.8859305371316033E-3</v>
      </c>
      <c r="BR155" s="172">
        <f t="shared" ca="1" si="149"/>
        <v>0.27027693240185874</v>
      </c>
    </row>
    <row r="156" spans="5:70">
      <c r="E156">
        <f t="shared" si="154"/>
        <v>153</v>
      </c>
      <c r="F156" s="64">
        <f t="shared" si="135"/>
        <v>67.666666666666714</v>
      </c>
      <c r="G156" s="55">
        <f t="shared" si="114"/>
        <v>0</v>
      </c>
      <c r="H156" s="78">
        <f t="shared" si="147"/>
        <v>1</v>
      </c>
      <c r="I156" s="79">
        <f t="shared" ca="1" si="123"/>
        <v>562904.98392090062</v>
      </c>
      <c r="J156" s="79">
        <f t="shared" ca="1" si="115"/>
        <v>5001.9345861263046</v>
      </c>
      <c r="K156" s="80">
        <f t="shared" ca="1" si="116"/>
        <v>-20</v>
      </c>
      <c r="L156" s="80">
        <f t="shared" ca="1" si="124"/>
        <v>-469.08748660075054</v>
      </c>
      <c r="M156" s="80">
        <f t="shared" ca="1" si="151"/>
        <v>0</v>
      </c>
      <c r="N156" s="80">
        <f t="shared" ca="1" si="125"/>
        <v>0</v>
      </c>
      <c r="O156" s="81">
        <f t="shared" ca="1" si="117"/>
        <v>-1944.1138067905574</v>
      </c>
      <c r="P156" s="79">
        <f t="shared" ca="1" si="118"/>
        <v>565473.71721363568</v>
      </c>
      <c r="Q156" s="35"/>
      <c r="R156">
        <f t="shared" ca="1" si="126"/>
        <v>273</v>
      </c>
      <c r="S156" s="78">
        <f t="shared" ca="1" si="136"/>
        <v>77.666666666665947</v>
      </c>
      <c r="T156" s="55">
        <f t="shared" ca="1" si="127"/>
        <v>7.236878175910233E-3</v>
      </c>
      <c r="U156" s="78">
        <f t="shared" ca="1" si="128"/>
        <v>0.52289136928400215</v>
      </c>
      <c r="V156" s="79">
        <f t="shared" ca="1" si="137"/>
        <v>522367.58203772269</v>
      </c>
      <c r="W156" s="79">
        <f t="shared" ca="1" si="119"/>
        <v>4641.7220488365983</v>
      </c>
      <c r="X156" s="80">
        <f t="shared" ca="1" si="138"/>
        <v>-10.457827385680043</v>
      </c>
      <c r="Y156" s="80">
        <f t="shared" ca="1" si="139"/>
        <v>-217.65315918238446</v>
      </c>
      <c r="Z156" s="80">
        <f t="shared" ca="1" si="129"/>
        <v>0</v>
      </c>
      <c r="AA156" s="80">
        <f t="shared" ca="1" si="140"/>
        <v>0</v>
      </c>
      <c r="AB156" s="81">
        <f t="shared" ca="1" si="120"/>
        <v>-1016.5603304766486</v>
      </c>
      <c r="AC156" s="79">
        <f t="shared" ca="1" si="121"/>
        <v>525764.63276951469</v>
      </c>
      <c r="AD156" s="35"/>
      <c r="AE156" s="55">
        <f t="shared" ca="1" si="141"/>
        <v>7.236878175910233E-3</v>
      </c>
      <c r="AF156" s="78">
        <f t="shared" ca="1" si="142"/>
        <v>0.52289136928400215</v>
      </c>
      <c r="AG156" s="35"/>
      <c r="AH156" s="35"/>
      <c r="AR156" s="69">
        <f t="shared" si="130"/>
        <v>13</v>
      </c>
      <c r="AS156" s="70">
        <f t="shared" si="143"/>
        <v>153</v>
      </c>
      <c r="AT156" s="71">
        <f t="shared" ca="1" si="152"/>
        <v>0.26484273239769851</v>
      </c>
      <c r="AU156" s="72">
        <f t="shared" ca="1" si="131"/>
        <v>8.8859305371316033E-3</v>
      </c>
      <c r="AV156" s="73">
        <f t="shared" ca="1" si="132"/>
        <v>1.0088859305371316</v>
      </c>
      <c r="AW156" s="74">
        <f ca="1">PRODUCT(AV$4:AV156)</f>
        <v>3.7327859302364725</v>
      </c>
      <c r="BO156" s="70">
        <f t="shared" si="146"/>
        <v>153</v>
      </c>
      <c r="BP156" s="171">
        <f t="shared" ca="1" si="150"/>
        <v>0.11199999999999999</v>
      </c>
      <c r="BQ156" s="172">
        <f t="shared" ca="1" si="134"/>
        <v>8.8859305371316033E-3</v>
      </c>
      <c r="BR156" s="172">
        <f t="shared" ca="1" si="149"/>
        <v>0.26789642339244746</v>
      </c>
    </row>
    <row r="157" spans="5:70">
      <c r="E157">
        <f t="shared" si="154"/>
        <v>154</v>
      </c>
      <c r="F157" s="64">
        <f t="shared" si="135"/>
        <v>67.750000000000043</v>
      </c>
      <c r="G157" s="55">
        <f t="shared" si="114"/>
        <v>0</v>
      </c>
      <c r="H157" s="78">
        <f t="shared" si="147"/>
        <v>1</v>
      </c>
      <c r="I157" s="79">
        <f t="shared" ca="1" si="123"/>
        <v>565473.71721363568</v>
      </c>
      <c r="J157" s="79">
        <f t="shared" ca="1" si="115"/>
        <v>5024.7601717339658</v>
      </c>
      <c r="K157" s="80">
        <f t="shared" ca="1" si="116"/>
        <v>-20</v>
      </c>
      <c r="L157" s="80">
        <f t="shared" ca="1" si="124"/>
        <v>-471.22809767802977</v>
      </c>
      <c r="M157" s="80">
        <f t="shared" ca="1" si="151"/>
        <v>0</v>
      </c>
      <c r="N157" s="80">
        <f t="shared" ca="1" si="125"/>
        <v>0</v>
      </c>
      <c r="O157" s="81">
        <f t="shared" ca="1" si="117"/>
        <v>-1944.1138067905574</v>
      </c>
      <c r="P157" s="79">
        <f t="shared" ca="1" si="118"/>
        <v>568063.13548090099</v>
      </c>
      <c r="Q157" s="35"/>
      <c r="R157">
        <f t="shared" ca="1" si="126"/>
        <v>274</v>
      </c>
      <c r="S157" s="78">
        <f t="shared" ca="1" si="136"/>
        <v>77.749999999999275</v>
      </c>
      <c r="T157" s="55">
        <f t="shared" ca="1" si="127"/>
        <v>7.236878175910233E-3</v>
      </c>
      <c r="U157" s="78">
        <f t="shared" ca="1" si="128"/>
        <v>0.51910726814525898</v>
      </c>
      <c r="V157" s="79">
        <f t="shared" ca="1" si="137"/>
        <v>521959.73817295954</v>
      </c>
      <c r="W157" s="79">
        <f t="shared" ca="1" si="119"/>
        <v>4638.0979765843176</v>
      </c>
      <c r="X157" s="80">
        <f t="shared" ca="1" si="138"/>
        <v>-10.382145362905179</v>
      </c>
      <c r="Y157" s="80">
        <f t="shared" ca="1" si="139"/>
        <v>-217.48322423873316</v>
      </c>
      <c r="Z157" s="80">
        <f t="shared" ca="1" si="129"/>
        <v>0</v>
      </c>
      <c r="AA157" s="80">
        <f t="shared" ca="1" si="140"/>
        <v>0</v>
      </c>
      <c r="AB157" s="81">
        <f t="shared" ca="1" si="120"/>
        <v>-1009.203607206526</v>
      </c>
      <c r="AC157" s="79">
        <f t="shared" ca="1" si="121"/>
        <v>525360.76717273565</v>
      </c>
      <c r="AD157" s="35"/>
      <c r="AE157" s="55">
        <f t="shared" ca="1" si="141"/>
        <v>7.236878175910233E-3</v>
      </c>
      <c r="AF157" s="78">
        <f t="shared" ca="1" si="142"/>
        <v>0.51910726814525898</v>
      </c>
      <c r="AG157" s="35"/>
      <c r="AH157" s="35"/>
      <c r="AR157" s="69">
        <f t="shared" si="130"/>
        <v>13</v>
      </c>
      <c r="AS157" s="70">
        <f t="shared" si="143"/>
        <v>154</v>
      </c>
      <c r="AT157" s="71">
        <f t="shared" ca="1" si="152"/>
        <v>0.26248935827434844</v>
      </c>
      <c r="AU157" s="72">
        <f t="shared" ca="1" si="131"/>
        <v>8.8859305371316033E-3</v>
      </c>
      <c r="AV157" s="73">
        <f t="shared" ca="1" si="132"/>
        <v>1.0088859305371316</v>
      </c>
      <c r="AW157" s="74">
        <f ca="1">PRODUCT(AV$4:AV157)</f>
        <v>3.7659552067225359</v>
      </c>
      <c r="BO157" s="70">
        <f t="shared" si="146"/>
        <v>154</v>
      </c>
      <c r="BP157" s="171">
        <f t="shared" ca="1" si="150"/>
        <v>0.11199999999999999</v>
      </c>
      <c r="BQ157" s="172">
        <f t="shared" ca="1" si="134"/>
        <v>8.8859305371316033E-3</v>
      </c>
      <c r="BR157" s="172">
        <f t="shared" ca="1" si="149"/>
        <v>0.26553688111184104</v>
      </c>
    </row>
    <row r="158" spans="5:70">
      <c r="E158">
        <f t="shared" si="154"/>
        <v>155</v>
      </c>
      <c r="F158" s="64">
        <f t="shared" si="135"/>
        <v>67.833333333333371</v>
      </c>
      <c r="G158" s="55">
        <f t="shared" si="114"/>
        <v>0</v>
      </c>
      <c r="H158" s="78">
        <f t="shared" si="147"/>
        <v>1</v>
      </c>
      <c r="I158" s="79">
        <f t="shared" ca="1" si="123"/>
        <v>568063.13548090099</v>
      </c>
      <c r="J158" s="79">
        <f t="shared" ca="1" si="115"/>
        <v>5047.7695625884653</v>
      </c>
      <c r="K158" s="80">
        <f t="shared" ca="1" si="116"/>
        <v>-20</v>
      </c>
      <c r="L158" s="80">
        <f t="shared" ca="1" si="124"/>
        <v>-473.3859462340842</v>
      </c>
      <c r="M158" s="80">
        <f t="shared" ca="1" si="151"/>
        <v>0</v>
      </c>
      <c r="N158" s="80">
        <f t="shared" ca="1" si="125"/>
        <v>0</v>
      </c>
      <c r="O158" s="81">
        <f t="shared" ca="1" si="117"/>
        <v>-1944.1138067905574</v>
      </c>
      <c r="P158" s="79">
        <f t="shared" ca="1" si="118"/>
        <v>570673.40529046475</v>
      </c>
      <c r="Q158" s="35"/>
      <c r="R158">
        <f t="shared" ca="1" si="126"/>
        <v>275</v>
      </c>
      <c r="S158" s="78">
        <f t="shared" ca="1" si="136"/>
        <v>77.833333333332604</v>
      </c>
      <c r="T158" s="55">
        <f t="shared" ca="1" si="127"/>
        <v>7.236878175910233E-3</v>
      </c>
      <c r="U158" s="78">
        <f t="shared" ca="1" si="128"/>
        <v>0.51535055208546221</v>
      </c>
      <c r="V158" s="79">
        <f t="shared" ca="1" si="137"/>
        <v>521558.7953023038</v>
      </c>
      <c r="W158" s="79">
        <f t="shared" ca="1" si="119"/>
        <v>4634.5352260863119</v>
      </c>
      <c r="X158" s="80">
        <f t="shared" ca="1" si="138"/>
        <v>-10.307011041709245</v>
      </c>
      <c r="Y158" s="80">
        <f t="shared" ca="1" si="139"/>
        <v>-217.31616470929328</v>
      </c>
      <c r="Z158" s="80">
        <f t="shared" ca="1" si="129"/>
        <v>0</v>
      </c>
      <c r="AA158" s="80">
        <f t="shared" ca="1" si="140"/>
        <v>0</v>
      </c>
      <c r="AB158" s="81">
        <f t="shared" ca="1" si="120"/>
        <v>-1001.9001236464833</v>
      </c>
      <c r="AC158" s="79">
        <f t="shared" ca="1" si="121"/>
        <v>524963.80722899269</v>
      </c>
      <c r="AD158" s="35"/>
      <c r="AE158" s="55">
        <f t="shared" ca="1" si="141"/>
        <v>7.236878175910233E-3</v>
      </c>
      <c r="AF158" s="78">
        <f t="shared" ca="1" si="142"/>
        <v>0.51535055208546221</v>
      </c>
      <c r="AG158" s="35"/>
      <c r="AH158" s="35"/>
      <c r="AR158" s="69">
        <f t="shared" si="130"/>
        <v>13</v>
      </c>
      <c r="AS158" s="70">
        <f t="shared" si="143"/>
        <v>155</v>
      </c>
      <c r="AT158" s="71">
        <f t="shared" ca="1" si="152"/>
        <v>0.26015689606998632</v>
      </c>
      <c r="AU158" s="72">
        <f t="shared" ca="1" si="131"/>
        <v>8.8859305371316033E-3</v>
      </c>
      <c r="AV158" s="73">
        <f t="shared" ca="1" si="132"/>
        <v>1.0088859305371316</v>
      </c>
      <c r="AW158" s="74">
        <f ca="1">PRODUCT(AV$4:AV158)</f>
        <v>3.7994192230954216</v>
      </c>
      <c r="BO158" s="70">
        <f t="shared" si="146"/>
        <v>155</v>
      </c>
      <c r="BP158" s="171">
        <f t="shared" ca="1" si="150"/>
        <v>0.11199999999999999</v>
      </c>
      <c r="BQ158" s="172">
        <f t="shared" ca="1" si="134"/>
        <v>8.8859305371316033E-3</v>
      </c>
      <c r="BR158" s="172">
        <f t="shared" ca="1" si="149"/>
        <v>0.26319812089209038</v>
      </c>
    </row>
    <row r="159" spans="5:70">
      <c r="E159">
        <f t="shared" si="154"/>
        <v>156</v>
      </c>
      <c r="F159" s="64">
        <f t="shared" si="135"/>
        <v>67.9166666666667</v>
      </c>
      <c r="G159" s="55">
        <f t="shared" si="114"/>
        <v>0</v>
      </c>
      <c r="H159" s="78">
        <f t="shared" si="147"/>
        <v>1</v>
      </c>
      <c r="I159" s="79">
        <f t="shared" ca="1" si="123"/>
        <v>570673.40529046475</v>
      </c>
      <c r="J159" s="79">
        <f t="shared" ca="1" si="115"/>
        <v>5070.9642387994209</v>
      </c>
      <c r="K159" s="80">
        <f t="shared" ca="1" si="116"/>
        <v>-20</v>
      </c>
      <c r="L159" s="80">
        <f t="shared" ca="1" si="124"/>
        <v>-475.56117107538734</v>
      </c>
      <c r="M159" s="80">
        <f t="shared" ca="1" si="151"/>
        <v>0</v>
      </c>
      <c r="N159" s="80">
        <f t="shared" ca="1" si="125"/>
        <v>0</v>
      </c>
      <c r="O159" s="81">
        <f t="shared" ca="1" si="117"/>
        <v>-1944.1138067905574</v>
      </c>
      <c r="P159" s="79">
        <f t="shared" ca="1" si="118"/>
        <v>573304.69455139828</v>
      </c>
      <c r="Q159" s="35"/>
      <c r="R159">
        <f t="shared" ca="1" si="126"/>
        <v>276</v>
      </c>
      <c r="S159" s="78">
        <f t="shared" ca="1" si="136"/>
        <v>77.916666666665932</v>
      </c>
      <c r="T159" s="55">
        <f t="shared" ca="1" si="127"/>
        <v>7.236878175910233E-3</v>
      </c>
      <c r="U159" s="78">
        <f t="shared" ca="1" si="128"/>
        <v>0.51162102292213163</v>
      </c>
      <c r="V159" s="79">
        <f t="shared" ca="1" si="137"/>
        <v>521164.70810931444</v>
      </c>
      <c r="W159" s="79">
        <f t="shared" ca="1" si="119"/>
        <v>4631.0333946638357</v>
      </c>
      <c r="X159" s="80">
        <f t="shared" ca="1" si="138"/>
        <v>-10.232420458442633</v>
      </c>
      <c r="Y159" s="80">
        <f t="shared" ca="1" si="139"/>
        <v>-217.15196171221436</v>
      </c>
      <c r="Z159" s="80">
        <f t="shared" ca="1" si="129"/>
        <v>0</v>
      </c>
      <c r="AA159" s="80">
        <f t="shared" ca="1" si="140"/>
        <v>0</v>
      </c>
      <c r="AB159" s="81">
        <f t="shared" ca="1" si="120"/>
        <v>-994.6494945072244</v>
      </c>
      <c r="AC159" s="79">
        <f t="shared" ca="1" si="121"/>
        <v>524573.70762730041</v>
      </c>
      <c r="AD159" s="35"/>
      <c r="AE159" s="55">
        <f t="shared" ca="1" si="141"/>
        <v>7.236878175910233E-3</v>
      </c>
      <c r="AF159" s="78">
        <f t="shared" ca="1" si="142"/>
        <v>0.51162102292213163</v>
      </c>
      <c r="AG159" s="35"/>
      <c r="AH159" s="35"/>
      <c r="AR159" s="69">
        <f t="shared" si="130"/>
        <v>13</v>
      </c>
      <c r="AS159" s="70">
        <f t="shared" si="143"/>
        <v>156</v>
      </c>
      <c r="AT159" s="71">
        <f t="shared" ca="1" si="152"/>
        <v>0.25784515996275265</v>
      </c>
      <c r="AU159" s="72">
        <f t="shared" ca="1" si="131"/>
        <v>8.8859305371316033E-3</v>
      </c>
      <c r="AV159" s="73">
        <f t="shared" ca="1" si="132"/>
        <v>1.0088859305371316</v>
      </c>
      <c r="AW159" s="74">
        <f ca="1">PRODUCT(AV$4:AV159)</f>
        <v>3.8331805983932901</v>
      </c>
      <c r="BO159" s="70">
        <f t="shared" si="146"/>
        <v>156</v>
      </c>
      <c r="BP159" s="171">
        <f t="shared" ca="1" si="150"/>
        <v>0.11199999999999999</v>
      </c>
      <c r="BQ159" s="172">
        <f t="shared" ca="1" si="134"/>
        <v>8.8859305371316033E-3</v>
      </c>
      <c r="BR159" s="172">
        <f t="shared" ca="1" si="149"/>
        <v>0.26087995969173988</v>
      </c>
    </row>
    <row r="160" spans="5:70">
      <c r="E160">
        <f t="shared" si="154"/>
        <v>157</v>
      </c>
      <c r="F160" s="64">
        <f t="shared" si="135"/>
        <v>68.000000000000028</v>
      </c>
      <c r="G160" s="55">
        <f t="shared" si="114"/>
        <v>0</v>
      </c>
      <c r="H160" s="78">
        <f t="shared" si="147"/>
        <v>1</v>
      </c>
      <c r="I160" s="79">
        <f t="shared" ca="1" si="123"/>
        <v>573304.69455139828</v>
      </c>
      <c r="J160" s="79">
        <f t="shared" ca="1" si="115"/>
        <v>5094.3456923951762</v>
      </c>
      <c r="K160" s="80">
        <f t="shared" ca="1" si="116"/>
        <v>-20</v>
      </c>
      <c r="L160" s="80">
        <f t="shared" ca="1" si="124"/>
        <v>-477.75391212616529</v>
      </c>
      <c r="M160" s="80">
        <f t="shared" ca="1" si="151"/>
        <v>-4299.7852091354871</v>
      </c>
      <c r="N160" s="80">
        <f t="shared" ca="1" si="125"/>
        <v>0</v>
      </c>
      <c r="O160" s="81">
        <f t="shared" ca="1" si="117"/>
        <v>-1944.1138067905574</v>
      </c>
      <c r="P160" s="79">
        <f t="shared" ca="1" si="118"/>
        <v>571657.38731574127</v>
      </c>
      <c r="Q160" s="35"/>
      <c r="R160">
        <f t="shared" ca="1" si="126"/>
        <v>277</v>
      </c>
      <c r="S160" s="78">
        <f t="shared" ca="1" si="136"/>
        <v>77.999999999999261</v>
      </c>
      <c r="T160" s="55">
        <f t="shared" ca="1" si="127"/>
        <v>7.236878175910233E-3</v>
      </c>
      <c r="U160" s="78">
        <f t="shared" ca="1" si="128"/>
        <v>0.50791848390700955</v>
      </c>
      <c r="V160" s="79">
        <f t="shared" ca="1" si="137"/>
        <v>520777.4316109161</v>
      </c>
      <c r="W160" s="79">
        <f t="shared" ca="1" si="119"/>
        <v>4627.5920826004049</v>
      </c>
      <c r="X160" s="80">
        <f t="shared" ca="1" si="138"/>
        <v>-10.158369678140192</v>
      </c>
      <c r="Y160" s="80">
        <f t="shared" ca="1" si="139"/>
        <v>-216.99059650454839</v>
      </c>
      <c r="Z160" s="80">
        <f t="shared" ca="1" si="129"/>
        <v>-3905.8307370818707</v>
      </c>
      <c r="AA160" s="80">
        <f t="shared" ca="1" si="140"/>
        <v>0</v>
      </c>
      <c r="AB160" s="81">
        <f t="shared" ca="1" si="120"/>
        <v>-987.45133728774488</v>
      </c>
      <c r="AC160" s="79">
        <f t="shared" ca="1" si="121"/>
        <v>520284.59265296417</v>
      </c>
      <c r="AD160" s="35"/>
      <c r="AE160" s="55">
        <f t="shared" ca="1" si="141"/>
        <v>7.236878175910233E-3</v>
      </c>
      <c r="AF160" s="78">
        <f t="shared" ca="1" si="142"/>
        <v>0.50791848390700955</v>
      </c>
      <c r="AG160" s="35"/>
      <c r="AH160" s="35"/>
      <c r="AR160" s="69">
        <f t="shared" si="130"/>
        <v>14</v>
      </c>
      <c r="AS160" s="70">
        <f t="shared" si="143"/>
        <v>157</v>
      </c>
      <c r="AT160" s="71">
        <f t="shared" ca="1" si="152"/>
        <v>0.25555396578198802</v>
      </c>
      <c r="AU160" s="72">
        <f t="shared" ca="1" si="131"/>
        <v>8.8859305371316033E-3</v>
      </c>
      <c r="AV160" s="73">
        <f t="shared" ca="1" si="132"/>
        <v>1.0088859305371316</v>
      </c>
      <c r="AW160" s="74">
        <f ca="1">PRODUCT(AV$4:AV160)</f>
        <v>3.8672419749268934</v>
      </c>
      <c r="BO160" s="70">
        <f t="shared" si="146"/>
        <v>157</v>
      </c>
      <c r="BP160" s="171">
        <f t="shared" ca="1" si="150"/>
        <v>0.11199999999999999</v>
      </c>
      <c r="BQ160" s="172">
        <f t="shared" ca="1" si="134"/>
        <v>8.8859305371316033E-3</v>
      </c>
      <c r="BR160" s="172">
        <f t="shared" ca="1" si="149"/>
        <v>0.25858221608150211</v>
      </c>
    </row>
    <row r="161" spans="5:70">
      <c r="E161">
        <f t="shared" si="154"/>
        <v>158</v>
      </c>
      <c r="F161" s="64">
        <f t="shared" si="135"/>
        <v>68.083333333333357</v>
      </c>
      <c r="G161" s="55">
        <f t="shared" si="114"/>
        <v>0</v>
      </c>
      <c r="H161" s="78">
        <f t="shared" si="147"/>
        <v>1</v>
      </c>
      <c r="I161" s="79">
        <f t="shared" ca="1" si="123"/>
        <v>571657.38731574127</v>
      </c>
      <c r="J161" s="79">
        <f t="shared" ca="1" si="115"/>
        <v>5079.7078347258139</v>
      </c>
      <c r="K161" s="80">
        <f t="shared" ca="1" si="116"/>
        <v>-20</v>
      </c>
      <c r="L161" s="80">
        <f t="shared" ca="1" si="124"/>
        <v>-476.38115609645109</v>
      </c>
      <c r="M161" s="80">
        <f t="shared" ca="1" si="151"/>
        <v>0</v>
      </c>
      <c r="N161" s="80">
        <f t="shared" ca="1" si="125"/>
        <v>0</v>
      </c>
      <c r="O161" s="81">
        <f t="shared" ca="1" si="117"/>
        <v>-1944.1138067905574</v>
      </c>
      <c r="P161" s="79">
        <f t="shared" ca="1" si="118"/>
        <v>574296.6001875801</v>
      </c>
      <c r="Q161" s="35"/>
      <c r="R161">
        <f t="shared" ca="1" si="126"/>
        <v>278</v>
      </c>
      <c r="S161" s="78">
        <f t="shared" ca="1" si="136"/>
        <v>78.08333333333259</v>
      </c>
      <c r="T161" s="55">
        <f t="shared" ca="1" si="127"/>
        <v>7.236878175910233E-3</v>
      </c>
      <c r="U161" s="78">
        <f t="shared" ca="1" si="128"/>
        <v>0.50424273971568145</v>
      </c>
      <c r="V161" s="79">
        <f t="shared" ca="1" si="137"/>
        <v>516519.3564391316</v>
      </c>
      <c r="W161" s="79">
        <f t="shared" ca="1" si="119"/>
        <v>4589.7551224020426</v>
      </c>
      <c r="X161" s="80">
        <f t="shared" ca="1" si="138"/>
        <v>-10.084854794313628</v>
      </c>
      <c r="Y161" s="80">
        <f t="shared" ca="1" si="139"/>
        <v>-215.21639851630485</v>
      </c>
      <c r="Z161" s="80">
        <f t="shared" ca="1" si="129"/>
        <v>0</v>
      </c>
      <c r="AA161" s="80">
        <f t="shared" ca="1" si="140"/>
        <v>0</v>
      </c>
      <c r="AB161" s="81">
        <f t="shared" ca="1" si="120"/>
        <v>-980.30527225515368</v>
      </c>
      <c r="AC161" s="79">
        <f t="shared" ca="1" si="121"/>
        <v>519903.50503596786</v>
      </c>
      <c r="AD161" s="35"/>
      <c r="AE161" s="55">
        <f t="shared" ca="1" si="141"/>
        <v>7.236878175910233E-3</v>
      </c>
      <c r="AF161" s="78">
        <f t="shared" ca="1" si="142"/>
        <v>0.50424273971568145</v>
      </c>
      <c r="AG161" s="35"/>
      <c r="AH161" s="35"/>
      <c r="AR161" s="69">
        <f t="shared" si="130"/>
        <v>14</v>
      </c>
      <c r="AS161" s="70">
        <f t="shared" si="143"/>
        <v>158</v>
      </c>
      <c r="AT161" s="71">
        <f t="shared" ca="1" si="152"/>
        <v>0.25328313099356076</v>
      </c>
      <c r="AU161" s="72">
        <f t="shared" ca="1" si="131"/>
        <v>8.8859305371316033E-3</v>
      </c>
      <c r="AV161" s="73">
        <f t="shared" ca="1" si="132"/>
        <v>1.0088859305371316</v>
      </c>
      <c r="AW161" s="74">
        <f ca="1">PRODUCT(AV$4:AV161)</f>
        <v>3.9016060184863735</v>
      </c>
      <c r="BO161" s="70">
        <f t="shared" si="146"/>
        <v>158</v>
      </c>
      <c r="BP161" s="171">
        <f t="shared" ca="1" si="150"/>
        <v>0.11199999999999999</v>
      </c>
      <c r="BQ161" s="172">
        <f t="shared" ca="1" si="134"/>
        <v>8.8859305371316033E-3</v>
      </c>
      <c r="BR161" s="172">
        <f t="shared" ca="1" si="149"/>
        <v>0.25630471023005819</v>
      </c>
    </row>
    <row r="162" spans="5:70">
      <c r="E162">
        <f t="shared" si="154"/>
        <v>159</v>
      </c>
      <c r="F162" s="64">
        <f t="shared" si="135"/>
        <v>68.166666666666686</v>
      </c>
      <c r="G162" s="55">
        <f t="shared" si="114"/>
        <v>0</v>
      </c>
      <c r="H162" s="78">
        <f t="shared" si="147"/>
        <v>1</v>
      </c>
      <c r="I162" s="79">
        <f t="shared" ca="1" si="123"/>
        <v>574296.6001875801</v>
      </c>
      <c r="J162" s="79">
        <f t="shared" ca="1" si="115"/>
        <v>5103.1596969776774</v>
      </c>
      <c r="K162" s="80">
        <f t="shared" ca="1" si="116"/>
        <v>-20</v>
      </c>
      <c r="L162" s="80">
        <f t="shared" ca="1" si="124"/>
        <v>-478.58050015631676</v>
      </c>
      <c r="M162" s="80">
        <f t="shared" ca="1" si="151"/>
        <v>0</v>
      </c>
      <c r="N162" s="80">
        <f t="shared" ca="1" si="125"/>
        <v>0</v>
      </c>
      <c r="O162" s="81">
        <f t="shared" ca="1" si="117"/>
        <v>-1944.1138067905574</v>
      </c>
      <c r="P162" s="79">
        <f t="shared" ca="1" si="118"/>
        <v>576957.06557761098</v>
      </c>
      <c r="Q162" s="35"/>
      <c r="R162">
        <f t="shared" ca="1" si="126"/>
        <v>279</v>
      </c>
      <c r="S162" s="78">
        <f t="shared" ca="1" si="136"/>
        <v>78.166666666665918</v>
      </c>
      <c r="T162" s="55">
        <f t="shared" ca="1" si="127"/>
        <v>7.236878175910233E-3</v>
      </c>
      <c r="U162" s="78">
        <f t="shared" ca="1" si="128"/>
        <v>0.50059359643727186</v>
      </c>
      <c r="V162" s="79">
        <f t="shared" ca="1" si="137"/>
        <v>516141.02670679381</v>
      </c>
      <c r="W162" s="79">
        <f t="shared" ca="1" si="119"/>
        <v>4586.3933106803579</v>
      </c>
      <c r="X162" s="80">
        <f t="shared" ca="1" si="138"/>
        <v>-10.011871928745437</v>
      </c>
      <c r="Y162" s="80">
        <f t="shared" ca="1" si="139"/>
        <v>-215.05876112783076</v>
      </c>
      <c r="Z162" s="80">
        <f t="shared" ca="1" si="129"/>
        <v>0</v>
      </c>
      <c r="AA162" s="80">
        <f t="shared" ca="1" si="140"/>
        <v>0</v>
      </c>
      <c r="AB162" s="81">
        <f t="shared" ca="1" si="120"/>
        <v>-973.21092242464056</v>
      </c>
      <c r="AC162" s="79">
        <f t="shared" ca="1" si="121"/>
        <v>519529.13846199296</v>
      </c>
      <c r="AD162" s="35"/>
      <c r="AE162" s="55">
        <f t="shared" ca="1" si="141"/>
        <v>7.236878175910233E-3</v>
      </c>
      <c r="AF162" s="78">
        <f t="shared" ca="1" si="142"/>
        <v>0.50059359643727186</v>
      </c>
      <c r="AG162" s="35"/>
      <c r="AH162" s="35"/>
      <c r="AR162" s="69">
        <f t="shared" si="130"/>
        <v>14</v>
      </c>
      <c r="AS162" s="70">
        <f t="shared" si="143"/>
        <v>159</v>
      </c>
      <c r="AT162" s="71">
        <f t="shared" ca="1" si="152"/>
        <v>0.25103247468532475</v>
      </c>
      <c r="AU162" s="72">
        <f t="shared" ca="1" si="131"/>
        <v>8.8859305371316033E-3</v>
      </c>
      <c r="AV162" s="73">
        <f t="shared" ca="1" si="132"/>
        <v>1.0088859305371316</v>
      </c>
      <c r="AW162" s="74">
        <f ca="1">PRODUCT(AV$4:AV162)</f>
        <v>3.936275418549898</v>
      </c>
      <c r="BO162" s="70">
        <f t="shared" si="146"/>
        <v>159</v>
      </c>
      <c r="BP162" s="171">
        <f t="shared" ca="1" si="150"/>
        <v>0.11199999999999999</v>
      </c>
      <c r="BQ162" s="172">
        <f t="shared" ca="1" si="134"/>
        <v>8.8859305371316033E-3</v>
      </c>
      <c r="BR162" s="172">
        <f t="shared" ca="1" si="149"/>
        <v>0.25404726388998344</v>
      </c>
    </row>
    <row r="163" spans="5:70">
      <c r="E163">
        <f t="shared" si="154"/>
        <v>160</v>
      </c>
      <c r="F163" s="64">
        <f t="shared" si="135"/>
        <v>68.250000000000014</v>
      </c>
      <c r="G163" s="55">
        <f t="shared" si="114"/>
        <v>0</v>
      </c>
      <c r="H163" s="78">
        <f t="shared" si="147"/>
        <v>1</v>
      </c>
      <c r="I163" s="79">
        <f t="shared" ca="1" si="123"/>
        <v>576957.06557761098</v>
      </c>
      <c r="J163" s="79">
        <f t="shared" ca="1" si="115"/>
        <v>5126.8004076299339</v>
      </c>
      <c r="K163" s="80">
        <f t="shared" ca="1" si="116"/>
        <v>-20</v>
      </c>
      <c r="L163" s="80">
        <f t="shared" ca="1" si="124"/>
        <v>-480.79755464800917</v>
      </c>
      <c r="M163" s="80">
        <f t="shared" ca="1" si="151"/>
        <v>0</v>
      </c>
      <c r="N163" s="80">
        <f t="shared" ca="1" si="125"/>
        <v>0</v>
      </c>
      <c r="O163" s="81">
        <f t="shared" ca="1" si="117"/>
        <v>-1944.1138067905574</v>
      </c>
      <c r="P163" s="79">
        <f t="shared" ca="1" si="118"/>
        <v>579638.95462380233</v>
      </c>
      <c r="Q163" s="35"/>
      <c r="R163">
        <f t="shared" ca="1" si="126"/>
        <v>280</v>
      </c>
      <c r="S163" s="78">
        <f t="shared" ca="1" si="136"/>
        <v>78.249999999999247</v>
      </c>
      <c r="T163" s="55">
        <f t="shared" ca="1" si="127"/>
        <v>7.236878175910233E-3</v>
      </c>
      <c r="U163" s="78">
        <f t="shared" ca="1" si="128"/>
        <v>0.49697086156421455</v>
      </c>
      <c r="V163" s="79">
        <f t="shared" ca="1" si="137"/>
        <v>515769.36937810789</v>
      </c>
      <c r="W163" s="79">
        <f t="shared" ca="1" si="119"/>
        <v>4583.0907894740385</v>
      </c>
      <c r="X163" s="80">
        <f t="shared" ca="1" si="138"/>
        <v>-9.9394172312842919</v>
      </c>
      <c r="Y163" s="80">
        <f t="shared" ca="1" si="139"/>
        <v>-214.90390390754496</v>
      </c>
      <c r="Z163" s="80">
        <f t="shared" ca="1" si="129"/>
        <v>0</v>
      </c>
      <c r="AA163" s="80">
        <f t="shared" ca="1" si="140"/>
        <v>0</v>
      </c>
      <c r="AB163" s="81">
        <f t="shared" ca="1" si="120"/>
        <v>-966.16791353958831</v>
      </c>
      <c r="AC163" s="79">
        <f t="shared" ca="1" si="121"/>
        <v>519161.44893290347</v>
      </c>
      <c r="AD163" s="35"/>
      <c r="AE163" s="55">
        <f t="shared" ca="1" si="141"/>
        <v>7.236878175910233E-3</v>
      </c>
      <c r="AF163" s="78">
        <f t="shared" ca="1" si="142"/>
        <v>0.49697086156421455</v>
      </c>
      <c r="AG163" s="35"/>
      <c r="AH163" s="35"/>
      <c r="AR163" s="69">
        <f t="shared" si="130"/>
        <v>14</v>
      </c>
      <c r="AS163" s="70">
        <f t="shared" si="143"/>
        <v>160</v>
      </c>
      <c r="AT163" s="71">
        <f t="shared" ca="1" si="152"/>
        <v>0.24880181755270669</v>
      </c>
      <c r="AU163" s="72">
        <f t="shared" ca="1" si="131"/>
        <v>8.8859305371316033E-3</v>
      </c>
      <c r="AV163" s="73">
        <f t="shared" ca="1" si="132"/>
        <v>1.0088859305371316</v>
      </c>
      <c r="AW163" s="74">
        <f ca="1">PRODUCT(AV$4:AV163)</f>
        <v>3.9712528884941509</v>
      </c>
      <c r="BO163" s="70">
        <f t="shared" si="146"/>
        <v>160</v>
      </c>
      <c r="BP163" s="171">
        <f t="shared" ca="1" si="150"/>
        <v>0.11199999999999999</v>
      </c>
      <c r="BQ163" s="172">
        <f t="shared" ca="1" si="134"/>
        <v>8.8859305371316033E-3</v>
      </c>
      <c r="BR163" s="172">
        <f t="shared" ca="1" si="149"/>
        <v>0.25180970038379707</v>
      </c>
    </row>
    <row r="164" spans="5:70">
      <c r="E164">
        <f t="shared" si="154"/>
        <v>161</v>
      </c>
      <c r="F164" s="64">
        <f t="shared" si="135"/>
        <v>68.333333333333343</v>
      </c>
      <c r="G164" s="55">
        <f t="shared" si="114"/>
        <v>0</v>
      </c>
      <c r="H164" s="78">
        <f t="shared" si="147"/>
        <v>1</v>
      </c>
      <c r="I164" s="79">
        <f t="shared" ca="1" si="123"/>
        <v>579638.95462380233</v>
      </c>
      <c r="J164" s="79">
        <f t="shared" ca="1" si="115"/>
        <v>5150.6314874026848</v>
      </c>
      <c r="K164" s="80">
        <f t="shared" ca="1" si="116"/>
        <v>-20</v>
      </c>
      <c r="L164" s="80">
        <f t="shared" ca="1" si="124"/>
        <v>-483.03246218650196</v>
      </c>
      <c r="M164" s="80">
        <f t="shared" ca="1" si="151"/>
        <v>0</v>
      </c>
      <c r="N164" s="80">
        <f t="shared" ca="1" si="125"/>
        <v>0</v>
      </c>
      <c r="O164" s="81">
        <f t="shared" ca="1" si="117"/>
        <v>-1944.1138067905574</v>
      </c>
      <c r="P164" s="79">
        <f t="shared" ca="1" si="118"/>
        <v>582342.43984222796</v>
      </c>
      <c r="Q164" s="35"/>
      <c r="R164">
        <f t="shared" ca="1" si="126"/>
        <v>281</v>
      </c>
      <c r="S164" s="78">
        <f t="shared" ca="1" si="136"/>
        <v>78.333333333332575</v>
      </c>
      <c r="T164" s="55">
        <f t="shared" ca="1" si="127"/>
        <v>7.236878175910233E-3</v>
      </c>
      <c r="U164" s="78">
        <f t="shared" ca="1" si="128"/>
        <v>0.49337434398209717</v>
      </c>
      <c r="V164" s="79">
        <f t="shared" ca="1" si="137"/>
        <v>515404.34077334701</v>
      </c>
      <c r="W164" s="79">
        <f t="shared" ca="1" si="119"/>
        <v>4579.8471706480677</v>
      </c>
      <c r="X164" s="80">
        <f t="shared" ca="1" si="138"/>
        <v>-9.8674868796419428</v>
      </c>
      <c r="Y164" s="80">
        <f t="shared" ca="1" si="139"/>
        <v>-214.75180865556126</v>
      </c>
      <c r="Z164" s="80">
        <f t="shared" ca="1" si="129"/>
        <v>0</v>
      </c>
      <c r="AA164" s="80">
        <f t="shared" ca="1" si="140"/>
        <v>0</v>
      </c>
      <c r="AB164" s="81">
        <f t="shared" ca="1" si="120"/>
        <v>-959.17587405182883</v>
      </c>
      <c r="AC164" s="79">
        <f t="shared" ca="1" si="121"/>
        <v>518800.39277440804</v>
      </c>
      <c r="AD164" s="35"/>
      <c r="AE164" s="55">
        <f t="shared" ca="1" si="141"/>
        <v>7.236878175910233E-3</v>
      </c>
      <c r="AF164" s="78">
        <f t="shared" ca="1" si="142"/>
        <v>0.49337434398209717</v>
      </c>
      <c r="AG164" s="35"/>
      <c r="AH164" s="35"/>
      <c r="AR164" s="69">
        <f t="shared" si="130"/>
        <v>14</v>
      </c>
      <c r="AS164" s="70">
        <f t="shared" si="143"/>
        <v>161</v>
      </c>
      <c r="AT164" s="71">
        <f t="shared" ca="1" si="152"/>
        <v>0.24659098188442125</v>
      </c>
      <c r="AU164" s="72">
        <f t="shared" ca="1" si="131"/>
        <v>8.8859305371316033E-3</v>
      </c>
      <c r="AV164" s="73">
        <f t="shared" ca="1" si="132"/>
        <v>1.0088859305371316</v>
      </c>
      <c r="AW164" s="74">
        <f ca="1">PRODUCT(AV$4:AV164)</f>
        <v>4.0065411658066932</v>
      </c>
      <c r="BO164" s="70">
        <f t="shared" si="146"/>
        <v>161</v>
      </c>
      <c r="BP164" s="171">
        <f t="shared" ca="1" si="150"/>
        <v>0.11199999999999999</v>
      </c>
      <c r="BQ164" s="172">
        <f t="shared" ca="1" si="134"/>
        <v>8.8859305371316033E-3</v>
      </c>
      <c r="BR164" s="172">
        <f t="shared" ca="1" si="149"/>
        <v>0.24959184459013459</v>
      </c>
    </row>
    <row r="165" spans="5:70">
      <c r="E165">
        <f t="shared" si="154"/>
        <v>162</v>
      </c>
      <c r="F165" s="64">
        <f t="shared" si="135"/>
        <v>68.416666666666671</v>
      </c>
      <c r="G165" s="55">
        <f t="shared" si="114"/>
        <v>0</v>
      </c>
      <c r="H165" s="78">
        <f t="shared" si="147"/>
        <v>1</v>
      </c>
      <c r="I165" s="79">
        <f t="shared" ca="1" si="123"/>
        <v>582342.43984222796</v>
      </c>
      <c r="J165" s="79">
        <f t="shared" ca="1" si="115"/>
        <v>5174.6544692617772</v>
      </c>
      <c r="K165" s="80">
        <f t="shared" ca="1" si="116"/>
        <v>-20</v>
      </c>
      <c r="L165" s="80">
        <f t="shared" ca="1" si="124"/>
        <v>-485.28536653519001</v>
      </c>
      <c r="M165" s="80">
        <f t="shared" ca="1" si="151"/>
        <v>0</v>
      </c>
      <c r="N165" s="80">
        <f t="shared" ca="1" si="125"/>
        <v>0</v>
      </c>
      <c r="O165" s="81">
        <f t="shared" ca="1" si="117"/>
        <v>-1944.1138067905574</v>
      </c>
      <c r="P165" s="79">
        <f t="shared" ca="1" si="118"/>
        <v>585067.69513816398</v>
      </c>
      <c r="Q165" s="35"/>
      <c r="R165">
        <f t="shared" ca="1" si="126"/>
        <v>282</v>
      </c>
      <c r="S165" s="78">
        <f t="shared" ca="1" si="136"/>
        <v>78.416666666665904</v>
      </c>
      <c r="T165" s="55">
        <f t="shared" ca="1" si="127"/>
        <v>7.236878175910233E-3</v>
      </c>
      <c r="U165" s="78">
        <f t="shared" ca="1" si="128"/>
        <v>0.48980385395957909</v>
      </c>
      <c r="V165" s="79">
        <f t="shared" ca="1" si="137"/>
        <v>515045.89753428526</v>
      </c>
      <c r="W165" s="79">
        <f t="shared" ca="1" si="119"/>
        <v>4576.66206892426</v>
      </c>
      <c r="X165" s="80">
        <f t="shared" ca="1" si="138"/>
        <v>-9.7960770791915817</v>
      </c>
      <c r="Y165" s="80">
        <f t="shared" ca="1" si="139"/>
        <v>-214.60245730595221</v>
      </c>
      <c r="Z165" s="80">
        <f t="shared" ca="1" si="129"/>
        <v>0</v>
      </c>
      <c r="AA165" s="80">
        <f t="shared" ca="1" si="140"/>
        <v>0</v>
      </c>
      <c r="AB165" s="81">
        <f t="shared" ca="1" si="120"/>
        <v>-952.23443510204345</v>
      </c>
      <c r="AC165" s="79">
        <f t="shared" ca="1" si="121"/>
        <v>518445.92663372238</v>
      </c>
      <c r="AD165" s="35"/>
      <c r="AE165" s="55">
        <f t="shared" ca="1" si="141"/>
        <v>7.236878175910233E-3</v>
      </c>
      <c r="AF165" s="78">
        <f t="shared" ca="1" si="142"/>
        <v>0.48980385395957909</v>
      </c>
      <c r="AG165" s="35"/>
      <c r="AH165" s="35"/>
      <c r="AR165" s="69">
        <f t="shared" si="130"/>
        <v>14</v>
      </c>
      <c r="AS165" s="70">
        <f t="shared" si="143"/>
        <v>162</v>
      </c>
      <c r="AT165" s="71">
        <f t="shared" ca="1" si="152"/>
        <v>0.24439979154831321</v>
      </c>
      <c r="AU165" s="72">
        <f t="shared" ca="1" si="131"/>
        <v>8.8859305371316033E-3</v>
      </c>
      <c r="AV165" s="73">
        <f t="shared" ca="1" si="132"/>
        <v>1.0088859305371316</v>
      </c>
      <c r="AW165" s="74">
        <f ca="1">PRODUCT(AV$4:AV165)</f>
        <v>4.04214301230021</v>
      </c>
      <c r="BO165" s="70">
        <f t="shared" si="146"/>
        <v>162</v>
      </c>
      <c r="BP165" s="171">
        <f t="shared" ca="1" si="150"/>
        <v>0.11199999999999999</v>
      </c>
      <c r="BQ165" s="172">
        <f t="shared" ca="1" si="134"/>
        <v>8.8859305371316033E-3</v>
      </c>
      <c r="BR165" s="172">
        <f t="shared" ca="1" si="149"/>
        <v>0.24739352293004196</v>
      </c>
    </row>
    <row r="166" spans="5:70">
      <c r="E166">
        <f t="shared" si="154"/>
        <v>163</v>
      </c>
      <c r="F166" s="64">
        <f t="shared" si="135"/>
        <v>68.5</v>
      </c>
      <c r="G166" s="55">
        <f t="shared" si="114"/>
        <v>0</v>
      </c>
      <c r="H166" s="78">
        <f t="shared" si="147"/>
        <v>1</v>
      </c>
      <c r="I166" s="79">
        <f t="shared" ca="1" si="123"/>
        <v>585067.69513816398</v>
      </c>
      <c r="J166" s="79">
        <f t="shared" ca="1" si="115"/>
        <v>5198.8708985174144</v>
      </c>
      <c r="K166" s="80">
        <f t="shared" ca="1" si="116"/>
        <v>-20</v>
      </c>
      <c r="L166" s="80">
        <f t="shared" ca="1" si="124"/>
        <v>-487.55641261513671</v>
      </c>
      <c r="M166" s="80">
        <f t="shared" ca="1" si="151"/>
        <v>0</v>
      </c>
      <c r="N166" s="80">
        <f t="shared" ca="1" si="125"/>
        <v>0</v>
      </c>
      <c r="O166" s="81">
        <f t="shared" ca="1" si="117"/>
        <v>-1944.1138067905574</v>
      </c>
      <c r="P166" s="79">
        <f t="shared" ca="1" si="118"/>
        <v>587814.89581727574</v>
      </c>
      <c r="Q166" s="35"/>
      <c r="R166">
        <f t="shared" ca="1" si="126"/>
        <v>283</v>
      </c>
      <c r="S166" s="78">
        <f t="shared" ca="1" si="136"/>
        <v>78.499999999999233</v>
      </c>
      <c r="T166" s="55">
        <f t="shared" ca="1" si="127"/>
        <v>7.236878175910233E-3</v>
      </c>
      <c r="U166" s="78">
        <f t="shared" ca="1" si="128"/>
        <v>0.48625920313838228</v>
      </c>
      <c r="V166" s="79">
        <f t="shared" ca="1" si="137"/>
        <v>514693.99662187725</v>
      </c>
      <c r="W166" s="79">
        <f t="shared" ca="1" si="119"/>
        <v>4573.5351018606489</v>
      </c>
      <c r="X166" s="80">
        <f t="shared" ca="1" si="138"/>
        <v>-9.7251840627676458</v>
      </c>
      <c r="Y166" s="80">
        <f t="shared" ca="1" si="139"/>
        <v>-214.45583192578221</v>
      </c>
      <c r="Z166" s="80">
        <f t="shared" ca="1" si="129"/>
        <v>0</v>
      </c>
      <c r="AA166" s="80">
        <f t="shared" ca="1" si="140"/>
        <v>0</v>
      </c>
      <c r="AB166" s="81">
        <f t="shared" ca="1" si="120"/>
        <v>-945.34323050030332</v>
      </c>
      <c r="AC166" s="79">
        <f t="shared" ca="1" si="121"/>
        <v>518098.00747724902</v>
      </c>
      <c r="AD166" s="35"/>
      <c r="AE166" s="55">
        <f t="shared" ca="1" si="141"/>
        <v>7.236878175910233E-3</v>
      </c>
      <c r="AF166" s="78">
        <f t="shared" ca="1" si="142"/>
        <v>0.48625920313838228</v>
      </c>
      <c r="AG166" s="35"/>
      <c r="AH166" s="35"/>
      <c r="AR166" s="69">
        <f t="shared" si="130"/>
        <v>14</v>
      </c>
      <c r="AS166" s="70">
        <f t="shared" si="143"/>
        <v>163</v>
      </c>
      <c r="AT166" s="71">
        <f t="shared" ca="1" si="152"/>
        <v>0.24222807197732546</v>
      </c>
      <c r="AU166" s="72">
        <f t="shared" ca="1" si="131"/>
        <v>8.8859305371316033E-3</v>
      </c>
      <c r="AV166" s="73">
        <f t="shared" ca="1" si="132"/>
        <v>1.0088859305371316</v>
      </c>
      <c r="AW166" s="74">
        <f ca="1">PRODUCT(AV$4:AV166)</f>
        <v>4.0780612143286614</v>
      </c>
      <c r="BO166" s="70">
        <f t="shared" si="146"/>
        <v>163</v>
      </c>
      <c r="BP166" s="171">
        <f t="shared" ca="1" si="150"/>
        <v>0.11199999999999999</v>
      </c>
      <c r="BQ166" s="172">
        <f t="shared" ca="1" si="134"/>
        <v>8.8859305371316033E-3</v>
      </c>
      <c r="BR166" s="172">
        <f t="shared" ca="1" si="149"/>
        <v>0.24521456335339067</v>
      </c>
    </row>
    <row r="167" spans="5:70">
      <c r="E167">
        <f t="shared" si="154"/>
        <v>164</v>
      </c>
      <c r="F167" s="64">
        <f t="shared" si="135"/>
        <v>68.583333333333329</v>
      </c>
      <c r="G167" s="55">
        <f t="shared" si="114"/>
        <v>0</v>
      </c>
      <c r="H167" s="78">
        <f t="shared" si="147"/>
        <v>1</v>
      </c>
      <c r="I167" s="79">
        <f t="shared" ca="1" si="123"/>
        <v>587814.89581727574</v>
      </c>
      <c r="J167" s="79">
        <f t="shared" ca="1" si="115"/>
        <v>5223.2823329235625</v>
      </c>
      <c r="K167" s="80">
        <f t="shared" ca="1" si="116"/>
        <v>-20</v>
      </c>
      <c r="L167" s="80">
        <f t="shared" ca="1" si="124"/>
        <v>-489.84574651439647</v>
      </c>
      <c r="M167" s="80">
        <f t="shared" ca="1" si="151"/>
        <v>0</v>
      </c>
      <c r="N167" s="80">
        <f t="shared" ca="1" si="125"/>
        <v>0</v>
      </c>
      <c r="O167" s="81">
        <f t="shared" ca="1" si="117"/>
        <v>-1944.1138067905574</v>
      </c>
      <c r="P167" s="79">
        <f t="shared" ca="1" si="118"/>
        <v>590584.21859689441</v>
      </c>
      <c r="Q167" s="35"/>
      <c r="R167">
        <f t="shared" ca="1" si="126"/>
        <v>284</v>
      </c>
      <c r="S167" s="78">
        <f t="shared" ca="1" si="136"/>
        <v>78.583333333332561</v>
      </c>
      <c r="T167" s="55">
        <f t="shared" ca="1" si="127"/>
        <v>7.9055919619646087E-3</v>
      </c>
      <c r="U167" s="78">
        <f t="shared" ca="1" si="128"/>
        <v>0.48241503629062016</v>
      </c>
      <c r="V167" s="79">
        <f t="shared" ca="1" si="137"/>
        <v>514002.13603382697</v>
      </c>
      <c r="W167" s="79">
        <f t="shared" ca="1" si="119"/>
        <v>4567.3872767338553</v>
      </c>
      <c r="X167" s="80">
        <f t="shared" ca="1" si="138"/>
        <v>-9.6483007258124029</v>
      </c>
      <c r="Y167" s="80">
        <f t="shared" ca="1" si="139"/>
        <v>-214.16755668076127</v>
      </c>
      <c r="Z167" s="80">
        <f t="shared" ca="1" si="129"/>
        <v>0</v>
      </c>
      <c r="AA167" s="80">
        <f t="shared" ca="1" si="140"/>
        <v>0</v>
      </c>
      <c r="AB167" s="81">
        <f t="shared" ca="1" si="120"/>
        <v>-937.86973265596237</v>
      </c>
      <c r="AC167" s="79">
        <f t="shared" ca="1" si="121"/>
        <v>517407.83772049838</v>
      </c>
      <c r="AD167" s="35"/>
      <c r="AE167" s="55">
        <f t="shared" ca="1" si="141"/>
        <v>7.9055919619646087E-3</v>
      </c>
      <c r="AF167" s="78">
        <f t="shared" ca="1" si="142"/>
        <v>0.48241503629062016</v>
      </c>
      <c r="AG167" s="35"/>
      <c r="AH167" s="35"/>
      <c r="AR167" s="69">
        <f t="shared" si="130"/>
        <v>14</v>
      </c>
      <c r="AS167" s="70">
        <f t="shared" si="143"/>
        <v>164</v>
      </c>
      <c r="AT167" s="71">
        <f t="shared" ca="1" si="152"/>
        <v>0.24007565015559162</v>
      </c>
      <c r="AU167" s="72">
        <f t="shared" ca="1" si="131"/>
        <v>8.8859305371316033E-3</v>
      </c>
      <c r="AV167" s="73">
        <f t="shared" ca="1" si="132"/>
        <v>1.0088859305371316</v>
      </c>
      <c r="AW167" s="74">
        <f ca="1">PRODUCT(AV$4:AV167)</f>
        <v>4.1142985830053567</v>
      </c>
      <c r="BO167" s="70">
        <f t="shared" si="146"/>
        <v>164</v>
      </c>
      <c r="BP167" s="171">
        <f t="shared" ca="1" si="150"/>
        <v>0.11199999999999999</v>
      </c>
      <c r="BQ167" s="172">
        <f t="shared" ca="1" si="134"/>
        <v>8.8859305371316033E-3</v>
      </c>
      <c r="BR167" s="172">
        <f t="shared" ca="1" si="149"/>
        <v>0.24305479532541233</v>
      </c>
    </row>
    <row r="168" spans="5:70">
      <c r="E168">
        <f t="shared" si="154"/>
        <v>165</v>
      </c>
      <c r="F168" s="64">
        <f t="shared" si="135"/>
        <v>68.666666666666657</v>
      </c>
      <c r="G168" s="55">
        <f t="shared" si="114"/>
        <v>0</v>
      </c>
      <c r="H168" s="78">
        <f t="shared" si="147"/>
        <v>1</v>
      </c>
      <c r="I168" s="79">
        <f t="shared" ca="1" si="123"/>
        <v>590584.21859689441</v>
      </c>
      <c r="J168" s="79">
        <f t="shared" ca="1" si="115"/>
        <v>5247.8903427781497</v>
      </c>
      <c r="K168" s="80">
        <f t="shared" ca="1" si="116"/>
        <v>-20</v>
      </c>
      <c r="L168" s="80">
        <f t="shared" ca="1" si="124"/>
        <v>-492.15351549741206</v>
      </c>
      <c r="M168" s="80">
        <f t="shared" ca="1" si="151"/>
        <v>0</v>
      </c>
      <c r="N168" s="80">
        <f t="shared" ca="1" si="125"/>
        <v>0</v>
      </c>
      <c r="O168" s="81">
        <f t="shared" ca="1" si="117"/>
        <v>-1944.1138067905574</v>
      </c>
      <c r="P168" s="79">
        <f t="shared" ca="1" si="118"/>
        <v>593375.84161738458</v>
      </c>
      <c r="Q168" s="35"/>
      <c r="R168">
        <f t="shared" ca="1" si="126"/>
        <v>285</v>
      </c>
      <c r="S168" s="78">
        <f t="shared" ca="1" si="136"/>
        <v>78.66666666666589</v>
      </c>
      <c r="T168" s="55">
        <f t="shared" ca="1" si="127"/>
        <v>7.9055919619646087E-3</v>
      </c>
      <c r="U168" s="78">
        <f t="shared" ca="1" si="128"/>
        <v>0.47860125985739016</v>
      </c>
      <c r="V168" s="79">
        <f t="shared" ca="1" si="137"/>
        <v>513317.42247755773</v>
      </c>
      <c r="W168" s="79">
        <f t="shared" ca="1" si="119"/>
        <v>4561.3029596350143</v>
      </c>
      <c r="X168" s="80">
        <f t="shared" ca="1" si="138"/>
        <v>-9.5720251971478039</v>
      </c>
      <c r="Y168" s="80">
        <f t="shared" ca="1" si="139"/>
        <v>-213.88225936564908</v>
      </c>
      <c r="Z168" s="80">
        <f t="shared" ca="1" si="129"/>
        <v>0</v>
      </c>
      <c r="AA168" s="80">
        <f t="shared" ca="1" si="140"/>
        <v>0</v>
      </c>
      <c r="AB168" s="81">
        <f t="shared" ca="1" si="120"/>
        <v>-930.45531723610748</v>
      </c>
      <c r="AC168" s="79">
        <f t="shared" ca="1" si="121"/>
        <v>516724.81583539385</v>
      </c>
      <c r="AD168" s="35"/>
      <c r="AE168" s="55">
        <f t="shared" ca="1" si="141"/>
        <v>7.9055919619646087E-3</v>
      </c>
      <c r="AF168" s="78">
        <f t="shared" ca="1" si="142"/>
        <v>0.47860125985739016</v>
      </c>
      <c r="AG168" s="35"/>
      <c r="AH168" s="35"/>
      <c r="AR168" s="69">
        <f t="shared" si="130"/>
        <v>14</v>
      </c>
      <c r="AS168" s="70">
        <f t="shared" si="143"/>
        <v>165</v>
      </c>
      <c r="AT168" s="71">
        <f t="shared" ca="1" si="152"/>
        <v>0.23794235460465232</v>
      </c>
      <c r="AU168" s="72">
        <f t="shared" ca="1" si="131"/>
        <v>8.8859305371316033E-3</v>
      </c>
      <c r="AV168" s="73">
        <f t="shared" ca="1" si="132"/>
        <v>1.0088859305371316</v>
      </c>
      <c r="AW168" s="74">
        <f ca="1">PRODUCT(AV$4:AV168)</f>
        <v>4.1508579544229613</v>
      </c>
      <c r="BO168" s="70">
        <f t="shared" si="146"/>
        <v>165</v>
      </c>
      <c r="BP168" s="171">
        <f t="shared" ca="1" si="150"/>
        <v>0.11199999999999999</v>
      </c>
      <c r="BQ168" s="172">
        <f t="shared" ca="1" si="134"/>
        <v>8.8859305371316033E-3</v>
      </c>
      <c r="BR168" s="172">
        <f t="shared" ca="1" si="149"/>
        <v>0.24091404981335182</v>
      </c>
    </row>
    <row r="169" spans="5:70">
      <c r="E169">
        <f t="shared" si="154"/>
        <v>166</v>
      </c>
      <c r="F169" s="64">
        <f t="shared" si="135"/>
        <v>68.749999999999986</v>
      </c>
      <c r="G169" s="55">
        <f t="shared" si="114"/>
        <v>0</v>
      </c>
      <c r="H169" s="78">
        <f t="shared" si="147"/>
        <v>1</v>
      </c>
      <c r="I169" s="79">
        <f t="shared" ca="1" si="123"/>
        <v>593375.84161738458</v>
      </c>
      <c r="J169" s="79">
        <f t="shared" ca="1" si="115"/>
        <v>5272.6965110240835</v>
      </c>
      <c r="K169" s="80">
        <f t="shared" ca="1" si="116"/>
        <v>-20</v>
      </c>
      <c r="L169" s="80">
        <f t="shared" ca="1" si="124"/>
        <v>-494.47986801448718</v>
      </c>
      <c r="M169" s="80">
        <f t="shared" ca="1" si="151"/>
        <v>0</v>
      </c>
      <c r="N169" s="80">
        <f t="shared" ca="1" si="125"/>
        <v>0</v>
      </c>
      <c r="O169" s="81">
        <f t="shared" ca="1" si="117"/>
        <v>-1944.1138067905574</v>
      </c>
      <c r="P169" s="79">
        <f t="shared" ca="1" si="118"/>
        <v>596189.94445360359</v>
      </c>
      <c r="Q169" s="35"/>
      <c r="R169">
        <f t="shared" ca="1" si="126"/>
        <v>286</v>
      </c>
      <c r="S169" s="78">
        <f t="shared" ca="1" si="136"/>
        <v>78.749999999999218</v>
      </c>
      <c r="T169" s="55">
        <f t="shared" ca="1" si="127"/>
        <v>7.9055919619646087E-3</v>
      </c>
      <c r="U169" s="78">
        <f t="shared" ca="1" si="128"/>
        <v>0.47481763358447543</v>
      </c>
      <c r="V169" s="79">
        <f t="shared" ca="1" si="137"/>
        <v>512639.80028477794</v>
      </c>
      <c r="W169" s="79">
        <f t="shared" ca="1" si="119"/>
        <v>4555.2816558995546</v>
      </c>
      <c r="X169" s="80">
        <f t="shared" ca="1" si="138"/>
        <v>-9.4963526716895093</v>
      </c>
      <c r="Y169" s="80">
        <f t="shared" ca="1" si="139"/>
        <v>-213.59991678532415</v>
      </c>
      <c r="Z169" s="80">
        <f t="shared" ca="1" si="129"/>
        <v>0</v>
      </c>
      <c r="AA169" s="80">
        <f t="shared" ca="1" si="140"/>
        <v>0</v>
      </c>
      <c r="AB169" s="81">
        <f t="shared" ca="1" si="120"/>
        <v>-923.09951715919851</v>
      </c>
      <c r="AC169" s="79">
        <f t="shared" ca="1" si="121"/>
        <v>516048.88615406124</v>
      </c>
      <c r="AD169" s="35"/>
      <c r="AE169" s="55">
        <f t="shared" ca="1" si="141"/>
        <v>7.9055919619646087E-3</v>
      </c>
      <c r="AF169" s="78">
        <f t="shared" ca="1" si="142"/>
        <v>0.47481763358447543</v>
      </c>
      <c r="AG169" s="35"/>
      <c r="AH169" s="35"/>
      <c r="AR169" s="69">
        <f t="shared" si="130"/>
        <v>14</v>
      </c>
      <c r="AS169" s="70">
        <f t="shared" si="143"/>
        <v>166</v>
      </c>
      <c r="AT169" s="71">
        <f t="shared" ca="1" si="152"/>
        <v>0.23582801536979384</v>
      </c>
      <c r="AU169" s="72">
        <f t="shared" ca="1" si="131"/>
        <v>8.8859305371316033E-3</v>
      </c>
      <c r="AV169" s="73">
        <f t="shared" ca="1" si="132"/>
        <v>1.0088859305371316</v>
      </c>
      <c r="AW169" s="74">
        <f ca="1">PRODUCT(AV$4:AV169)</f>
        <v>4.1877421898754639</v>
      </c>
      <c r="BO169" s="70">
        <f t="shared" si="146"/>
        <v>166</v>
      </c>
      <c r="BP169" s="171">
        <f t="shared" ca="1" si="150"/>
        <v>0.11199999999999999</v>
      </c>
      <c r="BQ169" s="172">
        <f t="shared" ca="1" si="134"/>
        <v>8.8859305371316033E-3</v>
      </c>
      <c r="BR169" s="172">
        <f t="shared" ca="1" si="149"/>
        <v>0.23879215927323816</v>
      </c>
    </row>
    <row r="170" spans="5:70">
      <c r="E170">
        <f t="shared" si="154"/>
        <v>167</v>
      </c>
      <c r="F170" s="64">
        <f t="shared" si="135"/>
        <v>68.833333333333314</v>
      </c>
      <c r="G170" s="55">
        <f t="shared" si="114"/>
        <v>0</v>
      </c>
      <c r="H170" s="78">
        <f t="shared" si="147"/>
        <v>1</v>
      </c>
      <c r="I170" s="79">
        <f t="shared" ca="1" si="123"/>
        <v>596189.94445360359</v>
      </c>
      <c r="J170" s="79">
        <f t="shared" ca="1" si="115"/>
        <v>5297.7024333510708</v>
      </c>
      <c r="K170" s="80">
        <f t="shared" ca="1" si="116"/>
        <v>-20</v>
      </c>
      <c r="L170" s="80">
        <f t="shared" ca="1" si="124"/>
        <v>-496.82495371133638</v>
      </c>
      <c r="M170" s="80">
        <f t="shared" ca="1" si="151"/>
        <v>0</v>
      </c>
      <c r="N170" s="80">
        <f t="shared" ca="1" si="125"/>
        <v>0</v>
      </c>
      <c r="O170" s="81">
        <f t="shared" ca="1" si="117"/>
        <v>-1944.1138067905574</v>
      </c>
      <c r="P170" s="79">
        <f t="shared" ca="1" si="118"/>
        <v>599026.70812645275</v>
      </c>
      <c r="Q170" s="35"/>
      <c r="R170">
        <f t="shared" ca="1" si="126"/>
        <v>287</v>
      </c>
      <c r="S170" s="78">
        <f t="shared" ca="1" si="136"/>
        <v>78.833333333332547</v>
      </c>
      <c r="T170" s="55">
        <f t="shared" ca="1" si="127"/>
        <v>7.9055919619646087E-3</v>
      </c>
      <c r="U170" s="78">
        <f t="shared" ca="1" si="128"/>
        <v>0.47106391911701095</v>
      </c>
      <c r="V170" s="79">
        <f t="shared" ca="1" si="137"/>
        <v>511969.2142277009</v>
      </c>
      <c r="W170" s="79">
        <f t="shared" ca="1" si="119"/>
        <v>4549.3228747771991</v>
      </c>
      <c r="X170" s="80">
        <f t="shared" ca="1" si="138"/>
        <v>-9.4212783823402191</v>
      </c>
      <c r="Y170" s="80">
        <f t="shared" ca="1" si="139"/>
        <v>-213.32050592820872</v>
      </c>
      <c r="Z170" s="80">
        <f t="shared" ca="1" si="129"/>
        <v>0</v>
      </c>
      <c r="AA170" s="80">
        <f t="shared" ca="1" si="140"/>
        <v>0</v>
      </c>
      <c r="AB170" s="81">
        <f t="shared" ca="1" si="120"/>
        <v>-915.80186903625133</v>
      </c>
      <c r="AC170" s="79">
        <f t="shared" ca="1" si="121"/>
        <v>515379.99344913132</v>
      </c>
      <c r="AD170" s="35"/>
      <c r="AE170" s="55">
        <f t="shared" ca="1" si="141"/>
        <v>7.9055919619646087E-3</v>
      </c>
      <c r="AF170" s="78">
        <f t="shared" ca="1" si="142"/>
        <v>0.47106391911701095</v>
      </c>
      <c r="AG170" s="35"/>
      <c r="AH170" s="35"/>
      <c r="AR170" s="69">
        <f t="shared" si="130"/>
        <v>14</v>
      </c>
      <c r="AS170" s="70">
        <f t="shared" si="143"/>
        <v>167</v>
      </c>
      <c r="AT170" s="71">
        <f t="shared" ca="1" si="152"/>
        <v>0.23373246400650824</v>
      </c>
      <c r="AU170" s="72">
        <f t="shared" ca="1" si="131"/>
        <v>8.8859305371316033E-3</v>
      </c>
      <c r="AV170" s="73">
        <f t="shared" ca="1" si="132"/>
        <v>1.0088859305371316</v>
      </c>
      <c r="AW170" s="74">
        <f ca="1">PRODUCT(AV$4:AV170)</f>
        <v>4.2249541760821128</v>
      </c>
      <c r="BO170" s="70">
        <f t="shared" si="146"/>
        <v>167</v>
      </c>
      <c r="BP170" s="171">
        <f t="shared" ca="1" si="150"/>
        <v>0.11199999999999999</v>
      </c>
      <c r="BQ170" s="172">
        <f t="shared" ca="1" si="134"/>
        <v>8.8859305371316033E-3</v>
      </c>
      <c r="BR170" s="172">
        <f t="shared" ca="1" si="149"/>
        <v>0.23668895763677172</v>
      </c>
    </row>
    <row r="171" spans="5:70">
      <c r="E171">
        <f t="shared" si="154"/>
        <v>168</v>
      </c>
      <c r="F171" s="64">
        <f t="shared" si="135"/>
        <v>68.916666666666643</v>
      </c>
      <c r="G171" s="55">
        <f t="shared" si="114"/>
        <v>0</v>
      </c>
      <c r="H171" s="78">
        <f t="shared" si="147"/>
        <v>1</v>
      </c>
      <c r="I171" s="79">
        <f t="shared" ca="1" si="123"/>
        <v>599026.70812645275</v>
      </c>
      <c r="J171" s="79">
        <f t="shared" ca="1" si="115"/>
        <v>5322.9097182982669</v>
      </c>
      <c r="K171" s="80">
        <f t="shared" ca="1" si="116"/>
        <v>-20</v>
      </c>
      <c r="L171" s="80">
        <f t="shared" ca="1" si="124"/>
        <v>-499.18892343871067</v>
      </c>
      <c r="M171" s="80">
        <f t="shared" ca="1" si="151"/>
        <v>0</v>
      </c>
      <c r="N171" s="80">
        <f t="shared" ca="1" si="125"/>
        <v>0</v>
      </c>
      <c r="O171" s="81">
        <f t="shared" ca="1" si="117"/>
        <v>-1944.1138067905574</v>
      </c>
      <c r="P171" s="79">
        <f t="shared" ca="1" si="118"/>
        <v>601886.31511452177</v>
      </c>
      <c r="Q171" s="35"/>
      <c r="R171">
        <f t="shared" ca="1" si="126"/>
        <v>288</v>
      </c>
      <c r="S171" s="78">
        <f t="shared" ca="1" si="136"/>
        <v>78.916666666665876</v>
      </c>
      <c r="T171" s="55">
        <f t="shared" ca="1" si="127"/>
        <v>7.9055919619646087E-3</v>
      </c>
      <c r="U171" s="78">
        <f t="shared" ca="1" si="128"/>
        <v>0.46733987998446797</v>
      </c>
      <c r="V171" s="79">
        <f t="shared" ca="1" si="137"/>
        <v>511305.60951556248</v>
      </c>
      <c r="W171" s="79">
        <f t="shared" ca="1" si="119"/>
        <v>4543.4261294010239</v>
      </c>
      <c r="X171" s="80">
        <f t="shared" ca="1" si="138"/>
        <v>-9.34679759968936</v>
      </c>
      <c r="Y171" s="80">
        <f t="shared" ca="1" si="139"/>
        <v>-213.0440039648177</v>
      </c>
      <c r="Z171" s="80">
        <f t="shared" ca="1" si="129"/>
        <v>0</v>
      </c>
      <c r="AA171" s="80">
        <f t="shared" ca="1" si="140"/>
        <v>0</v>
      </c>
      <c r="AB171" s="81">
        <f t="shared" ca="1" si="120"/>
        <v>-908.56191314164619</v>
      </c>
      <c r="AC171" s="79">
        <f t="shared" ca="1" si="121"/>
        <v>514718.08293025737</v>
      </c>
      <c r="AD171" s="35"/>
      <c r="AE171" s="55">
        <f t="shared" ca="1" si="141"/>
        <v>7.9055919619646087E-3</v>
      </c>
      <c r="AF171" s="78">
        <f t="shared" ca="1" si="142"/>
        <v>0.46733987998446797</v>
      </c>
      <c r="AG171" s="35"/>
      <c r="AH171" s="35"/>
      <c r="AR171" s="69">
        <f t="shared" si="130"/>
        <v>14</v>
      </c>
      <c r="AS171" s="70">
        <f t="shared" si="143"/>
        <v>168</v>
      </c>
      <c r="AT171" s="71">
        <f t="shared" ca="1" si="152"/>
        <v>0.2316555335670738</v>
      </c>
      <c r="AU171" s="72">
        <f t="shared" ca="1" si="131"/>
        <v>8.8859305371316033E-3</v>
      </c>
      <c r="AV171" s="73">
        <f t="shared" ca="1" si="132"/>
        <v>1.0088859305371316</v>
      </c>
      <c r="AW171" s="74">
        <f ca="1">PRODUCT(AV$4:AV171)</f>
        <v>4.2624968254133426</v>
      </c>
      <c r="BO171" s="70">
        <f t="shared" si="146"/>
        <v>168</v>
      </c>
      <c r="BP171" s="171">
        <f t="shared" ca="1" si="150"/>
        <v>0.11199999999999999</v>
      </c>
      <c r="BQ171" s="172">
        <f t="shared" ca="1" si="134"/>
        <v>8.8859305371316033E-3</v>
      </c>
      <c r="BR171" s="172">
        <f t="shared" ca="1" si="149"/>
        <v>0.23460428029832703</v>
      </c>
    </row>
    <row r="172" spans="5:70">
      <c r="E172">
        <f t="shared" si="154"/>
        <v>169</v>
      </c>
      <c r="F172" s="64">
        <f t="shared" si="135"/>
        <v>68.999999999999972</v>
      </c>
      <c r="G172" s="55">
        <f t="shared" si="114"/>
        <v>0</v>
      </c>
      <c r="H172" s="78">
        <f t="shared" si="147"/>
        <v>1</v>
      </c>
      <c r="I172" s="79">
        <f t="shared" ca="1" si="123"/>
        <v>601886.31511452177</v>
      </c>
      <c r="J172" s="79">
        <f t="shared" ca="1" si="115"/>
        <v>5348.3199873577441</v>
      </c>
      <c r="K172" s="80">
        <f t="shared" ca="1" si="116"/>
        <v>-20</v>
      </c>
      <c r="L172" s="80">
        <f t="shared" ca="1" si="124"/>
        <v>-501.57192926210149</v>
      </c>
      <c r="M172" s="80">
        <f t="shared" ca="1" si="151"/>
        <v>-4514.147363358913</v>
      </c>
      <c r="N172" s="80">
        <f t="shared" ca="1" si="125"/>
        <v>0</v>
      </c>
      <c r="O172" s="81">
        <f t="shared" ca="1" si="117"/>
        <v>-1944.1138067905574</v>
      </c>
      <c r="P172" s="79">
        <f t="shared" ca="1" si="118"/>
        <v>600254.80200246791</v>
      </c>
      <c r="Q172" s="35"/>
      <c r="R172">
        <f t="shared" ca="1" si="126"/>
        <v>289</v>
      </c>
      <c r="S172" s="78">
        <f t="shared" ca="1" si="136"/>
        <v>78.999999999999204</v>
      </c>
      <c r="T172" s="55">
        <f t="shared" ca="1" si="127"/>
        <v>7.9055919619646087E-3</v>
      </c>
      <c r="U172" s="78">
        <f t="shared" ca="1" si="128"/>
        <v>0.46364528158575724</v>
      </c>
      <c r="V172" s="79">
        <f t="shared" ca="1" si="137"/>
        <v>510648.93179116608</v>
      </c>
      <c r="W172" s="79">
        <f t="shared" ca="1" si="119"/>
        <v>4537.5909367567556</v>
      </c>
      <c r="X172" s="80">
        <f t="shared" ca="1" si="138"/>
        <v>-9.2729056317151439</v>
      </c>
      <c r="Y172" s="80">
        <f t="shared" ca="1" si="139"/>
        <v>-212.77038824631921</v>
      </c>
      <c r="Z172" s="80">
        <f t="shared" ca="1" si="129"/>
        <v>-3829.8669884337455</v>
      </c>
      <c r="AA172" s="80">
        <f t="shared" ca="1" si="140"/>
        <v>0</v>
      </c>
      <c r="AB172" s="81">
        <f t="shared" ca="1" si="120"/>
        <v>-901.37919338416634</v>
      </c>
      <c r="AC172" s="79">
        <f t="shared" ca="1" si="121"/>
        <v>510233.2332522269</v>
      </c>
      <c r="AD172" s="35"/>
      <c r="AE172" s="55">
        <f t="shared" ca="1" si="141"/>
        <v>7.9055919619646087E-3</v>
      </c>
      <c r="AF172" s="78">
        <f t="shared" ca="1" si="142"/>
        <v>0.46364528158575724</v>
      </c>
      <c r="AH172" s="35"/>
      <c r="AR172" s="69">
        <f t="shared" si="130"/>
        <v>15</v>
      </c>
      <c r="AS172" s="70">
        <f t="shared" si="143"/>
        <v>169</v>
      </c>
      <c r="AT172" s="71">
        <f t="shared" ca="1" si="152"/>
        <v>0.22959705858725463</v>
      </c>
      <c r="AU172" s="72">
        <f t="shared" ca="1" si="131"/>
        <v>8.8859305371316033E-3</v>
      </c>
      <c r="AV172" s="73">
        <f t="shared" ca="1" si="132"/>
        <v>1.0088859305371316</v>
      </c>
      <c r="AW172" s="74">
        <f ca="1">PRODUCT(AV$4:AV172)</f>
        <v>4.30037307611871</v>
      </c>
      <c r="BO172" s="70">
        <f t="shared" si="146"/>
        <v>169</v>
      </c>
      <c r="BP172" s="171">
        <f t="shared" ca="1" si="150"/>
        <v>0.11199999999999999</v>
      </c>
      <c r="BQ172" s="172">
        <f t="shared" ca="1" si="134"/>
        <v>8.8859305371316033E-3</v>
      </c>
      <c r="BR172" s="172">
        <f t="shared" ca="1" si="149"/>
        <v>0.23253796410207003</v>
      </c>
    </row>
    <row r="173" spans="5:70">
      <c r="E173">
        <f t="shared" si="154"/>
        <v>170</v>
      </c>
      <c r="F173" s="64">
        <f t="shared" si="135"/>
        <v>69.0833333333333</v>
      </c>
      <c r="G173" s="55">
        <f t="shared" si="114"/>
        <v>0</v>
      </c>
      <c r="H173" s="78">
        <f t="shared" si="147"/>
        <v>1</v>
      </c>
      <c r="I173" s="79">
        <f t="shared" ca="1" si="123"/>
        <v>600254.80200246791</v>
      </c>
      <c r="J173" s="79">
        <f t="shared" ca="1" si="115"/>
        <v>5333.8224751736143</v>
      </c>
      <c r="K173" s="80">
        <f t="shared" ca="1" si="116"/>
        <v>-20</v>
      </c>
      <c r="L173" s="80">
        <f t="shared" ca="1" si="124"/>
        <v>-500.21233500205665</v>
      </c>
      <c r="M173" s="80">
        <f t="shared" ca="1" si="151"/>
        <v>0</v>
      </c>
      <c r="N173" s="80">
        <f t="shared" ca="1" si="125"/>
        <v>0</v>
      </c>
      <c r="O173" s="81">
        <f t="shared" ca="1" si="117"/>
        <v>-1944.1138067905574</v>
      </c>
      <c r="P173" s="79">
        <f t="shared" ca="1" si="118"/>
        <v>603124.29833584896</v>
      </c>
      <c r="Q173" s="35"/>
      <c r="R173">
        <f t="shared" ca="1" si="126"/>
        <v>290</v>
      </c>
      <c r="S173" s="78">
        <f t="shared" ca="1" si="136"/>
        <v>79.083333333332533</v>
      </c>
      <c r="T173" s="55">
        <f t="shared" ca="1" si="127"/>
        <v>7.9055919619646087E-3</v>
      </c>
      <c r="U173" s="78">
        <f t="shared" ca="1" si="128"/>
        <v>0.45997989117445004</v>
      </c>
      <c r="V173" s="79">
        <f t="shared" ca="1" si="137"/>
        <v>506199.53750470089</v>
      </c>
      <c r="W173" s="79">
        <f t="shared" ca="1" si="119"/>
        <v>4498.0539281949159</v>
      </c>
      <c r="X173" s="80">
        <f t="shared" ca="1" si="138"/>
        <v>-9.1995978234890003</v>
      </c>
      <c r="Y173" s="80">
        <f t="shared" ca="1" si="139"/>
        <v>-210.91647396029205</v>
      </c>
      <c r="Z173" s="80">
        <f t="shared" ca="1" si="129"/>
        <v>0</v>
      </c>
      <c r="AA173" s="80">
        <f t="shared" ca="1" si="140"/>
        <v>0</v>
      </c>
      <c r="AB173" s="81">
        <f t="shared" ca="1" si="120"/>
        <v>-894.25325727826646</v>
      </c>
      <c r="AC173" s="79">
        <f t="shared" ca="1" si="121"/>
        <v>509583.22210383374</v>
      </c>
      <c r="AD173" s="35"/>
      <c r="AE173" s="55">
        <f t="shared" ca="1" si="141"/>
        <v>7.9055919619646087E-3</v>
      </c>
      <c r="AF173" s="78">
        <f t="shared" ca="1" si="142"/>
        <v>0.45997989117445004</v>
      </c>
      <c r="AG173" s="35"/>
      <c r="AH173" s="35"/>
      <c r="AR173" s="69">
        <f t="shared" si="130"/>
        <v>15</v>
      </c>
      <c r="AS173" s="70">
        <f t="shared" si="143"/>
        <v>170</v>
      </c>
      <c r="AT173" s="71">
        <f t="shared" ca="1" si="152"/>
        <v>0.22755687507311856</v>
      </c>
      <c r="AU173" s="72">
        <f t="shared" ca="1" si="131"/>
        <v>8.8859305371316033E-3</v>
      </c>
      <c r="AV173" s="73">
        <f t="shared" ca="1" si="132"/>
        <v>1.0088859305371316</v>
      </c>
      <c r="AW173" s="74">
        <f ca="1">PRODUCT(AV$4:AV173)</f>
        <v>4.3385858925568517</v>
      </c>
      <c r="BO173" s="70">
        <f t="shared" si="146"/>
        <v>170</v>
      </c>
      <c r="BP173" s="171">
        <f t="shared" ca="1" si="150"/>
        <v>0.11199999999999999</v>
      </c>
      <c r="BQ173" s="172">
        <f t="shared" ca="1" si="134"/>
        <v>8.8859305371316033E-3</v>
      </c>
      <c r="BR173" s="172">
        <f t="shared" ca="1" si="149"/>
        <v>0.23048984732918879</v>
      </c>
    </row>
    <row r="174" spans="5:70">
      <c r="E174">
        <f t="shared" si="154"/>
        <v>171</v>
      </c>
      <c r="F174" s="64">
        <f t="shared" si="135"/>
        <v>69.166666666666629</v>
      </c>
      <c r="G174" s="55">
        <f t="shared" si="114"/>
        <v>0</v>
      </c>
      <c r="H174" s="78">
        <f t="shared" si="147"/>
        <v>1</v>
      </c>
      <c r="I174" s="79">
        <f t="shared" ca="1" si="123"/>
        <v>603124.29833584896</v>
      </c>
      <c r="J174" s="79">
        <f t="shared" ca="1" si="115"/>
        <v>5359.3206202685915</v>
      </c>
      <c r="K174" s="80">
        <f t="shared" ca="1" si="116"/>
        <v>-20</v>
      </c>
      <c r="L174" s="80">
        <f t="shared" ca="1" si="124"/>
        <v>-502.60358194654083</v>
      </c>
      <c r="M174" s="80">
        <f t="shared" ca="1" si="151"/>
        <v>0</v>
      </c>
      <c r="N174" s="80">
        <f t="shared" ca="1" si="125"/>
        <v>0</v>
      </c>
      <c r="O174" s="81">
        <f t="shared" ca="1" si="117"/>
        <v>-1944.1138067905574</v>
      </c>
      <c r="P174" s="79">
        <f t="shared" ca="1" si="118"/>
        <v>606016.90156738041</v>
      </c>
      <c r="Q174" s="35"/>
      <c r="R174">
        <f t="shared" ca="1" si="126"/>
        <v>291</v>
      </c>
      <c r="S174" s="78">
        <f t="shared" ca="1" si="136"/>
        <v>79.166666666665861</v>
      </c>
      <c r="T174" s="55">
        <f t="shared" ca="1" si="127"/>
        <v>7.9055919619646087E-3</v>
      </c>
      <c r="U174" s="78">
        <f t="shared" ca="1" si="128"/>
        <v>0.45634347784411594</v>
      </c>
      <c r="V174" s="79">
        <f t="shared" ca="1" si="137"/>
        <v>505554.66507921764</v>
      </c>
      <c r="W174" s="79">
        <f t="shared" ca="1" si="119"/>
        <v>4492.3236366167603</v>
      </c>
      <c r="X174" s="80">
        <f t="shared" ca="1" si="138"/>
        <v>-9.126869556882319</v>
      </c>
      <c r="Y174" s="80">
        <f t="shared" ca="1" si="139"/>
        <v>-210.64777711634071</v>
      </c>
      <c r="Z174" s="80">
        <f t="shared" ca="1" si="129"/>
        <v>0</v>
      </c>
      <c r="AA174" s="80">
        <f t="shared" ca="1" si="140"/>
        <v>0</v>
      </c>
      <c r="AB174" s="81">
        <f t="shared" ca="1" si="120"/>
        <v>-887.18365591556665</v>
      </c>
      <c r="AC174" s="79">
        <f t="shared" ca="1" si="121"/>
        <v>508940.03041324561</v>
      </c>
      <c r="AD174" s="35"/>
      <c r="AE174" s="55">
        <f t="shared" ca="1" si="141"/>
        <v>7.9055919619646087E-3</v>
      </c>
      <c r="AF174" s="78">
        <f t="shared" ca="1" si="142"/>
        <v>0.45634347784411594</v>
      </c>
      <c r="AG174" s="35"/>
      <c r="AH174" s="35"/>
      <c r="AR174" s="69">
        <f t="shared" si="130"/>
        <v>15</v>
      </c>
      <c r="AS174" s="70">
        <f t="shared" si="143"/>
        <v>171</v>
      </c>
      <c r="AT174" s="71">
        <f t="shared" ca="1" si="152"/>
        <v>0.2255348204879721</v>
      </c>
      <c r="AU174" s="72">
        <f t="shared" ca="1" si="131"/>
        <v>8.8859305371316033E-3</v>
      </c>
      <c r="AV174" s="73">
        <f t="shared" ca="1" si="132"/>
        <v>1.0088859305371316</v>
      </c>
      <c r="AW174" s="74">
        <f ca="1">PRODUCT(AV$4:AV174)</f>
        <v>4.3771382654274911</v>
      </c>
      <c r="BO174" s="70">
        <f t="shared" si="146"/>
        <v>171</v>
      </c>
      <c r="BP174" s="171">
        <f t="shared" ca="1" si="150"/>
        <v>0.11199999999999999</v>
      </c>
      <c r="BQ174" s="172">
        <f t="shared" ca="1" si="134"/>
        <v>8.8859305371316033E-3</v>
      </c>
      <c r="BR174" s="172">
        <f t="shared" ca="1" si="149"/>
        <v>0.22845976968523668</v>
      </c>
    </row>
    <row r="175" spans="5:70">
      <c r="E175">
        <f t="shared" si="154"/>
        <v>172</v>
      </c>
      <c r="F175" s="64">
        <f t="shared" si="135"/>
        <v>69.249999999999957</v>
      </c>
      <c r="G175" s="55">
        <f t="shared" si="114"/>
        <v>0</v>
      </c>
      <c r="H175" s="78">
        <f t="shared" si="147"/>
        <v>1</v>
      </c>
      <c r="I175" s="79">
        <f t="shared" ca="1" si="123"/>
        <v>606016.90156738041</v>
      </c>
      <c r="J175" s="79">
        <f t="shared" ca="1" si="115"/>
        <v>5385.0240916554621</v>
      </c>
      <c r="K175" s="80">
        <f t="shared" ca="1" si="116"/>
        <v>-20</v>
      </c>
      <c r="L175" s="80">
        <f t="shared" ca="1" si="124"/>
        <v>-505.01408463948371</v>
      </c>
      <c r="M175" s="80">
        <f t="shared" ca="1" si="151"/>
        <v>0</v>
      </c>
      <c r="N175" s="80">
        <f t="shared" ca="1" si="125"/>
        <v>0</v>
      </c>
      <c r="O175" s="81">
        <f t="shared" ca="1" si="117"/>
        <v>-1944.1138067905574</v>
      </c>
      <c r="P175" s="79">
        <f t="shared" ca="1" si="118"/>
        <v>608932.79776760587</v>
      </c>
      <c r="Q175" s="35"/>
      <c r="R175">
        <f t="shared" ca="1" si="126"/>
        <v>292</v>
      </c>
      <c r="S175" s="78">
        <f t="shared" ca="1" si="136"/>
        <v>79.24999999999919</v>
      </c>
      <c r="T175" s="55">
        <f t="shared" ca="1" si="127"/>
        <v>7.9055919619646087E-3</v>
      </c>
      <c r="U175" s="78">
        <f t="shared" ca="1" si="128"/>
        <v>0.45273581251377654</v>
      </c>
      <c r="V175" s="79">
        <f t="shared" ca="1" si="137"/>
        <v>504916.55819968862</v>
      </c>
      <c r="W175" s="79">
        <f t="shared" ca="1" si="119"/>
        <v>4486.6534632099992</v>
      </c>
      <c r="X175" s="80">
        <f t="shared" ca="1" si="138"/>
        <v>-9.054716250275531</v>
      </c>
      <c r="Y175" s="80">
        <f t="shared" ca="1" si="139"/>
        <v>-210.38189924987026</v>
      </c>
      <c r="Z175" s="80">
        <f t="shared" ca="1" si="129"/>
        <v>0</v>
      </c>
      <c r="AA175" s="80">
        <f t="shared" ca="1" si="140"/>
        <v>0</v>
      </c>
      <c r="AB175" s="81">
        <f t="shared" ca="1" si="120"/>
        <v>-880.16994393657421</v>
      </c>
      <c r="AC175" s="79">
        <f t="shared" ca="1" si="121"/>
        <v>508303.60510346189</v>
      </c>
      <c r="AD175" s="35"/>
      <c r="AE175" s="55">
        <f t="shared" ca="1" si="141"/>
        <v>7.9055919619646087E-3</v>
      </c>
      <c r="AF175" s="78">
        <f t="shared" ca="1" si="142"/>
        <v>0.45273581251377654</v>
      </c>
      <c r="AG175" s="35"/>
      <c r="AH175" s="35"/>
      <c r="AR175" s="69">
        <f t="shared" si="130"/>
        <v>15</v>
      </c>
      <c r="AS175" s="70">
        <f t="shared" si="143"/>
        <v>172</v>
      </c>
      <c r="AT175" s="71">
        <f t="shared" ca="1" si="152"/>
        <v>0.22353073373941154</v>
      </c>
      <c r="AU175" s="72">
        <f t="shared" ca="1" si="131"/>
        <v>8.8859305371316033E-3</v>
      </c>
      <c r="AV175" s="73">
        <f t="shared" ca="1" si="132"/>
        <v>1.0088859305371316</v>
      </c>
      <c r="AW175" s="74">
        <f ca="1">PRODUCT(AV$4:AV175)</f>
        <v>4.4160332120055008</v>
      </c>
      <c r="BO175" s="70">
        <f t="shared" si="146"/>
        <v>172</v>
      </c>
      <c r="BP175" s="171">
        <f t="shared" ca="1" si="150"/>
        <v>0.11199999999999999</v>
      </c>
      <c r="BQ175" s="172">
        <f t="shared" ca="1" si="134"/>
        <v>8.8859305371316033E-3</v>
      </c>
      <c r="BR175" s="172">
        <f t="shared" ca="1" si="149"/>
        <v>0.22644757228758711</v>
      </c>
    </row>
    <row r="176" spans="5:70">
      <c r="E176">
        <f t="shared" si="154"/>
        <v>173</v>
      </c>
      <c r="F176" s="64">
        <f t="shared" si="135"/>
        <v>69.333333333333286</v>
      </c>
      <c r="G176" s="55">
        <f t="shared" si="114"/>
        <v>0</v>
      </c>
      <c r="H176" s="78">
        <f t="shared" si="147"/>
        <v>1</v>
      </c>
      <c r="I176" s="79">
        <f t="shared" ca="1" si="123"/>
        <v>608932.79776760587</v>
      </c>
      <c r="J176" s="79">
        <f t="shared" ca="1" si="115"/>
        <v>5410.9345427441522</v>
      </c>
      <c r="K176" s="80">
        <f t="shared" ca="1" si="116"/>
        <v>-20</v>
      </c>
      <c r="L176" s="80">
        <f t="shared" ca="1" si="124"/>
        <v>-507.44399813967158</v>
      </c>
      <c r="M176" s="80">
        <f t="shared" ca="1" si="151"/>
        <v>0</v>
      </c>
      <c r="N176" s="80">
        <f t="shared" ca="1" si="125"/>
        <v>0</v>
      </c>
      <c r="O176" s="81">
        <f t="shared" ca="1" si="117"/>
        <v>-1944.1138067905574</v>
      </c>
      <c r="P176" s="79">
        <f t="shared" ca="1" si="118"/>
        <v>611872.1745054198</v>
      </c>
      <c r="Q176" s="35"/>
      <c r="R176">
        <f t="shared" ca="1" si="126"/>
        <v>293</v>
      </c>
      <c r="S176" s="78">
        <f t="shared" ca="1" si="136"/>
        <v>79.333333333332519</v>
      </c>
      <c r="T176" s="55">
        <f t="shared" ca="1" si="127"/>
        <v>7.9055919619646087E-3</v>
      </c>
      <c r="U176" s="78">
        <f t="shared" ca="1" si="128"/>
        <v>0.44915666791347408</v>
      </c>
      <c r="V176" s="79">
        <f t="shared" ca="1" si="137"/>
        <v>504285.16420871834</v>
      </c>
      <c r="W176" s="79">
        <f t="shared" ca="1" si="119"/>
        <v>4481.0429400646753</v>
      </c>
      <c r="X176" s="80">
        <f t="shared" ca="1" si="138"/>
        <v>-8.9831333582694821</v>
      </c>
      <c r="Y176" s="80">
        <f t="shared" ca="1" si="139"/>
        <v>-210.11881842029933</v>
      </c>
      <c r="Z176" s="80">
        <f t="shared" ca="1" si="129"/>
        <v>0</v>
      </c>
      <c r="AA176" s="80">
        <f t="shared" ca="1" si="140"/>
        <v>0</v>
      </c>
      <c r="AB176" s="81">
        <f t="shared" ca="1" si="120"/>
        <v>-873.21167950262634</v>
      </c>
      <c r="AC176" s="79">
        <f t="shared" ca="1" si="121"/>
        <v>507673.89351750189</v>
      </c>
      <c r="AD176" s="35"/>
      <c r="AE176" s="55">
        <f t="shared" ca="1" si="141"/>
        <v>7.9055919619646087E-3</v>
      </c>
      <c r="AF176" s="78">
        <f t="shared" ca="1" si="142"/>
        <v>0.44915666791347408</v>
      </c>
      <c r="AG176" s="35"/>
      <c r="AH176" s="35"/>
      <c r="AR176" s="69">
        <f t="shared" si="130"/>
        <v>15</v>
      </c>
      <c r="AS176" s="70">
        <f t="shared" si="143"/>
        <v>173</v>
      </c>
      <c r="AT176" s="71">
        <f t="shared" ca="1" si="152"/>
        <v>0.22154445516648907</v>
      </c>
      <c r="AU176" s="72">
        <f t="shared" ca="1" si="131"/>
        <v>8.8859305371316033E-3</v>
      </c>
      <c r="AV176" s="73">
        <f t="shared" ca="1" si="132"/>
        <v>1.0088859305371316</v>
      </c>
      <c r="AW176" s="74">
        <f ca="1">PRODUCT(AV$4:AV176)</f>
        <v>4.455273776377048</v>
      </c>
      <c r="BO176" s="70">
        <f t="shared" si="146"/>
        <v>173</v>
      </c>
      <c r="BP176" s="171">
        <f t="shared" ca="1" si="150"/>
        <v>0.11199999999999999</v>
      </c>
      <c r="BQ176" s="172">
        <f t="shared" ca="1" si="134"/>
        <v>8.8859305371316033E-3</v>
      </c>
      <c r="BR176" s="172">
        <f t="shared" ca="1" si="149"/>
        <v>0.22445309765299853</v>
      </c>
    </row>
    <row r="177" spans="5:70">
      <c r="E177">
        <f t="shared" si="154"/>
        <v>174</v>
      </c>
      <c r="F177" s="64">
        <f t="shared" si="135"/>
        <v>69.416666666666615</v>
      </c>
      <c r="G177" s="55">
        <f t="shared" si="114"/>
        <v>0</v>
      </c>
      <c r="H177" s="78">
        <f t="shared" si="147"/>
        <v>1</v>
      </c>
      <c r="I177" s="79">
        <f t="shared" ca="1" si="123"/>
        <v>611872.1745054198</v>
      </c>
      <c r="J177" s="79">
        <f t="shared" ca="1" si="115"/>
        <v>5437.0536402588268</v>
      </c>
      <c r="K177" s="80">
        <f t="shared" ca="1" si="116"/>
        <v>-20</v>
      </c>
      <c r="L177" s="80">
        <f t="shared" ca="1" si="124"/>
        <v>-509.89347875451654</v>
      </c>
      <c r="M177" s="80">
        <f t="shared" ca="1" si="151"/>
        <v>0</v>
      </c>
      <c r="N177" s="80">
        <f t="shared" ca="1" si="125"/>
        <v>0</v>
      </c>
      <c r="O177" s="81">
        <f t="shared" ca="1" si="117"/>
        <v>-1944.1138067905574</v>
      </c>
      <c r="P177" s="79">
        <f t="shared" ca="1" si="118"/>
        <v>614835.22086013353</v>
      </c>
      <c r="Q177" s="35"/>
      <c r="R177">
        <f t="shared" ca="1" si="126"/>
        <v>294</v>
      </c>
      <c r="S177" s="78">
        <f t="shared" ca="1" si="136"/>
        <v>79.416666666665847</v>
      </c>
      <c r="T177" s="55">
        <f t="shared" ca="1" si="127"/>
        <v>7.9055919619646087E-3</v>
      </c>
      <c r="U177" s="78">
        <f t="shared" ca="1" si="128"/>
        <v>0.44560581856995451</v>
      </c>
      <c r="V177" s="79">
        <f t="shared" ca="1" si="137"/>
        <v>503660.43086561066</v>
      </c>
      <c r="W177" s="79">
        <f t="shared" ca="1" si="119"/>
        <v>4475.4916029735905</v>
      </c>
      <c r="X177" s="80">
        <f t="shared" ca="1" si="138"/>
        <v>-8.9121163713990903</v>
      </c>
      <c r="Y177" s="80">
        <f t="shared" ca="1" si="139"/>
        <v>-209.85851286067111</v>
      </c>
      <c r="Z177" s="80">
        <f t="shared" ca="1" si="129"/>
        <v>0</v>
      </c>
      <c r="AA177" s="80">
        <f t="shared" ca="1" si="140"/>
        <v>0</v>
      </c>
      <c r="AB177" s="81">
        <f t="shared" ca="1" si="120"/>
        <v>-866.30842426805668</v>
      </c>
      <c r="AC177" s="79">
        <f t="shared" ca="1" si="121"/>
        <v>507050.84341508418</v>
      </c>
      <c r="AD177" s="35"/>
      <c r="AE177" s="55">
        <f t="shared" ca="1" si="141"/>
        <v>7.9055919619646087E-3</v>
      </c>
      <c r="AF177" s="78">
        <f t="shared" ca="1" si="142"/>
        <v>0.44560581856995451</v>
      </c>
      <c r="AG177" s="35"/>
      <c r="AH177" s="35"/>
      <c r="AR177" s="69">
        <f t="shared" si="130"/>
        <v>15</v>
      </c>
      <c r="AS177" s="70">
        <f t="shared" si="143"/>
        <v>174</v>
      </c>
      <c r="AT177" s="71">
        <f t="shared" ca="1" si="152"/>
        <v>0.21957582652699298</v>
      </c>
      <c r="AU177" s="72">
        <f t="shared" ca="1" si="131"/>
        <v>8.8859305371316033E-3</v>
      </c>
      <c r="AV177" s="73">
        <f t="shared" ca="1" si="132"/>
        <v>1.0088859305371316</v>
      </c>
      <c r="AW177" s="74">
        <f ca="1">PRODUCT(AV$4:AV177)</f>
        <v>4.4948630296778385</v>
      </c>
      <c r="BO177" s="70">
        <f t="shared" si="146"/>
        <v>174</v>
      </c>
      <c r="BP177" s="171">
        <f t="shared" ca="1" si="150"/>
        <v>0.11199999999999999</v>
      </c>
      <c r="BQ177" s="172">
        <f t="shared" ca="1" si="134"/>
        <v>8.8859305371316033E-3</v>
      </c>
      <c r="BR177" s="172">
        <f t="shared" ca="1" si="149"/>
        <v>0.22247618968528934</v>
      </c>
    </row>
    <row r="178" spans="5:70">
      <c r="E178">
        <f t="shared" si="154"/>
        <v>175</v>
      </c>
      <c r="F178" s="64">
        <f t="shared" si="135"/>
        <v>69.499999999999943</v>
      </c>
      <c r="G178" s="55">
        <f t="shared" si="114"/>
        <v>0</v>
      </c>
      <c r="H178" s="78">
        <f t="shared" si="147"/>
        <v>1</v>
      </c>
      <c r="I178" s="79">
        <f t="shared" ca="1" si="123"/>
        <v>614835.22086013353</v>
      </c>
      <c r="J178" s="79">
        <f t="shared" ca="1" si="115"/>
        <v>5463.3830643451147</v>
      </c>
      <c r="K178" s="80">
        <f t="shared" ca="1" si="116"/>
        <v>-20</v>
      </c>
      <c r="L178" s="80">
        <f t="shared" ca="1" si="124"/>
        <v>-512.36268405011128</v>
      </c>
      <c r="M178" s="80">
        <f t="shared" ca="1" si="151"/>
        <v>0</v>
      </c>
      <c r="N178" s="80">
        <f t="shared" ca="1" si="125"/>
        <v>0</v>
      </c>
      <c r="O178" s="81">
        <f t="shared" ca="1" si="117"/>
        <v>-1944.1138067905574</v>
      </c>
      <c r="P178" s="79">
        <f t="shared" ca="1" si="118"/>
        <v>617822.12743363797</v>
      </c>
      <c r="Q178" s="35"/>
      <c r="R178">
        <f t="shared" ca="1" si="126"/>
        <v>295</v>
      </c>
      <c r="S178" s="78">
        <f t="shared" ca="1" si="136"/>
        <v>79.499999999999176</v>
      </c>
      <c r="T178" s="55">
        <f t="shared" ca="1" si="127"/>
        <v>7.9055919619646087E-3</v>
      </c>
      <c r="U178" s="78">
        <f t="shared" ca="1" si="128"/>
        <v>0.44208304079246324</v>
      </c>
      <c r="V178" s="79">
        <f t="shared" ca="1" si="137"/>
        <v>503042.30634307454</v>
      </c>
      <c r="W178" s="79">
        <f t="shared" ca="1" si="119"/>
        <v>4469.9989914030366</v>
      </c>
      <c r="X178" s="80">
        <f t="shared" ca="1" si="138"/>
        <v>-8.8416608158492647</v>
      </c>
      <c r="Y178" s="80">
        <f t="shared" ca="1" si="139"/>
        <v>-209.60096097628107</v>
      </c>
      <c r="Z178" s="80">
        <f t="shared" ca="1" si="129"/>
        <v>0</v>
      </c>
      <c r="AA178" s="80">
        <f t="shared" ca="1" si="140"/>
        <v>0</v>
      </c>
      <c r="AB178" s="81">
        <f t="shared" ca="1" si="120"/>
        <v>-859.45974335258097</v>
      </c>
      <c r="AC178" s="79">
        <f t="shared" ca="1" si="121"/>
        <v>506434.40296933282</v>
      </c>
      <c r="AD178" s="35"/>
      <c r="AE178" s="55">
        <f t="shared" ca="1" si="141"/>
        <v>7.9055919619646087E-3</v>
      </c>
      <c r="AF178" s="78">
        <f t="shared" ca="1" si="142"/>
        <v>0.44208304079246324</v>
      </c>
      <c r="AG178" s="35"/>
      <c r="AH178" s="35"/>
      <c r="AR178" s="69">
        <f t="shared" si="130"/>
        <v>15</v>
      </c>
      <c r="AS178" s="70">
        <f t="shared" si="143"/>
        <v>175</v>
      </c>
      <c r="AT178" s="71">
        <f t="shared" ca="1" si="152"/>
        <v>0.21762469098484086</v>
      </c>
      <c r="AU178" s="72">
        <f t="shared" ca="1" si="131"/>
        <v>8.8859305371316033E-3</v>
      </c>
      <c r="AV178" s="73">
        <f t="shared" ca="1" si="132"/>
        <v>1.0088859305371316</v>
      </c>
      <c r="AW178" s="74">
        <f ca="1">PRODUCT(AV$4:AV178)</f>
        <v>4.5348040703334762</v>
      </c>
      <c r="BO178" s="70">
        <f t="shared" si="146"/>
        <v>175</v>
      </c>
      <c r="BP178" s="171">
        <f t="shared" ca="1" si="150"/>
        <v>0.11199999999999999</v>
      </c>
      <c r="BQ178" s="172">
        <f t="shared" ca="1" si="134"/>
        <v>8.8859305371316033E-3</v>
      </c>
      <c r="BR178" s="172">
        <f t="shared" ca="1" si="149"/>
        <v>0.22051669366312093</v>
      </c>
    </row>
    <row r="179" spans="5:70">
      <c r="E179">
        <f t="shared" si="154"/>
        <v>176</v>
      </c>
      <c r="F179" s="64">
        <f t="shared" si="135"/>
        <v>69.583333333333272</v>
      </c>
      <c r="G179" s="55">
        <f t="shared" si="114"/>
        <v>0</v>
      </c>
      <c r="H179" s="78">
        <f t="shared" si="147"/>
        <v>1</v>
      </c>
      <c r="I179" s="79">
        <f t="shared" ca="1" si="123"/>
        <v>617822.12743363797</v>
      </c>
      <c r="J179" s="79">
        <f t="shared" ca="1" si="115"/>
        <v>5559.9477795514131</v>
      </c>
      <c r="K179" s="80">
        <f t="shared" ca="1" si="116"/>
        <v>-20</v>
      </c>
      <c r="L179" s="80">
        <f t="shared" ca="1" si="124"/>
        <v>-514.85177286136502</v>
      </c>
      <c r="M179" s="80">
        <f t="shared" ca="1" si="151"/>
        <v>0</v>
      </c>
      <c r="N179" s="80">
        <f t="shared" ca="1" si="125"/>
        <v>0</v>
      </c>
      <c r="O179" s="81">
        <f t="shared" ca="1" si="117"/>
        <v>-1944.1138067905574</v>
      </c>
      <c r="P179" s="79">
        <f t="shared" ca="1" si="118"/>
        <v>620903.10963353748</v>
      </c>
      <c r="Q179" s="35"/>
      <c r="R179">
        <f t="shared" ca="1" si="126"/>
        <v>296</v>
      </c>
      <c r="S179" s="78">
        <f t="shared" ca="1" si="136"/>
        <v>79.583333333332504</v>
      </c>
      <c r="T179" s="55">
        <f t="shared" ca="1" si="127"/>
        <v>8.641806137517527E-3</v>
      </c>
      <c r="U179" s="78">
        <f t="shared" ca="1" si="128"/>
        <v>0.43826264485725053</v>
      </c>
      <c r="V179" s="79">
        <f t="shared" ca="1" si="137"/>
        <v>502057.8950375024</v>
      </c>
      <c r="W179" s="79">
        <f t="shared" ca="1" si="119"/>
        <v>4518.154262805765</v>
      </c>
      <c r="X179" s="80">
        <f t="shared" ca="1" si="138"/>
        <v>-8.765252897145011</v>
      </c>
      <c r="Y179" s="80">
        <f t="shared" ca="1" si="139"/>
        <v>-209.19078959895936</v>
      </c>
      <c r="Z179" s="80">
        <f t="shared" ca="1" si="129"/>
        <v>0</v>
      </c>
      <c r="AA179" s="80">
        <f t="shared" ca="1" si="140"/>
        <v>0</v>
      </c>
      <c r="AB179" s="81">
        <f t="shared" ca="1" si="120"/>
        <v>-852.03245886752745</v>
      </c>
      <c r="AC179" s="79">
        <f t="shared" ca="1" si="121"/>
        <v>505506.0607989445</v>
      </c>
      <c r="AD179" s="35"/>
      <c r="AE179" s="55">
        <f t="shared" ca="1" si="141"/>
        <v>8.641806137517527E-3</v>
      </c>
      <c r="AF179" s="78">
        <f t="shared" ca="1" si="142"/>
        <v>0.43826264485725053</v>
      </c>
      <c r="AG179" s="35"/>
      <c r="AH179" s="35"/>
      <c r="AR179" s="69">
        <f t="shared" si="130"/>
        <v>15</v>
      </c>
      <c r="AS179" s="70">
        <f t="shared" si="143"/>
        <v>176</v>
      </c>
      <c r="AT179" s="71">
        <f t="shared" ca="1" si="152"/>
        <v>0.21566622775782299</v>
      </c>
      <c r="AU179" s="72">
        <f t="shared" ca="1" si="131"/>
        <v>8.9992694218428149E-3</v>
      </c>
      <c r="AV179" s="73">
        <f t="shared" ca="1" si="132"/>
        <v>1.0089992694218428</v>
      </c>
      <c r="AW179" s="74">
        <f ca="1">PRODUCT(AV$4:AV179)</f>
        <v>4.5756139939376768</v>
      </c>
      <c r="BO179" s="70">
        <f t="shared" si="146"/>
        <v>176</v>
      </c>
      <c r="BP179" s="171">
        <f t="shared" ca="1" si="150"/>
        <v>0.11349999999999999</v>
      </c>
      <c r="BQ179" s="172">
        <f t="shared" ca="1" si="134"/>
        <v>8.9992694218428149E-3</v>
      </c>
      <c r="BR179" s="172">
        <f t="shared" ca="1" si="149"/>
        <v>0.21854990419316866</v>
      </c>
    </row>
    <row r="180" spans="5:70">
      <c r="E180">
        <f t="shared" si="154"/>
        <v>177</v>
      </c>
      <c r="F180" s="64">
        <f t="shared" si="135"/>
        <v>69.6666666666666</v>
      </c>
      <c r="G180" s="55">
        <f t="shared" si="114"/>
        <v>0</v>
      </c>
      <c r="H180" s="78">
        <f t="shared" si="147"/>
        <v>1</v>
      </c>
      <c r="I180" s="79">
        <f t="shared" ca="1" si="123"/>
        <v>620903.10963353748</v>
      </c>
      <c r="J180" s="79">
        <f t="shared" ca="1" si="115"/>
        <v>5587.6743684522107</v>
      </c>
      <c r="K180" s="80">
        <f t="shared" ca="1" si="116"/>
        <v>-20</v>
      </c>
      <c r="L180" s="80">
        <f t="shared" ca="1" si="124"/>
        <v>-517.41925802794788</v>
      </c>
      <c r="M180" s="80">
        <f t="shared" ca="1" si="151"/>
        <v>0</v>
      </c>
      <c r="N180" s="80">
        <f t="shared" ca="1" si="125"/>
        <v>0</v>
      </c>
      <c r="O180" s="81">
        <f t="shared" ca="1" si="117"/>
        <v>-1944.1138067905574</v>
      </c>
      <c r="P180" s="79">
        <f t="shared" ca="1" si="118"/>
        <v>624009.25093717116</v>
      </c>
      <c r="Q180" s="35"/>
      <c r="R180">
        <f t="shared" ca="1" si="126"/>
        <v>297</v>
      </c>
      <c r="S180" s="78">
        <f t="shared" ca="1" si="136"/>
        <v>79.666666666665833</v>
      </c>
      <c r="T180" s="55">
        <f t="shared" ca="1" si="127"/>
        <v>8.641806137517527E-3</v>
      </c>
      <c r="U180" s="78">
        <f t="shared" ca="1" si="128"/>
        <v>0.43447526404307846</v>
      </c>
      <c r="V180" s="79">
        <f t="shared" ca="1" si="137"/>
        <v>501137.57542017987</v>
      </c>
      <c r="W180" s="79">
        <f t="shared" ca="1" si="119"/>
        <v>4509.8720586152722</v>
      </c>
      <c r="X180" s="80">
        <f t="shared" ca="1" si="138"/>
        <v>-8.6895052808615691</v>
      </c>
      <c r="Y180" s="80">
        <f t="shared" ca="1" si="139"/>
        <v>-208.80732309174164</v>
      </c>
      <c r="Z180" s="80">
        <f t="shared" ca="1" si="129"/>
        <v>0</v>
      </c>
      <c r="AA180" s="80">
        <f t="shared" ca="1" si="140"/>
        <v>0</v>
      </c>
      <c r="AB180" s="81">
        <f t="shared" ca="1" si="120"/>
        <v>-844.66935953512177</v>
      </c>
      <c r="AC180" s="79">
        <f t="shared" ca="1" si="121"/>
        <v>504585.28129088745</v>
      </c>
      <c r="AD180" s="35"/>
      <c r="AE180" s="55">
        <f t="shared" ca="1" si="141"/>
        <v>8.641806137517527E-3</v>
      </c>
      <c r="AF180" s="78">
        <f t="shared" ca="1" si="142"/>
        <v>0.43447526404307846</v>
      </c>
      <c r="AG180" s="35"/>
      <c r="AH180" s="35"/>
      <c r="AR180" s="69">
        <f t="shared" si="130"/>
        <v>15</v>
      </c>
      <c r="AS180" s="70">
        <f t="shared" si="143"/>
        <v>177</v>
      </c>
      <c r="AT180" s="71">
        <f t="shared" ca="1" si="152"/>
        <v>0.21372538926903784</v>
      </c>
      <c r="AU180" s="72">
        <f t="shared" ca="1" si="131"/>
        <v>8.9992694218428149E-3</v>
      </c>
      <c r="AV180" s="73">
        <f t="shared" ca="1" si="132"/>
        <v>1.0089992694218428</v>
      </c>
      <c r="AW180" s="74">
        <f ca="1">PRODUCT(AV$4:AV180)</f>
        <v>4.6167911770394765</v>
      </c>
      <c r="BO180" s="70">
        <f t="shared" si="146"/>
        <v>177</v>
      </c>
      <c r="BP180" s="171">
        <f t="shared" ca="1" si="150"/>
        <v>0.11349999999999999</v>
      </c>
      <c r="BQ180" s="172">
        <f t="shared" ca="1" si="134"/>
        <v>8.9992694218428149E-3</v>
      </c>
      <c r="BR180" s="172">
        <f t="shared" ca="1" si="149"/>
        <v>0.21660065652812405</v>
      </c>
    </row>
    <row r="181" spans="5:70">
      <c r="E181">
        <f t="shared" si="154"/>
        <v>178</v>
      </c>
      <c r="F181" s="64">
        <f t="shared" si="135"/>
        <v>69.749999999999929</v>
      </c>
      <c r="G181" s="55">
        <f t="shared" si="114"/>
        <v>0</v>
      </c>
      <c r="H181" s="78">
        <f t="shared" si="147"/>
        <v>1</v>
      </c>
      <c r="I181" s="79">
        <f t="shared" ca="1" si="123"/>
        <v>624009.25093717116</v>
      </c>
      <c r="J181" s="79">
        <f t="shared" ca="1" si="115"/>
        <v>5615.6273709059242</v>
      </c>
      <c r="K181" s="80">
        <f t="shared" ca="1" si="116"/>
        <v>-20</v>
      </c>
      <c r="L181" s="80">
        <f t="shared" ca="1" si="124"/>
        <v>-520.00770911430936</v>
      </c>
      <c r="M181" s="80">
        <f t="shared" ca="1" si="151"/>
        <v>0</v>
      </c>
      <c r="N181" s="80">
        <f t="shared" ca="1" si="125"/>
        <v>0</v>
      </c>
      <c r="O181" s="81">
        <f t="shared" ca="1" si="117"/>
        <v>-1944.1138067905574</v>
      </c>
      <c r="P181" s="79">
        <f t="shared" ca="1" si="118"/>
        <v>627140.75679217221</v>
      </c>
      <c r="Q181" s="35"/>
      <c r="R181">
        <f t="shared" ca="1" si="126"/>
        <v>298</v>
      </c>
      <c r="S181" s="78">
        <f t="shared" ca="1" si="136"/>
        <v>79.749999999999162</v>
      </c>
      <c r="T181" s="55">
        <f t="shared" ca="1" si="127"/>
        <v>8.641806137517527E-3</v>
      </c>
      <c r="U181" s="78">
        <f t="shared" ca="1" si="128"/>
        <v>0.43072061303967141</v>
      </c>
      <c r="V181" s="79">
        <f t="shared" ca="1" si="137"/>
        <v>500224.75311012683</v>
      </c>
      <c r="W181" s="79">
        <f t="shared" ca="1" si="119"/>
        <v>4501.6573247128363</v>
      </c>
      <c r="X181" s="80">
        <f t="shared" ca="1" si="138"/>
        <v>-8.6144122607934275</v>
      </c>
      <c r="Y181" s="80">
        <f t="shared" ca="1" si="139"/>
        <v>-208.42698046255285</v>
      </c>
      <c r="Z181" s="80">
        <f t="shared" ca="1" si="129"/>
        <v>0</v>
      </c>
      <c r="AA181" s="80">
        <f t="shared" ca="1" si="140"/>
        <v>0</v>
      </c>
      <c r="AB181" s="81">
        <f t="shared" ca="1" si="120"/>
        <v>-837.36989067971808</v>
      </c>
      <c r="AC181" s="79">
        <f t="shared" ca="1" si="121"/>
        <v>503671.99915143661</v>
      </c>
      <c r="AD181" s="35"/>
      <c r="AE181" s="55">
        <f t="shared" ca="1" si="141"/>
        <v>8.641806137517527E-3</v>
      </c>
      <c r="AF181" s="78">
        <f t="shared" ca="1" si="142"/>
        <v>0.43072061303967141</v>
      </c>
      <c r="AG181" s="35"/>
      <c r="AH181" s="35"/>
      <c r="AR181" s="69">
        <f t="shared" si="130"/>
        <v>15</v>
      </c>
      <c r="AS181" s="70">
        <f t="shared" si="143"/>
        <v>178</v>
      </c>
      <c r="AT181" s="71">
        <f t="shared" ca="1" si="152"/>
        <v>0.21180201690871753</v>
      </c>
      <c r="AU181" s="72">
        <f t="shared" ca="1" si="131"/>
        <v>8.9992694218428149E-3</v>
      </c>
      <c r="AV181" s="73">
        <f t="shared" ca="1" si="132"/>
        <v>1.0089992694218428</v>
      </c>
      <c r="AW181" s="74">
        <f ca="1">PRODUCT(AV$4:AV181)</f>
        <v>4.6583389247060412</v>
      </c>
      <c r="BO181" s="70">
        <f t="shared" si="146"/>
        <v>178</v>
      </c>
      <c r="BP181" s="171">
        <f t="shared" ca="1" si="150"/>
        <v>0.11349999999999999</v>
      </c>
      <c r="BQ181" s="172">
        <f t="shared" ca="1" si="134"/>
        <v>8.9992694218428149E-3</v>
      </c>
      <c r="BR181" s="172">
        <f t="shared" ca="1" si="149"/>
        <v>0.21466879421254323</v>
      </c>
    </row>
    <row r="182" spans="5:70">
      <c r="E182">
        <f t="shared" si="154"/>
        <v>179</v>
      </c>
      <c r="F182" s="64">
        <f t="shared" si="135"/>
        <v>69.833333333333258</v>
      </c>
      <c r="G182" s="55">
        <f t="shared" si="114"/>
        <v>0</v>
      </c>
      <c r="H182" s="78">
        <f t="shared" si="147"/>
        <v>1</v>
      </c>
      <c r="I182" s="79">
        <f t="shared" ca="1" si="123"/>
        <v>627140.75679217221</v>
      </c>
      <c r="J182" s="79">
        <f t="shared" ca="1" si="115"/>
        <v>5643.808635791157</v>
      </c>
      <c r="K182" s="80">
        <f t="shared" ca="1" si="116"/>
        <v>-20</v>
      </c>
      <c r="L182" s="80">
        <f t="shared" ca="1" si="124"/>
        <v>-522.61729732681022</v>
      </c>
      <c r="M182" s="80">
        <f t="shared" ca="1" si="151"/>
        <v>0</v>
      </c>
      <c r="N182" s="80">
        <f t="shared" ca="1" si="125"/>
        <v>0</v>
      </c>
      <c r="O182" s="81">
        <f t="shared" ca="1" si="117"/>
        <v>-1944.1138067905574</v>
      </c>
      <c r="P182" s="79">
        <f t="shared" ca="1" si="118"/>
        <v>630297.83432384604</v>
      </c>
      <c r="Q182" s="35"/>
      <c r="R182">
        <f t="shared" ca="1" si="126"/>
        <v>299</v>
      </c>
      <c r="S182" s="78">
        <f t="shared" ca="1" si="136"/>
        <v>79.83333333333249</v>
      </c>
      <c r="T182" s="55">
        <f t="shared" ca="1" si="127"/>
        <v>8.641806137517527E-3</v>
      </c>
      <c r="U182" s="78">
        <f t="shared" ca="1" si="128"/>
        <v>0.42699840900234987</v>
      </c>
      <c r="V182" s="79">
        <f t="shared" ca="1" si="137"/>
        <v>499319.36337787402</v>
      </c>
      <c r="W182" s="79">
        <f t="shared" ca="1" si="119"/>
        <v>4493.5094785805231</v>
      </c>
      <c r="X182" s="80">
        <f t="shared" ca="1" si="138"/>
        <v>-8.5399681800469978</v>
      </c>
      <c r="Y182" s="80">
        <f t="shared" ca="1" si="139"/>
        <v>-208.04973474078085</v>
      </c>
      <c r="Z182" s="80">
        <f t="shared" ca="1" si="129"/>
        <v>0</v>
      </c>
      <c r="AA182" s="80">
        <f t="shared" ca="1" si="140"/>
        <v>0</v>
      </c>
      <c r="AB182" s="81">
        <f t="shared" ca="1" si="120"/>
        <v>-830.13350241906983</v>
      </c>
      <c r="AC182" s="79">
        <f t="shared" ca="1" si="121"/>
        <v>502766.1496511146</v>
      </c>
      <c r="AD182" s="35"/>
      <c r="AE182" s="55">
        <f t="shared" ca="1" si="141"/>
        <v>8.641806137517527E-3</v>
      </c>
      <c r="AF182" s="78">
        <f t="shared" ca="1" si="142"/>
        <v>0.42699840900234987</v>
      </c>
      <c r="AG182" s="35"/>
      <c r="AH182" s="35"/>
      <c r="AR182" s="69">
        <f t="shared" si="130"/>
        <v>15</v>
      </c>
      <c r="AS182" s="70">
        <f t="shared" si="143"/>
        <v>179</v>
      </c>
      <c r="AT182" s="71">
        <f t="shared" ca="1" si="152"/>
        <v>0.20989595349446627</v>
      </c>
      <c r="AU182" s="72">
        <f t="shared" ca="1" si="131"/>
        <v>8.9992694218428149E-3</v>
      </c>
      <c r="AV182" s="73">
        <f t="shared" ca="1" si="132"/>
        <v>1.0089992694218428</v>
      </c>
      <c r="AW182" s="74">
        <f ca="1">PRODUCT(AV$4:AV182)</f>
        <v>4.7002605717477284</v>
      </c>
      <c r="BO182" s="70">
        <f t="shared" si="146"/>
        <v>179</v>
      </c>
      <c r="BP182" s="171">
        <f t="shared" ca="1" si="150"/>
        <v>0.11349999999999999</v>
      </c>
      <c r="BQ182" s="172">
        <f t="shared" ca="1" si="134"/>
        <v>8.9992694218428149E-3</v>
      </c>
      <c r="BR182" s="172">
        <f t="shared" ca="1" si="149"/>
        <v>0.2127541621864093</v>
      </c>
    </row>
    <row r="183" spans="5:70">
      <c r="E183">
        <f t="shared" si="154"/>
        <v>180</v>
      </c>
      <c r="F183" s="64">
        <f t="shared" si="135"/>
        <v>69.916666666666586</v>
      </c>
      <c r="G183" s="55">
        <f t="shared" si="114"/>
        <v>0</v>
      </c>
      <c r="H183" s="78">
        <f t="shared" si="147"/>
        <v>1</v>
      </c>
      <c r="I183" s="79">
        <f t="shared" ca="1" si="123"/>
        <v>630297.83432384604</v>
      </c>
      <c r="J183" s="79">
        <f t="shared" ca="1" si="115"/>
        <v>5672.2200270843359</v>
      </c>
      <c r="K183" s="80">
        <f t="shared" ca="1" si="116"/>
        <v>-20</v>
      </c>
      <c r="L183" s="80">
        <f t="shared" ca="1" si="124"/>
        <v>-525.24819526987176</v>
      </c>
      <c r="M183" s="80">
        <f t="shared" ca="1" si="151"/>
        <v>0</v>
      </c>
      <c r="N183" s="80">
        <f t="shared" ca="1" si="125"/>
        <v>0</v>
      </c>
      <c r="O183" s="81">
        <f t="shared" ca="1" si="117"/>
        <v>-1944.1138067905574</v>
      </c>
      <c r="P183" s="79">
        <f t="shared" ca="1" si="118"/>
        <v>633480.69234886998</v>
      </c>
      <c r="Q183" s="35"/>
      <c r="R183">
        <f t="shared" ca="1" si="126"/>
        <v>300</v>
      </c>
      <c r="S183" s="78">
        <f t="shared" ca="1" si="136"/>
        <v>79.916666666665819</v>
      </c>
      <c r="T183" s="55">
        <f t="shared" ca="1" si="127"/>
        <v>8.641806137517527E-3</v>
      </c>
      <c r="U183" s="78">
        <f t="shared" ca="1" si="128"/>
        <v>0.42330837153072315</v>
      </c>
      <c r="V183" s="79">
        <f t="shared" ca="1" si="137"/>
        <v>498421.34205332352</v>
      </c>
      <c r="W183" s="79">
        <f t="shared" ca="1" si="119"/>
        <v>4485.4279427343326</v>
      </c>
      <c r="X183" s="80">
        <f t="shared" ca="1" si="138"/>
        <v>-8.4661674306144636</v>
      </c>
      <c r="Y183" s="80">
        <f t="shared" ca="1" si="139"/>
        <v>-207.67555918888482</v>
      </c>
      <c r="Z183" s="80">
        <f t="shared" ca="1" si="129"/>
        <v>0</v>
      </c>
      <c r="AA183" s="80">
        <f t="shared" ca="1" si="140"/>
        <v>0</v>
      </c>
      <c r="AB183" s="81">
        <f t="shared" ca="1" si="120"/>
        <v>-822.95964962290566</v>
      </c>
      <c r="AC183" s="79">
        <f t="shared" ca="1" si="121"/>
        <v>501867.66861981543</v>
      </c>
      <c r="AD183" s="35"/>
      <c r="AE183" s="55">
        <f t="shared" ca="1" si="141"/>
        <v>8.641806137517527E-3</v>
      </c>
      <c r="AF183" s="78">
        <f t="shared" ca="1" si="142"/>
        <v>0.42330837153072315</v>
      </c>
      <c r="AG183" s="35"/>
      <c r="AH183" s="35"/>
      <c r="AR183" s="69">
        <f t="shared" si="130"/>
        <v>15</v>
      </c>
      <c r="AS183" s="70">
        <f t="shared" si="143"/>
        <v>180</v>
      </c>
      <c r="AT183" s="71">
        <f t="shared" ca="1" si="152"/>
        <v>0.20800704325841499</v>
      </c>
      <c r="AU183" s="72">
        <f t="shared" ca="1" si="131"/>
        <v>8.9992694218428149E-3</v>
      </c>
      <c r="AV183" s="73">
        <f t="shared" ca="1" si="132"/>
        <v>1.0089992694218428</v>
      </c>
      <c r="AW183" s="74">
        <f ca="1">PRODUCT(AV$4:AV183)</f>
        <v>4.7425594829857509</v>
      </c>
      <c r="BO183" s="70">
        <f t="shared" si="146"/>
        <v>180</v>
      </c>
      <c r="BP183" s="171">
        <f t="shared" ca="1" si="150"/>
        <v>0.11349999999999999</v>
      </c>
      <c r="BQ183" s="172">
        <f t="shared" ca="1" si="134"/>
        <v>8.9992694218428149E-3</v>
      </c>
      <c r="BR183" s="172">
        <f t="shared" ca="1" si="149"/>
        <v>0.21085660677268633</v>
      </c>
    </row>
    <row r="184" spans="5:70">
      <c r="E184">
        <f t="shared" si="154"/>
        <v>181</v>
      </c>
      <c r="F184" s="64">
        <f t="shared" si="135"/>
        <v>69.999999999999915</v>
      </c>
      <c r="G184" s="55">
        <f t="shared" si="114"/>
        <v>0</v>
      </c>
      <c r="H184" s="78">
        <f t="shared" si="147"/>
        <v>1</v>
      </c>
      <c r="I184" s="79">
        <f t="shared" ca="1" si="123"/>
        <v>633480.69234886998</v>
      </c>
      <c r="J184" s="79">
        <f t="shared" ca="1" si="115"/>
        <v>5700.8634239830017</v>
      </c>
      <c r="K184" s="80">
        <f t="shared" ca="1" si="116"/>
        <v>-20</v>
      </c>
      <c r="L184" s="80">
        <f t="shared" ca="1" si="124"/>
        <v>-527.90057695739165</v>
      </c>
      <c r="M184" s="80">
        <f t="shared" ca="1" si="151"/>
        <v>-4751.1051926165246</v>
      </c>
      <c r="N184" s="80">
        <f t="shared" ca="1" si="125"/>
        <v>0</v>
      </c>
      <c r="O184" s="81">
        <f t="shared" ca="1" si="117"/>
        <v>-1944.1138067905574</v>
      </c>
      <c r="P184" s="79">
        <f t="shared" ca="1" si="118"/>
        <v>631938.43619648844</v>
      </c>
      <c r="Q184" s="35"/>
      <c r="R184">
        <f t="shared" ca="1" si="126"/>
        <v>301</v>
      </c>
      <c r="S184" s="78">
        <f t="shared" ca="1" si="136"/>
        <v>79.999999999999147</v>
      </c>
      <c r="T184" s="55">
        <f t="shared" ca="1" si="127"/>
        <v>8.641806137517527E-3</v>
      </c>
      <c r="U184" s="78">
        <f t="shared" ca="1" si="128"/>
        <v>0.41965022264756641</v>
      </c>
      <c r="V184" s="79">
        <f t="shared" ca="1" si="137"/>
        <v>497530.62552091508</v>
      </c>
      <c r="W184" s="79">
        <f t="shared" ca="1" si="119"/>
        <v>4477.4121446806994</v>
      </c>
      <c r="X184" s="80">
        <f t="shared" ca="1" si="138"/>
        <v>-8.3930044529513275</v>
      </c>
      <c r="Y184" s="80">
        <f t="shared" ca="1" si="139"/>
        <v>-207.30442730038129</v>
      </c>
      <c r="Z184" s="80">
        <f t="shared" ca="1" si="129"/>
        <v>-3731.4796914068629</v>
      </c>
      <c r="AA184" s="80">
        <f t="shared" ca="1" si="140"/>
        <v>0</v>
      </c>
      <c r="AB184" s="81">
        <f t="shared" ca="1" si="120"/>
        <v>-815.8477918718653</v>
      </c>
      <c r="AC184" s="79">
        <f t="shared" ca="1" si="121"/>
        <v>497245.01275056368</v>
      </c>
      <c r="AD184" s="35"/>
      <c r="AE184" s="55">
        <f t="shared" ca="1" si="141"/>
        <v>8.641806137517527E-3</v>
      </c>
      <c r="AF184" s="78">
        <f t="shared" ca="1" si="142"/>
        <v>0.41965022264756641</v>
      </c>
      <c r="AG184" s="35"/>
      <c r="AH184" s="35"/>
      <c r="AR184" s="69">
        <f t="shared" si="130"/>
        <v>16</v>
      </c>
      <c r="AS184" s="70">
        <f t="shared" si="143"/>
        <v>181</v>
      </c>
      <c r="AT184" s="71">
        <f t="shared" ca="1" si="152"/>
        <v>0.20613513183449159</v>
      </c>
      <c r="AU184" s="72">
        <f t="shared" ca="1" si="131"/>
        <v>8.9992694218428149E-3</v>
      </c>
      <c r="AV184" s="73">
        <f t="shared" ca="1" si="132"/>
        <v>1.0089992694218428</v>
      </c>
      <c r="AW184" s="74">
        <f ca="1">PRODUCT(AV$4:AV184)</f>
        <v>4.7852390535222549</v>
      </c>
      <c r="BO184" s="70">
        <f t="shared" si="146"/>
        <v>181</v>
      </c>
      <c r="BP184" s="171">
        <f t="shared" ca="1" si="150"/>
        <v>0.11349999999999999</v>
      </c>
      <c r="BQ184" s="172">
        <f t="shared" ca="1" si="134"/>
        <v>8.9992694218428149E-3</v>
      </c>
      <c r="BR184" s="172">
        <f t="shared" ca="1" si="149"/>
        <v>0.20897597566498466</v>
      </c>
    </row>
    <row r="185" spans="5:70">
      <c r="E185">
        <f t="shared" si="154"/>
        <v>182</v>
      </c>
      <c r="F185" s="64">
        <f t="shared" si="135"/>
        <v>70.083333333333243</v>
      </c>
      <c r="G185" s="55">
        <f t="shared" si="114"/>
        <v>0</v>
      </c>
      <c r="H185" s="78">
        <f t="shared" si="147"/>
        <v>1</v>
      </c>
      <c r="I185" s="79">
        <f t="shared" ca="1" si="123"/>
        <v>631938.43619648844</v>
      </c>
      <c r="J185" s="79">
        <f t="shared" ca="1" si="115"/>
        <v>5686.9842453502251</v>
      </c>
      <c r="K185" s="80">
        <f t="shared" ca="1" si="116"/>
        <v>-20</v>
      </c>
      <c r="L185" s="80">
        <f t="shared" ca="1" si="124"/>
        <v>-526.61536349707376</v>
      </c>
      <c r="M185" s="80">
        <f t="shared" ca="1" si="151"/>
        <v>0</v>
      </c>
      <c r="N185" s="80">
        <f t="shared" ca="1" si="125"/>
        <v>0</v>
      </c>
      <c r="O185" s="81">
        <f t="shared" ca="1" si="117"/>
        <v>-1944.1138067905574</v>
      </c>
      <c r="P185" s="79">
        <f t="shared" ca="1" si="118"/>
        <v>635134.69127155107</v>
      </c>
      <c r="Q185" s="35"/>
      <c r="R185">
        <f t="shared" ca="1" si="126"/>
        <v>302</v>
      </c>
      <c r="S185" s="78">
        <f t="shared" ca="1" si="136"/>
        <v>80.083333333332476</v>
      </c>
      <c r="T185" s="55">
        <f t="shared" ca="1" si="127"/>
        <v>8.641806137517527E-3</v>
      </c>
      <c r="U185" s="78">
        <f t="shared" ca="1" si="128"/>
        <v>0.4160236867778801</v>
      </c>
      <c r="V185" s="79">
        <f t="shared" ca="1" si="137"/>
        <v>492947.91774752585</v>
      </c>
      <c r="W185" s="79">
        <f t="shared" ca="1" si="119"/>
        <v>4436.1711227463966</v>
      </c>
      <c r="X185" s="80">
        <f t="shared" ca="1" si="138"/>
        <v>-8.3204737355576022</v>
      </c>
      <c r="Y185" s="80">
        <f t="shared" ca="1" si="139"/>
        <v>-205.39496572813579</v>
      </c>
      <c r="Z185" s="80">
        <f t="shared" ca="1" si="129"/>
        <v>0</v>
      </c>
      <c r="AA185" s="80">
        <f t="shared" ca="1" si="140"/>
        <v>0</v>
      </c>
      <c r="AB185" s="81">
        <f t="shared" ca="1" si="120"/>
        <v>-808.79739341678703</v>
      </c>
      <c r="AC185" s="79">
        <f t="shared" ca="1" si="121"/>
        <v>496361.57603739173</v>
      </c>
      <c r="AD185" s="35"/>
      <c r="AE185" s="55">
        <f t="shared" ca="1" si="141"/>
        <v>8.641806137517527E-3</v>
      </c>
      <c r="AF185" s="78">
        <f t="shared" ca="1" si="142"/>
        <v>0.4160236867778801</v>
      </c>
      <c r="AG185" s="35"/>
      <c r="AH185" s="35"/>
      <c r="AR185" s="69">
        <f t="shared" si="130"/>
        <v>16</v>
      </c>
      <c r="AS185" s="70">
        <f t="shared" si="143"/>
        <v>182</v>
      </c>
      <c r="AT185" s="71">
        <f t="shared" ca="1" si="152"/>
        <v>0.20428006624580591</v>
      </c>
      <c r="AU185" s="72">
        <f t="shared" ca="1" si="131"/>
        <v>8.9992694218428149E-3</v>
      </c>
      <c r="AV185" s="73">
        <f t="shared" ca="1" si="132"/>
        <v>1.0089992694218428</v>
      </c>
      <c r="AW185" s="74">
        <f ca="1">PRODUCT(AV$4:AV185)</f>
        <v>4.8283027090128261</v>
      </c>
      <c r="BO185" s="70">
        <f t="shared" si="146"/>
        <v>182</v>
      </c>
      <c r="BP185" s="171">
        <f t="shared" ca="1" si="150"/>
        <v>0.11349999999999999</v>
      </c>
      <c r="BQ185" s="172">
        <f t="shared" ca="1" si="134"/>
        <v>8.9992694218428149E-3</v>
      </c>
      <c r="BR185" s="172">
        <f t="shared" ca="1" si="149"/>
        <v>0.20711211791533607</v>
      </c>
    </row>
    <row r="186" spans="5:70">
      <c r="E186">
        <f t="shared" si="154"/>
        <v>183</v>
      </c>
      <c r="F186" s="64">
        <f t="shared" si="135"/>
        <v>70.166666666666572</v>
      </c>
      <c r="G186" s="55">
        <f t="shared" si="114"/>
        <v>0</v>
      </c>
      <c r="H186" s="78">
        <f t="shared" si="147"/>
        <v>1</v>
      </c>
      <c r="I186" s="79">
        <f t="shared" ca="1" si="123"/>
        <v>635134.69127155107</v>
      </c>
      <c r="J186" s="79">
        <f t="shared" ca="1" si="115"/>
        <v>5715.7482059116464</v>
      </c>
      <c r="K186" s="80">
        <f t="shared" ca="1" si="116"/>
        <v>-20</v>
      </c>
      <c r="L186" s="80">
        <f t="shared" ca="1" si="124"/>
        <v>-529.27890939295924</v>
      </c>
      <c r="M186" s="80">
        <f t="shared" ca="1" si="151"/>
        <v>0</v>
      </c>
      <c r="N186" s="80">
        <f t="shared" ca="1" si="125"/>
        <v>0</v>
      </c>
      <c r="O186" s="81">
        <f t="shared" ca="1" si="117"/>
        <v>-1944.1138067905574</v>
      </c>
      <c r="P186" s="79">
        <f t="shared" ca="1" si="118"/>
        <v>638357.04676127911</v>
      </c>
      <c r="Q186" s="35"/>
      <c r="R186">
        <f t="shared" ca="1" si="126"/>
        <v>303</v>
      </c>
      <c r="S186" s="78">
        <f t="shared" ca="1" si="136"/>
        <v>80.166666666665805</v>
      </c>
      <c r="T186" s="55">
        <f t="shared" ca="1" si="127"/>
        <v>8.641806137517527E-3</v>
      </c>
      <c r="U186" s="78">
        <f t="shared" ca="1" si="128"/>
        <v>0.41242849072813037</v>
      </c>
      <c r="V186" s="79">
        <f t="shared" ca="1" si="137"/>
        <v>492072.11552316393</v>
      </c>
      <c r="W186" s="79">
        <f t="shared" ca="1" si="119"/>
        <v>4428.289542569114</v>
      </c>
      <c r="X186" s="80">
        <f t="shared" ca="1" si="138"/>
        <v>-8.2485698145626074</v>
      </c>
      <c r="Y186" s="80">
        <f t="shared" ca="1" si="139"/>
        <v>-205.03004813465165</v>
      </c>
      <c r="Z186" s="80">
        <f t="shared" ca="1" si="129"/>
        <v>0</v>
      </c>
      <c r="AA186" s="80">
        <f t="shared" ca="1" si="140"/>
        <v>0</v>
      </c>
      <c r="AB186" s="81">
        <f t="shared" ca="1" si="120"/>
        <v>-801.80792313834957</v>
      </c>
      <c r="AC186" s="79">
        <f t="shared" ca="1" si="121"/>
        <v>495485.31852464547</v>
      </c>
      <c r="AD186" s="35"/>
      <c r="AE186" s="55">
        <f t="shared" ca="1" si="141"/>
        <v>8.641806137517527E-3</v>
      </c>
      <c r="AF186" s="78">
        <f t="shared" ca="1" si="142"/>
        <v>0.41242849072813037</v>
      </c>
      <c r="AG186" s="35"/>
      <c r="AH186" s="35"/>
      <c r="AR186" s="69">
        <f t="shared" si="130"/>
        <v>16</v>
      </c>
      <c r="AS186" s="70">
        <f t="shared" si="143"/>
        <v>183</v>
      </c>
      <c r="AT186" s="71">
        <f t="shared" ca="1" si="152"/>
        <v>0.202441694892148</v>
      </c>
      <c r="AU186" s="72">
        <f t="shared" ca="1" si="131"/>
        <v>8.9992694218428149E-3</v>
      </c>
      <c r="AV186" s="73">
        <f t="shared" ca="1" si="132"/>
        <v>1.0089992694218428</v>
      </c>
      <c r="AW186" s="74">
        <f ca="1">PRODUCT(AV$4:AV186)</f>
        <v>4.8717539059414463</v>
      </c>
      <c r="BO186" s="70">
        <f t="shared" si="146"/>
        <v>183</v>
      </c>
      <c r="BP186" s="171">
        <f t="shared" ca="1" si="150"/>
        <v>0.11349999999999999</v>
      </c>
      <c r="BQ186" s="172">
        <f t="shared" ca="1" si="134"/>
        <v>8.9992694218428149E-3</v>
      </c>
      <c r="BR186" s="172">
        <f t="shared" ca="1" si="149"/>
        <v>0.20526488392207801</v>
      </c>
    </row>
    <row r="187" spans="5:70">
      <c r="E187">
        <f t="shared" si="154"/>
        <v>184</v>
      </c>
      <c r="F187" s="64">
        <f t="shared" si="135"/>
        <v>70.249999999999901</v>
      </c>
      <c r="G187" s="55">
        <f t="shared" si="114"/>
        <v>0</v>
      </c>
      <c r="H187" s="78">
        <f t="shared" si="147"/>
        <v>1</v>
      </c>
      <c r="I187" s="79">
        <f t="shared" ca="1" si="123"/>
        <v>638357.04676127911</v>
      </c>
      <c r="J187" s="79">
        <f t="shared" ca="1" si="115"/>
        <v>5744.7470511366628</v>
      </c>
      <c r="K187" s="80">
        <f t="shared" ca="1" si="116"/>
        <v>-20</v>
      </c>
      <c r="L187" s="80">
        <f t="shared" ca="1" si="124"/>
        <v>-531.96420563439926</v>
      </c>
      <c r="M187" s="80">
        <f t="shared" ca="1" si="151"/>
        <v>0</v>
      </c>
      <c r="N187" s="80">
        <f t="shared" ca="1" si="125"/>
        <v>0</v>
      </c>
      <c r="O187" s="81">
        <f t="shared" ca="1" si="117"/>
        <v>-1944.1138067905574</v>
      </c>
      <c r="P187" s="79">
        <f t="shared" ca="1" si="118"/>
        <v>641605.71579999081</v>
      </c>
      <c r="Q187" s="35"/>
      <c r="R187">
        <f t="shared" ca="1" si="126"/>
        <v>304</v>
      </c>
      <c r="S187" s="78">
        <f t="shared" ca="1" si="136"/>
        <v>80.249999999999133</v>
      </c>
      <c r="T187" s="55">
        <f t="shared" ca="1" si="127"/>
        <v>8.641806137517527E-3</v>
      </c>
      <c r="U187" s="78">
        <f t="shared" ca="1" si="128"/>
        <v>0.40886436366566892</v>
      </c>
      <c r="V187" s="79">
        <f t="shared" ca="1" si="137"/>
        <v>491203.43045796937</v>
      </c>
      <c r="W187" s="79">
        <f t="shared" ca="1" si="119"/>
        <v>4420.4720116246972</v>
      </c>
      <c r="X187" s="80">
        <f t="shared" ca="1" si="138"/>
        <v>-8.1772872733133788</v>
      </c>
      <c r="Y187" s="80">
        <f t="shared" ca="1" si="139"/>
        <v>-204.66809602415393</v>
      </c>
      <c r="Z187" s="80">
        <f t="shared" ca="1" si="129"/>
        <v>0</v>
      </c>
      <c r="AA187" s="80">
        <f t="shared" ca="1" si="140"/>
        <v>0</v>
      </c>
      <c r="AB187" s="81">
        <f t="shared" ca="1" si="120"/>
        <v>-794.87885450706244</v>
      </c>
      <c r="AC187" s="79">
        <f t="shared" ca="1" si="121"/>
        <v>494616.17823178956</v>
      </c>
      <c r="AD187" s="35"/>
      <c r="AE187" s="55">
        <f t="shared" ca="1" si="141"/>
        <v>8.641806137517527E-3</v>
      </c>
      <c r="AF187" s="78">
        <f t="shared" ca="1" si="142"/>
        <v>0.40886436366566892</v>
      </c>
      <c r="AG187" s="35"/>
      <c r="AH187" s="35"/>
      <c r="AR187" s="69">
        <f t="shared" si="130"/>
        <v>16</v>
      </c>
      <c r="AS187" s="70">
        <f t="shared" si="143"/>
        <v>184</v>
      </c>
      <c r="AT187" s="71">
        <f t="shared" ca="1" si="152"/>
        <v>0.20061986753759906</v>
      </c>
      <c r="AU187" s="72">
        <f t="shared" ca="1" si="131"/>
        <v>8.9992694218428149E-3</v>
      </c>
      <c r="AV187" s="73">
        <f t="shared" ca="1" si="132"/>
        <v>1.0089992694218428</v>
      </c>
      <c r="AW187" s="74">
        <f ca="1">PRODUCT(AV$4:AV187)</f>
        <v>4.9155961318979289</v>
      </c>
      <c r="BO187" s="70">
        <f t="shared" si="146"/>
        <v>184</v>
      </c>
      <c r="BP187" s="171">
        <f t="shared" ca="1" si="150"/>
        <v>0.11349999999999999</v>
      </c>
      <c r="BQ187" s="172">
        <f t="shared" ca="1" si="134"/>
        <v>8.9992694218428149E-3</v>
      </c>
      <c r="BR187" s="172">
        <f t="shared" ca="1" si="149"/>
        <v>0.20343412541784586</v>
      </c>
    </row>
    <row r="188" spans="5:70">
      <c r="E188">
        <f t="shared" si="154"/>
        <v>185</v>
      </c>
      <c r="F188" s="64">
        <f t="shared" si="135"/>
        <v>70.333333333333229</v>
      </c>
      <c r="G188" s="55">
        <f t="shared" si="114"/>
        <v>0</v>
      </c>
      <c r="H188" s="78">
        <f t="shared" si="147"/>
        <v>1</v>
      </c>
      <c r="I188" s="79">
        <f t="shared" ca="1" si="123"/>
        <v>641605.71579999081</v>
      </c>
      <c r="J188" s="79">
        <f t="shared" ca="1" si="115"/>
        <v>5773.9826990784286</v>
      </c>
      <c r="K188" s="80">
        <f t="shared" ca="1" si="116"/>
        <v>-20</v>
      </c>
      <c r="L188" s="80">
        <f t="shared" ca="1" si="124"/>
        <v>-534.67142983332576</v>
      </c>
      <c r="M188" s="80">
        <f t="shared" ca="1" si="151"/>
        <v>0</v>
      </c>
      <c r="N188" s="80">
        <f t="shared" ca="1" si="125"/>
        <v>0</v>
      </c>
      <c r="O188" s="81">
        <f t="shared" ca="1" si="117"/>
        <v>-1944.1138067905574</v>
      </c>
      <c r="P188" s="79">
        <f t="shared" ca="1" si="118"/>
        <v>644880.91326244536</v>
      </c>
      <c r="Q188" s="35"/>
      <c r="R188">
        <f t="shared" ca="1" si="126"/>
        <v>305</v>
      </c>
      <c r="S188" s="78">
        <f t="shared" ca="1" si="136"/>
        <v>80.333333333332462</v>
      </c>
      <c r="T188" s="55">
        <f t="shared" ca="1" si="127"/>
        <v>8.641806137517527E-3</v>
      </c>
      <c r="U188" s="78">
        <f t="shared" ca="1" si="128"/>
        <v>0.40533103709833074</v>
      </c>
      <c r="V188" s="79">
        <f t="shared" ca="1" si="137"/>
        <v>490341.80110703059</v>
      </c>
      <c r="W188" s="79">
        <f t="shared" ca="1" si="119"/>
        <v>4412.7179769538316</v>
      </c>
      <c r="X188" s="80">
        <f t="shared" ca="1" si="138"/>
        <v>-8.1066207419666156</v>
      </c>
      <c r="Y188" s="80">
        <f t="shared" ca="1" si="139"/>
        <v>-204.30908379459609</v>
      </c>
      <c r="Z188" s="80">
        <f t="shared" ca="1" si="129"/>
        <v>0</v>
      </c>
      <c r="AA188" s="80">
        <f t="shared" ca="1" si="140"/>
        <v>0</v>
      </c>
      <c r="AB188" s="81">
        <f t="shared" ca="1" si="120"/>
        <v>-788.00966554360036</v>
      </c>
      <c r="AC188" s="79">
        <f t="shared" ca="1" si="121"/>
        <v>493754.09371390427</v>
      </c>
      <c r="AD188" s="35"/>
      <c r="AE188" s="55">
        <f t="shared" ca="1" si="141"/>
        <v>8.641806137517527E-3</v>
      </c>
      <c r="AF188" s="78">
        <f t="shared" ca="1" si="142"/>
        <v>0.40533103709833074</v>
      </c>
      <c r="AG188" s="35"/>
      <c r="AH188" s="35"/>
      <c r="AR188" s="69">
        <f t="shared" si="130"/>
        <v>16</v>
      </c>
      <c r="AS188" s="70">
        <f t="shared" si="143"/>
        <v>185</v>
      </c>
      <c r="AT188" s="71">
        <f t="shared" ca="1" si="152"/>
        <v>0.19881443529825379</v>
      </c>
      <c r="AU188" s="72">
        <f t="shared" ca="1" si="131"/>
        <v>8.9992694218428149E-3</v>
      </c>
      <c r="AV188" s="73">
        <f t="shared" ca="1" si="132"/>
        <v>1.0089992694218428</v>
      </c>
      <c r="AW188" s="74">
        <f ca="1">PRODUCT(AV$4:AV188)</f>
        <v>4.959832905857847</v>
      </c>
      <c r="BO188" s="70">
        <f t="shared" si="146"/>
        <v>185</v>
      </c>
      <c r="BP188" s="171">
        <f t="shared" ca="1" si="150"/>
        <v>0.11349999999999999</v>
      </c>
      <c r="BQ188" s="172">
        <f t="shared" ca="1" si="134"/>
        <v>8.9992694218428149E-3</v>
      </c>
      <c r="BR188" s="172">
        <f t="shared" ca="1" si="149"/>
        <v>0.20161969545767236</v>
      </c>
    </row>
    <row r="189" spans="5:70">
      <c r="E189">
        <f t="shared" si="154"/>
        <v>186</v>
      </c>
      <c r="F189" s="64">
        <f t="shared" si="135"/>
        <v>70.416666666666558</v>
      </c>
      <c r="G189" s="55">
        <f t="shared" si="114"/>
        <v>0</v>
      </c>
      <c r="H189" s="78">
        <f t="shared" si="147"/>
        <v>1</v>
      </c>
      <c r="I189" s="79">
        <f t="shared" ca="1" si="123"/>
        <v>644880.91326244536</v>
      </c>
      <c r="J189" s="79">
        <f t="shared" ca="1" si="115"/>
        <v>5803.4570834527931</v>
      </c>
      <c r="K189" s="80">
        <f t="shared" ca="1" si="116"/>
        <v>-20</v>
      </c>
      <c r="L189" s="80">
        <f t="shared" ca="1" si="124"/>
        <v>-537.40076105203786</v>
      </c>
      <c r="M189" s="80">
        <f t="shared" ca="1" si="151"/>
        <v>0</v>
      </c>
      <c r="N189" s="80">
        <f t="shared" ca="1" si="125"/>
        <v>0</v>
      </c>
      <c r="O189" s="81">
        <f t="shared" ca="1" si="117"/>
        <v>-1944.1138067905574</v>
      </c>
      <c r="P189" s="79">
        <f t="shared" ca="1" si="118"/>
        <v>648182.85577805561</v>
      </c>
      <c r="Q189" s="35"/>
      <c r="R189">
        <f t="shared" ca="1" si="126"/>
        <v>306</v>
      </c>
      <c r="S189" s="78">
        <f t="shared" ca="1" si="136"/>
        <v>80.41666666666579</v>
      </c>
      <c r="T189" s="55">
        <f t="shared" ca="1" si="127"/>
        <v>8.641806137517527E-3</v>
      </c>
      <c r="U189" s="78">
        <f t="shared" ca="1" si="128"/>
        <v>0.40182824485420804</v>
      </c>
      <c r="V189" s="79">
        <f t="shared" ca="1" si="137"/>
        <v>489487.16655642306</v>
      </c>
      <c r="W189" s="79">
        <f t="shared" ca="1" si="119"/>
        <v>4405.0268903756987</v>
      </c>
      <c r="X189" s="80">
        <f t="shared" ca="1" si="138"/>
        <v>-8.0365648970841601</v>
      </c>
      <c r="Y189" s="80">
        <f t="shared" ca="1" si="139"/>
        <v>-203.95298606517628</v>
      </c>
      <c r="Z189" s="80">
        <f t="shared" ca="1" si="129"/>
        <v>0</v>
      </c>
      <c r="AA189" s="80">
        <f t="shared" ca="1" si="140"/>
        <v>0</v>
      </c>
      <c r="AB189" s="81">
        <f t="shared" ca="1" si="120"/>
        <v>-781.19983877948255</v>
      </c>
      <c r="AC189" s="79">
        <f t="shared" ca="1" si="121"/>
        <v>492899.00405705703</v>
      </c>
      <c r="AD189" s="35"/>
      <c r="AE189" s="55">
        <f t="shared" ca="1" si="141"/>
        <v>8.641806137517527E-3</v>
      </c>
      <c r="AF189" s="78">
        <f t="shared" ca="1" si="142"/>
        <v>0.40182824485420804</v>
      </c>
      <c r="AG189" s="35"/>
      <c r="AH189" s="35"/>
      <c r="AR189" s="69">
        <f t="shared" si="130"/>
        <v>16</v>
      </c>
      <c r="AS189" s="70">
        <f t="shared" si="143"/>
        <v>186</v>
      </c>
      <c r="AT189" s="71">
        <f t="shared" ca="1" si="152"/>
        <v>0.19702525063005327</v>
      </c>
      <c r="AU189" s="72">
        <f t="shared" ca="1" si="131"/>
        <v>8.9992694218428149E-3</v>
      </c>
      <c r="AV189" s="73">
        <f t="shared" ca="1" si="132"/>
        <v>1.0089992694218428</v>
      </c>
      <c r="AW189" s="74">
        <f ca="1">PRODUCT(AV$4:AV189)</f>
        <v>5.0044677784649831</v>
      </c>
      <c r="BO189" s="70">
        <f t="shared" si="146"/>
        <v>186</v>
      </c>
      <c r="BP189" s="171">
        <f t="shared" ca="1" si="150"/>
        <v>0.11349999999999999</v>
      </c>
      <c r="BQ189" s="172">
        <f t="shared" ca="1" si="134"/>
        <v>8.9992694218428149E-3</v>
      </c>
      <c r="BR189" s="172">
        <f t="shared" ca="1" si="149"/>
        <v>0.19982144840719315</v>
      </c>
    </row>
    <row r="190" spans="5:70">
      <c r="E190">
        <f t="shared" si="154"/>
        <v>187</v>
      </c>
      <c r="F190" s="64">
        <f t="shared" si="135"/>
        <v>70.499999999999886</v>
      </c>
      <c r="G190" s="55">
        <f t="shared" si="114"/>
        <v>0</v>
      </c>
      <c r="H190" s="78">
        <f t="shared" si="147"/>
        <v>1</v>
      </c>
      <c r="I190" s="79">
        <f t="shared" ca="1" si="123"/>
        <v>648182.85577805561</v>
      </c>
      <c r="J190" s="79">
        <f t="shared" ca="1" si="115"/>
        <v>5833.172153766207</v>
      </c>
      <c r="K190" s="80">
        <f t="shared" ca="1" si="116"/>
        <v>-20</v>
      </c>
      <c r="L190" s="80">
        <f t="shared" ca="1" si="124"/>
        <v>-540.1523798150464</v>
      </c>
      <c r="M190" s="80">
        <f t="shared" ca="1" si="151"/>
        <v>0</v>
      </c>
      <c r="N190" s="80">
        <f t="shared" ca="1" si="125"/>
        <v>0</v>
      </c>
      <c r="O190" s="81">
        <f t="shared" ca="1" si="117"/>
        <v>-1944.1138067905574</v>
      </c>
      <c r="P190" s="79">
        <f t="shared" ca="1" si="118"/>
        <v>651511.76174521621</v>
      </c>
      <c r="Q190" s="35"/>
      <c r="R190">
        <f t="shared" ca="1" si="126"/>
        <v>307</v>
      </c>
      <c r="S190" s="78">
        <f t="shared" ca="1" si="136"/>
        <v>80.499999999999119</v>
      </c>
      <c r="T190" s="55">
        <f t="shared" ca="1" si="127"/>
        <v>8.641806137517527E-3</v>
      </c>
      <c r="U190" s="78">
        <f t="shared" ca="1" si="128"/>
        <v>0.39835572306159905</v>
      </c>
      <c r="V190" s="79">
        <f t="shared" ca="1" si="137"/>
        <v>488639.46641862049</v>
      </c>
      <c r="W190" s="79">
        <f t="shared" ca="1" si="119"/>
        <v>4397.3982084466807</v>
      </c>
      <c r="X190" s="80">
        <f t="shared" ca="1" si="138"/>
        <v>-7.9671144612319811</v>
      </c>
      <c r="Y190" s="80">
        <f t="shared" ca="1" si="139"/>
        <v>-203.59977767442521</v>
      </c>
      <c r="Z190" s="80">
        <f t="shared" ca="1" si="129"/>
        <v>0</v>
      </c>
      <c r="AA190" s="80">
        <f t="shared" ca="1" si="140"/>
        <v>0</v>
      </c>
      <c r="AB190" s="81">
        <f t="shared" ca="1" si="120"/>
        <v>-774.44886121809031</v>
      </c>
      <c r="AC190" s="79">
        <f t="shared" ca="1" si="121"/>
        <v>492050.8488737134</v>
      </c>
      <c r="AD190" s="35"/>
      <c r="AE190" s="55">
        <f t="shared" ca="1" si="141"/>
        <v>8.641806137517527E-3</v>
      </c>
      <c r="AF190" s="78">
        <f t="shared" ca="1" si="142"/>
        <v>0.39835572306159905</v>
      </c>
      <c r="AG190" s="35"/>
      <c r="AH190" s="35"/>
      <c r="AR190" s="69">
        <f t="shared" si="130"/>
        <v>16</v>
      </c>
      <c r="AS190" s="70">
        <f t="shared" si="143"/>
        <v>187</v>
      </c>
      <c r="AT190" s="71">
        <f t="shared" ca="1" si="152"/>
        <v>0.19525216731672732</v>
      </c>
      <c r="AU190" s="72">
        <f t="shared" ca="1" si="131"/>
        <v>8.9992694218428149E-3</v>
      </c>
      <c r="AV190" s="73">
        <f t="shared" ca="1" si="132"/>
        <v>1.0089992694218428</v>
      </c>
      <c r="AW190" s="74">
        <f ca="1">PRODUCT(AV$4:AV190)</f>
        <v>5.0495043323163209</v>
      </c>
      <c r="BO190" s="70">
        <f t="shared" si="146"/>
        <v>187</v>
      </c>
      <c r="BP190" s="171">
        <f t="shared" ca="1" si="150"/>
        <v>0.11349999999999999</v>
      </c>
      <c r="BQ190" s="172">
        <f t="shared" ca="1" si="134"/>
        <v>8.9992694218428149E-3</v>
      </c>
      <c r="BR190" s="172">
        <f t="shared" ca="1" si="149"/>
        <v>0.19803923993095748</v>
      </c>
    </row>
    <row r="191" spans="5:70">
      <c r="E191">
        <f t="shared" si="154"/>
        <v>188</v>
      </c>
      <c r="F191" s="64">
        <f t="shared" si="135"/>
        <v>70.583333333333215</v>
      </c>
      <c r="G191" s="55">
        <f t="shared" si="114"/>
        <v>0</v>
      </c>
      <c r="H191" s="78">
        <f t="shared" si="147"/>
        <v>1</v>
      </c>
      <c r="I191" s="79">
        <f t="shared" ca="1" si="123"/>
        <v>651511.76174521621</v>
      </c>
      <c r="J191" s="79">
        <f t="shared" ca="1" si="115"/>
        <v>5863.1298754446652</v>
      </c>
      <c r="K191" s="80">
        <f t="shared" ca="1" si="116"/>
        <v>-20</v>
      </c>
      <c r="L191" s="80">
        <f t="shared" ca="1" si="124"/>
        <v>-542.9264681210135</v>
      </c>
      <c r="M191" s="80">
        <f t="shared" ca="1" si="151"/>
        <v>0</v>
      </c>
      <c r="N191" s="80">
        <f t="shared" ca="1" si="125"/>
        <v>0</v>
      </c>
      <c r="O191" s="81">
        <f t="shared" ca="1" si="117"/>
        <v>-1944.1138067905574</v>
      </c>
      <c r="P191" s="79">
        <f t="shared" ca="1" si="118"/>
        <v>654867.85134574934</v>
      </c>
      <c r="Q191" s="35"/>
      <c r="R191">
        <f t="shared" ca="1" si="126"/>
        <v>308</v>
      </c>
      <c r="S191" s="78">
        <f t="shared" ca="1" si="136"/>
        <v>80.583333333332448</v>
      </c>
      <c r="T191" s="55">
        <f t="shared" ca="1" si="127"/>
        <v>9.4522381300610192E-3</v>
      </c>
      <c r="U191" s="78">
        <f t="shared" ca="1" si="128"/>
        <v>0.39459036990674817</v>
      </c>
      <c r="V191" s="79">
        <f t="shared" ca="1" si="137"/>
        <v>487399.8670780604</v>
      </c>
      <c r="W191" s="79">
        <f t="shared" ca="1" si="119"/>
        <v>4386.2427200058419</v>
      </c>
      <c r="X191" s="80">
        <f t="shared" ca="1" si="138"/>
        <v>-7.8918073981349632</v>
      </c>
      <c r="Y191" s="80">
        <f t="shared" ca="1" si="139"/>
        <v>-203.08327794919185</v>
      </c>
      <c r="Z191" s="80">
        <f t="shared" ca="1" si="129"/>
        <v>0</v>
      </c>
      <c r="AA191" s="80">
        <f t="shared" ca="1" si="140"/>
        <v>0</v>
      </c>
      <c r="AB191" s="81">
        <f t="shared" ca="1" si="120"/>
        <v>-767.12858616230233</v>
      </c>
      <c r="AC191" s="79">
        <f t="shared" ca="1" si="121"/>
        <v>490808.00612655666</v>
      </c>
      <c r="AD191" s="35"/>
      <c r="AE191" s="55">
        <f t="shared" ca="1" si="141"/>
        <v>9.4522381300610192E-3</v>
      </c>
      <c r="AF191" s="78">
        <f t="shared" ca="1" si="142"/>
        <v>0.39459036990674817</v>
      </c>
      <c r="AG191" s="35"/>
      <c r="AH191" s="35"/>
      <c r="AR191" s="69">
        <f t="shared" si="130"/>
        <v>16</v>
      </c>
      <c r="AS191" s="70">
        <f t="shared" si="143"/>
        <v>188</v>
      </c>
      <c r="AT191" s="71">
        <f t="shared" ca="1" si="152"/>
        <v>0.19349504045784535</v>
      </c>
      <c r="AU191" s="72">
        <f t="shared" ca="1" si="131"/>
        <v>8.9992694218428149E-3</v>
      </c>
      <c r="AV191" s="73">
        <f t="shared" ca="1" si="132"/>
        <v>1.0089992694218428</v>
      </c>
      <c r="AW191" s="74">
        <f ca="1">PRODUCT(AV$4:AV191)</f>
        <v>5.0949461822495978</v>
      </c>
      <c r="BO191" s="70">
        <f t="shared" si="146"/>
        <v>188</v>
      </c>
      <c r="BP191" s="171">
        <f t="shared" ca="1" si="150"/>
        <v>0.11349999999999999</v>
      </c>
      <c r="BQ191" s="172">
        <f t="shared" ca="1" si="134"/>
        <v>8.9992694218428149E-3</v>
      </c>
      <c r="BR191" s="172">
        <f t="shared" ca="1" si="149"/>
        <v>0.1962729269808432</v>
      </c>
    </row>
    <row r="192" spans="5:70">
      <c r="E192">
        <f t="shared" si="154"/>
        <v>189</v>
      </c>
      <c r="F192" s="64">
        <f t="shared" si="135"/>
        <v>70.666666666666544</v>
      </c>
      <c r="G192" s="55">
        <f t="shared" si="114"/>
        <v>0</v>
      </c>
      <c r="H192" s="78">
        <f t="shared" si="147"/>
        <v>1</v>
      </c>
      <c r="I192" s="79">
        <f t="shared" ca="1" si="123"/>
        <v>654867.85134574934</v>
      </c>
      <c r="J192" s="79">
        <f t="shared" ca="1" si="115"/>
        <v>5893.3322299637084</v>
      </c>
      <c r="K192" s="80">
        <f t="shared" ca="1" si="116"/>
        <v>-20</v>
      </c>
      <c r="L192" s="80">
        <f t="shared" ca="1" si="124"/>
        <v>-545.72320945479112</v>
      </c>
      <c r="M192" s="80">
        <f t="shared" ca="1" si="151"/>
        <v>0</v>
      </c>
      <c r="N192" s="80">
        <f t="shared" ca="1" si="125"/>
        <v>0</v>
      </c>
      <c r="O192" s="81">
        <f t="shared" ca="1" si="117"/>
        <v>-1944.1138067905574</v>
      </c>
      <c r="P192" s="79">
        <f t="shared" ca="1" si="118"/>
        <v>658251.34655946773</v>
      </c>
      <c r="Q192" s="35"/>
      <c r="R192">
        <f t="shared" ca="1" si="126"/>
        <v>309</v>
      </c>
      <c r="S192" s="78">
        <f t="shared" ca="1" si="136"/>
        <v>80.666666666665776</v>
      </c>
      <c r="T192" s="55">
        <f t="shared" ca="1" si="127"/>
        <v>9.4522381300610192E-3</v>
      </c>
      <c r="U192" s="78">
        <f t="shared" ca="1" si="128"/>
        <v>0.39086060776656073</v>
      </c>
      <c r="V192" s="79">
        <f t="shared" ca="1" si="137"/>
        <v>486168.77197650803</v>
      </c>
      <c r="W192" s="79">
        <f t="shared" ca="1" si="119"/>
        <v>4375.1637635030611</v>
      </c>
      <c r="X192" s="80">
        <f t="shared" ca="1" si="138"/>
        <v>-7.8172121553312142</v>
      </c>
      <c r="Y192" s="80">
        <f t="shared" ca="1" si="139"/>
        <v>-202.57032165687835</v>
      </c>
      <c r="Z192" s="80">
        <f t="shared" ca="1" si="129"/>
        <v>0</v>
      </c>
      <c r="AA192" s="80">
        <f t="shared" ca="1" si="140"/>
        <v>0</v>
      </c>
      <c r="AB192" s="81">
        <f t="shared" ca="1" si="120"/>
        <v>-759.87750408951933</v>
      </c>
      <c r="AC192" s="79">
        <f t="shared" ca="1" si="121"/>
        <v>489573.6707021094</v>
      </c>
      <c r="AD192" s="35"/>
      <c r="AE192" s="55">
        <f t="shared" ca="1" si="141"/>
        <v>9.4522381300610192E-3</v>
      </c>
      <c r="AF192" s="78">
        <f t="shared" ca="1" si="142"/>
        <v>0.39086060776656073</v>
      </c>
      <c r="AG192" s="35"/>
      <c r="AH192" s="35"/>
      <c r="AR192" s="69">
        <f t="shared" si="130"/>
        <v>16</v>
      </c>
      <c r="AS192" s="70">
        <f t="shared" si="143"/>
        <v>189</v>
      </c>
      <c r="AT192" s="71">
        <f t="shared" ca="1" si="152"/>
        <v>0.19175372645697483</v>
      </c>
      <c r="AU192" s="72">
        <f t="shared" ca="1" si="131"/>
        <v>8.9992694218428149E-3</v>
      </c>
      <c r="AV192" s="73">
        <f t="shared" ca="1" si="132"/>
        <v>1.0089992694218428</v>
      </c>
      <c r="AW192" s="74">
        <f ca="1">PRODUCT(AV$4:AV192)</f>
        <v>5.1407969756334513</v>
      </c>
      <c r="BO192" s="70">
        <f t="shared" si="146"/>
        <v>189</v>
      </c>
      <c r="BP192" s="171">
        <f t="shared" ca="1" si="150"/>
        <v>0.11349999999999999</v>
      </c>
      <c r="BQ192" s="172">
        <f t="shared" ca="1" si="134"/>
        <v>8.9992694218428149E-3</v>
      </c>
      <c r="BR192" s="172">
        <f t="shared" ca="1" si="149"/>
        <v>0.19452236778457502</v>
      </c>
    </row>
    <row r="193" spans="5:70">
      <c r="E193">
        <f t="shared" si="154"/>
        <v>190</v>
      </c>
      <c r="F193" s="64">
        <f t="shared" si="135"/>
        <v>70.749999999999872</v>
      </c>
      <c r="G193" s="55">
        <f t="shared" si="114"/>
        <v>0</v>
      </c>
      <c r="H193" s="78">
        <f t="shared" si="147"/>
        <v>1</v>
      </c>
      <c r="I193" s="79">
        <f t="shared" ca="1" si="123"/>
        <v>658251.34655946773</v>
      </c>
      <c r="J193" s="79">
        <f t="shared" ca="1" si="115"/>
        <v>5923.7812149794754</v>
      </c>
      <c r="K193" s="80">
        <f t="shared" ca="1" si="116"/>
        <v>-20</v>
      </c>
      <c r="L193" s="80">
        <f t="shared" ca="1" si="124"/>
        <v>-548.54278879955643</v>
      </c>
      <c r="M193" s="80">
        <f t="shared" ca="1" si="151"/>
        <v>0</v>
      </c>
      <c r="N193" s="80">
        <f t="shared" ca="1" si="125"/>
        <v>0</v>
      </c>
      <c r="O193" s="81">
        <f t="shared" ca="1" si="117"/>
        <v>-1944.1138067905574</v>
      </c>
      <c r="P193" s="79">
        <f t="shared" ca="1" si="118"/>
        <v>661662.47117885714</v>
      </c>
      <c r="Q193" s="35"/>
      <c r="R193">
        <f t="shared" ca="1" si="126"/>
        <v>310</v>
      </c>
      <c r="S193" s="78">
        <f t="shared" ca="1" si="136"/>
        <v>80.749999999999105</v>
      </c>
      <c r="T193" s="55">
        <f t="shared" ca="1" si="127"/>
        <v>9.4522381300610192E-3</v>
      </c>
      <c r="U193" s="78">
        <f t="shared" ca="1" si="128"/>
        <v>0.38716610022629083</v>
      </c>
      <c r="V193" s="79">
        <f t="shared" ca="1" si="137"/>
        <v>484946.10378442501</v>
      </c>
      <c r="W193" s="79">
        <f t="shared" ca="1" si="119"/>
        <v>4364.1606430289885</v>
      </c>
      <c r="X193" s="80">
        <f t="shared" ca="1" si="138"/>
        <v>-7.7433220045258171</v>
      </c>
      <c r="Y193" s="80">
        <f t="shared" ca="1" si="139"/>
        <v>-202.06087657684375</v>
      </c>
      <c r="Z193" s="80">
        <f t="shared" ca="1" si="129"/>
        <v>0</v>
      </c>
      <c r="AA193" s="80">
        <f t="shared" ca="1" si="140"/>
        <v>0</v>
      </c>
      <c r="AB193" s="81">
        <f t="shared" ca="1" si="120"/>
        <v>-752.69496097118872</v>
      </c>
      <c r="AC193" s="79">
        <f t="shared" ca="1" si="121"/>
        <v>488347.76526790141</v>
      </c>
      <c r="AD193" s="35"/>
      <c r="AE193" s="55">
        <f t="shared" ca="1" si="141"/>
        <v>9.4522381300610192E-3</v>
      </c>
      <c r="AF193" s="78">
        <f t="shared" ca="1" si="142"/>
        <v>0.38716610022629083</v>
      </c>
      <c r="AG193" s="35"/>
      <c r="AH193" s="35"/>
      <c r="AR193" s="69">
        <f t="shared" si="130"/>
        <v>16</v>
      </c>
      <c r="AS193" s="70">
        <f t="shared" si="143"/>
        <v>190</v>
      </c>
      <c r="AT193" s="71">
        <f t="shared" ca="1" si="152"/>
        <v>0.19002808300994617</v>
      </c>
      <c r="AU193" s="72">
        <f t="shared" ca="1" si="131"/>
        <v>8.9992694218428149E-3</v>
      </c>
      <c r="AV193" s="73">
        <f t="shared" ca="1" si="132"/>
        <v>1.0089992694218428</v>
      </c>
      <c r="AW193" s="74">
        <f ca="1">PRODUCT(AV$4:AV193)</f>
        <v>5.1870603926601717</v>
      </c>
      <c r="BO193" s="70">
        <f t="shared" si="146"/>
        <v>190</v>
      </c>
      <c r="BP193" s="171">
        <f t="shared" ca="1" si="150"/>
        <v>0.11349999999999999</v>
      </c>
      <c r="BQ193" s="172">
        <f t="shared" ca="1" si="134"/>
        <v>8.9992694218428149E-3</v>
      </c>
      <c r="BR193" s="172">
        <f t="shared" ca="1" si="149"/>
        <v>0.19278742183434527</v>
      </c>
    </row>
    <row r="194" spans="5:70">
      <c r="E194">
        <f t="shared" si="154"/>
        <v>191</v>
      </c>
      <c r="F194" s="64">
        <f t="shared" si="135"/>
        <v>70.833333333333201</v>
      </c>
      <c r="G194" s="55">
        <f t="shared" si="114"/>
        <v>0</v>
      </c>
      <c r="H194" s="78">
        <f t="shared" si="147"/>
        <v>1</v>
      </c>
      <c r="I194" s="79">
        <f t="shared" ca="1" si="123"/>
        <v>661662.47117885714</v>
      </c>
      <c r="J194" s="79">
        <f t="shared" ca="1" si="115"/>
        <v>5954.4788444608421</v>
      </c>
      <c r="K194" s="80">
        <f t="shared" ca="1" si="116"/>
        <v>-20</v>
      </c>
      <c r="L194" s="80">
        <f t="shared" ca="1" si="124"/>
        <v>-551.38539264904762</v>
      </c>
      <c r="M194" s="80">
        <f t="shared" ca="1" si="151"/>
        <v>0</v>
      </c>
      <c r="N194" s="80">
        <f t="shared" ca="1" si="125"/>
        <v>0</v>
      </c>
      <c r="O194" s="81">
        <f t="shared" ca="1" si="117"/>
        <v>-1944.1138067905574</v>
      </c>
      <c r="P194" s="79">
        <f t="shared" ca="1" si="118"/>
        <v>665101.45082387829</v>
      </c>
      <c r="Q194" s="35"/>
      <c r="R194">
        <f t="shared" ca="1" si="126"/>
        <v>311</v>
      </c>
      <c r="S194" s="78">
        <f t="shared" ca="1" si="136"/>
        <v>80.833333333332433</v>
      </c>
      <c r="T194" s="55">
        <f t="shared" ca="1" si="127"/>
        <v>9.4522381300610192E-3</v>
      </c>
      <c r="U194" s="78">
        <f t="shared" ca="1" si="128"/>
        <v>0.38350651405106484</v>
      </c>
      <c r="V194" s="79">
        <f t="shared" ca="1" si="137"/>
        <v>483731.78590030607</v>
      </c>
      <c r="W194" s="79">
        <f t="shared" ca="1" si="119"/>
        <v>4353.2326692260394</v>
      </c>
      <c r="X194" s="80">
        <f t="shared" ca="1" si="138"/>
        <v>-7.6701302810212972</v>
      </c>
      <c r="Y194" s="80">
        <f t="shared" ca="1" si="139"/>
        <v>-201.55491079179421</v>
      </c>
      <c r="Z194" s="80">
        <f t="shared" ca="1" si="129"/>
        <v>0</v>
      </c>
      <c r="AA194" s="80">
        <f t="shared" ca="1" si="140"/>
        <v>0</v>
      </c>
      <c r="AB194" s="81">
        <f t="shared" ca="1" si="120"/>
        <v>-745.58030896079208</v>
      </c>
      <c r="AC194" s="79">
        <f t="shared" ca="1" si="121"/>
        <v>487130.21321949846</v>
      </c>
      <c r="AD194" s="35"/>
      <c r="AE194" s="55">
        <f t="shared" ca="1" si="141"/>
        <v>9.4522381300610192E-3</v>
      </c>
      <c r="AF194" s="78">
        <f t="shared" ca="1" si="142"/>
        <v>0.38350651405106484</v>
      </c>
      <c r="AG194" s="35"/>
      <c r="AH194" s="35"/>
      <c r="AR194" s="69">
        <f t="shared" si="130"/>
        <v>16</v>
      </c>
      <c r="AS194" s="70">
        <f t="shared" si="143"/>
        <v>191</v>
      </c>
      <c r="AT194" s="71">
        <f t="shared" ca="1" si="152"/>
        <v>0.18831796909322335</v>
      </c>
      <c r="AU194" s="72">
        <f t="shared" ca="1" si="131"/>
        <v>8.9992694218428149E-3</v>
      </c>
      <c r="AV194" s="73">
        <f t="shared" ca="1" si="132"/>
        <v>1.0089992694218428</v>
      </c>
      <c r="AW194" s="74">
        <f ca="1">PRODUCT(AV$4:AV194)</f>
        <v>5.2337401466410904</v>
      </c>
      <c r="BO194" s="70">
        <f t="shared" si="146"/>
        <v>191</v>
      </c>
      <c r="BP194" s="171">
        <f t="shared" ca="1" si="150"/>
        <v>0.11349999999999999</v>
      </c>
      <c r="BQ194" s="172">
        <f t="shared" ca="1" si="134"/>
        <v>8.9992694218428149E-3</v>
      </c>
      <c r="BR194" s="172">
        <f t="shared" ca="1" si="149"/>
        <v>0.19106794987553616</v>
      </c>
    </row>
    <row r="195" spans="5:70">
      <c r="E195">
        <f t="shared" si="154"/>
        <v>192</v>
      </c>
      <c r="F195" s="64">
        <f t="shared" si="135"/>
        <v>70.916666666666529</v>
      </c>
      <c r="G195" s="55">
        <f t="shared" si="114"/>
        <v>0</v>
      </c>
      <c r="H195" s="78">
        <f t="shared" si="147"/>
        <v>1</v>
      </c>
      <c r="I195" s="79">
        <f t="shared" ca="1" si="123"/>
        <v>665101.45082387829</v>
      </c>
      <c r="J195" s="79">
        <f t="shared" ca="1" si="115"/>
        <v>5985.4271488226204</v>
      </c>
      <c r="K195" s="80">
        <f t="shared" ca="1" si="116"/>
        <v>-20</v>
      </c>
      <c r="L195" s="80">
        <f t="shared" ca="1" si="124"/>
        <v>-554.25120901989862</v>
      </c>
      <c r="M195" s="80">
        <f t="shared" ca="1" si="151"/>
        <v>0</v>
      </c>
      <c r="N195" s="80">
        <f t="shared" ca="1" si="125"/>
        <v>0</v>
      </c>
      <c r="O195" s="81">
        <f t="shared" ca="1" si="117"/>
        <v>-1944.1138067905574</v>
      </c>
      <c r="P195" s="79">
        <f t="shared" ca="1" si="118"/>
        <v>668568.51295689039</v>
      </c>
      <c r="Q195" s="35"/>
      <c r="R195">
        <f t="shared" ca="1" si="126"/>
        <v>312</v>
      </c>
      <c r="S195" s="78">
        <f t="shared" ca="1" si="136"/>
        <v>80.916666666665762</v>
      </c>
      <c r="T195" s="55">
        <f t="shared" ca="1" si="127"/>
        <v>9.4522381300610192E-3</v>
      </c>
      <c r="U195" s="78">
        <f t="shared" ca="1" si="128"/>
        <v>0.37988151915582458</v>
      </c>
      <c r="V195" s="79">
        <f t="shared" ca="1" si="137"/>
        <v>482525.74244380038</v>
      </c>
      <c r="W195" s="79">
        <f t="shared" ca="1" si="119"/>
        <v>4342.3791592264943</v>
      </c>
      <c r="X195" s="80">
        <f t="shared" ca="1" si="138"/>
        <v>-7.597630383116492</v>
      </c>
      <c r="Y195" s="80">
        <f t="shared" ca="1" si="139"/>
        <v>-201.05239268491684</v>
      </c>
      <c r="Z195" s="80">
        <f t="shared" ca="1" si="129"/>
        <v>0</v>
      </c>
      <c r="AA195" s="80">
        <f t="shared" ca="1" si="140"/>
        <v>0</v>
      </c>
      <c r="AB195" s="81">
        <f t="shared" ca="1" si="120"/>
        <v>-738.53290633541019</v>
      </c>
      <c r="AC195" s="79">
        <f t="shared" ca="1" si="121"/>
        <v>485920.93867362343</v>
      </c>
      <c r="AD195" s="35"/>
      <c r="AE195" s="55">
        <f t="shared" ca="1" si="141"/>
        <v>9.4522381300610192E-3</v>
      </c>
      <c r="AF195" s="78">
        <f t="shared" ca="1" si="142"/>
        <v>0.37988151915582458</v>
      </c>
      <c r="AG195" s="35"/>
      <c r="AH195" s="35"/>
      <c r="AR195" s="69">
        <f t="shared" si="130"/>
        <v>16</v>
      </c>
      <c r="AS195" s="70">
        <f t="shared" si="143"/>
        <v>192</v>
      </c>
      <c r="AT195" s="71">
        <f t="shared" ca="1" si="152"/>
        <v>0.18662324495237917</v>
      </c>
      <c r="AU195" s="72">
        <f t="shared" ca="1" si="131"/>
        <v>8.9992694218428149E-3</v>
      </c>
      <c r="AV195" s="73">
        <f t="shared" ca="1" si="132"/>
        <v>1.0089992694218428</v>
      </c>
      <c r="AW195" s="74">
        <f ca="1">PRODUCT(AV$4:AV195)</f>
        <v>5.2808399843046283</v>
      </c>
      <c r="BO195" s="70">
        <f t="shared" si="146"/>
        <v>192</v>
      </c>
      <c r="BP195" s="171">
        <f t="shared" ca="1" si="150"/>
        <v>0.11349999999999999</v>
      </c>
      <c r="BQ195" s="172">
        <f t="shared" ca="1" si="134"/>
        <v>8.9992694218428149E-3</v>
      </c>
      <c r="BR195" s="172">
        <f t="shared" ca="1" si="149"/>
        <v>0.18936381389554247</v>
      </c>
    </row>
    <row r="196" spans="5:70">
      <c r="E196">
        <f t="shared" si="154"/>
        <v>193</v>
      </c>
      <c r="F196" s="64">
        <f t="shared" si="135"/>
        <v>70.999999999999858</v>
      </c>
      <c r="G196" s="55">
        <f t="shared" ref="G196:G259" si="155">(1-(1-IF(F196&gt;$AJ$90,0,VLOOKUP(ROUND(F196,0),$AJ$4:$AK$90,2,FALSE)))^(1/12))*0</f>
        <v>0</v>
      </c>
      <c r="H196" s="78">
        <f t="shared" si="147"/>
        <v>1</v>
      </c>
      <c r="I196" s="79">
        <f t="shared" ca="1" si="123"/>
        <v>668568.51295689039</v>
      </c>
      <c r="J196" s="79">
        <f t="shared" ref="J196:J259" ca="1" si="156">(I196)*$AU196</f>
        <v>6016.6281750598655</v>
      </c>
      <c r="K196" s="80">
        <f t="shared" ref="K196:K259" ca="1" si="157">IF(I196=0,0,-$C$19)*H196</f>
        <v>-20</v>
      </c>
      <c r="L196" s="80">
        <f t="shared" ca="1" si="124"/>
        <v>-557.1404274640754</v>
      </c>
      <c r="M196" s="80">
        <f t="shared" ca="1" si="151"/>
        <v>-5014.2638471766777</v>
      </c>
      <c r="N196" s="80">
        <f t="shared" ca="1" si="125"/>
        <v>0</v>
      </c>
      <c r="O196" s="81">
        <f t="shared" ref="O196:O259" ca="1" si="158">-MIN(
IF(MOD(E196-1,IF($C$7="Annual",12,1))=0,1,0)
*IF(F196&lt;=$C$6,H196*$C$5*$C$4/IF($C$7="Monthly",12,1),$C$12),I196)</f>
        <v>-1944.1138067905574</v>
      </c>
      <c r="P196" s="79">
        <f t="shared" ref="P196:P259" ca="1" si="159">SUM(I196:O196)</f>
        <v>667049.62305051903</v>
      </c>
      <c r="Q196" s="35"/>
      <c r="R196">
        <f t="shared" ca="1" si="126"/>
        <v>313</v>
      </c>
      <c r="S196" s="78">
        <f t="shared" ca="1" si="136"/>
        <v>80.999999999999091</v>
      </c>
      <c r="T196" s="55">
        <f t="shared" ca="1" si="127"/>
        <v>9.4522381300610192E-3</v>
      </c>
      <c r="U196" s="78">
        <f t="shared" ca="1" si="128"/>
        <v>0.37629078857555437</v>
      </c>
      <c r="V196" s="79">
        <f t="shared" ca="1" si="137"/>
        <v>481327.89824889757</v>
      </c>
      <c r="W196" s="79">
        <f t="shared" ref="W196:W259" ca="1" si="160">(V196)*$AU196</f>
        <v>4331.5994365911738</v>
      </c>
      <c r="X196" s="80">
        <f t="shared" ca="1" si="138"/>
        <v>-7.5258157715110876</v>
      </c>
      <c r="Y196" s="80">
        <f t="shared" ca="1" si="139"/>
        <v>-200.55329093704066</v>
      </c>
      <c r="Z196" s="80">
        <f t="shared" ca="1" si="129"/>
        <v>-3609.9592368667318</v>
      </c>
      <c r="AA196" s="80">
        <f t="shared" ca="1" si="140"/>
        <v>0</v>
      </c>
      <c r="AB196" s="81">
        <f t="shared" ref="AB196:AB259" ca="1" si="161">-MIN(IF(MOD(R196,IF($C$7="Annual",12,1))=0,1,0)*$C$39*U196/IF($C$7="Monthly",12,1),V196)</f>
        <v>-731.55211743784184</v>
      </c>
      <c r="AC196" s="79">
        <f t="shared" ref="AC196:AC259" ca="1" si="162">SUM(V196:AB196)</f>
        <v>481109.90722447564</v>
      </c>
      <c r="AD196" s="35"/>
      <c r="AE196" s="55">
        <f t="shared" ca="1" si="141"/>
        <v>9.4522381300610192E-3</v>
      </c>
      <c r="AF196" s="78">
        <f t="shared" ca="1" si="142"/>
        <v>0.37629078857555437</v>
      </c>
      <c r="AG196" s="35"/>
      <c r="AH196" s="35"/>
      <c r="AR196" s="69">
        <f t="shared" si="130"/>
        <v>17</v>
      </c>
      <c r="AS196" s="70">
        <f t="shared" si="143"/>
        <v>193</v>
      </c>
      <c r="AT196" s="71">
        <f t="shared" ca="1" si="152"/>
        <v>0.18494377209067414</v>
      </c>
      <c r="AU196" s="72">
        <f t="shared" ca="1" si="131"/>
        <v>8.9992694218428149E-3</v>
      </c>
      <c r="AV196" s="73">
        <f t="shared" ca="1" si="132"/>
        <v>1.0089992694218428</v>
      </c>
      <c r="AW196" s="74">
        <f ca="1">PRODUCT(AV$4:AV196)</f>
        <v>5.3283636860970258</v>
      </c>
      <c r="BO196" s="70">
        <f t="shared" si="146"/>
        <v>193</v>
      </c>
      <c r="BP196" s="171">
        <f t="shared" ca="1" si="150"/>
        <v>0.11349999999999999</v>
      </c>
      <c r="BQ196" s="172">
        <f t="shared" ca="1" si="134"/>
        <v>8.9992694218428149E-3</v>
      </c>
      <c r="BR196" s="172">
        <f t="shared" ca="1" si="149"/>
        <v>0.18767487711269409</v>
      </c>
    </row>
    <row r="197" spans="5:70">
      <c r="E197">
        <f t="shared" si="154"/>
        <v>194</v>
      </c>
      <c r="F197" s="64">
        <f t="shared" si="135"/>
        <v>71.083333333333186</v>
      </c>
      <c r="G197" s="55">
        <f t="shared" si="155"/>
        <v>0</v>
      </c>
      <c r="H197" s="78">
        <f t="shared" si="147"/>
        <v>1</v>
      </c>
      <c r="I197" s="79">
        <f t="shared" ref="I197:I260" ca="1" si="163">MAX(P196,0)*(1-G197)</f>
        <v>667049.62305051903</v>
      </c>
      <c r="J197" s="79">
        <f t="shared" ca="1" si="156"/>
        <v>6002.9592755703125</v>
      </c>
      <c r="K197" s="80">
        <f t="shared" ca="1" si="157"/>
        <v>-20</v>
      </c>
      <c r="L197" s="80">
        <f t="shared" ref="L197:L260" ca="1" si="164">IF(OR(I196+O196=0,K196=0),0,-I197*($C$16/12))</f>
        <v>-555.87468587543253</v>
      </c>
      <c r="M197" s="80">
        <f t="shared" ca="1" si="151"/>
        <v>0</v>
      </c>
      <c r="N197" s="80">
        <f t="shared" ref="N197:N260" ca="1" si="165">IF(OR(I196+O196=0,K196=0),0,-I197*($C$18*(1+$C$20))/12)</f>
        <v>0</v>
      </c>
      <c r="O197" s="81">
        <f t="shared" ca="1" si="158"/>
        <v>-1944.1138067905574</v>
      </c>
      <c r="P197" s="79">
        <f t="shared" ca="1" si="159"/>
        <v>670532.59383342334</v>
      </c>
      <c r="Q197" s="35"/>
      <c r="R197">
        <f t="shared" ref="R197:R260" ca="1" si="166">R196+1</f>
        <v>314</v>
      </c>
      <c r="S197" s="78">
        <f t="shared" ca="1" si="136"/>
        <v>81.083333333332419</v>
      </c>
      <c r="T197" s="55">
        <f t="shared" ref="T197:T260" ca="1" si="167">(1-(1-IF(S197&gt;$AJ$90,0,VLOOKUP(ROUND(S197,0),$AJ$4:$AK$90,2,FALSE)))^(1/12))
*IF(S198-S$4&lt;SUBSTITUTE($C$8, "years", "", 1)/1,0,1)</f>
        <v>9.4522381300610192E-3</v>
      </c>
      <c r="U197" s="78">
        <f t="shared" ref="U197:U260" ca="1" si="168">IF(S198-S$4&lt;SUBSTITUTE($C$8, "years", "", 1)/1,U196,AF196)*
(1-T197)</f>
        <v>0.3727339984357898</v>
      </c>
      <c r="V197" s="79">
        <f t="shared" ca="1" si="137"/>
        <v>476562.34181465831</v>
      </c>
      <c r="W197" s="79">
        <f t="shared" ca="1" si="160"/>
        <v>4288.7129102944582</v>
      </c>
      <c r="X197" s="80">
        <f t="shared" ca="1" si="138"/>
        <v>-7.4546799687157961</v>
      </c>
      <c r="Y197" s="80">
        <f t="shared" ca="1" si="139"/>
        <v>-198.5676424227743</v>
      </c>
      <c r="Z197" s="80">
        <f t="shared" ref="Z197:Z260" ca="1" si="169">-IF(MOD(R197-1,12)=0,1,0)*V197*($C$17)</f>
        <v>0</v>
      </c>
      <c r="AA197" s="80">
        <f t="shared" ca="1" si="140"/>
        <v>0</v>
      </c>
      <c r="AB197" s="81">
        <f t="shared" ca="1" si="161"/>
        <v>-724.63731261926898</v>
      </c>
      <c r="AC197" s="79">
        <f t="shared" ca="1" si="162"/>
        <v>479920.39508994203</v>
      </c>
      <c r="AD197" s="35"/>
      <c r="AE197" s="55">
        <f t="shared" ca="1" si="141"/>
        <v>9.4522381300610192E-3</v>
      </c>
      <c r="AF197" s="78">
        <f t="shared" ca="1" si="142"/>
        <v>0.3727339984357898</v>
      </c>
      <c r="AG197" s="35"/>
      <c r="AH197" s="35"/>
      <c r="AR197" s="69">
        <f t="shared" ref="AR197:AR260" si="170">ROUNDDOWN((AS197-1)/12,0)+1</f>
        <v>17</v>
      </c>
      <c r="AS197" s="70">
        <f t="shared" si="143"/>
        <v>194</v>
      </c>
      <c r="AT197" s="71">
        <f t="shared" ca="1" si="152"/>
        <v>0.18327941325773828</v>
      </c>
      <c r="AU197" s="72">
        <f t="shared" ref="AU197:AU260" ca="1" si="171">IF($AU$2="Yes",BQ197,((1+$AH$21)^(1/12))-1)</f>
        <v>8.9992694218428149E-3</v>
      </c>
      <c r="AV197" s="73">
        <f t="shared" ref="AV197:AV260" ca="1" si="172">(1+AU197)</f>
        <v>1.0089992694218428</v>
      </c>
      <c r="AW197" s="74">
        <f ca="1">PRODUCT(AV$4:AV197)</f>
        <v>5.3763150664857768</v>
      </c>
      <c r="BO197" s="70">
        <f t="shared" si="146"/>
        <v>194</v>
      </c>
      <c r="BP197" s="171">
        <f t="shared" ca="1" si="150"/>
        <v>0.11349999999999999</v>
      </c>
      <c r="BQ197" s="172">
        <f t="shared" ref="BQ197:BQ260" ca="1" si="173">(1+BP197)^(1/12)-1</f>
        <v>8.9992694218428149E-3</v>
      </c>
      <c r="BR197" s="172">
        <f t="shared" ca="1" si="149"/>
        <v>0.1860010039652773</v>
      </c>
    </row>
    <row r="198" spans="5:70">
      <c r="E198">
        <f t="shared" si="154"/>
        <v>195</v>
      </c>
      <c r="F198" s="64">
        <f t="shared" ref="F198:F261" si="174">(E198-E197)/12+F197</f>
        <v>71.166666666666515</v>
      </c>
      <c r="G198" s="55">
        <f t="shared" si="155"/>
        <v>0</v>
      </c>
      <c r="H198" s="78">
        <f t="shared" si="147"/>
        <v>1</v>
      </c>
      <c r="I198" s="79">
        <f t="shared" ca="1" si="163"/>
        <v>670532.59383342334</v>
      </c>
      <c r="J198" s="79">
        <f t="shared" ca="1" si="156"/>
        <v>6034.3034680340743</v>
      </c>
      <c r="K198" s="80">
        <f t="shared" ca="1" si="157"/>
        <v>-20</v>
      </c>
      <c r="L198" s="80">
        <f t="shared" ca="1" si="164"/>
        <v>-558.77716152785285</v>
      </c>
      <c r="M198" s="80">
        <f t="shared" ca="1" si="151"/>
        <v>0</v>
      </c>
      <c r="N198" s="80">
        <f t="shared" ca="1" si="165"/>
        <v>0</v>
      </c>
      <c r="O198" s="81">
        <f t="shared" ca="1" si="158"/>
        <v>-1944.1138067905574</v>
      </c>
      <c r="P198" s="79">
        <f t="shared" ca="1" si="159"/>
        <v>674044.00633313891</v>
      </c>
      <c r="Q198" s="35"/>
      <c r="R198">
        <f t="shared" ca="1" si="166"/>
        <v>315</v>
      </c>
      <c r="S198" s="78">
        <f t="shared" ref="S198:S261" ca="1" si="175">(R198-R197)/12+S197</f>
        <v>81.166666666665748</v>
      </c>
      <c r="T198" s="55">
        <f t="shared" ca="1" si="167"/>
        <v>9.4522381300610192E-3</v>
      </c>
      <c r="U198" s="78">
        <f t="shared" ca="1" si="168"/>
        <v>0.36921082792340493</v>
      </c>
      <c r="V198" s="79">
        <f t="shared" ref="V198:V261" ca="1" si="176">MAX(AC197,0)*(1-AE198)</f>
        <v>475384.07323207892</v>
      </c>
      <c r="W198" s="79">
        <f t="shared" ca="1" si="160"/>
        <v>4278.1093538685336</v>
      </c>
      <c r="X198" s="80">
        <f t="shared" ref="X198:X261" ca="1" si="177">IF(V198=0,0,-$C$19)*U198</f>
        <v>-7.3842165584680988</v>
      </c>
      <c r="Y198" s="80">
        <f t="shared" ref="Y198:Y261" ca="1" si="178">IF(OR(V197+AB197=0,X197=0),0,-V198*($D$16/12))</f>
        <v>-198.07669718003291</v>
      </c>
      <c r="Z198" s="80">
        <f t="shared" ca="1" si="169"/>
        <v>0</v>
      </c>
      <c r="AA198" s="80">
        <f t="shared" ref="AA198:AA261" ca="1" si="179">IF(OR(V197+AB197=0,X197=0),0,-V198*($C$18*(1+$C$20))/12)</f>
        <v>0</v>
      </c>
      <c r="AB198" s="81">
        <f t="shared" ca="1" si="161"/>
        <v>-717.78786818246419</v>
      </c>
      <c r="AC198" s="79">
        <f t="shared" ca="1" si="162"/>
        <v>478738.93380402646</v>
      </c>
      <c r="AD198" s="35"/>
      <c r="AE198" s="55">
        <f t="shared" ref="AE198:AE261" ca="1" si="180">(1-(1-IF(S198&gt;$AJ$90,0,VLOOKUP(ROUND(S198,0),$AJ$4:$AK$90,2,FALSE)))^(1/12))</f>
        <v>9.4522381300610192E-3</v>
      </c>
      <c r="AF198" s="78">
        <f t="shared" ref="AF198:AF261" ca="1" si="181">AF197*(1-AE198)</f>
        <v>0.36921082792340493</v>
      </c>
      <c r="AG198" s="35"/>
      <c r="AH198" s="35"/>
      <c r="AR198" s="69">
        <f t="shared" si="170"/>
        <v>17</v>
      </c>
      <c r="AS198" s="70">
        <f t="shared" ref="AS198:AS261" si="182">AS197+1</f>
        <v>195</v>
      </c>
      <c r="AT198" s="71">
        <f t="shared" ca="1" si="152"/>
        <v>0.18163003243835463</v>
      </c>
      <c r="AU198" s="72">
        <f t="shared" ca="1" si="171"/>
        <v>8.9992694218428149E-3</v>
      </c>
      <c r="AV198" s="73">
        <f t="shared" ca="1" si="172"/>
        <v>1.0089992694218428</v>
      </c>
      <c r="AW198" s="74">
        <f ca="1">PRODUCT(AV$4:AV198)</f>
        <v>5.4246979742657953</v>
      </c>
      <c r="BO198" s="70">
        <f t="shared" ref="BO198:BO261" si="183">BO197+1</f>
        <v>195</v>
      </c>
      <c r="BP198" s="171">
        <f t="shared" ca="1" si="150"/>
        <v>0.11349999999999999</v>
      </c>
      <c r="BQ198" s="172">
        <f t="shared" ca="1" si="173"/>
        <v>8.9992694218428149E-3</v>
      </c>
      <c r="BR198" s="172">
        <f t="shared" ca="1" si="149"/>
        <v>0.18434206010065399</v>
      </c>
    </row>
    <row r="199" spans="5:70">
      <c r="E199">
        <f t="shared" si="154"/>
        <v>196</v>
      </c>
      <c r="F199" s="64">
        <f t="shared" si="174"/>
        <v>71.249999999999844</v>
      </c>
      <c r="G199" s="55">
        <f t="shared" si="155"/>
        <v>0</v>
      </c>
      <c r="H199" s="78">
        <f t="shared" ref="H199:H262" si="184">H198*(1-G199)</f>
        <v>1</v>
      </c>
      <c r="I199" s="79">
        <f t="shared" ca="1" si="163"/>
        <v>674044.00633313891</v>
      </c>
      <c r="J199" s="79">
        <f t="shared" ca="1" si="156"/>
        <v>6065.9036151702412</v>
      </c>
      <c r="K199" s="80">
        <f t="shared" ca="1" si="157"/>
        <v>-20</v>
      </c>
      <c r="L199" s="80">
        <f t="shared" ca="1" si="164"/>
        <v>-561.70333861094912</v>
      </c>
      <c r="M199" s="80">
        <f t="shared" ca="1" si="151"/>
        <v>0</v>
      </c>
      <c r="N199" s="80">
        <f t="shared" ca="1" si="165"/>
        <v>0</v>
      </c>
      <c r="O199" s="81">
        <f t="shared" ca="1" si="158"/>
        <v>-1944.1138067905574</v>
      </c>
      <c r="P199" s="79">
        <f t="shared" ca="1" si="159"/>
        <v>677584.09280290769</v>
      </c>
      <c r="Q199" s="35"/>
      <c r="R199">
        <f t="shared" ca="1" si="166"/>
        <v>316</v>
      </c>
      <c r="S199" s="78">
        <f t="shared" ca="1" si="175"/>
        <v>81.249999999999076</v>
      </c>
      <c r="T199" s="55">
        <f t="shared" ca="1" si="167"/>
        <v>9.4522381300610192E-3</v>
      </c>
      <c r="U199" s="78">
        <f t="shared" ca="1" si="168"/>
        <v>0.36572095925767595</v>
      </c>
      <c r="V199" s="79">
        <f t="shared" ca="1" si="176"/>
        <v>474213.77939957927</v>
      </c>
      <c r="W199" s="79">
        <f t="shared" ca="1" si="160"/>
        <v>4267.5775643671477</v>
      </c>
      <c r="X199" s="80">
        <f t="shared" ca="1" si="177"/>
        <v>-7.3144191851535192</v>
      </c>
      <c r="Y199" s="80">
        <f t="shared" ca="1" si="178"/>
        <v>-197.5890747498247</v>
      </c>
      <c r="Z199" s="80">
        <f t="shared" ca="1" si="169"/>
        <v>0</v>
      </c>
      <c r="AA199" s="80">
        <f t="shared" ca="1" si="179"/>
        <v>0</v>
      </c>
      <c r="AB199" s="81">
        <f t="shared" ca="1" si="161"/>
        <v>-711.00316632553461</v>
      </c>
      <c r="AC199" s="79">
        <f t="shared" ca="1" si="162"/>
        <v>477565.45030368591</v>
      </c>
      <c r="AD199" s="35"/>
      <c r="AE199" s="55">
        <f t="shared" ca="1" si="180"/>
        <v>9.4522381300610192E-3</v>
      </c>
      <c r="AF199" s="78">
        <f t="shared" ca="1" si="181"/>
        <v>0.36572095925767595</v>
      </c>
      <c r="AG199" s="35"/>
      <c r="AH199" s="35"/>
      <c r="AR199" s="69">
        <f t="shared" si="170"/>
        <v>17</v>
      </c>
      <c r="AS199" s="70">
        <f t="shared" si="182"/>
        <v>196</v>
      </c>
      <c r="AT199" s="71">
        <f t="shared" ca="1" si="152"/>
        <v>0.17999549484134383</v>
      </c>
      <c r="AU199" s="72">
        <f t="shared" ca="1" si="171"/>
        <v>8.9992694218428149E-3</v>
      </c>
      <c r="AV199" s="73">
        <f t="shared" ca="1" si="172"/>
        <v>1.0089992694218428</v>
      </c>
      <c r="AW199" s="74">
        <f ca="1">PRODUCT(AV$4:AV199)</f>
        <v>5.4735162928683385</v>
      </c>
      <c r="BO199" s="70">
        <f t="shared" si="183"/>
        <v>196</v>
      </c>
      <c r="BP199" s="171">
        <f t="shared" ca="1" si="150"/>
        <v>0.11349999999999999</v>
      </c>
      <c r="BQ199" s="172">
        <f t="shared" ca="1" si="173"/>
        <v>8.9992694218428149E-3</v>
      </c>
      <c r="BR199" s="172">
        <f t="shared" ref="BR199:BR262" ca="1" si="185">BR198/(1+BQ199)</f>
        <v>0.18269791236447783</v>
      </c>
    </row>
    <row r="200" spans="5:70">
      <c r="E200">
        <f t="shared" si="154"/>
        <v>197</v>
      </c>
      <c r="F200" s="64">
        <f t="shared" si="174"/>
        <v>71.333333333333172</v>
      </c>
      <c r="G200" s="55">
        <f t="shared" si="155"/>
        <v>0</v>
      </c>
      <c r="H200" s="78">
        <f t="shared" si="184"/>
        <v>1</v>
      </c>
      <c r="I200" s="79">
        <f t="shared" ca="1" si="163"/>
        <v>677584.09280290769</v>
      </c>
      <c r="J200" s="79">
        <f t="shared" ca="1" si="156"/>
        <v>6097.7618070883109</v>
      </c>
      <c r="K200" s="80">
        <f t="shared" ca="1" si="157"/>
        <v>-20</v>
      </c>
      <c r="L200" s="80">
        <f t="shared" ca="1" si="164"/>
        <v>-564.65341066908979</v>
      </c>
      <c r="M200" s="80">
        <f t="shared" ca="1" si="151"/>
        <v>0</v>
      </c>
      <c r="N200" s="80">
        <f t="shared" ca="1" si="165"/>
        <v>0</v>
      </c>
      <c r="O200" s="81">
        <f t="shared" ca="1" si="158"/>
        <v>-1944.1138067905574</v>
      </c>
      <c r="P200" s="79">
        <f t="shared" ca="1" si="159"/>
        <v>681153.08739253634</v>
      </c>
      <c r="Q200" s="35"/>
      <c r="R200">
        <f t="shared" ca="1" si="166"/>
        <v>317</v>
      </c>
      <c r="S200" s="78">
        <f t="shared" ca="1" si="175"/>
        <v>81.333333333332405</v>
      </c>
      <c r="T200" s="55">
        <f t="shared" ca="1" si="167"/>
        <v>9.4522381300610192E-3</v>
      </c>
      <c r="U200" s="78">
        <f t="shared" ca="1" si="168"/>
        <v>0.36226407766161806</v>
      </c>
      <c r="V200" s="79">
        <f t="shared" ca="1" si="176"/>
        <v>473051.38794472563</v>
      </c>
      <c r="W200" s="79">
        <f t="shared" ca="1" si="160"/>
        <v>4257.116890491272</v>
      </c>
      <c r="X200" s="80">
        <f t="shared" ca="1" si="177"/>
        <v>-7.2452815532323616</v>
      </c>
      <c r="Y200" s="80">
        <f t="shared" ca="1" si="178"/>
        <v>-197.10474497696902</v>
      </c>
      <c r="Z200" s="80">
        <f t="shared" ca="1" si="169"/>
        <v>0</v>
      </c>
      <c r="AA200" s="80">
        <f t="shared" ca="1" si="179"/>
        <v>0</v>
      </c>
      <c r="AB200" s="81">
        <f t="shared" ca="1" si="161"/>
        <v>-704.2825950861984</v>
      </c>
      <c r="AC200" s="79">
        <f t="shared" ca="1" si="162"/>
        <v>476399.87221360049</v>
      </c>
      <c r="AD200" s="35"/>
      <c r="AE200" s="55">
        <f t="shared" ca="1" si="180"/>
        <v>9.4522381300610192E-3</v>
      </c>
      <c r="AF200" s="78">
        <f t="shared" ca="1" si="181"/>
        <v>0.36226407766161806</v>
      </c>
      <c r="AG200" s="35"/>
      <c r="AH200" s="35"/>
      <c r="AR200" s="69">
        <f t="shared" si="170"/>
        <v>17</v>
      </c>
      <c r="AS200" s="70">
        <f t="shared" si="182"/>
        <v>197</v>
      </c>
      <c r="AT200" s="71">
        <f t="shared" ca="1" si="152"/>
        <v>0.17837566688854867</v>
      </c>
      <c r="AU200" s="72">
        <f t="shared" ca="1" si="171"/>
        <v>8.9992694218428149E-3</v>
      </c>
      <c r="AV200" s="73">
        <f t="shared" ca="1" si="172"/>
        <v>1.0089992694218428</v>
      </c>
      <c r="AW200" s="74">
        <f ca="1">PRODUCT(AV$4:AV200)</f>
        <v>5.5227739406727068</v>
      </c>
      <c r="BO200" s="70">
        <f t="shared" si="183"/>
        <v>197</v>
      </c>
      <c r="BP200" s="171">
        <f t="shared" ref="BP200:BP263" ca="1" si="186">VLOOKUP(BO200,$BT$4:$BX$13,5,TRUE)/100</f>
        <v>0.11349999999999999</v>
      </c>
      <c r="BQ200" s="172">
        <f t="shared" ca="1" si="173"/>
        <v>8.9992694218428149E-3</v>
      </c>
      <c r="BR200" s="172">
        <f t="shared" ca="1" si="185"/>
        <v>0.18106842879000679</v>
      </c>
    </row>
    <row r="201" spans="5:70">
      <c r="E201">
        <f t="shared" si="154"/>
        <v>198</v>
      </c>
      <c r="F201" s="64">
        <f t="shared" si="174"/>
        <v>71.416666666666501</v>
      </c>
      <c r="G201" s="55">
        <f t="shared" si="155"/>
        <v>0</v>
      </c>
      <c r="H201" s="78">
        <f t="shared" si="184"/>
        <v>1</v>
      </c>
      <c r="I201" s="79">
        <f t="shared" ca="1" si="163"/>
        <v>681153.08739253634</v>
      </c>
      <c r="J201" s="79">
        <f t="shared" ca="1" si="156"/>
        <v>6129.8801509654786</v>
      </c>
      <c r="K201" s="80">
        <f t="shared" ca="1" si="157"/>
        <v>-20</v>
      </c>
      <c r="L201" s="80">
        <f t="shared" ca="1" si="164"/>
        <v>-567.62757282711368</v>
      </c>
      <c r="M201" s="80">
        <f t="shared" ca="1" si="151"/>
        <v>0</v>
      </c>
      <c r="N201" s="80">
        <f t="shared" ca="1" si="165"/>
        <v>0</v>
      </c>
      <c r="O201" s="81">
        <f t="shared" ca="1" si="158"/>
        <v>-1944.1138067905574</v>
      </c>
      <c r="P201" s="79">
        <f t="shared" ca="1" si="159"/>
        <v>684751.22616388416</v>
      </c>
      <c r="Q201" s="35"/>
      <c r="R201">
        <f t="shared" ca="1" si="166"/>
        <v>318</v>
      </c>
      <c r="S201" s="78">
        <f t="shared" ca="1" si="175"/>
        <v>81.416666666665733</v>
      </c>
      <c r="T201" s="55">
        <f t="shared" ca="1" si="167"/>
        <v>9.4522381300610192E-3</v>
      </c>
      <c r="U201" s="78">
        <f t="shared" ca="1" si="168"/>
        <v>0.35883987133359352</v>
      </c>
      <c r="V201" s="79">
        <f t="shared" ca="1" si="176"/>
        <v>471896.82717630692</v>
      </c>
      <c r="W201" s="79">
        <f t="shared" ca="1" si="160"/>
        <v>4246.7266870723824</v>
      </c>
      <c r="X201" s="80">
        <f t="shared" ca="1" si="177"/>
        <v>-7.1767974266718699</v>
      </c>
      <c r="Y201" s="80">
        <f t="shared" ca="1" si="178"/>
        <v>-196.6236779901279</v>
      </c>
      <c r="Z201" s="80">
        <f t="shared" ca="1" si="169"/>
        <v>0</v>
      </c>
      <c r="AA201" s="80">
        <f t="shared" ca="1" si="179"/>
        <v>0</v>
      </c>
      <c r="AB201" s="81">
        <f t="shared" ca="1" si="161"/>
        <v>-697.62554828658631</v>
      </c>
      <c r="AC201" s="79">
        <f t="shared" ca="1" si="162"/>
        <v>475242.12783967593</v>
      </c>
      <c r="AD201" s="35"/>
      <c r="AE201" s="55">
        <f t="shared" ca="1" si="180"/>
        <v>9.4522381300610192E-3</v>
      </c>
      <c r="AF201" s="78">
        <f t="shared" ca="1" si="181"/>
        <v>0.35883987133359352</v>
      </c>
      <c r="AG201" s="35"/>
      <c r="AH201" s="35"/>
      <c r="AR201" s="69">
        <f t="shared" si="170"/>
        <v>17</v>
      </c>
      <c r="AS201" s="70">
        <f t="shared" si="182"/>
        <v>198</v>
      </c>
      <c r="AT201" s="71">
        <f t="shared" ca="1" si="152"/>
        <v>0.17677041620391773</v>
      </c>
      <c r="AU201" s="72">
        <f t="shared" ca="1" si="171"/>
        <v>8.9992694218428149E-3</v>
      </c>
      <c r="AV201" s="73">
        <f t="shared" ca="1" si="172"/>
        <v>1.0089992694218428</v>
      </c>
      <c r="AW201" s="74">
        <f ca="1">PRODUCT(AV$4:AV201)</f>
        <v>5.572474871320753</v>
      </c>
      <c r="BO201" s="70">
        <f t="shared" si="183"/>
        <v>198</v>
      </c>
      <c r="BP201" s="171">
        <f t="shared" ca="1" si="186"/>
        <v>0.11349999999999999</v>
      </c>
      <c r="BQ201" s="172">
        <f t="shared" ca="1" si="173"/>
        <v>8.9992694218428149E-3</v>
      </c>
      <c r="BR201" s="172">
        <f t="shared" ca="1" si="185"/>
        <v>0.17945347858751087</v>
      </c>
    </row>
    <row r="202" spans="5:70">
      <c r="E202">
        <f t="shared" si="154"/>
        <v>199</v>
      </c>
      <c r="F202" s="64">
        <f t="shared" si="174"/>
        <v>71.499999999999829</v>
      </c>
      <c r="G202" s="55">
        <f t="shared" si="155"/>
        <v>0</v>
      </c>
      <c r="H202" s="78">
        <f t="shared" si="184"/>
        <v>1</v>
      </c>
      <c r="I202" s="79">
        <f t="shared" ca="1" si="163"/>
        <v>684751.22616388416</v>
      </c>
      <c r="J202" s="79">
        <f t="shared" ca="1" si="156"/>
        <v>6162.2607711860164</v>
      </c>
      <c r="K202" s="80">
        <f t="shared" ca="1" si="157"/>
        <v>-20</v>
      </c>
      <c r="L202" s="80">
        <f t="shared" ca="1" si="164"/>
        <v>-570.62602180323688</v>
      </c>
      <c r="M202" s="80">
        <f t="shared" ca="1" si="151"/>
        <v>0</v>
      </c>
      <c r="N202" s="80">
        <f t="shared" ca="1" si="165"/>
        <v>0</v>
      </c>
      <c r="O202" s="81">
        <f t="shared" ca="1" si="158"/>
        <v>-1944.1138067905574</v>
      </c>
      <c r="P202" s="79">
        <f t="shared" ca="1" si="159"/>
        <v>688378.74710647634</v>
      </c>
      <c r="Q202" s="35"/>
      <c r="R202">
        <f t="shared" ca="1" si="166"/>
        <v>319</v>
      </c>
      <c r="S202" s="78">
        <f t="shared" ca="1" si="175"/>
        <v>81.499999999999062</v>
      </c>
      <c r="T202" s="55">
        <f t="shared" ca="1" si="167"/>
        <v>9.4522381300610192E-3</v>
      </c>
      <c r="U202" s="78">
        <f t="shared" ca="1" si="168"/>
        <v>0.35544803141918796</v>
      </c>
      <c r="V202" s="79">
        <f t="shared" ca="1" si="176"/>
        <v>470750.02607789839</v>
      </c>
      <c r="W202" s="79">
        <f t="shared" ca="1" si="160"/>
        <v>4236.4063150145384</v>
      </c>
      <c r="X202" s="80">
        <f t="shared" ca="1" si="177"/>
        <v>-7.108960628383759</v>
      </c>
      <c r="Y202" s="80">
        <f t="shared" ca="1" si="178"/>
        <v>-196.14584419912435</v>
      </c>
      <c r="Z202" s="80">
        <f t="shared" ca="1" si="169"/>
        <v>0</v>
      </c>
      <c r="AA202" s="80">
        <f t="shared" ca="1" si="179"/>
        <v>0</v>
      </c>
      <c r="AB202" s="81">
        <f t="shared" ca="1" si="161"/>
        <v>-691.03142547856714</v>
      </c>
      <c r="AC202" s="79">
        <f t="shared" ca="1" si="162"/>
        <v>474092.14616260683</v>
      </c>
      <c r="AD202" s="35"/>
      <c r="AE202" s="55">
        <f t="shared" ca="1" si="180"/>
        <v>9.4522381300610192E-3</v>
      </c>
      <c r="AF202" s="78">
        <f t="shared" ca="1" si="181"/>
        <v>0.35544803141918796</v>
      </c>
      <c r="AG202" s="35"/>
      <c r="AH202" s="35"/>
      <c r="AR202" s="69">
        <f t="shared" si="170"/>
        <v>17</v>
      </c>
      <c r="AS202" s="70">
        <f t="shared" si="182"/>
        <v>199</v>
      </c>
      <c r="AT202" s="71">
        <f t="shared" ca="1" si="152"/>
        <v>0.17517961160268739</v>
      </c>
      <c r="AU202" s="72">
        <f t="shared" ca="1" si="171"/>
        <v>8.9992694218428149E-3</v>
      </c>
      <c r="AV202" s="73">
        <f t="shared" ca="1" si="172"/>
        <v>1.0089992694218428</v>
      </c>
      <c r="AW202" s="74">
        <f ca="1">PRODUCT(AV$4:AV202)</f>
        <v>5.6226230740342178</v>
      </c>
      <c r="BO202" s="70">
        <f t="shared" si="183"/>
        <v>199</v>
      </c>
      <c r="BP202" s="171">
        <f t="shared" ca="1" si="186"/>
        <v>0.11349999999999999</v>
      </c>
      <c r="BQ202" s="172">
        <f t="shared" ca="1" si="173"/>
        <v>8.9992694218428149E-3</v>
      </c>
      <c r="BR202" s="172">
        <f t="shared" ca="1" si="185"/>
        <v>0.17785293213377432</v>
      </c>
    </row>
    <row r="203" spans="5:70">
      <c r="E203">
        <f t="shared" si="154"/>
        <v>200</v>
      </c>
      <c r="F203" s="64">
        <f t="shared" si="174"/>
        <v>71.583333333333158</v>
      </c>
      <c r="G203" s="55">
        <f t="shared" si="155"/>
        <v>0</v>
      </c>
      <c r="H203" s="78">
        <f t="shared" si="184"/>
        <v>1</v>
      </c>
      <c r="I203" s="79">
        <f t="shared" ca="1" si="163"/>
        <v>688378.74710647634</v>
      </c>
      <c r="J203" s="79">
        <f t="shared" ca="1" si="156"/>
        <v>6194.9058094817801</v>
      </c>
      <c r="K203" s="80">
        <f t="shared" ca="1" si="157"/>
        <v>-20</v>
      </c>
      <c r="L203" s="80">
        <f t="shared" ca="1" si="164"/>
        <v>-573.64895592206369</v>
      </c>
      <c r="M203" s="80">
        <f t="shared" ca="1" si="151"/>
        <v>0</v>
      </c>
      <c r="N203" s="80">
        <f t="shared" ca="1" si="165"/>
        <v>0</v>
      </c>
      <c r="O203" s="81">
        <f t="shared" ca="1" si="158"/>
        <v>-1944.1138067905574</v>
      </c>
      <c r="P203" s="79">
        <f t="shared" ca="1" si="159"/>
        <v>692035.89015324542</v>
      </c>
      <c r="Q203" s="35"/>
      <c r="R203">
        <f t="shared" ca="1" si="166"/>
        <v>320</v>
      </c>
      <c r="S203" s="78">
        <f t="shared" ca="1" si="175"/>
        <v>81.583333333332391</v>
      </c>
      <c r="T203" s="55">
        <f t="shared" ca="1" si="167"/>
        <v>1.0343997254147252E-2</v>
      </c>
      <c r="U203" s="78">
        <f t="shared" ca="1" si="168"/>
        <v>0.35177127795819585</v>
      </c>
      <c r="V203" s="79">
        <f t="shared" ca="1" si="176"/>
        <v>469188.13830448803</v>
      </c>
      <c r="W203" s="79">
        <f t="shared" ca="1" si="160"/>
        <v>4222.3504661349371</v>
      </c>
      <c r="X203" s="80">
        <f t="shared" ca="1" si="177"/>
        <v>-7.035425559163917</v>
      </c>
      <c r="Y203" s="80">
        <f t="shared" ca="1" si="178"/>
        <v>-195.49505762687002</v>
      </c>
      <c r="Z203" s="80">
        <f t="shared" ca="1" si="169"/>
        <v>0</v>
      </c>
      <c r="AA203" s="80">
        <f t="shared" ca="1" si="179"/>
        <v>0</v>
      </c>
      <c r="AB203" s="81">
        <f t="shared" ca="1" si="161"/>
        <v>-683.8833983108874</v>
      </c>
      <c r="AC203" s="79">
        <f t="shared" ca="1" si="162"/>
        <v>472524.07488912612</v>
      </c>
      <c r="AD203" s="35"/>
      <c r="AE203" s="55">
        <f t="shared" ca="1" si="180"/>
        <v>1.0343997254147252E-2</v>
      </c>
      <c r="AF203" s="78">
        <f t="shared" ca="1" si="181"/>
        <v>0.35177127795819585</v>
      </c>
      <c r="AG203" s="35"/>
      <c r="AH203" s="35"/>
      <c r="AR203" s="69">
        <f t="shared" si="170"/>
        <v>17</v>
      </c>
      <c r="AS203" s="70">
        <f t="shared" si="182"/>
        <v>200</v>
      </c>
      <c r="AT203" s="71">
        <f t="shared" ca="1" si="152"/>
        <v>0.17360312308066103</v>
      </c>
      <c r="AU203" s="72">
        <f t="shared" ca="1" si="171"/>
        <v>8.9992694218428149E-3</v>
      </c>
      <c r="AV203" s="73">
        <f t="shared" ca="1" si="172"/>
        <v>1.0089992694218428</v>
      </c>
      <c r="AW203" s="74">
        <f ca="1">PRODUCT(AV$4:AV203)</f>
        <v>5.6732225739349218</v>
      </c>
      <c r="BO203" s="70">
        <f t="shared" si="183"/>
        <v>200</v>
      </c>
      <c r="BP203" s="171">
        <f t="shared" ca="1" si="186"/>
        <v>0.11349999999999999</v>
      </c>
      <c r="BQ203" s="172">
        <f t="shared" ca="1" si="173"/>
        <v>8.9992694218428149E-3</v>
      </c>
      <c r="BR203" s="172">
        <f t="shared" ca="1" si="185"/>
        <v>0.17626666096169144</v>
      </c>
    </row>
    <row r="204" spans="5:70">
      <c r="E204">
        <f t="shared" si="154"/>
        <v>201</v>
      </c>
      <c r="F204" s="64">
        <f t="shared" si="174"/>
        <v>71.666666666666487</v>
      </c>
      <c r="G204" s="55">
        <f t="shared" si="155"/>
        <v>0</v>
      </c>
      <c r="H204" s="78">
        <f t="shared" si="184"/>
        <v>1</v>
      </c>
      <c r="I204" s="79">
        <f t="shared" ca="1" si="163"/>
        <v>692035.89015324542</v>
      </c>
      <c r="J204" s="79">
        <f t="shared" ca="1" si="156"/>
        <v>6227.8174250738748</v>
      </c>
      <c r="K204" s="80">
        <f t="shared" ca="1" si="157"/>
        <v>-20</v>
      </c>
      <c r="L204" s="80">
        <f t="shared" ca="1" si="164"/>
        <v>-576.69657512770459</v>
      </c>
      <c r="M204" s="80">
        <f t="shared" ca="1" si="151"/>
        <v>0</v>
      </c>
      <c r="N204" s="80">
        <f t="shared" ca="1" si="165"/>
        <v>0</v>
      </c>
      <c r="O204" s="81">
        <f t="shared" ca="1" si="158"/>
        <v>-1944.1138067905574</v>
      </c>
      <c r="P204" s="79">
        <f t="shared" ca="1" si="159"/>
        <v>695722.89719640103</v>
      </c>
      <c r="Q204" s="35"/>
      <c r="R204">
        <f t="shared" ca="1" si="166"/>
        <v>321</v>
      </c>
      <c r="S204" s="78">
        <f t="shared" ca="1" si="175"/>
        <v>81.666666666665719</v>
      </c>
      <c r="T204" s="55">
        <f t="shared" ca="1" si="167"/>
        <v>1.0343997254147252E-2</v>
      </c>
      <c r="U204" s="78">
        <f t="shared" ca="1" si="168"/>
        <v>0.3481325568249084</v>
      </c>
      <c r="V204" s="79">
        <f t="shared" ca="1" si="176"/>
        <v>467636.28715595452</v>
      </c>
      <c r="W204" s="79">
        <f t="shared" ca="1" si="160"/>
        <v>4208.3849395466877</v>
      </c>
      <c r="X204" s="80">
        <f t="shared" ca="1" si="177"/>
        <v>-6.9626511364981685</v>
      </c>
      <c r="Y204" s="80">
        <f t="shared" ca="1" si="178"/>
        <v>-194.84845298164774</v>
      </c>
      <c r="Z204" s="80">
        <f t="shared" ca="1" si="169"/>
        <v>0</v>
      </c>
      <c r="AA204" s="80">
        <f t="shared" ca="1" si="179"/>
        <v>0</v>
      </c>
      <c r="AB204" s="81">
        <f t="shared" ca="1" si="161"/>
        <v>-676.8093103166027</v>
      </c>
      <c r="AC204" s="79">
        <f t="shared" ca="1" si="162"/>
        <v>470966.05168106651</v>
      </c>
      <c r="AD204" s="35"/>
      <c r="AE204" s="55">
        <f t="shared" ca="1" si="180"/>
        <v>1.0343997254147252E-2</v>
      </c>
      <c r="AF204" s="78">
        <f t="shared" ca="1" si="181"/>
        <v>0.3481325568249084</v>
      </c>
      <c r="AG204" s="35"/>
      <c r="AH204" s="35"/>
      <c r="AR204" s="69">
        <f t="shared" si="170"/>
        <v>17</v>
      </c>
      <c r="AS204" s="70">
        <f t="shared" si="182"/>
        <v>201</v>
      </c>
      <c r="AT204" s="71">
        <f t="shared" ca="1" si="152"/>
        <v>0.17204082180358482</v>
      </c>
      <c r="AU204" s="72">
        <f t="shared" ca="1" si="171"/>
        <v>8.9992694218428149E-3</v>
      </c>
      <c r="AV204" s="73">
        <f t="shared" ca="1" si="172"/>
        <v>1.0089992694218428</v>
      </c>
      <c r="AW204" s="74">
        <f ca="1">PRODUCT(AV$4:AV204)</f>
        <v>5.7242774323678427</v>
      </c>
      <c r="BO204" s="70">
        <f t="shared" si="183"/>
        <v>201</v>
      </c>
      <c r="BP204" s="171">
        <f t="shared" ca="1" si="186"/>
        <v>0.11349999999999999</v>
      </c>
      <c r="BQ204" s="172">
        <f t="shared" ca="1" si="173"/>
        <v>8.9992694218428149E-3</v>
      </c>
      <c r="BR204" s="172">
        <f t="shared" ca="1" si="185"/>
        <v>0.1746945377499553</v>
      </c>
    </row>
    <row r="205" spans="5:70">
      <c r="E205">
        <f t="shared" si="154"/>
        <v>202</v>
      </c>
      <c r="F205" s="64">
        <f t="shared" si="174"/>
        <v>71.749999999999815</v>
      </c>
      <c r="G205" s="55">
        <f t="shared" si="155"/>
        <v>0</v>
      </c>
      <c r="H205" s="78">
        <f t="shared" si="184"/>
        <v>1</v>
      </c>
      <c r="I205" s="79">
        <f t="shared" ca="1" si="163"/>
        <v>695722.89719640103</v>
      </c>
      <c r="J205" s="79">
        <f t="shared" ca="1" si="156"/>
        <v>6260.9977948154637</v>
      </c>
      <c r="K205" s="80">
        <f t="shared" ca="1" si="157"/>
        <v>-20</v>
      </c>
      <c r="L205" s="80">
        <f t="shared" ca="1" si="164"/>
        <v>-579.76908099700086</v>
      </c>
      <c r="M205" s="80">
        <f t="shared" ca="1" si="151"/>
        <v>0</v>
      </c>
      <c r="N205" s="80">
        <f t="shared" ca="1" si="165"/>
        <v>0</v>
      </c>
      <c r="O205" s="81">
        <f t="shared" ca="1" si="158"/>
        <v>-1944.1138067905574</v>
      </c>
      <c r="P205" s="79">
        <f t="shared" ca="1" si="159"/>
        <v>699440.01210342895</v>
      </c>
      <c r="Q205" s="35"/>
      <c r="R205">
        <f t="shared" ca="1" si="166"/>
        <v>322</v>
      </c>
      <c r="S205" s="78">
        <f t="shared" ca="1" si="175"/>
        <v>81.749999999999048</v>
      </c>
      <c r="T205" s="55">
        <f t="shared" ca="1" si="167"/>
        <v>1.0343997254147252E-2</v>
      </c>
      <c r="U205" s="78">
        <f t="shared" ca="1" si="168"/>
        <v>0.3445314746130323</v>
      </c>
      <c r="V205" s="79">
        <f t="shared" ca="1" si="176"/>
        <v>466094.38013568101</v>
      </c>
      <c r="W205" s="79">
        <f t="shared" ca="1" si="160"/>
        <v>4194.5089028478151</v>
      </c>
      <c r="X205" s="80">
        <f t="shared" ca="1" si="177"/>
        <v>-6.8906294922606461</v>
      </c>
      <c r="Y205" s="80">
        <f t="shared" ca="1" si="178"/>
        <v>-194.20599172320044</v>
      </c>
      <c r="Z205" s="80">
        <f t="shared" ca="1" si="169"/>
        <v>0</v>
      </c>
      <c r="AA205" s="80">
        <f t="shared" ca="1" si="179"/>
        <v>0</v>
      </c>
      <c r="AB205" s="81">
        <f t="shared" ca="1" si="161"/>
        <v>-669.80839666910651</v>
      </c>
      <c r="AC205" s="79">
        <f t="shared" ca="1" si="162"/>
        <v>469417.98402064428</v>
      </c>
      <c r="AD205" s="35"/>
      <c r="AE205" s="55">
        <f t="shared" ca="1" si="180"/>
        <v>1.0343997254147252E-2</v>
      </c>
      <c r="AF205" s="78">
        <f t="shared" ca="1" si="181"/>
        <v>0.3445314746130323</v>
      </c>
      <c r="AG205" s="35"/>
      <c r="AH205" s="35"/>
      <c r="AR205" s="69">
        <f t="shared" si="170"/>
        <v>17</v>
      </c>
      <c r="AS205" s="70">
        <f t="shared" si="182"/>
        <v>202</v>
      </c>
      <c r="AT205" s="71">
        <f t="shared" ca="1" si="152"/>
        <v>0.17049258009661911</v>
      </c>
      <c r="AU205" s="72">
        <f t="shared" ca="1" si="171"/>
        <v>8.9992694218428149E-3</v>
      </c>
      <c r="AV205" s="73">
        <f t="shared" ca="1" si="172"/>
        <v>1.0089992694218428</v>
      </c>
      <c r="AW205" s="74">
        <f ca="1">PRODUCT(AV$4:AV205)</f>
        <v>5.7757917472270952</v>
      </c>
      <c r="BO205" s="70">
        <f t="shared" si="183"/>
        <v>202</v>
      </c>
      <c r="BP205" s="171">
        <f t="shared" ca="1" si="186"/>
        <v>0.11349999999999999</v>
      </c>
      <c r="BQ205" s="172">
        <f t="shared" ca="1" si="173"/>
        <v>8.9992694218428149E-3</v>
      </c>
      <c r="BR205" s="172">
        <f t="shared" ca="1" si="185"/>
        <v>0.17313643631283834</v>
      </c>
    </row>
    <row r="206" spans="5:70">
      <c r="E206">
        <f t="shared" si="154"/>
        <v>203</v>
      </c>
      <c r="F206" s="64">
        <f t="shared" si="174"/>
        <v>71.833333333333144</v>
      </c>
      <c r="G206" s="55">
        <f t="shared" si="155"/>
        <v>0</v>
      </c>
      <c r="H206" s="78">
        <f t="shared" si="184"/>
        <v>1</v>
      </c>
      <c r="I206" s="79">
        <f t="shared" ca="1" si="163"/>
        <v>699440.01210342895</v>
      </c>
      <c r="J206" s="79">
        <f t="shared" ca="1" si="156"/>
        <v>6294.449113335756</v>
      </c>
      <c r="K206" s="80">
        <f t="shared" ca="1" si="157"/>
        <v>-20</v>
      </c>
      <c r="L206" s="80">
        <f t="shared" ca="1" si="164"/>
        <v>-582.86667675285753</v>
      </c>
      <c r="M206" s="80">
        <f t="shared" ca="1" si="151"/>
        <v>0</v>
      </c>
      <c r="N206" s="80">
        <f t="shared" ca="1" si="165"/>
        <v>0</v>
      </c>
      <c r="O206" s="81">
        <f t="shared" ca="1" si="158"/>
        <v>-1944.1138067905574</v>
      </c>
      <c r="P206" s="79">
        <f t="shared" ca="1" si="159"/>
        <v>703187.4807332214</v>
      </c>
      <c r="Q206" s="35"/>
      <c r="R206">
        <f t="shared" ca="1" si="166"/>
        <v>323</v>
      </c>
      <c r="S206" s="78">
        <f t="shared" ca="1" si="175"/>
        <v>81.833333333332376</v>
      </c>
      <c r="T206" s="55">
        <f t="shared" ca="1" si="167"/>
        <v>1.0343997254147252E-2</v>
      </c>
      <c r="U206" s="78">
        <f t="shared" ca="1" si="168"/>
        <v>0.34096764198566781</v>
      </c>
      <c r="V206" s="79">
        <f t="shared" ca="1" si="176"/>
        <v>464562.3256828874</v>
      </c>
      <c r="W206" s="79">
        <f t="shared" ca="1" si="160"/>
        <v>4180.7215320581918</v>
      </c>
      <c r="X206" s="80">
        <f t="shared" ca="1" si="177"/>
        <v>-6.819352839713356</v>
      </c>
      <c r="Y206" s="80">
        <f t="shared" ca="1" si="178"/>
        <v>-193.5676357012031</v>
      </c>
      <c r="Z206" s="80">
        <f t="shared" ca="1" si="169"/>
        <v>0</v>
      </c>
      <c r="AA206" s="80">
        <f t="shared" ca="1" si="179"/>
        <v>0</v>
      </c>
      <c r="AB206" s="81">
        <f t="shared" ca="1" si="161"/>
        <v>-662.87990045315655</v>
      </c>
      <c r="AC206" s="79">
        <f t="shared" ca="1" si="162"/>
        <v>467879.78032595152</v>
      </c>
      <c r="AD206" s="35"/>
      <c r="AE206" s="55">
        <f t="shared" ca="1" si="180"/>
        <v>1.0343997254147252E-2</v>
      </c>
      <c r="AF206" s="78">
        <f t="shared" ca="1" si="181"/>
        <v>0.34096764198566781</v>
      </c>
      <c r="AG206" s="35"/>
      <c r="AH206" s="35"/>
      <c r="AR206" s="69">
        <f t="shared" si="170"/>
        <v>17</v>
      </c>
      <c r="AS206" s="70">
        <f t="shared" si="182"/>
        <v>203</v>
      </c>
      <c r="AT206" s="71">
        <f t="shared" ca="1" si="152"/>
        <v>0.16895827143390452</v>
      </c>
      <c r="AU206" s="72">
        <f t="shared" ca="1" si="171"/>
        <v>8.9992694218428149E-3</v>
      </c>
      <c r="AV206" s="73">
        <f t="shared" ca="1" si="172"/>
        <v>1.0089992694218428</v>
      </c>
      <c r="AW206" s="74">
        <f ca="1">PRODUCT(AV$4:AV206)</f>
        <v>5.8277696532848484</v>
      </c>
      <c r="BO206" s="70">
        <f t="shared" si="183"/>
        <v>203</v>
      </c>
      <c r="BP206" s="171">
        <f t="shared" ca="1" si="186"/>
        <v>0.11349999999999999</v>
      </c>
      <c r="BQ206" s="172">
        <f t="shared" ca="1" si="173"/>
        <v>8.9992694218428149E-3</v>
      </c>
      <c r="BR206" s="172">
        <f t="shared" ca="1" si="185"/>
        <v>0.17159223159006412</v>
      </c>
    </row>
    <row r="207" spans="5:70">
      <c r="E207">
        <f t="shared" si="154"/>
        <v>204</v>
      </c>
      <c r="F207" s="64">
        <f t="shared" si="174"/>
        <v>71.916666666666472</v>
      </c>
      <c r="G207" s="55">
        <f t="shared" si="155"/>
        <v>0</v>
      </c>
      <c r="H207" s="78">
        <f t="shared" si="184"/>
        <v>1</v>
      </c>
      <c r="I207" s="79">
        <f t="shared" ca="1" si="163"/>
        <v>703187.4807332214</v>
      </c>
      <c r="J207" s="79">
        <f t="shared" ca="1" si="156"/>
        <v>6328.1735931851626</v>
      </c>
      <c r="K207" s="80">
        <f t="shared" ca="1" si="157"/>
        <v>-20</v>
      </c>
      <c r="L207" s="80">
        <f t="shared" ca="1" si="164"/>
        <v>-585.9895672776845</v>
      </c>
      <c r="M207" s="80">
        <f t="shared" ca="1" si="151"/>
        <v>0</v>
      </c>
      <c r="N207" s="80">
        <f t="shared" ca="1" si="165"/>
        <v>0</v>
      </c>
      <c r="O207" s="81">
        <f t="shared" ca="1" si="158"/>
        <v>-1944.1138067905574</v>
      </c>
      <c r="P207" s="79">
        <f t="shared" ca="1" si="159"/>
        <v>706965.55095233826</v>
      </c>
      <c r="Q207" s="35"/>
      <c r="R207">
        <f t="shared" ca="1" si="166"/>
        <v>324</v>
      </c>
      <c r="S207" s="78">
        <f t="shared" ca="1" si="175"/>
        <v>81.916666666665705</v>
      </c>
      <c r="T207" s="55">
        <f t="shared" ca="1" si="167"/>
        <v>1.0343997254147252E-2</v>
      </c>
      <c r="U207" s="78">
        <f t="shared" ca="1" si="168"/>
        <v>0.337440673633215</v>
      </c>
      <c r="V207" s="79">
        <f t="shared" ca="1" si="176"/>
        <v>463040.03316298884</v>
      </c>
      <c r="W207" s="79">
        <f t="shared" ca="1" si="160"/>
        <v>4167.0220115327684</v>
      </c>
      <c r="X207" s="80">
        <f t="shared" ca="1" si="177"/>
        <v>-6.7488134726642999</v>
      </c>
      <c r="Y207" s="80">
        <f t="shared" ca="1" si="178"/>
        <v>-192.93334715124536</v>
      </c>
      <c r="Z207" s="80">
        <f t="shared" ca="1" si="169"/>
        <v>0</v>
      </c>
      <c r="AA207" s="80">
        <f t="shared" ca="1" si="179"/>
        <v>0</v>
      </c>
      <c r="AB207" s="81">
        <f t="shared" ca="1" si="161"/>
        <v>-656.02307258303961</v>
      </c>
      <c r="AC207" s="79">
        <f t="shared" ca="1" si="162"/>
        <v>466351.34994131466</v>
      </c>
      <c r="AD207" s="35"/>
      <c r="AE207" s="55">
        <f t="shared" ca="1" si="180"/>
        <v>1.0343997254147252E-2</v>
      </c>
      <c r="AF207" s="78">
        <f t="shared" ca="1" si="181"/>
        <v>0.337440673633215</v>
      </c>
      <c r="AG207" s="35"/>
      <c r="AH207" s="35"/>
      <c r="AR207" s="69">
        <f t="shared" si="170"/>
        <v>17</v>
      </c>
      <c r="AS207" s="70">
        <f t="shared" si="182"/>
        <v>204</v>
      </c>
      <c r="AT207" s="71">
        <f t="shared" ca="1" si="152"/>
        <v>0.16743777042822197</v>
      </c>
      <c r="AU207" s="72">
        <f t="shared" ca="1" si="171"/>
        <v>8.9992694218428149E-3</v>
      </c>
      <c r="AV207" s="73">
        <f t="shared" ca="1" si="172"/>
        <v>1.0089992694218428</v>
      </c>
      <c r="AW207" s="74">
        <f ca="1">PRODUCT(AV$4:AV207)</f>
        <v>5.8802153225231981</v>
      </c>
      <c r="BO207" s="70">
        <f t="shared" si="183"/>
        <v>204</v>
      </c>
      <c r="BP207" s="171">
        <f t="shared" ca="1" si="186"/>
        <v>0.11349999999999999</v>
      </c>
      <c r="BQ207" s="172">
        <f t="shared" ca="1" si="173"/>
        <v>8.9992694218428149E-3</v>
      </c>
      <c r="BR207" s="172">
        <f t="shared" ca="1" si="185"/>
        <v>0.17006179963676937</v>
      </c>
    </row>
    <row r="208" spans="5:70">
      <c r="E208">
        <f t="shared" si="154"/>
        <v>205</v>
      </c>
      <c r="F208" s="64">
        <f t="shared" si="174"/>
        <v>71.999999999999801</v>
      </c>
      <c r="G208" s="55">
        <f t="shared" si="155"/>
        <v>0</v>
      </c>
      <c r="H208" s="78">
        <f t="shared" si="184"/>
        <v>1</v>
      </c>
      <c r="I208" s="79">
        <f t="shared" ca="1" si="163"/>
        <v>706965.55095233826</v>
      </c>
      <c r="J208" s="79">
        <f t="shared" ca="1" si="156"/>
        <v>6362.1734649816362</v>
      </c>
      <c r="K208" s="80">
        <f t="shared" ca="1" si="157"/>
        <v>-20</v>
      </c>
      <c r="L208" s="80">
        <f t="shared" ca="1" si="164"/>
        <v>-589.13795912694854</v>
      </c>
      <c r="M208" s="80">
        <f t="shared" ref="M208:M271" ca="1" si="187">IF(OR(I207+O207=0,K207=0),0,-IF(MOD(E208-1,12)=0,1,0)*I208*($C$17))</f>
        <v>-5302.2416321425371</v>
      </c>
      <c r="N208" s="80">
        <f t="shared" ca="1" si="165"/>
        <v>0</v>
      </c>
      <c r="O208" s="81">
        <f t="shared" ca="1" si="158"/>
        <v>-1944.1138067905574</v>
      </c>
      <c r="P208" s="79">
        <f t="shared" ca="1" si="159"/>
        <v>705472.23101925978</v>
      </c>
      <c r="Q208" s="35"/>
      <c r="R208">
        <f t="shared" ca="1" si="166"/>
        <v>325</v>
      </c>
      <c r="S208" s="78">
        <f t="shared" ca="1" si="175"/>
        <v>81.999999999999034</v>
      </c>
      <c r="T208" s="55">
        <f t="shared" ca="1" si="167"/>
        <v>1.0343997254147252E-2</v>
      </c>
      <c r="U208" s="78">
        <f t="shared" ca="1" si="168"/>
        <v>0.33395018823171541</v>
      </c>
      <c r="V208" s="79">
        <f t="shared" ca="1" si="176"/>
        <v>461527.41285805387</v>
      </c>
      <c r="W208" s="79">
        <f t="shared" ca="1" si="160"/>
        <v>4153.4095338757088</v>
      </c>
      <c r="X208" s="80">
        <f t="shared" ca="1" si="177"/>
        <v>-6.6790037646343077</v>
      </c>
      <c r="Y208" s="80">
        <f t="shared" ca="1" si="178"/>
        <v>-192.30308869085579</v>
      </c>
      <c r="Z208" s="80">
        <f t="shared" ca="1" si="169"/>
        <v>-3461.455596435404</v>
      </c>
      <c r="AA208" s="80">
        <f t="shared" ca="1" si="179"/>
        <v>0</v>
      </c>
      <c r="AB208" s="81">
        <f t="shared" ca="1" si="161"/>
        <v>-649.23717172158342</v>
      </c>
      <c r="AC208" s="79">
        <f t="shared" ca="1" si="162"/>
        <v>461371.14753131708</v>
      </c>
      <c r="AD208" s="35"/>
      <c r="AE208" s="55">
        <f t="shared" ca="1" si="180"/>
        <v>1.0343997254147252E-2</v>
      </c>
      <c r="AF208" s="78">
        <f t="shared" ca="1" si="181"/>
        <v>0.33395018823171541</v>
      </c>
      <c r="AG208" s="35"/>
      <c r="AH208" s="35"/>
      <c r="AR208" s="69">
        <f t="shared" si="170"/>
        <v>18</v>
      </c>
      <c r="AS208" s="70">
        <f t="shared" si="182"/>
        <v>205</v>
      </c>
      <c r="AT208" s="71">
        <f t="shared" ref="AT208:AT271" ca="1" si="188">(1-AU208)*AT207</f>
        <v>0.16593095282074574</v>
      </c>
      <c r="AU208" s="72">
        <f t="shared" ca="1" si="171"/>
        <v>8.9992694218428149E-3</v>
      </c>
      <c r="AV208" s="73">
        <f t="shared" ca="1" si="172"/>
        <v>1.0089992694218428</v>
      </c>
      <c r="AW208" s="74">
        <f ca="1">PRODUCT(AV$4:AV208)</f>
        <v>5.9331329644690332</v>
      </c>
      <c r="BO208" s="70">
        <f t="shared" si="183"/>
        <v>205</v>
      </c>
      <c r="BP208" s="171">
        <f t="shared" ca="1" si="186"/>
        <v>0.11349999999999999</v>
      </c>
      <c r="BQ208" s="172">
        <f t="shared" ca="1" si="173"/>
        <v>8.9992694218428149E-3</v>
      </c>
      <c r="BR208" s="172">
        <f t="shared" ca="1" si="185"/>
        <v>0.16854501761355575</v>
      </c>
    </row>
    <row r="209" spans="5:70">
      <c r="E209">
        <f t="shared" si="154"/>
        <v>206</v>
      </c>
      <c r="F209" s="64">
        <f t="shared" si="174"/>
        <v>72.08333333333313</v>
      </c>
      <c r="G209" s="55">
        <f t="shared" si="155"/>
        <v>0</v>
      </c>
      <c r="H209" s="78">
        <f t="shared" si="184"/>
        <v>1</v>
      </c>
      <c r="I209" s="79">
        <f t="shared" ca="1" si="163"/>
        <v>705472.23101925978</v>
      </c>
      <c r="J209" s="79">
        <f t="shared" ca="1" si="156"/>
        <v>6348.7346765708544</v>
      </c>
      <c r="K209" s="80">
        <f t="shared" ca="1" si="157"/>
        <v>-20</v>
      </c>
      <c r="L209" s="80">
        <f t="shared" ca="1" si="164"/>
        <v>-587.8935258493832</v>
      </c>
      <c r="M209" s="80">
        <f t="shared" ca="1" si="187"/>
        <v>0</v>
      </c>
      <c r="N209" s="80">
        <f t="shared" ca="1" si="165"/>
        <v>0</v>
      </c>
      <c r="O209" s="81">
        <f t="shared" ca="1" si="158"/>
        <v>-1944.1138067905574</v>
      </c>
      <c r="P209" s="79">
        <f t="shared" ca="1" si="159"/>
        <v>709268.95836319076</v>
      </c>
      <c r="Q209" s="35"/>
      <c r="R209">
        <f t="shared" ca="1" si="166"/>
        <v>326</v>
      </c>
      <c r="S209" s="78">
        <f t="shared" ca="1" si="175"/>
        <v>82.083333333332362</v>
      </c>
      <c r="T209" s="55">
        <f t="shared" ca="1" si="167"/>
        <v>1.0343997254147252E-2</v>
      </c>
      <c r="U209" s="78">
        <f t="shared" ca="1" si="168"/>
        <v>0.33049580840162457</v>
      </c>
      <c r="V209" s="79">
        <f t="shared" ca="1" si="176"/>
        <v>456598.72564811038</v>
      </c>
      <c r="W209" s="79">
        <f t="shared" ca="1" si="160"/>
        <v>4109.0549497774364</v>
      </c>
      <c r="X209" s="80">
        <f t="shared" ca="1" si="177"/>
        <v>-6.6099161680324912</v>
      </c>
      <c r="Y209" s="80">
        <f t="shared" ca="1" si="178"/>
        <v>-190.24946902004601</v>
      </c>
      <c r="Z209" s="80">
        <f t="shared" ca="1" si="169"/>
        <v>0</v>
      </c>
      <c r="AA209" s="80">
        <f t="shared" ca="1" si="179"/>
        <v>0</v>
      </c>
      <c r="AB209" s="81">
        <f t="shared" ca="1" si="161"/>
        <v>-642.52146420000497</v>
      </c>
      <c r="AC209" s="79">
        <f t="shared" ca="1" si="162"/>
        <v>459868.39974849974</v>
      </c>
      <c r="AD209" s="35"/>
      <c r="AE209" s="55">
        <f t="shared" ca="1" si="180"/>
        <v>1.0343997254147252E-2</v>
      </c>
      <c r="AF209" s="78">
        <f t="shared" ca="1" si="181"/>
        <v>0.33049580840162457</v>
      </c>
      <c r="AG209" s="35"/>
      <c r="AH209" s="35"/>
      <c r="AR209" s="69">
        <f t="shared" si="170"/>
        <v>18</v>
      </c>
      <c r="AS209" s="70">
        <f t="shared" si="182"/>
        <v>206</v>
      </c>
      <c r="AT209" s="71">
        <f t="shared" ca="1" si="188"/>
        <v>0.16443769547088877</v>
      </c>
      <c r="AU209" s="72">
        <f t="shared" ca="1" si="171"/>
        <v>8.9992694218428149E-3</v>
      </c>
      <c r="AV209" s="73">
        <f t="shared" ca="1" si="172"/>
        <v>1.0089992694218428</v>
      </c>
      <c r="AW209" s="74">
        <f ca="1">PRODUCT(AV$4:AV209)</f>
        <v>5.9865268265319074</v>
      </c>
      <c r="BO209" s="70">
        <f t="shared" si="183"/>
        <v>206</v>
      </c>
      <c r="BP209" s="171">
        <f t="shared" ca="1" si="186"/>
        <v>0.11349999999999999</v>
      </c>
      <c r="BQ209" s="172">
        <f t="shared" ca="1" si="173"/>
        <v>8.9992694218428149E-3</v>
      </c>
      <c r="BR209" s="172">
        <f t="shared" ca="1" si="185"/>
        <v>0.16704176377663005</v>
      </c>
    </row>
    <row r="210" spans="5:70">
      <c r="E210">
        <f t="shared" si="154"/>
        <v>207</v>
      </c>
      <c r="F210" s="64">
        <f t="shared" si="174"/>
        <v>72.166666666666458</v>
      </c>
      <c r="G210" s="55">
        <f t="shared" si="155"/>
        <v>0</v>
      </c>
      <c r="H210" s="78">
        <f t="shared" si="184"/>
        <v>1</v>
      </c>
      <c r="I210" s="79">
        <f t="shared" ca="1" si="163"/>
        <v>709268.95836319076</v>
      </c>
      <c r="J210" s="79">
        <f t="shared" ca="1" si="156"/>
        <v>6382.9024488601672</v>
      </c>
      <c r="K210" s="80">
        <f t="shared" ca="1" si="157"/>
        <v>-20</v>
      </c>
      <c r="L210" s="80">
        <f t="shared" ca="1" si="164"/>
        <v>-591.05746530265901</v>
      </c>
      <c r="M210" s="80">
        <f t="shared" ca="1" si="187"/>
        <v>0</v>
      </c>
      <c r="N210" s="80">
        <f t="shared" ca="1" si="165"/>
        <v>0</v>
      </c>
      <c r="O210" s="81">
        <f t="shared" ca="1" si="158"/>
        <v>-1944.1138067905574</v>
      </c>
      <c r="P210" s="79">
        <f t="shared" ca="1" si="159"/>
        <v>713096.68953995768</v>
      </c>
      <c r="Q210" s="35"/>
      <c r="R210">
        <f t="shared" ca="1" si="166"/>
        <v>327</v>
      </c>
      <c r="S210" s="78">
        <f t="shared" ca="1" si="175"/>
        <v>82.166666666665691</v>
      </c>
      <c r="T210" s="55">
        <f t="shared" ca="1" si="167"/>
        <v>1.0343997254147252E-2</v>
      </c>
      <c r="U210" s="78">
        <f t="shared" ca="1" si="168"/>
        <v>0.32707716066701098</v>
      </c>
      <c r="V210" s="79">
        <f t="shared" ca="1" si="176"/>
        <v>455111.52228423214</v>
      </c>
      <c r="W210" s="79">
        <f t="shared" ca="1" si="160"/>
        <v>4095.6712060208251</v>
      </c>
      <c r="X210" s="80">
        <f t="shared" ca="1" si="177"/>
        <v>-6.5415432133402192</v>
      </c>
      <c r="Y210" s="80">
        <f t="shared" ca="1" si="178"/>
        <v>-189.6298009517634</v>
      </c>
      <c r="Z210" s="80">
        <f t="shared" ca="1" si="169"/>
        <v>0</v>
      </c>
      <c r="AA210" s="80">
        <f t="shared" ca="1" si="179"/>
        <v>0</v>
      </c>
      <c r="AB210" s="81">
        <f t="shared" ca="1" si="161"/>
        <v>-635.87522393858944</v>
      </c>
      <c r="AC210" s="79">
        <f t="shared" ca="1" si="162"/>
        <v>458375.14692214923</v>
      </c>
      <c r="AD210" s="35"/>
      <c r="AE210" s="55">
        <f t="shared" ca="1" si="180"/>
        <v>1.0343997254147252E-2</v>
      </c>
      <c r="AF210" s="78">
        <f t="shared" ca="1" si="181"/>
        <v>0.32707716066701098</v>
      </c>
      <c r="AG210" s="35"/>
      <c r="AH210" s="35"/>
      <c r="AR210" s="69">
        <f t="shared" si="170"/>
        <v>18</v>
      </c>
      <c r="AS210" s="70">
        <f t="shared" si="182"/>
        <v>207</v>
      </c>
      <c r="AT210" s="71">
        <f t="shared" ca="1" si="188"/>
        <v>0.16295787634623929</v>
      </c>
      <c r="AU210" s="72">
        <f t="shared" ca="1" si="171"/>
        <v>8.9992694218428149E-3</v>
      </c>
      <c r="AV210" s="73">
        <f t="shared" ca="1" si="172"/>
        <v>1.0089992694218428</v>
      </c>
      <c r="AW210" s="74">
        <f ca="1">PRODUCT(AV$4:AV210)</f>
        <v>6.040401194344958</v>
      </c>
      <c r="BO210" s="70">
        <f t="shared" si="183"/>
        <v>207</v>
      </c>
      <c r="BP210" s="171">
        <f t="shared" ca="1" si="186"/>
        <v>0.11349999999999999</v>
      </c>
      <c r="BQ210" s="172">
        <f t="shared" ca="1" si="173"/>
        <v>8.9992694218428149E-3</v>
      </c>
      <c r="BR210" s="172">
        <f t="shared" ca="1" si="185"/>
        <v>0.16555191746803255</v>
      </c>
    </row>
    <row r="211" spans="5:70">
      <c r="E211">
        <f t="shared" si="154"/>
        <v>208</v>
      </c>
      <c r="F211" s="64">
        <f t="shared" si="174"/>
        <v>72.249999999999787</v>
      </c>
      <c r="G211" s="55">
        <f t="shared" si="155"/>
        <v>0</v>
      </c>
      <c r="H211" s="78">
        <f t="shared" si="184"/>
        <v>1</v>
      </c>
      <c r="I211" s="79">
        <f t="shared" ca="1" si="163"/>
        <v>713096.68953995768</v>
      </c>
      <c r="J211" s="79">
        <f t="shared" ca="1" si="156"/>
        <v>6417.3492329942801</v>
      </c>
      <c r="K211" s="80">
        <f t="shared" ca="1" si="157"/>
        <v>-20</v>
      </c>
      <c r="L211" s="80">
        <f t="shared" ca="1" si="164"/>
        <v>-594.24724128329808</v>
      </c>
      <c r="M211" s="80">
        <f t="shared" ca="1" si="187"/>
        <v>0</v>
      </c>
      <c r="N211" s="80">
        <f t="shared" ca="1" si="165"/>
        <v>0</v>
      </c>
      <c r="O211" s="81">
        <f t="shared" ca="1" si="158"/>
        <v>-1944.1138067905574</v>
      </c>
      <c r="P211" s="79">
        <f t="shared" ca="1" si="159"/>
        <v>716955.67772487807</v>
      </c>
      <c r="Q211" s="35"/>
      <c r="R211">
        <f t="shared" ca="1" si="166"/>
        <v>328</v>
      </c>
      <c r="S211" s="78">
        <f t="shared" ca="1" si="175"/>
        <v>82.249999999999019</v>
      </c>
      <c r="T211" s="55">
        <f t="shared" ca="1" si="167"/>
        <v>1.0343997254147252E-2</v>
      </c>
      <c r="U211" s="78">
        <f t="shared" ca="1" si="168"/>
        <v>0.32369387541517713</v>
      </c>
      <c r="V211" s="79">
        <f t="shared" ca="1" si="176"/>
        <v>453633.71566101717</v>
      </c>
      <c r="W211" s="79">
        <f t="shared" ca="1" si="160"/>
        <v>4082.3720260651298</v>
      </c>
      <c r="X211" s="80">
        <f t="shared" ca="1" si="177"/>
        <v>-6.4738775083035431</v>
      </c>
      <c r="Y211" s="80">
        <f t="shared" ca="1" si="178"/>
        <v>-189.01404819209048</v>
      </c>
      <c r="Z211" s="80">
        <f t="shared" ca="1" si="169"/>
        <v>0</v>
      </c>
      <c r="AA211" s="80">
        <f t="shared" ca="1" si="179"/>
        <v>0</v>
      </c>
      <c r="AB211" s="81">
        <f t="shared" ca="1" si="161"/>
        <v>-629.29773236818835</v>
      </c>
      <c r="AC211" s="79">
        <f t="shared" ca="1" si="162"/>
        <v>456891.30202901375</v>
      </c>
      <c r="AD211" s="35"/>
      <c r="AE211" s="55">
        <f t="shared" ca="1" si="180"/>
        <v>1.0343997254147252E-2</v>
      </c>
      <c r="AF211" s="78">
        <f t="shared" ca="1" si="181"/>
        <v>0.32369387541517713</v>
      </c>
      <c r="AG211" s="35"/>
      <c r="AH211" s="35"/>
      <c r="AR211" s="69">
        <f t="shared" si="170"/>
        <v>18</v>
      </c>
      <c r="AS211" s="70">
        <f t="shared" si="182"/>
        <v>208</v>
      </c>
      <c r="AT211" s="71">
        <f t="shared" ca="1" si="188"/>
        <v>0.16149137451258813</v>
      </c>
      <c r="AU211" s="72">
        <f t="shared" ca="1" si="171"/>
        <v>8.9992694218428149E-3</v>
      </c>
      <c r="AV211" s="73">
        <f t="shared" ca="1" si="172"/>
        <v>1.0089992694218428</v>
      </c>
      <c r="AW211" s="74">
        <f ca="1">PRODUCT(AV$4:AV211)</f>
        <v>6.0947603921088893</v>
      </c>
      <c r="BO211" s="70">
        <f t="shared" si="183"/>
        <v>208</v>
      </c>
      <c r="BP211" s="171">
        <f t="shared" ca="1" si="186"/>
        <v>0.11349999999999999</v>
      </c>
      <c r="BQ211" s="172">
        <f t="shared" ca="1" si="173"/>
        <v>8.9992694218428149E-3</v>
      </c>
      <c r="BR211" s="172">
        <f t="shared" ca="1" si="185"/>
        <v>0.16407535910595247</v>
      </c>
    </row>
    <row r="212" spans="5:70">
      <c r="E212">
        <f t="shared" si="154"/>
        <v>209</v>
      </c>
      <c r="F212" s="64">
        <f t="shared" si="174"/>
        <v>72.333333333333115</v>
      </c>
      <c r="G212" s="55">
        <f t="shared" si="155"/>
        <v>0</v>
      </c>
      <c r="H212" s="78">
        <f t="shared" si="184"/>
        <v>1</v>
      </c>
      <c r="I212" s="79">
        <f t="shared" ca="1" si="163"/>
        <v>716955.67772487807</v>
      </c>
      <c r="J212" s="79">
        <f t="shared" ca="1" si="156"/>
        <v>6452.0773073660866</v>
      </c>
      <c r="K212" s="80">
        <f t="shared" ca="1" si="157"/>
        <v>-20</v>
      </c>
      <c r="L212" s="80">
        <f t="shared" ca="1" si="164"/>
        <v>-597.46306477073176</v>
      </c>
      <c r="M212" s="80">
        <f t="shared" ca="1" si="187"/>
        <v>0</v>
      </c>
      <c r="N212" s="80">
        <f t="shared" ca="1" si="165"/>
        <v>0</v>
      </c>
      <c r="O212" s="81">
        <f t="shared" ca="1" si="158"/>
        <v>-1944.1138067905574</v>
      </c>
      <c r="P212" s="79">
        <f t="shared" ca="1" si="159"/>
        <v>720846.1781606829</v>
      </c>
      <c r="Q212" s="35"/>
      <c r="R212">
        <f t="shared" ca="1" si="166"/>
        <v>329</v>
      </c>
      <c r="S212" s="78">
        <f t="shared" ca="1" si="175"/>
        <v>82.333333333332348</v>
      </c>
      <c r="T212" s="55">
        <f t="shared" ca="1" si="167"/>
        <v>1.0343997254147252E-2</v>
      </c>
      <c r="U212" s="78">
        <f t="shared" ca="1" si="168"/>
        <v>0.32034558685669828</v>
      </c>
      <c r="V212" s="79">
        <f t="shared" ca="1" si="176"/>
        <v>452165.21965538186</v>
      </c>
      <c r="W212" s="79">
        <f t="shared" ca="1" si="160"/>
        <v>4069.1566348655178</v>
      </c>
      <c r="X212" s="80">
        <f t="shared" ca="1" si="177"/>
        <v>-6.4069117371339654</v>
      </c>
      <c r="Y212" s="80">
        <f t="shared" ca="1" si="178"/>
        <v>-188.40217485640912</v>
      </c>
      <c r="Z212" s="80">
        <f t="shared" ca="1" si="169"/>
        <v>0</v>
      </c>
      <c r="AA212" s="80">
        <f t="shared" ca="1" si="179"/>
        <v>0</v>
      </c>
      <c r="AB212" s="81">
        <f t="shared" ca="1" si="161"/>
        <v>-622.78827835253082</v>
      </c>
      <c r="AC212" s="79">
        <f t="shared" ca="1" si="162"/>
        <v>455416.77892530133</v>
      </c>
      <c r="AD212" s="35"/>
      <c r="AE212" s="55">
        <f t="shared" ca="1" si="180"/>
        <v>1.0343997254147252E-2</v>
      </c>
      <c r="AF212" s="78">
        <f t="shared" ca="1" si="181"/>
        <v>0.32034558685669828</v>
      </c>
      <c r="AG212" s="35"/>
      <c r="AH212" s="35"/>
      <c r="AR212" s="69">
        <f t="shared" si="170"/>
        <v>18</v>
      </c>
      <c r="AS212" s="70">
        <f t="shared" si="182"/>
        <v>209</v>
      </c>
      <c r="AT212" s="71">
        <f t="shared" ca="1" si="188"/>
        <v>0.16003807012404564</v>
      </c>
      <c r="AU212" s="72">
        <f t="shared" ca="1" si="171"/>
        <v>8.9992694218428149E-3</v>
      </c>
      <c r="AV212" s="73">
        <f t="shared" ca="1" si="172"/>
        <v>1.0089992694218428</v>
      </c>
      <c r="AW212" s="74">
        <f ca="1">PRODUCT(AV$4:AV212)</f>
        <v>6.1496087829390538</v>
      </c>
      <c r="BO212" s="70">
        <f t="shared" si="183"/>
        <v>209</v>
      </c>
      <c r="BP212" s="171">
        <f t="shared" ca="1" si="186"/>
        <v>0.11349999999999999</v>
      </c>
      <c r="BQ212" s="172">
        <f t="shared" ca="1" si="173"/>
        <v>8.9992694218428149E-3</v>
      </c>
      <c r="BR212" s="172">
        <f t="shared" ca="1" si="185"/>
        <v>0.16261197017512982</v>
      </c>
    </row>
    <row r="213" spans="5:70">
      <c r="E213">
        <f t="shared" si="154"/>
        <v>210</v>
      </c>
      <c r="F213" s="64">
        <f t="shared" si="174"/>
        <v>72.416666666666444</v>
      </c>
      <c r="G213" s="55">
        <f t="shared" si="155"/>
        <v>0</v>
      </c>
      <c r="H213" s="78">
        <f t="shared" si="184"/>
        <v>1</v>
      </c>
      <c r="I213" s="79">
        <f t="shared" ca="1" si="163"/>
        <v>720846.1781606829</v>
      </c>
      <c r="J213" s="79">
        <f t="shared" ca="1" si="156"/>
        <v>6487.0889689736914</v>
      </c>
      <c r="K213" s="80">
        <f t="shared" ca="1" si="157"/>
        <v>-20</v>
      </c>
      <c r="L213" s="80">
        <f t="shared" ca="1" si="164"/>
        <v>-600.70514846723574</v>
      </c>
      <c r="M213" s="80">
        <f t="shared" ca="1" si="187"/>
        <v>0</v>
      </c>
      <c r="N213" s="80">
        <f t="shared" ca="1" si="165"/>
        <v>0</v>
      </c>
      <c r="O213" s="81">
        <f t="shared" ca="1" si="158"/>
        <v>-1944.1138067905574</v>
      </c>
      <c r="P213" s="79">
        <f t="shared" ca="1" si="159"/>
        <v>724768.44817439886</v>
      </c>
      <c r="Q213" s="35"/>
      <c r="R213">
        <f t="shared" ca="1" si="166"/>
        <v>330</v>
      </c>
      <c r="S213" s="78">
        <f t="shared" ca="1" si="175"/>
        <v>82.416666666665677</v>
      </c>
      <c r="T213" s="55">
        <f t="shared" ca="1" si="167"/>
        <v>1.0343997254147252E-2</v>
      </c>
      <c r="U213" s="78">
        <f t="shared" ca="1" si="168"/>
        <v>0.3170319329858744</v>
      </c>
      <c r="V213" s="79">
        <f t="shared" ca="1" si="176"/>
        <v>450705.94901460543</v>
      </c>
      <c r="W213" s="79">
        <f t="shared" ca="1" si="160"/>
        <v>4056.0242652097854</v>
      </c>
      <c r="X213" s="80">
        <f t="shared" ca="1" si="177"/>
        <v>-6.340638659717488</v>
      </c>
      <c r="Y213" s="80">
        <f t="shared" ca="1" si="178"/>
        <v>-187.79414542275228</v>
      </c>
      <c r="Z213" s="80">
        <f t="shared" ca="1" si="169"/>
        <v>0</v>
      </c>
      <c r="AA213" s="80">
        <f t="shared" ca="1" si="179"/>
        <v>0</v>
      </c>
      <c r="AB213" s="81">
        <f t="shared" ca="1" si="161"/>
        <v>-616.3461581113371</v>
      </c>
      <c r="AC213" s="79">
        <f t="shared" ca="1" si="162"/>
        <v>453951.4923376214</v>
      </c>
      <c r="AD213" s="35"/>
      <c r="AE213" s="55">
        <f t="shared" ca="1" si="180"/>
        <v>1.0343997254147252E-2</v>
      </c>
      <c r="AF213" s="78">
        <f t="shared" ca="1" si="181"/>
        <v>0.3170319329858744</v>
      </c>
      <c r="AG213" s="35"/>
      <c r="AH213" s="35"/>
      <c r="AR213" s="69">
        <f t="shared" si="170"/>
        <v>18</v>
      </c>
      <c r="AS213" s="70">
        <f t="shared" si="182"/>
        <v>210</v>
      </c>
      <c r="AT213" s="71">
        <f t="shared" ca="1" si="188"/>
        <v>0.15859784441324759</v>
      </c>
      <c r="AU213" s="72">
        <f t="shared" ca="1" si="171"/>
        <v>8.9992694218428149E-3</v>
      </c>
      <c r="AV213" s="73">
        <f t="shared" ca="1" si="172"/>
        <v>1.0089992694218428</v>
      </c>
      <c r="AW213" s="74">
        <f ca="1">PRODUCT(AV$4:AV213)</f>
        <v>6.2049507692156531</v>
      </c>
      <c r="BO213" s="70">
        <f t="shared" si="183"/>
        <v>210</v>
      </c>
      <c r="BP213" s="171">
        <f t="shared" ca="1" si="186"/>
        <v>0.11349999999999999</v>
      </c>
      <c r="BQ213" s="172">
        <f t="shared" ca="1" si="173"/>
        <v>8.9992694218428149E-3</v>
      </c>
      <c r="BR213" s="172">
        <f t="shared" ca="1" si="185"/>
        <v>0.16116163321734275</v>
      </c>
    </row>
    <row r="214" spans="5:70">
      <c r="E214">
        <f t="shared" si="154"/>
        <v>211</v>
      </c>
      <c r="F214" s="64">
        <f t="shared" si="174"/>
        <v>72.499999999999773</v>
      </c>
      <c r="G214" s="55">
        <f t="shared" si="155"/>
        <v>0</v>
      </c>
      <c r="H214" s="78">
        <f t="shared" si="184"/>
        <v>1</v>
      </c>
      <c r="I214" s="79">
        <f t="shared" ca="1" si="163"/>
        <v>724768.44817439886</v>
      </c>
      <c r="J214" s="79">
        <f t="shared" ca="1" si="156"/>
        <v>6522.3865335723367</v>
      </c>
      <c r="K214" s="80">
        <f t="shared" ca="1" si="157"/>
        <v>-20</v>
      </c>
      <c r="L214" s="80">
        <f t="shared" ca="1" si="164"/>
        <v>-603.97370681199914</v>
      </c>
      <c r="M214" s="80">
        <f t="shared" ca="1" si="187"/>
        <v>0</v>
      </c>
      <c r="N214" s="80">
        <f t="shared" ca="1" si="165"/>
        <v>0</v>
      </c>
      <c r="O214" s="81">
        <f t="shared" ca="1" si="158"/>
        <v>-1944.1138067905574</v>
      </c>
      <c r="P214" s="79">
        <f t="shared" ca="1" si="159"/>
        <v>728722.74719436863</v>
      </c>
      <c r="Q214" s="35"/>
      <c r="R214">
        <f t="shared" ca="1" si="166"/>
        <v>331</v>
      </c>
      <c r="S214" s="78">
        <f t="shared" ca="1" si="175"/>
        <v>82.499999999999005</v>
      </c>
      <c r="T214" s="55">
        <f t="shared" ca="1" si="167"/>
        <v>1.0343997254147252E-2</v>
      </c>
      <c r="U214" s="78">
        <f t="shared" ca="1" si="168"/>
        <v>0.31375255554159154</v>
      </c>
      <c r="V214" s="79">
        <f t="shared" ca="1" si="176"/>
        <v>449255.819347365</v>
      </c>
      <c r="W214" s="79">
        <f t="shared" ca="1" si="160"/>
        <v>4042.9741576376814</v>
      </c>
      <c r="X214" s="80">
        <f t="shared" ca="1" si="177"/>
        <v>-6.2750511108318303</v>
      </c>
      <c r="Y214" s="80">
        <f t="shared" ca="1" si="178"/>
        <v>-187.18992472806877</v>
      </c>
      <c r="Z214" s="80">
        <f t="shared" ca="1" si="169"/>
        <v>0</v>
      </c>
      <c r="AA214" s="80">
        <f t="shared" ca="1" si="179"/>
        <v>0</v>
      </c>
      <c r="AB214" s="81">
        <f t="shared" ca="1" si="161"/>
        <v>-609.97067514422929</v>
      </c>
      <c r="AC214" s="79">
        <f t="shared" ca="1" si="162"/>
        <v>452495.35785401956</v>
      </c>
      <c r="AD214" s="35"/>
      <c r="AE214" s="55">
        <f t="shared" ca="1" si="180"/>
        <v>1.0343997254147252E-2</v>
      </c>
      <c r="AF214" s="78">
        <f t="shared" ca="1" si="181"/>
        <v>0.31375255554159154</v>
      </c>
      <c r="AG214" s="35"/>
      <c r="AH214" s="35"/>
      <c r="AR214" s="69">
        <f t="shared" si="170"/>
        <v>18</v>
      </c>
      <c r="AS214" s="70">
        <f t="shared" si="182"/>
        <v>211</v>
      </c>
      <c r="AT214" s="71">
        <f t="shared" ca="1" si="188"/>
        <v>0.15717057968164927</v>
      </c>
      <c r="AU214" s="72">
        <f t="shared" ca="1" si="171"/>
        <v>8.9992694218428149E-3</v>
      </c>
      <c r="AV214" s="73">
        <f t="shared" ca="1" si="172"/>
        <v>1.0089992694218428</v>
      </c>
      <c r="AW214" s="74">
        <f ca="1">PRODUCT(AV$4:AV214)</f>
        <v>6.2607907929370956</v>
      </c>
      <c r="BO214" s="70">
        <f t="shared" si="183"/>
        <v>211</v>
      </c>
      <c r="BP214" s="171">
        <f t="shared" ca="1" si="186"/>
        <v>0.11349999999999999</v>
      </c>
      <c r="BQ214" s="172">
        <f t="shared" ca="1" si="173"/>
        <v>8.9992694218428149E-3</v>
      </c>
      <c r="BR214" s="172">
        <f t="shared" ca="1" si="185"/>
        <v>0.15972423182197987</v>
      </c>
    </row>
    <row r="215" spans="5:70">
      <c r="E215">
        <f t="shared" si="154"/>
        <v>212</v>
      </c>
      <c r="F215" s="64">
        <f t="shared" si="174"/>
        <v>72.583333333333101</v>
      </c>
      <c r="G215" s="55">
        <f t="shared" si="155"/>
        <v>0</v>
      </c>
      <c r="H215" s="78">
        <f t="shared" si="184"/>
        <v>1</v>
      </c>
      <c r="I215" s="79">
        <f t="shared" ca="1" si="163"/>
        <v>728722.74719436863</v>
      </c>
      <c r="J215" s="79">
        <f t="shared" ca="1" si="156"/>
        <v>6557.9723358275733</v>
      </c>
      <c r="K215" s="80">
        <f t="shared" ca="1" si="157"/>
        <v>-20</v>
      </c>
      <c r="L215" s="80">
        <f t="shared" ca="1" si="164"/>
        <v>-607.26895599530724</v>
      </c>
      <c r="M215" s="80">
        <f t="shared" ca="1" si="187"/>
        <v>0</v>
      </c>
      <c r="N215" s="80">
        <f t="shared" ca="1" si="165"/>
        <v>0</v>
      </c>
      <c r="O215" s="81">
        <f t="shared" ca="1" si="158"/>
        <v>-1944.1138067905574</v>
      </c>
      <c r="P215" s="79">
        <f t="shared" ca="1" si="159"/>
        <v>732709.33676741028</v>
      </c>
      <c r="Q215" s="35"/>
      <c r="R215">
        <f t="shared" ca="1" si="166"/>
        <v>332</v>
      </c>
      <c r="S215" s="78">
        <f t="shared" ca="1" si="175"/>
        <v>82.583333333332334</v>
      </c>
      <c r="T215" s="55">
        <f t="shared" ca="1" si="167"/>
        <v>1.1324652332016072E-2</v>
      </c>
      <c r="U215" s="78">
        <f t="shared" ca="1" si="168"/>
        <v>0.31019941693180147</v>
      </c>
      <c r="V215" s="79">
        <f t="shared" ca="1" si="176"/>
        <v>447371.0052444716</v>
      </c>
      <c r="W215" s="79">
        <f t="shared" ca="1" si="160"/>
        <v>4026.0122077156548</v>
      </c>
      <c r="X215" s="80">
        <f t="shared" ca="1" si="177"/>
        <v>-6.2039883386360293</v>
      </c>
      <c r="Y215" s="80">
        <f t="shared" ca="1" si="178"/>
        <v>-186.40458551852984</v>
      </c>
      <c r="Z215" s="80">
        <f t="shared" ca="1" si="169"/>
        <v>0</v>
      </c>
      <c r="AA215" s="80">
        <f t="shared" ca="1" si="179"/>
        <v>0</v>
      </c>
      <c r="AB215" s="81">
        <f t="shared" ca="1" si="161"/>
        <v>-603.06296931549582</v>
      </c>
      <c r="AC215" s="79">
        <f t="shared" ca="1" si="162"/>
        <v>450601.34590901458</v>
      </c>
      <c r="AD215" s="35"/>
      <c r="AE215" s="55">
        <f t="shared" ca="1" si="180"/>
        <v>1.1324652332016072E-2</v>
      </c>
      <c r="AF215" s="78">
        <f t="shared" ca="1" si="181"/>
        <v>0.31019941693180147</v>
      </c>
      <c r="AG215" s="35"/>
      <c r="AH215" s="35"/>
      <c r="AR215" s="69">
        <f t="shared" si="170"/>
        <v>18</v>
      </c>
      <c r="AS215" s="70">
        <f t="shared" si="182"/>
        <v>212</v>
      </c>
      <c r="AT215" s="71">
        <f t="shared" ca="1" si="188"/>
        <v>0.15575615928990688</v>
      </c>
      <c r="AU215" s="72">
        <f t="shared" ca="1" si="171"/>
        <v>8.9992694218428149E-3</v>
      </c>
      <c r="AV215" s="73">
        <f t="shared" ca="1" si="172"/>
        <v>1.0089992694218428</v>
      </c>
      <c r="AW215" s="74">
        <f ca="1">PRODUCT(AV$4:AV215)</f>
        <v>6.3171333360765294</v>
      </c>
      <c r="BO215" s="70">
        <f t="shared" si="183"/>
        <v>212</v>
      </c>
      <c r="BP215" s="171">
        <f t="shared" ca="1" si="186"/>
        <v>0.11349999999999999</v>
      </c>
      <c r="BQ215" s="172">
        <f t="shared" ca="1" si="173"/>
        <v>8.9992694218428149E-3</v>
      </c>
      <c r="BR215" s="172">
        <f t="shared" ca="1" si="185"/>
        <v>0.15829965061669662</v>
      </c>
    </row>
    <row r="216" spans="5:70">
      <c r="E216">
        <f t="shared" si="154"/>
        <v>213</v>
      </c>
      <c r="F216" s="64">
        <f t="shared" si="174"/>
        <v>72.66666666666643</v>
      </c>
      <c r="G216" s="55">
        <f t="shared" si="155"/>
        <v>0</v>
      </c>
      <c r="H216" s="78">
        <f t="shared" si="184"/>
        <v>1</v>
      </c>
      <c r="I216" s="79">
        <f t="shared" ca="1" si="163"/>
        <v>732709.33676741028</v>
      </c>
      <c r="J216" s="79">
        <f t="shared" ca="1" si="156"/>
        <v>6593.8487294696843</v>
      </c>
      <c r="K216" s="80">
        <f t="shared" ca="1" si="157"/>
        <v>-20</v>
      </c>
      <c r="L216" s="80">
        <f t="shared" ca="1" si="164"/>
        <v>-610.59111397284198</v>
      </c>
      <c r="M216" s="80">
        <f t="shared" ca="1" si="187"/>
        <v>0</v>
      </c>
      <c r="N216" s="80">
        <f t="shared" ca="1" si="165"/>
        <v>0</v>
      </c>
      <c r="O216" s="81">
        <f t="shared" ca="1" si="158"/>
        <v>-1944.1138067905574</v>
      </c>
      <c r="P216" s="79">
        <f t="shared" ca="1" si="159"/>
        <v>736728.48057611659</v>
      </c>
      <c r="Q216" s="35"/>
      <c r="R216">
        <f t="shared" ca="1" si="166"/>
        <v>333</v>
      </c>
      <c r="S216" s="78">
        <f t="shared" ca="1" si="175"/>
        <v>82.666666666665662</v>
      </c>
      <c r="T216" s="55">
        <f t="shared" ca="1" si="167"/>
        <v>1.1324652332016072E-2</v>
      </c>
      <c r="U216" s="78">
        <f t="shared" ca="1" si="168"/>
        <v>0.30668651638145472</v>
      </c>
      <c r="V216" s="79">
        <f t="shared" ca="1" si="176"/>
        <v>445498.44232625648</v>
      </c>
      <c r="W216" s="79">
        <f t="shared" ca="1" si="160"/>
        <v>4009.1605095052846</v>
      </c>
      <c r="X216" s="80">
        <f t="shared" ca="1" si="177"/>
        <v>-6.1337303276290944</v>
      </c>
      <c r="Y216" s="80">
        <f t="shared" ca="1" si="178"/>
        <v>-185.62435096927354</v>
      </c>
      <c r="Z216" s="80">
        <f t="shared" ca="1" si="169"/>
        <v>0</v>
      </c>
      <c r="AA216" s="80">
        <f t="shared" ca="1" si="179"/>
        <v>0</v>
      </c>
      <c r="AB216" s="81">
        <f t="shared" ca="1" si="161"/>
        <v>-596.23349085368454</v>
      </c>
      <c r="AC216" s="79">
        <f t="shared" ca="1" si="162"/>
        <v>448719.61126361118</v>
      </c>
      <c r="AD216" s="35"/>
      <c r="AE216" s="55">
        <f t="shared" ca="1" si="180"/>
        <v>1.1324652332016072E-2</v>
      </c>
      <c r="AF216" s="78">
        <f t="shared" ca="1" si="181"/>
        <v>0.30668651638145472</v>
      </c>
      <c r="AG216" s="35"/>
      <c r="AH216" s="35"/>
      <c r="AR216" s="69">
        <f t="shared" si="170"/>
        <v>18</v>
      </c>
      <c r="AS216" s="70">
        <f t="shared" si="182"/>
        <v>213</v>
      </c>
      <c r="AT216" s="71">
        <f t="shared" ca="1" si="188"/>
        <v>0.15435446764834554</v>
      </c>
      <c r="AU216" s="72">
        <f t="shared" ca="1" si="171"/>
        <v>8.9992694218428149E-3</v>
      </c>
      <c r="AV216" s="73">
        <f t="shared" ca="1" si="172"/>
        <v>1.0089992694218428</v>
      </c>
      <c r="AW216" s="74">
        <f ca="1">PRODUCT(AV$4:AV216)</f>
        <v>6.3739829209415868</v>
      </c>
      <c r="BO216" s="70">
        <f t="shared" si="183"/>
        <v>213</v>
      </c>
      <c r="BP216" s="171">
        <f t="shared" ca="1" si="186"/>
        <v>0.11349999999999999</v>
      </c>
      <c r="BQ216" s="172">
        <f t="shared" ca="1" si="173"/>
        <v>8.9992694218428149E-3</v>
      </c>
      <c r="BR216" s="172">
        <f t="shared" ca="1" si="185"/>
        <v>0.15688777525815495</v>
      </c>
    </row>
    <row r="217" spans="5:70">
      <c r="E217">
        <f t="shared" si="154"/>
        <v>214</v>
      </c>
      <c r="F217" s="64">
        <f t="shared" si="174"/>
        <v>72.749999999999758</v>
      </c>
      <c r="G217" s="55">
        <f t="shared" si="155"/>
        <v>0</v>
      </c>
      <c r="H217" s="78">
        <f t="shared" si="184"/>
        <v>1</v>
      </c>
      <c r="I217" s="79">
        <f t="shared" ca="1" si="163"/>
        <v>736728.48057611659</v>
      </c>
      <c r="J217" s="79">
        <f t="shared" ca="1" si="156"/>
        <v>6630.0180874493644</v>
      </c>
      <c r="K217" s="80">
        <f t="shared" ca="1" si="157"/>
        <v>-20</v>
      </c>
      <c r="L217" s="80">
        <f t="shared" ca="1" si="164"/>
        <v>-613.9404004800972</v>
      </c>
      <c r="M217" s="80">
        <f t="shared" ca="1" si="187"/>
        <v>0</v>
      </c>
      <c r="N217" s="80">
        <f t="shared" ca="1" si="165"/>
        <v>0</v>
      </c>
      <c r="O217" s="81">
        <f t="shared" ca="1" si="158"/>
        <v>-1944.1138067905574</v>
      </c>
      <c r="P217" s="79">
        <f t="shared" ca="1" si="159"/>
        <v>740780.44445629534</v>
      </c>
      <c r="Q217" s="35"/>
      <c r="R217">
        <f t="shared" ca="1" si="166"/>
        <v>334</v>
      </c>
      <c r="S217" s="78">
        <f t="shared" ca="1" si="175"/>
        <v>82.749999999998991</v>
      </c>
      <c r="T217" s="55">
        <f t="shared" ca="1" si="167"/>
        <v>1.1324652332016072E-2</v>
      </c>
      <c r="U217" s="78">
        <f t="shared" ca="1" si="168"/>
        <v>0.30321339820851761</v>
      </c>
      <c r="V217" s="79">
        <f t="shared" ca="1" si="176"/>
        <v>443638.01767149341</v>
      </c>
      <c r="W217" s="79">
        <f t="shared" ca="1" si="160"/>
        <v>3992.4180467980332</v>
      </c>
      <c r="X217" s="80">
        <f t="shared" ca="1" si="177"/>
        <v>-6.0642679641703525</v>
      </c>
      <c r="Y217" s="80">
        <f t="shared" ca="1" si="178"/>
        <v>-184.84917402978894</v>
      </c>
      <c r="Z217" s="80">
        <f t="shared" ca="1" si="169"/>
        <v>0</v>
      </c>
      <c r="AA217" s="80">
        <f t="shared" ca="1" si="179"/>
        <v>0</v>
      </c>
      <c r="AB217" s="81">
        <f t="shared" ca="1" si="161"/>
        <v>-589.4813538610623</v>
      </c>
      <c r="AC217" s="79">
        <f t="shared" ca="1" si="162"/>
        <v>446850.04092243646</v>
      </c>
      <c r="AD217" s="35"/>
      <c r="AE217" s="55">
        <f t="shared" ca="1" si="180"/>
        <v>1.1324652332016072E-2</v>
      </c>
      <c r="AF217" s="78">
        <f t="shared" ca="1" si="181"/>
        <v>0.30321339820851761</v>
      </c>
      <c r="AG217" s="35"/>
      <c r="AH217" s="35"/>
      <c r="AR217" s="69">
        <f t="shared" si="170"/>
        <v>18</v>
      </c>
      <c r="AS217" s="70">
        <f t="shared" si="182"/>
        <v>214</v>
      </c>
      <c r="AT217" s="71">
        <f t="shared" ca="1" si="188"/>
        <v>0.15296539020751296</v>
      </c>
      <c r="AU217" s="72">
        <f t="shared" ca="1" si="171"/>
        <v>8.9992694218428149E-3</v>
      </c>
      <c r="AV217" s="73">
        <f t="shared" ca="1" si="172"/>
        <v>1.0089992694218428</v>
      </c>
      <c r="AW217" s="74">
        <f ca="1">PRODUCT(AV$4:AV217)</f>
        <v>6.4313441105373652</v>
      </c>
      <c r="BO217" s="70">
        <f t="shared" si="183"/>
        <v>214</v>
      </c>
      <c r="BP217" s="171">
        <f t="shared" ca="1" si="186"/>
        <v>0.11349999999999999</v>
      </c>
      <c r="BQ217" s="172">
        <f t="shared" ca="1" si="173"/>
        <v>8.9992694218428149E-3</v>
      </c>
      <c r="BR217" s="172">
        <f t="shared" ca="1" si="185"/>
        <v>0.1554884924228456</v>
      </c>
    </row>
    <row r="218" spans="5:70">
      <c r="E218">
        <f t="shared" si="154"/>
        <v>215</v>
      </c>
      <c r="F218" s="64">
        <f t="shared" si="174"/>
        <v>72.833333333333087</v>
      </c>
      <c r="G218" s="55">
        <f t="shared" si="155"/>
        <v>0</v>
      </c>
      <c r="H218" s="78">
        <f t="shared" si="184"/>
        <v>1</v>
      </c>
      <c r="I218" s="79">
        <f t="shared" ca="1" si="163"/>
        <v>740780.44445629534</v>
      </c>
      <c r="J218" s="79">
        <f t="shared" ca="1" si="156"/>
        <v>6711.2186746806319</v>
      </c>
      <c r="K218" s="80">
        <f t="shared" ca="1" si="157"/>
        <v>-20</v>
      </c>
      <c r="L218" s="80">
        <f t="shared" ca="1" si="164"/>
        <v>-617.31703704691279</v>
      </c>
      <c r="M218" s="80">
        <f t="shared" ca="1" si="187"/>
        <v>0</v>
      </c>
      <c r="N218" s="80">
        <f t="shared" ca="1" si="165"/>
        <v>0</v>
      </c>
      <c r="O218" s="81">
        <f t="shared" ca="1" si="158"/>
        <v>-1944.1138067905574</v>
      </c>
      <c r="P218" s="79">
        <f t="shared" ca="1" si="159"/>
        <v>744910.23228713858</v>
      </c>
      <c r="Q218" s="35"/>
      <c r="R218">
        <f t="shared" ca="1" si="166"/>
        <v>335</v>
      </c>
      <c r="S218" s="78">
        <f t="shared" ca="1" si="175"/>
        <v>82.83333333333232</v>
      </c>
      <c r="T218" s="55">
        <f t="shared" ca="1" si="167"/>
        <v>1.1324652332016072E-2</v>
      </c>
      <c r="U218" s="78">
        <f t="shared" ca="1" si="168"/>
        <v>0.29977961189139701</v>
      </c>
      <c r="V218" s="79">
        <f t="shared" ca="1" si="176"/>
        <v>441789.61956444272</v>
      </c>
      <c r="W218" s="79">
        <f t="shared" ca="1" si="160"/>
        <v>4002.4635737746803</v>
      </c>
      <c r="X218" s="80">
        <f t="shared" ca="1" si="177"/>
        <v>-5.9955922378279407</v>
      </c>
      <c r="Y218" s="80">
        <f t="shared" ca="1" si="178"/>
        <v>-184.07900815185116</v>
      </c>
      <c r="Z218" s="80">
        <f t="shared" ca="1" si="169"/>
        <v>0</v>
      </c>
      <c r="AA218" s="80">
        <f t="shared" ca="1" si="179"/>
        <v>0</v>
      </c>
      <c r="AB218" s="81">
        <f t="shared" ca="1" si="161"/>
        <v>-582.80568247237966</v>
      </c>
      <c r="AC218" s="79">
        <f t="shared" ca="1" si="162"/>
        <v>445019.2028553554</v>
      </c>
      <c r="AD218" s="35"/>
      <c r="AE218" s="55">
        <f t="shared" ca="1" si="180"/>
        <v>1.1324652332016072E-2</v>
      </c>
      <c r="AF218" s="78">
        <f t="shared" ca="1" si="181"/>
        <v>0.29977961189139701</v>
      </c>
      <c r="AG218" s="35"/>
      <c r="AH218" s="35"/>
      <c r="AR218" s="69">
        <f t="shared" si="170"/>
        <v>18</v>
      </c>
      <c r="AS218" s="70">
        <f t="shared" si="182"/>
        <v>215</v>
      </c>
      <c r="AT218" s="71">
        <f t="shared" ca="1" si="188"/>
        <v>0.1515795758396756</v>
      </c>
      <c r="AU218" s="72">
        <f t="shared" ca="1" si="171"/>
        <v>9.059659612918658E-3</v>
      </c>
      <c r="AV218" s="73">
        <f t="shared" ca="1" si="172"/>
        <v>1.0090596596129187</v>
      </c>
      <c r="AW218" s="74">
        <f ca="1">PRODUCT(AV$4:AV218)</f>
        <v>6.4896098990323825</v>
      </c>
      <c r="BO218" s="70">
        <f t="shared" si="183"/>
        <v>215</v>
      </c>
      <c r="BP218" s="171">
        <f t="shared" ca="1" si="186"/>
        <v>0.1143</v>
      </c>
      <c r="BQ218" s="172">
        <f t="shared" ca="1" si="173"/>
        <v>9.059659612918658E-3</v>
      </c>
      <c r="BR218" s="172">
        <f t="shared" ca="1" si="185"/>
        <v>0.15409246712180716</v>
      </c>
    </row>
    <row r="219" spans="5:70">
      <c r="E219">
        <f t="shared" ref="E219:E282" si="189">E218+1</f>
        <v>216</v>
      </c>
      <c r="F219" s="64">
        <f t="shared" si="174"/>
        <v>72.916666666666416</v>
      </c>
      <c r="G219" s="55">
        <f t="shared" si="155"/>
        <v>0</v>
      </c>
      <c r="H219" s="78">
        <f t="shared" si="184"/>
        <v>1</v>
      </c>
      <c r="I219" s="79">
        <f t="shared" ca="1" si="163"/>
        <v>744910.23228713858</v>
      </c>
      <c r="J219" s="79">
        <f t="shared" ca="1" si="156"/>
        <v>6748.6331467016453</v>
      </c>
      <c r="K219" s="80">
        <f t="shared" ca="1" si="157"/>
        <v>-20</v>
      </c>
      <c r="L219" s="80">
        <f t="shared" ca="1" si="164"/>
        <v>-620.75852690594888</v>
      </c>
      <c r="M219" s="80">
        <f t="shared" ca="1" si="187"/>
        <v>0</v>
      </c>
      <c r="N219" s="80">
        <f t="shared" ca="1" si="165"/>
        <v>0</v>
      </c>
      <c r="O219" s="81">
        <f t="shared" ca="1" si="158"/>
        <v>-1944.1138067905574</v>
      </c>
      <c r="P219" s="79">
        <f t="shared" ca="1" si="159"/>
        <v>749073.99310014374</v>
      </c>
      <c r="Q219" s="35"/>
      <c r="R219">
        <f t="shared" ca="1" si="166"/>
        <v>336</v>
      </c>
      <c r="S219" s="78">
        <f t="shared" ca="1" si="175"/>
        <v>82.916666666665648</v>
      </c>
      <c r="T219" s="55">
        <f t="shared" ca="1" si="167"/>
        <v>1.1324652332016072E-2</v>
      </c>
      <c r="U219" s="78">
        <f t="shared" ca="1" si="168"/>
        <v>0.29638471201050021</v>
      </c>
      <c r="V219" s="79">
        <f t="shared" ca="1" si="176"/>
        <v>439979.51510194759</v>
      </c>
      <c r="W219" s="79">
        <f t="shared" ca="1" si="160"/>
        <v>3986.0646434806495</v>
      </c>
      <c r="X219" s="80">
        <f t="shared" ca="1" si="177"/>
        <v>-5.9276942402100037</v>
      </c>
      <c r="Y219" s="80">
        <f t="shared" ca="1" si="178"/>
        <v>-183.32479795914483</v>
      </c>
      <c r="Z219" s="80">
        <f t="shared" ca="1" si="169"/>
        <v>0</v>
      </c>
      <c r="AA219" s="80">
        <f t="shared" ca="1" si="179"/>
        <v>0</v>
      </c>
      <c r="AB219" s="81">
        <f t="shared" ca="1" si="161"/>
        <v>-576.20561074125658</v>
      </c>
      <c r="AC219" s="79">
        <f t="shared" ca="1" si="162"/>
        <v>443200.12164248759</v>
      </c>
      <c r="AD219" s="35"/>
      <c r="AE219" s="55">
        <f t="shared" ca="1" si="180"/>
        <v>1.1324652332016072E-2</v>
      </c>
      <c r="AF219" s="78">
        <f t="shared" ca="1" si="181"/>
        <v>0.29638471201050021</v>
      </c>
      <c r="AG219" s="35"/>
      <c r="AH219" s="35"/>
      <c r="AR219" s="69">
        <f t="shared" si="170"/>
        <v>18</v>
      </c>
      <c r="AS219" s="70">
        <f t="shared" si="182"/>
        <v>216</v>
      </c>
      <c r="AT219" s="71">
        <f t="shared" ca="1" si="188"/>
        <v>0.15020631647829755</v>
      </c>
      <c r="AU219" s="72">
        <f t="shared" ca="1" si="171"/>
        <v>9.059659612918658E-3</v>
      </c>
      <c r="AV219" s="73">
        <f t="shared" ca="1" si="172"/>
        <v>1.0090596596129187</v>
      </c>
      <c r="AW219" s="74">
        <f ca="1">PRODUCT(AV$4:AV219)</f>
        <v>6.5484035557382434</v>
      </c>
      <c r="BO219" s="70">
        <f t="shared" si="183"/>
        <v>216</v>
      </c>
      <c r="BP219" s="171">
        <f t="shared" ca="1" si="186"/>
        <v>0.1143</v>
      </c>
      <c r="BQ219" s="172">
        <f t="shared" ca="1" si="173"/>
        <v>9.059659612918658E-3</v>
      </c>
      <c r="BR219" s="172">
        <f t="shared" ca="1" si="185"/>
        <v>0.15270897578139031</v>
      </c>
    </row>
    <row r="220" spans="5:70">
      <c r="E220">
        <f t="shared" si="189"/>
        <v>217</v>
      </c>
      <c r="F220" s="64">
        <f t="shared" si="174"/>
        <v>72.999999999999744</v>
      </c>
      <c r="G220" s="55">
        <f t="shared" si="155"/>
        <v>0</v>
      </c>
      <c r="H220" s="78">
        <f t="shared" si="184"/>
        <v>1</v>
      </c>
      <c r="I220" s="79">
        <f t="shared" ca="1" si="163"/>
        <v>749073.99310014374</v>
      </c>
      <c r="J220" s="79">
        <f t="shared" ca="1" si="156"/>
        <v>6786.3554023770821</v>
      </c>
      <c r="K220" s="80">
        <f t="shared" ca="1" si="157"/>
        <v>-20</v>
      </c>
      <c r="L220" s="80">
        <f t="shared" ca="1" si="164"/>
        <v>-624.22832758345317</v>
      </c>
      <c r="M220" s="80">
        <f t="shared" ca="1" si="187"/>
        <v>-5618.0549482510778</v>
      </c>
      <c r="N220" s="80">
        <f t="shared" ca="1" si="165"/>
        <v>0</v>
      </c>
      <c r="O220" s="81">
        <f t="shared" ca="1" si="158"/>
        <v>-1944.1138067905574</v>
      </c>
      <c r="P220" s="79">
        <f t="shared" ca="1" si="159"/>
        <v>747653.95141989575</v>
      </c>
      <c r="Q220" s="35"/>
      <c r="R220">
        <f t="shared" ca="1" si="166"/>
        <v>337</v>
      </c>
      <c r="S220" s="78">
        <f t="shared" ca="1" si="175"/>
        <v>82.999999999998977</v>
      </c>
      <c r="T220" s="55">
        <f t="shared" ca="1" si="167"/>
        <v>1.1324652332016072E-2</v>
      </c>
      <c r="U220" s="78">
        <f t="shared" ca="1" si="168"/>
        <v>0.29302825819045658</v>
      </c>
      <c r="V220" s="79">
        <f t="shared" ca="1" si="176"/>
        <v>438181.0343513792</v>
      </c>
      <c r="W220" s="79">
        <f t="shared" ca="1" si="160"/>
        <v>3969.7710200601132</v>
      </c>
      <c r="X220" s="80">
        <f t="shared" ca="1" si="177"/>
        <v>-5.8605651638091318</v>
      </c>
      <c r="Y220" s="80">
        <f t="shared" ca="1" si="178"/>
        <v>-182.57543097974136</v>
      </c>
      <c r="Z220" s="80">
        <f t="shared" ca="1" si="169"/>
        <v>-3286.3577576353441</v>
      </c>
      <c r="AA220" s="80">
        <f t="shared" ca="1" si="179"/>
        <v>0</v>
      </c>
      <c r="AB220" s="81">
        <f t="shared" ca="1" si="161"/>
        <v>-569.68028252785484</v>
      </c>
      <c r="AC220" s="79">
        <f t="shared" ca="1" si="162"/>
        <v>438106.33133513253</v>
      </c>
      <c r="AD220" s="35"/>
      <c r="AE220" s="55">
        <f t="shared" ca="1" si="180"/>
        <v>1.1324652332016072E-2</v>
      </c>
      <c r="AF220" s="78">
        <f t="shared" ca="1" si="181"/>
        <v>0.29302825819045658</v>
      </c>
      <c r="AG220" s="35"/>
      <c r="AH220" s="35"/>
      <c r="AR220" s="69">
        <f t="shared" si="170"/>
        <v>19</v>
      </c>
      <c r="AS220" s="70">
        <f t="shared" si="182"/>
        <v>217</v>
      </c>
      <c r="AT220" s="71">
        <f t="shared" ca="1" si="188"/>
        <v>0.14884549837929384</v>
      </c>
      <c r="AU220" s="72">
        <f t="shared" ca="1" si="171"/>
        <v>9.059659612918658E-3</v>
      </c>
      <c r="AV220" s="73">
        <f t="shared" ca="1" si="172"/>
        <v>1.0090596596129187</v>
      </c>
      <c r="AW220" s="74">
        <f ca="1">PRODUCT(AV$4:AV220)</f>
        <v>6.607729862961258</v>
      </c>
      <c r="BO220" s="70">
        <f t="shared" si="183"/>
        <v>217</v>
      </c>
      <c r="BP220" s="171">
        <f t="shared" ca="1" si="186"/>
        <v>0.1143</v>
      </c>
      <c r="BQ220" s="172">
        <f t="shared" ca="1" si="173"/>
        <v>9.059659612918658E-3</v>
      </c>
      <c r="BR220" s="172">
        <f t="shared" ca="1" si="185"/>
        <v>0.15133790586769705</v>
      </c>
    </row>
    <row r="221" spans="5:70">
      <c r="E221">
        <f t="shared" si="189"/>
        <v>218</v>
      </c>
      <c r="F221" s="64">
        <f t="shared" si="174"/>
        <v>73.083333333333073</v>
      </c>
      <c r="G221" s="55">
        <f t="shared" si="155"/>
        <v>0</v>
      </c>
      <c r="H221" s="78">
        <f t="shared" si="184"/>
        <v>1</v>
      </c>
      <c r="I221" s="79">
        <f t="shared" ca="1" si="163"/>
        <v>747653.95141989575</v>
      </c>
      <c r="J221" s="79">
        <f t="shared" ca="1" si="156"/>
        <v>6773.4903081178782</v>
      </c>
      <c r="K221" s="80">
        <f t="shared" ca="1" si="157"/>
        <v>-20</v>
      </c>
      <c r="L221" s="80">
        <f t="shared" ca="1" si="164"/>
        <v>-623.04495951657987</v>
      </c>
      <c r="M221" s="80">
        <f t="shared" ca="1" si="187"/>
        <v>0</v>
      </c>
      <c r="N221" s="80">
        <f t="shared" ca="1" si="165"/>
        <v>0</v>
      </c>
      <c r="O221" s="81">
        <f t="shared" ca="1" si="158"/>
        <v>-1944.1138067905574</v>
      </c>
      <c r="P221" s="79">
        <f t="shared" ca="1" si="159"/>
        <v>751840.2829617064</v>
      </c>
      <c r="Q221" s="35"/>
      <c r="R221">
        <f t="shared" ca="1" si="166"/>
        <v>338</v>
      </c>
      <c r="S221" s="78">
        <f t="shared" ca="1" si="175"/>
        <v>83.083333333332305</v>
      </c>
      <c r="T221" s="55">
        <f t="shared" ca="1" si="167"/>
        <v>1.1324652332016072E-2</v>
      </c>
      <c r="U221" s="78">
        <f t="shared" ca="1" si="168"/>
        <v>0.28970981504299342</v>
      </c>
      <c r="V221" s="79">
        <f t="shared" ca="1" si="176"/>
        <v>433144.92944830714</v>
      </c>
      <c r="W221" s="79">
        <f t="shared" ca="1" si="160"/>
        <v>3924.1456238633295</v>
      </c>
      <c r="X221" s="80">
        <f t="shared" ca="1" si="177"/>
        <v>-5.794196300859868</v>
      </c>
      <c r="Y221" s="80">
        <f t="shared" ca="1" si="178"/>
        <v>-180.47705393679465</v>
      </c>
      <c r="Z221" s="80">
        <f t="shared" ca="1" si="169"/>
        <v>0</v>
      </c>
      <c r="AA221" s="80">
        <f t="shared" ca="1" si="179"/>
        <v>0</v>
      </c>
      <c r="AB221" s="81">
        <f t="shared" ca="1" si="161"/>
        <v>-563.22885138782215</v>
      </c>
      <c r="AC221" s="79">
        <f t="shared" ca="1" si="162"/>
        <v>436319.57497054501</v>
      </c>
      <c r="AD221" s="35"/>
      <c r="AE221" s="55">
        <f t="shared" ca="1" si="180"/>
        <v>1.1324652332016072E-2</v>
      </c>
      <c r="AF221" s="78">
        <f t="shared" ca="1" si="181"/>
        <v>0.28970981504299342</v>
      </c>
      <c r="AG221" s="35"/>
      <c r="AH221" s="35"/>
      <c r="AR221" s="69">
        <f t="shared" si="170"/>
        <v>19</v>
      </c>
      <c r="AS221" s="70">
        <f t="shared" si="182"/>
        <v>218</v>
      </c>
      <c r="AT221" s="71">
        <f t="shared" ca="1" si="188"/>
        <v>0.14749700882906219</v>
      </c>
      <c r="AU221" s="72">
        <f t="shared" ca="1" si="171"/>
        <v>9.059659612918658E-3</v>
      </c>
      <c r="AV221" s="73">
        <f t="shared" ca="1" si="172"/>
        <v>1.0090596596129187</v>
      </c>
      <c r="AW221" s="74">
        <f ca="1">PRODUCT(AV$4:AV221)</f>
        <v>6.6675936463338044</v>
      </c>
      <c r="BO221" s="70">
        <f t="shared" si="183"/>
        <v>218</v>
      </c>
      <c r="BP221" s="171">
        <f t="shared" ca="1" si="186"/>
        <v>0.1143</v>
      </c>
      <c r="BQ221" s="172">
        <f t="shared" ca="1" si="173"/>
        <v>9.059659612918658E-3</v>
      </c>
      <c r="BR221" s="172">
        <f t="shared" ca="1" si="185"/>
        <v>0.14997914585719457</v>
      </c>
    </row>
    <row r="222" spans="5:70">
      <c r="E222">
        <f t="shared" si="189"/>
        <v>219</v>
      </c>
      <c r="F222" s="64">
        <f t="shared" si="174"/>
        <v>73.166666666666401</v>
      </c>
      <c r="G222" s="55">
        <f t="shared" si="155"/>
        <v>0</v>
      </c>
      <c r="H222" s="78">
        <f t="shared" si="184"/>
        <v>1</v>
      </c>
      <c r="I222" s="79">
        <f t="shared" ca="1" si="163"/>
        <v>751840.2829617064</v>
      </c>
      <c r="J222" s="79">
        <f t="shared" ca="1" si="156"/>
        <v>6811.417046913507</v>
      </c>
      <c r="K222" s="80">
        <f t="shared" ca="1" si="157"/>
        <v>-20</v>
      </c>
      <c r="L222" s="80">
        <f t="shared" ca="1" si="164"/>
        <v>-626.53356913475534</v>
      </c>
      <c r="M222" s="80">
        <f t="shared" ca="1" si="187"/>
        <v>0</v>
      </c>
      <c r="N222" s="80">
        <f t="shared" ca="1" si="165"/>
        <v>0</v>
      </c>
      <c r="O222" s="81">
        <f t="shared" ca="1" si="158"/>
        <v>-1944.1138067905574</v>
      </c>
      <c r="P222" s="79">
        <f t="shared" ca="1" si="159"/>
        <v>756061.0526326946</v>
      </c>
      <c r="Q222" s="35"/>
      <c r="R222">
        <f t="shared" ca="1" si="166"/>
        <v>339</v>
      </c>
      <c r="S222" s="78">
        <f t="shared" ca="1" si="175"/>
        <v>83.166666666665634</v>
      </c>
      <c r="T222" s="55">
        <f t="shared" ca="1" si="167"/>
        <v>1.1324652332016072E-2</v>
      </c>
      <c r="U222" s="78">
        <f t="shared" ca="1" si="168"/>
        <v>0.28642895211045882</v>
      </c>
      <c r="V222" s="79">
        <f t="shared" ca="1" si="176"/>
        <v>431378.40747835056</v>
      </c>
      <c r="W222" s="79">
        <f t="shared" ca="1" si="160"/>
        <v>3908.1415361167806</v>
      </c>
      <c r="X222" s="80">
        <f t="shared" ca="1" si="177"/>
        <v>-5.7285790422091765</v>
      </c>
      <c r="Y222" s="80">
        <f t="shared" ca="1" si="178"/>
        <v>-179.74100311597942</v>
      </c>
      <c r="Z222" s="80">
        <f t="shared" ca="1" si="169"/>
        <v>0</v>
      </c>
      <c r="AA222" s="80">
        <f t="shared" ca="1" si="179"/>
        <v>0</v>
      </c>
      <c r="AB222" s="81">
        <f t="shared" ca="1" si="161"/>
        <v>-556.85048046249437</v>
      </c>
      <c r="AC222" s="79">
        <f t="shared" ca="1" si="162"/>
        <v>434544.22895184672</v>
      </c>
      <c r="AD222" s="35"/>
      <c r="AE222" s="55">
        <f t="shared" ca="1" si="180"/>
        <v>1.1324652332016072E-2</v>
      </c>
      <c r="AF222" s="78">
        <f t="shared" ca="1" si="181"/>
        <v>0.28642895211045882</v>
      </c>
      <c r="AG222" s="35"/>
      <c r="AH222" s="35"/>
      <c r="AR222" s="69">
        <f t="shared" si="170"/>
        <v>19</v>
      </c>
      <c r="AS222" s="70">
        <f t="shared" si="182"/>
        <v>219</v>
      </c>
      <c r="AT222" s="71">
        <f t="shared" ca="1" si="188"/>
        <v>0.14616073613514724</v>
      </c>
      <c r="AU222" s="72">
        <f t="shared" ca="1" si="171"/>
        <v>9.059659612918658E-3</v>
      </c>
      <c r="AV222" s="73">
        <f t="shared" ca="1" si="172"/>
        <v>1.0090596596129187</v>
      </c>
      <c r="AW222" s="74">
        <f ca="1">PRODUCT(AV$4:AV222)</f>
        <v>6.7279997752068477</v>
      </c>
      <c r="BO222" s="70">
        <f t="shared" si="183"/>
        <v>219</v>
      </c>
      <c r="BP222" s="171">
        <f t="shared" ca="1" si="186"/>
        <v>0.1143</v>
      </c>
      <c r="BQ222" s="172">
        <f t="shared" ca="1" si="173"/>
        <v>9.059659612918658E-3</v>
      </c>
      <c r="BR222" s="172">
        <f t="shared" ca="1" si="185"/>
        <v>0.148632585227644</v>
      </c>
    </row>
    <row r="223" spans="5:70">
      <c r="E223">
        <f t="shared" si="189"/>
        <v>220</v>
      </c>
      <c r="F223" s="64">
        <f t="shared" si="174"/>
        <v>73.24999999999973</v>
      </c>
      <c r="G223" s="55">
        <f t="shared" si="155"/>
        <v>0</v>
      </c>
      <c r="H223" s="78">
        <f t="shared" si="184"/>
        <v>1</v>
      </c>
      <c r="I223" s="79">
        <f t="shared" ca="1" si="163"/>
        <v>756061.0526326946</v>
      </c>
      <c r="J223" s="79">
        <f t="shared" ca="1" si="156"/>
        <v>6849.6557834371906</v>
      </c>
      <c r="K223" s="80">
        <f t="shared" ca="1" si="157"/>
        <v>-20</v>
      </c>
      <c r="L223" s="80">
        <f t="shared" ca="1" si="164"/>
        <v>-630.05087719391224</v>
      </c>
      <c r="M223" s="80">
        <f t="shared" ca="1" si="187"/>
        <v>0</v>
      </c>
      <c r="N223" s="80">
        <f t="shared" ca="1" si="165"/>
        <v>0</v>
      </c>
      <c r="O223" s="81">
        <f t="shared" ca="1" si="158"/>
        <v>-1944.1138067905574</v>
      </c>
      <c r="P223" s="79">
        <f t="shared" ca="1" si="159"/>
        <v>760316.54373214731</v>
      </c>
      <c r="Q223" s="35"/>
      <c r="R223">
        <f t="shared" ca="1" si="166"/>
        <v>340</v>
      </c>
      <c r="S223" s="78">
        <f t="shared" ca="1" si="175"/>
        <v>83.249999999998963</v>
      </c>
      <c r="T223" s="55">
        <f t="shared" ca="1" si="167"/>
        <v>1.1324652332016072E-2</v>
      </c>
      <c r="U223" s="78">
        <f t="shared" ca="1" si="168"/>
        <v>0.28318524380998422</v>
      </c>
      <c r="V223" s="79">
        <f t="shared" ca="1" si="176"/>
        <v>429623.16663608304</v>
      </c>
      <c r="W223" s="79">
        <f t="shared" ca="1" si="160"/>
        <v>3892.2396515471441</v>
      </c>
      <c r="X223" s="80">
        <f t="shared" ca="1" si="177"/>
        <v>-5.6637048761996844</v>
      </c>
      <c r="Y223" s="80">
        <f t="shared" ca="1" si="178"/>
        <v>-179.00965276503462</v>
      </c>
      <c r="Z223" s="80">
        <f t="shared" ca="1" si="169"/>
        <v>0</v>
      </c>
      <c r="AA223" s="80">
        <f t="shared" ca="1" si="179"/>
        <v>0</v>
      </c>
      <c r="AB223" s="81">
        <f t="shared" ca="1" si="161"/>
        <v>-550.54434237034059</v>
      </c>
      <c r="AC223" s="79">
        <f t="shared" ca="1" si="162"/>
        <v>432780.18858761858</v>
      </c>
      <c r="AD223" s="35"/>
      <c r="AE223" s="55">
        <f t="shared" ca="1" si="180"/>
        <v>1.1324652332016072E-2</v>
      </c>
      <c r="AF223" s="78">
        <f t="shared" ca="1" si="181"/>
        <v>0.28318524380998422</v>
      </c>
      <c r="AG223" s="35"/>
      <c r="AH223" s="35"/>
      <c r="AR223" s="69">
        <f t="shared" si="170"/>
        <v>19</v>
      </c>
      <c r="AS223" s="70">
        <f t="shared" si="182"/>
        <v>220</v>
      </c>
      <c r="AT223" s="71">
        <f t="shared" ca="1" si="188"/>
        <v>0.14483656961698918</v>
      </c>
      <c r="AU223" s="72">
        <f t="shared" ca="1" si="171"/>
        <v>9.059659612918658E-3</v>
      </c>
      <c r="AV223" s="73">
        <f t="shared" ca="1" si="172"/>
        <v>1.0090596596129187</v>
      </c>
      <c r="AW223" s="74">
        <f ca="1">PRODUCT(AV$4:AV223)</f>
        <v>6.7889531630460151</v>
      </c>
      <c r="BO223" s="70">
        <f t="shared" si="183"/>
        <v>220</v>
      </c>
      <c r="BP223" s="171">
        <f t="shared" ca="1" si="186"/>
        <v>0.1143</v>
      </c>
      <c r="BQ223" s="172">
        <f t="shared" ca="1" si="173"/>
        <v>9.059659612918658E-3</v>
      </c>
      <c r="BR223" s="172">
        <f t="shared" ca="1" si="185"/>
        <v>0.14729811444911031</v>
      </c>
    </row>
    <row r="224" spans="5:70">
      <c r="E224">
        <f t="shared" si="189"/>
        <v>221</v>
      </c>
      <c r="F224" s="64">
        <f t="shared" si="174"/>
        <v>73.333333333333059</v>
      </c>
      <c r="G224" s="55">
        <f t="shared" si="155"/>
        <v>0</v>
      </c>
      <c r="H224" s="78">
        <f t="shared" si="184"/>
        <v>1</v>
      </c>
      <c r="I224" s="79">
        <f t="shared" ca="1" si="163"/>
        <v>760316.54373214731</v>
      </c>
      <c r="J224" s="79">
        <f t="shared" ca="1" si="156"/>
        <v>6888.209084284038</v>
      </c>
      <c r="K224" s="80">
        <f t="shared" ca="1" si="157"/>
        <v>-20</v>
      </c>
      <c r="L224" s="80">
        <f t="shared" ca="1" si="164"/>
        <v>-633.59711977678944</v>
      </c>
      <c r="M224" s="80">
        <f t="shared" ca="1" si="187"/>
        <v>0</v>
      </c>
      <c r="N224" s="80">
        <f t="shared" ca="1" si="165"/>
        <v>0</v>
      </c>
      <c r="O224" s="81">
        <f t="shared" ca="1" si="158"/>
        <v>-1944.1138067905574</v>
      </c>
      <c r="P224" s="79">
        <f t="shared" ca="1" si="159"/>
        <v>764607.04188986402</v>
      </c>
      <c r="Q224" s="35"/>
      <c r="R224">
        <f t="shared" ca="1" si="166"/>
        <v>341</v>
      </c>
      <c r="S224" s="78">
        <f t="shared" ca="1" si="175"/>
        <v>83.333333333332291</v>
      </c>
      <c r="T224" s="55">
        <f t="shared" ca="1" si="167"/>
        <v>1.1324652332016072E-2</v>
      </c>
      <c r="U224" s="78">
        <f t="shared" ca="1" si="168"/>
        <v>0.27997826937827897</v>
      </c>
      <c r="V224" s="79">
        <f t="shared" ca="1" si="176"/>
        <v>427879.10341567948</v>
      </c>
      <c r="W224" s="79">
        <f t="shared" ca="1" si="160"/>
        <v>3876.439032426877</v>
      </c>
      <c r="X224" s="80">
        <f t="shared" ca="1" si="177"/>
        <v>-5.5995653875655798</v>
      </c>
      <c r="Y224" s="80">
        <f t="shared" ca="1" si="178"/>
        <v>-178.28295975653313</v>
      </c>
      <c r="Z224" s="80">
        <f t="shared" ca="1" si="169"/>
        <v>0</v>
      </c>
      <c r="AA224" s="80">
        <f t="shared" ca="1" si="179"/>
        <v>0</v>
      </c>
      <c r="AB224" s="81">
        <f t="shared" ca="1" si="161"/>
        <v>-544.3096190996381</v>
      </c>
      <c r="AC224" s="79">
        <f t="shared" ca="1" si="162"/>
        <v>431027.35030386253</v>
      </c>
      <c r="AD224" s="35"/>
      <c r="AE224" s="55">
        <f t="shared" ca="1" si="180"/>
        <v>1.1324652332016072E-2</v>
      </c>
      <c r="AF224" s="78">
        <f t="shared" ca="1" si="181"/>
        <v>0.27997826937827897</v>
      </c>
      <c r="AG224" s="35"/>
      <c r="AH224" s="35"/>
      <c r="AR224" s="69">
        <f t="shared" si="170"/>
        <v>19</v>
      </c>
      <c r="AS224" s="70">
        <f t="shared" si="182"/>
        <v>221</v>
      </c>
      <c r="AT224" s="71">
        <f t="shared" ca="1" si="188"/>
        <v>0.14352439959675647</v>
      </c>
      <c r="AU224" s="72">
        <f t="shared" ca="1" si="171"/>
        <v>9.059659612918658E-3</v>
      </c>
      <c r="AV224" s="73">
        <f t="shared" ca="1" si="172"/>
        <v>1.0090596596129187</v>
      </c>
      <c r="AW224" s="74">
        <f ca="1">PRODUCT(AV$4:AV224)</f>
        <v>6.8504587678312596</v>
      </c>
      <c r="BO224" s="70">
        <f t="shared" si="183"/>
        <v>221</v>
      </c>
      <c r="BP224" s="171">
        <f t="shared" ca="1" si="186"/>
        <v>0.1143</v>
      </c>
      <c r="BQ224" s="172">
        <f t="shared" ca="1" si="173"/>
        <v>9.059659612918658E-3</v>
      </c>
      <c r="BR224" s="172">
        <f t="shared" ca="1" si="185"/>
        <v>0.14597562497505326</v>
      </c>
    </row>
    <row r="225" spans="5:70">
      <c r="E225">
        <f t="shared" si="189"/>
        <v>222</v>
      </c>
      <c r="F225" s="64">
        <f t="shared" si="174"/>
        <v>73.416666666666387</v>
      </c>
      <c r="G225" s="55">
        <f t="shared" si="155"/>
        <v>0</v>
      </c>
      <c r="H225" s="78">
        <f t="shared" si="184"/>
        <v>1</v>
      </c>
      <c r="I225" s="79">
        <f t="shared" ca="1" si="163"/>
        <v>764607.04188986402</v>
      </c>
      <c r="J225" s="79">
        <f t="shared" ca="1" si="156"/>
        <v>6927.0795371628055</v>
      </c>
      <c r="K225" s="80">
        <f t="shared" ca="1" si="157"/>
        <v>-20</v>
      </c>
      <c r="L225" s="80">
        <f t="shared" ca="1" si="164"/>
        <v>-637.17253490822009</v>
      </c>
      <c r="M225" s="80">
        <f t="shared" ca="1" si="187"/>
        <v>0</v>
      </c>
      <c r="N225" s="80">
        <f t="shared" ca="1" si="165"/>
        <v>0</v>
      </c>
      <c r="O225" s="81">
        <f t="shared" ca="1" si="158"/>
        <v>-1944.1138067905574</v>
      </c>
      <c r="P225" s="79">
        <f t="shared" ca="1" si="159"/>
        <v>768932.83508532809</v>
      </c>
      <c r="Q225" s="35"/>
      <c r="R225">
        <f t="shared" ca="1" si="166"/>
        <v>342</v>
      </c>
      <c r="S225" s="78">
        <f t="shared" ca="1" si="175"/>
        <v>83.41666666666562</v>
      </c>
      <c r="T225" s="55">
        <f t="shared" ca="1" si="167"/>
        <v>1.1324652332016072E-2</v>
      </c>
      <c r="U225" s="78">
        <f t="shared" ca="1" si="168"/>
        <v>0.27680761281705041</v>
      </c>
      <c r="V225" s="79">
        <f t="shared" ca="1" si="176"/>
        <v>426146.11541608121</v>
      </c>
      <c r="W225" s="79">
        <f t="shared" ca="1" si="160"/>
        <v>3860.7387510372441</v>
      </c>
      <c r="X225" s="80">
        <f t="shared" ca="1" si="177"/>
        <v>-5.5361522563410084</v>
      </c>
      <c r="Y225" s="80">
        <f t="shared" ca="1" si="178"/>
        <v>-177.56088142336719</v>
      </c>
      <c r="Z225" s="80">
        <f t="shared" ca="1" si="169"/>
        <v>0</v>
      </c>
      <c r="AA225" s="80">
        <f t="shared" ca="1" si="179"/>
        <v>0</v>
      </c>
      <c r="AB225" s="81">
        <f t="shared" ca="1" si="161"/>
        <v>-538.14550190236253</v>
      </c>
      <c r="AC225" s="79">
        <f t="shared" ca="1" si="162"/>
        <v>429285.61163153633</v>
      </c>
      <c r="AD225" s="35"/>
      <c r="AE225" s="55">
        <f t="shared" ca="1" si="180"/>
        <v>1.1324652332016072E-2</v>
      </c>
      <c r="AF225" s="78">
        <f t="shared" ca="1" si="181"/>
        <v>0.27680761281705041</v>
      </c>
      <c r="AG225" s="35"/>
      <c r="AH225" s="35"/>
      <c r="AR225" s="69">
        <f t="shared" si="170"/>
        <v>19</v>
      </c>
      <c r="AS225" s="70">
        <f t="shared" si="182"/>
        <v>222</v>
      </c>
      <c r="AT225" s="71">
        <f t="shared" ca="1" si="188"/>
        <v>0.14222411739026133</v>
      </c>
      <c r="AU225" s="72">
        <f t="shared" ca="1" si="171"/>
        <v>9.059659612918658E-3</v>
      </c>
      <c r="AV225" s="73">
        <f t="shared" ca="1" si="172"/>
        <v>1.0090596596129187</v>
      </c>
      <c r="AW225" s="74">
        <f ca="1">PRODUCT(AV$4:AV225)</f>
        <v>6.9125215924601449</v>
      </c>
      <c r="BO225" s="70">
        <f t="shared" si="183"/>
        <v>222</v>
      </c>
      <c r="BP225" s="171">
        <f t="shared" ca="1" si="186"/>
        <v>0.1143</v>
      </c>
      <c r="BQ225" s="172">
        <f t="shared" ca="1" si="173"/>
        <v>9.059659612918658E-3</v>
      </c>
      <c r="BR225" s="172">
        <f t="shared" ca="1" si="185"/>
        <v>0.14466500923349804</v>
      </c>
    </row>
    <row r="226" spans="5:70">
      <c r="E226">
        <f t="shared" si="189"/>
        <v>223</v>
      </c>
      <c r="F226" s="64">
        <f t="shared" si="174"/>
        <v>73.499999999999716</v>
      </c>
      <c r="G226" s="55">
        <f t="shared" si="155"/>
        <v>0</v>
      </c>
      <c r="H226" s="78">
        <f t="shared" si="184"/>
        <v>1</v>
      </c>
      <c r="I226" s="79">
        <f t="shared" ca="1" si="163"/>
        <v>768932.83508532809</v>
      </c>
      <c r="J226" s="79">
        <f t="shared" ca="1" si="156"/>
        <v>6966.2697510695898</v>
      </c>
      <c r="K226" s="80">
        <f t="shared" ca="1" si="157"/>
        <v>-20</v>
      </c>
      <c r="L226" s="80">
        <f t="shared" ca="1" si="164"/>
        <v>-640.77736257110678</v>
      </c>
      <c r="M226" s="80">
        <f t="shared" ca="1" si="187"/>
        <v>0</v>
      </c>
      <c r="N226" s="80">
        <f t="shared" ca="1" si="165"/>
        <v>0</v>
      </c>
      <c r="O226" s="81">
        <f t="shared" ca="1" si="158"/>
        <v>-1944.1138067905574</v>
      </c>
      <c r="P226" s="79">
        <f t="shared" ca="1" si="159"/>
        <v>773294.21366703603</v>
      </c>
      <c r="Q226" s="35"/>
      <c r="R226">
        <f t="shared" ca="1" si="166"/>
        <v>343</v>
      </c>
      <c r="S226" s="78">
        <f t="shared" ca="1" si="175"/>
        <v>83.499999999998948</v>
      </c>
      <c r="T226" s="55">
        <f t="shared" ca="1" si="167"/>
        <v>1.1324652332016072E-2</v>
      </c>
      <c r="U226" s="78">
        <f t="shared" ca="1" si="168"/>
        <v>0.27367286283904202</v>
      </c>
      <c r="V226" s="79">
        <f t="shared" ca="1" si="176"/>
        <v>424424.10132867232</v>
      </c>
      <c r="W226" s="79">
        <f t="shared" ca="1" si="160"/>
        <v>3845.1378895566686</v>
      </c>
      <c r="X226" s="80">
        <f t="shared" ca="1" si="177"/>
        <v>-5.4734572567808399</v>
      </c>
      <c r="Y226" s="80">
        <f t="shared" ca="1" si="178"/>
        <v>-176.84337555361347</v>
      </c>
      <c r="Z226" s="80">
        <f t="shared" ca="1" si="169"/>
        <v>0</v>
      </c>
      <c r="AA226" s="80">
        <f t="shared" ca="1" si="179"/>
        <v>0</v>
      </c>
      <c r="AB226" s="81">
        <f t="shared" ca="1" si="161"/>
        <v>-532.05119118928008</v>
      </c>
      <c r="AC226" s="79">
        <f t="shared" ca="1" si="162"/>
        <v>427554.87119422929</v>
      </c>
      <c r="AD226" s="35"/>
      <c r="AE226" s="55">
        <f t="shared" ca="1" si="180"/>
        <v>1.1324652332016072E-2</v>
      </c>
      <c r="AF226" s="78">
        <f t="shared" ca="1" si="181"/>
        <v>0.27367286283904202</v>
      </c>
      <c r="AG226" s="35"/>
      <c r="AH226" s="35"/>
      <c r="AR226" s="69">
        <f t="shared" si="170"/>
        <v>19</v>
      </c>
      <c r="AS226" s="70">
        <f t="shared" si="182"/>
        <v>223</v>
      </c>
      <c r="AT226" s="71">
        <f t="shared" ca="1" si="188"/>
        <v>0.14093561529795778</v>
      </c>
      <c r="AU226" s="72">
        <f t="shared" ca="1" si="171"/>
        <v>9.059659612918658E-3</v>
      </c>
      <c r="AV226" s="73">
        <f t="shared" ca="1" si="172"/>
        <v>1.0090596596129187</v>
      </c>
      <c r="AW226" s="74">
        <f ca="1">PRODUCT(AV$4:AV226)</f>
        <v>6.9751466851547841</v>
      </c>
      <c r="BO226" s="70">
        <f t="shared" si="183"/>
        <v>223</v>
      </c>
      <c r="BP226" s="171">
        <f t="shared" ca="1" si="186"/>
        <v>0.1143</v>
      </c>
      <c r="BQ226" s="172">
        <f t="shared" ca="1" si="173"/>
        <v>9.059659612918658E-3</v>
      </c>
      <c r="BR226" s="172">
        <f t="shared" ca="1" si="185"/>
        <v>0.14336616061828536</v>
      </c>
    </row>
    <row r="227" spans="5:70">
      <c r="E227">
        <f t="shared" si="189"/>
        <v>224</v>
      </c>
      <c r="F227" s="64">
        <f t="shared" si="174"/>
        <v>73.583333333333044</v>
      </c>
      <c r="G227" s="55">
        <f t="shared" si="155"/>
        <v>0</v>
      </c>
      <c r="H227" s="78">
        <f t="shared" si="184"/>
        <v>1</v>
      </c>
      <c r="I227" s="79">
        <f t="shared" ca="1" si="163"/>
        <v>773294.21366703603</v>
      </c>
      <c r="J227" s="79">
        <f t="shared" ca="1" si="156"/>
        <v>7005.782356462938</v>
      </c>
      <c r="K227" s="80">
        <f t="shared" ca="1" si="157"/>
        <v>-20</v>
      </c>
      <c r="L227" s="80">
        <f t="shared" ca="1" si="164"/>
        <v>-644.41184472253008</v>
      </c>
      <c r="M227" s="80">
        <f t="shared" ca="1" si="187"/>
        <v>0</v>
      </c>
      <c r="N227" s="80">
        <f t="shared" ca="1" si="165"/>
        <v>0</v>
      </c>
      <c r="O227" s="81">
        <f t="shared" ca="1" si="158"/>
        <v>-1944.1138067905574</v>
      </c>
      <c r="P227" s="79">
        <f t="shared" ca="1" si="159"/>
        <v>777691.47037198581</v>
      </c>
      <c r="Q227" s="35"/>
      <c r="R227">
        <f t="shared" ca="1" si="166"/>
        <v>344</v>
      </c>
      <c r="S227" s="78">
        <f t="shared" ca="1" si="175"/>
        <v>83.583333333332277</v>
      </c>
      <c r="T227" s="55">
        <f t="shared" ca="1" si="167"/>
        <v>1.2403362716826516E-2</v>
      </c>
      <c r="U227" s="78">
        <f t="shared" ca="1" si="168"/>
        <v>0.27027839905549705</v>
      </c>
      <c r="V227" s="79">
        <f t="shared" ca="1" si="176"/>
        <v>422251.7530454612</v>
      </c>
      <c r="W227" s="79">
        <f t="shared" ca="1" si="160"/>
        <v>3825.4571535500677</v>
      </c>
      <c r="X227" s="80">
        <f t="shared" ca="1" si="177"/>
        <v>-5.4055679811099413</v>
      </c>
      <c r="Y227" s="80">
        <f t="shared" ca="1" si="178"/>
        <v>-175.93823043560886</v>
      </c>
      <c r="Z227" s="80">
        <f t="shared" ca="1" si="169"/>
        <v>0</v>
      </c>
      <c r="AA227" s="80">
        <f t="shared" ca="1" si="179"/>
        <v>0</v>
      </c>
      <c r="AB227" s="81">
        <f t="shared" ca="1" si="161"/>
        <v>-525.45196728103974</v>
      </c>
      <c r="AC227" s="79">
        <f t="shared" ca="1" si="162"/>
        <v>425370.41443331348</v>
      </c>
      <c r="AD227" s="35"/>
      <c r="AE227" s="55">
        <f t="shared" ca="1" si="180"/>
        <v>1.2403362716826516E-2</v>
      </c>
      <c r="AF227" s="78">
        <f t="shared" ca="1" si="181"/>
        <v>0.27027839905549705</v>
      </c>
      <c r="AG227" s="35"/>
      <c r="AH227" s="35"/>
      <c r="AR227" s="69">
        <f t="shared" si="170"/>
        <v>19</v>
      </c>
      <c r="AS227" s="70">
        <f t="shared" si="182"/>
        <v>224</v>
      </c>
      <c r="AT227" s="71">
        <f t="shared" ca="1" si="188"/>
        <v>0.13965878659602105</v>
      </c>
      <c r="AU227" s="72">
        <f t="shared" ca="1" si="171"/>
        <v>9.059659612918658E-3</v>
      </c>
      <c r="AV227" s="73">
        <f t="shared" ca="1" si="172"/>
        <v>1.0090596596129187</v>
      </c>
      <c r="AW227" s="74">
        <f ca="1">PRODUCT(AV$4:AV227)</f>
        <v>7.0383391398724644</v>
      </c>
      <c r="BO227" s="70">
        <f t="shared" si="183"/>
        <v>224</v>
      </c>
      <c r="BP227" s="171">
        <f t="shared" ca="1" si="186"/>
        <v>0.1143</v>
      </c>
      <c r="BQ227" s="172">
        <f t="shared" ca="1" si="173"/>
        <v>9.059659612918658E-3</v>
      </c>
      <c r="BR227" s="172">
        <f t="shared" ca="1" si="185"/>
        <v>0.14207897348040005</v>
      </c>
    </row>
    <row r="228" spans="5:70">
      <c r="E228">
        <f t="shared" si="189"/>
        <v>225</v>
      </c>
      <c r="F228" s="64">
        <f t="shared" si="174"/>
        <v>73.666666666666373</v>
      </c>
      <c r="G228" s="55">
        <f t="shared" si="155"/>
        <v>0</v>
      </c>
      <c r="H228" s="78">
        <f t="shared" si="184"/>
        <v>1</v>
      </c>
      <c r="I228" s="79">
        <f t="shared" ca="1" si="163"/>
        <v>777691.47037198581</v>
      </c>
      <c r="J228" s="79">
        <f t="shared" ca="1" si="156"/>
        <v>7045.6200054404071</v>
      </c>
      <c r="K228" s="80">
        <f t="shared" ca="1" si="157"/>
        <v>-20</v>
      </c>
      <c r="L228" s="80">
        <f t="shared" ca="1" si="164"/>
        <v>-648.07622530998822</v>
      </c>
      <c r="M228" s="80">
        <f t="shared" ca="1" si="187"/>
        <v>0</v>
      </c>
      <c r="N228" s="80">
        <f t="shared" ca="1" si="165"/>
        <v>0</v>
      </c>
      <c r="O228" s="81">
        <f t="shared" ca="1" si="158"/>
        <v>-1944.1138067905574</v>
      </c>
      <c r="P228" s="79">
        <f t="shared" ca="1" si="159"/>
        <v>782124.9003453257</v>
      </c>
      <c r="Q228" s="35"/>
      <c r="R228">
        <f t="shared" ca="1" si="166"/>
        <v>345</v>
      </c>
      <c r="S228" s="78">
        <f t="shared" ca="1" si="175"/>
        <v>83.666666666665606</v>
      </c>
      <c r="T228" s="55">
        <f t="shared" ca="1" si="167"/>
        <v>1.2403362716826516E-2</v>
      </c>
      <c r="U228" s="78">
        <f t="shared" ca="1" si="168"/>
        <v>0.26692603803748854</v>
      </c>
      <c r="V228" s="79">
        <f t="shared" ca="1" si="176"/>
        <v>420094.39089409029</v>
      </c>
      <c r="W228" s="79">
        <f t="shared" ca="1" si="160"/>
        <v>3805.9121867968533</v>
      </c>
      <c r="X228" s="80">
        <f t="shared" ca="1" si="177"/>
        <v>-5.3385207607497707</v>
      </c>
      <c r="Y228" s="80">
        <f t="shared" ca="1" si="178"/>
        <v>-175.03932953920429</v>
      </c>
      <c r="Z228" s="80">
        <f t="shared" ca="1" si="169"/>
        <v>0</v>
      </c>
      <c r="AA228" s="80">
        <f t="shared" ca="1" si="179"/>
        <v>0</v>
      </c>
      <c r="AB228" s="81">
        <f t="shared" ca="1" si="161"/>
        <v>-518.93459594058299</v>
      </c>
      <c r="AC228" s="79">
        <f t="shared" ca="1" si="162"/>
        <v>423200.99063464656</v>
      </c>
      <c r="AD228" s="35"/>
      <c r="AE228" s="55">
        <f t="shared" ca="1" si="180"/>
        <v>1.2403362716826516E-2</v>
      </c>
      <c r="AF228" s="78">
        <f t="shared" ca="1" si="181"/>
        <v>0.26692603803748854</v>
      </c>
      <c r="AG228" s="35"/>
      <c r="AH228" s="35"/>
      <c r="AR228" s="69">
        <f t="shared" si="170"/>
        <v>19</v>
      </c>
      <c r="AS228" s="70">
        <f t="shared" si="182"/>
        <v>225</v>
      </c>
      <c r="AT228" s="71">
        <f t="shared" ca="1" si="188"/>
        <v>0.13839352552750786</v>
      </c>
      <c r="AU228" s="72">
        <f t="shared" ca="1" si="171"/>
        <v>9.059659612918658E-3</v>
      </c>
      <c r="AV228" s="73">
        <f t="shared" ca="1" si="172"/>
        <v>1.0090596596129187</v>
      </c>
      <c r="AW228" s="74">
        <f ca="1">PRODUCT(AV$4:AV228)</f>
        <v>7.1021040967199918</v>
      </c>
      <c r="BO228" s="70">
        <f t="shared" si="183"/>
        <v>225</v>
      </c>
      <c r="BP228" s="171">
        <f t="shared" ca="1" si="186"/>
        <v>0.1143</v>
      </c>
      <c r="BQ228" s="172">
        <f t="shared" ca="1" si="173"/>
        <v>9.059659612918658E-3</v>
      </c>
      <c r="BR228" s="172">
        <f t="shared" ca="1" si="185"/>
        <v>0.14080334311937751</v>
      </c>
    </row>
    <row r="229" spans="5:70">
      <c r="E229">
        <f t="shared" si="189"/>
        <v>226</v>
      </c>
      <c r="F229" s="64">
        <f t="shared" si="174"/>
        <v>73.749999999999702</v>
      </c>
      <c r="G229" s="55">
        <f t="shared" si="155"/>
        <v>0</v>
      </c>
      <c r="H229" s="78">
        <f t="shared" si="184"/>
        <v>1</v>
      </c>
      <c r="I229" s="79">
        <f t="shared" ca="1" si="163"/>
        <v>782124.9003453257</v>
      </c>
      <c r="J229" s="79">
        <f t="shared" ca="1" si="156"/>
        <v>7085.7853719165778</v>
      </c>
      <c r="K229" s="80">
        <f t="shared" ca="1" si="157"/>
        <v>-20</v>
      </c>
      <c r="L229" s="80">
        <f t="shared" ca="1" si="164"/>
        <v>-651.77075028777142</v>
      </c>
      <c r="M229" s="80">
        <f t="shared" ca="1" si="187"/>
        <v>0</v>
      </c>
      <c r="N229" s="80">
        <f t="shared" ca="1" si="165"/>
        <v>0</v>
      </c>
      <c r="O229" s="81">
        <f t="shared" ca="1" si="158"/>
        <v>-1944.1138067905574</v>
      </c>
      <c r="P229" s="79">
        <f t="shared" ca="1" si="159"/>
        <v>786594.80116016394</v>
      </c>
      <c r="Q229" s="35"/>
      <c r="R229">
        <f t="shared" ca="1" si="166"/>
        <v>346</v>
      </c>
      <c r="S229" s="78">
        <f t="shared" ca="1" si="175"/>
        <v>83.749999999998934</v>
      </c>
      <c r="T229" s="55">
        <f t="shared" ca="1" si="167"/>
        <v>1.2403362716826516E-2</v>
      </c>
      <c r="U229" s="78">
        <f t="shared" ca="1" si="168"/>
        <v>0.26361525756914417</v>
      </c>
      <c r="V229" s="79">
        <f t="shared" ca="1" si="176"/>
        <v>417951.87524568476</v>
      </c>
      <c r="W229" s="79">
        <f t="shared" ca="1" si="160"/>
        <v>3786.5017243069474</v>
      </c>
      <c r="X229" s="80">
        <f t="shared" ca="1" si="177"/>
        <v>-5.2723051513828834</v>
      </c>
      <c r="Y229" s="80">
        <f t="shared" ca="1" si="178"/>
        <v>-174.14661468570199</v>
      </c>
      <c r="Z229" s="80">
        <f t="shared" ca="1" si="169"/>
        <v>0</v>
      </c>
      <c r="AA229" s="80">
        <f t="shared" ca="1" si="179"/>
        <v>0</v>
      </c>
      <c r="AB229" s="81">
        <f t="shared" ca="1" si="161"/>
        <v>-512.49806192082212</v>
      </c>
      <c r="AC229" s="79">
        <f t="shared" ca="1" si="162"/>
        <v>421046.45998823381</v>
      </c>
      <c r="AD229" s="35"/>
      <c r="AE229" s="55">
        <f t="shared" ca="1" si="180"/>
        <v>1.2403362716826516E-2</v>
      </c>
      <c r="AF229" s="78">
        <f t="shared" ca="1" si="181"/>
        <v>0.26361525756914417</v>
      </c>
      <c r="AG229" s="35"/>
      <c r="AH229" s="35"/>
      <c r="AR229" s="69">
        <f t="shared" si="170"/>
        <v>19</v>
      </c>
      <c r="AS229" s="70">
        <f t="shared" si="182"/>
        <v>226</v>
      </c>
      <c r="AT229" s="71">
        <f t="shared" ca="1" si="188"/>
        <v>0.13713972729359686</v>
      </c>
      <c r="AU229" s="72">
        <f t="shared" ca="1" si="171"/>
        <v>9.059659612918658E-3</v>
      </c>
      <c r="AV229" s="73">
        <f t="shared" ca="1" si="172"/>
        <v>1.0090596596129187</v>
      </c>
      <c r="AW229" s="74">
        <f ca="1">PRODUCT(AV$4:AV229)</f>
        <v>7.1664467423717904</v>
      </c>
      <c r="BO229" s="70">
        <f t="shared" si="183"/>
        <v>226</v>
      </c>
      <c r="BP229" s="171">
        <f t="shared" ca="1" si="186"/>
        <v>0.1143</v>
      </c>
      <c r="BQ229" s="172">
        <f t="shared" ca="1" si="173"/>
        <v>9.059659612918658E-3</v>
      </c>
      <c r="BR229" s="172">
        <f t="shared" ca="1" si="185"/>
        <v>0.13953916577478731</v>
      </c>
    </row>
    <row r="230" spans="5:70">
      <c r="E230">
        <f t="shared" si="189"/>
        <v>227</v>
      </c>
      <c r="F230" s="64">
        <f t="shared" si="174"/>
        <v>73.83333333333303</v>
      </c>
      <c r="G230" s="55">
        <f t="shared" si="155"/>
        <v>0</v>
      </c>
      <c r="H230" s="78">
        <f t="shared" si="184"/>
        <v>1</v>
      </c>
      <c r="I230" s="79">
        <f t="shared" ca="1" si="163"/>
        <v>786594.80116016394</v>
      </c>
      <c r="J230" s="79">
        <f t="shared" ca="1" si="156"/>
        <v>7126.2811518025192</v>
      </c>
      <c r="K230" s="80">
        <f t="shared" ca="1" si="157"/>
        <v>-20</v>
      </c>
      <c r="L230" s="80">
        <f t="shared" ca="1" si="164"/>
        <v>-655.49566763347002</v>
      </c>
      <c r="M230" s="80">
        <f t="shared" ca="1" si="187"/>
        <v>0</v>
      </c>
      <c r="N230" s="80">
        <f t="shared" ca="1" si="165"/>
        <v>0</v>
      </c>
      <c r="O230" s="81">
        <f t="shared" ca="1" si="158"/>
        <v>-1944.1138067905574</v>
      </c>
      <c r="P230" s="79">
        <f t="shared" ca="1" si="159"/>
        <v>791101.47283754242</v>
      </c>
      <c r="Q230" s="35"/>
      <c r="R230">
        <f t="shared" ca="1" si="166"/>
        <v>347</v>
      </c>
      <c r="S230" s="78">
        <f t="shared" ca="1" si="175"/>
        <v>83.833333333332263</v>
      </c>
      <c r="T230" s="55">
        <f t="shared" ca="1" si="167"/>
        <v>1.2403362716826516E-2</v>
      </c>
      <c r="U230" s="78">
        <f t="shared" ca="1" si="168"/>
        <v>0.26034554191182441</v>
      </c>
      <c r="V230" s="79">
        <f t="shared" ca="1" si="176"/>
        <v>415824.06802436395</v>
      </c>
      <c r="W230" s="79">
        <f t="shared" ca="1" si="160"/>
        <v>3767.2245151598709</v>
      </c>
      <c r="X230" s="80">
        <f t="shared" ca="1" si="177"/>
        <v>-5.2069108382364879</v>
      </c>
      <c r="Y230" s="80">
        <f t="shared" ca="1" si="178"/>
        <v>-173.260028343485</v>
      </c>
      <c r="Z230" s="80">
        <f t="shared" ca="1" si="169"/>
        <v>0</v>
      </c>
      <c r="AA230" s="80">
        <f t="shared" ca="1" si="179"/>
        <v>0</v>
      </c>
      <c r="AB230" s="81">
        <f t="shared" ca="1" si="161"/>
        <v>-506.14136256714755</v>
      </c>
      <c r="AC230" s="79">
        <f t="shared" ca="1" si="162"/>
        <v>418906.68423777493</v>
      </c>
      <c r="AD230" s="35"/>
      <c r="AE230" s="55">
        <f t="shared" ca="1" si="180"/>
        <v>1.2403362716826516E-2</v>
      </c>
      <c r="AF230" s="78">
        <f t="shared" ca="1" si="181"/>
        <v>0.26034554191182441</v>
      </c>
      <c r="AG230" s="35"/>
      <c r="AH230" s="35"/>
      <c r="AR230" s="69">
        <f t="shared" si="170"/>
        <v>19</v>
      </c>
      <c r="AS230" s="70">
        <f t="shared" si="182"/>
        <v>227</v>
      </c>
      <c r="AT230" s="71">
        <f t="shared" ca="1" si="188"/>
        <v>0.13589728804490839</v>
      </c>
      <c r="AU230" s="72">
        <f t="shared" ca="1" si="171"/>
        <v>9.059659612918658E-3</v>
      </c>
      <c r="AV230" s="73">
        <f t="shared" ca="1" si="172"/>
        <v>1.0090596596129187</v>
      </c>
      <c r="AW230" s="74">
        <f ca="1">PRODUCT(AV$4:AV230)</f>
        <v>7.2313723104917882</v>
      </c>
      <c r="BO230" s="70">
        <f t="shared" si="183"/>
        <v>227</v>
      </c>
      <c r="BP230" s="171">
        <f t="shared" ca="1" si="186"/>
        <v>0.1143</v>
      </c>
      <c r="BQ230" s="172">
        <f t="shared" ca="1" si="173"/>
        <v>9.059659612918658E-3</v>
      </c>
      <c r="BR230" s="172">
        <f t="shared" ca="1" si="185"/>
        <v>0.1382863386177933</v>
      </c>
    </row>
    <row r="231" spans="5:70">
      <c r="E231">
        <f t="shared" si="189"/>
        <v>228</v>
      </c>
      <c r="F231" s="64">
        <f t="shared" si="174"/>
        <v>73.916666666666359</v>
      </c>
      <c r="G231" s="55">
        <f t="shared" si="155"/>
        <v>0</v>
      </c>
      <c r="H231" s="78">
        <f t="shared" si="184"/>
        <v>1</v>
      </c>
      <c r="I231" s="79">
        <f t="shared" ca="1" si="163"/>
        <v>791101.47283754242</v>
      </c>
      <c r="J231" s="79">
        <f t="shared" ca="1" si="156"/>
        <v>7167.1100631867494</v>
      </c>
      <c r="K231" s="80">
        <f t="shared" ca="1" si="157"/>
        <v>-20</v>
      </c>
      <c r="L231" s="80">
        <f t="shared" ca="1" si="164"/>
        <v>-659.25122736461867</v>
      </c>
      <c r="M231" s="80">
        <f t="shared" ca="1" si="187"/>
        <v>0</v>
      </c>
      <c r="N231" s="80">
        <f t="shared" ca="1" si="165"/>
        <v>0</v>
      </c>
      <c r="O231" s="81">
        <f t="shared" ca="1" si="158"/>
        <v>-1944.1138067905574</v>
      </c>
      <c r="P231" s="79">
        <f t="shared" ca="1" si="159"/>
        <v>795645.21786657395</v>
      </c>
      <c r="Q231" s="35"/>
      <c r="R231">
        <f t="shared" ca="1" si="166"/>
        <v>348</v>
      </c>
      <c r="S231" s="78">
        <f t="shared" ca="1" si="175"/>
        <v>83.916666666665591</v>
      </c>
      <c r="T231" s="55">
        <f t="shared" ca="1" si="167"/>
        <v>1.2403362716826516E-2</v>
      </c>
      <c r="U231" s="78">
        <f t="shared" ca="1" si="168"/>
        <v>0.25711638172378332</v>
      </c>
      <c r="V231" s="79">
        <f t="shared" ca="1" si="176"/>
        <v>413710.83268867066</v>
      </c>
      <c r="W231" s="79">
        <f t="shared" ca="1" si="160"/>
        <v>3748.0793223364976</v>
      </c>
      <c r="X231" s="80">
        <f t="shared" ca="1" si="177"/>
        <v>-5.1423276344756665</v>
      </c>
      <c r="Y231" s="80">
        <f t="shared" ca="1" si="178"/>
        <v>-172.37951362027945</v>
      </c>
      <c r="Z231" s="80">
        <f t="shared" ca="1" si="169"/>
        <v>0</v>
      </c>
      <c r="AA231" s="80">
        <f t="shared" ca="1" si="179"/>
        <v>0</v>
      </c>
      <c r="AB231" s="81">
        <f t="shared" ca="1" si="161"/>
        <v>-499.86350766123843</v>
      </c>
      <c r="AC231" s="79">
        <f t="shared" ca="1" si="162"/>
        <v>416781.52666209114</v>
      </c>
      <c r="AD231" s="35"/>
      <c r="AE231" s="55">
        <f t="shared" ca="1" si="180"/>
        <v>1.2403362716826516E-2</v>
      </c>
      <c r="AF231" s="78">
        <f t="shared" ca="1" si="181"/>
        <v>0.25711638172378332</v>
      </c>
      <c r="AG231" s="35"/>
      <c r="AH231" s="35"/>
      <c r="AR231" s="69">
        <f t="shared" si="170"/>
        <v>19</v>
      </c>
      <c r="AS231" s="70">
        <f t="shared" si="182"/>
        <v>228</v>
      </c>
      <c r="AT231" s="71">
        <f t="shared" ca="1" si="188"/>
        <v>0.13466610487290276</v>
      </c>
      <c r="AU231" s="72">
        <f t="shared" ca="1" si="171"/>
        <v>9.059659612918658E-3</v>
      </c>
      <c r="AV231" s="73">
        <f t="shared" ca="1" si="172"/>
        <v>1.0090596596129187</v>
      </c>
      <c r="AW231" s="74">
        <f ca="1">PRODUCT(AV$4:AV231)</f>
        <v>7.296886082159129</v>
      </c>
      <c r="BO231" s="70">
        <f t="shared" si="183"/>
        <v>228</v>
      </c>
      <c r="BP231" s="171">
        <f t="shared" ca="1" si="186"/>
        <v>0.1143</v>
      </c>
      <c r="BQ231" s="172">
        <f t="shared" ca="1" si="173"/>
        <v>9.059659612918658E-3</v>
      </c>
      <c r="BR231" s="172">
        <f t="shared" ca="1" si="185"/>
        <v>0.1370447597427894</v>
      </c>
    </row>
    <row r="232" spans="5:70">
      <c r="E232">
        <f t="shared" si="189"/>
        <v>229</v>
      </c>
      <c r="F232" s="64">
        <f t="shared" si="174"/>
        <v>73.999999999999687</v>
      </c>
      <c r="G232" s="55">
        <f t="shared" si="155"/>
        <v>0</v>
      </c>
      <c r="H232" s="78">
        <f t="shared" si="184"/>
        <v>1</v>
      </c>
      <c r="I232" s="79">
        <f t="shared" ca="1" si="163"/>
        <v>795645.21786657395</v>
      </c>
      <c r="J232" s="79">
        <f t="shared" ca="1" si="156"/>
        <v>7208.2748465176664</v>
      </c>
      <c r="K232" s="80">
        <f t="shared" ca="1" si="157"/>
        <v>-20</v>
      </c>
      <c r="L232" s="80">
        <f t="shared" ca="1" si="164"/>
        <v>-663.03768155547834</v>
      </c>
      <c r="M232" s="80">
        <f t="shared" ca="1" si="187"/>
        <v>-5967.3391339993041</v>
      </c>
      <c r="N232" s="80">
        <f t="shared" ca="1" si="165"/>
        <v>0</v>
      </c>
      <c r="O232" s="81">
        <f t="shared" ca="1" si="158"/>
        <v>-1944.1138067905574</v>
      </c>
      <c r="P232" s="79">
        <f t="shared" ca="1" si="159"/>
        <v>794259.0020907463</v>
      </c>
      <c r="Q232" s="35"/>
      <c r="R232">
        <f t="shared" ca="1" si="166"/>
        <v>349</v>
      </c>
      <c r="S232" s="78">
        <f t="shared" ca="1" si="175"/>
        <v>83.99999999999892</v>
      </c>
      <c r="T232" s="55">
        <f t="shared" ca="1" si="167"/>
        <v>1.2403362716826516E-2</v>
      </c>
      <c r="U232" s="78">
        <f t="shared" ca="1" si="168"/>
        <v>0.25392727398082521</v>
      </c>
      <c r="V232" s="79">
        <f t="shared" ca="1" si="176"/>
        <v>411612.0342132285</v>
      </c>
      <c r="W232" s="79">
        <f t="shared" ca="1" si="160"/>
        <v>3729.0649225528791</v>
      </c>
      <c r="X232" s="80">
        <f t="shared" ca="1" si="177"/>
        <v>-5.0785454796165039</v>
      </c>
      <c r="Y232" s="80">
        <f t="shared" ca="1" si="178"/>
        <v>-171.5050142555119</v>
      </c>
      <c r="Z232" s="80">
        <f t="shared" ca="1" si="169"/>
        <v>-3087.0902565992137</v>
      </c>
      <c r="AA232" s="80">
        <f t="shared" ca="1" si="179"/>
        <v>0</v>
      </c>
      <c r="AB232" s="81">
        <f t="shared" ca="1" si="161"/>
        <v>-493.66351926681091</v>
      </c>
      <c r="AC232" s="79">
        <f t="shared" ca="1" si="162"/>
        <v>411583.76180018025</v>
      </c>
      <c r="AD232" s="35"/>
      <c r="AE232" s="55">
        <f t="shared" ca="1" si="180"/>
        <v>1.2403362716826516E-2</v>
      </c>
      <c r="AF232" s="78">
        <f t="shared" ca="1" si="181"/>
        <v>0.25392727398082521</v>
      </c>
      <c r="AG232" s="35"/>
      <c r="AH232" s="35"/>
      <c r="AR232" s="69">
        <f t="shared" si="170"/>
        <v>20</v>
      </c>
      <c r="AS232" s="70">
        <f t="shared" si="182"/>
        <v>229</v>
      </c>
      <c r="AT232" s="71">
        <f t="shared" ca="1" si="188"/>
        <v>0.13344607580135665</v>
      </c>
      <c r="AU232" s="72">
        <f t="shared" ca="1" si="171"/>
        <v>9.059659612918658E-3</v>
      </c>
      <c r="AV232" s="73">
        <f t="shared" ca="1" si="172"/>
        <v>1.0090596596129187</v>
      </c>
      <c r="AW232" s="74">
        <f ca="1">PRODUCT(AV$4:AV232)</f>
        <v>7.3629933862977346</v>
      </c>
      <c r="BO232" s="70">
        <f t="shared" si="183"/>
        <v>229</v>
      </c>
      <c r="BP232" s="171">
        <f t="shared" ca="1" si="186"/>
        <v>0.1143</v>
      </c>
      <c r="BQ232" s="172">
        <f t="shared" ca="1" si="173"/>
        <v>9.059659612918658E-3</v>
      </c>
      <c r="BR232" s="172">
        <f t="shared" ca="1" si="185"/>
        <v>0.13581432815911063</v>
      </c>
    </row>
    <row r="233" spans="5:70">
      <c r="E233">
        <f t="shared" si="189"/>
        <v>230</v>
      </c>
      <c r="F233" s="64">
        <f t="shared" si="174"/>
        <v>74.083333333333016</v>
      </c>
      <c r="G233" s="55">
        <f t="shared" si="155"/>
        <v>0</v>
      </c>
      <c r="H233" s="78">
        <f t="shared" si="184"/>
        <v>1</v>
      </c>
      <c r="I233" s="79">
        <f t="shared" ca="1" si="163"/>
        <v>794259.0020907463</v>
      </c>
      <c r="J233" s="79">
        <f t="shared" ca="1" si="156"/>
        <v>7195.7162034386101</v>
      </c>
      <c r="K233" s="80">
        <f t="shared" ca="1" si="157"/>
        <v>-20</v>
      </c>
      <c r="L233" s="80">
        <f t="shared" ca="1" si="164"/>
        <v>-661.88250174228858</v>
      </c>
      <c r="M233" s="80">
        <f t="shared" ca="1" si="187"/>
        <v>0</v>
      </c>
      <c r="N233" s="80">
        <f t="shared" ca="1" si="165"/>
        <v>0</v>
      </c>
      <c r="O233" s="81">
        <f t="shared" ca="1" si="158"/>
        <v>-1944.1138067905574</v>
      </c>
      <c r="P233" s="79">
        <f t="shared" ca="1" si="159"/>
        <v>798828.721985652</v>
      </c>
      <c r="Q233" s="35"/>
      <c r="R233">
        <f t="shared" ca="1" si="166"/>
        <v>350</v>
      </c>
      <c r="S233" s="78">
        <f t="shared" ca="1" si="175"/>
        <v>84.083333333332249</v>
      </c>
      <c r="T233" s="55">
        <f t="shared" ca="1" si="167"/>
        <v>1.2403362716826516E-2</v>
      </c>
      <c r="U233" s="78">
        <f t="shared" ca="1" si="168"/>
        <v>0.25077772189794606</v>
      </c>
      <c r="V233" s="79">
        <f t="shared" ca="1" si="176"/>
        <v>406478.7391142167</v>
      </c>
      <c r="W233" s="79">
        <f t="shared" ca="1" si="160"/>
        <v>3682.5590162631688</v>
      </c>
      <c r="X233" s="80">
        <f t="shared" ca="1" si="177"/>
        <v>-5.0155544379589214</v>
      </c>
      <c r="Y233" s="80">
        <f t="shared" ca="1" si="178"/>
        <v>-169.3661412975903</v>
      </c>
      <c r="Z233" s="80">
        <f t="shared" ca="1" si="169"/>
        <v>0</v>
      </c>
      <c r="AA233" s="80">
        <f t="shared" ca="1" si="179"/>
        <v>0</v>
      </c>
      <c r="AB233" s="81">
        <f t="shared" ca="1" si="161"/>
        <v>-487.54043157727961</v>
      </c>
      <c r="AC233" s="79">
        <f t="shared" ca="1" si="162"/>
        <v>409499.37600316707</v>
      </c>
      <c r="AD233" s="35"/>
      <c r="AE233" s="55">
        <f t="shared" ca="1" si="180"/>
        <v>1.2403362716826516E-2</v>
      </c>
      <c r="AF233" s="78">
        <f t="shared" ca="1" si="181"/>
        <v>0.25077772189794606</v>
      </c>
      <c r="AG233" s="35"/>
      <c r="AH233" s="35"/>
      <c r="AR233" s="69">
        <f t="shared" si="170"/>
        <v>20</v>
      </c>
      <c r="AS233" s="70">
        <f t="shared" si="182"/>
        <v>230</v>
      </c>
      <c r="AT233" s="71">
        <f t="shared" ca="1" si="188"/>
        <v>0.13223709977791662</v>
      </c>
      <c r="AU233" s="72">
        <f t="shared" ca="1" si="171"/>
        <v>9.059659612918658E-3</v>
      </c>
      <c r="AV233" s="73">
        <f t="shared" ca="1" si="172"/>
        <v>1.0090596596129187</v>
      </c>
      <c r="AW233" s="74">
        <f ca="1">PRODUCT(AV$4:AV233)</f>
        <v>7.429699600109763</v>
      </c>
      <c r="BO233" s="70">
        <f t="shared" si="183"/>
        <v>230</v>
      </c>
      <c r="BP233" s="171">
        <f t="shared" ca="1" si="186"/>
        <v>0.1143</v>
      </c>
      <c r="BQ233" s="172">
        <f t="shared" ca="1" si="173"/>
        <v>9.059659612918658E-3</v>
      </c>
      <c r="BR233" s="172">
        <f t="shared" ca="1" si="185"/>
        <v>0.13459494378281836</v>
      </c>
    </row>
    <row r="234" spans="5:70">
      <c r="E234">
        <f t="shared" si="189"/>
        <v>231</v>
      </c>
      <c r="F234" s="64">
        <f t="shared" si="174"/>
        <v>74.166666666666345</v>
      </c>
      <c r="G234" s="55">
        <f t="shared" si="155"/>
        <v>0</v>
      </c>
      <c r="H234" s="78">
        <f t="shared" si="184"/>
        <v>1</v>
      </c>
      <c r="I234" s="79">
        <f t="shared" ca="1" si="163"/>
        <v>798828.721985652</v>
      </c>
      <c r="J234" s="79">
        <f t="shared" ca="1" si="156"/>
        <v>7237.1163102128385</v>
      </c>
      <c r="K234" s="80">
        <f t="shared" ca="1" si="157"/>
        <v>-20</v>
      </c>
      <c r="L234" s="80">
        <f t="shared" ca="1" si="164"/>
        <v>-665.69060165471001</v>
      </c>
      <c r="M234" s="80">
        <f t="shared" ca="1" si="187"/>
        <v>0</v>
      </c>
      <c r="N234" s="80">
        <f t="shared" ca="1" si="165"/>
        <v>0</v>
      </c>
      <c r="O234" s="81">
        <f t="shared" ca="1" si="158"/>
        <v>-1944.1138067905574</v>
      </c>
      <c r="P234" s="79">
        <f t="shared" ca="1" si="159"/>
        <v>803436.03388741962</v>
      </c>
      <c r="Q234" s="35"/>
      <c r="R234">
        <f t="shared" ca="1" si="166"/>
        <v>351</v>
      </c>
      <c r="S234" s="78">
        <f t="shared" ca="1" si="175"/>
        <v>84.166666666665577</v>
      </c>
      <c r="T234" s="55">
        <f t="shared" ca="1" si="167"/>
        <v>1.2403362716826516E-2</v>
      </c>
      <c r="U234" s="78">
        <f t="shared" ca="1" si="168"/>
        <v>0.24766723485194639</v>
      </c>
      <c r="V234" s="79">
        <f t="shared" ca="1" si="176"/>
        <v>404420.20671028568</v>
      </c>
      <c r="W234" s="79">
        <f t="shared" ca="1" si="160"/>
        <v>3663.9094133813906</v>
      </c>
      <c r="X234" s="80">
        <f t="shared" ca="1" si="177"/>
        <v>-4.9533446970389274</v>
      </c>
      <c r="Y234" s="80">
        <f t="shared" ca="1" si="178"/>
        <v>-168.50841946261903</v>
      </c>
      <c r="Z234" s="80">
        <f t="shared" ca="1" si="169"/>
        <v>0</v>
      </c>
      <c r="AA234" s="80">
        <f t="shared" ca="1" si="179"/>
        <v>0</v>
      </c>
      <c r="AB234" s="81">
        <f t="shared" ca="1" si="161"/>
        <v>-481.49329076530847</v>
      </c>
      <c r="AC234" s="79">
        <f t="shared" ca="1" si="162"/>
        <v>407429.16106874211</v>
      </c>
      <c r="AD234" s="35"/>
      <c r="AE234" s="55">
        <f t="shared" ca="1" si="180"/>
        <v>1.2403362716826516E-2</v>
      </c>
      <c r="AF234" s="78">
        <f t="shared" ca="1" si="181"/>
        <v>0.24766723485194639</v>
      </c>
      <c r="AG234" s="35"/>
      <c r="AH234" s="35"/>
      <c r="AR234" s="69">
        <f t="shared" si="170"/>
        <v>20</v>
      </c>
      <c r="AS234" s="70">
        <f t="shared" si="182"/>
        <v>231</v>
      </c>
      <c r="AT234" s="71">
        <f t="shared" ca="1" si="188"/>
        <v>0.13103907666572914</v>
      </c>
      <c r="AU234" s="72">
        <f t="shared" ca="1" si="171"/>
        <v>9.059659612918658E-3</v>
      </c>
      <c r="AV234" s="73">
        <f t="shared" ca="1" si="172"/>
        <v>1.0090596596129187</v>
      </c>
      <c r="AW234" s="74">
        <f ca="1">PRODUCT(AV$4:AV234)</f>
        <v>7.4970101495129953</v>
      </c>
      <c r="BO234" s="70">
        <f t="shared" si="183"/>
        <v>231</v>
      </c>
      <c r="BP234" s="171">
        <f t="shared" ca="1" si="186"/>
        <v>0.1143</v>
      </c>
      <c r="BQ234" s="172">
        <f t="shared" ca="1" si="173"/>
        <v>9.059659612918658E-3</v>
      </c>
      <c r="BR234" s="172">
        <f t="shared" ca="1" si="185"/>
        <v>0.13338650742855956</v>
      </c>
    </row>
    <row r="235" spans="5:70">
      <c r="E235">
        <f t="shared" si="189"/>
        <v>232</v>
      </c>
      <c r="F235" s="64">
        <f t="shared" si="174"/>
        <v>74.249999999999673</v>
      </c>
      <c r="G235" s="55">
        <f t="shared" si="155"/>
        <v>0</v>
      </c>
      <c r="H235" s="78">
        <f t="shared" si="184"/>
        <v>1</v>
      </c>
      <c r="I235" s="79">
        <f t="shared" ca="1" si="163"/>
        <v>803436.03388741962</v>
      </c>
      <c r="J235" s="79">
        <f t="shared" ca="1" si="156"/>
        <v>7278.8569877734017</v>
      </c>
      <c r="K235" s="80">
        <f t="shared" ca="1" si="157"/>
        <v>-20</v>
      </c>
      <c r="L235" s="80">
        <f t="shared" ca="1" si="164"/>
        <v>-669.53002823951635</v>
      </c>
      <c r="M235" s="80">
        <f t="shared" ca="1" si="187"/>
        <v>0</v>
      </c>
      <c r="N235" s="80">
        <f t="shared" ca="1" si="165"/>
        <v>0</v>
      </c>
      <c r="O235" s="81">
        <f t="shared" ca="1" si="158"/>
        <v>-1944.1138067905574</v>
      </c>
      <c r="P235" s="79">
        <f t="shared" ca="1" si="159"/>
        <v>808081.24704016303</v>
      </c>
      <c r="Q235" s="35"/>
      <c r="R235">
        <f t="shared" ca="1" si="166"/>
        <v>352</v>
      </c>
      <c r="S235" s="78">
        <f t="shared" ca="1" si="175"/>
        <v>84.249999999998906</v>
      </c>
      <c r="T235" s="55">
        <f t="shared" ca="1" si="167"/>
        <v>1.2403362716826516E-2</v>
      </c>
      <c r="U235" s="78">
        <f t="shared" ca="1" si="168"/>
        <v>0.24459532830500424</v>
      </c>
      <c r="V235" s="79">
        <f t="shared" ca="1" si="176"/>
        <v>402375.66940259415</v>
      </c>
      <c r="W235" s="79">
        <f t="shared" ca="1" si="160"/>
        <v>3645.3866013077923</v>
      </c>
      <c r="X235" s="80">
        <f t="shared" ca="1" si="177"/>
        <v>-4.8919065661000847</v>
      </c>
      <c r="Y235" s="80">
        <f t="shared" ca="1" si="178"/>
        <v>-167.65652891774758</v>
      </c>
      <c r="Z235" s="80">
        <f t="shared" ca="1" si="169"/>
        <v>0</v>
      </c>
      <c r="AA235" s="80">
        <f t="shared" ca="1" si="179"/>
        <v>0</v>
      </c>
      <c r="AB235" s="81">
        <f t="shared" ca="1" si="161"/>
        <v>-475.52115483422796</v>
      </c>
      <c r="AC235" s="79">
        <f t="shared" ca="1" si="162"/>
        <v>405372.98641358386</v>
      </c>
      <c r="AD235" s="35"/>
      <c r="AE235" s="55">
        <f t="shared" ca="1" si="180"/>
        <v>1.2403362716826516E-2</v>
      </c>
      <c r="AF235" s="78">
        <f t="shared" ca="1" si="181"/>
        <v>0.24459532830500424</v>
      </c>
      <c r="AG235" s="35"/>
      <c r="AH235" s="35"/>
      <c r="AR235" s="69">
        <f t="shared" si="170"/>
        <v>20</v>
      </c>
      <c r="AS235" s="70">
        <f t="shared" si="182"/>
        <v>232</v>
      </c>
      <c r="AT235" s="71">
        <f t="shared" ca="1" si="188"/>
        <v>0.12985190723514647</v>
      </c>
      <c r="AU235" s="72">
        <f t="shared" ca="1" si="171"/>
        <v>9.059659612918658E-3</v>
      </c>
      <c r="AV235" s="73">
        <f t="shared" ca="1" si="172"/>
        <v>1.0090596596129187</v>
      </c>
      <c r="AW235" s="74">
        <f ca="1">PRODUCT(AV$4:AV235)</f>
        <v>7.5649305095821795</v>
      </c>
      <c r="BO235" s="70">
        <f t="shared" si="183"/>
        <v>232</v>
      </c>
      <c r="BP235" s="171">
        <f t="shared" ca="1" si="186"/>
        <v>0.1143</v>
      </c>
      <c r="BQ235" s="172">
        <f t="shared" ca="1" si="173"/>
        <v>9.059659612918658E-3</v>
      </c>
      <c r="BR235" s="172">
        <f t="shared" ca="1" si="185"/>
        <v>0.13218892080149891</v>
      </c>
    </row>
    <row r="236" spans="5:70">
      <c r="E236">
        <f t="shared" si="189"/>
        <v>233</v>
      </c>
      <c r="F236" s="64">
        <f t="shared" si="174"/>
        <v>74.333333333333002</v>
      </c>
      <c r="G236" s="55">
        <f t="shared" si="155"/>
        <v>0</v>
      </c>
      <c r="H236" s="78">
        <f t="shared" si="184"/>
        <v>1</v>
      </c>
      <c r="I236" s="79">
        <f t="shared" ca="1" si="163"/>
        <v>808081.24704016303</v>
      </c>
      <c r="J236" s="79">
        <f t="shared" ca="1" si="156"/>
        <v>7320.94103776671</v>
      </c>
      <c r="K236" s="80">
        <f t="shared" ca="1" si="157"/>
        <v>-20</v>
      </c>
      <c r="L236" s="80">
        <f t="shared" ca="1" si="164"/>
        <v>-673.40103920013587</v>
      </c>
      <c r="M236" s="80">
        <f t="shared" ca="1" si="187"/>
        <v>0</v>
      </c>
      <c r="N236" s="80">
        <f t="shared" ca="1" si="165"/>
        <v>0</v>
      </c>
      <c r="O236" s="81">
        <f t="shared" ca="1" si="158"/>
        <v>-1944.1138067905574</v>
      </c>
      <c r="P236" s="79">
        <f t="shared" ca="1" si="159"/>
        <v>812764.67323193909</v>
      </c>
      <c r="Q236" s="35"/>
      <c r="R236">
        <f t="shared" ca="1" si="166"/>
        <v>353</v>
      </c>
      <c r="S236" s="78">
        <f t="shared" ca="1" si="175"/>
        <v>84.333333333332234</v>
      </c>
      <c r="T236" s="55">
        <f t="shared" ca="1" si="167"/>
        <v>1.2403362716826516E-2</v>
      </c>
      <c r="U236" s="78">
        <f t="shared" ca="1" si="168"/>
        <v>0.24156152372919601</v>
      </c>
      <c r="V236" s="79">
        <f t="shared" ca="1" si="176"/>
        <v>400344.99822749296</v>
      </c>
      <c r="W236" s="79">
        <f t="shared" ca="1" si="160"/>
        <v>3626.9894116756095</v>
      </c>
      <c r="X236" s="80">
        <f t="shared" ca="1" si="177"/>
        <v>-4.8312304745839203</v>
      </c>
      <c r="Y236" s="80">
        <f t="shared" ca="1" si="178"/>
        <v>-166.81041592812207</v>
      </c>
      <c r="Z236" s="80">
        <f t="shared" ca="1" si="169"/>
        <v>0</v>
      </c>
      <c r="AA236" s="80">
        <f t="shared" ca="1" si="179"/>
        <v>0</v>
      </c>
      <c r="AB236" s="81">
        <f t="shared" ca="1" si="161"/>
        <v>-469.62309347129479</v>
      </c>
      <c r="AC236" s="79">
        <f t="shared" ca="1" si="162"/>
        <v>403330.72289929457</v>
      </c>
      <c r="AD236" s="35"/>
      <c r="AE236" s="55">
        <f t="shared" ca="1" si="180"/>
        <v>1.2403362716826516E-2</v>
      </c>
      <c r="AF236" s="78">
        <f t="shared" ca="1" si="181"/>
        <v>0.24156152372919601</v>
      </c>
      <c r="AG236" s="35"/>
      <c r="AH236" s="35"/>
      <c r="AR236" s="69">
        <f t="shared" si="170"/>
        <v>20</v>
      </c>
      <c r="AS236" s="70">
        <f t="shared" si="182"/>
        <v>233</v>
      </c>
      <c r="AT236" s="71">
        <f t="shared" ca="1" si="188"/>
        <v>0.12867549315550775</v>
      </c>
      <c r="AU236" s="72">
        <f t="shared" ca="1" si="171"/>
        <v>9.059659612918658E-3</v>
      </c>
      <c r="AV236" s="73">
        <f t="shared" ca="1" si="172"/>
        <v>1.0090596596129187</v>
      </c>
      <c r="AW236" s="74">
        <f ca="1">PRODUCT(AV$4:AV236)</f>
        <v>7.6334662049943773</v>
      </c>
      <c r="BO236" s="70">
        <f t="shared" si="183"/>
        <v>233</v>
      </c>
      <c r="BP236" s="171">
        <f t="shared" ca="1" si="186"/>
        <v>0.1143</v>
      </c>
      <c r="BQ236" s="172">
        <f t="shared" ca="1" si="173"/>
        <v>9.059659612918658E-3</v>
      </c>
      <c r="BR236" s="172">
        <f t="shared" ca="1" si="185"/>
        <v>0.13100208648932352</v>
      </c>
    </row>
    <row r="237" spans="5:70">
      <c r="E237">
        <f t="shared" si="189"/>
        <v>234</v>
      </c>
      <c r="F237" s="64">
        <f t="shared" si="174"/>
        <v>74.41666666666633</v>
      </c>
      <c r="G237" s="55">
        <f t="shared" si="155"/>
        <v>0</v>
      </c>
      <c r="H237" s="78">
        <f t="shared" si="184"/>
        <v>1</v>
      </c>
      <c r="I237" s="79">
        <f t="shared" ca="1" si="163"/>
        <v>812764.67323193909</v>
      </c>
      <c r="J237" s="79">
        <f t="shared" ca="1" si="156"/>
        <v>7363.3712848864288</v>
      </c>
      <c r="K237" s="80">
        <f t="shared" ca="1" si="157"/>
        <v>-20</v>
      </c>
      <c r="L237" s="80">
        <f t="shared" ca="1" si="164"/>
        <v>-677.30389435994925</v>
      </c>
      <c r="M237" s="80">
        <f t="shared" ca="1" si="187"/>
        <v>0</v>
      </c>
      <c r="N237" s="80">
        <f t="shared" ca="1" si="165"/>
        <v>0</v>
      </c>
      <c r="O237" s="81">
        <f t="shared" ca="1" si="158"/>
        <v>-1944.1138067905574</v>
      </c>
      <c r="P237" s="79">
        <f t="shared" ca="1" si="159"/>
        <v>817486.62681567494</v>
      </c>
      <c r="Q237" s="35"/>
      <c r="R237">
        <f t="shared" ca="1" si="166"/>
        <v>354</v>
      </c>
      <c r="S237" s="78">
        <f t="shared" ca="1" si="175"/>
        <v>84.416666666665563</v>
      </c>
      <c r="T237" s="55">
        <f t="shared" ca="1" si="167"/>
        <v>1.2403362716826516E-2</v>
      </c>
      <c r="U237" s="78">
        <f t="shared" ca="1" si="168"/>
        <v>0.23856534853195349</v>
      </c>
      <c r="V237" s="79">
        <f t="shared" ca="1" si="176"/>
        <v>398328.0656483348</v>
      </c>
      <c r="W237" s="79">
        <f t="shared" ca="1" si="160"/>
        <v>3608.7166890462308</v>
      </c>
      <c r="X237" s="80">
        <f t="shared" ca="1" si="177"/>
        <v>-4.7713069706390696</v>
      </c>
      <c r="Y237" s="80">
        <f t="shared" ca="1" si="178"/>
        <v>-165.97002735347283</v>
      </c>
      <c r="Z237" s="80">
        <f t="shared" ca="1" si="169"/>
        <v>0</v>
      </c>
      <c r="AA237" s="80">
        <f t="shared" ca="1" si="179"/>
        <v>0</v>
      </c>
      <c r="AB237" s="81">
        <f t="shared" ca="1" si="161"/>
        <v>-463.79818790277221</v>
      </c>
      <c r="AC237" s="79">
        <f t="shared" ca="1" si="162"/>
        <v>401302.24281515414</v>
      </c>
      <c r="AD237" s="35"/>
      <c r="AE237" s="55">
        <f t="shared" ca="1" si="180"/>
        <v>1.2403362716826516E-2</v>
      </c>
      <c r="AF237" s="78">
        <f t="shared" ca="1" si="181"/>
        <v>0.23856534853195349</v>
      </c>
      <c r="AG237" s="35"/>
      <c r="AH237" s="35"/>
      <c r="AR237" s="69">
        <f t="shared" si="170"/>
        <v>20</v>
      </c>
      <c r="AS237" s="70">
        <f t="shared" si="182"/>
        <v>234</v>
      </c>
      <c r="AT237" s="71">
        <f t="shared" ca="1" si="188"/>
        <v>0.12750973698699442</v>
      </c>
      <c r="AU237" s="72">
        <f t="shared" ca="1" si="171"/>
        <v>9.059659612918658E-3</v>
      </c>
      <c r="AV237" s="73">
        <f t="shared" ca="1" si="172"/>
        <v>1.0090596596129187</v>
      </c>
      <c r="AW237" s="74">
        <f ca="1">PRODUCT(AV$4:AV237)</f>
        <v>7.7026228104783447</v>
      </c>
      <c r="BO237" s="70">
        <f t="shared" si="183"/>
        <v>234</v>
      </c>
      <c r="BP237" s="171">
        <f t="shared" ca="1" si="186"/>
        <v>0.1143</v>
      </c>
      <c r="BQ237" s="172">
        <f t="shared" ca="1" si="173"/>
        <v>9.059659612918658E-3</v>
      </c>
      <c r="BR237" s="172">
        <f t="shared" ca="1" si="185"/>
        <v>0.12982590795431928</v>
      </c>
    </row>
    <row r="238" spans="5:70">
      <c r="E238">
        <f t="shared" si="189"/>
        <v>235</v>
      </c>
      <c r="F238" s="64">
        <f t="shared" si="174"/>
        <v>74.499999999999659</v>
      </c>
      <c r="G238" s="55">
        <f t="shared" si="155"/>
        <v>0</v>
      </c>
      <c r="H238" s="78">
        <f t="shared" si="184"/>
        <v>1</v>
      </c>
      <c r="I238" s="79">
        <f t="shared" ca="1" si="163"/>
        <v>817486.62681567494</v>
      </c>
      <c r="J238" s="79">
        <f t="shared" ca="1" si="156"/>
        <v>7406.1505770630774</v>
      </c>
      <c r="K238" s="80">
        <f t="shared" ca="1" si="157"/>
        <v>-20</v>
      </c>
      <c r="L238" s="80">
        <f t="shared" ca="1" si="164"/>
        <v>-681.23885567972911</v>
      </c>
      <c r="M238" s="80">
        <f t="shared" ca="1" si="187"/>
        <v>0</v>
      </c>
      <c r="N238" s="80">
        <f t="shared" ca="1" si="165"/>
        <v>0</v>
      </c>
      <c r="O238" s="81">
        <f t="shared" ca="1" si="158"/>
        <v>-1944.1138067905574</v>
      </c>
      <c r="P238" s="79">
        <f t="shared" ca="1" si="159"/>
        <v>822247.42473026772</v>
      </c>
      <c r="Q238" s="35"/>
      <c r="R238">
        <f t="shared" ca="1" si="166"/>
        <v>355</v>
      </c>
      <c r="S238" s="78">
        <f t="shared" ca="1" si="175"/>
        <v>84.499999999998892</v>
      </c>
      <c r="T238" s="55">
        <f t="shared" ca="1" si="167"/>
        <v>1.2403362716826516E-2</v>
      </c>
      <c r="U238" s="78">
        <f t="shared" ca="1" si="168"/>
        <v>0.23560633598244554</v>
      </c>
      <c r="V238" s="79">
        <f t="shared" ca="1" si="176"/>
        <v>396324.74553844181</v>
      </c>
      <c r="W238" s="79">
        <f t="shared" ca="1" si="160"/>
        <v>3590.5672907548856</v>
      </c>
      <c r="X238" s="80">
        <f t="shared" ca="1" si="177"/>
        <v>-4.7121267196489107</v>
      </c>
      <c r="Y238" s="80">
        <f t="shared" ca="1" si="178"/>
        <v>-165.13531064101744</v>
      </c>
      <c r="Z238" s="80">
        <f t="shared" ca="1" si="169"/>
        <v>0</v>
      </c>
      <c r="AA238" s="80">
        <f t="shared" ca="1" si="179"/>
        <v>0</v>
      </c>
      <c r="AB238" s="81">
        <f t="shared" ca="1" si="161"/>
        <v>-458.0455307508073</v>
      </c>
      <c r="AC238" s="79">
        <f t="shared" ca="1" si="162"/>
        <v>399287.41986108519</v>
      </c>
      <c r="AD238" s="35"/>
      <c r="AE238" s="55">
        <f t="shared" ca="1" si="180"/>
        <v>1.2403362716826516E-2</v>
      </c>
      <c r="AF238" s="78">
        <f t="shared" ca="1" si="181"/>
        <v>0.23560633598244554</v>
      </c>
      <c r="AG238" s="35"/>
      <c r="AH238" s="35"/>
      <c r="AR238" s="69">
        <f t="shared" si="170"/>
        <v>20</v>
      </c>
      <c r="AS238" s="70">
        <f t="shared" si="182"/>
        <v>235</v>
      </c>
      <c r="AT238" s="71">
        <f t="shared" ca="1" si="188"/>
        <v>0.12635454217255945</v>
      </c>
      <c r="AU238" s="72">
        <f t="shared" ca="1" si="171"/>
        <v>9.059659612918658E-3</v>
      </c>
      <c r="AV238" s="73">
        <f t="shared" ca="1" si="172"/>
        <v>1.0090596596129187</v>
      </c>
      <c r="AW238" s="74">
        <f ca="1">PRODUCT(AV$4:AV238)</f>
        <v>7.7724059512679817</v>
      </c>
      <c r="BO238" s="70">
        <f t="shared" si="183"/>
        <v>235</v>
      </c>
      <c r="BP238" s="171">
        <f t="shared" ca="1" si="186"/>
        <v>0.1143</v>
      </c>
      <c r="BQ238" s="172">
        <f t="shared" ca="1" si="173"/>
        <v>9.059659612918658E-3</v>
      </c>
      <c r="BR238" s="172">
        <f t="shared" ca="1" si="185"/>
        <v>0.12866028952551853</v>
      </c>
    </row>
    <row r="239" spans="5:70">
      <c r="E239">
        <f t="shared" si="189"/>
        <v>236</v>
      </c>
      <c r="F239" s="64">
        <f t="shared" si="174"/>
        <v>74.583333333332988</v>
      </c>
      <c r="G239" s="55">
        <f t="shared" si="155"/>
        <v>0</v>
      </c>
      <c r="H239" s="78">
        <f t="shared" si="184"/>
        <v>1</v>
      </c>
      <c r="I239" s="79">
        <f t="shared" ca="1" si="163"/>
        <v>822247.42473026772</v>
      </c>
      <c r="J239" s="79">
        <f t="shared" ca="1" si="156"/>
        <v>7449.281785655181</v>
      </c>
      <c r="K239" s="80">
        <f t="shared" ca="1" si="157"/>
        <v>-20</v>
      </c>
      <c r="L239" s="80">
        <f t="shared" ca="1" si="164"/>
        <v>-685.2061872752231</v>
      </c>
      <c r="M239" s="80">
        <f t="shared" ca="1" si="187"/>
        <v>0</v>
      </c>
      <c r="N239" s="80">
        <f t="shared" ca="1" si="165"/>
        <v>0</v>
      </c>
      <c r="O239" s="81">
        <f t="shared" ca="1" si="158"/>
        <v>-1944.1138067905574</v>
      </c>
      <c r="P239" s="79">
        <f t="shared" ca="1" si="159"/>
        <v>827047.38652185712</v>
      </c>
      <c r="Q239" s="35"/>
      <c r="R239">
        <f t="shared" ca="1" si="166"/>
        <v>356</v>
      </c>
      <c r="S239" s="78">
        <f t="shared" ca="1" si="175"/>
        <v>84.58333333333222</v>
      </c>
      <c r="T239" s="55">
        <f t="shared" ca="1" si="167"/>
        <v>1.3587845363505768E-2</v>
      </c>
      <c r="U239" s="78">
        <f t="shared" ca="1" si="168"/>
        <v>0.23240495352245388</v>
      </c>
      <c r="V239" s="79">
        <f t="shared" ca="1" si="176"/>
        <v>393861.96414441959</v>
      </c>
      <c r="W239" s="79">
        <f t="shared" ca="1" si="160"/>
        <v>3568.2553296240148</v>
      </c>
      <c r="X239" s="80">
        <f t="shared" ca="1" si="177"/>
        <v>-4.6480990704490779</v>
      </c>
      <c r="Y239" s="80">
        <f t="shared" ca="1" si="178"/>
        <v>-164.1091517268415</v>
      </c>
      <c r="Z239" s="80">
        <f t="shared" ca="1" si="169"/>
        <v>0</v>
      </c>
      <c r="AA239" s="80">
        <f t="shared" ca="1" si="179"/>
        <v>0</v>
      </c>
      <c r="AB239" s="81">
        <f t="shared" ca="1" si="161"/>
        <v>-451.82167890952036</v>
      </c>
      <c r="AC239" s="79">
        <f t="shared" ca="1" si="162"/>
        <v>396809.64054433675</v>
      </c>
      <c r="AD239" s="35"/>
      <c r="AE239" s="55">
        <f t="shared" ca="1" si="180"/>
        <v>1.3587845363505768E-2</v>
      </c>
      <c r="AF239" s="78">
        <f t="shared" ca="1" si="181"/>
        <v>0.23240495352245388</v>
      </c>
      <c r="AG239" s="35"/>
      <c r="AH239" s="35"/>
      <c r="AR239" s="69">
        <f t="shared" si="170"/>
        <v>20</v>
      </c>
      <c r="AS239" s="70">
        <f t="shared" si="182"/>
        <v>236</v>
      </c>
      <c r="AT239" s="71">
        <f t="shared" ca="1" si="188"/>
        <v>0.1252098130299299</v>
      </c>
      <c r="AU239" s="72">
        <f t="shared" ca="1" si="171"/>
        <v>9.059659612918658E-3</v>
      </c>
      <c r="AV239" s="73">
        <f t="shared" ca="1" si="172"/>
        <v>1.0090596596129187</v>
      </c>
      <c r="AW239" s="74">
        <f ca="1">PRODUCT(AV$4:AV239)</f>
        <v>7.8428213035598926</v>
      </c>
      <c r="BO239" s="70">
        <f t="shared" si="183"/>
        <v>236</v>
      </c>
      <c r="BP239" s="171">
        <f t="shared" ca="1" si="186"/>
        <v>0.1143</v>
      </c>
      <c r="BQ239" s="172">
        <f t="shared" ca="1" si="173"/>
        <v>9.059659612918658E-3</v>
      </c>
      <c r="BR239" s="172">
        <f t="shared" ca="1" si="185"/>
        <v>0.12750513639091804</v>
      </c>
    </row>
    <row r="240" spans="5:70">
      <c r="E240">
        <f t="shared" si="189"/>
        <v>237</v>
      </c>
      <c r="F240" s="64">
        <f t="shared" si="174"/>
        <v>74.666666666666316</v>
      </c>
      <c r="G240" s="55">
        <f t="shared" si="155"/>
        <v>0</v>
      </c>
      <c r="H240" s="78">
        <f t="shared" si="184"/>
        <v>1</v>
      </c>
      <c r="I240" s="79">
        <f t="shared" ca="1" si="163"/>
        <v>827047.38652185712</v>
      </c>
      <c r="J240" s="79">
        <f t="shared" ca="1" si="156"/>
        <v>7492.7678056419954</v>
      </c>
      <c r="K240" s="80">
        <f t="shared" ca="1" si="157"/>
        <v>-20</v>
      </c>
      <c r="L240" s="80">
        <f t="shared" ca="1" si="164"/>
        <v>-689.206155434881</v>
      </c>
      <c r="M240" s="80">
        <f t="shared" ca="1" si="187"/>
        <v>0</v>
      </c>
      <c r="N240" s="80">
        <f t="shared" ca="1" si="165"/>
        <v>0</v>
      </c>
      <c r="O240" s="81">
        <f t="shared" ca="1" si="158"/>
        <v>-1944.1138067905574</v>
      </c>
      <c r="P240" s="79">
        <f t="shared" ca="1" si="159"/>
        <v>831886.83436527371</v>
      </c>
      <c r="Q240" s="35"/>
      <c r="R240">
        <f t="shared" ca="1" si="166"/>
        <v>357</v>
      </c>
      <c r="S240" s="78">
        <f t="shared" ca="1" si="175"/>
        <v>84.666666666665549</v>
      </c>
      <c r="T240" s="55">
        <f t="shared" ca="1" si="167"/>
        <v>1.3587845363505768E-2</v>
      </c>
      <c r="U240" s="78">
        <f t="shared" ca="1" si="168"/>
        <v>0.22924707095227803</v>
      </c>
      <c r="V240" s="79">
        <f t="shared" ca="1" si="176"/>
        <v>391417.852509872</v>
      </c>
      <c r="W240" s="79">
        <f t="shared" ca="1" si="160"/>
        <v>3546.1125101590392</v>
      </c>
      <c r="X240" s="80">
        <f t="shared" ca="1" si="177"/>
        <v>-4.5849414190455606</v>
      </c>
      <c r="Y240" s="80">
        <f t="shared" ca="1" si="178"/>
        <v>-163.09077187911333</v>
      </c>
      <c r="Z240" s="80">
        <f t="shared" ca="1" si="169"/>
        <v>0</v>
      </c>
      <c r="AA240" s="80">
        <f t="shared" ca="1" si="179"/>
        <v>0</v>
      </c>
      <c r="AB240" s="81">
        <f t="shared" ca="1" si="161"/>
        <v>-445.68239580461824</v>
      </c>
      <c r="AC240" s="79">
        <f t="shared" ca="1" si="162"/>
        <v>394350.60691092821</v>
      </c>
      <c r="AD240" s="35"/>
      <c r="AE240" s="55">
        <f t="shared" ca="1" si="180"/>
        <v>1.3587845363505768E-2</v>
      </c>
      <c r="AF240" s="78">
        <f t="shared" ca="1" si="181"/>
        <v>0.22924707095227803</v>
      </c>
      <c r="AG240" s="35"/>
      <c r="AH240" s="35"/>
      <c r="AR240" s="69">
        <f t="shared" si="170"/>
        <v>20</v>
      </c>
      <c r="AS240" s="70">
        <f t="shared" si="182"/>
        <v>237</v>
      </c>
      <c r="AT240" s="71">
        <f t="shared" ca="1" si="188"/>
        <v>0.12407545474368155</v>
      </c>
      <c r="AU240" s="72">
        <f t="shared" ca="1" si="171"/>
        <v>9.059659612918658E-3</v>
      </c>
      <c r="AV240" s="73">
        <f t="shared" ca="1" si="172"/>
        <v>1.0090596596129187</v>
      </c>
      <c r="AW240" s="74">
        <f ca="1">PRODUCT(AV$4:AV240)</f>
        <v>7.9138745949750922</v>
      </c>
      <c r="BO240" s="70">
        <f t="shared" si="183"/>
        <v>237</v>
      </c>
      <c r="BP240" s="171">
        <f t="shared" ca="1" si="186"/>
        <v>0.1143</v>
      </c>
      <c r="BQ240" s="172">
        <f t="shared" ca="1" si="173"/>
        <v>9.059659612918658E-3</v>
      </c>
      <c r="BR240" s="172">
        <f t="shared" ca="1" si="185"/>
        <v>0.12636035458976705</v>
      </c>
    </row>
    <row r="241" spans="5:70">
      <c r="E241">
        <f t="shared" si="189"/>
        <v>238</v>
      </c>
      <c r="F241" s="64">
        <f t="shared" si="174"/>
        <v>74.749999999999645</v>
      </c>
      <c r="G241" s="55">
        <f t="shared" si="155"/>
        <v>0</v>
      </c>
      <c r="H241" s="78">
        <f t="shared" si="184"/>
        <v>1</v>
      </c>
      <c r="I241" s="79">
        <f t="shared" ca="1" si="163"/>
        <v>831886.83436527371</v>
      </c>
      <c r="J241" s="79">
        <f t="shared" ca="1" si="156"/>
        <v>7536.6115558178235</v>
      </c>
      <c r="K241" s="80">
        <f t="shared" ca="1" si="157"/>
        <v>-20</v>
      </c>
      <c r="L241" s="80">
        <f t="shared" ca="1" si="164"/>
        <v>-693.2390286377281</v>
      </c>
      <c r="M241" s="80">
        <f t="shared" ca="1" si="187"/>
        <v>0</v>
      </c>
      <c r="N241" s="80">
        <f t="shared" ca="1" si="165"/>
        <v>0</v>
      </c>
      <c r="O241" s="81">
        <f t="shared" ca="1" si="158"/>
        <v>-1944.1138067905574</v>
      </c>
      <c r="P241" s="79">
        <f t="shared" ca="1" si="159"/>
        <v>836766.09308566316</v>
      </c>
      <c r="Q241" s="35"/>
      <c r="R241">
        <f t="shared" ca="1" si="166"/>
        <v>358</v>
      </c>
      <c r="S241" s="78">
        <f t="shared" ca="1" si="175"/>
        <v>84.749999999998877</v>
      </c>
      <c r="T241" s="55">
        <f t="shared" ca="1" si="167"/>
        <v>1.3587845363505768E-2</v>
      </c>
      <c r="U241" s="78">
        <f t="shared" ca="1" si="168"/>
        <v>0.22613209720214184</v>
      </c>
      <c r="V241" s="79">
        <f t="shared" ca="1" si="176"/>
        <v>388992.23184521787</v>
      </c>
      <c r="W241" s="79">
        <f t="shared" ca="1" si="160"/>
        <v>3524.1372125872113</v>
      </c>
      <c r="X241" s="80">
        <f t="shared" ca="1" si="177"/>
        <v>-4.5226419440428369</v>
      </c>
      <c r="Y241" s="80">
        <f t="shared" ca="1" si="178"/>
        <v>-162.08009660217414</v>
      </c>
      <c r="Z241" s="80">
        <f t="shared" ca="1" si="169"/>
        <v>0</v>
      </c>
      <c r="AA241" s="80">
        <f t="shared" ca="1" si="179"/>
        <v>0</v>
      </c>
      <c r="AB241" s="81">
        <f t="shared" ca="1" si="161"/>
        <v>-439.62653232918825</v>
      </c>
      <c r="AC241" s="79">
        <f t="shared" ca="1" si="162"/>
        <v>391910.13978692971</v>
      </c>
      <c r="AD241" s="35"/>
      <c r="AE241" s="55">
        <f t="shared" ca="1" si="180"/>
        <v>1.3587845363505768E-2</v>
      </c>
      <c r="AF241" s="78">
        <f t="shared" ca="1" si="181"/>
        <v>0.22613209720214184</v>
      </c>
      <c r="AG241" s="35"/>
      <c r="AH241" s="35"/>
      <c r="AR241" s="69">
        <f t="shared" si="170"/>
        <v>20</v>
      </c>
      <c r="AS241" s="70">
        <f t="shared" si="182"/>
        <v>238</v>
      </c>
      <c r="AT241" s="71">
        <f t="shared" ca="1" si="188"/>
        <v>0.12295137335738571</v>
      </c>
      <c r="AU241" s="72">
        <f t="shared" ca="1" si="171"/>
        <v>9.059659612918658E-3</v>
      </c>
      <c r="AV241" s="73">
        <f t="shared" ca="1" si="172"/>
        <v>1.0090596596129187</v>
      </c>
      <c r="AW241" s="74">
        <f ca="1">PRODUCT(AV$4:AV241)</f>
        <v>7.9855716050248908</v>
      </c>
      <c r="BO241" s="70">
        <f t="shared" si="183"/>
        <v>238</v>
      </c>
      <c r="BP241" s="171">
        <f t="shared" ca="1" si="186"/>
        <v>0.1143</v>
      </c>
      <c r="BQ241" s="172">
        <f t="shared" ca="1" si="173"/>
        <v>9.059659612918658E-3</v>
      </c>
      <c r="BR241" s="172">
        <f t="shared" ca="1" si="185"/>
        <v>0.12522585100492437</v>
      </c>
    </row>
    <row r="242" spans="5:70">
      <c r="E242">
        <f t="shared" si="189"/>
        <v>239</v>
      </c>
      <c r="F242" s="64">
        <f t="shared" si="174"/>
        <v>74.833333333332973</v>
      </c>
      <c r="G242" s="55">
        <f t="shared" si="155"/>
        <v>0</v>
      </c>
      <c r="H242" s="78">
        <f t="shared" si="184"/>
        <v>1</v>
      </c>
      <c r="I242" s="79">
        <f t="shared" ca="1" si="163"/>
        <v>836766.09308566316</v>
      </c>
      <c r="J242" s="79">
        <f t="shared" ca="1" si="156"/>
        <v>7580.8159789879164</v>
      </c>
      <c r="K242" s="80">
        <f t="shared" ca="1" si="157"/>
        <v>-20</v>
      </c>
      <c r="L242" s="80">
        <f t="shared" ca="1" si="164"/>
        <v>-697.30507757138605</v>
      </c>
      <c r="M242" s="80">
        <f t="shared" ca="1" si="187"/>
        <v>0</v>
      </c>
      <c r="N242" s="80">
        <f t="shared" ca="1" si="165"/>
        <v>0</v>
      </c>
      <c r="O242" s="81">
        <f t="shared" ca="1" si="158"/>
        <v>-1944.1138067905574</v>
      </c>
      <c r="P242" s="79">
        <f t="shared" ca="1" si="159"/>
        <v>841685.49018028914</v>
      </c>
      <c r="Q242" s="35"/>
      <c r="R242">
        <f t="shared" ca="1" si="166"/>
        <v>359</v>
      </c>
      <c r="S242" s="78">
        <f t="shared" ca="1" si="175"/>
        <v>84.833333333332206</v>
      </c>
      <c r="T242" s="55">
        <f t="shared" ca="1" si="167"/>
        <v>1.3587845363505768E-2</v>
      </c>
      <c r="U242" s="78">
        <f t="shared" ca="1" si="168"/>
        <v>0.22305944923363388</v>
      </c>
      <c r="V242" s="79">
        <f t="shared" ca="1" si="176"/>
        <v>386584.92541111499</v>
      </c>
      <c r="W242" s="79">
        <f t="shared" ca="1" si="160"/>
        <v>3502.3278357102504</v>
      </c>
      <c r="X242" s="80">
        <f t="shared" ca="1" si="177"/>
        <v>-4.4611889846726775</v>
      </c>
      <c r="Y242" s="80">
        <f t="shared" ca="1" si="178"/>
        <v>-161.07705225463127</v>
      </c>
      <c r="Z242" s="80">
        <f t="shared" ca="1" si="169"/>
        <v>0</v>
      </c>
      <c r="AA242" s="80">
        <f t="shared" ca="1" si="179"/>
        <v>0</v>
      </c>
      <c r="AB242" s="81">
        <f t="shared" ca="1" si="161"/>
        <v>-433.65295499020505</v>
      </c>
      <c r="AC242" s="79">
        <f t="shared" ca="1" si="162"/>
        <v>389488.0620505957</v>
      </c>
      <c r="AD242" s="35"/>
      <c r="AE242" s="55">
        <f t="shared" ca="1" si="180"/>
        <v>1.3587845363505768E-2</v>
      </c>
      <c r="AF242" s="78">
        <f t="shared" ca="1" si="181"/>
        <v>0.22305944923363388</v>
      </c>
      <c r="AG242" s="35"/>
      <c r="AH242" s="35"/>
      <c r="AR242" s="69">
        <f t="shared" si="170"/>
        <v>20</v>
      </c>
      <c r="AS242" s="70">
        <f t="shared" si="182"/>
        <v>239</v>
      </c>
      <c r="AT242" s="71">
        <f t="shared" ca="1" si="188"/>
        <v>0.12183747576582692</v>
      </c>
      <c r="AU242" s="72">
        <f t="shared" ca="1" si="171"/>
        <v>9.059659612918658E-3</v>
      </c>
      <c r="AV242" s="73">
        <f t="shared" ca="1" si="172"/>
        <v>1.0090596596129187</v>
      </c>
      <c r="AW242" s="74">
        <f ca="1">PRODUCT(AV$4:AV242)</f>
        <v>8.0579181655810057</v>
      </c>
      <c r="BO242" s="70">
        <f t="shared" si="183"/>
        <v>239</v>
      </c>
      <c r="BP242" s="171">
        <f t="shared" ca="1" si="186"/>
        <v>0.1143</v>
      </c>
      <c r="BQ242" s="172">
        <f t="shared" ca="1" si="173"/>
        <v>9.059659612918658E-3</v>
      </c>
      <c r="BR242" s="172">
        <f t="shared" ca="1" si="185"/>
        <v>0.12410153335528422</v>
      </c>
    </row>
    <row r="243" spans="5:70">
      <c r="E243">
        <f t="shared" si="189"/>
        <v>240</v>
      </c>
      <c r="F243" s="64">
        <f t="shared" si="174"/>
        <v>74.916666666666302</v>
      </c>
      <c r="G243" s="55">
        <f t="shared" si="155"/>
        <v>0</v>
      </c>
      <c r="H243" s="78">
        <f t="shared" si="184"/>
        <v>1</v>
      </c>
      <c r="I243" s="79">
        <f t="shared" ca="1" si="163"/>
        <v>841685.49018028914</v>
      </c>
      <c r="J243" s="79">
        <f t="shared" ca="1" si="156"/>
        <v>7625.3840421660088</v>
      </c>
      <c r="K243" s="80">
        <f t="shared" ca="1" si="157"/>
        <v>-20</v>
      </c>
      <c r="L243" s="80">
        <f t="shared" ca="1" si="164"/>
        <v>-701.40457515024104</v>
      </c>
      <c r="M243" s="80">
        <f t="shared" ca="1" si="187"/>
        <v>0</v>
      </c>
      <c r="N243" s="80">
        <f t="shared" ca="1" si="165"/>
        <v>0</v>
      </c>
      <c r="O243" s="81">
        <f t="shared" ca="1" si="158"/>
        <v>-1944.1138067905574</v>
      </c>
      <c r="P243" s="79">
        <f t="shared" ca="1" si="159"/>
        <v>846645.35584051441</v>
      </c>
      <c r="Q243" s="35"/>
      <c r="R243">
        <f t="shared" ca="1" si="166"/>
        <v>360</v>
      </c>
      <c r="S243" s="78">
        <f t="shared" ca="1" si="175"/>
        <v>84.916666666665535</v>
      </c>
      <c r="T243" s="55">
        <f t="shared" ca="1" si="167"/>
        <v>1.3587845363505768E-2</v>
      </c>
      <c r="U243" s="78">
        <f t="shared" ca="1" si="168"/>
        <v>0.22002855193057849</v>
      </c>
      <c r="V243" s="79">
        <f t="shared" ca="1" si="176"/>
        <v>384195.75849252066</v>
      </c>
      <c r="W243" s="79">
        <f t="shared" ca="1" si="160"/>
        <v>3480.68279666934</v>
      </c>
      <c r="X243" s="80">
        <f t="shared" ca="1" si="177"/>
        <v>-4.4005710386115702</v>
      </c>
      <c r="Y243" s="80">
        <f t="shared" ca="1" si="178"/>
        <v>-160.08156603855028</v>
      </c>
      <c r="Z243" s="80">
        <f t="shared" ca="1" si="169"/>
        <v>0</v>
      </c>
      <c r="AA243" s="80">
        <f t="shared" ca="1" si="179"/>
        <v>0</v>
      </c>
      <c r="AB243" s="81">
        <f t="shared" ca="1" si="161"/>
        <v>-427.7605456963708</v>
      </c>
      <c r="AC243" s="79">
        <f t="shared" ca="1" si="162"/>
        <v>387084.19860641652</v>
      </c>
      <c r="AD243" s="35"/>
      <c r="AE243" s="55">
        <f t="shared" ca="1" si="180"/>
        <v>1.3587845363505768E-2</v>
      </c>
      <c r="AF243" s="78">
        <f t="shared" ca="1" si="181"/>
        <v>0.22002855193057849</v>
      </c>
      <c r="AG243" s="35"/>
      <c r="AH243" s="35"/>
      <c r="AR243" s="69">
        <f t="shared" si="170"/>
        <v>20</v>
      </c>
      <c r="AS243" s="70">
        <f t="shared" si="182"/>
        <v>240</v>
      </c>
      <c r="AT243" s="71">
        <f t="shared" ca="1" si="188"/>
        <v>0.1207336697072913</v>
      </c>
      <c r="AU243" s="72">
        <f t="shared" ca="1" si="171"/>
        <v>9.059659612918658E-3</v>
      </c>
      <c r="AV243" s="73">
        <f t="shared" ca="1" si="172"/>
        <v>1.0090596596129187</v>
      </c>
      <c r="AW243" s="74">
        <f ca="1">PRODUCT(AV$4:AV243)</f>
        <v>8.1309201613499233</v>
      </c>
      <c r="BO243" s="70">
        <f t="shared" si="183"/>
        <v>240</v>
      </c>
      <c r="BP243" s="171">
        <f t="shared" ca="1" si="186"/>
        <v>0.1143</v>
      </c>
      <c r="BQ243" s="172">
        <f t="shared" ca="1" si="173"/>
        <v>9.059659612918658E-3</v>
      </c>
      <c r="BR243" s="172">
        <f t="shared" ca="1" si="185"/>
        <v>0.12298731018827005</v>
      </c>
    </row>
    <row r="244" spans="5:70">
      <c r="E244">
        <f t="shared" si="189"/>
        <v>241</v>
      </c>
      <c r="F244" s="64">
        <f t="shared" si="174"/>
        <v>74.999999999999631</v>
      </c>
      <c r="G244" s="55">
        <f t="shared" si="155"/>
        <v>0</v>
      </c>
      <c r="H244" s="78">
        <f t="shared" si="184"/>
        <v>1</v>
      </c>
      <c r="I244" s="79">
        <f t="shared" ca="1" si="163"/>
        <v>846645.35584051441</v>
      </c>
      <c r="J244" s="79">
        <f t="shared" ca="1" si="156"/>
        <v>7670.3187367734545</v>
      </c>
      <c r="K244" s="80">
        <f t="shared" ca="1" si="157"/>
        <v>-20</v>
      </c>
      <c r="L244" s="80">
        <f t="shared" ca="1" si="164"/>
        <v>-705.53779653376205</v>
      </c>
      <c r="M244" s="80">
        <f t="shared" ca="1" si="187"/>
        <v>-6349.8401688038575</v>
      </c>
      <c r="N244" s="80">
        <f t="shared" ca="1" si="165"/>
        <v>0</v>
      </c>
      <c r="O244" s="81">
        <f t="shared" ca="1" si="158"/>
        <v>-1944.1138067905574</v>
      </c>
      <c r="P244" s="79">
        <f t="shared" ca="1" si="159"/>
        <v>845296.18280515971</v>
      </c>
      <c r="Q244" s="35"/>
      <c r="R244">
        <f t="shared" ca="1" si="166"/>
        <v>361</v>
      </c>
      <c r="S244" s="78">
        <f t="shared" ca="1" si="175"/>
        <v>84.999999999998863</v>
      </c>
      <c r="T244" s="55">
        <f t="shared" ca="1" si="167"/>
        <v>1.3587845363505768E-2</v>
      </c>
      <c r="U244" s="78">
        <f t="shared" ca="1" si="168"/>
        <v>0.2170388379913897</v>
      </c>
      <c r="V244" s="79">
        <f t="shared" ca="1" si="176"/>
        <v>381824.55837309599</v>
      </c>
      <c r="W244" s="79">
        <f t="shared" ca="1" si="160"/>
        <v>3459.2005307132404</v>
      </c>
      <c r="X244" s="80">
        <f t="shared" ca="1" si="177"/>
        <v>-4.3407767598277944</v>
      </c>
      <c r="Y244" s="80">
        <f t="shared" ca="1" si="178"/>
        <v>-159.09356598879</v>
      </c>
      <c r="Z244" s="80">
        <f t="shared" ca="1" si="169"/>
        <v>-2863.6841877982197</v>
      </c>
      <c r="AA244" s="80">
        <f t="shared" ca="1" si="179"/>
        <v>0</v>
      </c>
      <c r="AB244" s="81">
        <f t="shared" ca="1" si="161"/>
        <v>-421.94820154883968</v>
      </c>
      <c r="AC244" s="79">
        <f t="shared" ca="1" si="162"/>
        <v>381834.69217171357</v>
      </c>
      <c r="AD244" s="35"/>
      <c r="AE244" s="55">
        <f t="shared" ca="1" si="180"/>
        <v>1.3587845363505768E-2</v>
      </c>
      <c r="AF244" s="78">
        <f t="shared" ca="1" si="181"/>
        <v>0.2170388379913897</v>
      </c>
      <c r="AG244" s="35"/>
      <c r="AH244" s="35"/>
      <c r="AR244" s="69">
        <f t="shared" si="170"/>
        <v>21</v>
      </c>
      <c r="AS244" s="70">
        <f t="shared" si="182"/>
        <v>241</v>
      </c>
      <c r="AT244" s="71">
        <f t="shared" ca="1" si="188"/>
        <v>0.11963986375592468</v>
      </c>
      <c r="AU244" s="72">
        <f t="shared" ca="1" si="171"/>
        <v>9.059659612918658E-3</v>
      </c>
      <c r="AV244" s="73">
        <f t="shared" ca="1" si="172"/>
        <v>1.0090596596129187</v>
      </c>
      <c r="AW244" s="74">
        <f ca="1">PRODUCT(AV$4:AV244)</f>
        <v>8.204583530351572</v>
      </c>
      <c r="BO244" s="70">
        <f t="shared" si="183"/>
        <v>241</v>
      </c>
      <c r="BP244" s="171">
        <f t="shared" ca="1" si="186"/>
        <v>0.1143</v>
      </c>
      <c r="BQ244" s="172">
        <f t="shared" ca="1" si="173"/>
        <v>9.059659612918658E-3</v>
      </c>
      <c r="BR244" s="172">
        <f t="shared" ca="1" si="185"/>
        <v>0.12188309087239571</v>
      </c>
    </row>
    <row r="245" spans="5:70">
      <c r="E245">
        <f t="shared" si="189"/>
        <v>242</v>
      </c>
      <c r="F245" s="64">
        <f t="shared" si="174"/>
        <v>75.083333333332959</v>
      </c>
      <c r="G245" s="55">
        <f t="shared" si="155"/>
        <v>0</v>
      </c>
      <c r="H245" s="78">
        <f t="shared" si="184"/>
        <v>1</v>
      </c>
      <c r="I245" s="79">
        <f t="shared" ca="1" si="163"/>
        <v>845296.18280515971</v>
      </c>
      <c r="J245" s="79">
        <f t="shared" ca="1" si="156"/>
        <v>7658.0956883142126</v>
      </c>
      <c r="K245" s="80">
        <f t="shared" ca="1" si="157"/>
        <v>-20</v>
      </c>
      <c r="L245" s="80">
        <f t="shared" ca="1" si="164"/>
        <v>-704.41348567096645</v>
      </c>
      <c r="M245" s="80">
        <f t="shared" ca="1" si="187"/>
        <v>0</v>
      </c>
      <c r="N245" s="80">
        <f t="shared" ca="1" si="165"/>
        <v>0</v>
      </c>
      <c r="O245" s="81">
        <f t="shared" ca="1" si="158"/>
        <v>-1944.1138067905574</v>
      </c>
      <c r="P245" s="79">
        <f t="shared" ca="1" si="159"/>
        <v>850285.7512010124</v>
      </c>
      <c r="Q245" s="35"/>
      <c r="R245">
        <f t="shared" ca="1" si="166"/>
        <v>362</v>
      </c>
      <c r="S245" s="78">
        <f t="shared" ca="1" si="175"/>
        <v>85.083333333332192</v>
      </c>
      <c r="T245" s="55">
        <f t="shared" ca="1" si="167"/>
        <v>1.3587845363505768E-2</v>
      </c>
      <c r="U245" s="78">
        <f t="shared" ca="1" si="168"/>
        <v>0.21408974782288773</v>
      </c>
      <c r="V245" s="79">
        <f t="shared" ca="1" si="176"/>
        <v>376646.38142006251</v>
      </c>
      <c r="W245" s="79">
        <f t="shared" ca="1" si="160"/>
        <v>3412.2880101032965</v>
      </c>
      <c r="X245" s="80">
        <f t="shared" ca="1" si="177"/>
        <v>-4.2817949564577544</v>
      </c>
      <c r="Y245" s="80">
        <f t="shared" ca="1" si="178"/>
        <v>-156.93599225835939</v>
      </c>
      <c r="Z245" s="80">
        <f t="shared" ca="1" si="169"/>
        <v>0</v>
      </c>
      <c r="AA245" s="80">
        <f t="shared" ca="1" si="179"/>
        <v>0</v>
      </c>
      <c r="AB245" s="81">
        <f t="shared" ca="1" si="161"/>
        <v>-416.21483463478467</v>
      </c>
      <c r="AC245" s="79">
        <f t="shared" ca="1" si="162"/>
        <v>379481.23680831614</v>
      </c>
      <c r="AD245" s="35"/>
      <c r="AE245" s="55">
        <f t="shared" ca="1" si="180"/>
        <v>1.3587845363505768E-2</v>
      </c>
      <c r="AF245" s="78">
        <f t="shared" ca="1" si="181"/>
        <v>0.21408974782288773</v>
      </c>
      <c r="AG245" s="35"/>
      <c r="AH245" s="35"/>
      <c r="AR245" s="69">
        <f t="shared" si="170"/>
        <v>21</v>
      </c>
      <c r="AS245" s="70">
        <f t="shared" si="182"/>
        <v>242</v>
      </c>
      <c r="AT245" s="71">
        <f t="shared" ca="1" si="188"/>
        <v>0.11855596731416004</v>
      </c>
      <c r="AU245" s="72">
        <f t="shared" ca="1" si="171"/>
        <v>9.059659612918658E-3</v>
      </c>
      <c r="AV245" s="73">
        <f t="shared" ca="1" si="172"/>
        <v>1.0090596596129187</v>
      </c>
      <c r="AW245" s="74">
        <f ca="1">PRODUCT(AV$4:AV245)</f>
        <v>8.2789142644023155</v>
      </c>
      <c r="BO245" s="70">
        <f t="shared" si="183"/>
        <v>242</v>
      </c>
      <c r="BP245" s="171">
        <f t="shared" ca="1" si="186"/>
        <v>0.1143</v>
      </c>
      <c r="BQ245" s="172">
        <f t="shared" ca="1" si="173"/>
        <v>9.059659612918658E-3</v>
      </c>
      <c r="BR245" s="172">
        <f t="shared" ca="1" si="185"/>
        <v>0.12078878558989346</v>
      </c>
    </row>
    <row r="246" spans="5:70">
      <c r="E246">
        <f t="shared" si="189"/>
        <v>243</v>
      </c>
      <c r="F246" s="64">
        <f t="shared" si="174"/>
        <v>75.166666666666288</v>
      </c>
      <c r="G246" s="55">
        <f t="shared" si="155"/>
        <v>0</v>
      </c>
      <c r="H246" s="78">
        <f t="shared" si="184"/>
        <v>1</v>
      </c>
      <c r="I246" s="79">
        <f t="shared" ca="1" si="163"/>
        <v>850285.7512010124</v>
      </c>
      <c r="J246" s="79">
        <f t="shared" ca="1" si="156"/>
        <v>7703.299479596014</v>
      </c>
      <c r="K246" s="80">
        <f t="shared" ca="1" si="157"/>
        <v>-20</v>
      </c>
      <c r="L246" s="80">
        <f t="shared" ca="1" si="164"/>
        <v>-708.57145933417701</v>
      </c>
      <c r="M246" s="80">
        <f t="shared" ca="1" si="187"/>
        <v>0</v>
      </c>
      <c r="N246" s="80">
        <f t="shared" ca="1" si="165"/>
        <v>0</v>
      </c>
      <c r="O246" s="81">
        <f t="shared" ca="1" si="158"/>
        <v>-1944.1138067905574</v>
      </c>
      <c r="P246" s="79">
        <f t="shared" ca="1" si="159"/>
        <v>855316.36541448359</v>
      </c>
      <c r="Q246" s="35"/>
      <c r="R246">
        <f t="shared" ca="1" si="166"/>
        <v>363</v>
      </c>
      <c r="S246" s="78">
        <f t="shared" ca="1" si="175"/>
        <v>85.16666666666552</v>
      </c>
      <c r="T246" s="55">
        <f t="shared" ca="1" si="167"/>
        <v>1.3587845363505768E-2</v>
      </c>
      <c r="U246" s="78">
        <f t="shared" ca="1" si="168"/>
        <v>0.21118072943555838</v>
      </c>
      <c r="V246" s="79">
        <f t="shared" ca="1" si="176"/>
        <v>374324.90444421285</v>
      </c>
      <c r="W246" s="79">
        <f t="shared" ca="1" si="160"/>
        <v>3391.2562189028708</v>
      </c>
      <c r="X246" s="80">
        <f t="shared" ca="1" si="177"/>
        <v>-4.2236145887111674</v>
      </c>
      <c r="Y246" s="80">
        <f t="shared" ca="1" si="178"/>
        <v>-155.9687101850887</v>
      </c>
      <c r="Z246" s="80">
        <f t="shared" ca="1" si="169"/>
        <v>0</v>
      </c>
      <c r="AA246" s="80">
        <f t="shared" ca="1" si="179"/>
        <v>0</v>
      </c>
      <c r="AB246" s="81">
        <f t="shared" ca="1" si="161"/>
        <v>-410.55937182377011</v>
      </c>
      <c r="AC246" s="79">
        <f t="shared" ca="1" si="162"/>
        <v>377145.40896651812</v>
      </c>
      <c r="AD246" s="35"/>
      <c r="AE246" s="55">
        <f t="shared" ca="1" si="180"/>
        <v>1.3587845363505768E-2</v>
      </c>
      <c r="AF246" s="78">
        <f t="shared" ca="1" si="181"/>
        <v>0.21118072943555838</v>
      </c>
      <c r="AG246" s="35"/>
      <c r="AH246" s="35"/>
      <c r="AR246" s="69">
        <f t="shared" si="170"/>
        <v>21</v>
      </c>
      <c r="AS246" s="70">
        <f t="shared" si="182"/>
        <v>243</v>
      </c>
      <c r="AT246" s="71">
        <f t="shared" ca="1" si="188"/>
        <v>0.11748189060521344</v>
      </c>
      <c r="AU246" s="72">
        <f t="shared" ca="1" si="171"/>
        <v>9.059659612918658E-3</v>
      </c>
      <c r="AV246" s="73">
        <f t="shared" ca="1" si="172"/>
        <v>1.0090596596129187</v>
      </c>
      <c r="AW246" s="74">
        <f ca="1">PRODUCT(AV$4:AV246)</f>
        <v>8.353918409602338</v>
      </c>
      <c r="BO246" s="70">
        <f t="shared" si="183"/>
        <v>243</v>
      </c>
      <c r="BP246" s="171">
        <f t="shared" ca="1" si="186"/>
        <v>0.1143</v>
      </c>
      <c r="BQ246" s="172">
        <f t="shared" ca="1" si="173"/>
        <v>9.059659612918658E-3</v>
      </c>
      <c r="BR246" s="172">
        <f t="shared" ca="1" si="185"/>
        <v>0.11970430532940814</v>
      </c>
    </row>
    <row r="247" spans="5:70">
      <c r="E247">
        <f t="shared" si="189"/>
        <v>244</v>
      </c>
      <c r="F247" s="64">
        <f t="shared" si="174"/>
        <v>75.249999999999616</v>
      </c>
      <c r="G247" s="55">
        <f t="shared" si="155"/>
        <v>0</v>
      </c>
      <c r="H247" s="78">
        <f t="shared" si="184"/>
        <v>1</v>
      </c>
      <c r="I247" s="79">
        <f t="shared" ca="1" si="163"/>
        <v>855316.36541448359</v>
      </c>
      <c r="J247" s="79">
        <f t="shared" ca="1" si="156"/>
        <v>7748.8751320139736</v>
      </c>
      <c r="K247" s="80">
        <f t="shared" ca="1" si="157"/>
        <v>-20</v>
      </c>
      <c r="L247" s="80">
        <f t="shared" ca="1" si="164"/>
        <v>-712.76363784540308</v>
      </c>
      <c r="M247" s="80">
        <f t="shared" ca="1" si="187"/>
        <v>0</v>
      </c>
      <c r="N247" s="80">
        <f t="shared" ca="1" si="165"/>
        <v>0</v>
      </c>
      <c r="O247" s="81">
        <f t="shared" ca="1" si="158"/>
        <v>-1944.1138067905574</v>
      </c>
      <c r="P247" s="79">
        <f t="shared" ca="1" si="159"/>
        <v>860388.36310186156</v>
      </c>
      <c r="Q247" s="35"/>
      <c r="R247">
        <f t="shared" ca="1" si="166"/>
        <v>364</v>
      </c>
      <c r="S247" s="78">
        <f t="shared" ca="1" si="175"/>
        <v>85.249999999998849</v>
      </c>
      <c r="T247" s="55">
        <f t="shared" ca="1" si="167"/>
        <v>1.3587845363505768E-2</v>
      </c>
      <c r="U247" s="78">
        <f t="shared" ca="1" si="168"/>
        <v>0.20831123834023565</v>
      </c>
      <c r="V247" s="79">
        <f t="shared" ca="1" si="176"/>
        <v>372020.81546992494</v>
      </c>
      <c r="W247" s="79">
        <f t="shared" ca="1" si="160"/>
        <v>3370.3819570779438</v>
      </c>
      <c r="X247" s="80">
        <f t="shared" ca="1" si="177"/>
        <v>-4.1662247668047128</v>
      </c>
      <c r="Y247" s="80">
        <f t="shared" ca="1" si="178"/>
        <v>-155.00867311246873</v>
      </c>
      <c r="Z247" s="80">
        <f t="shared" ca="1" si="169"/>
        <v>0</v>
      </c>
      <c r="AA247" s="80">
        <f t="shared" ca="1" si="179"/>
        <v>0</v>
      </c>
      <c r="AB247" s="81">
        <f t="shared" ca="1" si="161"/>
        <v>-404.98075456689065</v>
      </c>
      <c r="AC247" s="79">
        <f t="shared" ca="1" si="162"/>
        <v>374827.04177455668</v>
      </c>
      <c r="AD247" s="35"/>
      <c r="AE247" s="55">
        <f t="shared" ca="1" si="180"/>
        <v>1.3587845363505768E-2</v>
      </c>
      <c r="AF247" s="78">
        <f t="shared" ca="1" si="181"/>
        <v>0.20831123834023565</v>
      </c>
      <c r="AG247" s="35"/>
      <c r="AH247" s="35"/>
      <c r="AR247" s="69">
        <f t="shared" si="170"/>
        <v>21</v>
      </c>
      <c r="AS247" s="70">
        <f t="shared" si="182"/>
        <v>244</v>
      </c>
      <c r="AT247" s="71">
        <f t="shared" ca="1" si="188"/>
        <v>0.11641754466564806</v>
      </c>
      <c r="AU247" s="72">
        <f t="shared" ca="1" si="171"/>
        <v>9.059659612918658E-3</v>
      </c>
      <c r="AV247" s="73">
        <f t="shared" ca="1" si="172"/>
        <v>1.0090596596129187</v>
      </c>
      <c r="AW247" s="74">
        <f ca="1">PRODUCT(AV$4:AV247)</f>
        <v>8.4296020668274299</v>
      </c>
      <c r="BO247" s="70">
        <f t="shared" si="183"/>
        <v>244</v>
      </c>
      <c r="BP247" s="171">
        <f t="shared" ca="1" si="186"/>
        <v>0.1143</v>
      </c>
      <c r="BQ247" s="172">
        <f t="shared" ca="1" si="173"/>
        <v>9.059659612918658E-3</v>
      </c>
      <c r="BR247" s="172">
        <f t="shared" ca="1" si="185"/>
        <v>0.11862956187875692</v>
      </c>
    </row>
    <row r="248" spans="5:70">
      <c r="E248">
        <f t="shared" si="189"/>
        <v>245</v>
      </c>
      <c r="F248" s="64">
        <f t="shared" si="174"/>
        <v>75.333333333332945</v>
      </c>
      <c r="G248" s="55">
        <f t="shared" si="155"/>
        <v>0</v>
      </c>
      <c r="H248" s="78">
        <f t="shared" si="184"/>
        <v>1</v>
      </c>
      <c r="I248" s="79">
        <f t="shared" ca="1" si="163"/>
        <v>860388.36310186156</v>
      </c>
      <c r="J248" s="79">
        <f t="shared" ca="1" si="156"/>
        <v>7794.8257046191284</v>
      </c>
      <c r="K248" s="80">
        <f t="shared" ca="1" si="157"/>
        <v>-20</v>
      </c>
      <c r="L248" s="80">
        <f t="shared" ca="1" si="164"/>
        <v>-716.99030258488472</v>
      </c>
      <c r="M248" s="80">
        <f t="shared" ca="1" si="187"/>
        <v>0</v>
      </c>
      <c r="N248" s="80">
        <f t="shared" ca="1" si="165"/>
        <v>0</v>
      </c>
      <c r="O248" s="81">
        <f t="shared" ca="1" si="158"/>
        <v>-1944.1138067905574</v>
      </c>
      <c r="P248" s="79">
        <f t="shared" ca="1" si="159"/>
        <v>865502.08469710534</v>
      </c>
      <c r="Q248" s="35"/>
      <c r="R248">
        <f t="shared" ca="1" si="166"/>
        <v>365</v>
      </c>
      <c r="S248" s="78">
        <f t="shared" ca="1" si="175"/>
        <v>85.333333333332178</v>
      </c>
      <c r="T248" s="55">
        <f t="shared" ca="1" si="167"/>
        <v>1.3587845363505768E-2</v>
      </c>
      <c r="U248" s="78">
        <f t="shared" ca="1" si="168"/>
        <v>0.20548073744618814</v>
      </c>
      <c r="V248" s="79">
        <f t="shared" ca="1" si="176"/>
        <v>369733.94989286369</v>
      </c>
      <c r="W248" s="79">
        <f t="shared" ca="1" si="160"/>
        <v>3349.6637333692679</v>
      </c>
      <c r="X248" s="80">
        <f t="shared" ca="1" si="177"/>
        <v>-4.1096147489237627</v>
      </c>
      <c r="Y248" s="80">
        <f t="shared" ca="1" si="178"/>
        <v>-154.05581245535987</v>
      </c>
      <c r="Z248" s="80">
        <f t="shared" ca="1" si="169"/>
        <v>0</v>
      </c>
      <c r="AA248" s="80">
        <f t="shared" ca="1" si="179"/>
        <v>0</v>
      </c>
      <c r="AB248" s="81">
        <f t="shared" ca="1" si="161"/>
        <v>-399.47793869863989</v>
      </c>
      <c r="AC248" s="79">
        <f t="shared" ca="1" si="162"/>
        <v>372525.97026033001</v>
      </c>
      <c r="AD248" s="35"/>
      <c r="AE248" s="55">
        <f t="shared" ca="1" si="180"/>
        <v>1.3587845363505768E-2</v>
      </c>
      <c r="AF248" s="78">
        <f t="shared" ca="1" si="181"/>
        <v>0.20548073744618814</v>
      </c>
      <c r="AG248" s="35"/>
      <c r="AH248" s="35"/>
      <c r="AR248" s="69">
        <f t="shared" si="170"/>
        <v>21</v>
      </c>
      <c r="AS248" s="70">
        <f t="shared" si="182"/>
        <v>245</v>
      </c>
      <c r="AT248" s="71">
        <f t="shared" ca="1" si="188"/>
        <v>0.11536284133800553</v>
      </c>
      <c r="AU248" s="72">
        <f t="shared" ca="1" si="171"/>
        <v>9.059659612918658E-3</v>
      </c>
      <c r="AV248" s="73">
        <f t="shared" ca="1" si="172"/>
        <v>1.0090596596129187</v>
      </c>
      <c r="AW248" s="74">
        <f ca="1">PRODUCT(AV$4:AV248)</f>
        <v>8.5059713922252413</v>
      </c>
      <c r="BO248" s="70">
        <f t="shared" si="183"/>
        <v>245</v>
      </c>
      <c r="BP248" s="171">
        <f t="shared" ca="1" si="186"/>
        <v>0.1143</v>
      </c>
      <c r="BQ248" s="172">
        <f t="shared" ca="1" si="173"/>
        <v>9.059659612918658E-3</v>
      </c>
      <c r="BR248" s="172">
        <f t="shared" ca="1" si="185"/>
        <v>0.11756446781775413</v>
      </c>
    </row>
    <row r="249" spans="5:70">
      <c r="E249">
        <f t="shared" si="189"/>
        <v>246</v>
      </c>
      <c r="F249" s="64">
        <f t="shared" si="174"/>
        <v>75.416666666666273</v>
      </c>
      <c r="G249" s="55">
        <f t="shared" si="155"/>
        <v>0</v>
      </c>
      <c r="H249" s="78">
        <f t="shared" si="184"/>
        <v>1</v>
      </c>
      <c r="I249" s="79">
        <f t="shared" ca="1" si="163"/>
        <v>865502.08469710534</v>
      </c>
      <c r="J249" s="79">
        <f t="shared" ca="1" si="156"/>
        <v>7841.1542816272686</v>
      </c>
      <c r="K249" s="80">
        <f t="shared" ca="1" si="157"/>
        <v>-20</v>
      </c>
      <c r="L249" s="80">
        <f t="shared" ca="1" si="164"/>
        <v>-721.25173724758781</v>
      </c>
      <c r="M249" s="80">
        <f t="shared" ca="1" si="187"/>
        <v>0</v>
      </c>
      <c r="N249" s="80">
        <f t="shared" ca="1" si="165"/>
        <v>0</v>
      </c>
      <c r="O249" s="81">
        <f t="shared" ca="1" si="158"/>
        <v>-1944.1138067905574</v>
      </c>
      <c r="P249" s="79">
        <f t="shared" ca="1" si="159"/>
        <v>870657.87343469448</v>
      </c>
      <c r="Q249" s="35"/>
      <c r="R249">
        <f t="shared" ca="1" si="166"/>
        <v>366</v>
      </c>
      <c r="S249" s="78">
        <f t="shared" ca="1" si="175"/>
        <v>85.416666666665506</v>
      </c>
      <c r="T249" s="55">
        <f t="shared" ca="1" si="167"/>
        <v>1.3587845363505768E-2</v>
      </c>
      <c r="U249" s="78">
        <f t="shared" ca="1" si="168"/>
        <v>0.20268869696059019</v>
      </c>
      <c r="V249" s="79">
        <f t="shared" ca="1" si="176"/>
        <v>367464.14498254273</v>
      </c>
      <c r="W249" s="79">
        <f t="shared" ca="1" si="160"/>
        <v>3329.1000734940285</v>
      </c>
      <c r="X249" s="80">
        <f t="shared" ca="1" si="177"/>
        <v>-4.053773939211804</v>
      </c>
      <c r="Y249" s="80">
        <f t="shared" ca="1" si="178"/>
        <v>-153.11006040939282</v>
      </c>
      <c r="Z249" s="80">
        <f t="shared" ca="1" si="169"/>
        <v>0</v>
      </c>
      <c r="AA249" s="80">
        <f t="shared" ca="1" si="179"/>
        <v>0</v>
      </c>
      <c r="AB249" s="81">
        <f t="shared" ca="1" si="161"/>
        <v>-394.04989424147067</v>
      </c>
      <c r="AC249" s="79">
        <f t="shared" ca="1" si="162"/>
        <v>370242.03132744663</v>
      </c>
      <c r="AD249" s="35"/>
      <c r="AE249" s="55">
        <f t="shared" ca="1" si="180"/>
        <v>1.3587845363505768E-2</v>
      </c>
      <c r="AF249" s="78">
        <f t="shared" ca="1" si="181"/>
        <v>0.20268869696059019</v>
      </c>
      <c r="AG249" s="35"/>
      <c r="AH249" s="35"/>
      <c r="AR249" s="69">
        <f t="shared" si="170"/>
        <v>21</v>
      </c>
      <c r="AS249" s="70">
        <f t="shared" si="182"/>
        <v>246</v>
      </c>
      <c r="AT249" s="71">
        <f t="shared" ca="1" si="188"/>
        <v>0.11431769326350406</v>
      </c>
      <c r="AU249" s="72">
        <f t="shared" ca="1" si="171"/>
        <v>9.059659612918658E-3</v>
      </c>
      <c r="AV249" s="73">
        <f t="shared" ca="1" si="172"/>
        <v>1.0090596596129187</v>
      </c>
      <c r="AW249" s="74">
        <f ca="1">PRODUCT(AV$4:AV249)</f>
        <v>8.5830325977160253</v>
      </c>
      <c r="BO249" s="70">
        <f t="shared" si="183"/>
        <v>246</v>
      </c>
      <c r="BP249" s="171">
        <f t="shared" ca="1" si="186"/>
        <v>0.1143</v>
      </c>
      <c r="BQ249" s="172">
        <f t="shared" ca="1" si="173"/>
        <v>9.059659612918658E-3</v>
      </c>
      <c r="BR249" s="172">
        <f t="shared" ca="1" si="185"/>
        <v>0.11650893651110042</v>
      </c>
    </row>
    <row r="250" spans="5:70">
      <c r="E250">
        <f t="shared" si="189"/>
        <v>247</v>
      </c>
      <c r="F250" s="64">
        <f t="shared" si="174"/>
        <v>75.499999999999602</v>
      </c>
      <c r="G250" s="55">
        <f t="shared" si="155"/>
        <v>0</v>
      </c>
      <c r="H250" s="78">
        <f t="shared" si="184"/>
        <v>1</v>
      </c>
      <c r="I250" s="79">
        <f t="shared" ca="1" si="163"/>
        <v>870657.87343469448</v>
      </c>
      <c r="J250" s="79">
        <f t="shared" ca="1" si="156"/>
        <v>7887.8639726259462</v>
      </c>
      <c r="K250" s="80">
        <f t="shared" ca="1" si="157"/>
        <v>-20</v>
      </c>
      <c r="L250" s="80">
        <f t="shared" ca="1" si="164"/>
        <v>-725.54822786224543</v>
      </c>
      <c r="M250" s="80">
        <f t="shared" ca="1" si="187"/>
        <v>0</v>
      </c>
      <c r="N250" s="80">
        <f t="shared" ca="1" si="165"/>
        <v>0</v>
      </c>
      <c r="O250" s="81">
        <f t="shared" ca="1" si="158"/>
        <v>-1944.1138067905574</v>
      </c>
      <c r="P250" s="79">
        <f t="shared" ca="1" si="159"/>
        <v>875856.07537266763</v>
      </c>
      <c r="Q250" s="35"/>
      <c r="R250">
        <f t="shared" ca="1" si="166"/>
        <v>367</v>
      </c>
      <c r="S250" s="78">
        <f t="shared" ca="1" si="175"/>
        <v>85.499999999998835</v>
      </c>
      <c r="T250" s="55">
        <f t="shared" ca="1" si="167"/>
        <v>1.3587845363505768E-2</v>
      </c>
      <c r="U250" s="78">
        <f t="shared" ca="1" si="168"/>
        <v>0.19993459428935922</v>
      </c>
      <c r="V250" s="79">
        <f t="shared" ca="1" si="176"/>
        <v>365211.23985869903</v>
      </c>
      <c r="W250" s="79">
        <f t="shared" ca="1" si="160"/>
        <v>3308.6895199318046</v>
      </c>
      <c r="X250" s="80">
        <f t="shared" ca="1" si="177"/>
        <v>-3.9986918857871845</v>
      </c>
      <c r="Y250" s="80">
        <f t="shared" ca="1" si="178"/>
        <v>-152.17134994112462</v>
      </c>
      <c r="Z250" s="80">
        <f t="shared" ca="1" si="169"/>
        <v>0</v>
      </c>
      <c r="AA250" s="80">
        <f t="shared" ca="1" si="179"/>
        <v>0</v>
      </c>
      <c r="AB250" s="81">
        <f t="shared" ca="1" si="161"/>
        <v>-388.69560521301179</v>
      </c>
      <c r="AC250" s="79">
        <f t="shared" ca="1" si="162"/>
        <v>367975.06373159093</v>
      </c>
      <c r="AD250" s="35"/>
      <c r="AE250" s="55">
        <f t="shared" ca="1" si="180"/>
        <v>1.3587845363505768E-2</v>
      </c>
      <c r="AF250" s="78">
        <f t="shared" ca="1" si="181"/>
        <v>0.19993459428935922</v>
      </c>
      <c r="AG250" s="35"/>
      <c r="AH250" s="35"/>
      <c r="AR250" s="69">
        <f t="shared" si="170"/>
        <v>21</v>
      </c>
      <c r="AS250" s="70">
        <f t="shared" si="182"/>
        <v>247</v>
      </c>
      <c r="AT250" s="71">
        <f t="shared" ca="1" si="188"/>
        <v>0.11328201387480268</v>
      </c>
      <c r="AU250" s="72">
        <f t="shared" ca="1" si="171"/>
        <v>9.059659612918658E-3</v>
      </c>
      <c r="AV250" s="73">
        <f t="shared" ca="1" si="172"/>
        <v>1.0090596596129187</v>
      </c>
      <c r="AW250" s="74">
        <f ca="1">PRODUCT(AV$4:AV250)</f>
        <v>8.6607919514979184</v>
      </c>
      <c r="BO250" s="70">
        <f t="shared" si="183"/>
        <v>247</v>
      </c>
      <c r="BP250" s="171">
        <f t="shared" ca="1" si="186"/>
        <v>0.1143</v>
      </c>
      <c r="BQ250" s="172">
        <f t="shared" ca="1" si="173"/>
        <v>9.059659612918658E-3</v>
      </c>
      <c r="BR250" s="172">
        <f t="shared" ca="1" si="185"/>
        <v>0.11546288210133576</v>
      </c>
    </row>
    <row r="251" spans="5:70">
      <c r="E251">
        <f t="shared" si="189"/>
        <v>248</v>
      </c>
      <c r="F251" s="64">
        <f t="shared" si="174"/>
        <v>75.583333333332931</v>
      </c>
      <c r="G251" s="55">
        <f t="shared" si="155"/>
        <v>0</v>
      </c>
      <c r="H251" s="78">
        <f t="shared" si="184"/>
        <v>1</v>
      </c>
      <c r="I251" s="79">
        <f t="shared" ca="1" si="163"/>
        <v>875856.07537266763</v>
      </c>
      <c r="J251" s="79">
        <f t="shared" ca="1" si="156"/>
        <v>7934.9579127831967</v>
      </c>
      <c r="K251" s="80">
        <f t="shared" ca="1" si="157"/>
        <v>-20</v>
      </c>
      <c r="L251" s="80">
        <f t="shared" ca="1" si="164"/>
        <v>-729.88006281055641</v>
      </c>
      <c r="M251" s="80">
        <f t="shared" ca="1" si="187"/>
        <v>0</v>
      </c>
      <c r="N251" s="80">
        <f t="shared" ca="1" si="165"/>
        <v>0</v>
      </c>
      <c r="O251" s="81">
        <f t="shared" ca="1" si="158"/>
        <v>-1944.1138067905574</v>
      </c>
      <c r="P251" s="79">
        <f t="shared" ca="1" si="159"/>
        <v>881097.03941584972</v>
      </c>
      <c r="Q251" s="35"/>
      <c r="R251">
        <f t="shared" ca="1" si="166"/>
        <v>368</v>
      </c>
      <c r="S251" s="78">
        <f t="shared" ca="1" si="175"/>
        <v>85.583333333332163</v>
      </c>
      <c r="T251" s="55">
        <f t="shared" ca="1" si="167"/>
        <v>1.4888670873660748E-2</v>
      </c>
      <c r="U251" s="78">
        <f t="shared" ca="1" si="168"/>
        <v>0.19695783391872607</v>
      </c>
      <c r="V251" s="79">
        <f t="shared" ca="1" si="176"/>
        <v>362496.40411797696</v>
      </c>
      <c r="W251" s="79">
        <f t="shared" ca="1" si="160"/>
        <v>3284.0940322158767</v>
      </c>
      <c r="X251" s="80">
        <f t="shared" ca="1" si="177"/>
        <v>-3.9391566783745215</v>
      </c>
      <c r="Y251" s="80">
        <f t="shared" ca="1" si="178"/>
        <v>-151.04016838249041</v>
      </c>
      <c r="Z251" s="80">
        <f t="shared" ca="1" si="169"/>
        <v>0</v>
      </c>
      <c r="AA251" s="80">
        <f t="shared" ca="1" si="179"/>
        <v>0</v>
      </c>
      <c r="AB251" s="81">
        <f t="shared" ca="1" si="161"/>
        <v>-382.90844427695691</v>
      </c>
      <c r="AC251" s="79">
        <f t="shared" ca="1" si="162"/>
        <v>365242.61038085498</v>
      </c>
      <c r="AD251" s="35"/>
      <c r="AE251" s="55">
        <f t="shared" ca="1" si="180"/>
        <v>1.4888670873660748E-2</v>
      </c>
      <c r="AF251" s="78">
        <f t="shared" ca="1" si="181"/>
        <v>0.19695783391872607</v>
      </c>
      <c r="AG251" s="35"/>
      <c r="AH251" s="35"/>
      <c r="AR251" s="69">
        <f t="shared" si="170"/>
        <v>21</v>
      </c>
      <c r="AS251" s="70">
        <f t="shared" si="182"/>
        <v>248</v>
      </c>
      <c r="AT251" s="71">
        <f t="shared" ca="1" si="188"/>
        <v>0.11225571738883104</v>
      </c>
      <c r="AU251" s="72">
        <f t="shared" ca="1" si="171"/>
        <v>9.059659612918658E-3</v>
      </c>
      <c r="AV251" s="73">
        <f t="shared" ca="1" si="172"/>
        <v>1.0090596596129187</v>
      </c>
      <c r="AW251" s="74">
        <f ca="1">PRODUCT(AV$4:AV251)</f>
        <v>8.7392557785567941</v>
      </c>
      <c r="BO251" s="70">
        <f t="shared" si="183"/>
        <v>248</v>
      </c>
      <c r="BP251" s="171">
        <f t="shared" ca="1" si="186"/>
        <v>0.1143</v>
      </c>
      <c r="BQ251" s="172">
        <f t="shared" ca="1" si="173"/>
        <v>9.059659612918658E-3</v>
      </c>
      <c r="BR251" s="172">
        <f t="shared" ca="1" si="185"/>
        <v>0.11442621950185583</v>
      </c>
    </row>
    <row r="252" spans="5:70">
      <c r="E252">
        <f t="shared" si="189"/>
        <v>249</v>
      </c>
      <c r="F252" s="64">
        <f t="shared" si="174"/>
        <v>75.666666666666259</v>
      </c>
      <c r="G252" s="55">
        <f t="shared" si="155"/>
        <v>0</v>
      </c>
      <c r="H252" s="78">
        <f t="shared" si="184"/>
        <v>1</v>
      </c>
      <c r="I252" s="79">
        <f t="shared" ca="1" si="163"/>
        <v>881097.03941584972</v>
      </c>
      <c r="J252" s="79">
        <f t="shared" ca="1" si="156"/>
        <v>7982.4392630579723</v>
      </c>
      <c r="K252" s="80">
        <f t="shared" ca="1" si="157"/>
        <v>-20</v>
      </c>
      <c r="L252" s="80">
        <f t="shared" ca="1" si="164"/>
        <v>-734.2475328465415</v>
      </c>
      <c r="M252" s="80">
        <f t="shared" ca="1" si="187"/>
        <v>0</v>
      </c>
      <c r="N252" s="80">
        <f t="shared" ca="1" si="165"/>
        <v>0</v>
      </c>
      <c r="O252" s="81">
        <f t="shared" ca="1" si="158"/>
        <v>-1944.1138067905574</v>
      </c>
      <c r="P252" s="79">
        <f t="shared" ca="1" si="159"/>
        <v>886381.11733927066</v>
      </c>
      <c r="Q252" s="35"/>
      <c r="R252">
        <f t="shared" ca="1" si="166"/>
        <v>369</v>
      </c>
      <c r="S252" s="78">
        <f t="shared" ca="1" si="175"/>
        <v>85.666666666665492</v>
      </c>
      <c r="T252" s="55">
        <f t="shared" ca="1" si="167"/>
        <v>1.4888670873660748E-2</v>
      </c>
      <c r="U252" s="78">
        <f t="shared" ca="1" si="168"/>
        <v>0.19402539355352103</v>
      </c>
      <c r="V252" s="79">
        <f t="shared" ca="1" si="176"/>
        <v>359804.63336585771</v>
      </c>
      <c r="W252" s="79">
        <f t="shared" ca="1" si="160"/>
        <v>3259.7075054456659</v>
      </c>
      <c r="X252" s="80">
        <f t="shared" ca="1" si="177"/>
        <v>-3.8805078710704204</v>
      </c>
      <c r="Y252" s="80">
        <f t="shared" ca="1" si="178"/>
        <v>-149.91859723577406</v>
      </c>
      <c r="Z252" s="80">
        <f t="shared" ca="1" si="169"/>
        <v>0</v>
      </c>
      <c r="AA252" s="80">
        <f t="shared" ca="1" si="179"/>
        <v>0</v>
      </c>
      <c r="AB252" s="81">
        <f t="shared" ca="1" si="161"/>
        <v>-377.20744647537185</v>
      </c>
      <c r="AC252" s="79">
        <f t="shared" ca="1" si="162"/>
        <v>362533.33431972121</v>
      </c>
      <c r="AD252" s="35"/>
      <c r="AE252" s="55">
        <f t="shared" ca="1" si="180"/>
        <v>1.4888670873660748E-2</v>
      </c>
      <c r="AF252" s="78">
        <f t="shared" ca="1" si="181"/>
        <v>0.19402539355352103</v>
      </c>
      <c r="AG252" s="35"/>
      <c r="AH252" s="35"/>
      <c r="AR252" s="69">
        <f t="shared" si="170"/>
        <v>21</v>
      </c>
      <c r="AS252" s="70">
        <f t="shared" si="182"/>
        <v>249</v>
      </c>
      <c r="AT252" s="71">
        <f t="shared" ca="1" si="188"/>
        <v>0.11123871879968424</v>
      </c>
      <c r="AU252" s="72">
        <f t="shared" ca="1" si="171"/>
        <v>9.059659612918658E-3</v>
      </c>
      <c r="AV252" s="73">
        <f t="shared" ca="1" si="172"/>
        <v>1.0090596596129187</v>
      </c>
      <c r="AW252" s="74">
        <f ca="1">PRODUCT(AV$4:AV252)</f>
        <v>8.8184304611807516</v>
      </c>
      <c r="BO252" s="70">
        <f t="shared" si="183"/>
        <v>249</v>
      </c>
      <c r="BP252" s="171">
        <f t="shared" ca="1" si="186"/>
        <v>0.1143</v>
      </c>
      <c r="BQ252" s="172">
        <f t="shared" ca="1" si="173"/>
        <v>9.059659612918658E-3</v>
      </c>
      <c r="BR252" s="172">
        <f t="shared" ca="1" si="185"/>
        <v>0.11339886438999099</v>
      </c>
    </row>
    <row r="253" spans="5:70">
      <c r="E253">
        <f t="shared" si="189"/>
        <v>250</v>
      </c>
      <c r="F253" s="64">
        <f t="shared" si="174"/>
        <v>75.749999999999588</v>
      </c>
      <c r="G253" s="55">
        <f t="shared" si="155"/>
        <v>0</v>
      </c>
      <c r="H253" s="78">
        <f t="shared" si="184"/>
        <v>1</v>
      </c>
      <c r="I253" s="79">
        <f t="shared" ca="1" si="163"/>
        <v>886381.11733927066</v>
      </c>
      <c r="J253" s="79">
        <f t="shared" ca="1" si="156"/>
        <v>8030.3112104123047</v>
      </c>
      <c r="K253" s="80">
        <f t="shared" ca="1" si="157"/>
        <v>-20</v>
      </c>
      <c r="L253" s="80">
        <f t="shared" ca="1" si="164"/>
        <v>-738.65093111605893</v>
      </c>
      <c r="M253" s="80">
        <f t="shared" ca="1" si="187"/>
        <v>0</v>
      </c>
      <c r="N253" s="80">
        <f t="shared" ca="1" si="165"/>
        <v>0</v>
      </c>
      <c r="O253" s="81">
        <f t="shared" ca="1" si="158"/>
        <v>-1944.1138067905574</v>
      </c>
      <c r="P253" s="79">
        <f t="shared" ca="1" si="159"/>
        <v>891708.66381177632</v>
      </c>
      <c r="Q253" s="35"/>
      <c r="R253">
        <f t="shared" ca="1" si="166"/>
        <v>370</v>
      </c>
      <c r="S253" s="78">
        <f t="shared" ca="1" si="175"/>
        <v>85.74999999999882</v>
      </c>
      <c r="T253" s="55">
        <f t="shared" ca="1" si="167"/>
        <v>1.4888670873660748E-2</v>
      </c>
      <c r="U253" s="78">
        <f t="shared" ca="1" si="168"/>
        <v>0.19113661332777016</v>
      </c>
      <c r="V253" s="79">
        <f t="shared" ca="1" si="176"/>
        <v>357135.69482430408</v>
      </c>
      <c r="W253" s="79">
        <f t="shared" ca="1" si="160"/>
        <v>3235.5278307313906</v>
      </c>
      <c r="X253" s="80">
        <f t="shared" ca="1" si="177"/>
        <v>-3.8227322665554029</v>
      </c>
      <c r="Y253" s="80">
        <f t="shared" ca="1" si="178"/>
        <v>-148.8065395101267</v>
      </c>
      <c r="Z253" s="80">
        <f t="shared" ca="1" si="169"/>
        <v>0</v>
      </c>
      <c r="AA253" s="80">
        <f t="shared" ca="1" si="179"/>
        <v>0</v>
      </c>
      <c r="AB253" s="81">
        <f t="shared" ca="1" si="161"/>
        <v>-371.59132895370607</v>
      </c>
      <c r="AC253" s="79">
        <f t="shared" ca="1" si="162"/>
        <v>359847.00205430511</v>
      </c>
      <c r="AD253" s="35"/>
      <c r="AE253" s="55">
        <f t="shared" ca="1" si="180"/>
        <v>1.4888670873660748E-2</v>
      </c>
      <c r="AF253" s="78">
        <f t="shared" ca="1" si="181"/>
        <v>0.19113661332777016</v>
      </c>
      <c r="AG253" s="35"/>
      <c r="AH253" s="35"/>
      <c r="AR253" s="69">
        <f t="shared" si="170"/>
        <v>21</v>
      </c>
      <c r="AS253" s="70">
        <f t="shared" si="182"/>
        <v>250</v>
      </c>
      <c r="AT253" s="71">
        <f t="shared" ca="1" si="188"/>
        <v>0.11023093387158192</v>
      </c>
      <c r="AU253" s="72">
        <f t="shared" ca="1" si="171"/>
        <v>9.059659612918658E-3</v>
      </c>
      <c r="AV253" s="73">
        <f t="shared" ca="1" si="172"/>
        <v>1.0090596596129187</v>
      </c>
      <c r="AW253" s="74">
        <f ca="1">PRODUCT(AV$4:AV253)</f>
        <v>8.8983224394792426</v>
      </c>
      <c r="BO253" s="70">
        <f t="shared" si="183"/>
        <v>250</v>
      </c>
      <c r="BP253" s="171">
        <f t="shared" ca="1" si="186"/>
        <v>0.1143</v>
      </c>
      <c r="BQ253" s="172">
        <f t="shared" ca="1" si="173"/>
        <v>9.059659612918658E-3</v>
      </c>
      <c r="BR253" s="172">
        <f t="shared" ca="1" si="185"/>
        <v>0.11238073320014742</v>
      </c>
    </row>
    <row r="254" spans="5:70">
      <c r="E254">
        <f t="shared" si="189"/>
        <v>251</v>
      </c>
      <c r="F254" s="64">
        <f t="shared" si="174"/>
        <v>75.833333333332916</v>
      </c>
      <c r="G254" s="55">
        <f t="shared" si="155"/>
        <v>0</v>
      </c>
      <c r="H254" s="78">
        <f t="shared" si="184"/>
        <v>1</v>
      </c>
      <c r="I254" s="79">
        <f t="shared" ca="1" si="163"/>
        <v>891708.66381177632</v>
      </c>
      <c r="J254" s="79">
        <f t="shared" ca="1" si="156"/>
        <v>8078.5769680252115</v>
      </c>
      <c r="K254" s="80">
        <f t="shared" ca="1" si="157"/>
        <v>-20</v>
      </c>
      <c r="L254" s="80">
        <f t="shared" ca="1" si="164"/>
        <v>-743.09055317648028</v>
      </c>
      <c r="M254" s="80">
        <f t="shared" ca="1" si="187"/>
        <v>0</v>
      </c>
      <c r="N254" s="80">
        <f t="shared" ca="1" si="165"/>
        <v>0</v>
      </c>
      <c r="O254" s="81">
        <f t="shared" ca="1" si="158"/>
        <v>-1944.1138067905574</v>
      </c>
      <c r="P254" s="79">
        <f t="shared" ca="1" si="159"/>
        <v>897080.03641983448</v>
      </c>
      <c r="Q254" s="35"/>
      <c r="R254">
        <f t="shared" ca="1" si="166"/>
        <v>371</v>
      </c>
      <c r="S254" s="78">
        <f t="shared" ca="1" si="175"/>
        <v>85.833333333332149</v>
      </c>
      <c r="T254" s="55">
        <f t="shared" ca="1" si="167"/>
        <v>1.4888670873660748E-2</v>
      </c>
      <c r="U254" s="78">
        <f t="shared" ca="1" si="168"/>
        <v>0.18829084320002681</v>
      </c>
      <c r="V254" s="79">
        <f t="shared" ca="1" si="176"/>
        <v>354489.35847584502</v>
      </c>
      <c r="W254" s="79">
        <f t="shared" ca="1" si="160"/>
        <v>3211.5529241930576</v>
      </c>
      <c r="X254" s="80">
        <f t="shared" ca="1" si="177"/>
        <v>-3.7658168640005361</v>
      </c>
      <c r="Y254" s="80">
        <f t="shared" ca="1" si="178"/>
        <v>-147.70389936493544</v>
      </c>
      <c r="Z254" s="80">
        <f t="shared" ca="1" si="169"/>
        <v>0</v>
      </c>
      <c r="AA254" s="80">
        <f t="shared" ca="1" si="179"/>
        <v>0</v>
      </c>
      <c r="AB254" s="81">
        <f t="shared" ca="1" si="161"/>
        <v>-366.05882795740808</v>
      </c>
      <c r="AC254" s="79">
        <f t="shared" ca="1" si="162"/>
        <v>357183.38285585173</v>
      </c>
      <c r="AD254" s="35"/>
      <c r="AE254" s="55">
        <f t="shared" ca="1" si="180"/>
        <v>1.4888670873660748E-2</v>
      </c>
      <c r="AF254" s="78">
        <f t="shared" ca="1" si="181"/>
        <v>0.18829084320002681</v>
      </c>
      <c r="AG254" s="35"/>
      <c r="AH254" s="35"/>
      <c r="AR254" s="69">
        <f t="shared" si="170"/>
        <v>21</v>
      </c>
      <c r="AS254" s="70">
        <f t="shared" si="182"/>
        <v>251</v>
      </c>
      <c r="AT254" s="71">
        <f t="shared" ca="1" si="188"/>
        <v>0.10923227913189125</v>
      </c>
      <c r="AU254" s="72">
        <f t="shared" ca="1" si="171"/>
        <v>9.059659612918658E-3</v>
      </c>
      <c r="AV254" s="73">
        <f t="shared" ca="1" si="172"/>
        <v>1.0090596596129187</v>
      </c>
      <c r="AW254" s="74">
        <f ca="1">PRODUCT(AV$4:AV254)</f>
        <v>8.9789382119069199</v>
      </c>
      <c r="BO254" s="70">
        <f t="shared" si="183"/>
        <v>251</v>
      </c>
      <c r="BP254" s="171">
        <f t="shared" ca="1" si="186"/>
        <v>0.1143</v>
      </c>
      <c r="BQ254" s="172">
        <f t="shared" ca="1" si="173"/>
        <v>9.059659612918658E-3</v>
      </c>
      <c r="BR254" s="172">
        <f t="shared" ca="1" si="185"/>
        <v>0.1113717431170099</v>
      </c>
    </row>
    <row r="255" spans="5:70">
      <c r="E255">
        <f t="shared" si="189"/>
        <v>252</v>
      </c>
      <c r="F255" s="64">
        <f t="shared" si="174"/>
        <v>75.916666666666245</v>
      </c>
      <c r="G255" s="55">
        <f t="shared" si="155"/>
        <v>0</v>
      </c>
      <c r="H255" s="78">
        <f t="shared" si="184"/>
        <v>1</v>
      </c>
      <c r="I255" s="79">
        <f t="shared" ca="1" si="163"/>
        <v>897080.03641983448</v>
      </c>
      <c r="J255" s="79">
        <f t="shared" ca="1" si="156"/>
        <v>8127.239775508373</v>
      </c>
      <c r="K255" s="80">
        <f t="shared" ca="1" si="157"/>
        <v>-20</v>
      </c>
      <c r="L255" s="80">
        <f t="shared" ca="1" si="164"/>
        <v>-747.56669701652879</v>
      </c>
      <c r="M255" s="80">
        <f t="shared" ca="1" si="187"/>
        <v>0</v>
      </c>
      <c r="N255" s="80">
        <f t="shared" ca="1" si="165"/>
        <v>0</v>
      </c>
      <c r="O255" s="81">
        <f t="shared" ca="1" si="158"/>
        <v>-1944.1138067905574</v>
      </c>
      <c r="P255" s="79">
        <f t="shared" ca="1" si="159"/>
        <v>902495.59569153585</v>
      </c>
      <c r="Q255" s="35"/>
      <c r="R255">
        <f t="shared" ca="1" si="166"/>
        <v>372</v>
      </c>
      <c r="S255" s="78">
        <f t="shared" ca="1" si="175"/>
        <v>85.916666666665478</v>
      </c>
      <c r="T255" s="55">
        <f t="shared" ca="1" si="167"/>
        <v>1.4888670873660748E-2</v>
      </c>
      <c r="U255" s="78">
        <f t="shared" ca="1" si="168"/>
        <v>0.18548744280709756</v>
      </c>
      <c r="V255" s="79">
        <f t="shared" ca="1" si="176"/>
        <v>351865.39702697017</v>
      </c>
      <c r="W255" s="79">
        <f t="shared" ca="1" si="160"/>
        <v>3187.7807266288305</v>
      </c>
      <c r="X255" s="80">
        <f t="shared" ca="1" si="177"/>
        <v>-3.7097488561419514</v>
      </c>
      <c r="Y255" s="80">
        <f t="shared" ca="1" si="178"/>
        <v>-146.6105820945709</v>
      </c>
      <c r="Z255" s="80">
        <f t="shared" ca="1" si="169"/>
        <v>0</v>
      </c>
      <c r="AA255" s="80">
        <f t="shared" ca="1" si="179"/>
        <v>0</v>
      </c>
      <c r="AB255" s="81">
        <f t="shared" ca="1" si="161"/>
        <v>-360.60869854755219</v>
      </c>
      <c r="AC255" s="79">
        <f t="shared" ca="1" si="162"/>
        <v>354542.24872410076</v>
      </c>
      <c r="AD255" s="35"/>
      <c r="AE255" s="55">
        <f t="shared" ca="1" si="180"/>
        <v>1.4888670873660748E-2</v>
      </c>
      <c r="AF255" s="78">
        <f t="shared" ca="1" si="181"/>
        <v>0.18548744280709756</v>
      </c>
      <c r="AG255" s="35"/>
      <c r="AH255" s="35"/>
      <c r="AR255" s="69">
        <f t="shared" si="170"/>
        <v>21</v>
      </c>
      <c r="AS255" s="70">
        <f t="shared" si="182"/>
        <v>252</v>
      </c>
      <c r="AT255" s="71">
        <f t="shared" ca="1" si="188"/>
        <v>0.10824267186421299</v>
      </c>
      <c r="AU255" s="72">
        <f t="shared" ca="1" si="171"/>
        <v>9.059659612918658E-3</v>
      </c>
      <c r="AV255" s="73">
        <f t="shared" ca="1" si="172"/>
        <v>1.0090596596129187</v>
      </c>
      <c r="AW255" s="74">
        <f ca="1">PRODUCT(AV$4:AV255)</f>
        <v>9.0602843357922254</v>
      </c>
      <c r="BO255" s="70">
        <f t="shared" si="183"/>
        <v>252</v>
      </c>
      <c r="BP255" s="171">
        <f t="shared" ca="1" si="186"/>
        <v>0.1143</v>
      </c>
      <c r="BQ255" s="172">
        <f t="shared" ca="1" si="173"/>
        <v>9.059659612918658E-3</v>
      </c>
      <c r="BR255" s="172">
        <f t="shared" ca="1" si="185"/>
        <v>0.11037181206880549</v>
      </c>
    </row>
    <row r="256" spans="5:70">
      <c r="E256">
        <f t="shared" si="189"/>
        <v>253</v>
      </c>
      <c r="F256" s="64">
        <f t="shared" si="174"/>
        <v>75.999999999999574</v>
      </c>
      <c r="G256" s="55">
        <f t="shared" si="155"/>
        <v>0</v>
      </c>
      <c r="H256" s="78">
        <f t="shared" si="184"/>
        <v>1</v>
      </c>
      <c r="I256" s="79">
        <f t="shared" ca="1" si="163"/>
        <v>902495.59569153585</v>
      </c>
      <c r="J256" s="79">
        <f t="shared" ca="1" si="156"/>
        <v>8176.3028991235733</v>
      </c>
      <c r="K256" s="80">
        <f t="shared" ca="1" si="157"/>
        <v>-20</v>
      </c>
      <c r="L256" s="80">
        <f t="shared" ca="1" si="164"/>
        <v>-752.07966307627987</v>
      </c>
      <c r="M256" s="80">
        <f t="shared" ca="1" si="187"/>
        <v>-6768.7169676865187</v>
      </c>
      <c r="N256" s="80">
        <f t="shared" ca="1" si="165"/>
        <v>0</v>
      </c>
      <c r="O256" s="81">
        <f t="shared" ca="1" si="158"/>
        <v>-1944.1138067905574</v>
      </c>
      <c r="P256" s="79">
        <f t="shared" ca="1" si="159"/>
        <v>901186.98815310595</v>
      </c>
      <c r="Q256" s="35"/>
      <c r="R256">
        <f t="shared" ca="1" si="166"/>
        <v>373</v>
      </c>
      <c r="S256" s="78">
        <f t="shared" ca="1" si="175"/>
        <v>85.999999999998806</v>
      </c>
      <c r="T256" s="55">
        <f t="shared" ca="1" si="167"/>
        <v>1.4888670873660748E-2</v>
      </c>
      <c r="U256" s="78">
        <f t="shared" ca="1" si="168"/>
        <v>0.18272578131994571</v>
      </c>
      <c r="V256" s="79">
        <f t="shared" ca="1" si="176"/>
        <v>349263.58587204007</v>
      </c>
      <c r="W256" s="79">
        <f t="shared" ca="1" si="160"/>
        <v>3164.2092031880688</v>
      </c>
      <c r="X256" s="80">
        <f t="shared" ca="1" si="177"/>
        <v>-3.654515626398914</v>
      </c>
      <c r="Y256" s="80">
        <f t="shared" ca="1" si="178"/>
        <v>-145.52649411335003</v>
      </c>
      <c r="Z256" s="80">
        <f t="shared" ca="1" si="169"/>
        <v>-2619.4768940403005</v>
      </c>
      <c r="AA256" s="80">
        <f t="shared" ca="1" si="179"/>
        <v>0</v>
      </c>
      <c r="AB256" s="81">
        <f t="shared" ca="1" si="161"/>
        <v>-355.23971432069857</v>
      </c>
      <c r="AC256" s="79">
        <f t="shared" ca="1" si="162"/>
        <v>349303.89745712746</v>
      </c>
      <c r="AD256" s="35"/>
      <c r="AE256" s="55">
        <f t="shared" ca="1" si="180"/>
        <v>1.4888670873660748E-2</v>
      </c>
      <c r="AF256" s="78">
        <f t="shared" ca="1" si="181"/>
        <v>0.18272578131994571</v>
      </c>
      <c r="AG256" s="35"/>
      <c r="AH256" s="35"/>
      <c r="AR256" s="69">
        <f t="shared" si="170"/>
        <v>22</v>
      </c>
      <c r="AS256" s="70">
        <f t="shared" si="182"/>
        <v>253</v>
      </c>
      <c r="AT256" s="71">
        <f t="shared" ca="1" si="188"/>
        <v>0.10726203010153038</v>
      </c>
      <c r="AU256" s="72">
        <f t="shared" ca="1" si="171"/>
        <v>9.059659612918658E-3</v>
      </c>
      <c r="AV256" s="73">
        <f t="shared" ca="1" si="172"/>
        <v>1.0090596596129187</v>
      </c>
      <c r="AW256" s="74">
        <f ca="1">PRODUCT(AV$4:AV256)</f>
        <v>9.1423674278707612</v>
      </c>
      <c r="BO256" s="70">
        <f t="shared" si="183"/>
        <v>253</v>
      </c>
      <c r="BP256" s="171">
        <f t="shared" ca="1" si="186"/>
        <v>0.1143</v>
      </c>
      <c r="BQ256" s="172">
        <f t="shared" ca="1" si="173"/>
        <v>9.059659612918658E-3</v>
      </c>
      <c r="BR256" s="172">
        <f t="shared" ca="1" si="185"/>
        <v>0.10938085872062786</v>
      </c>
    </row>
    <row r="257" spans="5:70">
      <c r="E257">
        <f t="shared" si="189"/>
        <v>254</v>
      </c>
      <c r="F257" s="64">
        <f t="shared" si="174"/>
        <v>76.083333333332902</v>
      </c>
      <c r="G257" s="55">
        <f t="shared" si="155"/>
        <v>0</v>
      </c>
      <c r="H257" s="78">
        <f t="shared" si="184"/>
        <v>1</v>
      </c>
      <c r="I257" s="79">
        <f t="shared" ca="1" si="163"/>
        <v>901186.98815310595</v>
      </c>
      <c r="J257" s="79">
        <f t="shared" ca="1" si="156"/>
        <v>8164.4473602584994</v>
      </c>
      <c r="K257" s="80">
        <f t="shared" ca="1" si="157"/>
        <v>-20</v>
      </c>
      <c r="L257" s="80">
        <f t="shared" ca="1" si="164"/>
        <v>-750.989156794255</v>
      </c>
      <c r="M257" s="80">
        <f t="shared" ca="1" si="187"/>
        <v>0</v>
      </c>
      <c r="N257" s="80">
        <f t="shared" ca="1" si="165"/>
        <v>0</v>
      </c>
      <c r="O257" s="81">
        <f t="shared" ca="1" si="158"/>
        <v>-1944.1138067905574</v>
      </c>
      <c r="P257" s="79">
        <f t="shared" ca="1" si="159"/>
        <v>906636.33254977968</v>
      </c>
      <c r="Q257" s="35"/>
      <c r="R257">
        <f t="shared" ca="1" si="166"/>
        <v>374</v>
      </c>
      <c r="S257" s="78">
        <f t="shared" ca="1" si="175"/>
        <v>86.083333333332135</v>
      </c>
      <c r="T257" s="55">
        <f t="shared" ca="1" si="167"/>
        <v>1.4888670873660748E-2</v>
      </c>
      <c r="U257" s="78">
        <f t="shared" ca="1" si="168"/>
        <v>0.18000523730174053</v>
      </c>
      <c r="V257" s="79">
        <f t="shared" ca="1" si="176"/>
        <v>344103.22669300134</v>
      </c>
      <c r="W257" s="79">
        <f t="shared" ca="1" si="160"/>
        <v>3117.4581055455778</v>
      </c>
      <c r="X257" s="80">
        <f t="shared" ca="1" si="177"/>
        <v>-3.6001047460348108</v>
      </c>
      <c r="Y257" s="80">
        <f t="shared" ca="1" si="178"/>
        <v>-143.37634445541724</v>
      </c>
      <c r="Z257" s="80">
        <f t="shared" ca="1" si="169"/>
        <v>0</v>
      </c>
      <c r="AA257" s="80">
        <f t="shared" ca="1" si="179"/>
        <v>0</v>
      </c>
      <c r="AB257" s="81">
        <f t="shared" ca="1" si="161"/>
        <v>-349.95066713292437</v>
      </c>
      <c r="AC257" s="79">
        <f t="shared" ca="1" si="162"/>
        <v>346723.75768221251</v>
      </c>
      <c r="AD257" s="35"/>
      <c r="AE257" s="55">
        <f t="shared" ca="1" si="180"/>
        <v>1.4888670873660748E-2</v>
      </c>
      <c r="AF257" s="78">
        <f t="shared" ca="1" si="181"/>
        <v>0.18000523730174053</v>
      </c>
      <c r="AG257" s="35"/>
      <c r="AH257" s="35"/>
      <c r="AR257" s="69">
        <f t="shared" si="170"/>
        <v>22</v>
      </c>
      <c r="AS257" s="70">
        <f t="shared" si="182"/>
        <v>254</v>
      </c>
      <c r="AT257" s="71">
        <f t="shared" ca="1" si="188"/>
        <v>0.10629027261941988</v>
      </c>
      <c r="AU257" s="72">
        <f t="shared" ca="1" si="171"/>
        <v>9.059659612918658E-3</v>
      </c>
      <c r="AV257" s="73">
        <f t="shared" ca="1" si="172"/>
        <v>1.0090596596129187</v>
      </c>
      <c r="AW257" s="74">
        <f ca="1">PRODUCT(AV$4:AV257)</f>
        <v>9.2251941648235043</v>
      </c>
      <c r="BO257" s="70">
        <f t="shared" si="183"/>
        <v>254</v>
      </c>
      <c r="BP257" s="171">
        <f t="shared" ca="1" si="186"/>
        <v>0.1143</v>
      </c>
      <c r="BQ257" s="172">
        <f t="shared" ca="1" si="173"/>
        <v>9.059659612918658E-3</v>
      </c>
      <c r="BR257" s="172">
        <f t="shared" ca="1" si="185"/>
        <v>0.1083988024678214</v>
      </c>
    </row>
    <row r="258" spans="5:70">
      <c r="E258">
        <f t="shared" si="189"/>
        <v>255</v>
      </c>
      <c r="F258" s="64">
        <f t="shared" si="174"/>
        <v>76.166666666666231</v>
      </c>
      <c r="G258" s="55">
        <f t="shared" si="155"/>
        <v>0</v>
      </c>
      <c r="H258" s="78">
        <f t="shared" si="184"/>
        <v>1</v>
      </c>
      <c r="I258" s="79">
        <f t="shared" ca="1" si="163"/>
        <v>906636.33254977968</v>
      </c>
      <c r="J258" s="79">
        <f t="shared" ca="1" si="156"/>
        <v>8213.8165656059282</v>
      </c>
      <c r="K258" s="80">
        <f t="shared" ca="1" si="157"/>
        <v>-20</v>
      </c>
      <c r="L258" s="80">
        <f t="shared" ca="1" si="164"/>
        <v>-755.53027712481639</v>
      </c>
      <c r="M258" s="80">
        <f t="shared" ca="1" si="187"/>
        <v>0</v>
      </c>
      <c r="N258" s="80">
        <f t="shared" ca="1" si="165"/>
        <v>0</v>
      </c>
      <c r="O258" s="81">
        <f t="shared" ca="1" si="158"/>
        <v>-1944.1138067905574</v>
      </c>
      <c r="P258" s="79">
        <f t="shared" ca="1" si="159"/>
        <v>912130.50503147021</v>
      </c>
      <c r="Q258" s="35"/>
      <c r="R258">
        <f t="shared" ca="1" si="166"/>
        <v>375</v>
      </c>
      <c r="S258" s="78">
        <f t="shared" ca="1" si="175"/>
        <v>86.166666666665463</v>
      </c>
      <c r="T258" s="55">
        <f t="shared" ca="1" si="167"/>
        <v>1.4888670873660748E-2</v>
      </c>
      <c r="U258" s="78">
        <f t="shared" ca="1" si="168"/>
        <v>0.17732519856801973</v>
      </c>
      <c r="V258" s="79">
        <f t="shared" ca="1" si="176"/>
        <v>341561.50177000317</v>
      </c>
      <c r="W258" s="79">
        <f t="shared" ca="1" si="160"/>
        <v>3094.4309429135424</v>
      </c>
      <c r="X258" s="80">
        <f t="shared" ca="1" si="177"/>
        <v>-3.5465039713603947</v>
      </c>
      <c r="Y258" s="80">
        <f t="shared" ca="1" si="178"/>
        <v>-142.317292404168</v>
      </c>
      <c r="Z258" s="80">
        <f t="shared" ca="1" si="169"/>
        <v>0</v>
      </c>
      <c r="AA258" s="80">
        <f t="shared" ca="1" si="179"/>
        <v>0</v>
      </c>
      <c r="AB258" s="81">
        <f t="shared" ca="1" si="161"/>
        <v>-344.74036682796435</v>
      </c>
      <c r="AC258" s="79">
        <f t="shared" ca="1" si="162"/>
        <v>344165.32854971313</v>
      </c>
      <c r="AD258" s="35"/>
      <c r="AE258" s="55">
        <f t="shared" ca="1" si="180"/>
        <v>1.4888670873660748E-2</v>
      </c>
      <c r="AF258" s="78">
        <f t="shared" ca="1" si="181"/>
        <v>0.17732519856801973</v>
      </c>
      <c r="AG258" s="35"/>
      <c r="AH258" s="35"/>
      <c r="AR258" s="69">
        <f t="shared" si="170"/>
        <v>22</v>
      </c>
      <c r="AS258" s="70">
        <f t="shared" si="182"/>
        <v>255</v>
      </c>
      <c r="AT258" s="71">
        <f t="shared" ca="1" si="188"/>
        <v>0.10532731892932361</v>
      </c>
      <c r="AU258" s="72">
        <f t="shared" ca="1" si="171"/>
        <v>9.059659612918658E-3</v>
      </c>
      <c r="AV258" s="73">
        <f t="shared" ca="1" si="172"/>
        <v>1.0090596596129187</v>
      </c>
      <c r="AW258" s="74">
        <f ca="1">PRODUCT(AV$4:AV258)</f>
        <v>9.3087712838198886</v>
      </c>
      <c r="BO258" s="70">
        <f t="shared" si="183"/>
        <v>255</v>
      </c>
      <c r="BP258" s="171">
        <f t="shared" ca="1" si="186"/>
        <v>0.1143</v>
      </c>
      <c r="BQ258" s="172">
        <f t="shared" ca="1" si="173"/>
        <v>9.059659612918658E-3</v>
      </c>
      <c r="BR258" s="172">
        <f t="shared" ca="1" si="185"/>
        <v>0.1074255634294248</v>
      </c>
    </row>
    <row r="259" spans="5:70">
      <c r="E259">
        <f t="shared" si="189"/>
        <v>256</v>
      </c>
      <c r="F259" s="64">
        <f t="shared" si="174"/>
        <v>76.249999999999559</v>
      </c>
      <c r="G259" s="55">
        <f t="shared" si="155"/>
        <v>0</v>
      </c>
      <c r="H259" s="78">
        <f t="shared" si="184"/>
        <v>1</v>
      </c>
      <c r="I259" s="79">
        <f t="shared" ca="1" si="163"/>
        <v>912130.50503147021</v>
      </c>
      <c r="J259" s="79">
        <f t="shared" ca="1" si="156"/>
        <v>8263.5918981447103</v>
      </c>
      <c r="K259" s="80">
        <f t="shared" ca="1" si="157"/>
        <v>-20</v>
      </c>
      <c r="L259" s="80">
        <f t="shared" ca="1" si="164"/>
        <v>-760.10875419289187</v>
      </c>
      <c r="M259" s="80">
        <f t="shared" ca="1" si="187"/>
        <v>0</v>
      </c>
      <c r="N259" s="80">
        <f t="shared" ca="1" si="165"/>
        <v>0</v>
      </c>
      <c r="O259" s="81">
        <f t="shared" ca="1" si="158"/>
        <v>-1944.1138067905574</v>
      </c>
      <c r="P259" s="79">
        <f t="shared" ca="1" si="159"/>
        <v>917669.8743686314</v>
      </c>
      <c r="Q259" s="35"/>
      <c r="R259">
        <f t="shared" ca="1" si="166"/>
        <v>376</v>
      </c>
      <c r="S259" s="78">
        <f t="shared" ca="1" si="175"/>
        <v>86.249999999998792</v>
      </c>
      <c r="T259" s="55">
        <f t="shared" ca="1" si="167"/>
        <v>1.4888670873660748E-2</v>
      </c>
      <c r="U259" s="78">
        <f t="shared" ca="1" si="168"/>
        <v>0.17468506204893394</v>
      </c>
      <c r="V259" s="79">
        <f t="shared" ca="1" si="176"/>
        <v>339041.16424681112</v>
      </c>
      <c r="W259" s="79">
        <f t="shared" ca="1" si="160"/>
        <v>3071.5975428437559</v>
      </c>
      <c r="X259" s="80">
        <f t="shared" ca="1" si="177"/>
        <v>-3.493701240978679</v>
      </c>
      <c r="Y259" s="80">
        <f t="shared" ca="1" si="178"/>
        <v>-141.26715176950464</v>
      </c>
      <c r="Z259" s="80">
        <f t="shared" ca="1" si="169"/>
        <v>0</v>
      </c>
      <c r="AA259" s="80">
        <f t="shared" ca="1" si="179"/>
        <v>0</v>
      </c>
      <c r="AB259" s="81">
        <f t="shared" ca="1" si="161"/>
        <v>-339.60764096939766</v>
      </c>
      <c r="AC259" s="79">
        <f t="shared" ca="1" si="162"/>
        <v>341628.39329567505</v>
      </c>
      <c r="AD259" s="35"/>
      <c r="AE259" s="55">
        <f t="shared" ca="1" si="180"/>
        <v>1.4888670873660748E-2</v>
      </c>
      <c r="AF259" s="78">
        <f t="shared" ca="1" si="181"/>
        <v>0.17468506204893394</v>
      </c>
      <c r="AG259" s="35"/>
      <c r="AH259" s="35"/>
      <c r="AR259" s="69">
        <f t="shared" si="170"/>
        <v>22</v>
      </c>
      <c r="AS259" s="70">
        <f t="shared" si="182"/>
        <v>256</v>
      </c>
      <c r="AT259" s="71">
        <f t="shared" ca="1" si="188"/>
        <v>0.10437308927188262</v>
      </c>
      <c r="AU259" s="72">
        <f t="shared" ca="1" si="171"/>
        <v>9.059659612918658E-3</v>
      </c>
      <c r="AV259" s="73">
        <f t="shared" ca="1" si="172"/>
        <v>1.0090596596129187</v>
      </c>
      <c r="AW259" s="74">
        <f ca="1">PRODUCT(AV$4:AV259)</f>
        <v>9.3931055830658092</v>
      </c>
      <c r="BO259" s="70">
        <f t="shared" si="183"/>
        <v>256</v>
      </c>
      <c r="BP259" s="171">
        <f t="shared" ca="1" si="186"/>
        <v>0.1143</v>
      </c>
      <c r="BQ259" s="172">
        <f t="shared" ca="1" si="173"/>
        <v>9.059659612918658E-3</v>
      </c>
      <c r="BR259" s="172">
        <f t="shared" ca="1" si="185"/>
        <v>0.10646106244167357</v>
      </c>
    </row>
    <row r="260" spans="5:70">
      <c r="E260">
        <f t="shared" si="189"/>
        <v>257</v>
      </c>
      <c r="F260" s="64">
        <f t="shared" si="174"/>
        <v>76.333333333332888</v>
      </c>
      <c r="G260" s="55">
        <f t="shared" ref="G260:G323" si="190">(1-(1-IF(F260&gt;$AJ$90,0,VLOOKUP(ROUND(F260,0),$AJ$4:$AK$90,2,FALSE)))^(1/12))*0</f>
        <v>0</v>
      </c>
      <c r="H260" s="78">
        <f t="shared" si="184"/>
        <v>1</v>
      </c>
      <c r="I260" s="79">
        <f t="shared" ca="1" si="163"/>
        <v>917669.8743686314</v>
      </c>
      <c r="J260" s="79">
        <f t="shared" ref="J260:J323" ca="1" si="191">(I260)*$AU260</f>
        <v>8313.7766988096282</v>
      </c>
      <c r="K260" s="80">
        <f t="shared" ref="K260:K323" ca="1" si="192">IF(I260=0,0,-$C$19)*H260</f>
        <v>-20</v>
      </c>
      <c r="L260" s="80">
        <f t="shared" ca="1" si="164"/>
        <v>-764.72489530719292</v>
      </c>
      <c r="M260" s="80">
        <f t="shared" ca="1" si="187"/>
        <v>0</v>
      </c>
      <c r="N260" s="80">
        <f t="shared" ca="1" si="165"/>
        <v>0</v>
      </c>
      <c r="O260" s="81">
        <f t="shared" ref="O260:O323" ca="1" si="193">-MIN(
IF(MOD(E260-1,IF($C$7="Annual",12,1))=0,1,0)
*IF(F260&lt;=$C$6,H260*$C$5*$C$4/IF($C$7="Monthly",12,1),$C$12),I260)</f>
        <v>-1944.1138067905574</v>
      </c>
      <c r="P260" s="79">
        <f t="shared" ref="P260:P323" ca="1" si="194">SUM(I260:O260)</f>
        <v>923254.81236534321</v>
      </c>
      <c r="Q260" s="35"/>
      <c r="R260">
        <f t="shared" ca="1" si="166"/>
        <v>377</v>
      </c>
      <c r="S260" s="78">
        <f t="shared" ca="1" si="175"/>
        <v>86.333333333332121</v>
      </c>
      <c r="T260" s="55">
        <f t="shared" ca="1" si="167"/>
        <v>1.4888670873660748E-2</v>
      </c>
      <c r="U260" s="78">
        <f t="shared" ca="1" si="168"/>
        <v>0.17208423365354236</v>
      </c>
      <c r="V260" s="79">
        <f t="shared" ca="1" si="176"/>
        <v>336542.00058679824</v>
      </c>
      <c r="W260" s="79">
        <f t="shared" ref="W260:W323" ca="1" si="195">(V260)*$AU260</f>
        <v>3048.9559707670633</v>
      </c>
      <c r="X260" s="80">
        <f t="shared" ca="1" si="177"/>
        <v>-3.4416846730708475</v>
      </c>
      <c r="Y260" s="80">
        <f t="shared" ca="1" si="178"/>
        <v>-140.22583357783262</v>
      </c>
      <c r="Z260" s="80">
        <f t="shared" ca="1" si="169"/>
        <v>0</v>
      </c>
      <c r="AA260" s="80">
        <f t="shared" ca="1" si="179"/>
        <v>0</v>
      </c>
      <c r="AB260" s="81">
        <f t="shared" ref="AB260:AB323" ca="1" si="196">-MIN(IF(MOD(R260,IF($C$7="Annual",12,1))=0,1,0)*$C$39*U260/IF($C$7="Monthly",12,1),V260)</f>
        <v>-334.55133457682399</v>
      </c>
      <c r="AC260" s="79">
        <f t="shared" ref="AC260:AC323" ca="1" si="197">SUM(V260:AB260)</f>
        <v>339112.73770473758</v>
      </c>
      <c r="AD260" s="35"/>
      <c r="AE260" s="55">
        <f t="shared" ca="1" si="180"/>
        <v>1.4888670873660748E-2</v>
      </c>
      <c r="AF260" s="78">
        <f t="shared" ca="1" si="181"/>
        <v>0.17208423365354236</v>
      </c>
      <c r="AG260" s="35"/>
      <c r="AH260" s="35"/>
      <c r="AR260" s="69">
        <f t="shared" si="170"/>
        <v>22</v>
      </c>
      <c r="AS260" s="70">
        <f t="shared" si="182"/>
        <v>257</v>
      </c>
      <c r="AT260" s="71">
        <f t="shared" ca="1" si="188"/>
        <v>0.10342750461033058</v>
      </c>
      <c r="AU260" s="72">
        <f t="shared" ca="1" si="171"/>
        <v>9.059659612918658E-3</v>
      </c>
      <c r="AV260" s="73">
        <f t="shared" ca="1" si="172"/>
        <v>1.0090596596129187</v>
      </c>
      <c r="AW260" s="74">
        <f ca="1">PRODUCT(AV$4:AV260)</f>
        <v>9.4782039223565917</v>
      </c>
      <c r="BO260" s="70">
        <f t="shared" si="183"/>
        <v>257</v>
      </c>
      <c r="BP260" s="171">
        <f t="shared" ca="1" si="186"/>
        <v>0.1143</v>
      </c>
      <c r="BQ260" s="172">
        <f t="shared" ca="1" si="173"/>
        <v>9.059659612918658E-3</v>
      </c>
      <c r="BR260" s="172">
        <f t="shared" ca="1" si="185"/>
        <v>0.10550522105156068</v>
      </c>
    </row>
    <row r="261" spans="5:70">
      <c r="E261">
        <f t="shared" si="189"/>
        <v>258</v>
      </c>
      <c r="F261" s="64">
        <f t="shared" si="174"/>
        <v>76.416666666666217</v>
      </c>
      <c r="G261" s="55">
        <f t="shared" si="190"/>
        <v>0</v>
      </c>
      <c r="H261" s="78">
        <f t="shared" si="184"/>
        <v>1</v>
      </c>
      <c r="I261" s="79">
        <f t="shared" ref="I261:I324" ca="1" si="198">MAX(P260,0)*(1-G261)</f>
        <v>923254.81236534321</v>
      </c>
      <c r="J261" s="79">
        <f t="shared" ca="1" si="191"/>
        <v>8364.3743360190929</v>
      </c>
      <c r="K261" s="80">
        <f t="shared" ca="1" si="192"/>
        <v>-20</v>
      </c>
      <c r="L261" s="80">
        <f t="shared" ref="L261:L324" ca="1" si="199">IF(OR(I260+O260=0,K260=0),0,-I261*($C$16/12))</f>
        <v>-769.37901030445278</v>
      </c>
      <c r="M261" s="80">
        <f t="shared" ca="1" si="187"/>
        <v>0</v>
      </c>
      <c r="N261" s="80">
        <f t="shared" ref="N261:N324" ca="1" si="200">IF(OR(I260+O260=0,K260=0),0,-I261*($C$18*(1+$C$20))/12)</f>
        <v>0</v>
      </c>
      <c r="O261" s="81">
        <f t="shared" ca="1" si="193"/>
        <v>-1944.1138067905574</v>
      </c>
      <c r="P261" s="79">
        <f t="shared" ca="1" si="194"/>
        <v>928885.69388426724</v>
      </c>
      <c r="Q261" s="35"/>
      <c r="R261">
        <f t="shared" ref="R261:R324" ca="1" si="201">R260+1</f>
        <v>378</v>
      </c>
      <c r="S261" s="78">
        <f t="shared" ca="1" si="175"/>
        <v>86.416666666665449</v>
      </c>
      <c r="T261" s="55">
        <f t="shared" ref="T261:T324" ca="1" si="202">(1-(1-IF(S261&gt;$AJ$90,0,VLOOKUP(ROUND(S261,0),$AJ$4:$AK$90,2,FALSE)))^(1/12))
*IF(S262-S$4&lt;SUBSTITUTE($C$8, "years", "", 1)/1,0,1)</f>
        <v>1.4888670873660748E-2</v>
      </c>
      <c r="U261" s="78">
        <f t="shared" ref="U261:U324" ca="1" si="203">IF(S262-S$4&lt;SUBSTITUTE($C$8, "years", "", 1)/1,U260,AF260)*
(1-T261)</f>
        <v>0.16952212813612863</v>
      </c>
      <c r="V261" s="79">
        <f t="shared" ca="1" si="176"/>
        <v>334063.79976398568</v>
      </c>
      <c r="W261" s="79">
        <f t="shared" ca="1" si="195"/>
        <v>3026.5043148599266</v>
      </c>
      <c r="X261" s="80">
        <f t="shared" ca="1" si="177"/>
        <v>-3.3904425627225727</v>
      </c>
      <c r="Y261" s="80">
        <f t="shared" ca="1" si="178"/>
        <v>-139.19324990166072</v>
      </c>
      <c r="Z261" s="80">
        <f t="shared" ref="Z261:Z324" ca="1" si="204">-IF(MOD(R261-1,12)=0,1,0)*V261*($C$17)</f>
        <v>0</v>
      </c>
      <c r="AA261" s="80">
        <f t="shared" ca="1" si="179"/>
        <v>0</v>
      </c>
      <c r="AB261" s="81">
        <f t="shared" ca="1" si="196"/>
        <v>-329.57030986596567</v>
      </c>
      <c r="AC261" s="79">
        <f t="shared" ca="1" si="197"/>
        <v>336618.15007651527</v>
      </c>
      <c r="AD261" s="35"/>
      <c r="AE261" s="55">
        <f t="shared" ca="1" si="180"/>
        <v>1.4888670873660748E-2</v>
      </c>
      <c r="AF261" s="78">
        <f t="shared" ca="1" si="181"/>
        <v>0.16952212813612863</v>
      </c>
      <c r="AG261" s="35"/>
      <c r="AH261" s="35"/>
      <c r="AR261" s="69">
        <f t="shared" ref="AR261:AR324" si="205">ROUNDDOWN((AS261-1)/12,0)+1</f>
        <v>22</v>
      </c>
      <c r="AS261" s="70">
        <f t="shared" si="182"/>
        <v>258</v>
      </c>
      <c r="AT261" s="71">
        <f t="shared" ca="1" si="188"/>
        <v>0.10249048662394741</v>
      </c>
      <c r="AU261" s="72">
        <f t="shared" ref="AU261:AU324" ca="1" si="206">IF($AU$2="Yes",BQ261,((1+$AH$21)^(1/12))-1)</f>
        <v>9.059659612918658E-3</v>
      </c>
      <c r="AV261" s="73">
        <f t="shared" ref="AV261:AV324" ca="1" si="207">(1+AU261)</f>
        <v>1.0090596596129187</v>
      </c>
      <c r="AW261" s="74">
        <f ca="1">PRODUCT(AV$4:AV261)</f>
        <v>9.5640732236349724</v>
      </c>
      <c r="BO261" s="70">
        <f t="shared" si="183"/>
        <v>258</v>
      </c>
      <c r="BP261" s="171">
        <f t="shared" ca="1" si="186"/>
        <v>0.1143</v>
      </c>
      <c r="BQ261" s="172">
        <f t="shared" ref="BQ261:BQ324" ca="1" si="208">(1+BP261)^(1/12)-1</f>
        <v>9.059659612918658E-3</v>
      </c>
      <c r="BR261" s="172">
        <f t="shared" ca="1" si="185"/>
        <v>0.10455796151045531</v>
      </c>
    </row>
    <row r="262" spans="5:70">
      <c r="E262">
        <f t="shared" si="189"/>
        <v>259</v>
      </c>
      <c r="F262" s="64">
        <f t="shared" ref="F262:F325" si="209">(E262-E261)/12+F261</f>
        <v>76.499999999999545</v>
      </c>
      <c r="G262" s="55">
        <f t="shared" si="190"/>
        <v>0</v>
      </c>
      <c r="H262" s="78">
        <f t="shared" si="184"/>
        <v>1</v>
      </c>
      <c r="I262" s="79">
        <f t="shared" ca="1" si="198"/>
        <v>928885.69388426724</v>
      </c>
      <c r="J262" s="79">
        <f t="shared" ca="1" si="191"/>
        <v>8415.3882059012194</v>
      </c>
      <c r="K262" s="80">
        <f t="shared" ca="1" si="192"/>
        <v>-20</v>
      </c>
      <c r="L262" s="80">
        <f t="shared" ca="1" si="199"/>
        <v>-774.07141157022272</v>
      </c>
      <c r="M262" s="80">
        <f t="shared" ca="1" si="187"/>
        <v>0</v>
      </c>
      <c r="N262" s="80">
        <f t="shared" ca="1" si="200"/>
        <v>0</v>
      </c>
      <c r="O262" s="81">
        <f t="shared" ca="1" si="193"/>
        <v>-1944.1138067905574</v>
      </c>
      <c r="P262" s="79">
        <f t="shared" ca="1" si="194"/>
        <v>934562.89687180775</v>
      </c>
      <c r="Q262" s="35"/>
      <c r="R262">
        <f t="shared" ca="1" si="201"/>
        <v>379</v>
      </c>
      <c r="S262" s="78">
        <f t="shared" ref="S262:S325" ca="1" si="210">(R262-R261)/12+S261</f>
        <v>86.499999999998778</v>
      </c>
      <c r="T262" s="55">
        <f t="shared" ca="1" si="202"/>
        <v>1.4888670873660748E-2</v>
      </c>
      <c r="U262" s="78">
        <f t="shared" ca="1" si="203"/>
        <v>0.16699816896450725</v>
      </c>
      <c r="V262" s="79">
        <f t="shared" ref="V262:V325" ca="1" si="211">MAX(AC261,0)*(1-AE262)</f>
        <v>331606.3532299255</v>
      </c>
      <c r="W262" s="79">
        <f t="shared" ca="1" si="195"/>
        <v>3004.2406857443948</v>
      </c>
      <c r="X262" s="80">
        <f t="shared" ref="X262:X325" ca="1" si="212">IF(V262=0,0,-$C$19)*U262</f>
        <v>-3.3399633792901451</v>
      </c>
      <c r="Y262" s="80">
        <f t="shared" ref="Y262:Y325" ca="1" si="213">IF(OR(V261+AB261=0,X261=0),0,-V262*($D$16/12))</f>
        <v>-138.16931384580229</v>
      </c>
      <c r="Z262" s="80">
        <f t="shared" ca="1" si="204"/>
        <v>0</v>
      </c>
      <c r="AA262" s="80">
        <f t="shared" ref="AA262:AA325" ca="1" si="214">IF(OR(V261+AB261=0,X261=0),0,-V262*($C$18*(1+$C$20))/12)</f>
        <v>0</v>
      </c>
      <c r="AB262" s="81">
        <f t="shared" ca="1" si="196"/>
        <v>-324.6634459926409</v>
      </c>
      <c r="AC262" s="79">
        <f t="shared" ca="1" si="197"/>
        <v>334144.42119245214</v>
      </c>
      <c r="AD262" s="35"/>
      <c r="AE262" s="55">
        <f t="shared" ref="AE262:AE325" ca="1" si="215">(1-(1-IF(S262&gt;$AJ$90,0,VLOOKUP(ROUND(S262,0),$AJ$4:$AK$90,2,FALSE)))^(1/12))</f>
        <v>1.4888670873660748E-2</v>
      </c>
      <c r="AF262" s="78">
        <f t="shared" ref="AF262:AF325" ca="1" si="216">AF261*(1-AE262)</f>
        <v>0.16699816896450725</v>
      </c>
      <c r="AG262" s="35"/>
      <c r="AH262" s="35"/>
      <c r="AR262" s="69">
        <f t="shared" si="205"/>
        <v>22</v>
      </c>
      <c r="AS262" s="70">
        <f t="shared" ref="AS262:AS325" si="217">AS261+1</f>
        <v>259</v>
      </c>
      <c r="AT262" s="71">
        <f t="shared" ca="1" si="188"/>
        <v>0.10156195770157206</v>
      </c>
      <c r="AU262" s="72">
        <f t="shared" ca="1" si="206"/>
        <v>9.059659612918658E-3</v>
      </c>
      <c r="AV262" s="73">
        <f t="shared" ca="1" si="207"/>
        <v>1.0090596596129187</v>
      </c>
      <c r="AW262" s="74">
        <f ca="1">PRODUCT(AV$4:AV262)</f>
        <v>9.6507204715541341</v>
      </c>
      <c r="BO262" s="70">
        <f t="shared" ref="BO262:BO325" si="218">BO261+1</f>
        <v>259</v>
      </c>
      <c r="BP262" s="171">
        <f t="shared" ca="1" si="186"/>
        <v>0.1143</v>
      </c>
      <c r="BQ262" s="172">
        <f t="shared" ca="1" si="208"/>
        <v>9.059659612918658E-3</v>
      </c>
      <c r="BR262" s="172">
        <f t="shared" ca="1" si="185"/>
        <v>0.1036192067677786</v>
      </c>
    </row>
    <row r="263" spans="5:70">
      <c r="E263">
        <f t="shared" si="189"/>
        <v>260</v>
      </c>
      <c r="F263" s="64">
        <f t="shared" si="209"/>
        <v>76.583333333332874</v>
      </c>
      <c r="G263" s="55">
        <f t="shared" si="190"/>
        <v>0</v>
      </c>
      <c r="H263" s="78">
        <f t="shared" ref="H263:H326" si="219">H262*(1-G263)</f>
        <v>1</v>
      </c>
      <c r="I263" s="79">
        <f t="shared" ca="1" si="198"/>
        <v>934562.89687180775</v>
      </c>
      <c r="J263" s="79">
        <f t="shared" ca="1" si="191"/>
        <v>8466.8217325217811</v>
      </c>
      <c r="K263" s="80">
        <f t="shared" ca="1" si="192"/>
        <v>-20</v>
      </c>
      <c r="L263" s="80">
        <f t="shared" ca="1" si="199"/>
        <v>-778.80241405983986</v>
      </c>
      <c r="M263" s="80">
        <f t="shared" ca="1" si="187"/>
        <v>0</v>
      </c>
      <c r="N263" s="80">
        <f t="shared" ca="1" si="200"/>
        <v>0</v>
      </c>
      <c r="O263" s="81">
        <f t="shared" ca="1" si="193"/>
        <v>-1944.1138067905574</v>
      </c>
      <c r="P263" s="79">
        <f t="shared" ca="1" si="194"/>
        <v>940286.80238347908</v>
      </c>
      <c r="Q263" s="35"/>
      <c r="R263">
        <f t="shared" ca="1" si="201"/>
        <v>380</v>
      </c>
      <c r="S263" s="78">
        <f t="shared" ca="1" si="210"/>
        <v>86.583333333332106</v>
      </c>
      <c r="T263" s="55">
        <f t="shared" ca="1" si="202"/>
        <v>1.6316258762122726E-2</v>
      </c>
      <c r="U263" s="78">
        <f t="shared" ca="1" si="203"/>
        <v>0.16427338362688165</v>
      </c>
      <c r="V263" s="79">
        <f t="shared" ca="1" si="211"/>
        <v>328692.43435235636</v>
      </c>
      <c r="W263" s="79">
        <f t="shared" ca="1" si="195"/>
        <v>2977.8415725739601</v>
      </c>
      <c r="X263" s="80">
        <f t="shared" ca="1" si="212"/>
        <v>-3.2854676725376333</v>
      </c>
      <c r="Y263" s="80">
        <f t="shared" ca="1" si="213"/>
        <v>-136.9551809801485</v>
      </c>
      <c r="Z263" s="80">
        <f t="shared" ca="1" si="204"/>
        <v>0</v>
      </c>
      <c r="AA263" s="80">
        <f t="shared" ca="1" si="214"/>
        <v>0</v>
      </c>
      <c r="AB263" s="81">
        <f t="shared" ca="1" si="196"/>
        <v>-319.3661531972225</v>
      </c>
      <c r="AC263" s="79">
        <f t="shared" ca="1" si="197"/>
        <v>331210.66912308038</v>
      </c>
      <c r="AD263" s="35"/>
      <c r="AE263" s="55">
        <f t="shared" ca="1" si="215"/>
        <v>1.6316258762122726E-2</v>
      </c>
      <c r="AF263" s="78">
        <f t="shared" ca="1" si="216"/>
        <v>0.16427338362688165</v>
      </c>
      <c r="AG263" s="35"/>
      <c r="AH263" s="35"/>
      <c r="AR263" s="69">
        <f t="shared" si="205"/>
        <v>22</v>
      </c>
      <c r="AS263" s="70">
        <f t="shared" si="217"/>
        <v>260</v>
      </c>
      <c r="AT263" s="71">
        <f t="shared" ca="1" si="188"/>
        <v>0.10064184093517417</v>
      </c>
      <c r="AU263" s="72">
        <f t="shared" ca="1" si="206"/>
        <v>9.059659612918658E-3</v>
      </c>
      <c r="AV263" s="73">
        <f t="shared" ca="1" si="207"/>
        <v>1.0090596596129187</v>
      </c>
      <c r="AW263" s="74">
        <f ca="1">PRODUCT(AV$4:AV263)</f>
        <v>9.7381527140458406</v>
      </c>
      <c r="BO263" s="70">
        <f t="shared" si="218"/>
        <v>260</v>
      </c>
      <c r="BP263" s="171">
        <f t="shared" ca="1" si="186"/>
        <v>0.1143</v>
      </c>
      <c r="BQ263" s="172">
        <f t="shared" ca="1" si="208"/>
        <v>9.059659612918658E-3</v>
      </c>
      <c r="BR263" s="172">
        <f t="shared" ref="BR263:BR326" ca="1" si="220">BR262/(1+BQ263)</f>
        <v>0.1026888804647364</v>
      </c>
    </row>
    <row r="264" spans="5:70">
      <c r="E264">
        <f t="shared" si="189"/>
        <v>261</v>
      </c>
      <c r="F264" s="64">
        <f t="shared" si="209"/>
        <v>76.666666666666202</v>
      </c>
      <c r="G264" s="55">
        <f t="shared" si="190"/>
        <v>0</v>
      </c>
      <c r="H264" s="78">
        <f t="shared" si="219"/>
        <v>1</v>
      </c>
      <c r="I264" s="79">
        <f t="shared" ca="1" si="198"/>
        <v>940286.80238347908</v>
      </c>
      <c r="J264" s="79">
        <f t="shared" ca="1" si="191"/>
        <v>8518.6783681140332</v>
      </c>
      <c r="K264" s="80">
        <f t="shared" ca="1" si="192"/>
        <v>-20</v>
      </c>
      <c r="L264" s="80">
        <f t="shared" ca="1" si="199"/>
        <v>-783.57233531956592</v>
      </c>
      <c r="M264" s="80">
        <f t="shared" ca="1" si="187"/>
        <v>0</v>
      </c>
      <c r="N264" s="80">
        <f t="shared" ca="1" si="200"/>
        <v>0</v>
      </c>
      <c r="O264" s="81">
        <f t="shared" ca="1" si="193"/>
        <v>-1944.1138067905574</v>
      </c>
      <c r="P264" s="79">
        <f t="shared" ca="1" si="194"/>
        <v>946057.79460948298</v>
      </c>
      <c r="Q264" s="35"/>
      <c r="R264">
        <f t="shared" ca="1" si="201"/>
        <v>381</v>
      </c>
      <c r="S264" s="78">
        <f t="shared" ca="1" si="210"/>
        <v>86.666666666665435</v>
      </c>
      <c r="T264" s="55">
        <f t="shared" ca="1" si="202"/>
        <v>1.6316258762122726E-2</v>
      </c>
      <c r="U264" s="78">
        <f t="shared" ca="1" si="203"/>
        <v>0.16159305659189599</v>
      </c>
      <c r="V264" s="79">
        <f t="shared" ca="1" si="211"/>
        <v>325806.55014089239</v>
      </c>
      <c r="W264" s="79">
        <f t="shared" ca="1" si="195"/>
        <v>2951.6964439358003</v>
      </c>
      <c r="X264" s="80">
        <f t="shared" ca="1" si="212"/>
        <v>-3.2318611318379196</v>
      </c>
      <c r="Y264" s="80">
        <f t="shared" ca="1" si="213"/>
        <v>-135.75272922537184</v>
      </c>
      <c r="Z264" s="80">
        <f t="shared" ca="1" si="204"/>
        <v>0</v>
      </c>
      <c r="AA264" s="80">
        <f t="shared" ca="1" si="214"/>
        <v>0</v>
      </c>
      <c r="AB264" s="81">
        <f t="shared" ca="1" si="196"/>
        <v>-314.15529240179291</v>
      </c>
      <c r="AC264" s="79">
        <f t="shared" ca="1" si="197"/>
        <v>328305.10670206917</v>
      </c>
      <c r="AD264" s="35"/>
      <c r="AE264" s="55">
        <f t="shared" ca="1" si="215"/>
        <v>1.6316258762122726E-2</v>
      </c>
      <c r="AF264" s="78">
        <f t="shared" ca="1" si="216"/>
        <v>0.16159305659189599</v>
      </c>
      <c r="AG264" s="35"/>
      <c r="AH264" s="35"/>
      <c r="AR264" s="69">
        <f t="shared" si="205"/>
        <v>22</v>
      </c>
      <c r="AS264" s="70">
        <f t="shared" si="217"/>
        <v>261</v>
      </c>
      <c r="AT264" s="71">
        <f t="shared" ca="1" si="188"/>
        <v>9.9730060113483995E-2</v>
      </c>
      <c r="AU264" s="72">
        <f t="shared" ca="1" si="206"/>
        <v>9.059659612918658E-3</v>
      </c>
      <c r="AV264" s="73">
        <f t="shared" ca="1" si="207"/>
        <v>1.0090596596129187</v>
      </c>
      <c r="AW264" s="74">
        <f ca="1">PRODUCT(AV$4:AV264)</f>
        <v>9.8263770628937159</v>
      </c>
      <c r="BO264" s="70">
        <f t="shared" si="218"/>
        <v>261</v>
      </c>
      <c r="BP264" s="171">
        <f t="shared" ref="BP264:BP327" ca="1" si="221">VLOOKUP(BO264,$BT$4:$BX$13,5,TRUE)/100</f>
        <v>0.1143</v>
      </c>
      <c r="BQ264" s="172">
        <f t="shared" ca="1" si="208"/>
        <v>9.059659612918658E-3</v>
      </c>
      <c r="BR264" s="172">
        <f t="shared" ca="1" si="220"/>
        <v>0.10176690692810816</v>
      </c>
    </row>
    <row r="265" spans="5:70">
      <c r="E265">
        <f t="shared" si="189"/>
        <v>262</v>
      </c>
      <c r="F265" s="64">
        <f t="shared" si="209"/>
        <v>76.749999999999531</v>
      </c>
      <c r="G265" s="55">
        <f t="shared" si="190"/>
        <v>0</v>
      </c>
      <c r="H265" s="78">
        <f t="shared" si="219"/>
        <v>1</v>
      </c>
      <c r="I265" s="79">
        <f t="shared" ca="1" si="198"/>
        <v>946057.79460948298</v>
      </c>
      <c r="J265" s="79">
        <f t="shared" ca="1" si="191"/>
        <v>8570.9615933104269</v>
      </c>
      <c r="K265" s="80">
        <f t="shared" ca="1" si="192"/>
        <v>-20</v>
      </c>
      <c r="L265" s="80">
        <f t="shared" ca="1" si="199"/>
        <v>-788.38149550790251</v>
      </c>
      <c r="M265" s="80">
        <f t="shared" ca="1" si="187"/>
        <v>0</v>
      </c>
      <c r="N265" s="80">
        <f t="shared" ca="1" si="200"/>
        <v>0</v>
      </c>
      <c r="O265" s="81">
        <f t="shared" ca="1" si="193"/>
        <v>-1944.1138067905574</v>
      </c>
      <c r="P265" s="79">
        <f t="shared" ca="1" si="194"/>
        <v>951876.26090049499</v>
      </c>
      <c r="Q265" s="35"/>
      <c r="R265">
        <f t="shared" ca="1" si="201"/>
        <v>382</v>
      </c>
      <c r="S265" s="78">
        <f t="shared" ca="1" si="210"/>
        <v>86.749999999998764</v>
      </c>
      <c r="T265" s="55">
        <f t="shared" ca="1" si="202"/>
        <v>1.6316258762122726E-2</v>
      </c>
      <c r="U265" s="78">
        <f t="shared" ca="1" si="203"/>
        <v>0.15895646246638026</v>
      </c>
      <c r="V265" s="79">
        <f t="shared" ca="1" si="211"/>
        <v>322948.39562819188</v>
      </c>
      <c r="W265" s="79">
        <f t="shared" ca="1" si="195"/>
        <v>2925.8025369296065</v>
      </c>
      <c r="X265" s="80">
        <f t="shared" ca="1" si="212"/>
        <v>-3.1791292493276053</v>
      </c>
      <c r="Y265" s="80">
        <f t="shared" ca="1" si="213"/>
        <v>-134.56183151174662</v>
      </c>
      <c r="Z265" s="80">
        <f t="shared" ca="1" si="204"/>
        <v>0</v>
      </c>
      <c r="AA265" s="80">
        <f t="shared" ca="1" si="214"/>
        <v>0</v>
      </c>
      <c r="AB265" s="81">
        <f t="shared" ca="1" si="196"/>
        <v>-309.02945335947487</v>
      </c>
      <c r="AC265" s="79">
        <f t="shared" ca="1" si="197"/>
        <v>325427.42775100097</v>
      </c>
      <c r="AD265" s="35"/>
      <c r="AE265" s="55">
        <f t="shared" ca="1" si="215"/>
        <v>1.6316258762122726E-2</v>
      </c>
      <c r="AF265" s="78">
        <f t="shared" ca="1" si="216"/>
        <v>0.15895646246638026</v>
      </c>
      <c r="AG265" s="35"/>
      <c r="AH265" s="35"/>
      <c r="AR265" s="69">
        <f t="shared" si="205"/>
        <v>22</v>
      </c>
      <c r="AS265" s="70">
        <f t="shared" si="217"/>
        <v>262</v>
      </c>
      <c r="AT265" s="71">
        <f t="shared" ca="1" si="188"/>
        <v>9.8826539715679909E-2</v>
      </c>
      <c r="AU265" s="72">
        <f t="shared" ca="1" si="206"/>
        <v>9.059659612918658E-3</v>
      </c>
      <c r="AV265" s="73">
        <f t="shared" ca="1" si="207"/>
        <v>1.0090596596129187</v>
      </c>
      <c r="AW265" s="74">
        <f ca="1">PRODUCT(AV$4:AV265)</f>
        <v>9.9154006943117245</v>
      </c>
      <c r="BO265" s="70">
        <f t="shared" si="218"/>
        <v>262</v>
      </c>
      <c r="BP265" s="171">
        <f t="shared" ca="1" si="221"/>
        <v>0.1143</v>
      </c>
      <c r="BQ265" s="172">
        <f t="shared" ca="1" si="208"/>
        <v>9.059659612918658E-3</v>
      </c>
      <c r="BR265" s="172">
        <f t="shared" ca="1" si="220"/>
        <v>0.10085321116409168</v>
      </c>
    </row>
    <row r="266" spans="5:70">
      <c r="E266">
        <f t="shared" si="189"/>
        <v>263</v>
      </c>
      <c r="F266" s="64">
        <f t="shared" si="209"/>
        <v>76.83333333333286</v>
      </c>
      <c r="G266" s="55">
        <f t="shared" si="190"/>
        <v>0</v>
      </c>
      <c r="H266" s="78">
        <f t="shared" si="219"/>
        <v>1</v>
      </c>
      <c r="I266" s="79">
        <f t="shared" ca="1" si="198"/>
        <v>951876.26090049499</v>
      </c>
      <c r="J266" s="79">
        <f t="shared" ca="1" si="191"/>
        <v>8623.6749173762382</v>
      </c>
      <c r="K266" s="80">
        <f t="shared" ca="1" si="192"/>
        <v>-20</v>
      </c>
      <c r="L266" s="80">
        <f t="shared" ca="1" si="199"/>
        <v>-793.23021741707919</v>
      </c>
      <c r="M266" s="80">
        <f t="shared" ca="1" si="187"/>
        <v>0</v>
      </c>
      <c r="N266" s="80">
        <f t="shared" ca="1" si="200"/>
        <v>0</v>
      </c>
      <c r="O266" s="81">
        <f t="shared" ca="1" si="193"/>
        <v>-1944.1138067905574</v>
      </c>
      <c r="P266" s="79">
        <f t="shared" ca="1" si="194"/>
        <v>957742.59179366357</v>
      </c>
      <c r="Q266" s="35"/>
      <c r="R266">
        <f t="shared" ca="1" si="201"/>
        <v>383</v>
      </c>
      <c r="S266" s="78">
        <f t="shared" ca="1" si="210"/>
        <v>86.833333333332092</v>
      </c>
      <c r="T266" s="55">
        <f t="shared" ca="1" si="202"/>
        <v>1.6316258762122726E-2</v>
      </c>
      <c r="U266" s="78">
        <f t="shared" ca="1" si="203"/>
        <v>0.15636288769286716</v>
      </c>
      <c r="V266" s="79">
        <f t="shared" ca="1" si="211"/>
        <v>320117.66963152366</v>
      </c>
      <c r="W266" s="79">
        <f t="shared" ca="1" si="195"/>
        <v>2900.1571229423525</v>
      </c>
      <c r="X266" s="80">
        <f t="shared" ca="1" si="212"/>
        <v>-3.1272577538573429</v>
      </c>
      <c r="Y266" s="80">
        <f t="shared" ca="1" si="213"/>
        <v>-133.3823623464682</v>
      </c>
      <c r="Z266" s="80">
        <f t="shared" ca="1" si="204"/>
        <v>0</v>
      </c>
      <c r="AA266" s="80">
        <f t="shared" ca="1" si="214"/>
        <v>0</v>
      </c>
      <c r="AB266" s="81">
        <f t="shared" ca="1" si="196"/>
        <v>-303.98724883334438</v>
      </c>
      <c r="AC266" s="79">
        <f t="shared" ca="1" si="197"/>
        <v>322577.32988553232</v>
      </c>
      <c r="AD266" s="35"/>
      <c r="AE266" s="55">
        <f t="shared" ca="1" si="215"/>
        <v>1.6316258762122726E-2</v>
      </c>
      <c r="AF266" s="78">
        <f t="shared" ca="1" si="216"/>
        <v>0.15636288769286716</v>
      </c>
      <c r="AG266" s="35"/>
      <c r="AH266" s="35"/>
      <c r="AR266" s="69">
        <f t="shared" si="205"/>
        <v>22</v>
      </c>
      <c r="AS266" s="70">
        <f t="shared" si="217"/>
        <v>263</v>
      </c>
      <c r="AT266" s="71">
        <f t="shared" ca="1" si="188"/>
        <v>9.7931204905133268E-2</v>
      </c>
      <c r="AU266" s="72">
        <f t="shared" ca="1" si="206"/>
        <v>9.059659612918658E-3</v>
      </c>
      <c r="AV266" s="73">
        <f t="shared" ca="1" si="207"/>
        <v>1.0090596596129187</v>
      </c>
      <c r="AW266" s="74">
        <f ca="1">PRODUCT(AV$4:AV266)</f>
        <v>10.005230849527885</v>
      </c>
      <c r="BO266" s="70">
        <f t="shared" si="218"/>
        <v>263</v>
      </c>
      <c r="BP266" s="171">
        <f t="shared" ca="1" si="221"/>
        <v>0.1143</v>
      </c>
      <c r="BQ266" s="172">
        <f t="shared" ca="1" si="208"/>
        <v>9.059659612918658E-3</v>
      </c>
      <c r="BR266" s="172">
        <f t="shared" ca="1" si="220"/>
        <v>9.9947718852203035E-2</v>
      </c>
    </row>
    <row r="267" spans="5:70">
      <c r="E267">
        <f t="shared" si="189"/>
        <v>264</v>
      </c>
      <c r="F267" s="64">
        <f t="shared" si="209"/>
        <v>76.916666666666188</v>
      </c>
      <c r="G267" s="55">
        <f t="shared" si="190"/>
        <v>0</v>
      </c>
      <c r="H267" s="78">
        <f t="shared" si="219"/>
        <v>1</v>
      </c>
      <c r="I267" s="79">
        <f t="shared" ca="1" si="198"/>
        <v>957742.59179366357</v>
      </c>
      <c r="J267" s="79">
        <f t="shared" ca="1" si="191"/>
        <v>8676.8218784450946</v>
      </c>
      <c r="K267" s="80">
        <f t="shared" ca="1" si="192"/>
        <v>-20</v>
      </c>
      <c r="L267" s="80">
        <f t="shared" ca="1" si="199"/>
        <v>-798.11882649471966</v>
      </c>
      <c r="M267" s="80">
        <f t="shared" ca="1" si="187"/>
        <v>0</v>
      </c>
      <c r="N267" s="80">
        <f t="shared" ca="1" si="200"/>
        <v>0</v>
      </c>
      <c r="O267" s="81">
        <f t="shared" ca="1" si="193"/>
        <v>-1944.1138067905574</v>
      </c>
      <c r="P267" s="79">
        <f t="shared" ca="1" si="194"/>
        <v>963657.18103882344</v>
      </c>
      <c r="Q267" s="35"/>
      <c r="R267">
        <f t="shared" ca="1" si="201"/>
        <v>384</v>
      </c>
      <c r="S267" s="78">
        <f t="shared" ca="1" si="210"/>
        <v>86.916666666665421</v>
      </c>
      <c r="T267" s="55">
        <f t="shared" ca="1" si="202"/>
        <v>1.6316258762122726E-2</v>
      </c>
      <c r="U267" s="78">
        <f t="shared" ca="1" si="203"/>
        <v>0.1538116303564776</v>
      </c>
      <c r="V267" s="79">
        <f t="shared" ca="1" si="211"/>
        <v>317314.07470032538</v>
      </c>
      <c r="W267" s="79">
        <f t="shared" ca="1" si="195"/>
        <v>2874.7575071731922</v>
      </c>
      <c r="X267" s="80">
        <f t="shared" ca="1" si="212"/>
        <v>-3.076232607129552</v>
      </c>
      <c r="Y267" s="80">
        <f t="shared" ca="1" si="213"/>
        <v>-132.21419779180226</v>
      </c>
      <c r="Z267" s="80">
        <f t="shared" ca="1" si="204"/>
        <v>0</v>
      </c>
      <c r="AA267" s="80">
        <f t="shared" ca="1" si="214"/>
        <v>0</v>
      </c>
      <c r="AB267" s="81">
        <f t="shared" ca="1" si="196"/>
        <v>-299.02731422099373</v>
      </c>
      <c r="AC267" s="79">
        <f t="shared" ca="1" si="197"/>
        <v>319754.51446287858</v>
      </c>
      <c r="AD267" s="35"/>
      <c r="AE267" s="55">
        <f t="shared" ca="1" si="215"/>
        <v>1.6316258762122726E-2</v>
      </c>
      <c r="AF267" s="78">
        <f t="shared" ca="1" si="216"/>
        <v>0.1538116303564776</v>
      </c>
      <c r="AG267" s="35"/>
      <c r="AH267" s="35"/>
      <c r="AR267" s="69">
        <f t="shared" si="205"/>
        <v>22</v>
      </c>
      <c r="AS267" s="70">
        <f t="shared" si="217"/>
        <v>264</v>
      </c>
      <c r="AT267" s="71">
        <f t="shared" ca="1" si="188"/>
        <v>9.7043981523209769E-2</v>
      </c>
      <c r="AU267" s="72">
        <f t="shared" ca="1" si="206"/>
        <v>9.059659612918658E-3</v>
      </c>
      <c r="AV267" s="73">
        <f t="shared" ca="1" si="207"/>
        <v>1.0090596596129187</v>
      </c>
      <c r="AW267" s="74">
        <f ca="1">PRODUCT(AV$4:AV267)</f>
        <v>10.095874835373282</v>
      </c>
      <c r="BO267" s="70">
        <f t="shared" si="218"/>
        <v>264</v>
      </c>
      <c r="BP267" s="171">
        <f t="shared" ca="1" si="221"/>
        <v>0.1143</v>
      </c>
      <c r="BQ267" s="172">
        <f t="shared" ca="1" si="208"/>
        <v>9.059659612918658E-3</v>
      </c>
      <c r="BR267" s="172">
        <f t="shared" ca="1" si="220"/>
        <v>9.9050356339231302E-2</v>
      </c>
    </row>
    <row r="268" spans="5:70">
      <c r="E268">
        <f t="shared" si="189"/>
        <v>265</v>
      </c>
      <c r="F268" s="64">
        <f t="shared" si="209"/>
        <v>76.999999999999517</v>
      </c>
      <c r="G268" s="55">
        <f t="shared" si="190"/>
        <v>0</v>
      </c>
      <c r="H268" s="78">
        <f t="shared" si="219"/>
        <v>1</v>
      </c>
      <c r="I268" s="79">
        <f t="shared" ca="1" si="198"/>
        <v>963657.18103882344</v>
      </c>
      <c r="J268" s="79">
        <f t="shared" ca="1" si="191"/>
        <v>8730.4060437564731</v>
      </c>
      <c r="K268" s="80">
        <f t="shared" ca="1" si="192"/>
        <v>-20</v>
      </c>
      <c r="L268" s="80">
        <f t="shared" ca="1" si="199"/>
        <v>-803.04765086568625</v>
      </c>
      <c r="M268" s="80">
        <f t="shared" ca="1" si="187"/>
        <v>-7227.4288577911757</v>
      </c>
      <c r="N268" s="80">
        <f t="shared" ca="1" si="200"/>
        <v>0</v>
      </c>
      <c r="O268" s="81">
        <f t="shared" ca="1" si="193"/>
        <v>-1944.1138067905574</v>
      </c>
      <c r="P268" s="79">
        <f t="shared" ca="1" si="194"/>
        <v>962392.99676713266</v>
      </c>
      <c r="Q268" s="35"/>
      <c r="R268">
        <f t="shared" ca="1" si="201"/>
        <v>385</v>
      </c>
      <c r="S268" s="78">
        <f t="shared" ca="1" si="210"/>
        <v>86.999999999998749</v>
      </c>
      <c r="T268" s="55">
        <f t="shared" ca="1" si="202"/>
        <v>1.6316258762122726E-2</v>
      </c>
      <c r="U268" s="78">
        <f t="shared" ca="1" si="203"/>
        <v>0.15130199999495733</v>
      </c>
      <c r="V268" s="79">
        <f t="shared" ca="1" si="211"/>
        <v>314537.31706454535</v>
      </c>
      <c r="W268" s="79">
        <f t="shared" ca="1" si="195"/>
        <v>2849.6010281654521</v>
      </c>
      <c r="X268" s="80">
        <f t="shared" ca="1" si="212"/>
        <v>-3.0260399998991465</v>
      </c>
      <c r="Y268" s="80">
        <f t="shared" ca="1" si="213"/>
        <v>-131.05721544356058</v>
      </c>
      <c r="Z268" s="80">
        <f t="shared" ca="1" si="204"/>
        <v>-2359.02987798409</v>
      </c>
      <c r="AA268" s="80">
        <f t="shared" ca="1" si="214"/>
        <v>0</v>
      </c>
      <c r="AB268" s="81">
        <f t="shared" ca="1" si="196"/>
        <v>-294.14830718522137</v>
      </c>
      <c r="AC268" s="79">
        <f t="shared" ca="1" si="197"/>
        <v>314599.656652098</v>
      </c>
      <c r="AD268" s="35"/>
      <c r="AE268" s="55">
        <f t="shared" ca="1" si="215"/>
        <v>1.6316258762122726E-2</v>
      </c>
      <c r="AF268" s="78">
        <f t="shared" ca="1" si="216"/>
        <v>0.15130199999495733</v>
      </c>
      <c r="AG268" s="35"/>
      <c r="AH268" s="35"/>
      <c r="AR268" s="69">
        <f t="shared" si="205"/>
        <v>23</v>
      </c>
      <c r="AS268" s="70">
        <f t="shared" si="217"/>
        <v>265</v>
      </c>
      <c r="AT268" s="71">
        <f t="shared" ca="1" si="188"/>
        <v>9.6164796083127127E-2</v>
      </c>
      <c r="AU268" s="72">
        <f t="shared" ca="1" si="206"/>
        <v>9.059659612918658E-3</v>
      </c>
      <c r="AV268" s="73">
        <f t="shared" ca="1" si="207"/>
        <v>1.0090596596129187</v>
      </c>
      <c r="AW268" s="74">
        <f ca="1">PRODUCT(AV$4:AV268)</f>
        <v>10.187340024876395</v>
      </c>
      <c r="BO268" s="70">
        <f t="shared" si="218"/>
        <v>265</v>
      </c>
      <c r="BP268" s="171">
        <f t="shared" ca="1" si="221"/>
        <v>0.1143</v>
      </c>
      <c r="BQ268" s="172">
        <f t="shared" ca="1" si="208"/>
        <v>9.059659612918658E-3</v>
      </c>
      <c r="BR268" s="172">
        <f t="shared" ca="1" si="220"/>
        <v>9.8161050633247607E-2</v>
      </c>
    </row>
    <row r="269" spans="5:70">
      <c r="E269">
        <f t="shared" si="189"/>
        <v>266</v>
      </c>
      <c r="F269" s="64">
        <f t="shared" si="209"/>
        <v>77.083333333332845</v>
      </c>
      <c r="G269" s="55">
        <f t="shared" si="190"/>
        <v>0</v>
      </c>
      <c r="H269" s="78">
        <f t="shared" si="219"/>
        <v>1</v>
      </c>
      <c r="I269" s="79">
        <f t="shared" ca="1" si="198"/>
        <v>962392.99676713266</v>
      </c>
      <c r="J269" s="79">
        <f t="shared" ca="1" si="191"/>
        <v>8718.9529645669481</v>
      </c>
      <c r="K269" s="80">
        <f t="shared" ca="1" si="192"/>
        <v>-20</v>
      </c>
      <c r="L269" s="80">
        <f t="shared" ca="1" si="199"/>
        <v>-801.99416397261064</v>
      </c>
      <c r="M269" s="80">
        <f t="shared" ca="1" si="187"/>
        <v>0</v>
      </c>
      <c r="N269" s="80">
        <f t="shared" ca="1" si="200"/>
        <v>0</v>
      </c>
      <c r="O269" s="81">
        <f t="shared" ca="1" si="193"/>
        <v>-1944.1138067905574</v>
      </c>
      <c r="P269" s="79">
        <f t="shared" ca="1" si="194"/>
        <v>968345.84176093654</v>
      </c>
      <c r="Q269" s="35"/>
      <c r="R269">
        <f t="shared" ca="1" si="201"/>
        <v>386</v>
      </c>
      <c r="S269" s="78">
        <f t="shared" ca="1" si="210"/>
        <v>87.083333333332078</v>
      </c>
      <c r="T269" s="55">
        <f t="shared" ca="1" si="202"/>
        <v>1.6316258762122726E-2</v>
      </c>
      <c r="U269" s="78">
        <f t="shared" ca="1" si="203"/>
        <v>0.14883331741181291</v>
      </c>
      <c r="V269" s="79">
        <f t="shared" ca="1" si="211"/>
        <v>309466.56724768743</v>
      </c>
      <c r="W269" s="79">
        <f t="shared" ca="1" si="195"/>
        <v>2803.6617608424499</v>
      </c>
      <c r="X269" s="80">
        <f t="shared" ca="1" si="212"/>
        <v>-2.9766663482362583</v>
      </c>
      <c r="Y269" s="80">
        <f t="shared" ca="1" si="213"/>
        <v>-128.94440301986978</v>
      </c>
      <c r="Z269" s="80">
        <f t="shared" ca="1" si="204"/>
        <v>0</v>
      </c>
      <c r="AA269" s="80">
        <f t="shared" ca="1" si="214"/>
        <v>0</v>
      </c>
      <c r="AB269" s="81">
        <f t="shared" ca="1" si="196"/>
        <v>-289.34890729074692</v>
      </c>
      <c r="AC269" s="79">
        <f t="shared" ca="1" si="197"/>
        <v>311848.95903187105</v>
      </c>
      <c r="AD269" s="35"/>
      <c r="AE269" s="55">
        <f t="shared" ca="1" si="215"/>
        <v>1.6316258762122726E-2</v>
      </c>
      <c r="AF269" s="78">
        <f t="shared" ca="1" si="216"/>
        <v>0.14883331741181291</v>
      </c>
      <c r="AG269" s="35"/>
      <c r="AH269" s="35"/>
      <c r="AR269" s="69">
        <f t="shared" si="205"/>
        <v>23</v>
      </c>
      <c r="AS269" s="70">
        <f t="shared" si="217"/>
        <v>266</v>
      </c>
      <c r="AT269" s="71">
        <f t="shared" ca="1" si="188"/>
        <v>9.5293575763868266E-2</v>
      </c>
      <c r="AU269" s="72">
        <f t="shared" ca="1" si="206"/>
        <v>9.059659612918658E-3</v>
      </c>
      <c r="AV269" s="73">
        <f t="shared" ca="1" si="207"/>
        <v>1.0090596596129187</v>
      </c>
      <c r="AW269" s="74">
        <f ca="1">PRODUCT(AV$4:AV269)</f>
        <v>10.279633857862837</v>
      </c>
      <c r="BO269" s="70">
        <f t="shared" si="218"/>
        <v>266</v>
      </c>
      <c r="BP269" s="171">
        <f t="shared" ca="1" si="221"/>
        <v>0.1143</v>
      </c>
      <c r="BQ269" s="172">
        <f t="shared" ca="1" si="208"/>
        <v>9.059659612918658E-3</v>
      </c>
      <c r="BR269" s="172">
        <f t="shared" ca="1" si="220"/>
        <v>9.7279729397667894E-2</v>
      </c>
    </row>
    <row r="270" spans="5:70">
      <c r="E270">
        <f t="shared" si="189"/>
        <v>267</v>
      </c>
      <c r="F270" s="64">
        <f t="shared" si="209"/>
        <v>77.166666666666174</v>
      </c>
      <c r="G270" s="55">
        <f t="shared" si="190"/>
        <v>0</v>
      </c>
      <c r="H270" s="78">
        <f t="shared" si="219"/>
        <v>1</v>
      </c>
      <c r="I270" s="79">
        <f t="shared" ca="1" si="198"/>
        <v>968345.84176093654</v>
      </c>
      <c r="J270" s="79">
        <f t="shared" ca="1" si="191"/>
        <v>8772.8837139392781</v>
      </c>
      <c r="K270" s="80">
        <f t="shared" ca="1" si="192"/>
        <v>-20</v>
      </c>
      <c r="L270" s="80">
        <f t="shared" ca="1" si="199"/>
        <v>-806.95486813411378</v>
      </c>
      <c r="M270" s="80">
        <f t="shared" ca="1" si="187"/>
        <v>0</v>
      </c>
      <c r="N270" s="80">
        <f t="shared" ca="1" si="200"/>
        <v>0</v>
      </c>
      <c r="O270" s="81">
        <f t="shared" ca="1" si="193"/>
        <v>-1944.1138067905574</v>
      </c>
      <c r="P270" s="79">
        <f t="shared" ca="1" si="194"/>
        <v>974347.6567999511</v>
      </c>
      <c r="Q270" s="35"/>
      <c r="R270">
        <f t="shared" ca="1" si="201"/>
        <v>387</v>
      </c>
      <c r="S270" s="78">
        <f t="shared" ca="1" si="210"/>
        <v>87.166666666665407</v>
      </c>
      <c r="T270" s="55">
        <f t="shared" ca="1" si="202"/>
        <v>1.6316258762122726E-2</v>
      </c>
      <c r="U270" s="78">
        <f t="shared" ca="1" si="203"/>
        <v>0.14640491449249662</v>
      </c>
      <c r="V270" s="79">
        <f t="shared" ca="1" si="211"/>
        <v>306760.75072160846</v>
      </c>
      <c r="W270" s="79">
        <f t="shared" ca="1" si="195"/>
        <v>2779.1479841411642</v>
      </c>
      <c r="X270" s="80">
        <f t="shared" ca="1" si="212"/>
        <v>-2.9280982898499324</v>
      </c>
      <c r="Y270" s="80">
        <f t="shared" ca="1" si="213"/>
        <v>-127.81697946733686</v>
      </c>
      <c r="Z270" s="80">
        <f t="shared" ca="1" si="204"/>
        <v>0</v>
      </c>
      <c r="AA270" s="80">
        <f t="shared" ca="1" si="214"/>
        <v>0</v>
      </c>
      <c r="AB270" s="81">
        <f t="shared" ca="1" si="196"/>
        <v>-284.62781564685366</v>
      </c>
      <c r="AC270" s="79">
        <f t="shared" ca="1" si="197"/>
        <v>309124.52581234556</v>
      </c>
      <c r="AD270" s="35"/>
      <c r="AE270" s="55">
        <f t="shared" ca="1" si="215"/>
        <v>1.6316258762122726E-2</v>
      </c>
      <c r="AF270" s="78">
        <f t="shared" ca="1" si="216"/>
        <v>0.14640491449249662</v>
      </c>
      <c r="AG270" s="35"/>
      <c r="AH270" s="35"/>
      <c r="AR270" s="69">
        <f t="shared" si="205"/>
        <v>23</v>
      </c>
      <c r="AS270" s="70">
        <f t="shared" si="217"/>
        <v>267</v>
      </c>
      <c r="AT270" s="71">
        <f t="shared" ca="1" si="188"/>
        <v>9.443024840414975E-2</v>
      </c>
      <c r="AU270" s="72">
        <f t="shared" ca="1" si="206"/>
        <v>9.059659612918658E-3</v>
      </c>
      <c r="AV270" s="73">
        <f t="shared" ca="1" si="207"/>
        <v>1.0090596596129187</v>
      </c>
      <c r="AW270" s="74">
        <f ca="1">PRODUCT(AV$4:AV270)</f>
        <v>10.372763841560509</v>
      </c>
      <c r="BO270" s="70">
        <f t="shared" si="218"/>
        <v>267</v>
      </c>
      <c r="BP270" s="171">
        <f t="shared" ca="1" si="221"/>
        <v>0.1143</v>
      </c>
      <c r="BQ270" s="172">
        <f t="shared" ca="1" si="208"/>
        <v>9.059659612918658E-3</v>
      </c>
      <c r="BR270" s="172">
        <f t="shared" ca="1" si="220"/>
        <v>9.6406320945369064E-2</v>
      </c>
    </row>
    <row r="271" spans="5:70">
      <c r="E271">
        <f t="shared" si="189"/>
        <v>268</v>
      </c>
      <c r="F271" s="64">
        <f t="shared" si="209"/>
        <v>77.249999999999503</v>
      </c>
      <c r="G271" s="55">
        <f t="shared" si="190"/>
        <v>0</v>
      </c>
      <c r="H271" s="78">
        <f t="shared" si="219"/>
        <v>1</v>
      </c>
      <c r="I271" s="79">
        <f t="shared" ca="1" si="198"/>
        <v>974347.6567999511</v>
      </c>
      <c r="J271" s="79">
        <f t="shared" ca="1" si="191"/>
        <v>8827.2581152524472</v>
      </c>
      <c r="K271" s="80">
        <f t="shared" ca="1" si="192"/>
        <v>-20</v>
      </c>
      <c r="L271" s="80">
        <f t="shared" ca="1" si="199"/>
        <v>-811.95638066662593</v>
      </c>
      <c r="M271" s="80">
        <f t="shared" ca="1" si="187"/>
        <v>0</v>
      </c>
      <c r="N271" s="80">
        <f t="shared" ca="1" si="200"/>
        <v>0</v>
      </c>
      <c r="O271" s="81">
        <f t="shared" ca="1" si="193"/>
        <v>-1944.1138067905574</v>
      </c>
      <c r="P271" s="79">
        <f t="shared" ca="1" si="194"/>
        <v>980398.84472774644</v>
      </c>
      <c r="Q271" s="35"/>
      <c r="R271">
        <f t="shared" ca="1" si="201"/>
        <v>388</v>
      </c>
      <c r="S271" s="78">
        <f t="shared" ca="1" si="210"/>
        <v>87.249999999998735</v>
      </c>
      <c r="T271" s="55">
        <f t="shared" ca="1" si="202"/>
        <v>1.6316258762122726E-2</v>
      </c>
      <c r="U271" s="78">
        <f t="shared" ca="1" si="203"/>
        <v>0.14401613402359059</v>
      </c>
      <c r="V271" s="79">
        <f t="shared" ca="1" si="211"/>
        <v>304080.77005947282</v>
      </c>
      <c r="W271" s="79">
        <f t="shared" ca="1" si="195"/>
        <v>2754.868271573011</v>
      </c>
      <c r="X271" s="80">
        <f t="shared" ca="1" si="212"/>
        <v>-2.8803226804718118</v>
      </c>
      <c r="Y271" s="80">
        <f t="shared" ca="1" si="213"/>
        <v>-126.70032085811368</v>
      </c>
      <c r="Z271" s="80">
        <f t="shared" ca="1" si="204"/>
        <v>0</v>
      </c>
      <c r="AA271" s="80">
        <f t="shared" ca="1" si="214"/>
        <v>0</v>
      </c>
      <c r="AB271" s="81">
        <f t="shared" ca="1" si="196"/>
        <v>-279.98375455586182</v>
      </c>
      <c r="AC271" s="79">
        <f t="shared" ca="1" si="197"/>
        <v>306426.07393295143</v>
      </c>
      <c r="AD271" s="35"/>
      <c r="AE271" s="55">
        <f t="shared" ca="1" si="215"/>
        <v>1.6316258762122726E-2</v>
      </c>
      <c r="AF271" s="78">
        <f t="shared" ca="1" si="216"/>
        <v>0.14401613402359059</v>
      </c>
      <c r="AG271" s="35"/>
      <c r="AH271" s="35"/>
      <c r="AR271" s="69">
        <f t="shared" si="205"/>
        <v>23</v>
      </c>
      <c r="AS271" s="70">
        <f t="shared" si="217"/>
        <v>268</v>
      </c>
      <c r="AT271" s="71">
        <f t="shared" ca="1" si="188"/>
        <v>9.3574742496444804E-2</v>
      </c>
      <c r="AU271" s="72">
        <f t="shared" ca="1" si="206"/>
        <v>9.059659612918658E-3</v>
      </c>
      <c r="AV271" s="73">
        <f t="shared" ca="1" si="207"/>
        <v>1.0090596596129187</v>
      </c>
      <c r="AW271" s="74">
        <f ca="1">PRODUCT(AV$4:AV271)</f>
        <v>10.466737551210239</v>
      </c>
      <c r="BO271" s="70">
        <f t="shared" si="218"/>
        <v>268</v>
      </c>
      <c r="BP271" s="171">
        <f t="shared" ca="1" si="221"/>
        <v>0.1143</v>
      </c>
      <c r="BQ271" s="172">
        <f t="shared" ca="1" si="208"/>
        <v>9.059659612918658E-3</v>
      </c>
      <c r="BR271" s="172">
        <f t="shared" ca="1" si="220"/>
        <v>9.554075423285785E-2</v>
      </c>
    </row>
    <row r="272" spans="5:70">
      <c r="E272">
        <f t="shared" si="189"/>
        <v>269</v>
      </c>
      <c r="F272" s="64">
        <f t="shared" si="209"/>
        <v>77.333333333332831</v>
      </c>
      <c r="G272" s="55">
        <f t="shared" si="190"/>
        <v>0</v>
      </c>
      <c r="H272" s="78">
        <f t="shared" si="219"/>
        <v>1</v>
      </c>
      <c r="I272" s="79">
        <f t="shared" ca="1" si="198"/>
        <v>980398.84472774644</v>
      </c>
      <c r="J272" s="79">
        <f t="shared" ca="1" si="191"/>
        <v>8882.0798181320752</v>
      </c>
      <c r="K272" s="80">
        <f t="shared" ca="1" si="192"/>
        <v>-20</v>
      </c>
      <c r="L272" s="80">
        <f t="shared" ca="1" si="199"/>
        <v>-816.9990372731221</v>
      </c>
      <c r="M272" s="80">
        <f t="shared" ref="M272:M335" ca="1" si="222">IF(OR(I271+O271=0,K271=0),0,-IF(MOD(E272-1,12)=0,1,0)*I272*($C$17))</f>
        <v>0</v>
      </c>
      <c r="N272" s="80">
        <f t="shared" ca="1" si="200"/>
        <v>0</v>
      </c>
      <c r="O272" s="81">
        <f t="shared" ca="1" si="193"/>
        <v>-1944.1138067905574</v>
      </c>
      <c r="P272" s="79">
        <f t="shared" ca="1" si="194"/>
        <v>986499.81170181488</v>
      </c>
      <c r="Q272" s="35"/>
      <c r="R272">
        <f t="shared" ca="1" si="201"/>
        <v>389</v>
      </c>
      <c r="S272" s="78">
        <f t="shared" ca="1" si="210"/>
        <v>87.333333333332064</v>
      </c>
      <c r="T272" s="55">
        <f t="shared" ca="1" si="202"/>
        <v>1.6316258762122726E-2</v>
      </c>
      <c r="U272" s="78">
        <f t="shared" ca="1" si="203"/>
        <v>0.14166632951494115</v>
      </c>
      <c r="V272" s="79">
        <f t="shared" ca="1" si="211"/>
        <v>301426.34681920003</v>
      </c>
      <c r="W272" s="79">
        <f t="shared" ca="1" si="195"/>
        <v>2730.8201005475189</v>
      </c>
      <c r="X272" s="80">
        <f t="shared" ca="1" si="212"/>
        <v>-2.8333265902988232</v>
      </c>
      <c r="Y272" s="80">
        <f t="shared" ca="1" si="213"/>
        <v>-125.59431117466669</v>
      </c>
      <c r="Z272" s="80">
        <f t="shared" ca="1" si="204"/>
        <v>0</v>
      </c>
      <c r="AA272" s="80">
        <f t="shared" ca="1" si="214"/>
        <v>0</v>
      </c>
      <c r="AB272" s="81">
        <f t="shared" ca="1" si="196"/>
        <v>-275.41546716733774</v>
      </c>
      <c r="AC272" s="79">
        <f t="shared" ca="1" si="197"/>
        <v>303753.32381481526</v>
      </c>
      <c r="AD272" s="35"/>
      <c r="AE272" s="55">
        <f t="shared" ca="1" si="215"/>
        <v>1.6316258762122726E-2</v>
      </c>
      <c r="AF272" s="78">
        <f t="shared" ca="1" si="216"/>
        <v>0.14166632951494115</v>
      </c>
      <c r="AG272" s="35"/>
      <c r="AH272" s="35"/>
      <c r="AR272" s="69">
        <f t="shared" si="205"/>
        <v>23</v>
      </c>
      <c r="AS272" s="70">
        <f t="shared" si="217"/>
        <v>269</v>
      </c>
      <c r="AT272" s="71">
        <f t="shared" ref="AT272:AT283" ca="1" si="223">(1-AU272)*AT271</f>
        <v>9.2726987181060497E-2</v>
      </c>
      <c r="AU272" s="72">
        <f t="shared" ca="1" si="206"/>
        <v>9.059659612918658E-3</v>
      </c>
      <c r="AV272" s="73">
        <f t="shared" ca="1" si="207"/>
        <v>1.0090596596129187</v>
      </c>
      <c r="AW272" s="74">
        <f ca="1">PRODUCT(AV$4:AV272)</f>
        <v>10.561562630681957</v>
      </c>
      <c r="BO272" s="70">
        <f t="shared" si="218"/>
        <v>269</v>
      </c>
      <c r="BP272" s="171">
        <f t="shared" ca="1" si="221"/>
        <v>0.1143</v>
      </c>
      <c r="BQ272" s="172">
        <f t="shared" ca="1" si="208"/>
        <v>9.059659612918658E-3</v>
      </c>
      <c r="BR272" s="172">
        <f t="shared" ca="1" si="220"/>
        <v>9.4682958854492169E-2</v>
      </c>
    </row>
    <row r="273" spans="5:70">
      <c r="E273">
        <f t="shared" si="189"/>
        <v>270</v>
      </c>
      <c r="F273" s="64">
        <f t="shared" si="209"/>
        <v>77.41666666666616</v>
      </c>
      <c r="G273" s="55">
        <f t="shared" si="190"/>
        <v>0</v>
      </c>
      <c r="H273" s="78">
        <f t="shared" si="219"/>
        <v>1</v>
      </c>
      <c r="I273" s="79">
        <f t="shared" ca="1" si="198"/>
        <v>986499.81170181488</v>
      </c>
      <c r="J273" s="79">
        <f t="shared" ca="1" si="191"/>
        <v>8937.3525022267931</v>
      </c>
      <c r="K273" s="80">
        <f t="shared" ca="1" si="192"/>
        <v>-20</v>
      </c>
      <c r="L273" s="80">
        <f t="shared" ca="1" si="199"/>
        <v>-822.08317641817916</v>
      </c>
      <c r="M273" s="80">
        <f t="shared" ca="1" si="222"/>
        <v>0</v>
      </c>
      <c r="N273" s="80">
        <f t="shared" ca="1" si="200"/>
        <v>0</v>
      </c>
      <c r="O273" s="81">
        <f t="shared" ca="1" si="193"/>
        <v>-1944.1138067905574</v>
      </c>
      <c r="P273" s="79">
        <f t="shared" ca="1" si="194"/>
        <v>992650.96722083294</v>
      </c>
      <c r="Q273" s="35"/>
      <c r="R273">
        <f t="shared" ca="1" si="201"/>
        <v>390</v>
      </c>
      <c r="S273" s="78">
        <f t="shared" ca="1" si="210"/>
        <v>87.416666666665392</v>
      </c>
      <c r="T273" s="55">
        <f t="shared" ca="1" si="202"/>
        <v>1.6316258762122726E-2</v>
      </c>
      <c r="U273" s="78">
        <f t="shared" ca="1" si="203"/>
        <v>0.13935486502469524</v>
      </c>
      <c r="V273" s="79">
        <f t="shared" ca="1" si="211"/>
        <v>298797.2059835979</v>
      </c>
      <c r="W273" s="79">
        <f t="shared" ca="1" si="195"/>
        <v>2707.0009795025389</v>
      </c>
      <c r="X273" s="80">
        <f t="shared" ca="1" si="212"/>
        <v>-2.7870973004939046</v>
      </c>
      <c r="Y273" s="80">
        <f t="shared" ca="1" si="213"/>
        <v>-124.49883582649913</v>
      </c>
      <c r="Z273" s="80">
        <f t="shared" ca="1" si="204"/>
        <v>0</v>
      </c>
      <c r="AA273" s="80">
        <f t="shared" ca="1" si="214"/>
        <v>0</v>
      </c>
      <c r="AB273" s="81">
        <f t="shared" ca="1" si="196"/>
        <v>-270.92171713794454</v>
      </c>
      <c r="AC273" s="79">
        <f t="shared" ca="1" si="197"/>
        <v>301105.9993128354</v>
      </c>
      <c r="AD273" s="35"/>
      <c r="AE273" s="55">
        <f t="shared" ca="1" si="215"/>
        <v>1.6316258762122726E-2</v>
      </c>
      <c r="AF273" s="78">
        <f t="shared" ca="1" si="216"/>
        <v>0.13935486502469524</v>
      </c>
      <c r="AG273" s="35"/>
      <c r="AH273" s="35"/>
      <c r="AR273" s="69">
        <f t="shared" si="205"/>
        <v>23</v>
      </c>
      <c r="AS273" s="70">
        <f t="shared" si="217"/>
        <v>270</v>
      </c>
      <c r="AT273" s="71">
        <f t="shared" ca="1" si="223"/>
        <v>9.1886912240268612E-2</v>
      </c>
      <c r="AU273" s="72">
        <f t="shared" ca="1" si="206"/>
        <v>9.059659612918658E-3</v>
      </c>
      <c r="AV273" s="73">
        <f t="shared" ca="1" si="207"/>
        <v>1.0090596596129187</v>
      </c>
      <c r="AW273" s="74">
        <f ca="1">PRODUCT(AV$4:AV273)</f>
        <v>10.657246793096457</v>
      </c>
      <c r="BO273" s="70">
        <f t="shared" si="218"/>
        <v>270</v>
      </c>
      <c r="BP273" s="171">
        <f t="shared" ca="1" si="221"/>
        <v>0.1143</v>
      </c>
      <c r="BQ273" s="172">
        <f t="shared" ca="1" si="208"/>
        <v>9.059659612918658E-3</v>
      </c>
      <c r="BR273" s="172">
        <f t="shared" ca="1" si="220"/>
        <v>9.383286503675424E-2</v>
      </c>
    </row>
    <row r="274" spans="5:70">
      <c r="E274">
        <f t="shared" si="189"/>
        <v>271</v>
      </c>
      <c r="F274" s="64">
        <f t="shared" si="209"/>
        <v>77.499999999999488</v>
      </c>
      <c r="G274" s="55">
        <f t="shared" si="190"/>
        <v>0</v>
      </c>
      <c r="H274" s="78">
        <f t="shared" si="219"/>
        <v>1</v>
      </c>
      <c r="I274" s="79">
        <f t="shared" ca="1" si="198"/>
        <v>992650.96722083294</v>
      </c>
      <c r="J274" s="79">
        <f t="shared" ca="1" si="191"/>
        <v>8993.0798774552222</v>
      </c>
      <c r="K274" s="80">
        <f t="shared" ca="1" si="192"/>
        <v>-20</v>
      </c>
      <c r="L274" s="80">
        <f t="shared" ca="1" si="199"/>
        <v>-827.20913935069416</v>
      </c>
      <c r="M274" s="80">
        <f t="shared" ca="1" si="222"/>
        <v>0</v>
      </c>
      <c r="N274" s="80">
        <f t="shared" ca="1" si="200"/>
        <v>0</v>
      </c>
      <c r="O274" s="81">
        <f t="shared" ca="1" si="193"/>
        <v>-1944.1138067905574</v>
      </c>
      <c r="P274" s="79">
        <f t="shared" ca="1" si="194"/>
        <v>998852.72415214696</v>
      </c>
      <c r="Q274" s="35"/>
      <c r="R274">
        <f t="shared" ca="1" si="201"/>
        <v>391</v>
      </c>
      <c r="S274" s="78">
        <f t="shared" ca="1" si="210"/>
        <v>87.499999999998721</v>
      </c>
      <c r="T274" s="55">
        <f t="shared" ca="1" si="202"/>
        <v>1.6316258762122726E-2</v>
      </c>
      <c r="U274" s="78">
        <f t="shared" ca="1" si="203"/>
        <v>0.13708111498719164</v>
      </c>
      <c r="V274" s="79">
        <f t="shared" ca="1" si="211"/>
        <v>296193.07591321965</v>
      </c>
      <c r="W274" s="79">
        <f t="shared" ca="1" si="195"/>
        <v>2683.4084474771462</v>
      </c>
      <c r="X274" s="80">
        <f t="shared" ca="1" si="212"/>
        <v>-2.7416222997438329</v>
      </c>
      <c r="Y274" s="80">
        <f t="shared" ca="1" si="213"/>
        <v>-123.4137816305082</v>
      </c>
      <c r="Z274" s="80">
        <f t="shared" ca="1" si="204"/>
        <v>0</v>
      </c>
      <c r="AA274" s="80">
        <f t="shared" ca="1" si="214"/>
        <v>0</v>
      </c>
      <c r="AB274" s="81">
        <f t="shared" ca="1" si="196"/>
        <v>-266.50128829684326</v>
      </c>
      <c r="AC274" s="79">
        <f t="shared" ca="1" si="197"/>
        <v>298483.82766846969</v>
      </c>
      <c r="AD274" s="35"/>
      <c r="AE274" s="55">
        <f t="shared" ca="1" si="215"/>
        <v>1.6316258762122726E-2</v>
      </c>
      <c r="AF274" s="78">
        <f t="shared" ca="1" si="216"/>
        <v>0.13708111498719164</v>
      </c>
      <c r="AG274" s="35"/>
      <c r="AH274" s="35"/>
      <c r="AR274" s="69">
        <f t="shared" si="205"/>
        <v>23</v>
      </c>
      <c r="AS274" s="70">
        <f t="shared" si="217"/>
        <v>271</v>
      </c>
      <c r="AT274" s="71">
        <f t="shared" ca="1" si="223"/>
        <v>9.1054448092489651E-2</v>
      </c>
      <c r="AU274" s="72">
        <f t="shared" ca="1" si="206"/>
        <v>9.059659612918658E-3</v>
      </c>
      <c r="AV274" s="73">
        <f t="shared" ca="1" si="207"/>
        <v>1.0090596596129187</v>
      </c>
      <c r="AW274" s="74">
        <f ca="1">PRODUCT(AV$4:AV274)</f>
        <v>10.75379782145278</v>
      </c>
      <c r="BO274" s="70">
        <f t="shared" si="218"/>
        <v>271</v>
      </c>
      <c r="BP274" s="171">
        <f t="shared" ca="1" si="221"/>
        <v>0.1143</v>
      </c>
      <c r="BQ274" s="172">
        <f t="shared" ca="1" si="208"/>
        <v>9.059659612918658E-3</v>
      </c>
      <c r="BR274" s="172">
        <f t="shared" ca="1" si="220"/>
        <v>9.29904036325752E-2</v>
      </c>
    </row>
    <row r="275" spans="5:70">
      <c r="E275">
        <f t="shared" si="189"/>
        <v>272</v>
      </c>
      <c r="F275" s="64">
        <f t="shared" si="209"/>
        <v>77.583333333332817</v>
      </c>
      <c r="G275" s="55">
        <f t="shared" si="190"/>
        <v>0</v>
      </c>
      <c r="H275" s="78">
        <f t="shared" si="219"/>
        <v>1</v>
      </c>
      <c r="I275" s="79">
        <f t="shared" ca="1" si="198"/>
        <v>998852.72415214696</v>
      </c>
      <c r="J275" s="79">
        <f t="shared" ca="1" si="191"/>
        <v>9049.2656842549859</v>
      </c>
      <c r="K275" s="80">
        <f t="shared" ca="1" si="192"/>
        <v>-20</v>
      </c>
      <c r="L275" s="80">
        <f t="shared" ca="1" si="199"/>
        <v>-832.3772701267892</v>
      </c>
      <c r="M275" s="80">
        <f t="shared" ca="1" si="222"/>
        <v>0</v>
      </c>
      <c r="N275" s="80">
        <f t="shared" ca="1" si="200"/>
        <v>0</v>
      </c>
      <c r="O275" s="81">
        <f t="shared" ca="1" si="193"/>
        <v>-1944.1138067905574</v>
      </c>
      <c r="P275" s="79">
        <f t="shared" ca="1" si="194"/>
        <v>1005105.4987594845</v>
      </c>
      <c r="Q275" s="35"/>
      <c r="R275">
        <f t="shared" ca="1" si="201"/>
        <v>392</v>
      </c>
      <c r="S275" s="78">
        <f t="shared" ca="1" si="210"/>
        <v>87.58333333333205</v>
      </c>
      <c r="T275" s="55">
        <f t="shared" ca="1" si="202"/>
        <v>1.7882078716896954E-2</v>
      </c>
      <c r="U275" s="78">
        <f t="shared" ca="1" si="203"/>
        <v>0.13462981969839066</v>
      </c>
      <c r="V275" s="79">
        <f t="shared" ca="1" si="211"/>
        <v>293146.31636638142</v>
      </c>
      <c r="W275" s="79">
        <f t="shared" ca="1" si="195"/>
        <v>2655.8058430603814</v>
      </c>
      <c r="X275" s="80">
        <f t="shared" ca="1" si="212"/>
        <v>-2.692596393967813</v>
      </c>
      <c r="Y275" s="80">
        <f t="shared" ca="1" si="213"/>
        <v>-122.14429848599227</v>
      </c>
      <c r="Z275" s="80">
        <f t="shared" ca="1" si="204"/>
        <v>0</v>
      </c>
      <c r="AA275" s="80">
        <f t="shared" ca="1" si="214"/>
        <v>0</v>
      </c>
      <c r="AB275" s="81">
        <f t="shared" ca="1" si="196"/>
        <v>-261.73569128136461</v>
      </c>
      <c r="AC275" s="79">
        <f t="shared" ca="1" si="197"/>
        <v>295415.54962328041</v>
      </c>
      <c r="AD275" s="35"/>
      <c r="AE275" s="55">
        <f t="shared" ca="1" si="215"/>
        <v>1.7882078716896954E-2</v>
      </c>
      <c r="AF275" s="78">
        <f t="shared" ca="1" si="216"/>
        <v>0.13462981969839066</v>
      </c>
      <c r="AG275" s="35"/>
      <c r="AH275" s="35"/>
      <c r="AR275" s="69">
        <f t="shared" si="205"/>
        <v>23</v>
      </c>
      <c r="AS275" s="70">
        <f t="shared" si="217"/>
        <v>272</v>
      </c>
      <c r="AT275" s="71">
        <f t="shared" ca="1" si="223"/>
        <v>9.0229525786529527E-2</v>
      </c>
      <c r="AU275" s="72">
        <f t="shared" ca="1" si="206"/>
        <v>9.059659612918658E-3</v>
      </c>
      <c r="AV275" s="73">
        <f t="shared" ca="1" si="207"/>
        <v>1.0090596596129187</v>
      </c>
      <c r="AW275" s="74">
        <f ca="1">PRODUCT(AV$4:AV275)</f>
        <v>10.851223569261288</v>
      </c>
      <c r="BO275" s="70">
        <f t="shared" si="218"/>
        <v>272</v>
      </c>
      <c r="BP275" s="171">
        <f t="shared" ca="1" si="221"/>
        <v>0.1143</v>
      </c>
      <c r="BQ275" s="172">
        <f t="shared" ca="1" si="208"/>
        <v>9.059659612918658E-3</v>
      </c>
      <c r="BR275" s="172">
        <f t="shared" ca="1" si="220"/>
        <v>9.215550611571062E-2</v>
      </c>
    </row>
    <row r="276" spans="5:70">
      <c r="E276">
        <f t="shared" si="189"/>
        <v>273</v>
      </c>
      <c r="F276" s="64">
        <f t="shared" si="209"/>
        <v>77.666666666666146</v>
      </c>
      <c r="G276" s="55">
        <f t="shared" si="190"/>
        <v>0</v>
      </c>
      <c r="H276" s="78">
        <f t="shared" si="219"/>
        <v>1</v>
      </c>
      <c r="I276" s="79">
        <f t="shared" ca="1" si="198"/>
        <v>1005105.4987594845</v>
      </c>
      <c r="J276" s="79">
        <f t="shared" ca="1" si="191"/>
        <v>9105.9136938337651</v>
      </c>
      <c r="K276" s="80">
        <f t="shared" ca="1" si="192"/>
        <v>-20</v>
      </c>
      <c r="L276" s="80">
        <f t="shared" ca="1" si="199"/>
        <v>-837.58791563290379</v>
      </c>
      <c r="M276" s="80">
        <f t="shared" ca="1" si="222"/>
        <v>0</v>
      </c>
      <c r="N276" s="80">
        <f t="shared" ca="1" si="200"/>
        <v>0</v>
      </c>
      <c r="O276" s="81">
        <f t="shared" ca="1" si="193"/>
        <v>-1944.1138067905574</v>
      </c>
      <c r="P276" s="79">
        <f t="shared" ca="1" si="194"/>
        <v>1011409.7107308948</v>
      </c>
      <c r="Q276" s="35"/>
      <c r="R276">
        <f t="shared" ca="1" si="201"/>
        <v>393</v>
      </c>
      <c r="S276" s="78">
        <f t="shared" ca="1" si="210"/>
        <v>87.666666666665378</v>
      </c>
      <c r="T276" s="55">
        <f t="shared" ca="1" si="202"/>
        <v>1.7882078716896954E-2</v>
      </c>
      <c r="U276" s="78">
        <f t="shared" ca="1" si="203"/>
        <v>0.1322223586649024</v>
      </c>
      <c r="V276" s="79">
        <f t="shared" ca="1" si="211"/>
        <v>290132.90551072155</v>
      </c>
      <c r="W276" s="79">
        <f t="shared" ca="1" si="195"/>
        <v>2628.505366434229</v>
      </c>
      <c r="X276" s="80">
        <f t="shared" ca="1" si="212"/>
        <v>-2.6444471732980479</v>
      </c>
      <c r="Y276" s="80">
        <f t="shared" ca="1" si="213"/>
        <v>-120.88871062946733</v>
      </c>
      <c r="Z276" s="80">
        <f t="shared" ca="1" si="204"/>
        <v>0</v>
      </c>
      <c r="AA276" s="80">
        <f t="shared" ca="1" si="214"/>
        <v>0</v>
      </c>
      <c r="AB276" s="81">
        <f t="shared" ca="1" si="196"/>
        <v>-257.05531304684985</v>
      </c>
      <c r="AC276" s="79">
        <f t="shared" ca="1" si="197"/>
        <v>292380.82240630616</v>
      </c>
      <c r="AD276" s="35"/>
      <c r="AE276" s="55">
        <f t="shared" ca="1" si="215"/>
        <v>1.7882078716896954E-2</v>
      </c>
      <c r="AF276" s="78">
        <f t="shared" ca="1" si="216"/>
        <v>0.1322223586649024</v>
      </c>
      <c r="AG276" s="35"/>
      <c r="AH276" s="35"/>
      <c r="AR276" s="69">
        <f t="shared" si="205"/>
        <v>23</v>
      </c>
      <c r="AS276" s="70">
        <f t="shared" si="217"/>
        <v>273</v>
      </c>
      <c r="AT276" s="71">
        <f t="shared" ca="1" si="223"/>
        <v>8.9412076995868506E-2</v>
      </c>
      <c r="AU276" s="72">
        <f t="shared" ca="1" si="206"/>
        <v>9.059659612918658E-3</v>
      </c>
      <c r="AV276" s="73">
        <f t="shared" ca="1" si="207"/>
        <v>1.0090596596129187</v>
      </c>
      <c r="AW276" s="74">
        <f ca="1">PRODUCT(AV$4:AV276)</f>
        <v>10.949531961182476</v>
      </c>
      <c r="BO276" s="70">
        <f t="shared" si="218"/>
        <v>273</v>
      </c>
      <c r="BP276" s="171">
        <f t="shared" ca="1" si="221"/>
        <v>0.1143</v>
      </c>
      <c r="BQ276" s="172">
        <f t="shared" ca="1" si="208"/>
        <v>9.059659612918658E-3</v>
      </c>
      <c r="BR276" s="172">
        <f t="shared" ca="1" si="220"/>
        <v>9.1328104575166574E-2</v>
      </c>
    </row>
    <row r="277" spans="5:70">
      <c r="E277">
        <f t="shared" si="189"/>
        <v>274</v>
      </c>
      <c r="F277" s="64">
        <f t="shared" si="209"/>
        <v>77.749999999999474</v>
      </c>
      <c r="G277" s="55">
        <f t="shared" si="190"/>
        <v>0</v>
      </c>
      <c r="H277" s="78">
        <f t="shared" si="219"/>
        <v>1</v>
      </c>
      <c r="I277" s="79">
        <f t="shared" ca="1" si="198"/>
        <v>1011409.7107308948</v>
      </c>
      <c r="J277" s="79">
        <f t="shared" ca="1" si="191"/>
        <v>9163.0277084224308</v>
      </c>
      <c r="K277" s="80">
        <f t="shared" ca="1" si="192"/>
        <v>-20</v>
      </c>
      <c r="L277" s="80">
        <f t="shared" ca="1" si="199"/>
        <v>-842.84142560907912</v>
      </c>
      <c r="M277" s="80">
        <f t="shared" ca="1" si="222"/>
        <v>0</v>
      </c>
      <c r="N277" s="80">
        <f t="shared" ca="1" si="200"/>
        <v>0</v>
      </c>
      <c r="O277" s="81">
        <f t="shared" ca="1" si="193"/>
        <v>-1944.1138067905574</v>
      </c>
      <c r="P277" s="79">
        <f t="shared" ca="1" si="194"/>
        <v>1017765.7832069176</v>
      </c>
      <c r="Q277" s="35"/>
      <c r="R277">
        <f t="shared" ca="1" si="201"/>
        <v>394</v>
      </c>
      <c r="S277" s="78">
        <f t="shared" ca="1" si="210"/>
        <v>87.749999999998707</v>
      </c>
      <c r="T277" s="55">
        <f t="shared" ca="1" si="202"/>
        <v>1.7882078716896954E-2</v>
      </c>
      <c r="U277" s="78">
        <f t="shared" ca="1" si="203"/>
        <v>0.12985794803912282</v>
      </c>
      <c r="V277" s="79">
        <f t="shared" ca="1" si="211"/>
        <v>287152.44552472554</v>
      </c>
      <c r="W277" s="79">
        <f t="shared" ca="1" si="195"/>
        <v>2601.5034134711809</v>
      </c>
      <c r="X277" s="80">
        <f t="shared" ca="1" si="212"/>
        <v>-2.5971589607824566</v>
      </c>
      <c r="Y277" s="80">
        <f t="shared" ca="1" si="213"/>
        <v>-119.64685230196898</v>
      </c>
      <c r="Z277" s="80">
        <f t="shared" ca="1" si="204"/>
        <v>0</v>
      </c>
      <c r="AA277" s="80">
        <f t="shared" ca="1" si="214"/>
        <v>0</v>
      </c>
      <c r="AB277" s="81">
        <f t="shared" ca="1" si="196"/>
        <v>-252.45862970434948</v>
      </c>
      <c r="AC277" s="79">
        <f t="shared" ca="1" si="197"/>
        <v>289379.24629722961</v>
      </c>
      <c r="AD277" s="35"/>
      <c r="AE277" s="55">
        <f t="shared" ca="1" si="215"/>
        <v>1.7882078716896954E-2</v>
      </c>
      <c r="AF277" s="78">
        <f t="shared" ca="1" si="216"/>
        <v>0.12985794803912282</v>
      </c>
      <c r="AG277" s="35"/>
      <c r="AH277" s="35"/>
      <c r="AR277" s="69">
        <f t="shared" si="205"/>
        <v>23</v>
      </c>
      <c r="AS277" s="70">
        <f t="shared" si="217"/>
        <v>274</v>
      </c>
      <c r="AT277" s="71">
        <f t="shared" ca="1" si="223"/>
        <v>8.860203401300186E-2</v>
      </c>
      <c r="AU277" s="72">
        <f t="shared" ca="1" si="206"/>
        <v>9.059659612918658E-3</v>
      </c>
      <c r="AV277" s="73">
        <f t="shared" ca="1" si="207"/>
        <v>1.0090596596129187</v>
      </c>
      <c r="AW277" s="74">
        <f ca="1">PRODUCT(AV$4:AV277)</f>
        <v>11.048730993671564</v>
      </c>
      <c r="BO277" s="70">
        <f t="shared" si="218"/>
        <v>274</v>
      </c>
      <c r="BP277" s="171">
        <f t="shared" ca="1" si="221"/>
        <v>0.1143</v>
      </c>
      <c r="BQ277" s="172">
        <f t="shared" ca="1" si="208"/>
        <v>9.059659612918658E-3</v>
      </c>
      <c r="BR277" s="172">
        <f t="shared" ca="1" si="220"/>
        <v>9.0508131709675699E-2</v>
      </c>
    </row>
    <row r="278" spans="5:70">
      <c r="E278">
        <f t="shared" si="189"/>
        <v>275</v>
      </c>
      <c r="F278" s="64">
        <f t="shared" si="209"/>
        <v>77.833333333332803</v>
      </c>
      <c r="G278" s="55">
        <f t="shared" si="190"/>
        <v>0</v>
      </c>
      <c r="H278" s="78">
        <f t="shared" si="219"/>
        <v>1</v>
      </c>
      <c r="I278" s="79">
        <f t="shared" ca="1" si="198"/>
        <v>1017765.7832069176</v>
      </c>
      <c r="J278" s="79">
        <f t="shared" ca="1" si="191"/>
        <v>9220.6115615302369</v>
      </c>
      <c r="K278" s="80">
        <f t="shared" ca="1" si="192"/>
        <v>-20</v>
      </c>
      <c r="L278" s="80">
        <f t="shared" ca="1" si="199"/>
        <v>-848.13815267243137</v>
      </c>
      <c r="M278" s="80">
        <f t="shared" ca="1" si="222"/>
        <v>0</v>
      </c>
      <c r="N278" s="80">
        <f t="shared" ca="1" si="200"/>
        <v>0</v>
      </c>
      <c r="O278" s="81">
        <f t="shared" ca="1" si="193"/>
        <v>-1944.1138067905574</v>
      </c>
      <c r="P278" s="79">
        <f t="shared" ca="1" si="194"/>
        <v>1024174.1428089848</v>
      </c>
      <c r="Q278" s="35"/>
      <c r="R278">
        <f t="shared" ca="1" si="201"/>
        <v>395</v>
      </c>
      <c r="S278" s="78">
        <f t="shared" ca="1" si="210"/>
        <v>87.833333333332035</v>
      </c>
      <c r="T278" s="55">
        <f t="shared" ca="1" si="202"/>
        <v>1.7882078716896954E-2</v>
      </c>
      <c r="U278" s="78">
        <f t="shared" ca="1" si="203"/>
        <v>0.1275358179902725</v>
      </c>
      <c r="V278" s="79">
        <f t="shared" ca="1" si="211"/>
        <v>284204.54383590625</v>
      </c>
      <c r="W278" s="79">
        <f t="shared" ca="1" si="195"/>
        <v>2574.7964275981303</v>
      </c>
      <c r="X278" s="80">
        <f t="shared" ca="1" si="212"/>
        <v>-2.5507163598054499</v>
      </c>
      <c r="Y278" s="80">
        <f t="shared" ca="1" si="213"/>
        <v>-118.41855993162761</v>
      </c>
      <c r="Z278" s="80">
        <f t="shared" ca="1" si="204"/>
        <v>0</v>
      </c>
      <c r="AA278" s="80">
        <f t="shared" ca="1" si="214"/>
        <v>0</v>
      </c>
      <c r="AB278" s="81">
        <f t="shared" ca="1" si="196"/>
        <v>-247.94414461521629</v>
      </c>
      <c r="AC278" s="79">
        <f t="shared" ca="1" si="197"/>
        <v>286410.42684259772</v>
      </c>
      <c r="AD278" s="35"/>
      <c r="AE278" s="55">
        <f t="shared" ca="1" si="215"/>
        <v>1.7882078716896954E-2</v>
      </c>
      <c r="AF278" s="78">
        <f t="shared" ca="1" si="216"/>
        <v>0.1275358179902725</v>
      </c>
      <c r="AG278" s="35"/>
      <c r="AH278" s="35"/>
      <c r="AR278" s="69">
        <f t="shared" si="205"/>
        <v>23</v>
      </c>
      <c r="AS278" s="70">
        <f t="shared" si="217"/>
        <v>275</v>
      </c>
      <c r="AT278" s="71">
        <f t="shared" ca="1" si="223"/>
        <v>8.7799329743831825E-2</v>
      </c>
      <c r="AU278" s="72">
        <f t="shared" ca="1" si="206"/>
        <v>9.059659612918658E-3</v>
      </c>
      <c r="AV278" s="73">
        <f t="shared" ca="1" si="207"/>
        <v>1.0090596596129187</v>
      </c>
      <c r="AW278" s="74">
        <f ca="1">PRODUCT(AV$4:AV278)</f>
        <v>11.148828735628932</v>
      </c>
      <c r="BO278" s="70">
        <f t="shared" si="218"/>
        <v>275</v>
      </c>
      <c r="BP278" s="171">
        <f t="shared" ca="1" si="221"/>
        <v>0.1143</v>
      </c>
      <c r="BQ278" s="172">
        <f t="shared" ca="1" si="208"/>
        <v>9.059659612918658E-3</v>
      </c>
      <c r="BR278" s="172">
        <f t="shared" ca="1" si="220"/>
        <v>8.9695520822222902E-2</v>
      </c>
    </row>
    <row r="279" spans="5:70">
      <c r="E279">
        <f t="shared" si="189"/>
        <v>276</v>
      </c>
      <c r="F279" s="64">
        <f t="shared" si="209"/>
        <v>77.916666666666131</v>
      </c>
      <c r="G279" s="55">
        <f t="shared" si="190"/>
        <v>0</v>
      </c>
      <c r="H279" s="78">
        <f t="shared" si="219"/>
        <v>1</v>
      </c>
      <c r="I279" s="79">
        <f t="shared" ca="1" si="198"/>
        <v>1024174.1428089848</v>
      </c>
      <c r="J279" s="79">
        <f t="shared" ca="1" si="191"/>
        <v>9278.6691182021459</v>
      </c>
      <c r="K279" s="80">
        <f t="shared" ca="1" si="192"/>
        <v>-20</v>
      </c>
      <c r="L279" s="80">
        <f t="shared" ca="1" si="199"/>
        <v>-853.47845234082081</v>
      </c>
      <c r="M279" s="80">
        <f t="shared" ca="1" si="222"/>
        <v>0</v>
      </c>
      <c r="N279" s="80">
        <f t="shared" ca="1" si="200"/>
        <v>0</v>
      </c>
      <c r="O279" s="81">
        <f t="shared" ca="1" si="193"/>
        <v>-1944.1138067905574</v>
      </c>
      <c r="P279" s="79">
        <f t="shared" ca="1" si="194"/>
        <v>1030635.2196680557</v>
      </c>
      <c r="Q279" s="35"/>
      <c r="R279">
        <f t="shared" ca="1" si="201"/>
        <v>396</v>
      </c>
      <c r="S279" s="78">
        <f t="shared" ca="1" si="210"/>
        <v>87.916666666665364</v>
      </c>
      <c r="T279" s="55">
        <f t="shared" ca="1" si="202"/>
        <v>1.7882078716896954E-2</v>
      </c>
      <c r="U279" s="78">
        <f t="shared" ca="1" si="203"/>
        <v>0.1252552124537466</v>
      </c>
      <c r="V279" s="79">
        <f t="shared" ca="1" si="211"/>
        <v>281288.81304445834</v>
      </c>
      <c r="W279" s="79">
        <f t="shared" ca="1" si="195"/>
        <v>2548.3808991047063</v>
      </c>
      <c r="X279" s="80">
        <f t="shared" ca="1" si="212"/>
        <v>-2.505104249074932</v>
      </c>
      <c r="Y279" s="80">
        <f t="shared" ca="1" si="213"/>
        <v>-117.20367210185765</v>
      </c>
      <c r="Z279" s="80">
        <f t="shared" ca="1" si="204"/>
        <v>0</v>
      </c>
      <c r="AA279" s="80">
        <f t="shared" ca="1" si="214"/>
        <v>0</v>
      </c>
      <c r="AB279" s="81">
        <f t="shared" ca="1" si="196"/>
        <v>-243.51038790381332</v>
      </c>
      <c r="AC279" s="79">
        <f t="shared" ca="1" si="197"/>
        <v>283473.97477930831</v>
      </c>
      <c r="AD279" s="35"/>
      <c r="AE279" s="55">
        <f t="shared" ca="1" si="215"/>
        <v>1.7882078716896954E-2</v>
      </c>
      <c r="AF279" s="78">
        <f t="shared" ca="1" si="216"/>
        <v>0.1252552124537466</v>
      </c>
      <c r="AG279" s="35"/>
      <c r="AH279" s="35"/>
      <c r="AR279" s="69">
        <f t="shared" si="205"/>
        <v>23</v>
      </c>
      <c r="AS279" s="70">
        <f t="shared" si="217"/>
        <v>276</v>
      </c>
      <c r="AT279" s="71">
        <f t="shared" ca="1" si="223"/>
        <v>8.7003897702110297E-2</v>
      </c>
      <c r="AU279" s="72">
        <f t="shared" ca="1" si="206"/>
        <v>9.059659612918658E-3</v>
      </c>
      <c r="AV279" s="73">
        <f t="shared" ca="1" si="207"/>
        <v>1.0090596596129187</v>
      </c>
      <c r="AW279" s="74">
        <f ca="1">PRODUCT(AV$4:AV279)</f>
        <v>11.249833329056456</v>
      </c>
      <c r="BO279" s="70">
        <f t="shared" si="218"/>
        <v>276</v>
      </c>
      <c r="BP279" s="171">
        <f t="shared" ca="1" si="221"/>
        <v>0.1143</v>
      </c>
      <c r="BQ279" s="172">
        <f t="shared" ca="1" si="208"/>
        <v>9.059659612918658E-3</v>
      </c>
      <c r="BR279" s="172">
        <f t="shared" ca="1" si="220"/>
        <v>8.8890205814620163E-2</v>
      </c>
    </row>
    <row r="280" spans="5:70">
      <c r="E280">
        <f t="shared" si="189"/>
        <v>277</v>
      </c>
      <c r="F280" s="64">
        <f t="shared" si="209"/>
        <v>77.99999999999946</v>
      </c>
      <c r="G280" s="55">
        <f t="shared" si="190"/>
        <v>0</v>
      </c>
      <c r="H280" s="78">
        <f t="shared" si="219"/>
        <v>1</v>
      </c>
      <c r="I280" s="79">
        <f t="shared" ca="1" si="198"/>
        <v>1030635.2196680557</v>
      </c>
      <c r="J280" s="79">
        <f t="shared" ca="1" si="191"/>
        <v>9337.2042752782327</v>
      </c>
      <c r="K280" s="80">
        <f t="shared" ca="1" si="192"/>
        <v>-20</v>
      </c>
      <c r="L280" s="80">
        <f t="shared" ca="1" si="199"/>
        <v>-858.86268305671308</v>
      </c>
      <c r="M280" s="80">
        <f t="shared" ca="1" si="222"/>
        <v>-7729.7641475104174</v>
      </c>
      <c r="N280" s="80">
        <f t="shared" ca="1" si="200"/>
        <v>0</v>
      </c>
      <c r="O280" s="81">
        <f t="shared" ca="1" si="193"/>
        <v>-1944.1138067905574</v>
      </c>
      <c r="P280" s="79">
        <f t="shared" ca="1" si="194"/>
        <v>1029419.6833059762</v>
      </c>
      <c r="Q280" s="35"/>
      <c r="R280">
        <f t="shared" ca="1" si="201"/>
        <v>397</v>
      </c>
      <c r="S280" s="78">
        <f t="shared" ca="1" si="210"/>
        <v>87.999999999998693</v>
      </c>
      <c r="T280" s="55">
        <f t="shared" ca="1" si="202"/>
        <v>1.7882078716896954E-2</v>
      </c>
      <c r="U280" s="78">
        <f t="shared" ca="1" si="203"/>
        <v>0.12301538888494705</v>
      </c>
      <c r="V280" s="79">
        <f t="shared" ca="1" si="211"/>
        <v>278404.87084811303</v>
      </c>
      <c r="W280" s="79">
        <f t="shared" ca="1" si="195"/>
        <v>2522.2533644624846</v>
      </c>
      <c r="X280" s="80">
        <f t="shared" ca="1" si="212"/>
        <v>-2.460307777698941</v>
      </c>
      <c r="Y280" s="80">
        <f t="shared" ca="1" si="213"/>
        <v>-116.0020295200471</v>
      </c>
      <c r="Z280" s="80">
        <f t="shared" ca="1" si="204"/>
        <v>-2088.0365313608477</v>
      </c>
      <c r="AA280" s="80">
        <f t="shared" ca="1" si="214"/>
        <v>0</v>
      </c>
      <c r="AB280" s="81">
        <f t="shared" ca="1" si="196"/>
        <v>-239.15591597893524</v>
      </c>
      <c r="AC280" s="79">
        <f t="shared" ca="1" si="197"/>
        <v>278481.46942793799</v>
      </c>
      <c r="AD280" s="35"/>
      <c r="AE280" s="55">
        <f t="shared" ca="1" si="215"/>
        <v>1.7882078716896954E-2</v>
      </c>
      <c r="AF280" s="78">
        <f t="shared" ca="1" si="216"/>
        <v>0.12301538888494705</v>
      </c>
      <c r="AG280" s="35"/>
      <c r="AH280" s="35"/>
      <c r="AR280" s="69">
        <f t="shared" si="205"/>
        <v>24</v>
      </c>
      <c r="AS280" s="70">
        <f t="shared" si="217"/>
        <v>277</v>
      </c>
      <c r="AT280" s="71">
        <f t="shared" ca="1" si="223"/>
        <v>8.6215672003931987E-2</v>
      </c>
      <c r="AU280" s="72">
        <f t="shared" ca="1" si="206"/>
        <v>9.059659612918658E-3</v>
      </c>
      <c r="AV280" s="73">
        <f t="shared" ca="1" si="207"/>
        <v>1.0090596596129187</v>
      </c>
      <c r="AW280" s="74">
        <f ca="1">PRODUCT(AV$4:AV280)</f>
        <v>11.351752989719774</v>
      </c>
      <c r="BO280" s="70">
        <f t="shared" si="218"/>
        <v>277</v>
      </c>
      <c r="BP280" s="171">
        <f t="shared" ca="1" si="221"/>
        <v>0.1143</v>
      </c>
      <c r="BQ280" s="172">
        <f t="shared" ca="1" si="208"/>
        <v>9.059659612918658E-3</v>
      </c>
      <c r="BR280" s="172">
        <f t="shared" ca="1" si="220"/>
        <v>8.8092121182130084E-2</v>
      </c>
    </row>
    <row r="281" spans="5:70">
      <c r="E281">
        <f t="shared" si="189"/>
        <v>278</v>
      </c>
      <c r="F281" s="64">
        <f t="shared" si="209"/>
        <v>78.083333333332789</v>
      </c>
      <c r="G281" s="55">
        <f t="shared" si="190"/>
        <v>0</v>
      </c>
      <c r="H281" s="78">
        <f t="shared" si="219"/>
        <v>1</v>
      </c>
      <c r="I281" s="79">
        <f t="shared" ca="1" si="198"/>
        <v>1029419.6833059762</v>
      </c>
      <c r="J281" s="79">
        <f t="shared" ca="1" si="191"/>
        <v>9326.1919295906682</v>
      </c>
      <c r="K281" s="80">
        <f t="shared" ca="1" si="192"/>
        <v>-20</v>
      </c>
      <c r="L281" s="80">
        <f t="shared" ca="1" si="199"/>
        <v>-857.84973608831353</v>
      </c>
      <c r="M281" s="80">
        <f t="shared" ca="1" si="222"/>
        <v>0</v>
      </c>
      <c r="N281" s="80">
        <f t="shared" ca="1" si="200"/>
        <v>0</v>
      </c>
      <c r="O281" s="81">
        <f t="shared" ca="1" si="193"/>
        <v>-1944.1138067905574</v>
      </c>
      <c r="P281" s="79">
        <f t="shared" ca="1" si="194"/>
        <v>1035923.911692688</v>
      </c>
      <c r="Q281" s="35"/>
      <c r="R281">
        <f t="shared" ca="1" si="201"/>
        <v>398</v>
      </c>
      <c r="S281" s="78">
        <f t="shared" ca="1" si="210"/>
        <v>88.083333333332021</v>
      </c>
      <c r="T281" s="55">
        <f t="shared" ca="1" si="202"/>
        <v>1.7882078716896954E-2</v>
      </c>
      <c r="U281" s="78">
        <f t="shared" ca="1" si="203"/>
        <v>0.12081561801751674</v>
      </c>
      <c r="V281" s="79">
        <f t="shared" ca="1" si="211"/>
        <v>273501.6418704305</v>
      </c>
      <c r="W281" s="79">
        <f t="shared" ca="1" si="195"/>
        <v>2477.8317789204816</v>
      </c>
      <c r="X281" s="80">
        <f t="shared" ca="1" si="212"/>
        <v>-2.4163123603503349</v>
      </c>
      <c r="Y281" s="80">
        <f t="shared" ca="1" si="213"/>
        <v>-113.95901744601271</v>
      </c>
      <c r="Z281" s="80">
        <f t="shared" ca="1" si="204"/>
        <v>0</v>
      </c>
      <c r="AA281" s="80">
        <f t="shared" ca="1" si="214"/>
        <v>0</v>
      </c>
      <c r="AB281" s="81">
        <f t="shared" ca="1" si="196"/>
        <v>-234.87931106378832</v>
      </c>
      <c r="AC281" s="79">
        <f t="shared" ca="1" si="197"/>
        <v>275628.21900848078</v>
      </c>
      <c r="AD281" s="35"/>
      <c r="AE281" s="55">
        <f t="shared" ca="1" si="215"/>
        <v>1.7882078716896954E-2</v>
      </c>
      <c r="AF281" s="78">
        <f t="shared" ca="1" si="216"/>
        <v>0.12081561801751674</v>
      </c>
      <c r="AG281" s="35"/>
      <c r="AH281" s="35"/>
      <c r="AR281" s="69">
        <f t="shared" si="205"/>
        <v>24</v>
      </c>
      <c r="AS281" s="70">
        <f t="shared" si="217"/>
        <v>278</v>
      </c>
      <c r="AT281" s="71">
        <f t="shared" ca="1" si="223"/>
        <v>8.5434587362277326E-2</v>
      </c>
      <c r="AU281" s="72">
        <f t="shared" ca="1" si="206"/>
        <v>9.059659612918658E-3</v>
      </c>
      <c r="AV281" s="73">
        <f t="shared" ca="1" si="207"/>
        <v>1.0090596596129187</v>
      </c>
      <c r="AW281" s="74">
        <f ca="1">PRODUCT(AV$4:AV281)</f>
        <v>11.454596007816567</v>
      </c>
      <c r="BO281" s="70">
        <f t="shared" si="218"/>
        <v>278</v>
      </c>
      <c r="BP281" s="171">
        <f t="shared" ca="1" si="221"/>
        <v>0.1143</v>
      </c>
      <c r="BQ281" s="172">
        <f t="shared" ca="1" si="208"/>
        <v>9.059659612918658E-3</v>
      </c>
      <c r="BR281" s="172">
        <f t="shared" ca="1" si="220"/>
        <v>8.7301202008137707E-2</v>
      </c>
    </row>
    <row r="282" spans="5:70">
      <c r="E282">
        <f t="shared" si="189"/>
        <v>279</v>
      </c>
      <c r="F282" s="64">
        <f t="shared" si="209"/>
        <v>78.166666666666117</v>
      </c>
      <c r="G282" s="55">
        <f t="shared" si="190"/>
        <v>0</v>
      </c>
      <c r="H282" s="78">
        <f t="shared" si="219"/>
        <v>1</v>
      </c>
      <c r="I282" s="79">
        <f t="shared" ca="1" si="198"/>
        <v>1035923.911692688</v>
      </c>
      <c r="J282" s="79">
        <f t="shared" ca="1" si="191"/>
        <v>9385.1180248189594</v>
      </c>
      <c r="K282" s="80">
        <f t="shared" ca="1" si="192"/>
        <v>-20</v>
      </c>
      <c r="L282" s="80">
        <f t="shared" ca="1" si="199"/>
        <v>-863.26992641057336</v>
      </c>
      <c r="M282" s="80">
        <f t="shared" ca="1" si="222"/>
        <v>0</v>
      </c>
      <c r="N282" s="80">
        <f t="shared" ca="1" si="200"/>
        <v>0</v>
      </c>
      <c r="O282" s="81">
        <f t="shared" ca="1" si="193"/>
        <v>-1944.1138067905574</v>
      </c>
      <c r="P282" s="79">
        <f t="shared" ca="1" si="194"/>
        <v>1042481.6459843059</v>
      </c>
      <c r="Q282" s="35"/>
      <c r="R282">
        <f t="shared" ca="1" si="201"/>
        <v>399</v>
      </c>
      <c r="S282" s="78">
        <f t="shared" ca="1" si="210"/>
        <v>88.16666666666535</v>
      </c>
      <c r="T282" s="55">
        <f t="shared" ca="1" si="202"/>
        <v>1.7882078716896954E-2</v>
      </c>
      <c r="U282" s="78">
        <f t="shared" ca="1" si="203"/>
        <v>0.11865518362589694</v>
      </c>
      <c r="V282" s="79">
        <f t="shared" ca="1" si="211"/>
        <v>270699.41349957301</v>
      </c>
      <c r="W282" s="79">
        <f t="shared" ca="1" si="195"/>
        <v>2452.4445437228492</v>
      </c>
      <c r="X282" s="80">
        <f t="shared" ca="1" si="212"/>
        <v>-2.3731036725179386</v>
      </c>
      <c r="Y282" s="80">
        <f t="shared" ca="1" si="213"/>
        <v>-112.79142229148876</v>
      </c>
      <c r="Z282" s="80">
        <f t="shared" ca="1" si="204"/>
        <v>0</v>
      </c>
      <c r="AA282" s="80">
        <f t="shared" ca="1" si="214"/>
        <v>0</v>
      </c>
      <c r="AB282" s="81">
        <f t="shared" ca="1" si="196"/>
        <v>-230.67918073437511</v>
      </c>
      <c r="AC282" s="79">
        <f t="shared" ca="1" si="197"/>
        <v>272806.01433659747</v>
      </c>
      <c r="AD282" s="35"/>
      <c r="AE282" s="55">
        <f t="shared" ca="1" si="215"/>
        <v>1.7882078716896954E-2</v>
      </c>
      <c r="AF282" s="78">
        <f t="shared" ca="1" si="216"/>
        <v>0.11865518362589694</v>
      </c>
      <c r="AG282" s="35"/>
      <c r="AH282" s="35"/>
      <c r="AR282" s="69">
        <f t="shared" si="205"/>
        <v>24</v>
      </c>
      <c r="AS282" s="70">
        <f t="shared" si="217"/>
        <v>279</v>
      </c>
      <c r="AT282" s="71">
        <f t="shared" ca="1" si="223"/>
        <v>8.4660579081604931E-2</v>
      </c>
      <c r="AU282" s="72">
        <f t="shared" ca="1" si="206"/>
        <v>9.059659612918658E-3</v>
      </c>
      <c r="AV282" s="73">
        <f t="shared" ca="1" si="207"/>
        <v>1.0090596596129187</v>
      </c>
      <c r="AW282" s="74">
        <f ca="1">PRODUCT(AV$4:AV282)</f>
        <v>11.558370748650882</v>
      </c>
      <c r="BO282" s="70">
        <f t="shared" si="218"/>
        <v>279</v>
      </c>
      <c r="BP282" s="171">
        <f t="shared" ca="1" si="221"/>
        <v>0.1143</v>
      </c>
      <c r="BQ282" s="172">
        <f t="shared" ca="1" si="208"/>
        <v>9.059659612918658E-3</v>
      </c>
      <c r="BR282" s="172">
        <f t="shared" ca="1" si="220"/>
        <v>8.6517383958870153E-2</v>
      </c>
    </row>
    <row r="283" spans="5:70">
      <c r="E283">
        <f t="shared" ref="E283:E335" si="224">E282+1</f>
        <v>280</v>
      </c>
      <c r="F283" s="64">
        <f t="shared" si="209"/>
        <v>78.249999999999446</v>
      </c>
      <c r="G283" s="55">
        <f t="shared" si="190"/>
        <v>0</v>
      </c>
      <c r="H283" s="78">
        <f t="shared" si="219"/>
        <v>1</v>
      </c>
      <c r="I283" s="79">
        <f t="shared" ca="1" si="198"/>
        <v>1042481.6459843059</v>
      </c>
      <c r="J283" s="79">
        <f t="shared" ca="1" si="191"/>
        <v>9444.5288653329826</v>
      </c>
      <c r="K283" s="80">
        <f t="shared" ca="1" si="192"/>
        <v>-20</v>
      </c>
      <c r="L283" s="80">
        <f t="shared" ca="1" si="199"/>
        <v>-868.73470498692166</v>
      </c>
      <c r="M283" s="80">
        <f t="shared" ca="1" si="222"/>
        <v>0</v>
      </c>
      <c r="N283" s="80">
        <f t="shared" ca="1" si="200"/>
        <v>0</v>
      </c>
      <c r="O283" s="81">
        <f t="shared" ca="1" si="193"/>
        <v>-1944.1138067905574</v>
      </c>
      <c r="P283" s="79">
        <f t="shared" ca="1" si="194"/>
        <v>1049093.3263378614</v>
      </c>
      <c r="Q283" s="35"/>
      <c r="R283">
        <f t="shared" ca="1" si="201"/>
        <v>400</v>
      </c>
      <c r="S283" s="78">
        <f t="shared" ca="1" si="210"/>
        <v>88.249999999998678</v>
      </c>
      <c r="T283" s="55">
        <f t="shared" ca="1" si="202"/>
        <v>1.7882078716896954E-2</v>
      </c>
      <c r="U283" s="78">
        <f t="shared" ca="1" si="203"/>
        <v>0.1165333822921308</v>
      </c>
      <c r="V283" s="79">
        <f t="shared" ca="1" si="211"/>
        <v>267927.6757137875</v>
      </c>
      <c r="W283" s="79">
        <f t="shared" ca="1" si="195"/>
        <v>2427.3335428473679</v>
      </c>
      <c r="X283" s="80">
        <f t="shared" ca="1" si="212"/>
        <v>-2.3306676458426159</v>
      </c>
      <c r="Y283" s="80">
        <f t="shared" ca="1" si="213"/>
        <v>-111.63653154741147</v>
      </c>
      <c r="Z283" s="80">
        <f t="shared" ca="1" si="204"/>
        <v>0</v>
      </c>
      <c r="AA283" s="80">
        <f t="shared" ca="1" si="214"/>
        <v>0</v>
      </c>
      <c r="AB283" s="81">
        <f t="shared" ca="1" si="196"/>
        <v>-226.55415746613372</v>
      </c>
      <c r="AC283" s="79">
        <f t="shared" ca="1" si="197"/>
        <v>270014.48789997544</v>
      </c>
      <c r="AD283" s="35"/>
      <c r="AE283" s="55">
        <f t="shared" ca="1" si="215"/>
        <v>1.7882078716896954E-2</v>
      </c>
      <c r="AF283" s="78">
        <f t="shared" ca="1" si="216"/>
        <v>0.1165333822921308</v>
      </c>
      <c r="AG283" s="35"/>
      <c r="AH283" s="35"/>
      <c r="AR283" s="69">
        <f t="shared" si="205"/>
        <v>24</v>
      </c>
      <c r="AS283" s="70">
        <f t="shared" si="217"/>
        <v>280</v>
      </c>
      <c r="AT283" s="71">
        <f t="shared" ca="1" si="223"/>
        <v>8.3893583052493004E-2</v>
      </c>
      <c r="AU283" s="72">
        <f t="shared" ca="1" si="206"/>
        <v>9.059659612918658E-3</v>
      </c>
      <c r="AV283" s="73">
        <f t="shared" ca="1" si="207"/>
        <v>1.0090596596129187</v>
      </c>
      <c r="AW283" s="74">
        <f ca="1">PRODUCT(AV$4:AV283)</f>
        <v>11.663085653313574</v>
      </c>
      <c r="BO283" s="70">
        <f t="shared" si="218"/>
        <v>280</v>
      </c>
      <c r="BP283" s="171">
        <f t="shared" ca="1" si="221"/>
        <v>0.1143</v>
      </c>
      <c r="BQ283" s="172">
        <f t="shared" ca="1" si="208"/>
        <v>9.059659612918658E-3</v>
      </c>
      <c r="BR283" s="172">
        <f t="shared" ca="1" si="220"/>
        <v>8.5740603278163699E-2</v>
      </c>
    </row>
    <row r="284" spans="5:70">
      <c r="E284">
        <f t="shared" si="224"/>
        <v>281</v>
      </c>
      <c r="F284" s="64">
        <f t="shared" si="209"/>
        <v>78.333333333332774</v>
      </c>
      <c r="G284" s="55">
        <f t="shared" si="190"/>
        <v>0</v>
      </c>
      <c r="H284" s="78">
        <f t="shared" si="219"/>
        <v>1</v>
      </c>
      <c r="I284" s="79">
        <f t="shared" ca="1" si="198"/>
        <v>1049093.3263378614</v>
      </c>
      <c r="J284" s="79">
        <f t="shared" ca="1" si="191"/>
        <v>9504.4284388056167</v>
      </c>
      <c r="K284" s="80">
        <f t="shared" ca="1" si="192"/>
        <v>-20</v>
      </c>
      <c r="L284" s="80">
        <f t="shared" ca="1" si="199"/>
        <v>-874.24443861488453</v>
      </c>
      <c r="M284" s="80">
        <f t="shared" ca="1" si="222"/>
        <v>0</v>
      </c>
      <c r="N284" s="80">
        <f t="shared" ca="1" si="200"/>
        <v>0</v>
      </c>
      <c r="O284" s="81">
        <f t="shared" ca="1" si="193"/>
        <v>-1944.1138067905574</v>
      </c>
      <c r="P284" s="79">
        <f t="shared" ca="1" si="194"/>
        <v>1055759.3965312613</v>
      </c>
      <c r="Q284" s="35"/>
      <c r="R284">
        <f t="shared" ca="1" si="201"/>
        <v>401</v>
      </c>
      <c r="S284" s="78">
        <f t="shared" ca="1" si="210"/>
        <v>88.333333333332007</v>
      </c>
      <c r="T284" s="55">
        <f t="shared" ca="1" si="202"/>
        <v>1.7882078716896954E-2</v>
      </c>
      <c r="U284" s="78">
        <f t="shared" ca="1" si="203"/>
        <v>0.11444952317683667</v>
      </c>
      <c r="V284" s="79">
        <f t="shared" ca="1" si="211"/>
        <v>265186.06757264544</v>
      </c>
      <c r="W284" s="79">
        <f t="shared" ca="1" si="195"/>
        <v>2402.4955062966142</v>
      </c>
      <c r="X284" s="80">
        <f t="shared" ca="1" si="212"/>
        <v>-2.2889904635367335</v>
      </c>
      <c r="Y284" s="80">
        <f t="shared" ca="1" si="213"/>
        <v>-110.49419482193561</v>
      </c>
      <c r="Z284" s="80">
        <f t="shared" ca="1" si="204"/>
        <v>0</v>
      </c>
      <c r="AA284" s="80">
        <f t="shared" ca="1" si="214"/>
        <v>0</v>
      </c>
      <c r="AB284" s="81">
        <f t="shared" ca="1" si="196"/>
        <v>-222.50289818868407</v>
      </c>
      <c r="AC284" s="79">
        <f t="shared" ca="1" si="197"/>
        <v>267253.27699546795</v>
      </c>
      <c r="AD284" s="35"/>
      <c r="AE284" s="55">
        <f t="shared" ca="1" si="215"/>
        <v>1.7882078716896954E-2</v>
      </c>
      <c r="AF284" s="78">
        <f t="shared" ca="1" si="216"/>
        <v>0.11444952317683667</v>
      </c>
      <c r="AG284" s="35"/>
      <c r="AH284" s="35"/>
      <c r="AR284" s="69">
        <f t="shared" si="205"/>
        <v>24</v>
      </c>
      <c r="AS284" s="70">
        <f t="shared" si="217"/>
        <v>281</v>
      </c>
      <c r="AT284" s="71">
        <f t="shared" ref="AT284:AT347" ca="1" si="225">(1-AU284)*AT283</f>
        <v>8.3133535746329298E-2</v>
      </c>
      <c r="AU284" s="72">
        <f t="shared" ca="1" si="206"/>
        <v>9.059659612918658E-3</v>
      </c>
      <c r="AV284" s="73">
        <f t="shared" ca="1" si="207"/>
        <v>1.0090596596129187</v>
      </c>
      <c r="AW284" s="74">
        <f ca="1">PRODUCT(AV$4:AV284)</f>
        <v>11.76874923936891</v>
      </c>
      <c r="BO284" s="70">
        <f t="shared" si="218"/>
        <v>281</v>
      </c>
      <c r="BP284" s="171">
        <f t="shared" ca="1" si="221"/>
        <v>0.1143</v>
      </c>
      <c r="BQ284" s="172">
        <f t="shared" ca="1" si="208"/>
        <v>9.059659612918658E-3</v>
      </c>
      <c r="BR284" s="172">
        <f t="shared" ca="1" si="220"/>
        <v>8.4970796782277772E-2</v>
      </c>
    </row>
    <row r="285" spans="5:70">
      <c r="E285">
        <f t="shared" si="224"/>
        <v>282</v>
      </c>
      <c r="F285" s="64">
        <f t="shared" si="209"/>
        <v>78.416666666666103</v>
      </c>
      <c r="G285" s="55">
        <f t="shared" si="190"/>
        <v>0</v>
      </c>
      <c r="H285" s="78">
        <f t="shared" si="219"/>
        <v>1</v>
      </c>
      <c r="I285" s="79">
        <f t="shared" ca="1" si="198"/>
        <v>1055759.3965312613</v>
      </c>
      <c r="J285" s="79">
        <f t="shared" ca="1" si="191"/>
        <v>9564.8207657136427</v>
      </c>
      <c r="K285" s="80">
        <f t="shared" ca="1" si="192"/>
        <v>-20</v>
      </c>
      <c r="L285" s="80">
        <f t="shared" ca="1" si="199"/>
        <v>-879.79949710938445</v>
      </c>
      <c r="M285" s="80">
        <f t="shared" ca="1" si="222"/>
        <v>0</v>
      </c>
      <c r="N285" s="80">
        <f t="shared" ca="1" si="200"/>
        <v>0</v>
      </c>
      <c r="O285" s="81">
        <f t="shared" ca="1" si="193"/>
        <v>-1944.1138067905574</v>
      </c>
      <c r="P285" s="79">
        <f t="shared" ca="1" si="194"/>
        <v>1062480.3039930749</v>
      </c>
      <c r="Q285" s="35"/>
      <c r="R285">
        <f t="shared" ca="1" si="201"/>
        <v>402</v>
      </c>
      <c r="S285" s="78">
        <f t="shared" ca="1" si="210"/>
        <v>88.416666666665336</v>
      </c>
      <c r="T285" s="55">
        <f t="shared" ca="1" si="202"/>
        <v>1.7882078716896954E-2</v>
      </c>
      <c r="U285" s="78">
        <f t="shared" ca="1" si="203"/>
        <v>0.11240292779427716</v>
      </c>
      <c r="V285" s="79">
        <f t="shared" ca="1" si="211"/>
        <v>262474.2328588863</v>
      </c>
      <c r="W285" s="79">
        <f t="shared" ca="1" si="195"/>
        <v>2377.9272068634596</v>
      </c>
      <c r="X285" s="80">
        <f t="shared" ca="1" si="212"/>
        <v>-2.2480585558855433</v>
      </c>
      <c r="Y285" s="80">
        <f t="shared" ca="1" si="213"/>
        <v>-109.36426369120264</v>
      </c>
      <c r="Z285" s="80">
        <f t="shared" ca="1" si="204"/>
        <v>0</v>
      </c>
      <c r="AA285" s="80">
        <f t="shared" ca="1" si="214"/>
        <v>0</v>
      </c>
      <c r="AB285" s="81">
        <f t="shared" ca="1" si="196"/>
        <v>-218.52408384853629</v>
      </c>
      <c r="AC285" s="79">
        <f t="shared" ca="1" si="197"/>
        <v>264522.02365965419</v>
      </c>
      <c r="AD285" s="35"/>
      <c r="AE285" s="55">
        <f t="shared" ca="1" si="215"/>
        <v>1.7882078716896954E-2</v>
      </c>
      <c r="AF285" s="78">
        <f t="shared" ca="1" si="216"/>
        <v>0.11240292779427716</v>
      </c>
      <c r="AG285" s="35"/>
      <c r="AH285" s="35"/>
      <c r="AR285" s="69">
        <f t="shared" si="205"/>
        <v>24</v>
      </c>
      <c r="AS285" s="70">
        <f t="shared" si="217"/>
        <v>282</v>
      </c>
      <c r="AT285" s="71">
        <f t="shared" ca="1" si="225"/>
        <v>8.2380374210049151E-2</v>
      </c>
      <c r="AU285" s="72">
        <f t="shared" ca="1" si="206"/>
        <v>9.059659612918658E-3</v>
      </c>
      <c r="AV285" s="73">
        <f t="shared" ca="1" si="207"/>
        <v>1.0090596596129187</v>
      </c>
      <c r="AW285" s="74">
        <f ca="1">PRODUCT(AV$4:AV285)</f>
        <v>11.875370101547388</v>
      </c>
      <c r="BO285" s="70">
        <f t="shared" si="218"/>
        <v>282</v>
      </c>
      <c r="BP285" s="171">
        <f t="shared" ca="1" si="221"/>
        <v>0.1143</v>
      </c>
      <c r="BQ285" s="172">
        <f t="shared" ca="1" si="208"/>
        <v>9.059659612918658E-3</v>
      </c>
      <c r="BR285" s="172">
        <f t="shared" ca="1" si="220"/>
        <v>8.4207901854755629E-2</v>
      </c>
    </row>
    <row r="286" spans="5:70">
      <c r="E286">
        <f t="shared" si="224"/>
        <v>283</v>
      </c>
      <c r="F286" s="64">
        <f t="shared" si="209"/>
        <v>78.499999999999432</v>
      </c>
      <c r="G286" s="55">
        <f t="shared" si="190"/>
        <v>0</v>
      </c>
      <c r="H286" s="78">
        <f t="shared" si="219"/>
        <v>1</v>
      </c>
      <c r="I286" s="79">
        <f t="shared" ca="1" si="198"/>
        <v>1062480.3039930749</v>
      </c>
      <c r="J286" s="79">
        <f t="shared" ca="1" si="191"/>
        <v>9625.7098996075983</v>
      </c>
      <c r="K286" s="80">
        <f t="shared" ca="1" si="192"/>
        <v>-20</v>
      </c>
      <c r="L286" s="80">
        <f t="shared" ca="1" si="199"/>
        <v>-885.4002533275625</v>
      </c>
      <c r="M286" s="80">
        <f t="shared" ca="1" si="222"/>
        <v>0</v>
      </c>
      <c r="N286" s="80">
        <f t="shared" ca="1" si="200"/>
        <v>0</v>
      </c>
      <c r="O286" s="81">
        <f t="shared" ca="1" si="193"/>
        <v>-1944.1138067905574</v>
      </c>
      <c r="P286" s="79">
        <f t="shared" ca="1" si="194"/>
        <v>1069256.4998325643</v>
      </c>
      <c r="Q286" s="35"/>
      <c r="R286">
        <f t="shared" ca="1" si="201"/>
        <v>403</v>
      </c>
      <c r="S286" s="78">
        <f t="shared" ca="1" si="210"/>
        <v>88.499999999998664</v>
      </c>
      <c r="T286" s="55">
        <f t="shared" ca="1" si="202"/>
        <v>1.7882078716896954E-2</v>
      </c>
      <c r="U286" s="78">
        <f t="shared" ca="1" si="203"/>
        <v>0.11039292979145021</v>
      </c>
      <c r="V286" s="79">
        <f t="shared" ca="1" si="211"/>
        <v>259791.82001021938</v>
      </c>
      <c r="W286" s="79">
        <f t="shared" ca="1" si="195"/>
        <v>2353.6254595132177</v>
      </c>
      <c r="X286" s="80">
        <f t="shared" ca="1" si="212"/>
        <v>-2.2078585958290042</v>
      </c>
      <c r="Y286" s="80">
        <f t="shared" ca="1" si="213"/>
        <v>-108.24659167092474</v>
      </c>
      <c r="Z286" s="80">
        <f t="shared" ca="1" si="204"/>
        <v>0</v>
      </c>
      <c r="AA286" s="80">
        <f t="shared" ca="1" si="214"/>
        <v>0</v>
      </c>
      <c r="AB286" s="81">
        <f t="shared" ca="1" si="196"/>
        <v>-214.616418979619</v>
      </c>
      <c r="AC286" s="79">
        <f t="shared" ca="1" si="197"/>
        <v>261820.37460048619</v>
      </c>
      <c r="AD286" s="35"/>
      <c r="AE286" s="55">
        <f t="shared" ca="1" si="215"/>
        <v>1.7882078716896954E-2</v>
      </c>
      <c r="AF286" s="78">
        <f t="shared" ca="1" si="216"/>
        <v>0.11039292979145021</v>
      </c>
      <c r="AG286" s="35"/>
      <c r="AH286" s="35"/>
      <c r="AR286" s="69">
        <f t="shared" si="205"/>
        <v>24</v>
      </c>
      <c r="AS286" s="70">
        <f t="shared" si="217"/>
        <v>283</v>
      </c>
      <c r="AT286" s="71">
        <f t="shared" ca="1" si="225"/>
        <v>8.1634036060921247E-2</v>
      </c>
      <c r="AU286" s="72">
        <f t="shared" ca="1" si="206"/>
        <v>9.059659612918658E-3</v>
      </c>
      <c r="AV286" s="73">
        <f t="shared" ca="1" si="207"/>
        <v>1.0090596596129187</v>
      </c>
      <c r="AW286" s="74">
        <f ca="1">PRODUCT(AV$4:AV286)</f>
        <v>11.982956912444838</v>
      </c>
      <c r="BO286" s="70">
        <f t="shared" si="218"/>
        <v>283</v>
      </c>
      <c r="BP286" s="171">
        <f t="shared" ca="1" si="221"/>
        <v>0.1143</v>
      </c>
      <c r="BQ286" s="172">
        <f t="shared" ca="1" si="208"/>
        <v>9.059659612918658E-3</v>
      </c>
      <c r="BR286" s="172">
        <f t="shared" ca="1" si="220"/>
        <v>8.3451856441331018E-2</v>
      </c>
    </row>
    <row r="287" spans="5:70">
      <c r="E287">
        <f t="shared" si="224"/>
        <v>284</v>
      </c>
      <c r="F287" s="64">
        <f t="shared" si="209"/>
        <v>78.58333333333276</v>
      </c>
      <c r="G287" s="55">
        <f t="shared" si="190"/>
        <v>0</v>
      </c>
      <c r="H287" s="78">
        <f t="shared" si="219"/>
        <v>1</v>
      </c>
      <c r="I287" s="79">
        <f t="shared" ca="1" si="198"/>
        <v>1069256.4998325643</v>
      </c>
      <c r="J287" s="79">
        <f t="shared" ca="1" si="191"/>
        <v>9687.0999273838479</v>
      </c>
      <c r="K287" s="80">
        <f t="shared" ca="1" si="192"/>
        <v>-20</v>
      </c>
      <c r="L287" s="80">
        <f t="shared" ca="1" si="199"/>
        <v>-891.04708319380359</v>
      </c>
      <c r="M287" s="80">
        <f t="shared" ca="1" si="222"/>
        <v>0</v>
      </c>
      <c r="N287" s="80">
        <f t="shared" ca="1" si="200"/>
        <v>0</v>
      </c>
      <c r="O287" s="81">
        <f t="shared" ca="1" si="193"/>
        <v>-1944.1138067905574</v>
      </c>
      <c r="P287" s="79">
        <f t="shared" ca="1" si="194"/>
        <v>1076088.4388699636</v>
      </c>
      <c r="Q287" s="35"/>
      <c r="R287">
        <f t="shared" ca="1" si="201"/>
        <v>404</v>
      </c>
      <c r="S287" s="78">
        <f t="shared" ca="1" si="210"/>
        <v>88.583333333331993</v>
      </c>
      <c r="T287" s="55">
        <f t="shared" ca="1" si="202"/>
        <v>1.9598847320330681E-2</v>
      </c>
      <c r="U287" s="78">
        <f t="shared" ca="1" si="203"/>
        <v>0.10822935561522359</v>
      </c>
      <c r="V287" s="79">
        <f t="shared" ca="1" si="211"/>
        <v>256688.99705333947</v>
      </c>
      <c r="W287" s="79">
        <f t="shared" ca="1" si="195"/>
        <v>2325.514939684736</v>
      </c>
      <c r="X287" s="80">
        <f t="shared" ca="1" si="212"/>
        <v>-2.164587112304472</v>
      </c>
      <c r="Y287" s="80">
        <f t="shared" ca="1" si="213"/>
        <v>-106.95374877222478</v>
      </c>
      <c r="Z287" s="80">
        <f t="shared" ca="1" si="204"/>
        <v>0</v>
      </c>
      <c r="AA287" s="80">
        <f t="shared" ca="1" si="214"/>
        <v>0</v>
      </c>
      <c r="AB287" s="81">
        <f t="shared" ca="1" si="196"/>
        <v>-210.41018455160133</v>
      </c>
      <c r="AC287" s="79">
        <f t="shared" ca="1" si="197"/>
        <v>258694.98347258806</v>
      </c>
      <c r="AD287" s="35"/>
      <c r="AE287" s="55">
        <f t="shared" ca="1" si="215"/>
        <v>1.9598847320330681E-2</v>
      </c>
      <c r="AF287" s="78">
        <f t="shared" ca="1" si="216"/>
        <v>0.10822935561522359</v>
      </c>
      <c r="AG287" s="35"/>
      <c r="AH287" s="35"/>
      <c r="AR287" s="69">
        <f t="shared" si="205"/>
        <v>24</v>
      </c>
      <c r="AS287" s="70">
        <f t="shared" si="217"/>
        <v>284</v>
      </c>
      <c r="AT287" s="71">
        <f t="shared" ca="1" si="225"/>
        <v>8.0894459481380576E-2</v>
      </c>
      <c r="AU287" s="72">
        <f t="shared" ca="1" si="206"/>
        <v>9.059659612918658E-3</v>
      </c>
      <c r="AV287" s="73">
        <f t="shared" ca="1" si="207"/>
        <v>1.0090596596129187</v>
      </c>
      <c r="AW287" s="74">
        <f ca="1">PRODUCT(AV$4:AV287)</f>
        <v>12.091518423227859</v>
      </c>
      <c r="BO287" s="70">
        <f t="shared" si="218"/>
        <v>284</v>
      </c>
      <c r="BP287" s="171">
        <f t="shared" ca="1" si="221"/>
        <v>0.1143</v>
      </c>
      <c r="BQ287" s="172">
        <f t="shared" ca="1" si="208"/>
        <v>9.059659612918658E-3</v>
      </c>
      <c r="BR287" s="172">
        <f t="shared" ca="1" si="220"/>
        <v>8.2702599044880712E-2</v>
      </c>
    </row>
    <row r="288" spans="5:70">
      <c r="E288">
        <f t="shared" si="224"/>
        <v>285</v>
      </c>
      <c r="F288" s="64">
        <f t="shared" si="209"/>
        <v>78.666666666666089</v>
      </c>
      <c r="G288" s="55">
        <f t="shared" si="190"/>
        <v>0</v>
      </c>
      <c r="H288" s="78">
        <f t="shared" si="219"/>
        <v>1</v>
      </c>
      <c r="I288" s="79">
        <f t="shared" ca="1" si="198"/>
        <v>1076088.4388699636</v>
      </c>
      <c r="J288" s="79">
        <f t="shared" ca="1" si="191"/>
        <v>9748.9949695588984</v>
      </c>
      <c r="K288" s="80">
        <f t="shared" ca="1" si="192"/>
        <v>-20</v>
      </c>
      <c r="L288" s="80">
        <f t="shared" ca="1" si="199"/>
        <v>-896.74036572496971</v>
      </c>
      <c r="M288" s="80">
        <f t="shared" ca="1" si="222"/>
        <v>0</v>
      </c>
      <c r="N288" s="80">
        <f t="shared" ca="1" si="200"/>
        <v>0</v>
      </c>
      <c r="O288" s="81">
        <f t="shared" ca="1" si="193"/>
        <v>-1944.1138067905574</v>
      </c>
      <c r="P288" s="79">
        <f t="shared" ca="1" si="194"/>
        <v>1082976.5796670069</v>
      </c>
      <c r="Q288" s="35"/>
      <c r="R288">
        <f t="shared" ca="1" si="201"/>
        <v>405</v>
      </c>
      <c r="S288" s="78">
        <f t="shared" ca="1" si="210"/>
        <v>88.666666666665321</v>
      </c>
      <c r="T288" s="55">
        <f t="shared" ca="1" si="202"/>
        <v>1.9598847320330681E-2</v>
      </c>
      <c r="U288" s="78">
        <f t="shared" ca="1" si="203"/>
        <v>0.10610818499894305</v>
      </c>
      <c r="V288" s="79">
        <f t="shared" ca="1" si="211"/>
        <v>253624.85998897333</v>
      </c>
      <c r="W288" s="79">
        <f t="shared" ca="1" si="195"/>
        <v>2297.7549008742508</v>
      </c>
      <c r="X288" s="80">
        <f t="shared" ca="1" si="212"/>
        <v>-2.1221636999788611</v>
      </c>
      <c r="Y288" s="80">
        <f t="shared" ca="1" si="213"/>
        <v>-105.67702499540556</v>
      </c>
      <c r="Z288" s="80">
        <f t="shared" ca="1" si="204"/>
        <v>0</v>
      </c>
      <c r="AA288" s="80">
        <f t="shared" ca="1" si="214"/>
        <v>0</v>
      </c>
      <c r="AB288" s="81">
        <f t="shared" ca="1" si="196"/>
        <v>-206.2863874699319</v>
      </c>
      <c r="AC288" s="79">
        <f t="shared" ca="1" si="197"/>
        <v>255608.52931368226</v>
      </c>
      <c r="AD288" s="35"/>
      <c r="AE288" s="55">
        <f t="shared" ca="1" si="215"/>
        <v>1.9598847320330681E-2</v>
      </c>
      <c r="AF288" s="78">
        <f t="shared" ca="1" si="216"/>
        <v>0.10610818499894305</v>
      </c>
      <c r="AG288" s="35"/>
      <c r="AH288" s="35"/>
      <c r="AR288" s="69">
        <f t="shared" si="205"/>
        <v>24</v>
      </c>
      <c r="AS288" s="70">
        <f t="shared" si="217"/>
        <v>285</v>
      </c>
      <c r="AT288" s="71">
        <f t="shared" ca="1" si="225"/>
        <v>8.0161583213908233E-2</v>
      </c>
      <c r="AU288" s="72">
        <f t="shared" ca="1" si="206"/>
        <v>9.059659612918658E-3</v>
      </c>
      <c r="AV288" s="73">
        <f t="shared" ca="1" si="207"/>
        <v>1.0090596596129187</v>
      </c>
      <c r="AW288" s="74">
        <f ca="1">PRODUCT(AV$4:AV288)</f>
        <v>12.201063464345639</v>
      </c>
      <c r="BO288" s="70">
        <f t="shared" si="218"/>
        <v>285</v>
      </c>
      <c r="BP288" s="171">
        <f t="shared" ca="1" si="221"/>
        <v>0.1143</v>
      </c>
      <c r="BQ288" s="172">
        <f t="shared" ca="1" si="208"/>
        <v>9.059659612918658E-3</v>
      </c>
      <c r="BR288" s="172">
        <f t="shared" ca="1" si="220"/>
        <v>8.1960068720422261E-2</v>
      </c>
    </row>
    <row r="289" spans="5:70">
      <c r="E289">
        <f t="shared" si="224"/>
        <v>286</v>
      </c>
      <c r="F289" s="64">
        <f t="shared" si="209"/>
        <v>78.749999999999417</v>
      </c>
      <c r="G289" s="55">
        <f t="shared" si="190"/>
        <v>0</v>
      </c>
      <c r="H289" s="78">
        <f t="shared" si="219"/>
        <v>1</v>
      </c>
      <c r="I289" s="79">
        <f t="shared" ca="1" si="198"/>
        <v>1082976.5796670069</v>
      </c>
      <c r="J289" s="79">
        <f t="shared" ca="1" si="191"/>
        <v>9811.3991805459682</v>
      </c>
      <c r="K289" s="80">
        <f t="shared" ca="1" si="192"/>
        <v>-20</v>
      </c>
      <c r="L289" s="80">
        <f t="shared" ca="1" si="199"/>
        <v>-902.48048305583904</v>
      </c>
      <c r="M289" s="80">
        <f t="shared" ca="1" si="222"/>
        <v>0</v>
      </c>
      <c r="N289" s="80">
        <f t="shared" ca="1" si="200"/>
        <v>0</v>
      </c>
      <c r="O289" s="81">
        <f t="shared" ca="1" si="193"/>
        <v>-1944.1138067905574</v>
      </c>
      <c r="P289" s="79">
        <f t="shared" ca="1" si="194"/>
        <v>1089921.3845577063</v>
      </c>
      <c r="Q289" s="35"/>
      <c r="R289">
        <f t="shared" ca="1" si="201"/>
        <v>406</v>
      </c>
      <c r="S289" s="78">
        <f t="shared" ca="1" si="210"/>
        <v>88.74999999999865</v>
      </c>
      <c r="T289" s="55">
        <f t="shared" ca="1" si="202"/>
        <v>1.9598847320330681E-2</v>
      </c>
      <c r="U289" s="78">
        <f t="shared" ca="1" si="203"/>
        <v>0.10402858688171136</v>
      </c>
      <c r="V289" s="79">
        <f t="shared" ca="1" si="211"/>
        <v>250598.89677388914</v>
      </c>
      <c r="W289" s="79">
        <f t="shared" ca="1" si="195"/>
        <v>2270.3407041443752</v>
      </c>
      <c r="X289" s="80">
        <f t="shared" ca="1" si="212"/>
        <v>-2.0805717376342274</v>
      </c>
      <c r="Y289" s="80">
        <f t="shared" ca="1" si="213"/>
        <v>-104.41620698912048</v>
      </c>
      <c r="Z289" s="80">
        <f t="shared" ca="1" si="204"/>
        <v>0</v>
      </c>
      <c r="AA289" s="80">
        <f t="shared" ca="1" si="214"/>
        <v>0</v>
      </c>
      <c r="AB289" s="81">
        <f t="shared" ca="1" si="196"/>
        <v>-202.24341205764611</v>
      </c>
      <c r="AC289" s="79">
        <f t="shared" ca="1" si="197"/>
        <v>252560.49728724913</v>
      </c>
      <c r="AD289" s="35"/>
      <c r="AE289" s="55">
        <f t="shared" ca="1" si="215"/>
        <v>1.9598847320330681E-2</v>
      </c>
      <c r="AF289" s="78">
        <f t="shared" ca="1" si="216"/>
        <v>0.10402858688171136</v>
      </c>
      <c r="AG289" s="35"/>
      <c r="AH289" s="35"/>
      <c r="AR289" s="69">
        <f t="shared" si="205"/>
        <v>24</v>
      </c>
      <c r="AS289" s="70">
        <f t="shared" si="217"/>
        <v>286</v>
      </c>
      <c r="AT289" s="71">
        <f t="shared" ca="1" si="225"/>
        <v>7.9435346555957576E-2</v>
      </c>
      <c r="AU289" s="72">
        <f t="shared" ca="1" si="206"/>
        <v>9.059659612918658E-3</v>
      </c>
      <c r="AV289" s="73">
        <f t="shared" ca="1" si="207"/>
        <v>1.0090596596129187</v>
      </c>
      <c r="AW289" s="74">
        <f ca="1">PRODUCT(AV$4:AV289)</f>
        <v>12.311600946248229</v>
      </c>
      <c r="BO289" s="70">
        <f t="shared" si="218"/>
        <v>286</v>
      </c>
      <c r="BP289" s="171">
        <f t="shared" ca="1" si="221"/>
        <v>0.1143</v>
      </c>
      <c r="BQ289" s="172">
        <f t="shared" ca="1" si="208"/>
        <v>9.059659612918658E-3</v>
      </c>
      <c r="BR289" s="172">
        <f t="shared" ca="1" si="220"/>
        <v>8.1224205070156735E-2</v>
      </c>
    </row>
    <row r="290" spans="5:70">
      <c r="E290">
        <f t="shared" si="224"/>
        <v>287</v>
      </c>
      <c r="F290" s="64">
        <f t="shared" si="209"/>
        <v>78.833333333332746</v>
      </c>
      <c r="G290" s="55">
        <f t="shared" si="190"/>
        <v>0</v>
      </c>
      <c r="H290" s="78">
        <f t="shared" si="219"/>
        <v>1</v>
      </c>
      <c r="I290" s="79">
        <f t="shared" ca="1" si="198"/>
        <v>1089921.3845577063</v>
      </c>
      <c r="J290" s="79">
        <f t="shared" ca="1" si="191"/>
        <v>9874.3167489338375</v>
      </c>
      <c r="K290" s="80">
        <f t="shared" ca="1" si="192"/>
        <v>-20</v>
      </c>
      <c r="L290" s="80">
        <f t="shared" ca="1" si="199"/>
        <v>-908.26782046475535</v>
      </c>
      <c r="M290" s="80">
        <f t="shared" ca="1" si="222"/>
        <v>0</v>
      </c>
      <c r="N290" s="80">
        <f t="shared" ca="1" si="200"/>
        <v>0</v>
      </c>
      <c r="O290" s="81">
        <f t="shared" ca="1" si="193"/>
        <v>-1944.1138067905574</v>
      </c>
      <c r="P290" s="79">
        <f t="shared" ca="1" si="194"/>
        <v>1096923.3196793848</v>
      </c>
      <c r="Q290" s="35"/>
      <c r="R290">
        <f t="shared" ca="1" si="201"/>
        <v>407</v>
      </c>
      <c r="S290" s="78">
        <f t="shared" ca="1" si="210"/>
        <v>88.833333333331979</v>
      </c>
      <c r="T290" s="55">
        <f t="shared" ca="1" si="202"/>
        <v>1.9598847320330681E-2</v>
      </c>
      <c r="U290" s="78">
        <f t="shared" ca="1" si="203"/>
        <v>0.10198974649046695</v>
      </c>
      <c r="V290" s="79">
        <f t="shared" ca="1" si="211"/>
        <v>247610.60266176955</v>
      </c>
      <c r="W290" s="79">
        <f t="shared" ca="1" si="195"/>
        <v>2243.2677766652828</v>
      </c>
      <c r="X290" s="80">
        <f t="shared" ca="1" si="212"/>
        <v>-2.039794929809339</v>
      </c>
      <c r="Y290" s="80">
        <f t="shared" ca="1" si="213"/>
        <v>-103.17108444240398</v>
      </c>
      <c r="Z290" s="80">
        <f t="shared" ca="1" si="204"/>
        <v>0</v>
      </c>
      <c r="AA290" s="80">
        <f t="shared" ca="1" si="214"/>
        <v>0</v>
      </c>
      <c r="AB290" s="81">
        <f t="shared" ca="1" si="196"/>
        <v>-198.2796743031856</v>
      </c>
      <c r="AC290" s="79">
        <f t="shared" ca="1" si="197"/>
        <v>249550.3798847594</v>
      </c>
      <c r="AD290" s="35"/>
      <c r="AE290" s="55">
        <f t="shared" ca="1" si="215"/>
        <v>1.9598847320330681E-2</v>
      </c>
      <c r="AF290" s="78">
        <f t="shared" ca="1" si="216"/>
        <v>0.10198974649046695</v>
      </c>
      <c r="AG290" s="35"/>
      <c r="AH290" s="35"/>
      <c r="AR290" s="69">
        <f t="shared" si="205"/>
        <v>24</v>
      </c>
      <c r="AS290" s="70">
        <f t="shared" si="217"/>
        <v>287</v>
      </c>
      <c r="AT290" s="71">
        <f t="shared" ca="1" si="225"/>
        <v>7.8715689354926371E-2</v>
      </c>
      <c r="AU290" s="72">
        <f t="shared" ca="1" si="206"/>
        <v>9.059659612918658E-3</v>
      </c>
      <c r="AV290" s="73">
        <f t="shared" ca="1" si="207"/>
        <v>1.0090596596129187</v>
      </c>
      <c r="AW290" s="74">
        <f ca="1">PRODUCT(AV$4:AV290)</f>
        <v>12.423139860111325</v>
      </c>
      <c r="BO290" s="70">
        <f t="shared" si="218"/>
        <v>287</v>
      </c>
      <c r="BP290" s="171">
        <f t="shared" ca="1" si="221"/>
        <v>0.1143</v>
      </c>
      <c r="BQ290" s="172">
        <f t="shared" ca="1" si="208"/>
        <v>9.059659612918658E-3</v>
      </c>
      <c r="BR290" s="172">
        <f t="shared" ca="1" si="220"/>
        <v>8.0494948238555908E-2</v>
      </c>
    </row>
    <row r="291" spans="5:70">
      <c r="E291">
        <f t="shared" si="224"/>
        <v>288</v>
      </c>
      <c r="F291" s="64">
        <f t="shared" si="209"/>
        <v>78.916666666666075</v>
      </c>
      <c r="G291" s="55">
        <f t="shared" si="190"/>
        <v>0</v>
      </c>
      <c r="H291" s="78">
        <f t="shared" si="219"/>
        <v>1</v>
      </c>
      <c r="I291" s="79">
        <f t="shared" ca="1" si="198"/>
        <v>1096923.3196793848</v>
      </c>
      <c r="J291" s="79">
        <f t="shared" ca="1" si="191"/>
        <v>9937.7518977679847</v>
      </c>
      <c r="K291" s="80">
        <f t="shared" ca="1" si="192"/>
        <v>-20</v>
      </c>
      <c r="L291" s="80">
        <f t="shared" ca="1" si="199"/>
        <v>-914.10276639948745</v>
      </c>
      <c r="M291" s="80">
        <f t="shared" ca="1" si="222"/>
        <v>0</v>
      </c>
      <c r="N291" s="80">
        <f t="shared" ca="1" si="200"/>
        <v>0</v>
      </c>
      <c r="O291" s="81">
        <f t="shared" ca="1" si="193"/>
        <v>-1944.1138067905574</v>
      </c>
      <c r="P291" s="79">
        <f t="shared" ca="1" si="194"/>
        <v>1103982.8550039625</v>
      </c>
      <c r="Q291" s="35"/>
      <c r="R291">
        <f t="shared" ca="1" si="201"/>
        <v>408</v>
      </c>
      <c r="S291" s="78">
        <f t="shared" ca="1" si="210"/>
        <v>88.916666666665307</v>
      </c>
      <c r="T291" s="55">
        <f t="shared" ca="1" si="202"/>
        <v>1.9598847320330681E-2</v>
      </c>
      <c r="U291" s="78">
        <f t="shared" ca="1" si="203"/>
        <v>9.9990865020761058E-2</v>
      </c>
      <c r="V291" s="79">
        <f t="shared" ca="1" si="211"/>
        <v>244659.48009066749</v>
      </c>
      <c r="W291" s="79">
        <f t="shared" ca="1" si="195"/>
        <v>2216.5316106950968</v>
      </c>
      <c r="X291" s="80">
        <f t="shared" ca="1" si="212"/>
        <v>-1.9998173004152211</v>
      </c>
      <c r="Y291" s="80">
        <f t="shared" ca="1" si="213"/>
        <v>-101.94145003777813</v>
      </c>
      <c r="Z291" s="80">
        <f t="shared" ca="1" si="204"/>
        <v>0</v>
      </c>
      <c r="AA291" s="80">
        <f t="shared" ca="1" si="214"/>
        <v>0</v>
      </c>
      <c r="AB291" s="81">
        <f t="shared" ca="1" si="196"/>
        <v>-194.39362123979257</v>
      </c>
      <c r="AC291" s="79">
        <f t="shared" ca="1" si="197"/>
        <v>246577.6768127846</v>
      </c>
      <c r="AD291" s="35"/>
      <c r="AE291" s="55">
        <f t="shared" ca="1" si="215"/>
        <v>1.9598847320330681E-2</v>
      </c>
      <c r="AF291" s="78">
        <f t="shared" ca="1" si="216"/>
        <v>9.9990865020761058E-2</v>
      </c>
      <c r="AG291" s="35"/>
      <c r="AH291" s="35"/>
      <c r="AR291" s="69">
        <f t="shared" si="205"/>
        <v>24</v>
      </c>
      <c r="AS291" s="70">
        <f t="shared" si="217"/>
        <v>288</v>
      </c>
      <c r="AT291" s="71">
        <f t="shared" ca="1" si="225"/>
        <v>7.8002552003174491E-2</v>
      </c>
      <c r="AU291" s="72">
        <f t="shared" ca="1" si="206"/>
        <v>9.059659612918658E-3</v>
      </c>
      <c r="AV291" s="73">
        <f t="shared" ca="1" si="207"/>
        <v>1.0090596596129187</v>
      </c>
      <c r="AW291" s="74">
        <f ca="1">PRODUCT(AV$4:AV291)</f>
        <v>12.535689278567617</v>
      </c>
      <c r="BO291" s="70">
        <f t="shared" si="218"/>
        <v>288</v>
      </c>
      <c r="BP291" s="171">
        <f t="shared" ca="1" si="221"/>
        <v>0.1143</v>
      </c>
      <c r="BQ291" s="172">
        <f t="shared" ca="1" si="208"/>
        <v>9.059659612918658E-3</v>
      </c>
      <c r="BR291" s="172">
        <f t="shared" ca="1" si="220"/>
        <v>7.9772238907493589E-2</v>
      </c>
    </row>
    <row r="292" spans="5:70">
      <c r="E292">
        <f t="shared" si="224"/>
        <v>289</v>
      </c>
      <c r="F292" s="64">
        <f t="shared" si="209"/>
        <v>78.999999999999403</v>
      </c>
      <c r="G292" s="55">
        <f t="shared" si="190"/>
        <v>0</v>
      </c>
      <c r="H292" s="78">
        <f t="shared" si="219"/>
        <v>1</v>
      </c>
      <c r="I292" s="79">
        <f t="shared" ca="1" si="198"/>
        <v>1103982.8550039625</v>
      </c>
      <c r="J292" s="79">
        <f t="shared" ca="1" si="191"/>
        <v>10001.708884834034</v>
      </c>
      <c r="K292" s="80">
        <f t="shared" ca="1" si="192"/>
        <v>-20</v>
      </c>
      <c r="L292" s="80">
        <f t="shared" ca="1" si="199"/>
        <v>-919.98571250330212</v>
      </c>
      <c r="M292" s="80">
        <f t="shared" ca="1" si="222"/>
        <v>-8279.8714125297192</v>
      </c>
      <c r="N292" s="80">
        <f t="shared" ca="1" si="200"/>
        <v>0</v>
      </c>
      <c r="O292" s="81">
        <f t="shared" ca="1" si="193"/>
        <v>-1944.1138067905574</v>
      </c>
      <c r="P292" s="79">
        <f t="shared" ca="1" si="194"/>
        <v>1102820.592956973</v>
      </c>
      <c r="Q292" s="35"/>
      <c r="R292">
        <f t="shared" ca="1" si="201"/>
        <v>409</v>
      </c>
      <c r="S292" s="78">
        <f t="shared" ca="1" si="210"/>
        <v>88.999999999998636</v>
      </c>
      <c r="T292" s="55">
        <f t="shared" ca="1" si="202"/>
        <v>1.9598847320330681E-2</v>
      </c>
      <c r="U292" s="78">
        <f t="shared" ca="1" si="203"/>
        <v>9.8031159323791361E-2</v>
      </c>
      <c r="V292" s="79">
        <f t="shared" ca="1" si="211"/>
        <v>241745.03857232898</v>
      </c>
      <c r="W292" s="79">
        <f t="shared" ca="1" si="195"/>
        <v>2190.1277625771918</v>
      </c>
      <c r="X292" s="80">
        <f t="shared" ca="1" si="212"/>
        <v>-1.9606231864758272</v>
      </c>
      <c r="Y292" s="80">
        <f t="shared" ca="1" si="213"/>
        <v>-100.72709940513708</v>
      </c>
      <c r="Z292" s="80">
        <f t="shared" ca="1" si="204"/>
        <v>-1813.0877892924673</v>
      </c>
      <c r="AA292" s="80">
        <f t="shared" ca="1" si="214"/>
        <v>0</v>
      </c>
      <c r="AB292" s="81">
        <f t="shared" ca="1" si="196"/>
        <v>-190.58373033706766</v>
      </c>
      <c r="AC292" s="79">
        <f t="shared" ca="1" si="197"/>
        <v>241828.80709268502</v>
      </c>
      <c r="AD292" s="35"/>
      <c r="AE292" s="55">
        <f t="shared" ca="1" si="215"/>
        <v>1.9598847320330681E-2</v>
      </c>
      <c r="AF292" s="78">
        <f t="shared" ca="1" si="216"/>
        <v>9.8031159323791361E-2</v>
      </c>
      <c r="AG292" s="35"/>
      <c r="AH292" s="35"/>
      <c r="AR292" s="69">
        <f t="shared" si="205"/>
        <v>25</v>
      </c>
      <c r="AS292" s="70">
        <f t="shared" si="217"/>
        <v>289</v>
      </c>
      <c r="AT292" s="71">
        <f t="shared" ca="1" si="225"/>
        <v>7.7295875433086747E-2</v>
      </c>
      <c r="AU292" s="72">
        <f t="shared" ca="1" si="206"/>
        <v>9.059659612918658E-3</v>
      </c>
      <c r="AV292" s="73">
        <f t="shared" ca="1" si="207"/>
        <v>1.0090596596129187</v>
      </c>
      <c r="AW292" s="74">
        <f ca="1">PRODUCT(AV$4:AV292)</f>
        <v>12.649258356444752</v>
      </c>
      <c r="BO292" s="70">
        <f t="shared" si="218"/>
        <v>289</v>
      </c>
      <c r="BP292" s="171">
        <f t="shared" ca="1" si="221"/>
        <v>0.1143</v>
      </c>
      <c r="BQ292" s="172">
        <f t="shared" ca="1" si="208"/>
        <v>9.059659612918658E-3</v>
      </c>
      <c r="BR292" s="172">
        <f t="shared" ca="1" si="220"/>
        <v>7.9056018291420643E-2</v>
      </c>
    </row>
    <row r="293" spans="5:70">
      <c r="E293">
        <f t="shared" si="224"/>
        <v>290</v>
      </c>
      <c r="F293" s="64">
        <f t="shared" si="209"/>
        <v>79.083333333332732</v>
      </c>
      <c r="G293" s="55">
        <f t="shared" si="190"/>
        <v>0</v>
      </c>
      <c r="H293" s="78">
        <f t="shared" si="219"/>
        <v>1</v>
      </c>
      <c r="I293" s="79">
        <f t="shared" ca="1" si="198"/>
        <v>1102820.592956973</v>
      </c>
      <c r="J293" s="79">
        <f t="shared" ca="1" si="191"/>
        <v>9991.1791863072958</v>
      </c>
      <c r="K293" s="80">
        <f t="shared" ca="1" si="192"/>
        <v>-20</v>
      </c>
      <c r="L293" s="80">
        <f t="shared" ca="1" si="199"/>
        <v>-919.01716079747757</v>
      </c>
      <c r="M293" s="80">
        <f t="shared" ca="1" si="222"/>
        <v>0</v>
      </c>
      <c r="N293" s="80">
        <f t="shared" ca="1" si="200"/>
        <v>0</v>
      </c>
      <c r="O293" s="81">
        <f t="shared" ca="1" si="193"/>
        <v>-1944.1138067905574</v>
      </c>
      <c r="P293" s="79">
        <f t="shared" ca="1" si="194"/>
        <v>1109928.6411756922</v>
      </c>
      <c r="Q293" s="35"/>
      <c r="R293">
        <f t="shared" ca="1" si="201"/>
        <v>410</v>
      </c>
      <c r="S293" s="78">
        <f t="shared" ca="1" si="210"/>
        <v>89.083333333331964</v>
      </c>
      <c r="T293" s="55">
        <f t="shared" ca="1" si="202"/>
        <v>1.9598847320330681E-2</v>
      </c>
      <c r="U293" s="78">
        <f t="shared" ca="1" si="203"/>
        <v>9.6109861599569357E-2</v>
      </c>
      <c r="V293" s="79">
        <f t="shared" ca="1" si="211"/>
        <v>237089.24122481779</v>
      </c>
      <c r="W293" s="79">
        <f t="shared" ca="1" si="195"/>
        <v>2147.9478233820109</v>
      </c>
      <c r="X293" s="80">
        <f t="shared" ca="1" si="212"/>
        <v>-1.9221972319913871</v>
      </c>
      <c r="Y293" s="80">
        <f t="shared" ca="1" si="213"/>
        <v>-98.787183843674086</v>
      </c>
      <c r="Z293" s="80">
        <f t="shared" ca="1" si="204"/>
        <v>0</v>
      </c>
      <c r="AA293" s="80">
        <f t="shared" ca="1" si="214"/>
        <v>0</v>
      </c>
      <c r="AB293" s="81">
        <f t="shared" ca="1" si="196"/>
        <v>-186.84850890445239</v>
      </c>
      <c r="AC293" s="79">
        <f t="shared" ca="1" si="197"/>
        <v>238949.63115821968</v>
      </c>
      <c r="AD293" s="35"/>
      <c r="AE293" s="55">
        <f t="shared" ca="1" si="215"/>
        <v>1.9598847320330681E-2</v>
      </c>
      <c r="AF293" s="78">
        <f t="shared" ca="1" si="216"/>
        <v>9.6109861599569357E-2</v>
      </c>
      <c r="AG293" s="35"/>
      <c r="AH293" s="35"/>
      <c r="AR293" s="69">
        <f t="shared" si="205"/>
        <v>25</v>
      </c>
      <c r="AS293" s="70">
        <f t="shared" si="217"/>
        <v>290</v>
      </c>
      <c r="AT293" s="71">
        <f t="shared" ca="1" si="225"/>
        <v>7.6595601112180417E-2</v>
      </c>
      <c r="AU293" s="72">
        <f t="shared" ca="1" si="206"/>
        <v>9.059659612918658E-3</v>
      </c>
      <c r="AV293" s="73">
        <f t="shared" ca="1" si="207"/>
        <v>1.0090596596129187</v>
      </c>
      <c r="AW293" s="74">
        <f ca="1">PRODUCT(AV$4:AV293)</f>
        <v>12.763856331510009</v>
      </c>
      <c r="BO293" s="70">
        <f t="shared" si="218"/>
        <v>290</v>
      </c>
      <c r="BP293" s="171">
        <f t="shared" ca="1" si="221"/>
        <v>0.1143</v>
      </c>
      <c r="BQ293" s="172">
        <f t="shared" ca="1" si="208"/>
        <v>9.059659612918658E-3</v>
      </c>
      <c r="BR293" s="172">
        <f t="shared" ca="1" si="220"/>
        <v>7.8346228132583365E-2</v>
      </c>
    </row>
    <row r="294" spans="5:70">
      <c r="E294">
        <f t="shared" si="224"/>
        <v>291</v>
      </c>
      <c r="F294" s="64">
        <f t="shared" si="209"/>
        <v>79.16666666666606</v>
      </c>
      <c r="G294" s="55">
        <f t="shared" si="190"/>
        <v>0</v>
      </c>
      <c r="H294" s="78">
        <f t="shared" si="219"/>
        <v>1</v>
      </c>
      <c r="I294" s="79">
        <f t="shared" ca="1" si="198"/>
        <v>1109928.6411756922</v>
      </c>
      <c r="J294" s="79">
        <f t="shared" ca="1" si="191"/>
        <v>10055.575683681103</v>
      </c>
      <c r="K294" s="80">
        <f t="shared" ca="1" si="192"/>
        <v>-20</v>
      </c>
      <c r="L294" s="80">
        <f t="shared" ca="1" si="199"/>
        <v>-924.94053431307691</v>
      </c>
      <c r="M294" s="80">
        <f t="shared" ca="1" si="222"/>
        <v>0</v>
      </c>
      <c r="N294" s="80">
        <f t="shared" ca="1" si="200"/>
        <v>0</v>
      </c>
      <c r="O294" s="81">
        <f t="shared" ca="1" si="193"/>
        <v>-1944.1138067905574</v>
      </c>
      <c r="P294" s="79">
        <f t="shared" ca="1" si="194"/>
        <v>1117095.1625182696</v>
      </c>
      <c r="Q294" s="35"/>
      <c r="R294">
        <f t="shared" ca="1" si="201"/>
        <v>411</v>
      </c>
      <c r="S294" s="78">
        <f t="shared" ca="1" si="210"/>
        <v>89.166666666665293</v>
      </c>
      <c r="T294" s="55">
        <f t="shared" ca="1" si="202"/>
        <v>1.9598847320330681E-2</v>
      </c>
      <c r="U294" s="78">
        <f t="shared" ca="1" si="203"/>
        <v>9.422621909610128E-2</v>
      </c>
      <c r="V294" s="79">
        <f t="shared" ca="1" si="211"/>
        <v>234266.49381990041</v>
      </c>
      <c r="W294" s="79">
        <f t="shared" ca="1" si="195"/>
        <v>2122.3746927202101</v>
      </c>
      <c r="X294" s="80">
        <f t="shared" ca="1" si="212"/>
        <v>-1.8845243819220256</v>
      </c>
      <c r="Y294" s="80">
        <f t="shared" ca="1" si="213"/>
        <v>-97.611039091625173</v>
      </c>
      <c r="Z294" s="80">
        <f t="shared" ca="1" si="204"/>
        <v>0</v>
      </c>
      <c r="AA294" s="80">
        <f t="shared" ca="1" si="214"/>
        <v>0</v>
      </c>
      <c r="AB294" s="81">
        <f t="shared" ca="1" si="196"/>
        <v>-183.18649350640257</v>
      </c>
      <c r="AC294" s="79">
        <f t="shared" ca="1" si="197"/>
        <v>236106.18645564068</v>
      </c>
      <c r="AD294" s="35"/>
      <c r="AE294" s="55">
        <f t="shared" ca="1" si="215"/>
        <v>1.9598847320330681E-2</v>
      </c>
      <c r="AF294" s="78">
        <f t="shared" ca="1" si="216"/>
        <v>9.422621909610128E-2</v>
      </c>
      <c r="AG294" s="35"/>
      <c r="AH294" s="35"/>
      <c r="AR294" s="69">
        <f t="shared" si="205"/>
        <v>25</v>
      </c>
      <c r="AS294" s="70">
        <f t="shared" si="217"/>
        <v>291</v>
      </c>
      <c r="AT294" s="71">
        <f t="shared" ca="1" si="225"/>
        <v>7.5901671038257165E-2</v>
      </c>
      <c r="AU294" s="72">
        <f t="shared" ca="1" si="206"/>
        <v>9.059659612918658E-3</v>
      </c>
      <c r="AV294" s="73">
        <f t="shared" ca="1" si="207"/>
        <v>1.0090596596129187</v>
      </c>
      <c r="AW294" s="74">
        <f ca="1">PRODUCT(AV$4:AV294)</f>
        <v>12.879492525221687</v>
      </c>
      <c r="BO294" s="70">
        <f t="shared" si="218"/>
        <v>291</v>
      </c>
      <c r="BP294" s="171">
        <f t="shared" ca="1" si="221"/>
        <v>0.1143</v>
      </c>
      <c r="BQ294" s="172">
        <f t="shared" ca="1" si="208"/>
        <v>9.059659612918658E-3</v>
      </c>
      <c r="BR294" s="172">
        <f t="shared" ca="1" si="220"/>
        <v>7.7642810696284745E-2</v>
      </c>
    </row>
    <row r="295" spans="5:70">
      <c r="E295">
        <f t="shared" si="224"/>
        <v>292</v>
      </c>
      <c r="F295" s="64">
        <f t="shared" si="209"/>
        <v>79.249999999999389</v>
      </c>
      <c r="G295" s="55">
        <f t="shared" si="190"/>
        <v>0</v>
      </c>
      <c r="H295" s="78">
        <f t="shared" si="219"/>
        <v>1</v>
      </c>
      <c r="I295" s="79">
        <f t="shared" ca="1" si="198"/>
        <v>1117095.1625182696</v>
      </c>
      <c r="J295" s="79">
        <f t="shared" ca="1" si="191"/>
        <v>10120.501927653571</v>
      </c>
      <c r="K295" s="80">
        <f t="shared" ca="1" si="192"/>
        <v>-20</v>
      </c>
      <c r="L295" s="80">
        <f t="shared" ca="1" si="199"/>
        <v>-930.91263543189143</v>
      </c>
      <c r="M295" s="80">
        <f t="shared" ca="1" si="222"/>
        <v>0</v>
      </c>
      <c r="N295" s="80">
        <f t="shared" ca="1" si="200"/>
        <v>0</v>
      </c>
      <c r="O295" s="81">
        <f t="shared" ca="1" si="193"/>
        <v>-1944.1138067905574</v>
      </c>
      <c r="P295" s="79">
        <f t="shared" ca="1" si="194"/>
        <v>1124320.6380037006</v>
      </c>
      <c r="Q295" s="35"/>
      <c r="R295">
        <f t="shared" ca="1" si="201"/>
        <v>412</v>
      </c>
      <c r="S295" s="78">
        <f t="shared" ca="1" si="210"/>
        <v>89.249999999998622</v>
      </c>
      <c r="T295" s="55">
        <f t="shared" ca="1" si="202"/>
        <v>1.9598847320330681E-2</v>
      </c>
      <c r="U295" s="78">
        <f t="shared" ca="1" si="203"/>
        <v>9.2379493814464766E-2</v>
      </c>
      <c r="V295" s="79">
        <f t="shared" ca="1" si="211"/>
        <v>231478.77735591106</v>
      </c>
      <c r="W295" s="79">
        <f t="shared" ca="1" si="195"/>
        <v>2097.1189304591376</v>
      </c>
      <c r="X295" s="80">
        <f t="shared" ca="1" si="212"/>
        <v>-1.8475898762892953</v>
      </c>
      <c r="Y295" s="80">
        <f t="shared" ca="1" si="213"/>
        <v>-96.449490564962943</v>
      </c>
      <c r="Z295" s="80">
        <f t="shared" ca="1" si="204"/>
        <v>0</v>
      </c>
      <c r="AA295" s="80">
        <f t="shared" ca="1" si="214"/>
        <v>0</v>
      </c>
      <c r="AB295" s="81">
        <f t="shared" ca="1" si="196"/>
        <v>-179.59624938902382</v>
      </c>
      <c r="AC295" s="79">
        <f t="shared" ca="1" si="197"/>
        <v>233298.00295653992</v>
      </c>
      <c r="AD295" s="35"/>
      <c r="AE295" s="55">
        <f t="shared" ca="1" si="215"/>
        <v>1.9598847320330681E-2</v>
      </c>
      <c r="AF295" s="78">
        <f t="shared" ca="1" si="216"/>
        <v>9.2379493814464766E-2</v>
      </c>
      <c r="AG295" s="35"/>
      <c r="AH295" s="35"/>
      <c r="AR295" s="69">
        <f t="shared" si="205"/>
        <v>25</v>
      </c>
      <c r="AS295" s="70">
        <f t="shared" si="217"/>
        <v>292</v>
      </c>
      <c r="AT295" s="71">
        <f t="shared" ca="1" si="225"/>
        <v>7.5214027734598829E-2</v>
      </c>
      <c r="AU295" s="72">
        <f t="shared" ca="1" si="206"/>
        <v>9.059659612918658E-3</v>
      </c>
      <c r="AV295" s="73">
        <f t="shared" ca="1" si="207"/>
        <v>1.0090596596129187</v>
      </c>
      <c r="AW295" s="74">
        <f ca="1">PRODUCT(AV$4:AV295)</f>
        <v>12.996176343487326</v>
      </c>
      <c r="BO295" s="70">
        <f t="shared" si="218"/>
        <v>292</v>
      </c>
      <c r="BP295" s="171">
        <f t="shared" ca="1" si="221"/>
        <v>0.1143</v>
      </c>
      <c r="BQ295" s="172">
        <f t="shared" ca="1" si="208"/>
        <v>9.059659612918658E-3</v>
      </c>
      <c r="BR295" s="172">
        <f t="shared" ca="1" si="220"/>
        <v>7.6945708766188309E-2</v>
      </c>
    </row>
    <row r="296" spans="5:70">
      <c r="E296">
        <f t="shared" si="224"/>
        <v>293</v>
      </c>
      <c r="F296" s="64">
        <f t="shared" si="209"/>
        <v>79.333333333332718</v>
      </c>
      <c r="G296" s="55">
        <f t="shared" si="190"/>
        <v>0</v>
      </c>
      <c r="H296" s="78">
        <f t="shared" si="219"/>
        <v>1</v>
      </c>
      <c r="I296" s="79">
        <f t="shared" ca="1" si="198"/>
        <v>1124320.6380037006</v>
      </c>
      <c r="J296" s="79">
        <f t="shared" ca="1" si="191"/>
        <v>10185.962276093065</v>
      </c>
      <c r="K296" s="80">
        <f t="shared" ca="1" si="192"/>
        <v>-20</v>
      </c>
      <c r="L296" s="80">
        <f t="shared" ca="1" si="199"/>
        <v>-936.93386500308395</v>
      </c>
      <c r="M296" s="80">
        <f t="shared" ca="1" si="222"/>
        <v>0</v>
      </c>
      <c r="N296" s="80">
        <f t="shared" ca="1" si="200"/>
        <v>0</v>
      </c>
      <c r="O296" s="81">
        <f t="shared" ca="1" si="193"/>
        <v>-1944.1138067905574</v>
      </c>
      <c r="P296" s="79">
        <f t="shared" ca="1" si="194"/>
        <v>1131605.5526079999</v>
      </c>
      <c r="Q296" s="35"/>
      <c r="R296">
        <f t="shared" ca="1" si="201"/>
        <v>413</v>
      </c>
      <c r="S296" s="78">
        <f t="shared" ca="1" si="210"/>
        <v>89.33333333333195</v>
      </c>
      <c r="T296" s="55">
        <f t="shared" ca="1" si="202"/>
        <v>1.9598847320330681E-2</v>
      </c>
      <c r="U296" s="78">
        <f t="shared" ca="1" si="203"/>
        <v>9.0568962219665636E-2</v>
      </c>
      <c r="V296" s="79">
        <f t="shared" ca="1" si="211"/>
        <v>228725.63101645664</v>
      </c>
      <c r="W296" s="79">
        <f t="shared" ca="1" si="195"/>
        <v>2072.1763617591273</v>
      </c>
      <c r="X296" s="80">
        <f t="shared" ca="1" si="212"/>
        <v>-1.8113792443933128</v>
      </c>
      <c r="Y296" s="80">
        <f t="shared" ca="1" si="213"/>
        <v>-95.302346256856936</v>
      </c>
      <c r="Z296" s="80">
        <f t="shared" ca="1" si="204"/>
        <v>0</v>
      </c>
      <c r="AA296" s="80">
        <f t="shared" ca="1" si="214"/>
        <v>0</v>
      </c>
      <c r="AB296" s="81">
        <f t="shared" ca="1" si="196"/>
        <v>-176.07636991794433</v>
      </c>
      <c r="AC296" s="79">
        <f t="shared" ca="1" si="197"/>
        <v>230524.61728279656</v>
      </c>
      <c r="AD296" s="35"/>
      <c r="AE296" s="55">
        <f t="shared" ca="1" si="215"/>
        <v>1.9598847320330681E-2</v>
      </c>
      <c r="AF296" s="78">
        <f t="shared" ca="1" si="216"/>
        <v>9.0568962219665636E-2</v>
      </c>
      <c r="AG296" s="35"/>
      <c r="AH296" s="35"/>
      <c r="AR296" s="69">
        <f t="shared" si="205"/>
        <v>25</v>
      </c>
      <c r="AS296" s="70">
        <f t="shared" si="217"/>
        <v>293</v>
      </c>
      <c r="AT296" s="71">
        <f t="shared" ca="1" si="225"/>
        <v>7.4532614245206741E-2</v>
      </c>
      <c r="AU296" s="72">
        <f t="shared" ca="1" si="206"/>
        <v>9.059659612918658E-3</v>
      </c>
      <c r="AV296" s="73">
        <f t="shared" ca="1" si="207"/>
        <v>1.0090596596129187</v>
      </c>
      <c r="AW296" s="74">
        <f ca="1">PRODUCT(AV$4:AV296)</f>
        <v>13.113917277428786</v>
      </c>
      <c r="BO296" s="70">
        <f t="shared" si="218"/>
        <v>293</v>
      </c>
      <c r="BP296" s="171">
        <f t="shared" ca="1" si="221"/>
        <v>0.1143</v>
      </c>
      <c r="BQ296" s="172">
        <f t="shared" ca="1" si="208"/>
        <v>9.059659612918658E-3</v>
      </c>
      <c r="BR296" s="172">
        <f t="shared" ca="1" si="220"/>
        <v>7.6254865639664104E-2</v>
      </c>
    </row>
    <row r="297" spans="5:70">
      <c r="E297">
        <f t="shared" si="224"/>
        <v>294</v>
      </c>
      <c r="F297" s="64">
        <f t="shared" si="209"/>
        <v>79.416666666666046</v>
      </c>
      <c r="G297" s="55">
        <f t="shared" si="190"/>
        <v>0</v>
      </c>
      <c r="H297" s="78">
        <f t="shared" si="219"/>
        <v>1</v>
      </c>
      <c r="I297" s="79">
        <f t="shared" ca="1" si="198"/>
        <v>1131605.5526079999</v>
      </c>
      <c r="J297" s="79">
        <f t="shared" ca="1" si="191"/>
        <v>10251.961122717195</v>
      </c>
      <c r="K297" s="80">
        <f t="shared" ca="1" si="192"/>
        <v>-20</v>
      </c>
      <c r="L297" s="80">
        <f t="shared" ca="1" si="199"/>
        <v>-943.00462717333335</v>
      </c>
      <c r="M297" s="80">
        <f t="shared" ca="1" si="222"/>
        <v>0</v>
      </c>
      <c r="N297" s="80">
        <f t="shared" ca="1" si="200"/>
        <v>0</v>
      </c>
      <c r="O297" s="81">
        <f t="shared" ca="1" si="193"/>
        <v>-1944.1138067905574</v>
      </c>
      <c r="P297" s="79">
        <f t="shared" ca="1" si="194"/>
        <v>1138950.3952967532</v>
      </c>
      <c r="Q297" s="35"/>
      <c r="R297">
        <f t="shared" ca="1" si="201"/>
        <v>414</v>
      </c>
      <c r="S297" s="78">
        <f t="shared" ca="1" si="210"/>
        <v>89.416666666665279</v>
      </c>
      <c r="T297" s="55">
        <f t="shared" ca="1" si="202"/>
        <v>1.9598847320330681E-2</v>
      </c>
      <c r="U297" s="78">
        <f t="shared" ca="1" si="203"/>
        <v>8.8793914957161615E-2</v>
      </c>
      <c r="V297" s="79">
        <f t="shared" ca="1" si="211"/>
        <v>226006.60050509337</v>
      </c>
      <c r="W297" s="79">
        <f t="shared" ca="1" si="195"/>
        <v>2047.542870849036</v>
      </c>
      <c r="X297" s="80">
        <f t="shared" ca="1" si="212"/>
        <v>-1.7758782991432323</v>
      </c>
      <c r="Y297" s="80">
        <f t="shared" ca="1" si="213"/>
        <v>-94.169416877122245</v>
      </c>
      <c r="Z297" s="80">
        <f t="shared" ca="1" si="204"/>
        <v>0</v>
      </c>
      <c r="AA297" s="80">
        <f t="shared" ca="1" si="214"/>
        <v>0</v>
      </c>
      <c r="AB297" s="81">
        <f t="shared" ca="1" si="196"/>
        <v>-172.62547602720448</v>
      </c>
      <c r="AC297" s="79">
        <f t="shared" ca="1" si="197"/>
        <v>227785.57260473893</v>
      </c>
      <c r="AD297" s="35"/>
      <c r="AE297" s="55">
        <f t="shared" ca="1" si="215"/>
        <v>1.9598847320330681E-2</v>
      </c>
      <c r="AF297" s="78">
        <f t="shared" ca="1" si="216"/>
        <v>8.8793914957161615E-2</v>
      </c>
      <c r="AG297" s="35"/>
      <c r="AH297" s="35"/>
      <c r="AR297" s="69">
        <f t="shared" si="205"/>
        <v>25</v>
      </c>
      <c r="AS297" s="70">
        <f t="shared" si="217"/>
        <v>294</v>
      </c>
      <c r="AT297" s="71">
        <f t="shared" ca="1" si="225"/>
        <v>7.3857374130084197E-2</v>
      </c>
      <c r="AU297" s="72">
        <f t="shared" ca="1" si="206"/>
        <v>9.059659612918658E-3</v>
      </c>
      <c r="AV297" s="73">
        <f t="shared" ca="1" si="207"/>
        <v>1.0090596596129187</v>
      </c>
      <c r="AW297" s="74">
        <f ca="1">PRODUCT(AV$4:AV297)</f>
        <v>13.232724904154264</v>
      </c>
      <c r="BO297" s="70">
        <f t="shared" si="218"/>
        <v>294</v>
      </c>
      <c r="BP297" s="171">
        <f t="shared" ca="1" si="221"/>
        <v>0.1143</v>
      </c>
      <c r="BQ297" s="172">
        <f t="shared" ca="1" si="208"/>
        <v>9.059659612918658E-3</v>
      </c>
      <c r="BR297" s="172">
        <f t="shared" ca="1" si="220"/>
        <v>7.5570225123176488E-2</v>
      </c>
    </row>
    <row r="298" spans="5:70">
      <c r="E298">
        <f t="shared" si="224"/>
        <v>295</v>
      </c>
      <c r="F298" s="64">
        <f t="shared" si="209"/>
        <v>79.499999999999375</v>
      </c>
      <c r="G298" s="55">
        <f t="shared" si="190"/>
        <v>0</v>
      </c>
      <c r="H298" s="78">
        <f t="shared" si="219"/>
        <v>1</v>
      </c>
      <c r="I298" s="79">
        <f t="shared" ca="1" si="198"/>
        <v>1138950.3952967532</v>
      </c>
      <c r="J298" s="79">
        <f t="shared" ca="1" si="191"/>
        <v>10318.502897387734</v>
      </c>
      <c r="K298" s="80">
        <f t="shared" ca="1" si="192"/>
        <v>-20</v>
      </c>
      <c r="L298" s="80">
        <f t="shared" ca="1" si="199"/>
        <v>-949.12532941396103</v>
      </c>
      <c r="M298" s="80">
        <f t="shared" ca="1" si="222"/>
        <v>0</v>
      </c>
      <c r="N298" s="80">
        <f t="shared" ca="1" si="200"/>
        <v>0</v>
      </c>
      <c r="O298" s="81">
        <f t="shared" ca="1" si="193"/>
        <v>-1944.1138067905574</v>
      </c>
      <c r="P298" s="79">
        <f t="shared" ca="1" si="194"/>
        <v>1146355.6590579364</v>
      </c>
      <c r="Q298" s="35"/>
      <c r="R298">
        <f t="shared" ca="1" si="201"/>
        <v>415</v>
      </c>
      <c r="S298" s="78">
        <f t="shared" ca="1" si="210"/>
        <v>89.499999999998607</v>
      </c>
      <c r="T298" s="55">
        <f t="shared" ca="1" si="202"/>
        <v>1.9598847320330681E-2</v>
      </c>
      <c r="U298" s="78">
        <f t="shared" ca="1" si="203"/>
        <v>8.7053656574941782E-2</v>
      </c>
      <c r="V298" s="79">
        <f t="shared" ca="1" si="211"/>
        <v>223321.23794548455</v>
      </c>
      <c r="W298" s="79">
        <f t="shared" ca="1" si="195"/>
        <v>2023.2144001217041</v>
      </c>
      <c r="X298" s="80">
        <f t="shared" ca="1" si="212"/>
        <v>-1.7410731314988357</v>
      </c>
      <c r="Y298" s="80">
        <f t="shared" ca="1" si="213"/>
        <v>-93.050515810618563</v>
      </c>
      <c r="Z298" s="80">
        <f t="shared" ca="1" si="204"/>
        <v>0</v>
      </c>
      <c r="AA298" s="80">
        <f t="shared" ca="1" si="214"/>
        <v>0</v>
      </c>
      <c r="AB298" s="81">
        <f t="shared" ca="1" si="196"/>
        <v>-169.2422156789479</v>
      </c>
      <c r="AC298" s="79">
        <f t="shared" ca="1" si="197"/>
        <v>225080.41854098521</v>
      </c>
      <c r="AD298" s="35"/>
      <c r="AE298" s="55">
        <f t="shared" ca="1" si="215"/>
        <v>1.9598847320330681E-2</v>
      </c>
      <c r="AF298" s="78">
        <f t="shared" ca="1" si="216"/>
        <v>8.7053656574941782E-2</v>
      </c>
      <c r="AG298" s="35"/>
      <c r="AH298" s="35"/>
      <c r="AR298" s="69">
        <f t="shared" si="205"/>
        <v>25</v>
      </c>
      <c r="AS298" s="70">
        <f t="shared" si="217"/>
        <v>295</v>
      </c>
      <c r="AT298" s="71">
        <f t="shared" ca="1" si="225"/>
        <v>7.3188251460561654E-2</v>
      </c>
      <c r="AU298" s="72">
        <f t="shared" ca="1" si="206"/>
        <v>9.059659612918658E-3</v>
      </c>
      <c r="AV298" s="73">
        <f t="shared" ca="1" si="207"/>
        <v>1.0090596596129187</v>
      </c>
      <c r="AW298" s="74">
        <f ca="1">PRODUCT(AV$4:AV298)</f>
        <v>13.352608887537293</v>
      </c>
      <c r="BO298" s="70">
        <f t="shared" si="218"/>
        <v>295</v>
      </c>
      <c r="BP298" s="171">
        <f t="shared" ca="1" si="221"/>
        <v>0.1143</v>
      </c>
      <c r="BQ298" s="172">
        <f t="shared" ca="1" si="208"/>
        <v>9.059659612918658E-3</v>
      </c>
      <c r="BR298" s="172">
        <f t="shared" ca="1" si="220"/>
        <v>7.4891731527713321E-2</v>
      </c>
    </row>
    <row r="299" spans="5:70">
      <c r="E299">
        <f t="shared" si="224"/>
        <v>296</v>
      </c>
      <c r="F299" s="64">
        <f t="shared" si="209"/>
        <v>79.583333333332703</v>
      </c>
      <c r="G299" s="55">
        <f t="shared" si="190"/>
        <v>0</v>
      </c>
      <c r="H299" s="78">
        <f t="shared" si="219"/>
        <v>1</v>
      </c>
      <c r="I299" s="79">
        <f t="shared" ca="1" si="198"/>
        <v>1146355.6590579364</v>
      </c>
      <c r="J299" s="79">
        <f t="shared" ca="1" si="191"/>
        <v>10385.592066407937</v>
      </c>
      <c r="K299" s="80">
        <f t="shared" ca="1" si="192"/>
        <v>-20</v>
      </c>
      <c r="L299" s="80">
        <f t="shared" ca="1" si="199"/>
        <v>-955.29638254828035</v>
      </c>
      <c r="M299" s="80">
        <f t="shared" ca="1" si="222"/>
        <v>0</v>
      </c>
      <c r="N299" s="80">
        <f t="shared" ca="1" si="200"/>
        <v>0</v>
      </c>
      <c r="O299" s="81">
        <f t="shared" ca="1" si="193"/>
        <v>-1944.1138067905574</v>
      </c>
      <c r="P299" s="79">
        <f t="shared" ca="1" si="194"/>
        <v>1153821.8409350053</v>
      </c>
      <c r="Q299" s="35"/>
      <c r="R299">
        <f t="shared" ca="1" si="201"/>
        <v>416</v>
      </c>
      <c r="S299" s="78">
        <f t="shared" ca="1" si="210"/>
        <v>89.583333333331936</v>
      </c>
      <c r="T299" s="55">
        <f t="shared" ca="1" si="202"/>
        <v>2.1466801853951778E-2</v>
      </c>
      <c r="U299" s="78">
        <f t="shared" ca="1" si="203"/>
        <v>8.5184892978585544E-2</v>
      </c>
      <c r="V299" s="79">
        <f t="shared" ca="1" si="211"/>
        <v>220248.66179496134</v>
      </c>
      <c r="W299" s="79">
        <f t="shared" ca="1" si="195"/>
        <v>1995.3779060631919</v>
      </c>
      <c r="X299" s="80">
        <f t="shared" ca="1" si="212"/>
        <v>-1.7036978595717109</v>
      </c>
      <c r="Y299" s="80">
        <f t="shared" ca="1" si="213"/>
        <v>-91.77027574790057</v>
      </c>
      <c r="Z299" s="80">
        <f t="shared" ca="1" si="204"/>
        <v>0</v>
      </c>
      <c r="AA299" s="80">
        <f t="shared" ca="1" si="214"/>
        <v>0</v>
      </c>
      <c r="AB299" s="81">
        <f t="shared" ca="1" si="196"/>
        <v>-165.60912656964416</v>
      </c>
      <c r="AC299" s="79">
        <f t="shared" ca="1" si="197"/>
        <v>221984.95660084742</v>
      </c>
      <c r="AD299" s="35"/>
      <c r="AE299" s="55">
        <f t="shared" ca="1" si="215"/>
        <v>2.1466801853951778E-2</v>
      </c>
      <c r="AF299" s="78">
        <f t="shared" ca="1" si="216"/>
        <v>8.5184892978585544E-2</v>
      </c>
      <c r="AG299" s="35"/>
      <c r="AH299" s="35"/>
      <c r="AR299" s="69">
        <f t="shared" si="205"/>
        <v>25</v>
      </c>
      <c r="AS299" s="70">
        <f t="shared" si="217"/>
        <v>296</v>
      </c>
      <c r="AT299" s="71">
        <f t="shared" ca="1" si="225"/>
        <v>7.252519081466427E-2</v>
      </c>
      <c r="AU299" s="72">
        <f t="shared" ca="1" si="206"/>
        <v>9.059659612918658E-3</v>
      </c>
      <c r="AV299" s="73">
        <f t="shared" ca="1" si="207"/>
        <v>1.0090596596129187</v>
      </c>
      <c r="AW299" s="74">
        <f ca="1">PRODUCT(AV$4:AV299)</f>
        <v>13.473578979002815</v>
      </c>
      <c r="BO299" s="70">
        <f t="shared" si="218"/>
        <v>296</v>
      </c>
      <c r="BP299" s="171">
        <f t="shared" ca="1" si="221"/>
        <v>0.1143</v>
      </c>
      <c r="BQ299" s="172">
        <f t="shared" ca="1" si="208"/>
        <v>9.059659612918658E-3</v>
      </c>
      <c r="BR299" s="172">
        <f t="shared" ca="1" si="220"/>
        <v>7.4219329664256165E-2</v>
      </c>
    </row>
    <row r="300" spans="5:70">
      <c r="E300">
        <f t="shared" si="224"/>
        <v>297</v>
      </c>
      <c r="F300" s="64">
        <f t="shared" si="209"/>
        <v>79.666666666666032</v>
      </c>
      <c r="G300" s="55">
        <f t="shared" si="190"/>
        <v>0</v>
      </c>
      <c r="H300" s="78">
        <f t="shared" si="219"/>
        <v>1</v>
      </c>
      <c r="I300" s="79">
        <f t="shared" ca="1" si="198"/>
        <v>1153821.8409350053</v>
      </c>
      <c r="J300" s="79">
        <f t="shared" ca="1" si="191"/>
        <v>10453.233132822324</v>
      </c>
      <c r="K300" s="80">
        <f t="shared" ca="1" si="192"/>
        <v>-20</v>
      </c>
      <c r="L300" s="80">
        <f t="shared" ca="1" si="199"/>
        <v>-961.51820077917114</v>
      </c>
      <c r="M300" s="80">
        <f t="shared" ca="1" si="222"/>
        <v>0</v>
      </c>
      <c r="N300" s="80">
        <f t="shared" ca="1" si="200"/>
        <v>0</v>
      </c>
      <c r="O300" s="81">
        <f t="shared" ca="1" si="193"/>
        <v>-1944.1138067905574</v>
      </c>
      <c r="P300" s="79">
        <f t="shared" ca="1" si="194"/>
        <v>1161349.442060258</v>
      </c>
      <c r="Q300" s="35"/>
      <c r="R300">
        <f t="shared" ca="1" si="201"/>
        <v>417</v>
      </c>
      <c r="S300" s="78">
        <f t="shared" ca="1" si="210"/>
        <v>89.666666666665265</v>
      </c>
      <c r="T300" s="55">
        <f t="shared" ca="1" si="202"/>
        <v>2.1466801853951778E-2</v>
      </c>
      <c r="U300" s="78">
        <f t="shared" ca="1" si="203"/>
        <v>8.335624576006416E-2</v>
      </c>
      <c r="V300" s="79">
        <f t="shared" ca="1" si="211"/>
        <v>217219.64952293894</v>
      </c>
      <c r="W300" s="79">
        <f t="shared" ca="1" si="195"/>
        <v>1967.9360859153155</v>
      </c>
      <c r="X300" s="80">
        <f t="shared" ca="1" si="212"/>
        <v>-1.6671249152012833</v>
      </c>
      <c r="Y300" s="80">
        <f t="shared" ca="1" si="213"/>
        <v>-90.508187301224567</v>
      </c>
      <c r="Z300" s="80">
        <f t="shared" ca="1" si="204"/>
        <v>0</v>
      </c>
      <c r="AA300" s="80">
        <f t="shared" ca="1" si="214"/>
        <v>0</v>
      </c>
      <c r="AB300" s="81">
        <f t="shared" ca="1" si="196"/>
        <v>-162.05402826436759</v>
      </c>
      <c r="AC300" s="79">
        <f t="shared" ca="1" si="197"/>
        <v>218933.35626837346</v>
      </c>
      <c r="AD300" s="35"/>
      <c r="AE300" s="55">
        <f t="shared" ca="1" si="215"/>
        <v>2.1466801853951778E-2</v>
      </c>
      <c r="AF300" s="78">
        <f t="shared" ca="1" si="216"/>
        <v>8.335624576006416E-2</v>
      </c>
      <c r="AH300" s="35"/>
      <c r="AR300" s="69">
        <f t="shared" si="205"/>
        <v>25</v>
      </c>
      <c r="AS300" s="70">
        <f t="shared" si="217"/>
        <v>297</v>
      </c>
      <c r="AT300" s="71">
        <f t="shared" ca="1" si="225"/>
        <v>7.1868137272521435E-2</v>
      </c>
      <c r="AU300" s="72">
        <f t="shared" ca="1" si="206"/>
        <v>9.059659612918658E-3</v>
      </c>
      <c r="AV300" s="73">
        <f t="shared" ca="1" si="207"/>
        <v>1.0090596596129187</v>
      </c>
      <c r="AW300" s="74">
        <f ca="1">PRODUCT(AV$4:AV300)</f>
        <v>13.595645018320356</v>
      </c>
      <c r="BO300" s="70">
        <f t="shared" si="218"/>
        <v>297</v>
      </c>
      <c r="BP300" s="171">
        <f t="shared" ca="1" si="221"/>
        <v>0.1143</v>
      </c>
      <c r="BQ300" s="172">
        <f t="shared" ca="1" si="208"/>
        <v>9.059659612918658E-3</v>
      </c>
      <c r="BR300" s="172">
        <f t="shared" ca="1" si="220"/>
        <v>7.3552964839291218E-2</v>
      </c>
    </row>
    <row r="301" spans="5:70">
      <c r="E301">
        <f t="shared" si="224"/>
        <v>298</v>
      </c>
      <c r="F301" s="64">
        <f t="shared" si="209"/>
        <v>79.749999999999361</v>
      </c>
      <c r="G301" s="55">
        <f t="shared" si="190"/>
        <v>0</v>
      </c>
      <c r="H301" s="78">
        <f t="shared" si="219"/>
        <v>1</v>
      </c>
      <c r="I301" s="79">
        <f t="shared" ca="1" si="198"/>
        <v>1161349.442060258</v>
      </c>
      <c r="J301" s="79">
        <f t="shared" ca="1" si="191"/>
        <v>10521.430636718937</v>
      </c>
      <c r="K301" s="80">
        <f t="shared" ca="1" si="192"/>
        <v>-20</v>
      </c>
      <c r="L301" s="80">
        <f t="shared" ca="1" si="199"/>
        <v>-967.79120171688169</v>
      </c>
      <c r="M301" s="80">
        <f t="shared" ca="1" si="222"/>
        <v>0</v>
      </c>
      <c r="N301" s="80">
        <f t="shared" ca="1" si="200"/>
        <v>0</v>
      </c>
      <c r="O301" s="81">
        <f t="shared" ca="1" si="193"/>
        <v>-1944.1138067905574</v>
      </c>
      <c r="P301" s="79">
        <f t="shared" ca="1" si="194"/>
        <v>1168938.9676884692</v>
      </c>
      <c r="Q301" s="35"/>
      <c r="R301">
        <f t="shared" ca="1" si="201"/>
        <v>418</v>
      </c>
      <c r="S301" s="78">
        <f t="shared" ca="1" si="210"/>
        <v>89.749999999998593</v>
      </c>
      <c r="T301" s="55">
        <f t="shared" ca="1" si="202"/>
        <v>2.1466801853951778E-2</v>
      </c>
      <c r="U301" s="78">
        <f t="shared" ca="1" si="203"/>
        <v>8.1566853749043558E-2</v>
      </c>
      <c r="V301" s="79">
        <f t="shared" ca="1" si="211"/>
        <v>214233.55729013967</v>
      </c>
      <c r="W301" s="79">
        <f t="shared" ca="1" si="195"/>
        <v>1940.8831067133738</v>
      </c>
      <c r="X301" s="80">
        <f t="shared" ca="1" si="212"/>
        <v>-1.6313370749808711</v>
      </c>
      <c r="Y301" s="80">
        <f t="shared" ca="1" si="213"/>
        <v>-89.26398220422486</v>
      </c>
      <c r="Z301" s="80">
        <f t="shared" ca="1" si="204"/>
        <v>0</v>
      </c>
      <c r="AA301" s="80">
        <f t="shared" ca="1" si="214"/>
        <v>0</v>
      </c>
      <c r="AB301" s="81">
        <f t="shared" ca="1" si="196"/>
        <v>-158.5752465499817</v>
      </c>
      <c r="AC301" s="79">
        <f t="shared" ca="1" si="197"/>
        <v>215924.96983102389</v>
      </c>
      <c r="AD301" s="35"/>
      <c r="AE301" s="55">
        <f t="shared" ca="1" si="215"/>
        <v>2.1466801853951778E-2</v>
      </c>
      <c r="AF301" s="78">
        <f t="shared" ca="1" si="216"/>
        <v>8.1566853749043558E-2</v>
      </c>
      <c r="AG301" s="35"/>
      <c r="AH301" s="35"/>
      <c r="AR301" s="69">
        <f t="shared" si="205"/>
        <v>25</v>
      </c>
      <c r="AS301" s="70">
        <f t="shared" si="217"/>
        <v>298</v>
      </c>
      <c r="AT301" s="71">
        <f t="shared" ca="1" si="225"/>
        <v>7.1217036411817883E-2</v>
      </c>
      <c r="AU301" s="72">
        <f t="shared" ca="1" si="206"/>
        <v>9.059659612918658E-3</v>
      </c>
      <c r="AV301" s="73">
        <f t="shared" ca="1" si="207"/>
        <v>1.0090596596129187</v>
      </c>
      <c r="AW301" s="74">
        <f ca="1">PRODUCT(AV$4:AV301)</f>
        <v>13.718816934404412</v>
      </c>
      <c r="BO301" s="70">
        <f t="shared" si="218"/>
        <v>298</v>
      </c>
      <c r="BP301" s="171">
        <f t="shared" ca="1" si="221"/>
        <v>0.1143</v>
      </c>
      <c r="BQ301" s="172">
        <f t="shared" ca="1" si="208"/>
        <v>9.059659612918658E-3</v>
      </c>
      <c r="BR301" s="172">
        <f t="shared" ca="1" si="220"/>
        <v>7.2892582850360474E-2</v>
      </c>
    </row>
    <row r="302" spans="5:70">
      <c r="E302">
        <f t="shared" si="224"/>
        <v>299</v>
      </c>
      <c r="F302" s="64">
        <f t="shared" si="209"/>
        <v>79.833333333332689</v>
      </c>
      <c r="G302" s="55">
        <f t="shared" si="190"/>
        <v>0</v>
      </c>
      <c r="H302" s="78">
        <f t="shared" si="219"/>
        <v>1</v>
      </c>
      <c r="I302" s="79">
        <f t="shared" ca="1" si="198"/>
        <v>1168938.9676884692</v>
      </c>
      <c r="J302" s="79">
        <f t="shared" ca="1" si="191"/>
        <v>10590.189155534053</v>
      </c>
      <c r="K302" s="80">
        <f t="shared" ca="1" si="192"/>
        <v>-20</v>
      </c>
      <c r="L302" s="80">
        <f t="shared" ca="1" si="199"/>
        <v>-974.11580640705779</v>
      </c>
      <c r="M302" s="80">
        <f t="shared" ca="1" si="222"/>
        <v>0</v>
      </c>
      <c r="N302" s="80">
        <f t="shared" ca="1" si="200"/>
        <v>0</v>
      </c>
      <c r="O302" s="81">
        <f t="shared" ca="1" si="193"/>
        <v>-1944.1138067905574</v>
      </c>
      <c r="P302" s="79">
        <f t="shared" ca="1" si="194"/>
        <v>1176590.9272308056</v>
      </c>
      <c r="Q302" s="35"/>
      <c r="R302">
        <f t="shared" ca="1" si="201"/>
        <v>419</v>
      </c>
      <c r="S302" s="78">
        <f t="shared" ca="1" si="210"/>
        <v>89.833333333331922</v>
      </c>
      <c r="T302" s="55">
        <f t="shared" ca="1" si="202"/>
        <v>2.1466801853951778E-2</v>
      </c>
      <c r="U302" s="78">
        <f t="shared" ca="1" si="203"/>
        <v>7.9815874261762579E-2</v>
      </c>
      <c r="V302" s="79">
        <f t="shared" ca="1" si="211"/>
        <v>211289.75128834078</v>
      </c>
      <c r="W302" s="79">
        <f t="shared" ca="1" si="195"/>
        <v>1914.2132263706089</v>
      </c>
      <c r="X302" s="80">
        <f t="shared" ca="1" si="212"/>
        <v>-1.5963174852352515</v>
      </c>
      <c r="Y302" s="80">
        <f t="shared" ca="1" si="213"/>
        <v>-88.037396370141991</v>
      </c>
      <c r="Z302" s="80">
        <f t="shared" ca="1" si="204"/>
        <v>0</v>
      </c>
      <c r="AA302" s="80">
        <f t="shared" ca="1" si="214"/>
        <v>0</v>
      </c>
      <c r="AB302" s="81">
        <f t="shared" ca="1" si="196"/>
        <v>-155.17114315335172</v>
      </c>
      <c r="AC302" s="79">
        <f t="shared" ca="1" si="197"/>
        <v>212959.15965770264</v>
      </c>
      <c r="AD302" s="35"/>
      <c r="AE302" s="55">
        <f t="shared" ca="1" si="215"/>
        <v>2.1466801853951778E-2</v>
      </c>
      <c r="AF302" s="78">
        <f t="shared" ca="1" si="216"/>
        <v>7.9815874261762579E-2</v>
      </c>
      <c r="AG302" s="35"/>
      <c r="AH302" s="35"/>
      <c r="AR302" s="69">
        <f t="shared" si="205"/>
        <v>25</v>
      </c>
      <c r="AS302" s="70">
        <f t="shared" si="217"/>
        <v>299</v>
      </c>
      <c r="AT302" s="71">
        <f t="shared" ca="1" si="225"/>
        <v>7.057183430328598E-2</v>
      </c>
      <c r="AU302" s="72">
        <f t="shared" ca="1" si="206"/>
        <v>9.059659612918658E-3</v>
      </c>
      <c r="AV302" s="73">
        <f t="shared" ca="1" si="207"/>
        <v>1.0090596596129187</v>
      </c>
      <c r="AW302" s="74">
        <f ca="1">PRODUCT(AV$4:AV302)</f>
        <v>13.84310474612206</v>
      </c>
      <c r="BO302" s="70">
        <f t="shared" si="218"/>
        <v>299</v>
      </c>
      <c r="BP302" s="171">
        <f t="shared" ca="1" si="221"/>
        <v>0.1143</v>
      </c>
      <c r="BQ302" s="172">
        <f t="shared" ca="1" si="208"/>
        <v>9.059659612918658E-3</v>
      </c>
      <c r="BR302" s="172">
        <f t="shared" ca="1" si="220"/>
        <v>7.2238129981652924E-2</v>
      </c>
    </row>
    <row r="303" spans="5:70">
      <c r="E303">
        <f t="shared" si="224"/>
        <v>300</v>
      </c>
      <c r="F303" s="64">
        <f t="shared" si="209"/>
        <v>79.916666666666018</v>
      </c>
      <c r="G303" s="55">
        <f t="shared" si="190"/>
        <v>0</v>
      </c>
      <c r="H303" s="78">
        <f t="shared" si="219"/>
        <v>1</v>
      </c>
      <c r="I303" s="79">
        <f t="shared" ca="1" si="198"/>
        <v>1176590.9272308056</v>
      </c>
      <c r="J303" s="79">
        <f t="shared" ca="1" si="191"/>
        <v>10659.513304359445</v>
      </c>
      <c r="K303" s="80">
        <f t="shared" ca="1" si="192"/>
        <v>-20</v>
      </c>
      <c r="L303" s="80">
        <f t="shared" ca="1" si="199"/>
        <v>-980.49243935900472</v>
      </c>
      <c r="M303" s="80">
        <f t="shared" ca="1" si="222"/>
        <v>0</v>
      </c>
      <c r="N303" s="80">
        <f t="shared" ca="1" si="200"/>
        <v>0</v>
      </c>
      <c r="O303" s="81">
        <f t="shared" ca="1" si="193"/>
        <v>-1944.1138067905574</v>
      </c>
      <c r="P303" s="79">
        <f t="shared" ca="1" si="194"/>
        <v>1184305.8342890155</v>
      </c>
      <c r="Q303" s="35"/>
      <c r="R303">
        <f t="shared" ca="1" si="201"/>
        <v>420</v>
      </c>
      <c r="S303" s="78">
        <f t="shared" ca="1" si="210"/>
        <v>89.91666666666525</v>
      </c>
      <c r="T303" s="55">
        <f t="shared" ca="1" si="202"/>
        <v>2.1466801853951778E-2</v>
      </c>
      <c r="U303" s="78">
        <f t="shared" ca="1" si="203"/>
        <v>7.8102482704185391E-2</v>
      </c>
      <c r="V303" s="79">
        <f t="shared" ca="1" si="211"/>
        <v>208387.60757434665</v>
      </c>
      <c r="W303" s="79">
        <f t="shared" ca="1" si="195"/>
        <v>1887.9207921740506</v>
      </c>
      <c r="X303" s="80">
        <f t="shared" ca="1" si="212"/>
        <v>-1.5620496540837079</v>
      </c>
      <c r="Y303" s="80">
        <f t="shared" ca="1" si="213"/>
        <v>-86.828169822644441</v>
      </c>
      <c r="Z303" s="80">
        <f t="shared" ca="1" si="204"/>
        <v>0</v>
      </c>
      <c r="AA303" s="80">
        <f t="shared" ca="1" si="214"/>
        <v>0</v>
      </c>
      <c r="AB303" s="81">
        <f t="shared" ca="1" si="196"/>
        <v>-151.84011496982751</v>
      </c>
      <c r="AC303" s="79">
        <f t="shared" ca="1" si="197"/>
        <v>210035.29803207418</v>
      </c>
      <c r="AD303" s="35"/>
      <c r="AE303" s="55">
        <f t="shared" ca="1" si="215"/>
        <v>2.1466801853951778E-2</v>
      </c>
      <c r="AF303" s="78">
        <f t="shared" ca="1" si="216"/>
        <v>7.8102482704185391E-2</v>
      </c>
      <c r="AG303" s="35"/>
      <c r="AH303" s="35"/>
      <c r="AR303" s="69">
        <f t="shared" si="205"/>
        <v>25</v>
      </c>
      <c r="AS303" s="70">
        <f t="shared" si="217"/>
        <v>300</v>
      </c>
      <c r="AT303" s="71">
        <f t="shared" ca="1" si="225"/>
        <v>6.9932477506238919E-2</v>
      </c>
      <c r="AU303" s="72">
        <f t="shared" ca="1" si="206"/>
        <v>9.059659612918658E-3</v>
      </c>
      <c r="AV303" s="73">
        <f t="shared" ca="1" si="207"/>
        <v>1.0090596596129187</v>
      </c>
      <c r="AW303" s="74">
        <f ca="1">PRODUCT(AV$4:AV303)</f>
        <v>13.968518563107905</v>
      </c>
      <c r="BO303" s="70">
        <f t="shared" si="218"/>
        <v>300</v>
      </c>
      <c r="BP303" s="171">
        <f t="shared" ca="1" si="221"/>
        <v>0.1143</v>
      </c>
      <c r="BQ303" s="172">
        <f t="shared" ca="1" si="208"/>
        <v>9.059659612918658E-3</v>
      </c>
      <c r="BR303" s="172">
        <f t="shared" ca="1" si="220"/>
        <v>7.1589552999635223E-2</v>
      </c>
    </row>
    <row r="304" spans="5:70">
      <c r="E304">
        <f t="shared" si="224"/>
        <v>301</v>
      </c>
      <c r="F304" s="64">
        <f t="shared" si="209"/>
        <v>79.999999999999346</v>
      </c>
      <c r="G304" s="55">
        <f t="shared" si="190"/>
        <v>0</v>
      </c>
      <c r="H304" s="78">
        <f t="shared" si="219"/>
        <v>1</v>
      </c>
      <c r="I304" s="79">
        <f t="shared" ca="1" si="198"/>
        <v>1184305.8342890155</v>
      </c>
      <c r="J304" s="79">
        <f t="shared" ca="1" si="191"/>
        <v>10729.407736252131</v>
      </c>
      <c r="K304" s="80">
        <f t="shared" ca="1" si="192"/>
        <v>-20</v>
      </c>
      <c r="L304" s="80">
        <f t="shared" ca="1" si="199"/>
        <v>-986.92152857417966</v>
      </c>
      <c r="M304" s="80">
        <f t="shared" ca="1" si="222"/>
        <v>-8882.2937571676157</v>
      </c>
      <c r="N304" s="80">
        <f t="shared" ca="1" si="200"/>
        <v>0</v>
      </c>
      <c r="O304" s="81">
        <f t="shared" ca="1" si="193"/>
        <v>-1944.1138067905574</v>
      </c>
      <c r="P304" s="79">
        <f t="shared" ca="1" si="194"/>
        <v>1183201.9129327352</v>
      </c>
      <c r="Q304" s="35"/>
      <c r="R304">
        <f t="shared" ca="1" si="201"/>
        <v>421</v>
      </c>
      <c r="S304" s="78">
        <f t="shared" ca="1" si="210"/>
        <v>89.999999999998579</v>
      </c>
      <c r="T304" s="55">
        <f t="shared" ca="1" si="202"/>
        <v>2.1466801853951778E-2</v>
      </c>
      <c r="U304" s="78">
        <f t="shared" ca="1" si="203"/>
        <v>7.6425872183672944E-2</v>
      </c>
      <c r="V304" s="79">
        <f t="shared" ca="1" si="211"/>
        <v>205526.51190688394</v>
      </c>
      <c r="W304" s="79">
        <f t="shared" ca="1" si="195"/>
        <v>1862.0002393068421</v>
      </c>
      <c r="X304" s="80">
        <f t="shared" ca="1" si="212"/>
        <v>-1.5285174436734588</v>
      </c>
      <c r="Y304" s="80">
        <f t="shared" ca="1" si="213"/>
        <v>-85.636046627868311</v>
      </c>
      <c r="Z304" s="80">
        <f t="shared" ca="1" si="204"/>
        <v>-1541.4488393016295</v>
      </c>
      <c r="AA304" s="80">
        <f t="shared" ca="1" si="214"/>
        <v>0</v>
      </c>
      <c r="AB304" s="81">
        <f t="shared" ca="1" si="196"/>
        <v>-148.58059330828897</v>
      </c>
      <c r="AC304" s="79">
        <f t="shared" ca="1" si="197"/>
        <v>205611.31814950932</v>
      </c>
      <c r="AD304" s="35"/>
      <c r="AE304" s="55">
        <f t="shared" ca="1" si="215"/>
        <v>2.1466801853951778E-2</v>
      </c>
      <c r="AF304" s="78">
        <f t="shared" ca="1" si="216"/>
        <v>7.6425872183672944E-2</v>
      </c>
      <c r="AG304" s="35"/>
      <c r="AH304" s="35"/>
      <c r="AR304" s="69">
        <f t="shared" si="205"/>
        <v>26</v>
      </c>
      <c r="AS304" s="70">
        <f t="shared" si="217"/>
        <v>301</v>
      </c>
      <c r="AT304" s="71">
        <f t="shared" ca="1" si="225"/>
        <v>6.9298913064144305E-2</v>
      </c>
      <c r="AU304" s="72">
        <f t="shared" ca="1" si="206"/>
        <v>9.059659612918658E-3</v>
      </c>
      <c r="AV304" s="73">
        <f t="shared" ca="1" si="207"/>
        <v>1.0090596596129187</v>
      </c>
      <c r="AW304" s="74">
        <f ca="1">PRODUCT(AV$4:AV304)</f>
        <v>14.095068586586398</v>
      </c>
      <c r="BO304" s="70">
        <f t="shared" si="218"/>
        <v>301</v>
      </c>
      <c r="BP304" s="171">
        <f t="shared" ca="1" si="221"/>
        <v>0.1143</v>
      </c>
      <c r="BQ304" s="172">
        <f t="shared" ca="1" si="208"/>
        <v>9.059659612918658E-3</v>
      </c>
      <c r="BR304" s="172">
        <f t="shared" ca="1" si="220"/>
        <v>7.0946799148721693E-2</v>
      </c>
    </row>
    <row r="305" spans="5:70">
      <c r="E305">
        <f t="shared" si="224"/>
        <v>302</v>
      </c>
      <c r="F305" s="64">
        <f t="shared" si="209"/>
        <v>80.083333333332675</v>
      </c>
      <c r="G305" s="55">
        <f t="shared" si="190"/>
        <v>0</v>
      </c>
      <c r="H305" s="78">
        <f t="shared" si="219"/>
        <v>1</v>
      </c>
      <c r="I305" s="79">
        <f t="shared" ca="1" si="198"/>
        <v>1183201.9129327352</v>
      </c>
      <c r="J305" s="79">
        <f t="shared" ca="1" si="191"/>
        <v>10719.406584524799</v>
      </c>
      <c r="K305" s="80">
        <f t="shared" ca="1" si="192"/>
        <v>-20</v>
      </c>
      <c r="L305" s="80">
        <f t="shared" ca="1" si="199"/>
        <v>-986.0015941106127</v>
      </c>
      <c r="M305" s="80">
        <f t="shared" ca="1" si="222"/>
        <v>0</v>
      </c>
      <c r="N305" s="80">
        <f t="shared" ca="1" si="200"/>
        <v>0</v>
      </c>
      <c r="O305" s="81">
        <f t="shared" ca="1" si="193"/>
        <v>-1944.1138067905574</v>
      </c>
      <c r="P305" s="79">
        <f t="shared" ca="1" si="194"/>
        <v>1190971.2041163587</v>
      </c>
      <c r="Q305" s="35"/>
      <c r="R305">
        <f t="shared" ca="1" si="201"/>
        <v>422</v>
      </c>
      <c r="S305" s="78">
        <f t="shared" ca="1" si="210"/>
        <v>90.083333333331908</v>
      </c>
      <c r="T305" s="55">
        <f t="shared" ca="1" si="202"/>
        <v>2.1466801853951778E-2</v>
      </c>
      <c r="U305" s="78">
        <f t="shared" ca="1" si="203"/>
        <v>7.4785253128990592E-2</v>
      </c>
      <c r="V305" s="79">
        <f t="shared" ca="1" si="211"/>
        <v>201197.50072386395</v>
      </c>
      <c r="W305" s="79">
        <f t="shared" ca="1" si="195"/>
        <v>1822.7808715281626</v>
      </c>
      <c r="X305" s="80">
        <f t="shared" ca="1" si="212"/>
        <v>-1.4957050625798118</v>
      </c>
      <c r="Y305" s="80">
        <f t="shared" ca="1" si="213"/>
        <v>-83.83229196827665</v>
      </c>
      <c r="Z305" s="80">
        <f t="shared" ca="1" si="204"/>
        <v>0</v>
      </c>
      <c r="AA305" s="80">
        <f t="shared" ca="1" si="214"/>
        <v>0</v>
      </c>
      <c r="AB305" s="81">
        <f t="shared" ca="1" si="196"/>
        <v>-145.39104315239734</v>
      </c>
      <c r="AC305" s="79">
        <f t="shared" ca="1" si="197"/>
        <v>202789.56255520886</v>
      </c>
      <c r="AD305" s="35"/>
      <c r="AE305" s="55">
        <f t="shared" ca="1" si="215"/>
        <v>2.1466801853951778E-2</v>
      </c>
      <c r="AF305" s="78">
        <f t="shared" ca="1" si="216"/>
        <v>7.4785253128990592E-2</v>
      </c>
      <c r="AG305" s="35"/>
      <c r="AH305" s="35"/>
      <c r="AR305" s="69">
        <f t="shared" si="205"/>
        <v>26</v>
      </c>
      <c r="AS305" s="70">
        <f t="shared" si="217"/>
        <v>302</v>
      </c>
      <c r="AT305" s="71">
        <f t="shared" ca="1" si="225"/>
        <v>6.8671088500237912E-2</v>
      </c>
      <c r="AU305" s="72">
        <f t="shared" ca="1" si="206"/>
        <v>9.059659612918658E-3</v>
      </c>
      <c r="AV305" s="73">
        <f t="shared" ca="1" si="207"/>
        <v>1.0090596596129187</v>
      </c>
      <c r="AW305" s="74">
        <f ca="1">PRODUCT(AV$4:AV305)</f>
        <v>14.222765110201614</v>
      </c>
      <c r="BO305" s="70">
        <f t="shared" si="218"/>
        <v>302</v>
      </c>
      <c r="BP305" s="171">
        <f t="shared" ca="1" si="221"/>
        <v>0.1143</v>
      </c>
      <c r="BQ305" s="172">
        <f t="shared" ca="1" si="208"/>
        <v>9.059659612918658E-3</v>
      </c>
      <c r="BR305" s="172">
        <f t="shared" ca="1" si="220"/>
        <v>7.0309816146983131E-2</v>
      </c>
    </row>
    <row r="306" spans="5:70">
      <c r="E306">
        <f t="shared" si="224"/>
        <v>303</v>
      </c>
      <c r="F306" s="64">
        <f t="shared" si="209"/>
        <v>80.166666666666003</v>
      </c>
      <c r="G306" s="55">
        <f t="shared" si="190"/>
        <v>0</v>
      </c>
      <c r="H306" s="78">
        <f t="shared" si="219"/>
        <v>1</v>
      </c>
      <c r="I306" s="79">
        <f t="shared" ca="1" si="198"/>
        <v>1190971.2041163587</v>
      </c>
      <c r="J306" s="79">
        <f t="shared" ca="1" si="191"/>
        <v>10789.793718082077</v>
      </c>
      <c r="K306" s="80">
        <f t="shared" ca="1" si="192"/>
        <v>-20</v>
      </c>
      <c r="L306" s="80">
        <f t="shared" ca="1" si="199"/>
        <v>-992.47600343029899</v>
      </c>
      <c r="M306" s="80">
        <f t="shared" ca="1" si="222"/>
        <v>0</v>
      </c>
      <c r="N306" s="80">
        <f t="shared" ca="1" si="200"/>
        <v>0</v>
      </c>
      <c r="O306" s="81">
        <f t="shared" ca="1" si="193"/>
        <v>-1944.1138067905574</v>
      </c>
      <c r="P306" s="79">
        <f t="shared" ca="1" si="194"/>
        <v>1198804.4080242198</v>
      </c>
      <c r="Q306" s="35"/>
      <c r="R306">
        <f t="shared" ca="1" si="201"/>
        <v>423</v>
      </c>
      <c r="S306" s="78">
        <f t="shared" ca="1" si="210"/>
        <v>90.166666666665236</v>
      </c>
      <c r="T306" s="55">
        <f t="shared" ca="1" si="202"/>
        <v>2.1466801853951778E-2</v>
      </c>
      <c r="U306" s="78">
        <f t="shared" ca="1" si="203"/>
        <v>7.3179852918472926E-2</v>
      </c>
      <c r="V306" s="79">
        <f t="shared" ca="1" si="211"/>
        <v>198436.31919778662</v>
      </c>
      <c r="W306" s="79">
        <f t="shared" ca="1" si="195"/>
        <v>1797.7655067724229</v>
      </c>
      <c r="X306" s="80">
        <f t="shared" ca="1" si="212"/>
        <v>-1.4635970583694586</v>
      </c>
      <c r="Y306" s="80">
        <f t="shared" ca="1" si="213"/>
        <v>-82.681799665744435</v>
      </c>
      <c r="Z306" s="80">
        <f t="shared" ca="1" si="204"/>
        <v>0</v>
      </c>
      <c r="AA306" s="80">
        <f t="shared" ca="1" si="214"/>
        <v>0</v>
      </c>
      <c r="AB306" s="81">
        <f t="shared" ca="1" si="196"/>
        <v>-142.26996243770549</v>
      </c>
      <c r="AC306" s="79">
        <f t="shared" ca="1" si="197"/>
        <v>200007.66934539721</v>
      </c>
      <c r="AD306" s="35"/>
      <c r="AE306" s="55">
        <f t="shared" ca="1" si="215"/>
        <v>2.1466801853951778E-2</v>
      </c>
      <c r="AF306" s="78">
        <f t="shared" ca="1" si="216"/>
        <v>7.3179852918472926E-2</v>
      </c>
      <c r="AG306" s="35"/>
      <c r="AH306" s="35"/>
      <c r="AR306" s="69">
        <f t="shared" si="205"/>
        <v>26</v>
      </c>
      <c r="AS306" s="70">
        <f t="shared" si="217"/>
        <v>303</v>
      </c>
      <c r="AT306" s="71">
        <f t="shared" ca="1" si="225"/>
        <v>6.8048951813177147E-2</v>
      </c>
      <c r="AU306" s="72">
        <f t="shared" ca="1" si="206"/>
        <v>9.059659612918658E-3</v>
      </c>
      <c r="AV306" s="73">
        <f t="shared" ca="1" si="207"/>
        <v>1.0090596596129187</v>
      </c>
      <c r="AW306" s="74">
        <f ca="1">PRODUCT(AV$4:AV306)</f>
        <v>14.351618520854537</v>
      </c>
      <c r="BO306" s="70">
        <f t="shared" si="218"/>
        <v>303</v>
      </c>
      <c r="BP306" s="171">
        <f t="shared" ca="1" si="221"/>
        <v>0.1143</v>
      </c>
      <c r="BQ306" s="172">
        <f t="shared" ca="1" si="208"/>
        <v>9.059659612918658E-3</v>
      </c>
      <c r="BR306" s="172">
        <f t="shared" ca="1" si="220"/>
        <v>6.9678552181894185E-2</v>
      </c>
    </row>
    <row r="307" spans="5:70">
      <c r="E307">
        <f t="shared" si="224"/>
        <v>304</v>
      </c>
      <c r="F307" s="64">
        <f t="shared" si="209"/>
        <v>80.249999999999332</v>
      </c>
      <c r="G307" s="55">
        <f t="shared" si="190"/>
        <v>0</v>
      </c>
      <c r="H307" s="78">
        <f t="shared" si="219"/>
        <v>1</v>
      </c>
      <c r="I307" s="79">
        <f t="shared" ca="1" si="198"/>
        <v>1198804.4080242198</v>
      </c>
      <c r="J307" s="79">
        <f t="shared" ca="1" si="191"/>
        <v>10860.759879165884</v>
      </c>
      <c r="K307" s="80">
        <f t="shared" ca="1" si="192"/>
        <v>-20</v>
      </c>
      <c r="L307" s="80">
        <f t="shared" ca="1" si="199"/>
        <v>-999.00367335351655</v>
      </c>
      <c r="M307" s="80">
        <f t="shared" ca="1" si="222"/>
        <v>0</v>
      </c>
      <c r="N307" s="80">
        <f t="shared" ca="1" si="200"/>
        <v>0</v>
      </c>
      <c r="O307" s="81">
        <f t="shared" ca="1" si="193"/>
        <v>-1944.1138067905574</v>
      </c>
      <c r="P307" s="79">
        <f t="shared" ca="1" si="194"/>
        <v>1206702.0504232415</v>
      </c>
      <c r="Q307" s="35"/>
      <c r="R307">
        <f t="shared" ca="1" si="201"/>
        <v>424</v>
      </c>
      <c r="S307" s="78">
        <f t="shared" ca="1" si="210"/>
        <v>90.249999999998565</v>
      </c>
      <c r="T307" s="55">
        <f t="shared" ca="1" si="202"/>
        <v>2.1466801853951778E-2</v>
      </c>
      <c r="U307" s="78">
        <f t="shared" ca="1" si="203"/>
        <v>7.1608915516170726E-2</v>
      </c>
      <c r="V307" s="79">
        <f t="shared" ca="1" si="211"/>
        <v>195714.14433828887</v>
      </c>
      <c r="W307" s="79">
        <f t="shared" ca="1" si="195"/>
        <v>1773.1035291385285</v>
      </c>
      <c r="X307" s="80">
        <f t="shared" ca="1" si="212"/>
        <v>-1.4321783103234145</v>
      </c>
      <c r="Y307" s="80">
        <f t="shared" ca="1" si="213"/>
        <v>-81.547560140953706</v>
      </c>
      <c r="Z307" s="80">
        <f t="shared" ca="1" si="204"/>
        <v>0</v>
      </c>
      <c r="AA307" s="80">
        <f t="shared" ca="1" si="214"/>
        <v>0</v>
      </c>
      <c r="AB307" s="81">
        <f t="shared" ca="1" si="196"/>
        <v>-139.21588134428609</v>
      </c>
      <c r="AC307" s="79">
        <f t="shared" ca="1" si="197"/>
        <v>197265.05224763183</v>
      </c>
      <c r="AD307" s="35"/>
      <c r="AE307" s="55">
        <f t="shared" ca="1" si="215"/>
        <v>2.1466801853951778E-2</v>
      </c>
      <c r="AF307" s="78">
        <f t="shared" ca="1" si="216"/>
        <v>7.1608915516170726E-2</v>
      </c>
      <c r="AG307" s="35"/>
      <c r="AH307" s="35"/>
      <c r="AR307" s="69">
        <f t="shared" si="205"/>
        <v>26</v>
      </c>
      <c r="AS307" s="70">
        <f t="shared" si="217"/>
        <v>304</v>
      </c>
      <c r="AT307" s="71">
        <f t="shared" ca="1" si="225"/>
        <v>6.7432451472733856E-2</v>
      </c>
      <c r="AU307" s="72">
        <f t="shared" ca="1" si="206"/>
        <v>9.059659612918658E-3</v>
      </c>
      <c r="AV307" s="73">
        <f t="shared" ca="1" si="207"/>
        <v>1.0090596596129187</v>
      </c>
      <c r="AW307" s="74">
        <f ca="1">PRODUCT(AV$4:AV307)</f>
        <v>14.481639299547938</v>
      </c>
      <c r="BO307" s="70">
        <f t="shared" si="218"/>
        <v>304</v>
      </c>
      <c r="BP307" s="171">
        <f t="shared" ca="1" si="221"/>
        <v>0.1143</v>
      </c>
      <c r="BQ307" s="172">
        <f t="shared" ca="1" si="208"/>
        <v>9.059659612918658E-3</v>
      </c>
      <c r="BR307" s="172">
        <f t="shared" ca="1" si="220"/>
        <v>6.9052955906118874E-2</v>
      </c>
    </row>
    <row r="308" spans="5:70">
      <c r="E308">
        <f t="shared" si="224"/>
        <v>305</v>
      </c>
      <c r="F308" s="64">
        <f t="shared" si="209"/>
        <v>80.333333333332661</v>
      </c>
      <c r="G308" s="55">
        <f t="shared" si="190"/>
        <v>0</v>
      </c>
      <c r="H308" s="78">
        <f t="shared" si="219"/>
        <v>1</v>
      </c>
      <c r="I308" s="79">
        <f t="shared" ca="1" si="198"/>
        <v>1206702.0504232415</v>
      </c>
      <c r="J308" s="79">
        <f t="shared" ca="1" si="191"/>
        <v>10932.309831045575</v>
      </c>
      <c r="K308" s="80">
        <f t="shared" ca="1" si="192"/>
        <v>-20</v>
      </c>
      <c r="L308" s="80">
        <f t="shared" ca="1" si="199"/>
        <v>-1005.585042019368</v>
      </c>
      <c r="M308" s="80">
        <f t="shared" ca="1" si="222"/>
        <v>0</v>
      </c>
      <c r="N308" s="80">
        <f t="shared" ca="1" si="200"/>
        <v>0</v>
      </c>
      <c r="O308" s="81">
        <f t="shared" ca="1" si="193"/>
        <v>-1944.1138067905574</v>
      </c>
      <c r="P308" s="79">
        <f t="shared" ca="1" si="194"/>
        <v>1214664.661405477</v>
      </c>
      <c r="Q308" s="35"/>
      <c r="R308">
        <f t="shared" ca="1" si="201"/>
        <v>425</v>
      </c>
      <c r="S308" s="78">
        <f t="shared" ca="1" si="210"/>
        <v>90.333333333331893</v>
      </c>
      <c r="T308" s="55">
        <f t="shared" ca="1" si="202"/>
        <v>2.1466801853951778E-2</v>
      </c>
      <c r="U308" s="78">
        <f t="shared" ca="1" si="203"/>
        <v>7.007170111580871E-2</v>
      </c>
      <c r="V308" s="79">
        <f t="shared" ca="1" si="211"/>
        <v>193030.40245832247</v>
      </c>
      <c r="W308" s="79">
        <f t="shared" ca="1" si="195"/>
        <v>1748.7897412170985</v>
      </c>
      <c r="X308" s="80">
        <f t="shared" ca="1" si="212"/>
        <v>-1.4014340223161743</v>
      </c>
      <c r="Y308" s="80">
        <f t="shared" ca="1" si="213"/>
        <v>-80.42933435763436</v>
      </c>
      <c r="Z308" s="80">
        <f t="shared" ca="1" si="204"/>
        <v>0</v>
      </c>
      <c r="AA308" s="80">
        <f t="shared" ca="1" si="214"/>
        <v>0</v>
      </c>
      <c r="AB308" s="81">
        <f t="shared" ca="1" si="196"/>
        <v>-136.22736160454502</v>
      </c>
      <c r="AC308" s="79">
        <f t="shared" ca="1" si="197"/>
        <v>194561.13406955506</v>
      </c>
      <c r="AD308" s="35"/>
      <c r="AE308" s="55">
        <f t="shared" ca="1" si="215"/>
        <v>2.1466801853951778E-2</v>
      </c>
      <c r="AF308" s="78">
        <f t="shared" ca="1" si="216"/>
        <v>7.007170111580871E-2</v>
      </c>
      <c r="AG308" s="35"/>
      <c r="AH308" s="35"/>
      <c r="AR308" s="69">
        <f t="shared" si="205"/>
        <v>26</v>
      </c>
      <c r="AS308" s="70">
        <f t="shared" si="217"/>
        <v>305</v>
      </c>
      <c r="AT308" s="71">
        <f t="shared" ca="1" si="225"/>
        <v>6.6821536415526225E-2</v>
      </c>
      <c r="AU308" s="72">
        <f t="shared" ca="1" si="206"/>
        <v>9.059659612918658E-3</v>
      </c>
      <c r="AV308" s="73">
        <f t="shared" ca="1" si="207"/>
        <v>1.0090596596129187</v>
      </c>
      <c r="AW308" s="74">
        <f ca="1">PRODUCT(AV$4:AV308)</f>
        <v>14.612838022238908</v>
      </c>
      <c r="BO308" s="70">
        <f t="shared" si="218"/>
        <v>305</v>
      </c>
      <c r="BP308" s="171">
        <f t="shared" ca="1" si="221"/>
        <v>0.1143</v>
      </c>
      <c r="BQ308" s="172">
        <f t="shared" ca="1" si="208"/>
        <v>9.059659612918658E-3</v>
      </c>
      <c r="BR308" s="172">
        <f t="shared" ca="1" si="220"/>
        <v>6.8432976433333986E-2</v>
      </c>
    </row>
    <row r="309" spans="5:70">
      <c r="E309">
        <f t="shared" si="224"/>
        <v>306</v>
      </c>
      <c r="F309" s="64">
        <f t="shared" si="209"/>
        <v>80.416666666665989</v>
      </c>
      <c r="G309" s="55">
        <f t="shared" si="190"/>
        <v>0</v>
      </c>
      <c r="H309" s="78">
        <f t="shared" si="219"/>
        <v>1</v>
      </c>
      <c r="I309" s="79">
        <f t="shared" ca="1" si="198"/>
        <v>1214664.661405477</v>
      </c>
      <c r="J309" s="79">
        <f t="shared" ca="1" si="191"/>
        <v>11004.448376174716</v>
      </c>
      <c r="K309" s="80">
        <f t="shared" ca="1" si="192"/>
        <v>-20</v>
      </c>
      <c r="L309" s="80">
        <f t="shared" ca="1" si="199"/>
        <v>-1012.2205511712309</v>
      </c>
      <c r="M309" s="80">
        <f t="shared" ca="1" si="222"/>
        <v>0</v>
      </c>
      <c r="N309" s="80">
        <f t="shared" ca="1" si="200"/>
        <v>0</v>
      </c>
      <c r="O309" s="81">
        <f t="shared" ca="1" si="193"/>
        <v>-1944.1138067905574</v>
      </c>
      <c r="P309" s="79">
        <f t="shared" ca="1" si="194"/>
        <v>1222692.7754236897</v>
      </c>
      <c r="Q309" s="35"/>
      <c r="R309">
        <f t="shared" ca="1" si="201"/>
        <v>426</v>
      </c>
      <c r="S309" s="78">
        <f t="shared" ca="1" si="210"/>
        <v>90.416666666665222</v>
      </c>
      <c r="T309" s="55">
        <f t="shared" ca="1" si="202"/>
        <v>2.1466801853951778E-2</v>
      </c>
      <c r="U309" s="78">
        <f t="shared" ca="1" si="203"/>
        <v>6.8567485792386307E-2</v>
      </c>
      <c r="V309" s="79">
        <f t="shared" ca="1" si="211"/>
        <v>190384.52875600377</v>
      </c>
      <c r="W309" s="79">
        <f t="shared" ca="1" si="195"/>
        <v>1724.8190260953181</v>
      </c>
      <c r="X309" s="80">
        <f t="shared" ca="1" si="212"/>
        <v>-1.3713497158477261</v>
      </c>
      <c r="Y309" s="80">
        <f t="shared" ca="1" si="213"/>
        <v>-79.326886981668238</v>
      </c>
      <c r="Z309" s="80">
        <f t="shared" ca="1" si="204"/>
        <v>0</v>
      </c>
      <c r="AA309" s="80">
        <f t="shared" ca="1" si="214"/>
        <v>0</v>
      </c>
      <c r="AB309" s="81">
        <f t="shared" ca="1" si="196"/>
        <v>-133.30299582589359</v>
      </c>
      <c r="AC309" s="79">
        <f t="shared" ca="1" si="197"/>
        <v>191895.34654957568</v>
      </c>
      <c r="AD309" s="35"/>
      <c r="AE309" s="55">
        <f t="shared" ca="1" si="215"/>
        <v>2.1466801853951778E-2</v>
      </c>
      <c r="AF309" s="78">
        <f t="shared" ca="1" si="216"/>
        <v>6.8567485792386307E-2</v>
      </c>
      <c r="AG309" s="35"/>
      <c r="AH309" s="35"/>
      <c r="AR309" s="69">
        <f t="shared" si="205"/>
        <v>26</v>
      </c>
      <c r="AS309" s="70">
        <f t="shared" si="217"/>
        <v>306</v>
      </c>
      <c r="AT309" s="71">
        <f t="shared" ca="1" si="225"/>
        <v>6.6216156040789315E-2</v>
      </c>
      <c r="AU309" s="72">
        <f t="shared" ca="1" si="206"/>
        <v>9.059659612918658E-3</v>
      </c>
      <c r="AV309" s="73">
        <f t="shared" ca="1" si="207"/>
        <v>1.0090596596129187</v>
      </c>
      <c r="AW309" s="74">
        <f ca="1">PRODUCT(AV$4:AV309)</f>
        <v>14.745225360699107</v>
      </c>
      <c r="BO309" s="70">
        <f t="shared" si="218"/>
        <v>306</v>
      </c>
      <c r="BP309" s="171">
        <f t="shared" ca="1" si="221"/>
        <v>0.1143</v>
      </c>
      <c r="BQ309" s="172">
        <f t="shared" ca="1" si="208"/>
        <v>9.059659612918658E-3</v>
      </c>
      <c r="BR309" s="172">
        <f t="shared" ca="1" si="220"/>
        <v>6.7818563334089962E-2</v>
      </c>
    </row>
    <row r="310" spans="5:70">
      <c r="E310">
        <f t="shared" si="224"/>
        <v>307</v>
      </c>
      <c r="F310" s="64">
        <f t="shared" si="209"/>
        <v>80.499999999999318</v>
      </c>
      <c r="G310" s="55">
        <f t="shared" si="190"/>
        <v>0</v>
      </c>
      <c r="H310" s="78">
        <f t="shared" si="219"/>
        <v>1</v>
      </c>
      <c r="I310" s="79">
        <f t="shared" ca="1" si="198"/>
        <v>1222692.7754236897</v>
      </c>
      <c r="J310" s="79">
        <f t="shared" ca="1" si="191"/>
        <v>11077.180356513425</v>
      </c>
      <c r="K310" s="80">
        <f t="shared" ca="1" si="192"/>
        <v>-20</v>
      </c>
      <c r="L310" s="80">
        <f t="shared" ca="1" si="199"/>
        <v>-1018.9106461864081</v>
      </c>
      <c r="M310" s="80">
        <f t="shared" ca="1" si="222"/>
        <v>0</v>
      </c>
      <c r="N310" s="80">
        <f t="shared" ca="1" si="200"/>
        <v>0</v>
      </c>
      <c r="O310" s="81">
        <f t="shared" ca="1" si="193"/>
        <v>-1944.1138067905574</v>
      </c>
      <c r="P310" s="79">
        <f t="shared" ca="1" si="194"/>
        <v>1230786.9313272261</v>
      </c>
      <c r="Q310" s="35"/>
      <c r="R310">
        <f t="shared" ca="1" si="201"/>
        <v>427</v>
      </c>
      <c r="S310" s="78">
        <f t="shared" ca="1" si="210"/>
        <v>90.49999999999855</v>
      </c>
      <c r="T310" s="55">
        <f t="shared" ca="1" si="202"/>
        <v>2.1466801853951778E-2</v>
      </c>
      <c r="U310" s="78">
        <f t="shared" ca="1" si="203"/>
        <v>6.7095561161257491E-2</v>
      </c>
      <c r="V310" s="79">
        <f t="shared" ca="1" si="211"/>
        <v>187775.96716850053</v>
      </c>
      <c r="W310" s="79">
        <f t="shared" ca="1" si="195"/>
        <v>1701.1863460332042</v>
      </c>
      <c r="X310" s="80">
        <f t="shared" ca="1" si="212"/>
        <v>-1.3419112232251498</v>
      </c>
      <c r="Y310" s="80">
        <f t="shared" ca="1" si="213"/>
        <v>-78.239986320208558</v>
      </c>
      <c r="Z310" s="80">
        <f t="shared" ca="1" si="204"/>
        <v>0</v>
      </c>
      <c r="AA310" s="80">
        <f t="shared" ca="1" si="214"/>
        <v>0</v>
      </c>
      <c r="AB310" s="81">
        <f t="shared" ca="1" si="196"/>
        <v>-130.44140682796098</v>
      </c>
      <c r="AC310" s="79">
        <f t="shared" ca="1" si="197"/>
        <v>189267.13021016234</v>
      </c>
      <c r="AD310" s="35"/>
      <c r="AE310" s="55">
        <f t="shared" ca="1" si="215"/>
        <v>2.1466801853951778E-2</v>
      </c>
      <c r="AF310" s="78">
        <f t="shared" ca="1" si="216"/>
        <v>6.7095561161257491E-2</v>
      </c>
      <c r="AG310" s="35"/>
      <c r="AH310" s="35"/>
      <c r="AR310" s="69">
        <f t="shared" si="205"/>
        <v>26</v>
      </c>
      <c r="AS310" s="70">
        <f t="shared" si="217"/>
        <v>307</v>
      </c>
      <c r="AT310" s="71">
        <f t="shared" ca="1" si="225"/>
        <v>6.5616260206183857E-2</v>
      </c>
      <c r="AU310" s="72">
        <f t="shared" ca="1" si="206"/>
        <v>9.059659612918658E-3</v>
      </c>
      <c r="AV310" s="73">
        <f t="shared" ca="1" si="207"/>
        <v>1.0090596596129187</v>
      </c>
      <c r="AW310" s="74">
        <f ca="1">PRODUCT(AV$4:AV310)</f>
        <v>14.878812083382817</v>
      </c>
      <c r="BO310" s="70">
        <f t="shared" si="218"/>
        <v>307</v>
      </c>
      <c r="BP310" s="171">
        <f t="shared" ca="1" si="221"/>
        <v>0.1143</v>
      </c>
      <c r="BQ310" s="172">
        <f t="shared" ca="1" si="208"/>
        <v>9.059659612918658E-3</v>
      </c>
      <c r="BR310" s="172">
        <f t="shared" ca="1" si="220"/>
        <v>6.7209666631708936E-2</v>
      </c>
    </row>
    <row r="311" spans="5:70">
      <c r="E311">
        <f t="shared" si="224"/>
        <v>308</v>
      </c>
      <c r="F311" s="64">
        <f t="shared" si="209"/>
        <v>80.583333333332646</v>
      </c>
      <c r="G311" s="55">
        <f t="shared" si="190"/>
        <v>0</v>
      </c>
      <c r="H311" s="78">
        <f t="shared" si="219"/>
        <v>1</v>
      </c>
      <c r="I311" s="79">
        <f t="shared" ca="1" si="198"/>
        <v>1230786.9313272261</v>
      </c>
      <c r="J311" s="79">
        <f t="shared" ca="1" si="191"/>
        <v>11150.51065385336</v>
      </c>
      <c r="K311" s="80">
        <f t="shared" ca="1" si="192"/>
        <v>-20</v>
      </c>
      <c r="L311" s="80">
        <f t="shared" ca="1" si="199"/>
        <v>-1025.6557761060219</v>
      </c>
      <c r="M311" s="80">
        <f t="shared" ca="1" si="222"/>
        <v>0</v>
      </c>
      <c r="N311" s="80">
        <f t="shared" ca="1" si="200"/>
        <v>0</v>
      </c>
      <c r="O311" s="81">
        <f t="shared" ca="1" si="193"/>
        <v>-1944.1138067905574</v>
      </c>
      <c r="P311" s="79">
        <f t="shared" ca="1" si="194"/>
        <v>1238947.6723981828</v>
      </c>
      <c r="Q311" s="35"/>
      <c r="R311">
        <f t="shared" ca="1" si="201"/>
        <v>428</v>
      </c>
      <c r="S311" s="78">
        <f t="shared" ca="1" si="210"/>
        <v>90.583333333331879</v>
      </c>
      <c r="T311" s="55">
        <f t="shared" ca="1" si="202"/>
        <v>2.3512861877976521E-2</v>
      </c>
      <c r="U311" s="78">
        <f t="shared" ca="1" si="203"/>
        <v>6.5517952499047516E-2</v>
      </c>
      <c r="V311" s="79">
        <f t="shared" ca="1" si="211"/>
        <v>184816.91831948981</v>
      </c>
      <c r="W311" s="79">
        <f t="shared" ca="1" si="195"/>
        <v>1674.3783706831682</v>
      </c>
      <c r="X311" s="80">
        <f t="shared" ca="1" si="212"/>
        <v>-1.3103590499809503</v>
      </c>
      <c r="Y311" s="80">
        <f t="shared" ca="1" si="213"/>
        <v>-77.007049299787425</v>
      </c>
      <c r="Z311" s="80">
        <f t="shared" ca="1" si="204"/>
        <v>0</v>
      </c>
      <c r="AA311" s="80">
        <f t="shared" ca="1" si="214"/>
        <v>0</v>
      </c>
      <c r="AB311" s="81">
        <f t="shared" ca="1" si="196"/>
        <v>-127.37435604604617</v>
      </c>
      <c r="AC311" s="79">
        <f t="shared" ca="1" si="197"/>
        <v>186285.60492577718</v>
      </c>
      <c r="AD311" s="35"/>
      <c r="AE311" s="55">
        <f t="shared" ca="1" si="215"/>
        <v>2.3512861877976521E-2</v>
      </c>
      <c r="AF311" s="78">
        <f t="shared" ca="1" si="216"/>
        <v>6.5517952499047516E-2</v>
      </c>
      <c r="AG311" s="35"/>
      <c r="AH311" s="35"/>
      <c r="AR311" s="69">
        <f t="shared" si="205"/>
        <v>26</v>
      </c>
      <c r="AS311" s="70">
        <f t="shared" si="217"/>
        <v>308</v>
      </c>
      <c r="AT311" s="71">
        <f t="shared" ca="1" si="225"/>
        <v>6.5021799223643137E-2</v>
      </c>
      <c r="AU311" s="72">
        <f t="shared" ca="1" si="206"/>
        <v>9.059659612918658E-3</v>
      </c>
      <c r="AV311" s="73">
        <f t="shared" ca="1" si="207"/>
        <v>1.0090596596129187</v>
      </c>
      <c r="AW311" s="74">
        <f ca="1">PRODUCT(AV$4:AV311)</f>
        <v>15.013609056302846</v>
      </c>
      <c r="BO311" s="70">
        <f t="shared" si="218"/>
        <v>308</v>
      </c>
      <c r="BP311" s="171">
        <f t="shared" ca="1" si="221"/>
        <v>0.1143</v>
      </c>
      <c r="BQ311" s="172">
        <f t="shared" ca="1" si="208"/>
        <v>9.059659612918658E-3</v>
      </c>
      <c r="BR311" s="172">
        <f t="shared" ca="1" si="220"/>
        <v>6.6606236798219615E-2</v>
      </c>
    </row>
    <row r="312" spans="5:70">
      <c r="E312">
        <f t="shared" si="224"/>
        <v>309</v>
      </c>
      <c r="F312" s="64">
        <f t="shared" si="209"/>
        <v>80.666666666665975</v>
      </c>
      <c r="G312" s="55">
        <f t="shared" si="190"/>
        <v>0</v>
      </c>
      <c r="H312" s="78">
        <f t="shared" si="219"/>
        <v>1</v>
      </c>
      <c r="I312" s="79">
        <f t="shared" ca="1" si="198"/>
        <v>1238947.6723981828</v>
      </c>
      <c r="J312" s="79">
        <f t="shared" ca="1" si="191"/>
        <v>11224.444190145394</v>
      </c>
      <c r="K312" s="80">
        <f t="shared" ca="1" si="192"/>
        <v>-20</v>
      </c>
      <c r="L312" s="80">
        <f t="shared" ca="1" si="199"/>
        <v>-1032.4563936651523</v>
      </c>
      <c r="M312" s="80">
        <f t="shared" ca="1" si="222"/>
        <v>0</v>
      </c>
      <c r="N312" s="80">
        <f t="shared" ca="1" si="200"/>
        <v>0</v>
      </c>
      <c r="O312" s="81">
        <f t="shared" ca="1" si="193"/>
        <v>-1944.1138067905574</v>
      </c>
      <c r="P312" s="79">
        <f t="shared" ca="1" si="194"/>
        <v>1247175.5463878724</v>
      </c>
      <c r="Q312" s="35"/>
      <c r="R312">
        <f t="shared" ca="1" si="201"/>
        <v>429</v>
      </c>
      <c r="S312" s="78">
        <f t="shared" ca="1" si="210"/>
        <v>90.666666666665208</v>
      </c>
      <c r="T312" s="55">
        <f t="shared" ca="1" si="202"/>
        <v>2.3512861877976521E-2</v>
      </c>
      <c r="U312" s="78">
        <f t="shared" ca="1" si="203"/>
        <v>6.3977437931409586E-2</v>
      </c>
      <c r="V312" s="79">
        <f t="shared" ca="1" si="211"/>
        <v>181905.49722730208</v>
      </c>
      <c r="W312" s="79">
        <f t="shared" ca="1" si="195"/>
        <v>1648.0018865980755</v>
      </c>
      <c r="X312" s="80">
        <f t="shared" ca="1" si="212"/>
        <v>-1.2795487586281917</v>
      </c>
      <c r="Y312" s="80">
        <f t="shared" ca="1" si="213"/>
        <v>-75.793957178042533</v>
      </c>
      <c r="Z312" s="80">
        <f t="shared" ca="1" si="204"/>
        <v>0</v>
      </c>
      <c r="AA312" s="80">
        <f t="shared" ca="1" si="214"/>
        <v>0</v>
      </c>
      <c r="AB312" s="81">
        <f t="shared" ca="1" si="196"/>
        <v>-124.37942040553929</v>
      </c>
      <c r="AC312" s="79">
        <f t="shared" ca="1" si="197"/>
        <v>183352.04618755792</v>
      </c>
      <c r="AD312" s="35"/>
      <c r="AE312" s="55">
        <f t="shared" ca="1" si="215"/>
        <v>2.3512861877976521E-2</v>
      </c>
      <c r="AF312" s="78">
        <f t="shared" ca="1" si="216"/>
        <v>6.3977437931409586E-2</v>
      </c>
      <c r="AG312" s="35"/>
      <c r="AH312" s="35"/>
      <c r="AR312" s="69">
        <f t="shared" si="205"/>
        <v>26</v>
      </c>
      <c r="AS312" s="70">
        <f t="shared" si="217"/>
        <v>309</v>
      </c>
      <c r="AT312" s="71">
        <f t="shared" ca="1" si="225"/>
        <v>6.443272385525739E-2</v>
      </c>
      <c r="AU312" s="72">
        <f t="shared" ca="1" si="206"/>
        <v>9.059659612918658E-3</v>
      </c>
      <c r="AV312" s="73">
        <f t="shared" ca="1" si="207"/>
        <v>1.0090596596129187</v>
      </c>
      <c r="AW312" s="74">
        <f ca="1">PRODUCT(AV$4:AV312)</f>
        <v>15.149627243914383</v>
      </c>
      <c r="BO312" s="70">
        <f t="shared" si="218"/>
        <v>309</v>
      </c>
      <c r="BP312" s="171">
        <f t="shared" ca="1" si="221"/>
        <v>0.1143</v>
      </c>
      <c r="BQ312" s="172">
        <f t="shared" ca="1" si="208"/>
        <v>9.059659612918658E-3</v>
      </c>
      <c r="BR312" s="172">
        <f t="shared" ca="1" si="220"/>
        <v>6.6008224750328609E-2</v>
      </c>
    </row>
    <row r="313" spans="5:70">
      <c r="E313">
        <f t="shared" si="224"/>
        <v>310</v>
      </c>
      <c r="F313" s="64">
        <f t="shared" si="209"/>
        <v>80.749999999999304</v>
      </c>
      <c r="G313" s="55">
        <f t="shared" si="190"/>
        <v>0</v>
      </c>
      <c r="H313" s="78">
        <f t="shared" si="219"/>
        <v>1</v>
      </c>
      <c r="I313" s="79">
        <f t="shared" ca="1" si="198"/>
        <v>1247175.5463878724</v>
      </c>
      <c r="J313" s="79">
        <f t="shared" ca="1" si="191"/>
        <v>11298.985927829968</v>
      </c>
      <c r="K313" s="80">
        <f t="shared" ca="1" si="192"/>
        <v>-20</v>
      </c>
      <c r="L313" s="80">
        <f t="shared" ca="1" si="199"/>
        <v>-1039.312955323227</v>
      </c>
      <c r="M313" s="80">
        <f t="shared" ca="1" si="222"/>
        <v>0</v>
      </c>
      <c r="N313" s="80">
        <f t="shared" ca="1" si="200"/>
        <v>0</v>
      </c>
      <c r="O313" s="81">
        <f t="shared" ca="1" si="193"/>
        <v>-1944.1138067905574</v>
      </c>
      <c r="P313" s="79">
        <f t="shared" ca="1" si="194"/>
        <v>1255471.1055535886</v>
      </c>
      <c r="Q313" s="35"/>
      <c r="R313">
        <f t="shared" ca="1" si="201"/>
        <v>430</v>
      </c>
      <c r="S313" s="78">
        <f t="shared" ca="1" si="210"/>
        <v>90.749999999998536</v>
      </c>
      <c r="T313" s="55">
        <f t="shared" ca="1" si="202"/>
        <v>2.3512861877976521E-2</v>
      </c>
      <c r="U313" s="78">
        <f t="shared" ca="1" si="203"/>
        <v>6.2473145270021534E-2</v>
      </c>
      <c r="V313" s="79">
        <f t="shared" ca="1" si="211"/>
        <v>179040.91485050551</v>
      </c>
      <c r="W313" s="79">
        <f t="shared" ca="1" si="195"/>
        <v>1622.0497453311332</v>
      </c>
      <c r="X313" s="80">
        <f t="shared" ca="1" si="212"/>
        <v>-1.2494629054004307</v>
      </c>
      <c r="Y313" s="80">
        <f t="shared" ca="1" si="213"/>
        <v>-74.600381187710639</v>
      </c>
      <c r="Z313" s="80">
        <f t="shared" ca="1" si="204"/>
        <v>0</v>
      </c>
      <c r="AA313" s="80">
        <f t="shared" ca="1" si="214"/>
        <v>0</v>
      </c>
      <c r="AB313" s="81">
        <f t="shared" ca="1" si="196"/>
        <v>-121.45490427308107</v>
      </c>
      <c r="AC313" s="79">
        <f t="shared" ca="1" si="197"/>
        <v>180465.65984747044</v>
      </c>
      <c r="AD313" s="35"/>
      <c r="AE313" s="55">
        <f t="shared" ca="1" si="215"/>
        <v>2.3512861877976521E-2</v>
      </c>
      <c r="AF313" s="78">
        <f t="shared" ca="1" si="216"/>
        <v>6.2473145270021534E-2</v>
      </c>
      <c r="AG313" s="35"/>
      <c r="AH313" s="35"/>
      <c r="AR313" s="69">
        <f t="shared" si="205"/>
        <v>26</v>
      </c>
      <c r="AS313" s="70">
        <f t="shared" si="217"/>
        <v>310</v>
      </c>
      <c r="AT313" s="71">
        <f t="shared" ca="1" si="225"/>
        <v>6.3848985309195569E-2</v>
      </c>
      <c r="AU313" s="72">
        <f t="shared" ca="1" si="206"/>
        <v>9.059659612918658E-3</v>
      </c>
      <c r="AV313" s="73">
        <f t="shared" ca="1" si="207"/>
        <v>1.0090596596129187</v>
      </c>
      <c r="AW313" s="74">
        <f ca="1">PRODUCT(AV$4:AV313)</f>
        <v>15.286877710006847</v>
      </c>
      <c r="BO313" s="70">
        <f t="shared" si="218"/>
        <v>310</v>
      </c>
      <c r="BP313" s="171">
        <f t="shared" ca="1" si="221"/>
        <v>0.1143</v>
      </c>
      <c r="BQ313" s="172">
        <f t="shared" ca="1" si="208"/>
        <v>9.059659612918658E-3</v>
      </c>
      <c r="BR313" s="172">
        <f t="shared" ca="1" si="220"/>
        <v>6.5415581845428006E-2</v>
      </c>
    </row>
    <row r="314" spans="5:70">
      <c r="E314">
        <f t="shared" si="224"/>
        <v>311</v>
      </c>
      <c r="F314" s="64">
        <f t="shared" si="209"/>
        <v>80.833333333332632</v>
      </c>
      <c r="G314" s="55">
        <f t="shared" si="190"/>
        <v>0</v>
      </c>
      <c r="H314" s="78">
        <f t="shared" si="219"/>
        <v>1</v>
      </c>
      <c r="I314" s="79">
        <f t="shared" ca="1" si="198"/>
        <v>1255471.1055535886</v>
      </c>
      <c r="J314" s="79">
        <f t="shared" ca="1" si="191"/>
        <v>11374.140870170184</v>
      </c>
      <c r="K314" s="80">
        <f t="shared" ca="1" si="192"/>
        <v>-20</v>
      </c>
      <c r="L314" s="80">
        <f t="shared" ca="1" si="199"/>
        <v>-1046.2259212946572</v>
      </c>
      <c r="M314" s="80">
        <f t="shared" ca="1" si="222"/>
        <v>0</v>
      </c>
      <c r="N314" s="80">
        <f t="shared" ca="1" si="200"/>
        <v>0</v>
      </c>
      <c r="O314" s="81">
        <f t="shared" ca="1" si="193"/>
        <v>-1944.1138067905574</v>
      </c>
      <c r="P314" s="79">
        <f t="shared" ca="1" si="194"/>
        <v>1263834.9066956735</v>
      </c>
      <c r="Q314" s="35"/>
      <c r="R314">
        <f t="shared" ca="1" si="201"/>
        <v>431</v>
      </c>
      <c r="S314" s="78">
        <f t="shared" ca="1" si="210"/>
        <v>90.833333333331865</v>
      </c>
      <c r="T314" s="55">
        <f t="shared" ca="1" si="202"/>
        <v>2.3512861877976521E-2</v>
      </c>
      <c r="U314" s="78">
        <f t="shared" ca="1" si="203"/>
        <v>6.1004222834204758E-2</v>
      </c>
      <c r="V314" s="79">
        <f t="shared" ca="1" si="211"/>
        <v>176222.39571375898</v>
      </c>
      <c r="W314" s="79">
        <f t="shared" ca="1" si="195"/>
        <v>1596.5149213397121</v>
      </c>
      <c r="X314" s="80">
        <f t="shared" ca="1" si="212"/>
        <v>-1.2200844566840952</v>
      </c>
      <c r="Y314" s="80">
        <f t="shared" ca="1" si="213"/>
        <v>-73.42599821406624</v>
      </c>
      <c r="Z314" s="80">
        <f t="shared" ca="1" si="204"/>
        <v>0</v>
      </c>
      <c r="AA314" s="80">
        <f t="shared" ca="1" si="214"/>
        <v>0</v>
      </c>
      <c r="AB314" s="81">
        <f t="shared" ca="1" si="196"/>
        <v>-118.59915188450526</v>
      </c>
      <c r="AC314" s="79">
        <f t="shared" ca="1" si="197"/>
        <v>177625.66540054342</v>
      </c>
      <c r="AD314" s="35"/>
      <c r="AE314" s="55">
        <f t="shared" ca="1" si="215"/>
        <v>2.3512861877976521E-2</v>
      </c>
      <c r="AF314" s="78">
        <f t="shared" ca="1" si="216"/>
        <v>6.1004222834204758E-2</v>
      </c>
      <c r="AG314" s="35"/>
      <c r="AH314" s="35"/>
      <c r="AR314" s="69">
        <f t="shared" si="205"/>
        <v>26</v>
      </c>
      <c r="AS314" s="70">
        <f t="shared" si="217"/>
        <v>311</v>
      </c>
      <c r="AT314" s="71">
        <f t="shared" ca="1" si="225"/>
        <v>6.3270535235664019E-2</v>
      </c>
      <c r="AU314" s="72">
        <f t="shared" ca="1" si="206"/>
        <v>9.059659612918658E-3</v>
      </c>
      <c r="AV314" s="73">
        <f t="shared" ca="1" si="207"/>
        <v>1.0090596596129187</v>
      </c>
      <c r="AW314" s="74">
        <f ca="1">PRODUCT(AV$4:AV314)</f>
        <v>15.425371618603823</v>
      </c>
      <c r="BO314" s="70">
        <f t="shared" si="218"/>
        <v>311</v>
      </c>
      <c r="BP314" s="171">
        <f t="shared" ca="1" si="221"/>
        <v>0.1143</v>
      </c>
      <c r="BQ314" s="172">
        <f t="shared" ca="1" si="208"/>
        <v>9.059659612918658E-3</v>
      </c>
      <c r="BR314" s="172">
        <f t="shared" ca="1" si="220"/>
        <v>6.4828259877638766E-2</v>
      </c>
    </row>
    <row r="315" spans="5:70">
      <c r="E315">
        <f t="shared" si="224"/>
        <v>312</v>
      </c>
      <c r="F315" s="64">
        <f t="shared" si="209"/>
        <v>80.916666666665961</v>
      </c>
      <c r="G315" s="55">
        <f t="shared" si="190"/>
        <v>0</v>
      </c>
      <c r="H315" s="78">
        <f t="shared" si="219"/>
        <v>1</v>
      </c>
      <c r="I315" s="79">
        <f t="shared" ca="1" si="198"/>
        <v>1263834.9066956735</v>
      </c>
      <c r="J315" s="79">
        <f t="shared" ca="1" si="191"/>
        <v>11449.914061587613</v>
      </c>
      <c r="K315" s="80">
        <f t="shared" ca="1" si="192"/>
        <v>-20</v>
      </c>
      <c r="L315" s="80">
        <f t="shared" ca="1" si="199"/>
        <v>-1053.195755579728</v>
      </c>
      <c r="M315" s="80">
        <f t="shared" ca="1" si="222"/>
        <v>0</v>
      </c>
      <c r="N315" s="80">
        <f t="shared" ca="1" si="200"/>
        <v>0</v>
      </c>
      <c r="O315" s="81">
        <f t="shared" ca="1" si="193"/>
        <v>-1944.1138067905574</v>
      </c>
      <c r="P315" s="79">
        <f t="shared" ca="1" si="194"/>
        <v>1272267.5111948906</v>
      </c>
      <c r="Q315" s="35"/>
      <c r="R315">
        <f t="shared" ca="1" si="201"/>
        <v>432</v>
      </c>
      <c r="S315" s="78">
        <f t="shared" ca="1" si="210"/>
        <v>90.916666666665193</v>
      </c>
      <c r="T315" s="55">
        <f t="shared" ca="1" si="202"/>
        <v>2.3512861877976521E-2</v>
      </c>
      <c r="U315" s="78">
        <f t="shared" ca="1" si="203"/>
        <v>5.9569838968730797E-2</v>
      </c>
      <c r="V315" s="79">
        <f t="shared" ca="1" si="211"/>
        <v>173449.17766399679</v>
      </c>
      <c r="W315" s="79">
        <f t="shared" ca="1" si="195"/>
        <v>1571.3905097764646</v>
      </c>
      <c r="X315" s="80">
        <f t="shared" ca="1" si="212"/>
        <v>-1.1913967793746159</v>
      </c>
      <c r="Y315" s="80">
        <f t="shared" ca="1" si="213"/>
        <v>-72.270490693331993</v>
      </c>
      <c r="Z315" s="80">
        <f t="shared" ca="1" si="204"/>
        <v>0</v>
      </c>
      <c r="AA315" s="80">
        <f t="shared" ca="1" si="214"/>
        <v>0</v>
      </c>
      <c r="AB315" s="81">
        <f t="shared" ca="1" si="196"/>
        <v>-115.81054640739973</v>
      </c>
      <c r="AC315" s="79">
        <f t="shared" ca="1" si="197"/>
        <v>174831.29573989313</v>
      </c>
      <c r="AD315" s="35"/>
      <c r="AE315" s="55">
        <f t="shared" ca="1" si="215"/>
        <v>2.3512861877976521E-2</v>
      </c>
      <c r="AF315" s="78">
        <f t="shared" ca="1" si="216"/>
        <v>5.9569838968730797E-2</v>
      </c>
      <c r="AG315" s="35"/>
      <c r="AH315" s="35"/>
      <c r="AR315" s="69">
        <f t="shared" si="205"/>
        <v>26</v>
      </c>
      <c r="AS315" s="70">
        <f t="shared" si="217"/>
        <v>312</v>
      </c>
      <c r="AT315" s="71">
        <f t="shared" ca="1" si="225"/>
        <v>6.2697325722901723E-2</v>
      </c>
      <c r="AU315" s="72">
        <f t="shared" ca="1" si="206"/>
        <v>9.059659612918658E-3</v>
      </c>
      <c r="AV315" s="73">
        <f t="shared" ca="1" si="207"/>
        <v>1.0090596596129187</v>
      </c>
      <c r="AW315" s="74">
        <f ca="1">PRODUCT(AV$4:AV315)</f>
        <v>15.565120234871149</v>
      </c>
      <c r="BO315" s="70">
        <f t="shared" si="218"/>
        <v>312</v>
      </c>
      <c r="BP315" s="171">
        <f t="shared" ca="1" si="221"/>
        <v>0.1143</v>
      </c>
      <c r="BQ315" s="172">
        <f t="shared" ca="1" si="208"/>
        <v>9.059659612918658E-3</v>
      </c>
      <c r="BR315" s="172">
        <f t="shared" ca="1" si="220"/>
        <v>6.42462110738896E-2</v>
      </c>
    </row>
    <row r="316" spans="5:70">
      <c r="E316">
        <f t="shared" si="224"/>
        <v>313</v>
      </c>
      <c r="F316" s="64">
        <f t="shared" si="209"/>
        <v>80.999999999999289</v>
      </c>
      <c r="G316" s="55">
        <f t="shared" si="190"/>
        <v>0</v>
      </c>
      <c r="H316" s="78">
        <f t="shared" si="219"/>
        <v>1</v>
      </c>
      <c r="I316" s="79">
        <f t="shared" ca="1" si="198"/>
        <v>1272267.5111948906</v>
      </c>
      <c r="J316" s="79">
        <f t="shared" ca="1" si="191"/>
        <v>11526.310588000886</v>
      </c>
      <c r="K316" s="80">
        <f t="shared" ca="1" si="192"/>
        <v>-20</v>
      </c>
      <c r="L316" s="80">
        <f t="shared" ca="1" si="199"/>
        <v>-1060.2229259957423</v>
      </c>
      <c r="M316" s="80">
        <f t="shared" ca="1" si="222"/>
        <v>-9542.006333961679</v>
      </c>
      <c r="N316" s="80">
        <f t="shared" ca="1" si="200"/>
        <v>0</v>
      </c>
      <c r="O316" s="81">
        <f t="shared" ca="1" si="193"/>
        <v>-1944.1138067905574</v>
      </c>
      <c r="P316" s="79">
        <f t="shared" ca="1" si="194"/>
        <v>1271227.4787161434</v>
      </c>
      <c r="Q316" s="35"/>
      <c r="R316">
        <f t="shared" ca="1" si="201"/>
        <v>433</v>
      </c>
      <c r="S316" s="78">
        <f t="shared" ca="1" si="210"/>
        <v>90.999999999998522</v>
      </c>
      <c r="T316" s="55">
        <f t="shared" ca="1" si="202"/>
        <v>2.3512861877976521E-2</v>
      </c>
      <c r="U316" s="78">
        <f t="shared" ca="1" si="203"/>
        <v>5.8169181572965724E-2</v>
      </c>
      <c r="V316" s="79">
        <f t="shared" ca="1" si="211"/>
        <v>170720.51163121336</v>
      </c>
      <c r="W316" s="79">
        <f t="shared" ca="1" si="195"/>
        <v>1546.6697243221138</v>
      </c>
      <c r="X316" s="80">
        <f t="shared" ca="1" si="212"/>
        <v>-1.1633836314593144</v>
      </c>
      <c r="Y316" s="80">
        <f t="shared" ca="1" si="213"/>
        <v>-71.13354651300557</v>
      </c>
      <c r="Z316" s="80">
        <f t="shared" ca="1" si="204"/>
        <v>-1280.4038372341001</v>
      </c>
      <c r="AA316" s="80">
        <f t="shared" ca="1" si="214"/>
        <v>0</v>
      </c>
      <c r="AB316" s="81">
        <f t="shared" ca="1" si="196"/>
        <v>-113.08750902570954</v>
      </c>
      <c r="AC316" s="79">
        <f t="shared" ca="1" si="197"/>
        <v>170801.3930791312</v>
      </c>
      <c r="AD316" s="35"/>
      <c r="AE316" s="55">
        <f t="shared" ca="1" si="215"/>
        <v>2.3512861877976521E-2</v>
      </c>
      <c r="AF316" s="78">
        <f t="shared" ca="1" si="216"/>
        <v>5.8169181572965724E-2</v>
      </c>
      <c r="AG316" s="35"/>
      <c r="AH316" s="35"/>
      <c r="AR316" s="69">
        <f t="shared" si="205"/>
        <v>27</v>
      </c>
      <c r="AS316" s="70">
        <f t="shared" si="217"/>
        <v>313</v>
      </c>
      <c r="AT316" s="71">
        <f t="shared" ca="1" si="225"/>
        <v>6.2129309293211941E-2</v>
      </c>
      <c r="AU316" s="72">
        <f t="shared" ca="1" si="206"/>
        <v>9.059659612918658E-3</v>
      </c>
      <c r="AV316" s="73">
        <f t="shared" ca="1" si="207"/>
        <v>1.0090596596129187</v>
      </c>
      <c r="AW316" s="74">
        <f ca="1">PRODUCT(AV$4:AV316)</f>
        <v>15.706134926033235</v>
      </c>
      <c r="BO316" s="70">
        <f t="shared" si="218"/>
        <v>313</v>
      </c>
      <c r="BP316" s="171">
        <f t="shared" ca="1" si="221"/>
        <v>0.1143</v>
      </c>
      <c r="BQ316" s="172">
        <f t="shared" ca="1" si="208"/>
        <v>9.059659612918658E-3</v>
      </c>
      <c r="BR316" s="172">
        <f t="shared" ca="1" si="220"/>
        <v>6.3669388090031101E-2</v>
      </c>
    </row>
    <row r="317" spans="5:70">
      <c r="E317">
        <f t="shared" si="224"/>
        <v>314</v>
      </c>
      <c r="F317" s="64">
        <f t="shared" si="209"/>
        <v>81.083333333332618</v>
      </c>
      <c r="G317" s="55">
        <f t="shared" si="190"/>
        <v>0</v>
      </c>
      <c r="H317" s="78">
        <f t="shared" si="219"/>
        <v>1</v>
      </c>
      <c r="I317" s="79">
        <f t="shared" ca="1" si="198"/>
        <v>1271227.4787161434</v>
      </c>
      <c r="J317" s="79">
        <f t="shared" ca="1" si="191"/>
        <v>11516.888247757057</v>
      </c>
      <c r="K317" s="80">
        <f t="shared" ca="1" si="192"/>
        <v>-20</v>
      </c>
      <c r="L317" s="80">
        <f t="shared" ca="1" si="199"/>
        <v>-1059.356232263453</v>
      </c>
      <c r="M317" s="80">
        <f t="shared" ca="1" si="222"/>
        <v>0</v>
      </c>
      <c r="N317" s="80">
        <f t="shared" ca="1" si="200"/>
        <v>0</v>
      </c>
      <c r="O317" s="81">
        <f t="shared" ca="1" si="193"/>
        <v>-1944.1138067905574</v>
      </c>
      <c r="P317" s="79">
        <f t="shared" ca="1" si="194"/>
        <v>1279720.8969248463</v>
      </c>
      <c r="Q317" s="35"/>
      <c r="R317">
        <f t="shared" ca="1" si="201"/>
        <v>434</v>
      </c>
      <c r="S317" s="78">
        <f t="shared" ca="1" si="210"/>
        <v>91.083333333331851</v>
      </c>
      <c r="T317" s="55">
        <f t="shared" ca="1" si="202"/>
        <v>2.3512861877976521E-2</v>
      </c>
      <c r="U317" s="78">
        <f t="shared" ca="1" si="203"/>
        <v>5.6801457641085643E-2</v>
      </c>
      <c r="V317" s="79">
        <f t="shared" ca="1" si="211"/>
        <v>166785.36351509561</v>
      </c>
      <c r="W317" s="79">
        <f t="shared" ca="1" si="195"/>
        <v>1511.0186218636688</v>
      </c>
      <c r="X317" s="80">
        <f t="shared" ca="1" si="212"/>
        <v>-1.1360291528217128</v>
      </c>
      <c r="Y317" s="80">
        <f t="shared" ca="1" si="213"/>
        <v>-69.493901464623178</v>
      </c>
      <c r="Z317" s="80">
        <f t="shared" ca="1" si="204"/>
        <v>0</v>
      </c>
      <c r="AA317" s="80">
        <f t="shared" ca="1" si="214"/>
        <v>0</v>
      </c>
      <c r="AB317" s="81">
        <f t="shared" ca="1" si="196"/>
        <v>-110.42849804586359</v>
      </c>
      <c r="AC317" s="79">
        <f t="shared" ca="1" si="197"/>
        <v>168115.323708296</v>
      </c>
      <c r="AD317" s="35"/>
      <c r="AE317" s="55">
        <f t="shared" ca="1" si="215"/>
        <v>2.3512861877976521E-2</v>
      </c>
      <c r="AF317" s="78">
        <f t="shared" ca="1" si="216"/>
        <v>5.6801457641085643E-2</v>
      </c>
      <c r="AG317" s="35"/>
      <c r="AH317" s="35"/>
      <c r="AR317" s="69">
        <f t="shared" si="205"/>
        <v>27</v>
      </c>
      <c r="AS317" s="70">
        <f t="shared" si="217"/>
        <v>314</v>
      </c>
      <c r="AT317" s="71">
        <f t="shared" ca="1" si="225"/>
        <v>6.1566438899029699E-2</v>
      </c>
      <c r="AU317" s="72">
        <f t="shared" ca="1" si="206"/>
        <v>9.059659612918658E-3</v>
      </c>
      <c r="AV317" s="73">
        <f t="shared" ca="1" si="207"/>
        <v>1.0090596596129187</v>
      </c>
      <c r="AW317" s="74">
        <f ca="1">PRODUCT(AV$4:AV317)</f>
        <v>15.84842716229767</v>
      </c>
      <c r="BO317" s="70">
        <f t="shared" si="218"/>
        <v>314</v>
      </c>
      <c r="BP317" s="171">
        <f t="shared" ca="1" si="221"/>
        <v>0.1143</v>
      </c>
      <c r="BQ317" s="172">
        <f t="shared" ca="1" si="208"/>
        <v>9.059659612918658E-3</v>
      </c>
      <c r="BR317" s="172">
        <f t="shared" ca="1" si="220"/>
        <v>6.3097744006984743E-2</v>
      </c>
    </row>
    <row r="318" spans="5:70">
      <c r="E318">
        <f t="shared" si="224"/>
        <v>315</v>
      </c>
      <c r="F318" s="64">
        <f t="shared" si="209"/>
        <v>81.166666666665947</v>
      </c>
      <c r="G318" s="55">
        <f t="shared" si="190"/>
        <v>0</v>
      </c>
      <c r="H318" s="78">
        <f t="shared" si="219"/>
        <v>1</v>
      </c>
      <c r="I318" s="79">
        <f t="shared" ca="1" si="198"/>
        <v>1279720.8969248463</v>
      </c>
      <c r="J318" s="79">
        <f t="shared" ca="1" si="191"/>
        <v>11593.835725678071</v>
      </c>
      <c r="K318" s="80">
        <f t="shared" ca="1" si="192"/>
        <v>-20</v>
      </c>
      <c r="L318" s="80">
        <f t="shared" ca="1" si="199"/>
        <v>-1066.4340807707054</v>
      </c>
      <c r="M318" s="80">
        <f t="shared" ca="1" si="222"/>
        <v>0</v>
      </c>
      <c r="N318" s="80">
        <f t="shared" ca="1" si="200"/>
        <v>0</v>
      </c>
      <c r="O318" s="81">
        <f t="shared" ca="1" si="193"/>
        <v>-1944.1138067905574</v>
      </c>
      <c r="P318" s="79">
        <f t="shared" ca="1" si="194"/>
        <v>1288284.1847629631</v>
      </c>
      <c r="Q318" s="35"/>
      <c r="R318">
        <f t="shared" ca="1" si="201"/>
        <v>435</v>
      </c>
      <c r="S318" s="78">
        <f t="shared" ca="1" si="210"/>
        <v>91.166666666665179</v>
      </c>
      <c r="T318" s="55">
        <f t="shared" ca="1" si="202"/>
        <v>2.3512861877976521E-2</v>
      </c>
      <c r="U318" s="78">
        <f t="shared" ca="1" si="203"/>
        <v>5.546589281310306E-2</v>
      </c>
      <c r="V318" s="79">
        <f t="shared" ca="1" si="211"/>
        <v>164162.45132237152</v>
      </c>
      <c r="W318" s="79">
        <f t="shared" ca="1" si="195"/>
        <v>1487.2559302030145</v>
      </c>
      <c r="X318" s="80">
        <f t="shared" ca="1" si="212"/>
        <v>-1.1093178562620611</v>
      </c>
      <c r="Y318" s="80">
        <f t="shared" ca="1" si="213"/>
        <v>-68.401021384321467</v>
      </c>
      <c r="Z318" s="80">
        <f t="shared" ca="1" si="204"/>
        <v>0</v>
      </c>
      <c r="AA318" s="80">
        <f t="shared" ca="1" si="214"/>
        <v>0</v>
      </c>
      <c r="AB318" s="81">
        <f t="shared" ca="1" si="196"/>
        <v>-107.83200802391882</v>
      </c>
      <c r="AC318" s="79">
        <f t="shared" ca="1" si="197"/>
        <v>165472.36490531004</v>
      </c>
      <c r="AD318" s="35"/>
      <c r="AE318" s="55">
        <f t="shared" ca="1" si="215"/>
        <v>2.3512861877976521E-2</v>
      </c>
      <c r="AF318" s="78">
        <f t="shared" ca="1" si="216"/>
        <v>5.546589281310306E-2</v>
      </c>
      <c r="AG318" s="35"/>
      <c r="AH318" s="35"/>
      <c r="AR318" s="69">
        <f t="shared" si="205"/>
        <v>27</v>
      </c>
      <c r="AS318" s="70">
        <f t="shared" si="217"/>
        <v>315</v>
      </c>
      <c r="AT318" s="71">
        <f t="shared" ca="1" si="225"/>
        <v>6.1008667919024935E-2</v>
      </c>
      <c r="AU318" s="72">
        <f t="shared" ca="1" si="206"/>
        <v>9.059659612918658E-3</v>
      </c>
      <c r="AV318" s="73">
        <f t="shared" ca="1" si="207"/>
        <v>1.0090596596129187</v>
      </c>
      <c r="AW318" s="74">
        <f ca="1">PRODUCT(AV$4:AV318)</f>
        <v>15.992008517788221</v>
      </c>
      <c r="BO318" s="70">
        <f t="shared" si="218"/>
        <v>315</v>
      </c>
      <c r="BP318" s="171">
        <f t="shared" ca="1" si="221"/>
        <v>0.1143</v>
      </c>
      <c r="BQ318" s="172">
        <f t="shared" ca="1" si="208"/>
        <v>9.059659612918658E-3</v>
      </c>
      <c r="BR318" s="172">
        <f t="shared" ca="1" si="220"/>
        <v>6.253123232692645E-2</v>
      </c>
    </row>
    <row r="319" spans="5:70">
      <c r="E319">
        <f t="shared" si="224"/>
        <v>316</v>
      </c>
      <c r="F319" s="64">
        <f t="shared" si="209"/>
        <v>81.249999999999275</v>
      </c>
      <c r="G319" s="55">
        <f t="shared" si="190"/>
        <v>0</v>
      </c>
      <c r="H319" s="78">
        <f t="shared" si="219"/>
        <v>1</v>
      </c>
      <c r="I319" s="79">
        <f t="shared" ca="1" si="198"/>
        <v>1288284.1847629631</v>
      </c>
      <c r="J319" s="79">
        <f t="shared" ca="1" si="191"/>
        <v>11671.416198658855</v>
      </c>
      <c r="K319" s="80">
        <f t="shared" ca="1" si="192"/>
        <v>-20</v>
      </c>
      <c r="L319" s="80">
        <f t="shared" ca="1" si="199"/>
        <v>-1073.5701539691361</v>
      </c>
      <c r="M319" s="80">
        <f t="shared" ca="1" si="222"/>
        <v>0</v>
      </c>
      <c r="N319" s="80">
        <f t="shared" ca="1" si="200"/>
        <v>0</v>
      </c>
      <c r="O319" s="81">
        <f t="shared" ca="1" si="193"/>
        <v>-1944.1138067905574</v>
      </c>
      <c r="P319" s="79">
        <f t="shared" ca="1" si="194"/>
        <v>1296917.9170008621</v>
      </c>
      <c r="Q319" s="35"/>
      <c r="R319">
        <f t="shared" ca="1" si="201"/>
        <v>436</v>
      </c>
      <c r="S319" s="78">
        <f t="shared" ca="1" si="210"/>
        <v>91.249999999998508</v>
      </c>
      <c r="T319" s="55">
        <f t="shared" ca="1" si="202"/>
        <v>2.3512861877976521E-2</v>
      </c>
      <c r="U319" s="78">
        <f t="shared" ca="1" si="203"/>
        <v>5.4161730936449916E-2</v>
      </c>
      <c r="V319" s="79">
        <f t="shared" ca="1" si="211"/>
        <v>161581.63604466934</v>
      </c>
      <c r="W319" s="79">
        <f t="shared" ca="1" si="195"/>
        <v>1463.8746222632126</v>
      </c>
      <c r="X319" s="80">
        <f t="shared" ca="1" si="212"/>
        <v>-1.0832346187289983</v>
      </c>
      <c r="Y319" s="80">
        <f t="shared" ca="1" si="213"/>
        <v>-67.325681685278894</v>
      </c>
      <c r="Z319" s="80">
        <f t="shared" ca="1" si="204"/>
        <v>0</v>
      </c>
      <c r="AA319" s="80">
        <f t="shared" ca="1" si="214"/>
        <v>0</v>
      </c>
      <c r="AB319" s="81">
        <f t="shared" ca="1" si="196"/>
        <v>-105.29656891322755</v>
      </c>
      <c r="AC319" s="79">
        <f t="shared" ca="1" si="197"/>
        <v>162871.80518171532</v>
      </c>
      <c r="AD319" s="35"/>
      <c r="AE319" s="55">
        <f t="shared" ca="1" si="215"/>
        <v>2.3512861877976521E-2</v>
      </c>
      <c r="AF319" s="78">
        <f t="shared" ca="1" si="216"/>
        <v>5.4161730936449916E-2</v>
      </c>
      <c r="AG319" s="35"/>
      <c r="AH319" s="35"/>
      <c r="AR319" s="69">
        <f t="shared" si="205"/>
        <v>27</v>
      </c>
      <c r="AS319" s="70">
        <f t="shared" si="217"/>
        <v>316</v>
      </c>
      <c r="AT319" s="71">
        <f t="shared" ca="1" si="225"/>
        <v>6.0455950154240976E-2</v>
      </c>
      <c r="AU319" s="72">
        <f t="shared" ca="1" si="206"/>
        <v>9.059659612918658E-3</v>
      </c>
      <c r="AV319" s="73">
        <f t="shared" ca="1" si="207"/>
        <v>1.0090596596129187</v>
      </c>
      <c r="AW319" s="74">
        <f ca="1">PRODUCT(AV$4:AV319)</f>
        <v>16.136890671486277</v>
      </c>
      <c r="BO319" s="70">
        <f t="shared" si="218"/>
        <v>316</v>
      </c>
      <c r="BP319" s="171">
        <f t="shared" ca="1" si="221"/>
        <v>0.1143</v>
      </c>
      <c r="BQ319" s="172">
        <f t="shared" ca="1" si="208"/>
        <v>9.059659612918658E-3</v>
      </c>
      <c r="BR319" s="172">
        <f t="shared" ca="1" si="220"/>
        <v>6.1969806969504465E-2</v>
      </c>
    </row>
    <row r="320" spans="5:70">
      <c r="E320">
        <f t="shared" si="224"/>
        <v>317</v>
      </c>
      <c r="F320" s="64">
        <f t="shared" si="209"/>
        <v>81.333333333332604</v>
      </c>
      <c r="G320" s="55">
        <f t="shared" si="190"/>
        <v>0</v>
      </c>
      <c r="H320" s="78">
        <f t="shared" si="219"/>
        <v>1</v>
      </c>
      <c r="I320" s="79">
        <f t="shared" ca="1" si="198"/>
        <v>1296917.9170008621</v>
      </c>
      <c r="J320" s="79">
        <f t="shared" ca="1" si="191"/>
        <v>11749.634873923302</v>
      </c>
      <c r="K320" s="80">
        <f t="shared" ca="1" si="192"/>
        <v>-20</v>
      </c>
      <c r="L320" s="80">
        <f t="shared" ca="1" si="199"/>
        <v>-1080.7649308340517</v>
      </c>
      <c r="M320" s="80">
        <f t="shared" ca="1" si="222"/>
        <v>0</v>
      </c>
      <c r="N320" s="80">
        <f t="shared" ca="1" si="200"/>
        <v>0</v>
      </c>
      <c r="O320" s="81">
        <f t="shared" ca="1" si="193"/>
        <v>-1944.1138067905574</v>
      </c>
      <c r="P320" s="79">
        <f t="shared" ca="1" si="194"/>
        <v>1305622.6731371607</v>
      </c>
      <c r="Q320" s="35"/>
      <c r="R320">
        <f t="shared" ca="1" si="201"/>
        <v>437</v>
      </c>
      <c r="S320" s="78">
        <f t="shared" ca="1" si="210"/>
        <v>91.333333333331836</v>
      </c>
      <c r="T320" s="55">
        <f t="shared" ca="1" si="202"/>
        <v>2.3512861877976521E-2</v>
      </c>
      <c r="U320" s="78">
        <f t="shared" ca="1" si="203"/>
        <v>5.2888233637869042E-2</v>
      </c>
      <c r="V320" s="79">
        <f t="shared" ca="1" si="211"/>
        <v>159042.22292266093</v>
      </c>
      <c r="W320" s="79">
        <f t="shared" ca="1" si="195"/>
        <v>1440.8684037612372</v>
      </c>
      <c r="X320" s="80">
        <f t="shared" ca="1" si="212"/>
        <v>-1.0577646727573808</v>
      </c>
      <c r="Y320" s="80">
        <f t="shared" ca="1" si="213"/>
        <v>-66.267592884442067</v>
      </c>
      <c r="Z320" s="80">
        <f t="shared" ca="1" si="204"/>
        <v>0</v>
      </c>
      <c r="AA320" s="80">
        <f t="shared" ca="1" si="214"/>
        <v>0</v>
      </c>
      <c r="AB320" s="81">
        <f t="shared" ca="1" si="196"/>
        <v>-102.820745232146</v>
      </c>
      <c r="AC320" s="79">
        <f t="shared" ca="1" si="197"/>
        <v>160312.94522363282</v>
      </c>
      <c r="AD320" s="35"/>
      <c r="AE320" s="55">
        <f t="shared" ca="1" si="215"/>
        <v>2.3512861877976521E-2</v>
      </c>
      <c r="AF320" s="78">
        <f t="shared" ca="1" si="216"/>
        <v>5.2888233637869042E-2</v>
      </c>
      <c r="AG320" s="35"/>
      <c r="AH320" s="35"/>
      <c r="AR320" s="69">
        <f t="shared" si="205"/>
        <v>27</v>
      </c>
      <c r="AS320" s="70">
        <f t="shared" si="217"/>
        <v>317</v>
      </c>
      <c r="AT320" s="71">
        <f t="shared" ca="1" si="225"/>
        <v>5.9908239824267975E-2</v>
      </c>
      <c r="AU320" s="72">
        <f t="shared" ca="1" si="206"/>
        <v>9.059659612918658E-3</v>
      </c>
      <c r="AV320" s="73">
        <f t="shared" ca="1" si="207"/>
        <v>1.0090596596129187</v>
      </c>
      <c r="AW320" s="74">
        <f ca="1">PRODUCT(AV$4:AV320)</f>
        <v>16.283085408180824</v>
      </c>
      <c r="BO320" s="70">
        <f t="shared" si="218"/>
        <v>317</v>
      </c>
      <c r="BP320" s="171">
        <f t="shared" ca="1" si="221"/>
        <v>0.1143</v>
      </c>
      <c r="BQ320" s="172">
        <f t="shared" ca="1" si="208"/>
        <v>9.059659612918658E-3</v>
      </c>
      <c r="BR320" s="172">
        <f t="shared" ca="1" si="220"/>
        <v>6.1413422268091121E-2</v>
      </c>
    </row>
    <row r="321" spans="5:70">
      <c r="E321">
        <f t="shared" si="224"/>
        <v>318</v>
      </c>
      <c r="F321" s="64">
        <f t="shared" si="209"/>
        <v>81.416666666665932</v>
      </c>
      <c r="G321" s="55">
        <f t="shared" si="190"/>
        <v>0</v>
      </c>
      <c r="H321" s="78">
        <f t="shared" si="219"/>
        <v>1</v>
      </c>
      <c r="I321" s="79">
        <f t="shared" ca="1" si="198"/>
        <v>1305622.6731371607</v>
      </c>
      <c r="J321" s="79">
        <f t="shared" ca="1" si="191"/>
        <v>11828.497001531632</v>
      </c>
      <c r="K321" s="80">
        <f t="shared" ca="1" si="192"/>
        <v>-20</v>
      </c>
      <c r="L321" s="80">
        <f t="shared" ca="1" si="199"/>
        <v>-1088.0188942809673</v>
      </c>
      <c r="M321" s="80">
        <f t="shared" ca="1" si="222"/>
        <v>0</v>
      </c>
      <c r="N321" s="80">
        <f t="shared" ca="1" si="200"/>
        <v>0</v>
      </c>
      <c r="O321" s="81">
        <f t="shared" ca="1" si="193"/>
        <v>-1944.1138067905574</v>
      </c>
      <c r="P321" s="79">
        <f t="shared" ca="1" si="194"/>
        <v>1314399.0374376206</v>
      </c>
      <c r="Q321" s="35"/>
      <c r="R321">
        <f t="shared" ca="1" si="201"/>
        <v>438</v>
      </c>
      <c r="S321" s="78">
        <f t="shared" ca="1" si="210"/>
        <v>91.416666666665165</v>
      </c>
      <c r="T321" s="55">
        <f t="shared" ca="1" si="202"/>
        <v>2.3512861877976521E-2</v>
      </c>
      <c r="U321" s="78">
        <f t="shared" ca="1" si="203"/>
        <v>5.1644679905371672E-2</v>
      </c>
      <c r="V321" s="79">
        <f t="shared" ca="1" si="211"/>
        <v>156543.52908533794</v>
      </c>
      <c r="W321" s="79">
        <f t="shared" ca="1" si="195"/>
        <v>1418.2310881181934</v>
      </c>
      <c r="X321" s="80">
        <f t="shared" ca="1" si="212"/>
        <v>-1.0328935981074334</v>
      </c>
      <c r="Y321" s="80">
        <f t="shared" ca="1" si="213"/>
        <v>-65.226470452224149</v>
      </c>
      <c r="Z321" s="80">
        <f t="shared" ca="1" si="204"/>
        <v>0</v>
      </c>
      <c r="AA321" s="80">
        <f t="shared" ca="1" si="214"/>
        <v>0</v>
      </c>
      <c r="AB321" s="81">
        <f t="shared" ca="1" si="196"/>
        <v>-100.40313525131192</v>
      </c>
      <c r="AC321" s="79">
        <f t="shared" ca="1" si="197"/>
        <v>157795.09767415447</v>
      </c>
      <c r="AD321" s="35"/>
      <c r="AE321" s="55">
        <f t="shared" ca="1" si="215"/>
        <v>2.3512861877976521E-2</v>
      </c>
      <c r="AF321" s="78">
        <f t="shared" ca="1" si="216"/>
        <v>5.1644679905371672E-2</v>
      </c>
      <c r="AG321" s="35"/>
      <c r="AH321" s="35"/>
      <c r="AR321" s="69">
        <f t="shared" si="205"/>
        <v>27</v>
      </c>
      <c r="AS321" s="70">
        <f t="shared" si="217"/>
        <v>318</v>
      </c>
      <c r="AT321" s="71">
        <f t="shared" ca="1" si="225"/>
        <v>5.9365491563451007E-2</v>
      </c>
      <c r="AU321" s="72">
        <f t="shared" ca="1" si="206"/>
        <v>9.059659612918658E-3</v>
      </c>
      <c r="AV321" s="73">
        <f t="shared" ca="1" si="207"/>
        <v>1.0090596596129187</v>
      </c>
      <c r="AW321" s="74">
        <f ca="1">PRODUCT(AV$4:AV321)</f>
        <v>16.430604619427026</v>
      </c>
      <c r="BO321" s="70">
        <f t="shared" si="218"/>
        <v>318</v>
      </c>
      <c r="BP321" s="171">
        <f t="shared" ca="1" si="221"/>
        <v>0.1143</v>
      </c>
      <c r="BQ321" s="172">
        <f t="shared" ca="1" si="208"/>
        <v>9.059659612918658E-3</v>
      </c>
      <c r="BR321" s="172">
        <f t="shared" ca="1" si="220"/>
        <v>6.0862032966068305E-2</v>
      </c>
    </row>
    <row r="322" spans="5:70">
      <c r="E322">
        <f t="shared" si="224"/>
        <v>319</v>
      </c>
      <c r="F322" s="64">
        <f t="shared" si="209"/>
        <v>81.499999999999261</v>
      </c>
      <c r="G322" s="55">
        <f t="shared" si="190"/>
        <v>0</v>
      </c>
      <c r="H322" s="78">
        <f t="shared" si="219"/>
        <v>1</v>
      </c>
      <c r="I322" s="79">
        <f t="shared" ca="1" si="198"/>
        <v>1314399.0374376206</v>
      </c>
      <c r="J322" s="79">
        <f t="shared" ca="1" si="191"/>
        <v>11908.00787473277</v>
      </c>
      <c r="K322" s="80">
        <f t="shared" ca="1" si="192"/>
        <v>-20</v>
      </c>
      <c r="L322" s="80">
        <f t="shared" ca="1" si="199"/>
        <v>-1095.3325311980173</v>
      </c>
      <c r="M322" s="80">
        <f t="shared" ca="1" si="222"/>
        <v>0</v>
      </c>
      <c r="N322" s="80">
        <f t="shared" ca="1" si="200"/>
        <v>0</v>
      </c>
      <c r="O322" s="81">
        <f t="shared" ca="1" si="193"/>
        <v>-1944.1138067905574</v>
      </c>
      <c r="P322" s="79">
        <f t="shared" ca="1" si="194"/>
        <v>1323247.5989743648</v>
      </c>
      <c r="Q322" s="35"/>
      <c r="R322">
        <f t="shared" ca="1" si="201"/>
        <v>439</v>
      </c>
      <c r="S322" s="78">
        <f t="shared" ca="1" si="210"/>
        <v>91.499999999998494</v>
      </c>
      <c r="T322" s="55">
        <f t="shared" ca="1" si="202"/>
        <v>2.3512861877976521E-2</v>
      </c>
      <c r="U322" s="78">
        <f t="shared" ca="1" si="203"/>
        <v>5.0430365680024361E-2</v>
      </c>
      <c r="V322" s="79">
        <f t="shared" ca="1" si="211"/>
        <v>154084.88333752027</v>
      </c>
      <c r="W322" s="79">
        <f t="shared" ca="1" si="195"/>
        <v>1395.9565945342154</v>
      </c>
      <c r="X322" s="80">
        <f t="shared" ca="1" si="212"/>
        <v>-1.0086073136004872</v>
      </c>
      <c r="Y322" s="80">
        <f t="shared" ca="1" si="213"/>
        <v>-64.202034723966776</v>
      </c>
      <c r="Z322" s="80">
        <f t="shared" ca="1" si="204"/>
        <v>0</v>
      </c>
      <c r="AA322" s="80">
        <f t="shared" ca="1" si="214"/>
        <v>0</v>
      </c>
      <c r="AB322" s="81">
        <f t="shared" ca="1" si="196"/>
        <v>-98.042370200032039</v>
      </c>
      <c r="AC322" s="79">
        <f t="shared" ca="1" si="197"/>
        <v>155317.58691981688</v>
      </c>
      <c r="AD322" s="35"/>
      <c r="AE322" s="55">
        <f t="shared" ca="1" si="215"/>
        <v>2.3512861877976521E-2</v>
      </c>
      <c r="AF322" s="78">
        <f t="shared" ca="1" si="216"/>
        <v>5.0430365680024361E-2</v>
      </c>
      <c r="AG322" s="35"/>
      <c r="AH322" s="35"/>
      <c r="AR322" s="69">
        <f t="shared" si="205"/>
        <v>27</v>
      </c>
      <c r="AS322" s="70">
        <f t="shared" si="217"/>
        <v>319</v>
      </c>
      <c r="AT322" s="71">
        <f t="shared" ca="1" si="225"/>
        <v>5.8827660417132548E-2</v>
      </c>
      <c r="AU322" s="72">
        <f t="shared" ca="1" si="206"/>
        <v>9.059659612918658E-3</v>
      </c>
      <c r="AV322" s="73">
        <f t="shared" ca="1" si="207"/>
        <v>1.0090596596129187</v>
      </c>
      <c r="AW322" s="74">
        <f ca="1">PRODUCT(AV$4:AV322)</f>
        <v>16.579460304513482</v>
      </c>
      <c r="BO322" s="70">
        <f t="shared" si="218"/>
        <v>319</v>
      </c>
      <c r="BP322" s="171">
        <f t="shared" ca="1" si="221"/>
        <v>0.1143</v>
      </c>
      <c r="BQ322" s="172">
        <f t="shared" ca="1" si="208"/>
        <v>9.059659612918658E-3</v>
      </c>
      <c r="BR322" s="172">
        <f t="shared" ca="1" si="220"/>
        <v>6.0315594213146272E-2</v>
      </c>
    </row>
    <row r="323" spans="5:70">
      <c r="E323">
        <f t="shared" si="224"/>
        <v>320</v>
      </c>
      <c r="F323" s="64">
        <f t="shared" si="209"/>
        <v>81.58333333333259</v>
      </c>
      <c r="G323" s="55">
        <f t="shared" si="190"/>
        <v>0</v>
      </c>
      <c r="H323" s="78">
        <f t="shared" si="219"/>
        <v>1</v>
      </c>
      <c r="I323" s="79">
        <f t="shared" ca="1" si="198"/>
        <v>1323247.5989743648</v>
      </c>
      <c r="J323" s="79">
        <f t="shared" ca="1" si="191"/>
        <v>11988.172830319638</v>
      </c>
      <c r="K323" s="80">
        <f t="shared" ca="1" si="192"/>
        <v>-20</v>
      </c>
      <c r="L323" s="80">
        <f t="shared" ca="1" si="199"/>
        <v>-1102.7063324786375</v>
      </c>
      <c r="M323" s="80">
        <f t="shared" ca="1" si="222"/>
        <v>0</v>
      </c>
      <c r="N323" s="80">
        <f t="shared" ca="1" si="200"/>
        <v>0</v>
      </c>
      <c r="O323" s="81">
        <f t="shared" ca="1" si="193"/>
        <v>-1944.1138067905574</v>
      </c>
      <c r="P323" s="79">
        <f t="shared" ca="1" si="194"/>
        <v>1332168.9516654152</v>
      </c>
      <c r="Q323" s="35"/>
      <c r="R323">
        <f t="shared" ca="1" si="201"/>
        <v>440</v>
      </c>
      <c r="S323" s="78">
        <f t="shared" ca="1" si="210"/>
        <v>91.583333333331822</v>
      </c>
      <c r="T323" s="55">
        <f t="shared" ca="1" si="202"/>
        <v>2.5756084803392754E-2</v>
      </c>
      <c r="U323" s="78">
        <f t="shared" ca="1" si="203"/>
        <v>4.9131476904903548E-2</v>
      </c>
      <c r="V323" s="79">
        <f t="shared" ca="1" si="211"/>
        <v>151317.21397965174</v>
      </c>
      <c r="W323" s="79">
        <f t="shared" ca="1" si="195"/>
        <v>1370.8824522308214</v>
      </c>
      <c r="X323" s="80">
        <f t="shared" ca="1" si="212"/>
        <v>-0.98262953809807096</v>
      </c>
      <c r="Y323" s="80">
        <f t="shared" ca="1" si="213"/>
        <v>-63.04883915818823</v>
      </c>
      <c r="Z323" s="80">
        <f t="shared" ca="1" si="204"/>
        <v>0</v>
      </c>
      <c r="AA323" s="80">
        <f t="shared" ca="1" si="214"/>
        <v>0</v>
      </c>
      <c r="AB323" s="81">
        <f t="shared" ca="1" si="196"/>
        <v>-95.517182598834381</v>
      </c>
      <c r="AC323" s="79">
        <f t="shared" ca="1" si="197"/>
        <v>152528.54778058745</v>
      </c>
      <c r="AD323" s="35"/>
      <c r="AE323" s="55">
        <f t="shared" ca="1" si="215"/>
        <v>2.5756084803392754E-2</v>
      </c>
      <c r="AF323" s="78">
        <f t="shared" ca="1" si="216"/>
        <v>4.9131476904903548E-2</v>
      </c>
      <c r="AG323" s="35"/>
      <c r="AH323" s="35"/>
      <c r="AR323" s="69">
        <f t="shared" si="205"/>
        <v>27</v>
      </c>
      <c r="AS323" s="70">
        <f t="shared" si="217"/>
        <v>320</v>
      </c>
      <c r="AT323" s="71">
        <f t="shared" ca="1" si="225"/>
        <v>5.829470183792896E-2</v>
      </c>
      <c r="AU323" s="72">
        <f t="shared" ca="1" si="206"/>
        <v>9.059659612918658E-3</v>
      </c>
      <c r="AV323" s="73">
        <f t="shared" ca="1" si="207"/>
        <v>1.0090596596129187</v>
      </c>
      <c r="AW323" s="74">
        <f ca="1">PRODUCT(AV$4:AV323)</f>
        <v>16.729664571438271</v>
      </c>
      <c r="BO323" s="70">
        <f t="shared" si="218"/>
        <v>320</v>
      </c>
      <c r="BP323" s="171">
        <f t="shared" ca="1" si="221"/>
        <v>0.1143</v>
      </c>
      <c r="BQ323" s="172">
        <f t="shared" ca="1" si="208"/>
        <v>9.059659612918658E-3</v>
      </c>
      <c r="BR323" s="172">
        <f t="shared" ca="1" si="220"/>
        <v>5.9774061561715483E-2</v>
      </c>
    </row>
    <row r="324" spans="5:70">
      <c r="E324">
        <f t="shared" si="224"/>
        <v>321</v>
      </c>
      <c r="F324" s="64">
        <f t="shared" si="209"/>
        <v>81.666666666665918</v>
      </c>
      <c r="G324" s="55">
        <f t="shared" ref="G324:G387" si="226">(1-(1-IF(F324&gt;$AJ$90,0,VLOOKUP(ROUND(F324,0),$AJ$4:$AK$90,2,FALSE)))^(1/12))*0</f>
        <v>0</v>
      </c>
      <c r="H324" s="78">
        <f t="shared" si="219"/>
        <v>1</v>
      </c>
      <c r="I324" s="79">
        <f t="shared" ca="1" si="198"/>
        <v>1332168.9516654152</v>
      </c>
      <c r="J324" s="79">
        <f t="shared" ref="J324:J387" ca="1" si="227">(I324)*$AU324</f>
        <v>12068.997248987349</v>
      </c>
      <c r="K324" s="80">
        <f t="shared" ref="K324:K387" ca="1" si="228">IF(I324=0,0,-$C$19)*H324</f>
        <v>-20</v>
      </c>
      <c r="L324" s="80">
        <f t="shared" ca="1" si="199"/>
        <v>-1110.1407930545126</v>
      </c>
      <c r="M324" s="80">
        <f t="shared" ca="1" si="222"/>
        <v>0</v>
      </c>
      <c r="N324" s="80">
        <f t="shared" ca="1" si="200"/>
        <v>0</v>
      </c>
      <c r="O324" s="81">
        <f t="shared" ref="O324:O387" ca="1" si="229">-MIN(
IF(MOD(E324-1,IF($C$7="Annual",12,1))=0,1,0)
*IF(F324&lt;=$C$6,H324*$C$5*$C$4/IF($C$7="Monthly",12,1),$C$12),I324)</f>
        <v>-1944.1138067905574</v>
      </c>
      <c r="P324" s="79">
        <f t="shared" ref="P324:P387" ca="1" si="230">SUM(I324:O324)</f>
        <v>1341163.6943145574</v>
      </c>
      <c r="Q324" s="35"/>
      <c r="R324">
        <f t="shared" ca="1" si="201"/>
        <v>441</v>
      </c>
      <c r="S324" s="78">
        <f t="shared" ca="1" si="210"/>
        <v>91.666666666665151</v>
      </c>
      <c r="T324" s="55">
        <f t="shared" ca="1" si="202"/>
        <v>2.5756084803392754E-2</v>
      </c>
      <c r="U324" s="78">
        <f t="shared" ca="1" si="203"/>
        <v>4.7866042419224923E-2</v>
      </c>
      <c r="V324" s="79">
        <f t="shared" ca="1" si="211"/>
        <v>148600.0095690123</v>
      </c>
      <c r="W324" s="79">
        <f t="shared" ref="W324:W387" ca="1" si="231">(V324)*$AU324</f>
        <v>1346.2655051717068</v>
      </c>
      <c r="X324" s="80">
        <f t="shared" ca="1" si="212"/>
        <v>-0.95732084838449849</v>
      </c>
      <c r="Y324" s="80">
        <f t="shared" ca="1" si="213"/>
        <v>-61.916670653755126</v>
      </c>
      <c r="Z324" s="80">
        <f t="shared" ca="1" si="204"/>
        <v>0</v>
      </c>
      <c r="AA324" s="80">
        <f t="shared" ca="1" si="214"/>
        <v>0</v>
      </c>
      <c r="AB324" s="81">
        <f t="shared" ref="AB324:AB387" ca="1" si="232">-MIN(IF(MOD(R324,IF($C$7="Annual",12,1))=0,1,0)*$C$39*U324/IF($C$7="Monthly",12,1),V324)</f>
        <v>-93.057033943637677</v>
      </c>
      <c r="AC324" s="79">
        <f t="shared" ref="AC324:AC387" ca="1" si="233">SUM(V324:AB324)</f>
        <v>149790.34404873822</v>
      </c>
      <c r="AD324" s="35"/>
      <c r="AE324" s="55">
        <f t="shared" ca="1" si="215"/>
        <v>2.5756084803392754E-2</v>
      </c>
      <c r="AF324" s="78">
        <f t="shared" ca="1" si="216"/>
        <v>4.7866042419224923E-2</v>
      </c>
      <c r="AG324" s="35"/>
      <c r="AH324" s="35"/>
      <c r="AR324" s="69">
        <f t="shared" si="205"/>
        <v>27</v>
      </c>
      <c r="AS324" s="70">
        <f t="shared" si="217"/>
        <v>321</v>
      </c>
      <c r="AT324" s="71">
        <f t="shared" ca="1" si="225"/>
        <v>5.7766571682040739E-2</v>
      </c>
      <c r="AU324" s="72">
        <f t="shared" ca="1" si="206"/>
        <v>9.059659612918658E-3</v>
      </c>
      <c r="AV324" s="73">
        <f t="shared" ca="1" si="207"/>
        <v>1.0090596596129187</v>
      </c>
      <c r="AW324" s="74">
        <f ca="1">PRODUCT(AV$4:AV324)</f>
        <v>16.881229637893806</v>
      </c>
      <c r="BO324" s="70">
        <f t="shared" si="218"/>
        <v>321</v>
      </c>
      <c r="BP324" s="171">
        <f t="shared" ca="1" si="221"/>
        <v>0.1143</v>
      </c>
      <c r="BQ324" s="172">
        <f t="shared" ca="1" si="208"/>
        <v>9.059659612918658E-3</v>
      </c>
      <c r="BR324" s="172">
        <f t="shared" ca="1" si="220"/>
        <v>5.9237390963231225E-2</v>
      </c>
    </row>
    <row r="325" spans="5:70">
      <c r="E325">
        <f t="shared" si="224"/>
        <v>322</v>
      </c>
      <c r="F325" s="64">
        <f t="shared" si="209"/>
        <v>81.749999999999247</v>
      </c>
      <c r="G325" s="55">
        <f t="shared" si="226"/>
        <v>0</v>
      </c>
      <c r="H325" s="78">
        <f t="shared" si="219"/>
        <v>1</v>
      </c>
      <c r="I325" s="79">
        <f t="shared" ref="I325:I388" ca="1" si="234">MAX(P324,0)*(1-G325)</f>
        <v>1341163.6943145574</v>
      </c>
      <c r="J325" s="79">
        <f t="shared" ca="1" si="227"/>
        <v>12150.486555694381</v>
      </c>
      <c r="K325" s="80">
        <f t="shared" ca="1" si="228"/>
        <v>-20</v>
      </c>
      <c r="L325" s="80">
        <f t="shared" ref="L325:L388" ca="1" si="235">IF(OR(I324+O324=0,K324=0),0,-I325*($C$16/12))</f>
        <v>-1117.6364119287978</v>
      </c>
      <c r="M325" s="80">
        <f t="shared" ca="1" si="222"/>
        <v>0</v>
      </c>
      <c r="N325" s="80">
        <f t="shared" ref="N325:N388" ca="1" si="236">IF(OR(I324+O324=0,K324=0),0,-I325*($C$18*(1+$C$20))/12)</f>
        <v>0</v>
      </c>
      <c r="O325" s="81">
        <f t="shared" ca="1" si="229"/>
        <v>-1944.1138067905574</v>
      </c>
      <c r="P325" s="79">
        <f t="shared" ca="1" si="230"/>
        <v>1350232.4306515323</v>
      </c>
      <c r="Q325" s="35"/>
      <c r="R325">
        <f t="shared" ref="R325:R388" ca="1" si="237">R324+1</f>
        <v>442</v>
      </c>
      <c r="S325" s="78">
        <f t="shared" ca="1" si="210"/>
        <v>91.749999999998479</v>
      </c>
      <c r="T325" s="55">
        <f t="shared" ref="T325:T388" ca="1" si="238">(1-(1-IF(S325&gt;$AJ$90,0,VLOOKUP(ROUND(S325,0),$AJ$4:$AK$90,2,FALSE)))^(1/12))
*IF(S326-S$4&lt;SUBSTITUTE($C$8, "years", "", 1)/1,0,1)</f>
        <v>2.5756084803392754E-2</v>
      </c>
      <c r="U325" s="78">
        <f t="shared" ref="U325:U388" ca="1" si="239">IF(S326-S$4&lt;SUBSTITUTE($C$8, "years", "", 1)/1,U324,AF324)*
(1-T325)</f>
        <v>4.663320057147257E-2</v>
      </c>
      <c r="V325" s="79">
        <f t="shared" ca="1" si="211"/>
        <v>145932.33124468953</v>
      </c>
      <c r="W325" s="79">
        <f t="shared" ca="1" si="231"/>
        <v>1322.0972475965814</v>
      </c>
      <c r="X325" s="80">
        <f t="shared" ca="1" si="212"/>
        <v>-0.93266401142945143</v>
      </c>
      <c r="Y325" s="80">
        <f t="shared" ca="1" si="213"/>
        <v>-60.805138018620639</v>
      </c>
      <c r="Z325" s="80">
        <f t="shared" ref="Z325:Z388" ca="1" si="240">-IF(MOD(R325-1,12)=0,1,0)*V325*($C$17)</f>
        <v>0</v>
      </c>
      <c r="AA325" s="80">
        <f t="shared" ca="1" si="214"/>
        <v>0</v>
      </c>
      <c r="AB325" s="81">
        <f t="shared" ca="1" si="232"/>
        <v>-90.660249085833129</v>
      </c>
      <c r="AC325" s="79">
        <f t="shared" ca="1" si="233"/>
        <v>147102.03044117021</v>
      </c>
      <c r="AD325" s="35"/>
      <c r="AE325" s="55">
        <f t="shared" ca="1" si="215"/>
        <v>2.5756084803392754E-2</v>
      </c>
      <c r="AF325" s="78">
        <f t="shared" ca="1" si="216"/>
        <v>4.663320057147257E-2</v>
      </c>
      <c r="AG325" s="35"/>
      <c r="AH325" s="35"/>
      <c r="AR325" s="69">
        <f t="shared" ref="AR325:AR388" si="241">ROUNDDOWN((AS325-1)/12,0)+1</f>
        <v>27</v>
      </c>
      <c r="AS325" s="70">
        <f t="shared" si="217"/>
        <v>322</v>
      </c>
      <c r="AT325" s="71">
        <f t="shared" ca="1" si="225"/>
        <v>5.7243226205596187E-2</v>
      </c>
      <c r="AU325" s="72">
        <f t="shared" ref="AU325:AU388" ca="1" si="242">IF($AU$2="Yes",BQ325,((1+$AH$21)^(1/12))-1)</f>
        <v>9.059659612918658E-3</v>
      </c>
      <c r="AV325" s="73">
        <f t="shared" ref="AV325:AV388" ca="1" si="243">(1+AU325)</f>
        <v>1.0090596596129187</v>
      </c>
      <c r="AW325" s="74">
        <f ca="1">PRODUCT(AV$4:AV325)</f>
        <v>17.034167832260639</v>
      </c>
      <c r="BO325" s="70">
        <f t="shared" si="218"/>
        <v>322</v>
      </c>
      <c r="BP325" s="171">
        <f t="shared" ca="1" si="221"/>
        <v>0.1143</v>
      </c>
      <c r="BQ325" s="172">
        <f t="shared" ref="BQ325:BQ388" ca="1" si="244">(1+BP325)^(1/12)-1</f>
        <v>9.059659612918658E-3</v>
      </c>
      <c r="BR325" s="172">
        <f t="shared" ca="1" si="220"/>
        <v>5.8705538764630673E-2</v>
      </c>
    </row>
    <row r="326" spans="5:70">
      <c r="E326">
        <f t="shared" si="224"/>
        <v>323</v>
      </c>
      <c r="F326" s="64">
        <f t="shared" ref="F326:F389" si="245">(E326-E325)/12+F325</f>
        <v>81.833333333332575</v>
      </c>
      <c r="G326" s="55">
        <f t="shared" si="226"/>
        <v>0</v>
      </c>
      <c r="H326" s="78">
        <f t="shared" si="219"/>
        <v>1</v>
      </c>
      <c r="I326" s="79">
        <f t="shared" ca="1" si="234"/>
        <v>1350232.4306515323</v>
      </c>
      <c r="J326" s="79">
        <f t="shared" ca="1" si="227"/>
        <v>12232.64622002668</v>
      </c>
      <c r="K326" s="80">
        <f t="shared" ca="1" si="228"/>
        <v>-20</v>
      </c>
      <c r="L326" s="80">
        <f t="shared" ca="1" si="235"/>
        <v>-1125.1936922096104</v>
      </c>
      <c r="M326" s="80">
        <f t="shared" ca="1" si="222"/>
        <v>0</v>
      </c>
      <c r="N326" s="80">
        <f t="shared" ca="1" si="236"/>
        <v>0</v>
      </c>
      <c r="O326" s="81">
        <f t="shared" ca="1" si="229"/>
        <v>-1944.1138067905574</v>
      </c>
      <c r="P326" s="79">
        <f t="shared" ca="1" si="230"/>
        <v>1359375.7693725587</v>
      </c>
      <c r="Q326" s="35"/>
      <c r="R326">
        <f t="shared" ca="1" si="237"/>
        <v>443</v>
      </c>
      <c r="S326" s="78">
        <f t="shared" ref="S326:S389" ca="1" si="246">(R326-R325)/12+S325</f>
        <v>91.833333333331808</v>
      </c>
      <c r="T326" s="55">
        <f t="shared" ca="1" si="238"/>
        <v>2.5756084803392754E-2</v>
      </c>
      <c r="U326" s="78">
        <f t="shared" ca="1" si="239"/>
        <v>4.5432111902900099E-2</v>
      </c>
      <c r="V326" s="79">
        <f t="shared" ref="V326:V389" ca="1" si="247">MAX(AC325,0)*(1-AE326)</f>
        <v>143313.25807037618</v>
      </c>
      <c r="W326" s="79">
        <f t="shared" ca="1" si="231"/>
        <v>1298.369336135976</v>
      </c>
      <c r="X326" s="80">
        <f t="shared" ref="X326:X389" ca="1" si="248">IF(V326=0,0,-$C$19)*U326</f>
        <v>-0.90864223805800193</v>
      </c>
      <c r="Y326" s="80">
        <f t="shared" ref="Y326:Y389" ca="1" si="249">IF(OR(V325+AB325=0,X325=0),0,-V326*($D$16/12))</f>
        <v>-59.713857529323413</v>
      </c>
      <c r="Z326" s="80">
        <f t="shared" ca="1" si="240"/>
        <v>0</v>
      </c>
      <c r="AA326" s="80">
        <f t="shared" ref="AA326:AA389" ca="1" si="250">IF(OR(V325+AB325=0,X325=0),0,-V326*($C$18*(1+$C$20))/12)</f>
        <v>0</v>
      </c>
      <c r="AB326" s="81">
        <f t="shared" ca="1" si="232"/>
        <v>-88.325196022081698</v>
      </c>
      <c r="AC326" s="79">
        <f t="shared" ca="1" si="233"/>
        <v>144462.67971072267</v>
      </c>
      <c r="AD326" s="35"/>
      <c r="AE326" s="55">
        <f t="shared" ref="AE326:AE389" ca="1" si="251">(1-(1-IF(S326&gt;$AJ$90,0,VLOOKUP(ROUND(S326,0),$AJ$4:$AK$90,2,FALSE)))^(1/12))</f>
        <v>2.5756084803392754E-2</v>
      </c>
      <c r="AF326" s="78">
        <f t="shared" ref="AF326:AF389" ca="1" si="252">AF325*(1-AE326)</f>
        <v>4.5432111902900099E-2</v>
      </c>
      <c r="AG326" s="35"/>
      <c r="AH326" s="35"/>
      <c r="AR326" s="69">
        <f t="shared" si="241"/>
        <v>27</v>
      </c>
      <c r="AS326" s="70">
        <f t="shared" ref="AS326:AS389" si="253">AS325+1</f>
        <v>323</v>
      </c>
      <c r="AT326" s="71">
        <f t="shared" ca="1" si="225"/>
        <v>5.6724622061028178E-2</v>
      </c>
      <c r="AU326" s="72">
        <f t="shared" ca="1" si="242"/>
        <v>9.059659612918658E-3</v>
      </c>
      <c r="AV326" s="73">
        <f t="shared" ca="1" si="243"/>
        <v>1.0090596596129187</v>
      </c>
      <c r="AW326" s="74">
        <f ca="1">PRODUCT(AV$4:AV326)</f>
        <v>17.188491594610248</v>
      </c>
      <c r="BO326" s="70">
        <f t="shared" ref="BO326:BO389" si="254">BO325+1</f>
        <v>323</v>
      </c>
      <c r="BP326" s="171">
        <f t="shared" ca="1" si="221"/>
        <v>0.1143</v>
      </c>
      <c r="BQ326" s="172">
        <f t="shared" ca="1" si="244"/>
        <v>9.059659612918658E-3</v>
      </c>
      <c r="BR326" s="172">
        <f t="shared" ca="1" si="220"/>
        <v>5.8178461704782122E-2</v>
      </c>
    </row>
    <row r="327" spans="5:70">
      <c r="E327">
        <f t="shared" si="224"/>
        <v>324</v>
      </c>
      <c r="F327" s="64">
        <f t="shared" si="245"/>
        <v>81.916666666665904</v>
      </c>
      <c r="G327" s="55">
        <f t="shared" si="226"/>
        <v>0</v>
      </c>
      <c r="H327" s="78">
        <f t="shared" ref="H327:H390" si="255">H326*(1-G327)</f>
        <v>1</v>
      </c>
      <c r="I327" s="79">
        <f t="shared" ca="1" si="234"/>
        <v>1359375.7693725587</v>
      </c>
      <c r="J327" s="79">
        <f t="shared" ca="1" si="227"/>
        <v>12315.481756564797</v>
      </c>
      <c r="K327" s="80">
        <f t="shared" ca="1" si="228"/>
        <v>-20</v>
      </c>
      <c r="L327" s="80">
        <f t="shared" ca="1" si="235"/>
        <v>-1132.8131411437989</v>
      </c>
      <c r="M327" s="80">
        <f t="shared" ca="1" si="222"/>
        <v>0</v>
      </c>
      <c r="N327" s="80">
        <f t="shared" ca="1" si="236"/>
        <v>0</v>
      </c>
      <c r="O327" s="81">
        <f t="shared" ca="1" si="229"/>
        <v>-1944.1138067905574</v>
      </c>
      <c r="P327" s="79">
        <f t="shared" ca="1" si="230"/>
        <v>1368594.3241811888</v>
      </c>
      <c r="Q327" s="35"/>
      <c r="R327">
        <f t="shared" ca="1" si="237"/>
        <v>444</v>
      </c>
      <c r="S327" s="78">
        <f t="shared" ca="1" si="246"/>
        <v>91.916666666665137</v>
      </c>
      <c r="T327" s="55">
        <f t="shared" ca="1" si="238"/>
        <v>2.5756084803392754E-2</v>
      </c>
      <c r="U327" s="78">
        <f t="shared" ca="1" si="239"/>
        <v>4.4261958575931772E-2</v>
      </c>
      <c r="V327" s="79">
        <f t="shared" ca="1" si="247"/>
        <v>140741.88668116793</v>
      </c>
      <c r="W327" s="79">
        <f t="shared" ca="1" si="231"/>
        <v>1275.0735866113514</v>
      </c>
      <c r="X327" s="80">
        <f t="shared" ca="1" si="248"/>
        <v>-0.8852391715186354</v>
      </c>
      <c r="Y327" s="80">
        <f t="shared" ca="1" si="249"/>
        <v>-58.642452783819977</v>
      </c>
      <c r="Z327" s="80">
        <f t="shared" ca="1" si="240"/>
        <v>0</v>
      </c>
      <c r="AA327" s="80">
        <f t="shared" ca="1" si="250"/>
        <v>0</v>
      </c>
      <c r="AB327" s="81">
        <f t="shared" ca="1" si="232"/>
        <v>-86.050284783060661</v>
      </c>
      <c r="AC327" s="79">
        <f t="shared" ca="1" si="233"/>
        <v>141871.38229104088</v>
      </c>
      <c r="AD327" s="35"/>
      <c r="AE327" s="55">
        <f t="shared" ca="1" si="251"/>
        <v>2.5756084803392754E-2</v>
      </c>
      <c r="AF327" s="78">
        <f t="shared" ca="1" si="252"/>
        <v>4.4261958575931772E-2</v>
      </c>
      <c r="AG327" s="35"/>
      <c r="AH327" s="35"/>
      <c r="AR327" s="69">
        <f t="shared" si="241"/>
        <v>27</v>
      </c>
      <c r="AS327" s="70">
        <f t="shared" si="253"/>
        <v>324</v>
      </c>
      <c r="AT327" s="71">
        <f t="shared" ca="1" si="225"/>
        <v>5.6210716293483808E-2</v>
      </c>
      <c r="AU327" s="72">
        <f t="shared" ca="1" si="242"/>
        <v>9.059659612918658E-3</v>
      </c>
      <c r="AV327" s="73">
        <f t="shared" ca="1" si="243"/>
        <v>1.0090596596129187</v>
      </c>
      <c r="AW327" s="74">
        <f ca="1">PRODUCT(AV$4:AV327)</f>
        <v>17.344213477716931</v>
      </c>
      <c r="BO327" s="70">
        <f t="shared" si="254"/>
        <v>324</v>
      </c>
      <c r="BP327" s="171">
        <f t="shared" ca="1" si="221"/>
        <v>0.1143</v>
      </c>
      <c r="BQ327" s="172">
        <f t="shared" ca="1" si="244"/>
        <v>9.059659612918658E-3</v>
      </c>
      <c r="BR327" s="172">
        <f t="shared" ref="BR327:BR390" ca="1" si="256">BR326/(1+BQ327)</f>
        <v>5.7656116910966129E-2</v>
      </c>
    </row>
    <row r="328" spans="5:70">
      <c r="E328">
        <f t="shared" si="224"/>
        <v>325</v>
      </c>
      <c r="F328" s="64">
        <f t="shared" si="245"/>
        <v>81.999999999999233</v>
      </c>
      <c r="G328" s="55">
        <f t="shared" si="226"/>
        <v>0</v>
      </c>
      <c r="H328" s="78">
        <f t="shared" si="255"/>
        <v>1</v>
      </c>
      <c r="I328" s="79">
        <f t="shared" ca="1" si="234"/>
        <v>1368594.3241811888</v>
      </c>
      <c r="J328" s="79">
        <f t="shared" ca="1" si="227"/>
        <v>12398.998725254021</v>
      </c>
      <c r="K328" s="80">
        <f t="shared" ca="1" si="228"/>
        <v>-20</v>
      </c>
      <c r="L328" s="80">
        <f t="shared" ca="1" si="235"/>
        <v>-1140.4952701509908</v>
      </c>
      <c r="M328" s="80">
        <f t="shared" ca="1" si="222"/>
        <v>-10264.457431358916</v>
      </c>
      <c r="N328" s="80">
        <f t="shared" ca="1" si="236"/>
        <v>0</v>
      </c>
      <c r="O328" s="81">
        <f t="shared" ca="1" si="229"/>
        <v>-1944.1138067905574</v>
      </c>
      <c r="P328" s="79">
        <f t="shared" ca="1" si="230"/>
        <v>1367624.2563981423</v>
      </c>
      <c r="Q328" s="35"/>
      <c r="R328">
        <f t="shared" ca="1" si="237"/>
        <v>445</v>
      </c>
      <c r="S328" s="78">
        <f t="shared" ca="1" si="246"/>
        <v>91.999999999998465</v>
      </c>
      <c r="T328" s="55">
        <f t="shared" ca="1" si="238"/>
        <v>2.5756084803392754E-2</v>
      </c>
      <c r="U328" s="78">
        <f t="shared" ca="1" si="239"/>
        <v>4.3121943817285818E-2</v>
      </c>
      <c r="V328" s="79">
        <f t="shared" ca="1" si="247"/>
        <v>138217.33093757828</v>
      </c>
      <c r="W328" s="79">
        <f t="shared" ca="1" si="231"/>
        <v>1252.2019709005906</v>
      </c>
      <c r="X328" s="80">
        <f t="shared" ca="1" si="248"/>
        <v>-0.86243887634571637</v>
      </c>
      <c r="Y328" s="80">
        <f t="shared" ca="1" si="249"/>
        <v>-57.590554557324289</v>
      </c>
      <c r="Z328" s="80">
        <f t="shared" ca="1" si="240"/>
        <v>-1036.629982031837</v>
      </c>
      <c r="AA328" s="80">
        <f t="shared" ca="1" si="250"/>
        <v>0</v>
      </c>
      <c r="AB328" s="81">
        <f t="shared" ca="1" si="232"/>
        <v>-83.833966350832071</v>
      </c>
      <c r="AC328" s="79">
        <f t="shared" ca="1" si="233"/>
        <v>138290.61596666253</v>
      </c>
      <c r="AD328" s="35"/>
      <c r="AE328" s="55">
        <f t="shared" ca="1" si="251"/>
        <v>2.5756084803392754E-2</v>
      </c>
      <c r="AF328" s="78">
        <f t="shared" ca="1" si="252"/>
        <v>4.3121943817285818E-2</v>
      </c>
      <c r="AG328" s="35"/>
      <c r="AH328" s="35"/>
      <c r="AR328" s="69">
        <f t="shared" si="241"/>
        <v>28</v>
      </c>
      <c r="AS328" s="70">
        <f t="shared" si="253"/>
        <v>325</v>
      </c>
      <c r="AT328" s="71">
        <f t="shared" ca="1" si="225"/>
        <v>5.5701466337266504E-2</v>
      </c>
      <c r="AU328" s="72">
        <f t="shared" ca="1" si="242"/>
        <v>9.059659612918658E-3</v>
      </c>
      <c r="AV328" s="73">
        <f t="shared" ca="1" si="243"/>
        <v>1.0090596596129187</v>
      </c>
      <c r="AW328" s="74">
        <f ca="1">PRODUCT(AV$4:AV328)</f>
        <v>17.501346148078841</v>
      </c>
      <c r="BO328" s="70">
        <f t="shared" si="254"/>
        <v>325</v>
      </c>
      <c r="BP328" s="171">
        <f t="shared" ref="BP328:BP391" ca="1" si="257">VLOOKUP(BO328,$BT$4:$BX$13,5,TRUE)/100</f>
        <v>0.1143</v>
      </c>
      <c r="BQ328" s="172">
        <f t="shared" ca="1" si="244"/>
        <v>9.059659612918658E-3</v>
      </c>
      <c r="BR328" s="172">
        <f t="shared" ca="1" si="256"/>
        <v>5.7138461895388189E-2</v>
      </c>
    </row>
    <row r="329" spans="5:70">
      <c r="E329">
        <f t="shared" si="224"/>
        <v>326</v>
      </c>
      <c r="F329" s="64">
        <f t="shared" si="245"/>
        <v>82.083333333332561</v>
      </c>
      <c r="G329" s="55">
        <f t="shared" si="226"/>
        <v>0</v>
      </c>
      <c r="H329" s="78">
        <f t="shared" si="255"/>
        <v>1</v>
      </c>
      <c r="I329" s="79">
        <f t="shared" ca="1" si="234"/>
        <v>1367624.2563981423</v>
      </c>
      <c r="J329" s="79">
        <f t="shared" ca="1" si="227"/>
        <v>12390.210241338162</v>
      </c>
      <c r="K329" s="80">
        <f t="shared" ca="1" si="228"/>
        <v>-20</v>
      </c>
      <c r="L329" s="80">
        <f t="shared" ca="1" si="235"/>
        <v>-1139.6868803317852</v>
      </c>
      <c r="M329" s="80">
        <f t="shared" ca="1" si="222"/>
        <v>0</v>
      </c>
      <c r="N329" s="80">
        <f t="shared" ca="1" si="236"/>
        <v>0</v>
      </c>
      <c r="O329" s="81">
        <f t="shared" ca="1" si="229"/>
        <v>-1944.1138067905574</v>
      </c>
      <c r="P329" s="79">
        <f t="shared" ca="1" si="230"/>
        <v>1376910.6659523582</v>
      </c>
      <c r="Q329" s="35"/>
      <c r="R329">
        <f t="shared" ca="1" si="237"/>
        <v>446</v>
      </c>
      <c r="S329" s="78">
        <f t="shared" ca="1" si="246"/>
        <v>92.083333333331794</v>
      </c>
      <c r="T329" s="55">
        <f t="shared" ca="1" si="238"/>
        <v>2.5756084803392754E-2</v>
      </c>
      <c r="U329" s="78">
        <f t="shared" ca="1" si="239"/>
        <v>4.2011291375440664E-2</v>
      </c>
      <c r="V329" s="79">
        <f t="shared" ca="1" si="247"/>
        <v>134728.79113431176</v>
      </c>
      <c r="W329" s="79">
        <f t="shared" ca="1" si="231"/>
        <v>1220.5969877368775</v>
      </c>
      <c r="X329" s="80">
        <f t="shared" ca="1" si="248"/>
        <v>-0.84022582750881325</v>
      </c>
      <c r="Y329" s="80">
        <f t="shared" ca="1" si="249"/>
        <v>-56.136996305963237</v>
      </c>
      <c r="Z329" s="80">
        <f t="shared" ca="1" si="240"/>
        <v>0</v>
      </c>
      <c r="AA329" s="80">
        <f t="shared" ca="1" si="250"/>
        <v>0</v>
      </c>
      <c r="AB329" s="81">
        <f t="shared" ca="1" si="232"/>
        <v>-81.674731604095257</v>
      </c>
      <c r="AC329" s="79">
        <f t="shared" ca="1" si="233"/>
        <v>135810.73616831109</v>
      </c>
      <c r="AD329" s="35"/>
      <c r="AE329" s="55">
        <f t="shared" ca="1" si="251"/>
        <v>2.5756084803392754E-2</v>
      </c>
      <c r="AF329" s="78">
        <f t="shared" ca="1" si="252"/>
        <v>4.2011291375440664E-2</v>
      </c>
      <c r="AG329" s="35"/>
      <c r="AH329" s="35"/>
      <c r="AR329" s="69">
        <f t="shared" si="241"/>
        <v>28</v>
      </c>
      <c r="AS329" s="70">
        <f t="shared" si="253"/>
        <v>326</v>
      </c>
      <c r="AT329" s="71">
        <f t="shared" ca="1" si="225"/>
        <v>5.5196830012310426E-2</v>
      </c>
      <c r="AU329" s="72">
        <f t="shared" ca="1" si="242"/>
        <v>9.059659612918658E-3</v>
      </c>
      <c r="AV329" s="73">
        <f t="shared" ca="1" si="243"/>
        <v>1.0090596596129187</v>
      </c>
      <c r="AW329" s="74">
        <f ca="1">PRODUCT(AV$4:AV329)</f>
        <v>17.6599023869483</v>
      </c>
      <c r="BO329" s="70">
        <f t="shared" si="254"/>
        <v>326</v>
      </c>
      <c r="BP329" s="171">
        <f t="shared" ca="1" si="257"/>
        <v>0.1143</v>
      </c>
      <c r="BQ329" s="172">
        <f t="shared" ca="1" si="244"/>
        <v>9.059659612918658E-3</v>
      </c>
      <c r="BR329" s="172">
        <f t="shared" ca="1" si="256"/>
        <v>5.6625454551722784E-2</v>
      </c>
    </row>
    <row r="330" spans="5:70">
      <c r="E330">
        <f t="shared" si="224"/>
        <v>327</v>
      </c>
      <c r="F330" s="64">
        <f t="shared" si="245"/>
        <v>82.16666666666589</v>
      </c>
      <c r="G330" s="55">
        <f t="shared" si="226"/>
        <v>0</v>
      </c>
      <c r="H330" s="78">
        <f t="shared" si="255"/>
        <v>1</v>
      </c>
      <c r="I330" s="79">
        <f t="shared" ca="1" si="234"/>
        <v>1376910.6659523582</v>
      </c>
      <c r="J330" s="79">
        <f t="shared" ca="1" si="227"/>
        <v>12474.341950925513</v>
      </c>
      <c r="K330" s="80">
        <f t="shared" ca="1" si="228"/>
        <v>-20</v>
      </c>
      <c r="L330" s="80">
        <f t="shared" ca="1" si="235"/>
        <v>-1147.4255549602985</v>
      </c>
      <c r="M330" s="80">
        <f t="shared" ca="1" si="222"/>
        <v>0</v>
      </c>
      <c r="N330" s="80">
        <f t="shared" ca="1" si="236"/>
        <v>0</v>
      </c>
      <c r="O330" s="81">
        <f t="shared" ca="1" si="229"/>
        <v>-1944.1138067905574</v>
      </c>
      <c r="P330" s="79">
        <f t="shared" ca="1" si="230"/>
        <v>1386273.4685415328</v>
      </c>
      <c r="Q330" s="35"/>
      <c r="R330">
        <f t="shared" ca="1" si="237"/>
        <v>447</v>
      </c>
      <c r="S330" s="78">
        <f t="shared" ca="1" si="246"/>
        <v>92.166666666665122</v>
      </c>
      <c r="T330" s="55">
        <f t="shared" ca="1" si="238"/>
        <v>2.5756084803392754E-2</v>
      </c>
      <c r="U330" s="78">
        <f t="shared" ca="1" si="239"/>
        <v>4.0929244992074773E-2</v>
      </c>
      <c r="V330" s="79">
        <f t="shared" ca="1" si="247"/>
        <v>132312.78333034887</v>
      </c>
      <c r="W330" s="79">
        <f t="shared" ca="1" si="231"/>
        <v>1198.7087794108188</v>
      </c>
      <c r="X330" s="80">
        <f t="shared" ca="1" si="248"/>
        <v>-0.81858489984149552</v>
      </c>
      <c r="Y330" s="80">
        <f t="shared" ca="1" si="249"/>
        <v>-55.130326387645368</v>
      </c>
      <c r="Z330" s="80">
        <f t="shared" ca="1" si="240"/>
        <v>0</v>
      </c>
      <c r="AA330" s="80">
        <f t="shared" ca="1" si="250"/>
        <v>0</v>
      </c>
      <c r="AB330" s="81">
        <f t="shared" ca="1" si="232"/>
        <v>-79.571110290605844</v>
      </c>
      <c r="AC330" s="79">
        <f t="shared" ca="1" si="233"/>
        <v>133375.97208818159</v>
      </c>
      <c r="AD330" s="35"/>
      <c r="AE330" s="55">
        <f t="shared" ca="1" si="251"/>
        <v>2.5756084803392754E-2</v>
      </c>
      <c r="AF330" s="78">
        <f t="shared" ca="1" si="252"/>
        <v>4.0929244992074773E-2</v>
      </c>
      <c r="AG330" s="35"/>
      <c r="AH330" s="35"/>
      <c r="AR330" s="69">
        <f t="shared" si="241"/>
        <v>28</v>
      </c>
      <c r="AS330" s="70">
        <f t="shared" si="253"/>
        <v>327</v>
      </c>
      <c r="AT330" s="71">
        <f t="shared" ca="1" si="225"/>
        <v>5.4696765520686759E-2</v>
      </c>
      <c r="AU330" s="72">
        <f t="shared" ca="1" si="242"/>
        <v>9.059659612918658E-3</v>
      </c>
      <c r="AV330" s="73">
        <f t="shared" ca="1" si="243"/>
        <v>1.0090596596129187</v>
      </c>
      <c r="AW330" s="74">
        <f ca="1">PRODUCT(AV$4:AV330)</f>
        <v>17.819895091371421</v>
      </c>
      <c r="BO330" s="70">
        <f t="shared" si="254"/>
        <v>327</v>
      </c>
      <c r="BP330" s="171">
        <f t="shared" ca="1" si="257"/>
        <v>0.1143</v>
      </c>
      <c r="BQ330" s="172">
        <f t="shared" ca="1" si="244"/>
        <v>9.059659612918658E-3</v>
      </c>
      <c r="BR330" s="172">
        <f t="shared" ca="1" si="256"/>
        <v>5.6117053151688426E-2</v>
      </c>
    </row>
    <row r="331" spans="5:70">
      <c r="E331">
        <f t="shared" si="224"/>
        <v>328</v>
      </c>
      <c r="F331" s="64">
        <f t="shared" si="245"/>
        <v>82.249999999999218</v>
      </c>
      <c r="G331" s="55">
        <f t="shared" si="226"/>
        <v>0</v>
      </c>
      <c r="H331" s="78">
        <f t="shared" si="255"/>
        <v>1</v>
      </c>
      <c r="I331" s="79">
        <f t="shared" ca="1" si="234"/>
        <v>1386273.4685415328</v>
      </c>
      <c r="J331" s="79">
        <f t="shared" ca="1" si="227"/>
        <v>12559.165755406388</v>
      </c>
      <c r="K331" s="80">
        <f t="shared" ca="1" si="228"/>
        <v>-20</v>
      </c>
      <c r="L331" s="80">
        <f t="shared" ca="1" si="235"/>
        <v>-1155.2278904512773</v>
      </c>
      <c r="M331" s="80">
        <f t="shared" ca="1" si="222"/>
        <v>0</v>
      </c>
      <c r="N331" s="80">
        <f t="shared" ca="1" si="236"/>
        <v>0</v>
      </c>
      <c r="O331" s="81">
        <f t="shared" ca="1" si="229"/>
        <v>-1944.1138067905574</v>
      </c>
      <c r="P331" s="79">
        <f t="shared" ca="1" si="230"/>
        <v>1395713.2925996974</v>
      </c>
      <c r="Q331" s="35"/>
      <c r="R331">
        <f t="shared" ca="1" si="237"/>
        <v>448</v>
      </c>
      <c r="S331" s="78">
        <f t="shared" ca="1" si="246"/>
        <v>92.249999999998451</v>
      </c>
      <c r="T331" s="55">
        <f t="shared" ca="1" si="238"/>
        <v>2.5756084803392754E-2</v>
      </c>
      <c r="U331" s="78">
        <f t="shared" ca="1" si="239"/>
        <v>3.9875067887120058E-2</v>
      </c>
      <c r="V331" s="79">
        <f t="shared" ca="1" si="247"/>
        <v>129940.72924034344</v>
      </c>
      <c r="W331" s="79">
        <f t="shared" ca="1" si="231"/>
        <v>1177.2187767719379</v>
      </c>
      <c r="X331" s="80">
        <f t="shared" ca="1" si="248"/>
        <v>-0.79750135774240116</v>
      </c>
      <c r="Y331" s="80">
        <f t="shared" ca="1" si="249"/>
        <v>-54.141970516809771</v>
      </c>
      <c r="Z331" s="80">
        <f t="shared" ca="1" si="240"/>
        <v>0</v>
      </c>
      <c r="AA331" s="80">
        <f t="shared" ca="1" si="250"/>
        <v>0</v>
      </c>
      <c r="AB331" s="81">
        <f t="shared" ca="1" si="232"/>
        <v>-77.521670026060875</v>
      </c>
      <c r="AC331" s="79">
        <f t="shared" ca="1" si="233"/>
        <v>130985.48687521477</v>
      </c>
      <c r="AD331" s="35"/>
      <c r="AE331" s="55">
        <f t="shared" ca="1" si="251"/>
        <v>2.5756084803392754E-2</v>
      </c>
      <c r="AF331" s="78">
        <f t="shared" ca="1" si="252"/>
        <v>3.9875067887120058E-2</v>
      </c>
      <c r="AG331" s="35"/>
      <c r="AH331" s="35"/>
      <c r="AR331" s="69">
        <f t="shared" si="241"/>
        <v>28</v>
      </c>
      <c r="AS331" s="70">
        <f t="shared" si="253"/>
        <v>328</v>
      </c>
      <c r="AT331" s="71">
        <f t="shared" ca="1" si="225"/>
        <v>5.4201231443141713E-2</v>
      </c>
      <c r="AU331" s="72">
        <f t="shared" ca="1" si="242"/>
        <v>9.059659612918658E-3</v>
      </c>
      <c r="AV331" s="73">
        <f t="shared" ca="1" si="243"/>
        <v>1.0090596596129187</v>
      </c>
      <c r="AW331" s="74">
        <f ca="1">PRODUCT(AV$4:AV331)</f>
        <v>17.981337275237166</v>
      </c>
      <c r="BO331" s="70">
        <f t="shared" si="254"/>
        <v>328</v>
      </c>
      <c r="BP331" s="171">
        <f t="shared" ca="1" si="257"/>
        <v>0.1143</v>
      </c>
      <c r="BQ331" s="172">
        <f t="shared" ca="1" si="244"/>
        <v>9.059659612918658E-3</v>
      </c>
      <c r="BR331" s="172">
        <f t="shared" ca="1" si="256"/>
        <v>5.5613216341653442E-2</v>
      </c>
    </row>
    <row r="332" spans="5:70">
      <c r="E332">
        <f t="shared" si="224"/>
        <v>329</v>
      </c>
      <c r="F332" s="64">
        <f t="shared" si="245"/>
        <v>82.333333333332547</v>
      </c>
      <c r="G332" s="55">
        <f t="shared" si="226"/>
        <v>0</v>
      </c>
      <c r="H332" s="78">
        <f t="shared" si="255"/>
        <v>1</v>
      </c>
      <c r="I332" s="79">
        <f t="shared" ca="1" si="234"/>
        <v>1395713.2925996974</v>
      </c>
      <c r="J332" s="79">
        <f t="shared" ca="1" si="227"/>
        <v>12644.687348179199</v>
      </c>
      <c r="K332" s="80">
        <f t="shared" ca="1" si="228"/>
        <v>-20</v>
      </c>
      <c r="L332" s="80">
        <f t="shared" ca="1" si="235"/>
        <v>-1163.0944104997479</v>
      </c>
      <c r="M332" s="80">
        <f t="shared" ca="1" si="222"/>
        <v>0</v>
      </c>
      <c r="N332" s="80">
        <f t="shared" ca="1" si="236"/>
        <v>0</v>
      </c>
      <c r="O332" s="81">
        <f t="shared" ca="1" si="229"/>
        <v>-1944.1138067905574</v>
      </c>
      <c r="P332" s="79">
        <f t="shared" ca="1" si="230"/>
        <v>1405230.7717305862</v>
      </c>
      <c r="Q332" s="35"/>
      <c r="R332">
        <f t="shared" ca="1" si="237"/>
        <v>449</v>
      </c>
      <c r="S332" s="78">
        <f t="shared" ca="1" si="246"/>
        <v>92.33333333333178</v>
      </c>
      <c r="T332" s="55">
        <f t="shared" ca="1" si="238"/>
        <v>2.5756084803392754E-2</v>
      </c>
      <c r="U332" s="78">
        <f t="shared" ca="1" si="239"/>
        <v>3.8848042257078351E-2</v>
      </c>
      <c r="V332" s="79">
        <f t="shared" ca="1" si="247"/>
        <v>127611.81356724305</v>
      </c>
      <c r="W332" s="79">
        <f t="shared" ca="1" si="231"/>
        <v>1156.119593506457</v>
      </c>
      <c r="X332" s="80">
        <f t="shared" ca="1" si="248"/>
        <v>-0.77696084514156705</v>
      </c>
      <c r="Y332" s="80">
        <f t="shared" ca="1" si="249"/>
        <v>-53.171588986351274</v>
      </c>
      <c r="Z332" s="80">
        <f t="shared" ca="1" si="240"/>
        <v>0</v>
      </c>
      <c r="AA332" s="80">
        <f t="shared" ca="1" si="250"/>
        <v>0</v>
      </c>
      <c r="AB332" s="81">
        <f t="shared" ca="1" si="232"/>
        <v>-75.525015318769036</v>
      </c>
      <c r="AC332" s="79">
        <f t="shared" ca="1" si="233"/>
        <v>128638.45959559926</v>
      </c>
      <c r="AD332" s="35"/>
      <c r="AE332" s="55">
        <f t="shared" ca="1" si="251"/>
        <v>2.5756084803392754E-2</v>
      </c>
      <c r="AF332" s="78">
        <f t="shared" ca="1" si="252"/>
        <v>3.8848042257078351E-2</v>
      </c>
      <c r="AG332" s="35"/>
      <c r="AH332" s="35"/>
      <c r="AR332" s="69">
        <f t="shared" si="241"/>
        <v>28</v>
      </c>
      <c r="AS332" s="70">
        <f t="shared" si="253"/>
        <v>329</v>
      </c>
      <c r="AT332" s="71">
        <f t="shared" ca="1" si="225"/>
        <v>5.3710186735665827E-2</v>
      </c>
      <c r="AU332" s="72">
        <f t="shared" ca="1" si="242"/>
        <v>9.059659612918658E-3</v>
      </c>
      <c r="AV332" s="73">
        <f t="shared" ca="1" si="243"/>
        <v>1.0090596596129187</v>
      </c>
      <c r="AW332" s="74">
        <f ca="1">PRODUCT(AV$4:AV332)</f>
        <v>18.144242070335903</v>
      </c>
      <c r="BO332" s="70">
        <f t="shared" si="254"/>
        <v>329</v>
      </c>
      <c r="BP332" s="171">
        <f t="shared" ca="1" si="257"/>
        <v>0.1143</v>
      </c>
      <c r="BQ332" s="172">
        <f t="shared" ca="1" si="244"/>
        <v>9.059659612918658E-3</v>
      </c>
      <c r="BR332" s="172">
        <f t="shared" ca="1" si="256"/>
        <v>5.5113903139272266E-2</v>
      </c>
    </row>
    <row r="333" spans="5:70">
      <c r="E333">
        <f t="shared" si="224"/>
        <v>330</v>
      </c>
      <c r="F333" s="64">
        <f t="shared" si="245"/>
        <v>82.416666666665876</v>
      </c>
      <c r="G333" s="55">
        <f t="shared" si="226"/>
        <v>0</v>
      </c>
      <c r="H333" s="78">
        <f t="shared" si="255"/>
        <v>1</v>
      </c>
      <c r="I333" s="79">
        <f t="shared" ca="1" si="234"/>
        <v>1405230.7717305862</v>
      </c>
      <c r="J333" s="79">
        <f t="shared" ca="1" si="227"/>
        <v>12730.912469478109</v>
      </c>
      <c r="K333" s="80">
        <f t="shared" ca="1" si="228"/>
        <v>-20</v>
      </c>
      <c r="L333" s="80">
        <f t="shared" ca="1" si="235"/>
        <v>-1171.0256431088219</v>
      </c>
      <c r="M333" s="80">
        <f t="shared" ca="1" si="222"/>
        <v>0</v>
      </c>
      <c r="N333" s="80">
        <f t="shared" ca="1" si="236"/>
        <v>0</v>
      </c>
      <c r="O333" s="81">
        <f t="shared" ca="1" si="229"/>
        <v>-1944.1138067905574</v>
      </c>
      <c r="P333" s="79">
        <f t="shared" ca="1" si="230"/>
        <v>1414826.5447501647</v>
      </c>
      <c r="Q333" s="35"/>
      <c r="R333">
        <f t="shared" ca="1" si="237"/>
        <v>450</v>
      </c>
      <c r="S333" s="78">
        <f t="shared" ca="1" si="246"/>
        <v>92.416666666665108</v>
      </c>
      <c r="T333" s="55">
        <f t="shared" ca="1" si="238"/>
        <v>2.5756084803392754E-2</v>
      </c>
      <c r="U333" s="78">
        <f t="shared" ca="1" si="239"/>
        <v>3.7847468786259254E-2</v>
      </c>
      <c r="V333" s="79">
        <f t="shared" ca="1" si="247"/>
        <v>125325.23652127718</v>
      </c>
      <c r="W333" s="79">
        <f t="shared" ca="1" si="231"/>
        <v>1135.4039837912933</v>
      </c>
      <c r="X333" s="80">
        <f t="shared" ca="1" si="248"/>
        <v>-0.75694937572518506</v>
      </c>
      <c r="Y333" s="80">
        <f t="shared" ca="1" si="249"/>
        <v>-52.218848550532165</v>
      </c>
      <c r="Z333" s="80">
        <f t="shared" ca="1" si="240"/>
        <v>0</v>
      </c>
      <c r="AA333" s="80">
        <f t="shared" ca="1" si="250"/>
        <v>0</v>
      </c>
      <c r="AB333" s="81">
        <f t="shared" ca="1" si="232"/>
        <v>-73.579786619441265</v>
      </c>
      <c r="AC333" s="79">
        <f t="shared" ca="1" si="233"/>
        <v>126334.08492052277</v>
      </c>
      <c r="AD333" s="35"/>
      <c r="AE333" s="55">
        <f t="shared" ca="1" si="251"/>
        <v>2.5756084803392754E-2</v>
      </c>
      <c r="AF333" s="78">
        <f t="shared" ca="1" si="252"/>
        <v>3.7847468786259254E-2</v>
      </c>
      <c r="AG333" s="35"/>
      <c r="AH333" s="35"/>
      <c r="AR333" s="69">
        <f t="shared" si="241"/>
        <v>28</v>
      </c>
      <c r="AS333" s="70">
        <f t="shared" si="253"/>
        <v>330</v>
      </c>
      <c r="AT333" s="71">
        <f t="shared" ca="1" si="225"/>
        <v>5.3223590726094394E-2</v>
      </c>
      <c r="AU333" s="72">
        <f t="shared" ca="1" si="242"/>
        <v>9.059659612918658E-3</v>
      </c>
      <c r="AV333" s="73">
        <f t="shared" ca="1" si="243"/>
        <v>1.0090596596129187</v>
      </c>
      <c r="AW333" s="74">
        <f ca="1">PRODUCT(AV$4:AV333)</f>
        <v>18.308622727427544</v>
      </c>
      <c r="BO333" s="70">
        <f t="shared" si="254"/>
        <v>330</v>
      </c>
      <c r="BP333" s="171">
        <f t="shared" ca="1" si="257"/>
        <v>0.1143</v>
      </c>
      <c r="BQ333" s="172">
        <f t="shared" ca="1" si="244"/>
        <v>9.059659612918658E-3</v>
      </c>
      <c r="BR333" s="172">
        <f t="shared" ca="1" si="256"/>
        <v>5.4619072930151912E-2</v>
      </c>
    </row>
    <row r="334" spans="5:70">
      <c r="E334">
        <f t="shared" si="224"/>
        <v>331</v>
      </c>
      <c r="F334" s="64">
        <f t="shared" si="245"/>
        <v>82.499999999999204</v>
      </c>
      <c r="G334" s="55">
        <f t="shared" si="226"/>
        <v>0</v>
      </c>
      <c r="H334" s="78">
        <f t="shared" si="255"/>
        <v>1</v>
      </c>
      <c r="I334" s="79">
        <f t="shared" ca="1" si="234"/>
        <v>1414826.5447501647</v>
      </c>
      <c r="J334" s="79">
        <f t="shared" ca="1" si="227"/>
        <v>12817.846906758319</v>
      </c>
      <c r="K334" s="80">
        <f t="shared" ca="1" si="228"/>
        <v>-20</v>
      </c>
      <c r="L334" s="80">
        <f t="shared" ca="1" si="235"/>
        <v>-1179.0221206251374</v>
      </c>
      <c r="M334" s="80">
        <f t="shared" ca="1" si="222"/>
        <v>0</v>
      </c>
      <c r="N334" s="80">
        <f t="shared" ca="1" si="236"/>
        <v>0</v>
      </c>
      <c r="O334" s="81">
        <f t="shared" ca="1" si="229"/>
        <v>-1944.1138067905574</v>
      </c>
      <c r="P334" s="79">
        <f t="shared" ca="1" si="230"/>
        <v>1424501.2557295072</v>
      </c>
      <c r="Q334" s="35"/>
      <c r="R334">
        <f t="shared" ca="1" si="237"/>
        <v>451</v>
      </c>
      <c r="S334" s="78">
        <f t="shared" ca="1" si="246"/>
        <v>92.499999999998437</v>
      </c>
      <c r="T334" s="55">
        <f t="shared" ca="1" si="238"/>
        <v>2.5756084803392754E-2</v>
      </c>
      <c r="U334" s="78">
        <f t="shared" ca="1" si="239"/>
        <v>3.6872666170606604E-2</v>
      </c>
      <c r="V334" s="79">
        <f t="shared" ca="1" si="247"/>
        <v>123080.21351575076</v>
      </c>
      <c r="W334" s="79">
        <f t="shared" ca="1" si="231"/>
        <v>1115.0648395380522</v>
      </c>
      <c r="X334" s="80">
        <f t="shared" ca="1" si="248"/>
        <v>-0.7374533234121321</v>
      </c>
      <c r="Y334" s="80">
        <f t="shared" ca="1" si="249"/>
        <v>-51.283422298229489</v>
      </c>
      <c r="Z334" s="80">
        <f t="shared" ca="1" si="240"/>
        <v>0</v>
      </c>
      <c r="AA334" s="80">
        <f t="shared" ca="1" si="250"/>
        <v>0</v>
      </c>
      <c r="AB334" s="81">
        <f t="shared" ca="1" si="232"/>
        <v>-71.684659395455398</v>
      </c>
      <c r="AC334" s="79">
        <f t="shared" ca="1" si="233"/>
        <v>124071.57282027171</v>
      </c>
      <c r="AD334" s="35"/>
      <c r="AE334" s="55">
        <f t="shared" ca="1" si="251"/>
        <v>2.5756084803392754E-2</v>
      </c>
      <c r="AF334" s="78">
        <f t="shared" ca="1" si="252"/>
        <v>3.6872666170606604E-2</v>
      </c>
      <c r="AG334" s="35"/>
      <c r="AH334" s="35"/>
      <c r="AR334" s="69">
        <f t="shared" si="241"/>
        <v>28</v>
      </c>
      <c r="AS334" s="70">
        <f t="shared" si="253"/>
        <v>331</v>
      </c>
      <c r="AT334" s="71">
        <f t="shared" ca="1" si="225"/>
        <v>5.2741403110738681E-2</v>
      </c>
      <c r="AU334" s="72">
        <f t="shared" ca="1" si="242"/>
        <v>9.059659612918658E-3</v>
      </c>
      <c r="AV334" s="73">
        <f t="shared" ca="1" si="243"/>
        <v>1.0090596596129187</v>
      </c>
      <c r="AW334" s="74">
        <f ca="1">PRODUCT(AV$4:AV334)</f>
        <v>18.474492617319385</v>
      </c>
      <c r="BO334" s="70">
        <f t="shared" si="254"/>
        <v>331</v>
      </c>
      <c r="BP334" s="171">
        <f t="shared" ca="1" si="257"/>
        <v>0.1143</v>
      </c>
      <c r="BQ334" s="172">
        <f t="shared" ca="1" si="244"/>
        <v>9.059659612918658E-3</v>
      </c>
      <c r="BR334" s="172">
        <f t="shared" ca="1" si="256"/>
        <v>5.4128685464548368E-2</v>
      </c>
    </row>
    <row r="335" spans="5:70">
      <c r="E335">
        <f t="shared" si="224"/>
        <v>332</v>
      </c>
      <c r="F335" s="64">
        <f t="shared" si="245"/>
        <v>82.583333333332533</v>
      </c>
      <c r="G335" s="55">
        <f t="shared" si="226"/>
        <v>0</v>
      </c>
      <c r="H335" s="78">
        <f t="shared" si="255"/>
        <v>1</v>
      </c>
      <c r="I335" s="79">
        <f t="shared" ca="1" si="234"/>
        <v>1424501.2557295072</v>
      </c>
      <c r="J335" s="79">
        <f t="shared" ca="1" si="227"/>
        <v>12905.49649508453</v>
      </c>
      <c r="K335" s="80">
        <f t="shared" ca="1" si="228"/>
        <v>-20</v>
      </c>
      <c r="L335" s="80">
        <f t="shared" ca="1" si="235"/>
        <v>-1187.0843797745895</v>
      </c>
      <c r="M335" s="80">
        <f t="shared" ca="1" si="222"/>
        <v>0</v>
      </c>
      <c r="N335" s="80">
        <f t="shared" ca="1" si="236"/>
        <v>0</v>
      </c>
      <c r="O335" s="81">
        <f t="shared" ca="1" si="229"/>
        <v>-1944.1138067905574</v>
      </c>
      <c r="P335" s="79">
        <f t="shared" ca="1" si="230"/>
        <v>1434255.5540380266</v>
      </c>
      <c r="Q335" s="35"/>
      <c r="R335">
        <f t="shared" ca="1" si="237"/>
        <v>452</v>
      </c>
      <c r="S335" s="78">
        <f t="shared" ca="1" si="246"/>
        <v>92.583333333331765</v>
      </c>
      <c r="T335" s="55">
        <f t="shared" ca="1" si="238"/>
        <v>2.8214445801184374E-2</v>
      </c>
      <c r="U335" s="78">
        <f t="shared" ca="1" si="239"/>
        <v>3.5832324329390861E-2</v>
      </c>
      <c r="V335" s="79">
        <f t="shared" ca="1" si="247"/>
        <v>120570.96215346646</v>
      </c>
      <c r="W335" s="79">
        <f t="shared" ca="1" si="231"/>
        <v>1092.3318763125042</v>
      </c>
      <c r="X335" s="80">
        <f t="shared" ca="1" si="248"/>
        <v>-0.71664648658781727</v>
      </c>
      <c r="Y335" s="80">
        <f t="shared" ca="1" si="249"/>
        <v>-50.237900897277697</v>
      </c>
      <c r="Z335" s="80">
        <f t="shared" ca="1" si="240"/>
        <v>0</v>
      </c>
      <c r="AA335" s="80">
        <f t="shared" ca="1" si="250"/>
        <v>0</v>
      </c>
      <c r="AB335" s="81">
        <f t="shared" ca="1" si="232"/>
        <v>-69.662116458165968</v>
      </c>
      <c r="AC335" s="79">
        <f t="shared" ca="1" si="233"/>
        <v>121542.67736593694</v>
      </c>
      <c r="AD335" s="35"/>
      <c r="AE335" s="55">
        <f t="shared" ca="1" si="251"/>
        <v>2.8214445801184374E-2</v>
      </c>
      <c r="AF335" s="78">
        <f t="shared" ca="1" si="252"/>
        <v>3.5832324329390861E-2</v>
      </c>
      <c r="AG335" s="35"/>
      <c r="AH335" s="35"/>
      <c r="AR335" s="69">
        <f t="shared" si="241"/>
        <v>28</v>
      </c>
      <c r="AS335" s="70">
        <f t="shared" si="253"/>
        <v>332</v>
      </c>
      <c r="AT335" s="71">
        <f t="shared" ca="1" si="225"/>
        <v>5.226358395104766E-2</v>
      </c>
      <c r="AU335" s="72">
        <f t="shared" ca="1" si="242"/>
        <v>9.059659612918658E-3</v>
      </c>
      <c r="AV335" s="73">
        <f t="shared" ca="1" si="243"/>
        <v>1.0090596596129187</v>
      </c>
      <c r="AW335" s="74">
        <f ca="1">PRODUCT(AV$4:AV335)</f>
        <v>18.641865231953677</v>
      </c>
      <c r="BO335" s="70">
        <f t="shared" si="254"/>
        <v>332</v>
      </c>
      <c r="BP335" s="171">
        <f t="shared" ca="1" si="257"/>
        <v>0.1143</v>
      </c>
      <c r="BQ335" s="172">
        <f t="shared" ca="1" si="244"/>
        <v>9.059659612918658E-3</v>
      </c>
      <c r="BR335" s="172">
        <f t="shared" ca="1" si="256"/>
        <v>5.3642700854092666E-2</v>
      </c>
    </row>
    <row r="336" spans="5:70">
      <c r="E336">
        <f t="shared" ref="E336:E399" si="258">E335+1</f>
        <v>333</v>
      </c>
      <c r="F336" s="64">
        <f t="shared" si="245"/>
        <v>82.666666666665861</v>
      </c>
      <c r="G336" s="55">
        <f t="shared" si="226"/>
        <v>0</v>
      </c>
      <c r="H336" s="78">
        <f t="shared" si="255"/>
        <v>1</v>
      </c>
      <c r="I336" s="79">
        <f t="shared" ca="1" si="234"/>
        <v>1434255.5540380266</v>
      </c>
      <c r="J336" s="79">
        <f t="shared" ca="1" si="227"/>
        <v>12993.867117522583</v>
      </c>
      <c r="K336" s="80">
        <f t="shared" ca="1" si="228"/>
        <v>-20</v>
      </c>
      <c r="L336" s="80">
        <f t="shared" ca="1" si="235"/>
        <v>-1195.2129616983557</v>
      </c>
      <c r="M336" s="80">
        <f t="shared" ref="M336:M399" ca="1" si="259">IF(OR(I335+O335=0,K335=0),0,-IF(MOD(E336-1,12)=0,1,0)*I336*($C$17))</f>
        <v>0</v>
      </c>
      <c r="N336" s="80">
        <f t="shared" ca="1" si="236"/>
        <v>0</v>
      </c>
      <c r="O336" s="81">
        <f t="shared" ca="1" si="229"/>
        <v>-1944.1138067905574</v>
      </c>
      <c r="P336" s="79">
        <f t="shared" ca="1" si="230"/>
        <v>1444090.09438706</v>
      </c>
      <c r="Q336" s="35"/>
      <c r="R336">
        <f t="shared" ca="1" si="237"/>
        <v>453</v>
      </c>
      <c r="S336" s="78">
        <f t="shared" ca="1" si="246"/>
        <v>92.666666666665094</v>
      </c>
      <c r="T336" s="55">
        <f t="shared" ca="1" si="238"/>
        <v>2.8214445801184374E-2</v>
      </c>
      <c r="U336" s="78">
        <f t="shared" ca="1" si="239"/>
        <v>3.4821335156668805E-2</v>
      </c>
      <c r="V336" s="79">
        <f t="shared" ca="1" si="247"/>
        <v>118113.41808286487</v>
      </c>
      <c r="W336" s="79">
        <f t="shared" ca="1" si="231"/>
        <v>1070.0673635491071</v>
      </c>
      <c r="X336" s="80">
        <f t="shared" ca="1" si="248"/>
        <v>-0.69642670313337607</v>
      </c>
      <c r="Y336" s="80">
        <f t="shared" ca="1" si="249"/>
        <v>-49.213924201193699</v>
      </c>
      <c r="Z336" s="80">
        <f t="shared" ca="1" si="240"/>
        <v>0</v>
      </c>
      <c r="AA336" s="80">
        <f t="shared" ca="1" si="250"/>
        <v>0</v>
      </c>
      <c r="AB336" s="81">
        <f t="shared" ca="1" si="232"/>
        <v>-67.696638448961252</v>
      </c>
      <c r="AC336" s="79">
        <f t="shared" ca="1" si="233"/>
        <v>119065.87845706069</v>
      </c>
      <c r="AD336" s="35"/>
      <c r="AE336" s="55">
        <f t="shared" ca="1" si="251"/>
        <v>2.8214445801184374E-2</v>
      </c>
      <c r="AF336" s="78">
        <f t="shared" ca="1" si="252"/>
        <v>3.4821335156668805E-2</v>
      </c>
      <c r="AG336" s="35"/>
      <c r="AH336" s="35"/>
      <c r="AR336" s="69">
        <f t="shared" si="241"/>
        <v>28</v>
      </c>
      <c r="AS336" s="70">
        <f t="shared" si="253"/>
        <v>333</v>
      </c>
      <c r="AT336" s="71">
        <f t="shared" ca="1" si="225"/>
        <v>5.1790093670299971E-2</v>
      </c>
      <c r="AU336" s="72">
        <f t="shared" ca="1" si="242"/>
        <v>9.059659612918658E-3</v>
      </c>
      <c r="AV336" s="73">
        <f t="shared" ca="1" si="243"/>
        <v>1.0090596596129187</v>
      </c>
      <c r="AW336" s="74">
        <f ca="1">PRODUCT(AV$4:AV336)</f>
        <v>18.810754185505079</v>
      </c>
      <c r="BO336" s="70">
        <f t="shared" si="254"/>
        <v>333</v>
      </c>
      <c r="BP336" s="171">
        <f t="shared" ca="1" si="257"/>
        <v>0.1143</v>
      </c>
      <c r="BQ336" s="172">
        <f t="shared" ca="1" si="244"/>
        <v>9.059659612918658E-3</v>
      </c>
      <c r="BR336" s="172">
        <f t="shared" ca="1" si="256"/>
        <v>5.3161079568546349E-2</v>
      </c>
    </row>
    <row r="337" spans="5:70">
      <c r="E337">
        <f t="shared" si="258"/>
        <v>334</v>
      </c>
      <c r="F337" s="64">
        <f t="shared" si="245"/>
        <v>82.74999999999919</v>
      </c>
      <c r="G337" s="55">
        <f t="shared" si="226"/>
        <v>0</v>
      </c>
      <c r="H337" s="78">
        <f t="shared" si="255"/>
        <v>1</v>
      </c>
      <c r="I337" s="79">
        <f t="shared" ca="1" si="234"/>
        <v>1444090.09438706</v>
      </c>
      <c r="J337" s="79">
        <f t="shared" ca="1" si="227"/>
        <v>13082.964705534341</v>
      </c>
      <c r="K337" s="80">
        <f t="shared" ca="1" si="228"/>
        <v>-20</v>
      </c>
      <c r="L337" s="80">
        <f t="shared" ca="1" si="235"/>
        <v>-1203.4084119892168</v>
      </c>
      <c r="M337" s="80">
        <f t="shared" ca="1" si="259"/>
        <v>0</v>
      </c>
      <c r="N337" s="80">
        <f t="shared" ca="1" si="236"/>
        <v>0</v>
      </c>
      <c r="O337" s="81">
        <f t="shared" ca="1" si="229"/>
        <v>-1944.1138067905574</v>
      </c>
      <c r="P337" s="79">
        <f t="shared" ca="1" si="230"/>
        <v>1454005.5368738144</v>
      </c>
      <c r="Q337" s="35"/>
      <c r="R337">
        <f t="shared" ca="1" si="237"/>
        <v>454</v>
      </c>
      <c r="S337" s="78">
        <f t="shared" ca="1" si="246"/>
        <v>92.749999999998423</v>
      </c>
      <c r="T337" s="55">
        <f t="shared" ca="1" si="238"/>
        <v>2.8214445801184374E-2</v>
      </c>
      <c r="U337" s="78">
        <f t="shared" ca="1" si="239"/>
        <v>3.3838870483166097E-2</v>
      </c>
      <c r="V337" s="79">
        <f t="shared" ca="1" si="247"/>
        <v>115706.50068256355</v>
      </c>
      <c r="W337" s="79">
        <f t="shared" ca="1" si="231"/>
        <v>1048.2615111859661</v>
      </c>
      <c r="X337" s="80">
        <f t="shared" ca="1" si="248"/>
        <v>-0.67677740966332189</v>
      </c>
      <c r="Y337" s="80">
        <f t="shared" ca="1" si="249"/>
        <v>-48.211041951068147</v>
      </c>
      <c r="Z337" s="80">
        <f t="shared" ca="1" si="240"/>
        <v>0</v>
      </c>
      <c r="AA337" s="80">
        <f t="shared" ca="1" si="250"/>
        <v>0</v>
      </c>
      <c r="AB337" s="81">
        <f t="shared" ca="1" si="232"/>
        <v>-65.786615312520667</v>
      </c>
      <c r="AC337" s="79">
        <f t="shared" ca="1" si="233"/>
        <v>116640.08775907625</v>
      </c>
      <c r="AD337" s="35"/>
      <c r="AE337" s="55">
        <f t="shared" ca="1" si="251"/>
        <v>2.8214445801184374E-2</v>
      </c>
      <c r="AF337" s="78">
        <f t="shared" ca="1" si="252"/>
        <v>3.3838870483166097E-2</v>
      </c>
      <c r="AG337" s="35"/>
      <c r="AH337" s="35"/>
      <c r="AR337" s="69">
        <f t="shared" si="241"/>
        <v>28</v>
      </c>
      <c r="AS337" s="70">
        <f t="shared" si="253"/>
        <v>334</v>
      </c>
      <c r="AT337" s="71">
        <f t="shared" ca="1" si="225"/>
        <v>5.1320893050325882E-2</v>
      </c>
      <c r="AU337" s="72">
        <f t="shared" ca="1" si="242"/>
        <v>9.059659612918658E-3</v>
      </c>
      <c r="AV337" s="73">
        <f t="shared" ca="1" si="243"/>
        <v>1.0090596596129187</v>
      </c>
      <c r="AW337" s="74">
        <f ca="1">PRODUCT(AV$4:AV337)</f>
        <v>18.981173215488042</v>
      </c>
      <c r="BO337" s="70">
        <f t="shared" si="254"/>
        <v>334</v>
      </c>
      <c r="BP337" s="171">
        <f t="shared" ca="1" si="257"/>
        <v>0.1143</v>
      </c>
      <c r="BQ337" s="172">
        <f t="shared" ca="1" si="244"/>
        <v>9.059659612918658E-3</v>
      </c>
      <c r="BR337" s="172">
        <f t="shared" ca="1" si="256"/>
        <v>5.2683782432586056E-2</v>
      </c>
    </row>
    <row r="338" spans="5:70">
      <c r="E338">
        <f t="shared" si="258"/>
        <v>335</v>
      </c>
      <c r="F338" s="64">
        <f t="shared" si="245"/>
        <v>82.833333333332519</v>
      </c>
      <c r="G338" s="55">
        <f t="shared" si="226"/>
        <v>0</v>
      </c>
      <c r="H338" s="78">
        <f t="shared" si="255"/>
        <v>1</v>
      </c>
      <c r="I338" s="79">
        <f t="shared" ca="1" si="234"/>
        <v>1454005.5368738144</v>
      </c>
      <c r="J338" s="79">
        <f t="shared" ca="1" si="227"/>
        <v>13172.795239375808</v>
      </c>
      <c r="K338" s="80">
        <f t="shared" ca="1" si="228"/>
        <v>-20</v>
      </c>
      <c r="L338" s="80">
        <f t="shared" ca="1" si="235"/>
        <v>-1211.6712807281788</v>
      </c>
      <c r="M338" s="80">
        <f t="shared" ca="1" si="259"/>
        <v>0</v>
      </c>
      <c r="N338" s="80">
        <f t="shared" ca="1" si="236"/>
        <v>0</v>
      </c>
      <c r="O338" s="81">
        <f t="shared" ca="1" si="229"/>
        <v>-1944.1138067905574</v>
      </c>
      <c r="P338" s="79">
        <f t="shared" ca="1" si="230"/>
        <v>1464002.5470256715</v>
      </c>
      <c r="Q338" s="35"/>
      <c r="R338">
        <f t="shared" ca="1" si="237"/>
        <v>455</v>
      </c>
      <c r="S338" s="78">
        <f t="shared" ca="1" si="246"/>
        <v>92.833333333331751</v>
      </c>
      <c r="T338" s="55">
        <f t="shared" ca="1" si="238"/>
        <v>2.8214445801184374E-2</v>
      </c>
      <c r="U338" s="78">
        <f t="shared" ca="1" si="239"/>
        <v>3.2884125505945508E-2</v>
      </c>
      <c r="V338" s="79">
        <f t="shared" ca="1" si="247"/>
        <v>113349.1523247524</v>
      </c>
      <c r="W338" s="79">
        <f t="shared" ca="1" si="231"/>
        <v>1026.9047374751244</v>
      </c>
      <c r="X338" s="80">
        <f t="shared" ca="1" si="248"/>
        <v>-0.6576825101189101</v>
      </c>
      <c r="Y338" s="80">
        <f t="shared" ca="1" si="249"/>
        <v>-47.228813468646834</v>
      </c>
      <c r="Z338" s="80">
        <f t="shared" ca="1" si="240"/>
        <v>0</v>
      </c>
      <c r="AA338" s="80">
        <f t="shared" ca="1" si="250"/>
        <v>0</v>
      </c>
      <c r="AB338" s="81">
        <f t="shared" ca="1" si="232"/>
        <v>-63.93048242034218</v>
      </c>
      <c r="AC338" s="79">
        <f t="shared" ca="1" si="233"/>
        <v>114264.24008382841</v>
      </c>
      <c r="AD338" s="35"/>
      <c r="AE338" s="55">
        <f t="shared" ca="1" si="251"/>
        <v>2.8214445801184374E-2</v>
      </c>
      <c r="AF338" s="78">
        <f t="shared" ca="1" si="252"/>
        <v>3.2884125505945508E-2</v>
      </c>
      <c r="AG338" s="35"/>
      <c r="AH338" s="35"/>
      <c r="AR338" s="69">
        <f t="shared" si="241"/>
        <v>28</v>
      </c>
      <c r="AS338" s="70">
        <f t="shared" si="253"/>
        <v>335</v>
      </c>
      <c r="AT338" s="71">
        <f t="shared" ca="1" si="225"/>
        <v>5.0855943228258926E-2</v>
      </c>
      <c r="AU338" s="72">
        <f t="shared" ca="1" si="242"/>
        <v>9.059659612918658E-3</v>
      </c>
      <c r="AV338" s="73">
        <f t="shared" ca="1" si="243"/>
        <v>1.0090596596129187</v>
      </c>
      <c r="AW338" s="74">
        <f ca="1">PRODUCT(AV$4:AV338)</f>
        <v>19.153136183874214</v>
      </c>
      <c r="BO338" s="70">
        <f t="shared" si="254"/>
        <v>335</v>
      </c>
      <c r="BP338" s="171">
        <f t="shared" ca="1" si="257"/>
        <v>0.1143</v>
      </c>
      <c r="BQ338" s="172">
        <f t="shared" ca="1" si="244"/>
        <v>9.059659612918658E-3</v>
      </c>
      <c r="BR338" s="172">
        <f t="shared" ca="1" si="256"/>
        <v>5.2210770622616975E-2</v>
      </c>
    </row>
    <row r="339" spans="5:70">
      <c r="E339">
        <f t="shared" si="258"/>
        <v>336</v>
      </c>
      <c r="F339" s="64">
        <f t="shared" si="245"/>
        <v>82.916666666665847</v>
      </c>
      <c r="G339" s="55">
        <f t="shared" si="226"/>
        <v>0</v>
      </c>
      <c r="H339" s="78">
        <f t="shared" si="255"/>
        <v>1</v>
      </c>
      <c r="I339" s="79">
        <f t="shared" ca="1" si="234"/>
        <v>1464002.5470256715</v>
      </c>
      <c r="J339" s="79">
        <f t="shared" ca="1" si="227"/>
        <v>13263.364748498525</v>
      </c>
      <c r="K339" s="80">
        <f t="shared" ca="1" si="228"/>
        <v>-20</v>
      </c>
      <c r="L339" s="80">
        <f t="shared" ca="1" si="235"/>
        <v>-1220.0021225213929</v>
      </c>
      <c r="M339" s="80">
        <f t="shared" ca="1" si="259"/>
        <v>0</v>
      </c>
      <c r="N339" s="80">
        <f t="shared" ca="1" si="236"/>
        <v>0</v>
      </c>
      <c r="O339" s="81">
        <f t="shared" ca="1" si="229"/>
        <v>-1944.1138067905574</v>
      </c>
      <c r="P339" s="79">
        <f t="shared" ca="1" si="230"/>
        <v>1474081.7958448578</v>
      </c>
      <c r="Q339" s="35"/>
      <c r="R339">
        <f t="shared" ca="1" si="237"/>
        <v>456</v>
      </c>
      <c r="S339" s="78">
        <f t="shared" ca="1" si="246"/>
        <v>92.91666666666508</v>
      </c>
      <c r="T339" s="55">
        <f t="shared" ca="1" si="238"/>
        <v>2.8214445801184374E-2</v>
      </c>
      <c r="U339" s="78">
        <f t="shared" ca="1" si="239"/>
        <v>3.1956318129138662E-2</v>
      </c>
      <c r="V339" s="79">
        <f t="shared" ca="1" si="247"/>
        <v>111040.33787496971</v>
      </c>
      <c r="W339" s="79">
        <f t="shared" ca="1" si="231"/>
        <v>1005.9876644507051</v>
      </c>
      <c r="X339" s="80">
        <f t="shared" ca="1" si="248"/>
        <v>-0.63912636258277322</v>
      </c>
      <c r="Y339" s="80">
        <f t="shared" ca="1" si="249"/>
        <v>-46.26680744790405</v>
      </c>
      <c r="Z339" s="80">
        <f t="shared" ca="1" si="240"/>
        <v>0</v>
      </c>
      <c r="AA339" s="80">
        <f t="shared" ca="1" si="250"/>
        <v>0</v>
      </c>
      <c r="AB339" s="81">
        <f t="shared" ca="1" si="232"/>
        <v>-62.126719289049866</v>
      </c>
      <c r="AC339" s="79">
        <f t="shared" ca="1" si="233"/>
        <v>111937.29288632088</v>
      </c>
      <c r="AD339" s="35"/>
      <c r="AE339" s="55">
        <f t="shared" ca="1" si="251"/>
        <v>2.8214445801184374E-2</v>
      </c>
      <c r="AF339" s="78">
        <f t="shared" ca="1" si="252"/>
        <v>3.1956318129138662E-2</v>
      </c>
      <c r="AG339" s="35"/>
      <c r="AH339" s="35"/>
      <c r="AR339" s="69">
        <f t="shared" si="241"/>
        <v>28</v>
      </c>
      <c r="AS339" s="70">
        <f t="shared" si="253"/>
        <v>336</v>
      </c>
      <c r="AT339" s="71">
        <f t="shared" ca="1" si="225"/>
        <v>5.0395205693316986E-2</v>
      </c>
      <c r="AU339" s="72">
        <f t="shared" ca="1" si="242"/>
        <v>9.059659612918658E-3</v>
      </c>
      <c r="AV339" s="73">
        <f t="shared" ca="1" si="243"/>
        <v>1.0090596596129187</v>
      </c>
      <c r="AW339" s="74">
        <f ca="1">PRODUCT(AV$4:AV339)</f>
        <v>19.326657078219991</v>
      </c>
      <c r="BO339" s="70">
        <f t="shared" si="254"/>
        <v>336</v>
      </c>
      <c r="BP339" s="171">
        <f t="shared" ca="1" si="257"/>
        <v>0.1143</v>
      </c>
      <c r="BQ339" s="172">
        <f t="shared" ca="1" si="244"/>
        <v>9.059659612918658E-3</v>
      </c>
      <c r="BR339" s="172">
        <f t="shared" ca="1" si="256"/>
        <v>5.1742005663614914E-2</v>
      </c>
    </row>
    <row r="340" spans="5:70">
      <c r="E340">
        <f t="shared" si="258"/>
        <v>337</v>
      </c>
      <c r="F340" s="64">
        <f t="shared" si="245"/>
        <v>82.999999999999176</v>
      </c>
      <c r="G340" s="55">
        <f t="shared" si="226"/>
        <v>0</v>
      </c>
      <c r="H340" s="78">
        <f t="shared" si="255"/>
        <v>1</v>
      </c>
      <c r="I340" s="79">
        <f t="shared" ca="1" si="234"/>
        <v>1474081.7958448578</v>
      </c>
      <c r="J340" s="79">
        <f t="shared" ca="1" si="227"/>
        <v>13354.679311954265</v>
      </c>
      <c r="K340" s="80">
        <f t="shared" ca="1" si="228"/>
        <v>-20</v>
      </c>
      <c r="L340" s="80">
        <f t="shared" ca="1" si="235"/>
        <v>-1228.4014965373815</v>
      </c>
      <c r="M340" s="80">
        <f t="shared" ca="1" si="259"/>
        <v>-11055.613468836433</v>
      </c>
      <c r="N340" s="80">
        <f t="shared" ca="1" si="236"/>
        <v>0</v>
      </c>
      <c r="O340" s="81">
        <f t="shared" ca="1" si="229"/>
        <v>-1944.1138067905574</v>
      </c>
      <c r="P340" s="79">
        <f t="shared" ca="1" si="230"/>
        <v>1473188.3463846473</v>
      </c>
      <c r="Q340" s="35"/>
      <c r="R340">
        <f t="shared" ca="1" si="237"/>
        <v>457</v>
      </c>
      <c r="S340" s="78">
        <f t="shared" ca="1" si="246"/>
        <v>92.999999999998408</v>
      </c>
      <c r="T340" s="55">
        <f t="shared" ca="1" si="238"/>
        <v>2.8214445801184374E-2</v>
      </c>
      <c r="U340" s="78">
        <f t="shared" ca="1" si="239"/>
        <v>3.1054688323278675E-2</v>
      </c>
      <c r="V340" s="79">
        <f t="shared" ca="1" si="247"/>
        <v>108779.04420304848</v>
      </c>
      <c r="W340" s="79">
        <f t="shared" ca="1" si="231"/>
        <v>985.50111349825181</v>
      </c>
      <c r="X340" s="80">
        <f t="shared" ca="1" si="248"/>
        <v>-0.62109376646557346</v>
      </c>
      <c r="Y340" s="80">
        <f t="shared" ca="1" si="249"/>
        <v>-45.324601751270208</v>
      </c>
      <c r="Z340" s="80">
        <f t="shared" ca="1" si="240"/>
        <v>-815.84283152286355</v>
      </c>
      <c r="AA340" s="80">
        <f t="shared" ca="1" si="250"/>
        <v>0</v>
      </c>
      <c r="AB340" s="81">
        <f t="shared" ca="1" si="232"/>
        <v>-60.373848334863574</v>
      </c>
      <c r="AC340" s="79">
        <f t="shared" ca="1" si="233"/>
        <v>108842.38294117126</v>
      </c>
      <c r="AD340" s="35"/>
      <c r="AE340" s="55">
        <f t="shared" ca="1" si="251"/>
        <v>2.8214445801184374E-2</v>
      </c>
      <c r="AF340" s="78">
        <f t="shared" ca="1" si="252"/>
        <v>3.1054688323278675E-2</v>
      </c>
      <c r="AG340" s="35"/>
      <c r="AH340" s="35"/>
      <c r="AR340" s="69">
        <f t="shared" si="241"/>
        <v>29</v>
      </c>
      <c r="AS340" s="70">
        <f t="shared" si="253"/>
        <v>337</v>
      </c>
      <c r="AT340" s="71">
        <f t="shared" ca="1" si="225"/>
        <v>4.9938642283612514E-2</v>
      </c>
      <c r="AU340" s="72">
        <f t="shared" ca="1" si="242"/>
        <v>9.059659612918658E-3</v>
      </c>
      <c r="AV340" s="73">
        <f t="shared" ca="1" si="243"/>
        <v>1.0090596596129187</v>
      </c>
      <c r="AW340" s="74">
        <f ca="1">PRODUCT(AV$4:AV340)</f>
        <v>19.501750012804269</v>
      </c>
      <c r="BO340" s="70">
        <f t="shared" si="254"/>
        <v>337</v>
      </c>
      <c r="BP340" s="171">
        <f t="shared" ca="1" si="257"/>
        <v>0.1143</v>
      </c>
      <c r="BQ340" s="172">
        <f t="shared" ca="1" si="244"/>
        <v>9.059659612918658E-3</v>
      </c>
      <c r="BR340" s="172">
        <f t="shared" ca="1" si="256"/>
        <v>5.1277449425996734E-2</v>
      </c>
    </row>
    <row r="341" spans="5:70">
      <c r="E341">
        <f t="shared" si="258"/>
        <v>338</v>
      </c>
      <c r="F341" s="64">
        <f t="shared" si="245"/>
        <v>83.083333333332504</v>
      </c>
      <c r="G341" s="55">
        <f t="shared" si="226"/>
        <v>0</v>
      </c>
      <c r="H341" s="78">
        <f t="shared" si="255"/>
        <v>1</v>
      </c>
      <c r="I341" s="79">
        <f t="shared" ca="1" si="234"/>
        <v>1473188.3463846473</v>
      </c>
      <c r="J341" s="79">
        <f t="shared" ca="1" si="227"/>
        <v>13346.584963963411</v>
      </c>
      <c r="K341" s="80">
        <f t="shared" ca="1" si="228"/>
        <v>-20</v>
      </c>
      <c r="L341" s="80">
        <f t="shared" ca="1" si="235"/>
        <v>-1227.6569553205395</v>
      </c>
      <c r="M341" s="80">
        <f t="shared" ca="1" si="259"/>
        <v>0</v>
      </c>
      <c r="N341" s="80">
        <f t="shared" ca="1" si="236"/>
        <v>0</v>
      </c>
      <c r="O341" s="81">
        <f t="shared" ca="1" si="229"/>
        <v>-1944.1138067905574</v>
      </c>
      <c r="P341" s="79">
        <f t="shared" ca="1" si="230"/>
        <v>1483343.1605864994</v>
      </c>
      <c r="Q341" s="35"/>
      <c r="R341">
        <f t="shared" ca="1" si="237"/>
        <v>458</v>
      </c>
      <c r="S341" s="78">
        <f t="shared" ca="1" si="246"/>
        <v>93.083333333331737</v>
      </c>
      <c r="T341" s="55">
        <f t="shared" ca="1" si="238"/>
        <v>2.8214445801184374E-2</v>
      </c>
      <c r="U341" s="78">
        <f t="shared" ca="1" si="239"/>
        <v>3.0178497502708856E-2</v>
      </c>
      <c r="V341" s="79">
        <f t="shared" ca="1" si="247"/>
        <v>105771.45542680583</v>
      </c>
      <c r="W341" s="79">
        <f t="shared" ca="1" si="231"/>
        <v>958.25338292985873</v>
      </c>
      <c r="X341" s="80">
        <f t="shared" ca="1" si="248"/>
        <v>-0.60356995005417713</v>
      </c>
      <c r="Y341" s="80">
        <f t="shared" ca="1" si="249"/>
        <v>-44.071439761169096</v>
      </c>
      <c r="Z341" s="80">
        <f t="shared" ca="1" si="240"/>
        <v>0</v>
      </c>
      <c r="AA341" s="80">
        <f t="shared" ca="1" si="250"/>
        <v>0</v>
      </c>
      <c r="AB341" s="81">
        <f t="shared" ca="1" si="232"/>
        <v>-58.670433663210645</v>
      </c>
      <c r="AC341" s="79">
        <f t="shared" ca="1" si="233"/>
        <v>106626.36336636126</v>
      </c>
      <c r="AD341" s="35"/>
      <c r="AE341" s="55">
        <f t="shared" ca="1" si="251"/>
        <v>2.8214445801184374E-2</v>
      </c>
      <c r="AF341" s="78">
        <f t="shared" ca="1" si="252"/>
        <v>3.0178497502708856E-2</v>
      </c>
      <c r="AG341" s="35"/>
      <c r="AH341" s="35"/>
      <c r="AR341" s="69">
        <f t="shared" si="241"/>
        <v>29</v>
      </c>
      <c r="AS341" s="70">
        <f t="shared" si="253"/>
        <v>338</v>
      </c>
      <c r="AT341" s="71">
        <f t="shared" ca="1" si="225"/>
        <v>4.9486215182991677E-2</v>
      </c>
      <c r="AU341" s="72">
        <f t="shared" ca="1" si="242"/>
        <v>9.059659612918658E-3</v>
      </c>
      <c r="AV341" s="73">
        <f t="shared" ca="1" si="243"/>
        <v>1.0090596596129187</v>
      </c>
      <c r="AW341" s="74">
        <f ca="1">PRODUCT(AV$4:AV341)</f>
        <v>19.678429229776508</v>
      </c>
      <c r="BO341" s="70">
        <f t="shared" si="254"/>
        <v>338</v>
      </c>
      <c r="BP341" s="171">
        <f t="shared" ca="1" si="257"/>
        <v>0.1143</v>
      </c>
      <c r="BQ341" s="172">
        <f t="shared" ca="1" si="244"/>
        <v>9.059659612918658E-3</v>
      </c>
      <c r="BR341" s="172">
        <f t="shared" ca="1" si="256"/>
        <v>5.0817064122518851E-2</v>
      </c>
    </row>
    <row r="342" spans="5:70">
      <c r="E342">
        <f t="shared" si="258"/>
        <v>339</v>
      </c>
      <c r="F342" s="64">
        <f t="shared" si="245"/>
        <v>83.166666666665833</v>
      </c>
      <c r="G342" s="55">
        <f t="shared" si="226"/>
        <v>0</v>
      </c>
      <c r="H342" s="78">
        <f t="shared" si="255"/>
        <v>1</v>
      </c>
      <c r="I342" s="79">
        <f t="shared" ca="1" si="234"/>
        <v>1483343.1605864994</v>
      </c>
      <c r="J342" s="79">
        <f t="shared" ca="1" si="227"/>
        <v>13438.584124064624</v>
      </c>
      <c r="K342" s="80">
        <f t="shared" ca="1" si="228"/>
        <v>-20</v>
      </c>
      <c r="L342" s="80">
        <f t="shared" ca="1" si="235"/>
        <v>-1236.1193004887496</v>
      </c>
      <c r="M342" s="80">
        <f t="shared" ca="1" si="259"/>
        <v>0</v>
      </c>
      <c r="N342" s="80">
        <f t="shared" ca="1" si="236"/>
        <v>0</v>
      </c>
      <c r="O342" s="81">
        <f t="shared" ca="1" si="229"/>
        <v>-1944.1138067905574</v>
      </c>
      <c r="P342" s="79">
        <f t="shared" ca="1" si="230"/>
        <v>1493581.5116032844</v>
      </c>
      <c r="Q342" s="35"/>
      <c r="R342">
        <f t="shared" ca="1" si="237"/>
        <v>459</v>
      </c>
      <c r="S342" s="78">
        <f t="shared" ca="1" si="246"/>
        <v>93.166666666665066</v>
      </c>
      <c r="T342" s="55">
        <f t="shared" ca="1" si="238"/>
        <v>2.8214445801184374E-2</v>
      </c>
      <c r="U342" s="78">
        <f t="shared" ca="1" si="239"/>
        <v>2.93270279205575E-2</v>
      </c>
      <c r="V342" s="79">
        <f t="shared" ca="1" si="247"/>
        <v>103617.95961618367</v>
      </c>
      <c r="W342" s="79">
        <f t="shared" ca="1" si="231"/>
        <v>938.7434439077756</v>
      </c>
      <c r="X342" s="80">
        <f t="shared" ca="1" si="248"/>
        <v>-0.58654055841115005</v>
      </c>
      <c r="Y342" s="80">
        <f t="shared" ca="1" si="249"/>
        <v>-43.174149840076531</v>
      </c>
      <c r="Z342" s="80">
        <f t="shared" ca="1" si="240"/>
        <v>0</v>
      </c>
      <c r="AA342" s="80">
        <f t="shared" ca="1" si="250"/>
        <v>0</v>
      </c>
      <c r="AB342" s="81">
        <f t="shared" ca="1" si="232"/>
        <v>-57.015079892488011</v>
      </c>
      <c r="AC342" s="79">
        <f t="shared" ca="1" si="233"/>
        <v>104455.92728980047</v>
      </c>
      <c r="AD342" s="35"/>
      <c r="AE342" s="55">
        <f t="shared" ca="1" si="251"/>
        <v>2.8214445801184374E-2</v>
      </c>
      <c r="AF342" s="78">
        <f t="shared" ca="1" si="252"/>
        <v>2.93270279205575E-2</v>
      </c>
      <c r="AG342" s="35"/>
      <c r="AH342" s="35"/>
      <c r="AR342" s="69">
        <f t="shared" si="241"/>
        <v>29</v>
      </c>
      <c r="AS342" s="70">
        <f t="shared" si="253"/>
        <v>339</v>
      </c>
      <c r="AT342" s="71">
        <f t="shared" ca="1" si="225"/>
        <v>4.9037886917902125E-2</v>
      </c>
      <c r="AU342" s="72">
        <f t="shared" ca="1" si="242"/>
        <v>9.059659612918658E-3</v>
      </c>
      <c r="AV342" s="73">
        <f t="shared" ca="1" si="243"/>
        <v>1.0090596596129187</v>
      </c>
      <c r="AW342" s="74">
        <f ca="1">PRODUCT(AV$4:AV342)</f>
        <v>19.856709100315193</v>
      </c>
      <c r="BO342" s="70">
        <f t="shared" si="254"/>
        <v>339</v>
      </c>
      <c r="BP342" s="171">
        <f t="shared" ca="1" si="257"/>
        <v>0.1143</v>
      </c>
      <c r="BQ342" s="172">
        <f t="shared" ca="1" si="244"/>
        <v>9.059659612918658E-3</v>
      </c>
      <c r="BR342" s="172">
        <f t="shared" ca="1" si="256"/>
        <v>5.0360812305203624E-2</v>
      </c>
    </row>
    <row r="343" spans="5:70">
      <c r="E343">
        <f t="shared" si="258"/>
        <v>340</v>
      </c>
      <c r="F343" s="64">
        <f t="shared" si="245"/>
        <v>83.249999999999162</v>
      </c>
      <c r="G343" s="55">
        <f t="shared" si="226"/>
        <v>0</v>
      </c>
      <c r="H343" s="78">
        <f t="shared" si="255"/>
        <v>1</v>
      </c>
      <c r="I343" s="79">
        <f t="shared" ca="1" si="234"/>
        <v>1493581.5116032844</v>
      </c>
      <c r="J343" s="79">
        <f t="shared" ca="1" si="227"/>
        <v>13531.340099274275</v>
      </c>
      <c r="K343" s="80">
        <f t="shared" ca="1" si="228"/>
        <v>-20</v>
      </c>
      <c r="L343" s="80">
        <f t="shared" ca="1" si="235"/>
        <v>-1244.6512596694038</v>
      </c>
      <c r="M343" s="80">
        <f t="shared" ca="1" si="259"/>
        <v>0</v>
      </c>
      <c r="N343" s="80">
        <f t="shared" ca="1" si="236"/>
        <v>0</v>
      </c>
      <c r="O343" s="81">
        <f t="shared" ca="1" si="229"/>
        <v>-1944.1138067905574</v>
      </c>
      <c r="P343" s="79">
        <f t="shared" ca="1" si="230"/>
        <v>1503904.0866360986</v>
      </c>
      <c r="Q343" s="35"/>
      <c r="R343">
        <f t="shared" ca="1" si="237"/>
        <v>460</v>
      </c>
      <c r="S343" s="78">
        <f t="shared" ca="1" si="246"/>
        <v>93.249999999998394</v>
      </c>
      <c r="T343" s="55">
        <f t="shared" ca="1" si="238"/>
        <v>2.8214445801184374E-2</v>
      </c>
      <c r="U343" s="78">
        <f t="shared" ca="1" si="239"/>
        <v>2.8499582080783108E-2</v>
      </c>
      <c r="V343" s="79">
        <f t="shared" ca="1" si="247"/>
        <v>101508.76119066995</v>
      </c>
      <c r="W343" s="79">
        <f t="shared" ca="1" si="231"/>
        <v>919.63482411651739</v>
      </c>
      <c r="X343" s="80">
        <f t="shared" ca="1" si="248"/>
        <v>-0.56999164161566218</v>
      </c>
      <c r="Y343" s="80">
        <f t="shared" ca="1" si="249"/>
        <v>-42.295317162779149</v>
      </c>
      <c r="Z343" s="80">
        <f t="shared" ca="1" si="240"/>
        <v>0</v>
      </c>
      <c r="AA343" s="80">
        <f t="shared" ca="1" si="250"/>
        <v>0</v>
      </c>
      <c r="AB343" s="81">
        <f t="shared" ca="1" si="232"/>
        <v>-55.4064310110112</v>
      </c>
      <c r="AC343" s="79">
        <f t="shared" ca="1" si="233"/>
        <v>102330.12427497105</v>
      </c>
      <c r="AD343" s="35"/>
      <c r="AE343" s="55">
        <f t="shared" ca="1" si="251"/>
        <v>2.8214445801184374E-2</v>
      </c>
      <c r="AF343" s="78">
        <f t="shared" ca="1" si="252"/>
        <v>2.8499582080783108E-2</v>
      </c>
      <c r="AG343" s="35"/>
      <c r="AH343" s="35"/>
      <c r="AR343" s="69">
        <f t="shared" si="241"/>
        <v>29</v>
      </c>
      <c r="AS343" s="70">
        <f t="shared" si="253"/>
        <v>340</v>
      </c>
      <c r="AT343" s="71">
        <f t="shared" ca="1" si="225"/>
        <v>4.8593620354289137E-2</v>
      </c>
      <c r="AU343" s="72">
        <f t="shared" ca="1" si="242"/>
        <v>9.059659612918658E-3</v>
      </c>
      <c r="AV343" s="73">
        <f t="shared" ca="1" si="243"/>
        <v>1.0090596596129187</v>
      </c>
      <c r="AW343" s="74">
        <f ca="1">PRODUCT(AV$4:AV343)</f>
        <v>20.036604125796792</v>
      </c>
      <c r="BO343" s="70">
        <f t="shared" si="254"/>
        <v>340</v>
      </c>
      <c r="BP343" s="171">
        <f t="shared" ca="1" si="257"/>
        <v>0.1143</v>
      </c>
      <c r="BQ343" s="172">
        <f t="shared" ca="1" si="244"/>
        <v>9.059659612918658E-3</v>
      </c>
      <c r="BR343" s="172">
        <f t="shared" ca="1" si="256"/>
        <v>4.9908656862293288E-2</v>
      </c>
    </row>
    <row r="344" spans="5:70">
      <c r="E344">
        <f t="shared" si="258"/>
        <v>341</v>
      </c>
      <c r="F344" s="64">
        <f t="shared" si="245"/>
        <v>83.33333333333249</v>
      </c>
      <c r="G344" s="55">
        <f t="shared" si="226"/>
        <v>0</v>
      </c>
      <c r="H344" s="78">
        <f t="shared" si="255"/>
        <v>1</v>
      </c>
      <c r="I344" s="79">
        <f t="shared" ca="1" si="234"/>
        <v>1503904.0866360986</v>
      </c>
      <c r="J344" s="79">
        <f t="shared" ca="1" si="227"/>
        <v>13624.859115400384</v>
      </c>
      <c r="K344" s="80">
        <f t="shared" ca="1" si="228"/>
        <v>-20</v>
      </c>
      <c r="L344" s="80">
        <f t="shared" ca="1" si="235"/>
        <v>-1253.2534055300823</v>
      </c>
      <c r="M344" s="80">
        <f t="shared" ca="1" si="259"/>
        <v>0</v>
      </c>
      <c r="N344" s="80">
        <f t="shared" ca="1" si="236"/>
        <v>0</v>
      </c>
      <c r="O344" s="81">
        <f t="shared" ca="1" si="229"/>
        <v>-1944.1138067905574</v>
      </c>
      <c r="P344" s="79">
        <f t="shared" ca="1" si="230"/>
        <v>1514311.5785391782</v>
      </c>
      <c r="Q344" s="35"/>
      <c r="R344">
        <f t="shared" ca="1" si="237"/>
        <v>461</v>
      </c>
      <c r="S344" s="78">
        <f t="shared" ca="1" si="246"/>
        <v>93.333333333331723</v>
      </c>
      <c r="T344" s="55">
        <f t="shared" ca="1" si="238"/>
        <v>2.8214445801184374E-2</v>
      </c>
      <c r="U344" s="78">
        <f t="shared" ca="1" si="239"/>
        <v>2.7695482166808449E-2</v>
      </c>
      <c r="V344" s="79">
        <f t="shared" ca="1" si="247"/>
        <v>99442.936529786413</v>
      </c>
      <c r="W344" s="79">
        <f t="shared" ca="1" si="231"/>
        <v>900.91915586893947</v>
      </c>
      <c r="X344" s="80">
        <f t="shared" ca="1" si="248"/>
        <v>-0.55390964333616899</v>
      </c>
      <c r="Y344" s="80">
        <f t="shared" ca="1" si="249"/>
        <v>-41.434556887411006</v>
      </c>
      <c r="Z344" s="80">
        <f t="shared" ca="1" si="240"/>
        <v>0</v>
      </c>
      <c r="AA344" s="80">
        <f t="shared" ca="1" si="250"/>
        <v>0</v>
      </c>
      <c r="AB344" s="81">
        <f t="shared" ca="1" si="232"/>
        <v>-53.84316926621397</v>
      </c>
      <c r="AC344" s="79">
        <f t="shared" ca="1" si="233"/>
        <v>100248.02404985839</v>
      </c>
      <c r="AD344" s="35"/>
      <c r="AE344" s="55">
        <f t="shared" ca="1" si="251"/>
        <v>2.8214445801184374E-2</v>
      </c>
      <c r="AF344" s="78">
        <f t="shared" ca="1" si="252"/>
        <v>2.7695482166808449E-2</v>
      </c>
      <c r="AG344" s="35"/>
      <c r="AH344" s="35"/>
      <c r="AR344" s="69">
        <f t="shared" si="241"/>
        <v>29</v>
      </c>
      <c r="AS344" s="70">
        <f t="shared" si="253"/>
        <v>341</v>
      </c>
      <c r="AT344" s="71">
        <f t="shared" ca="1" si="225"/>
        <v>4.8153378694519883E-2</v>
      </c>
      <c r="AU344" s="72">
        <f t="shared" ca="1" si="242"/>
        <v>9.059659612918658E-3</v>
      </c>
      <c r="AV344" s="73">
        <f t="shared" ca="1" si="243"/>
        <v>1.0090596596129187</v>
      </c>
      <c r="AW344" s="74">
        <f ca="1">PRODUCT(AV$4:AV344)</f>
        <v>20.218128938975312</v>
      </c>
      <c r="BO344" s="70">
        <f t="shared" si="254"/>
        <v>341</v>
      </c>
      <c r="BP344" s="171">
        <f t="shared" ca="1" si="257"/>
        <v>0.1143</v>
      </c>
      <c r="BQ344" s="172">
        <f t="shared" ca="1" si="244"/>
        <v>9.059659612918658E-3</v>
      </c>
      <c r="BR344" s="172">
        <f t="shared" ca="1" si="256"/>
        <v>4.9460561015231296E-2</v>
      </c>
    </row>
    <row r="345" spans="5:70">
      <c r="E345">
        <f t="shared" si="258"/>
        <v>342</v>
      </c>
      <c r="F345" s="64">
        <f t="shared" si="245"/>
        <v>83.416666666665819</v>
      </c>
      <c r="G345" s="55">
        <f t="shared" si="226"/>
        <v>0</v>
      </c>
      <c r="H345" s="78">
        <f t="shared" si="255"/>
        <v>1</v>
      </c>
      <c r="I345" s="79">
        <f t="shared" ca="1" si="234"/>
        <v>1514311.5785391782</v>
      </c>
      <c r="J345" s="79">
        <f t="shared" ca="1" si="227"/>
        <v>13719.147449466493</v>
      </c>
      <c r="K345" s="80">
        <f t="shared" ca="1" si="228"/>
        <v>-20</v>
      </c>
      <c r="L345" s="80">
        <f t="shared" ca="1" si="235"/>
        <v>-1261.9263154493153</v>
      </c>
      <c r="M345" s="80">
        <f t="shared" ca="1" si="259"/>
        <v>0</v>
      </c>
      <c r="N345" s="80">
        <f t="shared" ca="1" si="236"/>
        <v>0</v>
      </c>
      <c r="O345" s="81">
        <f t="shared" ca="1" si="229"/>
        <v>-1944.1138067905574</v>
      </c>
      <c r="P345" s="79">
        <f t="shared" ca="1" si="230"/>
        <v>1524804.6858664046</v>
      </c>
      <c r="Q345" s="35"/>
      <c r="R345">
        <f t="shared" ca="1" si="237"/>
        <v>462</v>
      </c>
      <c r="S345" s="78">
        <f t="shared" ca="1" si="246"/>
        <v>93.416666666665051</v>
      </c>
      <c r="T345" s="55">
        <f t="shared" ca="1" si="238"/>
        <v>2.8214445801184374E-2</v>
      </c>
      <c r="U345" s="78">
        <f t="shared" ca="1" si="239"/>
        <v>2.6914069486275363E-2</v>
      </c>
      <c r="V345" s="79">
        <f t="shared" ca="1" si="247"/>
        <v>97419.581608627836</v>
      </c>
      <c r="W345" s="79">
        <f t="shared" ca="1" si="231"/>
        <v>882.58824900711886</v>
      </c>
      <c r="X345" s="80">
        <f t="shared" ca="1" si="248"/>
        <v>-0.53828138972550721</v>
      </c>
      <c r="Y345" s="80">
        <f t="shared" ca="1" si="249"/>
        <v>-40.591492336928269</v>
      </c>
      <c r="Z345" s="80">
        <f t="shared" ca="1" si="240"/>
        <v>0</v>
      </c>
      <c r="AA345" s="80">
        <f t="shared" ca="1" si="250"/>
        <v>0</v>
      </c>
      <c r="AB345" s="81">
        <f t="shared" ca="1" si="232"/>
        <v>-52.324014085188374</v>
      </c>
      <c r="AC345" s="79">
        <f t="shared" ca="1" si="233"/>
        <v>98208.716069823116</v>
      </c>
      <c r="AD345" s="35"/>
      <c r="AE345" s="55">
        <f t="shared" ca="1" si="251"/>
        <v>2.8214445801184374E-2</v>
      </c>
      <c r="AF345" s="78">
        <f t="shared" ca="1" si="252"/>
        <v>2.6914069486275363E-2</v>
      </c>
      <c r="AG345" s="35"/>
      <c r="AH345" s="35"/>
      <c r="AR345" s="69">
        <f t="shared" si="241"/>
        <v>29</v>
      </c>
      <c r="AS345" s="70">
        <f t="shared" si="253"/>
        <v>342</v>
      </c>
      <c r="AT345" s="71">
        <f t="shared" ca="1" si="225"/>
        <v>4.7717125474335563E-2</v>
      </c>
      <c r="AU345" s="72">
        <f t="shared" ca="1" si="242"/>
        <v>9.059659612918658E-3</v>
      </c>
      <c r="AV345" s="73">
        <f t="shared" ca="1" si="243"/>
        <v>1.0090596596129187</v>
      </c>
      <c r="AW345" s="74">
        <f ca="1">PRODUCT(AV$4:AV345)</f>
        <v>20.401298305172528</v>
      </c>
      <c r="BO345" s="70">
        <f t="shared" si="254"/>
        <v>342</v>
      </c>
      <c r="BP345" s="171">
        <f t="shared" ca="1" si="257"/>
        <v>0.1143</v>
      </c>
      <c r="BQ345" s="172">
        <f t="shared" ca="1" si="244"/>
        <v>9.059659612918658E-3</v>
      </c>
      <c r="BR345" s="172">
        <f t="shared" ca="1" si="256"/>
        <v>4.9016488315670716E-2</v>
      </c>
    </row>
    <row r="346" spans="5:70">
      <c r="E346">
        <f t="shared" si="258"/>
        <v>343</v>
      </c>
      <c r="F346" s="64">
        <f t="shared" si="245"/>
        <v>83.499999999999147</v>
      </c>
      <c r="G346" s="55">
        <f t="shared" si="226"/>
        <v>0</v>
      </c>
      <c r="H346" s="78">
        <f t="shared" si="255"/>
        <v>1</v>
      </c>
      <c r="I346" s="79">
        <f t="shared" ca="1" si="234"/>
        <v>1524804.6858664046</v>
      </c>
      <c r="J346" s="79">
        <f t="shared" ca="1" si="227"/>
        <v>13814.211430132986</v>
      </c>
      <c r="K346" s="80">
        <f t="shared" ca="1" si="228"/>
        <v>-20</v>
      </c>
      <c r="L346" s="80">
        <f t="shared" ca="1" si="235"/>
        <v>-1270.6705715553371</v>
      </c>
      <c r="M346" s="80">
        <f t="shared" ca="1" si="259"/>
        <v>0</v>
      </c>
      <c r="N346" s="80">
        <f t="shared" ca="1" si="236"/>
        <v>0</v>
      </c>
      <c r="O346" s="81">
        <f t="shared" ca="1" si="229"/>
        <v>-1944.1138067905574</v>
      </c>
      <c r="P346" s="79">
        <f t="shared" ca="1" si="230"/>
        <v>1535384.1129181916</v>
      </c>
      <c r="Q346" s="35"/>
      <c r="R346">
        <f t="shared" ca="1" si="237"/>
        <v>463</v>
      </c>
      <c r="S346" s="78">
        <f t="shared" ca="1" si="246"/>
        <v>93.49999999999838</v>
      </c>
      <c r="T346" s="55">
        <f t="shared" ca="1" si="238"/>
        <v>2.8214445801184374E-2</v>
      </c>
      <c r="U346" s="78">
        <f t="shared" ca="1" si="239"/>
        <v>2.6154703931465535E-2</v>
      </c>
      <c r="V346" s="79">
        <f t="shared" ca="1" si="247"/>
        <v>95437.811573067185</v>
      </c>
      <c r="W346" s="79">
        <f t="shared" ca="1" si="231"/>
        <v>864.63408705385768</v>
      </c>
      <c r="X346" s="80">
        <f t="shared" ca="1" si="248"/>
        <v>-0.52309407862931068</v>
      </c>
      <c r="Y346" s="80">
        <f t="shared" ca="1" si="249"/>
        <v>-39.765754822111333</v>
      </c>
      <c r="Z346" s="80">
        <f t="shared" ca="1" si="240"/>
        <v>0</v>
      </c>
      <c r="AA346" s="80">
        <f t="shared" ca="1" si="250"/>
        <v>0</v>
      </c>
      <c r="AB346" s="81">
        <f t="shared" ca="1" si="232"/>
        <v>-50.847721025681416</v>
      </c>
      <c r="AC346" s="79">
        <f t="shared" ca="1" si="233"/>
        <v>96211.309090194613</v>
      </c>
      <c r="AD346" s="35"/>
      <c r="AE346" s="55">
        <f t="shared" ca="1" si="251"/>
        <v>2.8214445801184374E-2</v>
      </c>
      <c r="AF346" s="78">
        <f t="shared" ca="1" si="252"/>
        <v>2.6154703931465535E-2</v>
      </c>
      <c r="AG346" s="35"/>
      <c r="AH346" s="35"/>
      <c r="AR346" s="69">
        <f t="shared" si="241"/>
        <v>29</v>
      </c>
      <c r="AS346" s="70">
        <f t="shared" si="253"/>
        <v>343</v>
      </c>
      <c r="AT346" s="71">
        <f t="shared" ca="1" si="225"/>
        <v>4.728482455983115E-2</v>
      </c>
      <c r="AU346" s="72">
        <f t="shared" ca="1" si="242"/>
        <v>9.059659612918658E-3</v>
      </c>
      <c r="AV346" s="73">
        <f t="shared" ca="1" si="243"/>
        <v>1.0090596596129187</v>
      </c>
      <c r="AW346" s="74">
        <f ca="1">PRODUCT(AV$4:AV346)</f>
        <v>20.586127123479006</v>
      </c>
      <c r="BO346" s="70">
        <f t="shared" si="254"/>
        <v>343</v>
      </c>
      <c r="BP346" s="171">
        <f t="shared" ca="1" si="257"/>
        <v>0.1143</v>
      </c>
      <c r="BQ346" s="172">
        <f t="shared" ca="1" si="244"/>
        <v>9.059659612918658E-3</v>
      </c>
      <c r="BR346" s="172">
        <f t="shared" ca="1" si="256"/>
        <v>4.8576402642509495E-2</v>
      </c>
    </row>
    <row r="347" spans="5:70">
      <c r="E347">
        <f t="shared" si="258"/>
        <v>344</v>
      </c>
      <c r="F347" s="64">
        <f t="shared" si="245"/>
        <v>83.583333333332476</v>
      </c>
      <c r="G347" s="55">
        <f t="shared" si="226"/>
        <v>0</v>
      </c>
      <c r="H347" s="78">
        <f t="shared" si="255"/>
        <v>1</v>
      </c>
      <c r="I347" s="79">
        <f t="shared" ca="1" si="234"/>
        <v>1535384.1129181916</v>
      </c>
      <c r="J347" s="79">
        <f t="shared" ca="1" si="227"/>
        <v>13910.057438121881</v>
      </c>
      <c r="K347" s="80">
        <f t="shared" ca="1" si="228"/>
        <v>-20</v>
      </c>
      <c r="L347" s="80">
        <f t="shared" ca="1" si="235"/>
        <v>-1279.4867607651597</v>
      </c>
      <c r="M347" s="80">
        <f t="shared" ca="1" si="259"/>
        <v>0</v>
      </c>
      <c r="N347" s="80">
        <f t="shared" ca="1" si="236"/>
        <v>0</v>
      </c>
      <c r="O347" s="81">
        <f t="shared" ca="1" si="229"/>
        <v>-1944.1138067905574</v>
      </c>
      <c r="P347" s="79">
        <f t="shared" ca="1" si="230"/>
        <v>1546050.5697887577</v>
      </c>
      <c r="Q347" s="35"/>
      <c r="R347">
        <f t="shared" ca="1" si="237"/>
        <v>464</v>
      </c>
      <c r="S347" s="78">
        <f t="shared" ca="1" si="246"/>
        <v>93.583333333331709</v>
      </c>
      <c r="T347" s="55">
        <f t="shared" ca="1" si="238"/>
        <v>3.0908757876424664E-2</v>
      </c>
      <c r="U347" s="78">
        <f t="shared" ca="1" si="239"/>
        <v>2.5346294520318294E-2</v>
      </c>
      <c r="V347" s="79">
        <f t="shared" ca="1" si="247"/>
        <v>93237.537032551932</v>
      </c>
      <c r="W347" s="79">
        <f t="shared" ca="1" si="231"/>
        <v>844.70034866181845</v>
      </c>
      <c r="X347" s="80">
        <f t="shared" ca="1" si="248"/>
        <v>-0.50692589040636582</v>
      </c>
      <c r="Y347" s="80">
        <f t="shared" ca="1" si="249"/>
        <v>-38.848973763563308</v>
      </c>
      <c r="Z347" s="80">
        <f t="shared" ca="1" si="240"/>
        <v>0</v>
      </c>
      <c r="AA347" s="80">
        <f t="shared" ca="1" si="250"/>
        <v>0</v>
      </c>
      <c r="AB347" s="81">
        <f t="shared" ca="1" si="232"/>
        <v>-49.276081127930638</v>
      </c>
      <c r="AC347" s="79">
        <f t="shared" ca="1" si="233"/>
        <v>93993.605400431843</v>
      </c>
      <c r="AD347" s="35"/>
      <c r="AE347" s="55">
        <f t="shared" ca="1" si="251"/>
        <v>3.0908757876424664E-2</v>
      </c>
      <c r="AF347" s="78">
        <f t="shared" ca="1" si="252"/>
        <v>2.5346294520318294E-2</v>
      </c>
      <c r="AG347" s="35"/>
      <c r="AH347" s="35"/>
      <c r="AR347" s="69">
        <f t="shared" si="241"/>
        <v>29</v>
      </c>
      <c r="AS347" s="70">
        <f t="shared" si="253"/>
        <v>344</v>
      </c>
      <c r="AT347" s="71">
        <f t="shared" ca="1" si="225"/>
        <v>4.6856440144462504E-2</v>
      </c>
      <c r="AU347" s="72">
        <f t="shared" ca="1" si="242"/>
        <v>9.059659612918658E-3</v>
      </c>
      <c r="AV347" s="73">
        <f t="shared" ca="1" si="243"/>
        <v>1.0090596596129187</v>
      </c>
      <c r="AW347" s="74">
        <f ca="1">PRODUCT(AV$4:AV347)</f>
        <v>20.772630427965996</v>
      </c>
      <c r="BO347" s="70">
        <f t="shared" si="254"/>
        <v>344</v>
      </c>
      <c r="BP347" s="171">
        <f t="shared" ca="1" si="257"/>
        <v>0.1143</v>
      </c>
      <c r="BQ347" s="172">
        <f t="shared" ca="1" si="244"/>
        <v>9.059659612918658E-3</v>
      </c>
      <c r="BR347" s="172">
        <f t="shared" ca="1" si="256"/>
        <v>4.8140268198952375E-2</v>
      </c>
    </row>
    <row r="348" spans="5:70">
      <c r="E348">
        <f t="shared" si="258"/>
        <v>345</v>
      </c>
      <c r="F348" s="64">
        <f t="shared" si="245"/>
        <v>83.666666666665805</v>
      </c>
      <c r="G348" s="55">
        <f t="shared" si="226"/>
        <v>0</v>
      </c>
      <c r="H348" s="78">
        <f t="shared" si="255"/>
        <v>1</v>
      </c>
      <c r="I348" s="79">
        <f t="shared" ca="1" si="234"/>
        <v>1546050.5697887577</v>
      </c>
      <c r="J348" s="79">
        <f t="shared" ca="1" si="227"/>
        <v>14006.691906645086</v>
      </c>
      <c r="K348" s="80">
        <f t="shared" ca="1" si="228"/>
        <v>-20</v>
      </c>
      <c r="L348" s="80">
        <f t="shared" ca="1" si="235"/>
        <v>-1288.3754748239649</v>
      </c>
      <c r="M348" s="80">
        <f t="shared" ca="1" si="259"/>
        <v>0</v>
      </c>
      <c r="N348" s="80">
        <f t="shared" ca="1" si="236"/>
        <v>0</v>
      </c>
      <c r="O348" s="81">
        <f t="shared" ca="1" si="229"/>
        <v>-1944.1138067905574</v>
      </c>
      <c r="P348" s="79">
        <f t="shared" ca="1" si="230"/>
        <v>1556804.7724137884</v>
      </c>
      <c r="Q348" s="35"/>
      <c r="R348">
        <f t="shared" ca="1" si="237"/>
        <v>465</v>
      </c>
      <c r="S348" s="78">
        <f t="shared" ca="1" si="246"/>
        <v>93.666666666665037</v>
      </c>
      <c r="T348" s="55">
        <f t="shared" ca="1" si="238"/>
        <v>3.0908757876424664E-2</v>
      </c>
      <c r="U348" s="78">
        <f t="shared" ca="1" si="239"/>
        <v>2.4562872039925226E-2</v>
      </c>
      <c r="V348" s="79">
        <f t="shared" ca="1" si="247"/>
        <v>91088.379809177699</v>
      </c>
      <c r="W348" s="79">
        <f t="shared" ca="1" si="231"/>
        <v>825.22971576340251</v>
      </c>
      <c r="X348" s="80">
        <f t="shared" ca="1" si="248"/>
        <v>-0.49125744079850453</v>
      </c>
      <c r="Y348" s="80">
        <f t="shared" ca="1" si="249"/>
        <v>-37.95349158715738</v>
      </c>
      <c r="Z348" s="80">
        <f t="shared" ca="1" si="240"/>
        <v>0</v>
      </c>
      <c r="AA348" s="80">
        <f t="shared" ca="1" si="250"/>
        <v>0</v>
      </c>
      <c r="AB348" s="81">
        <f t="shared" ca="1" si="232"/>
        <v>-47.753018667248369</v>
      </c>
      <c r="AC348" s="79">
        <f t="shared" ca="1" si="233"/>
        <v>91827.411757245893</v>
      </c>
      <c r="AD348" s="35"/>
      <c r="AE348" s="55">
        <f t="shared" ca="1" si="251"/>
        <v>3.0908757876424664E-2</v>
      </c>
      <c r="AF348" s="78">
        <f t="shared" ca="1" si="252"/>
        <v>2.4562872039925226E-2</v>
      </c>
      <c r="AG348" s="35"/>
      <c r="AH348" s="35"/>
      <c r="AR348" s="69">
        <f t="shared" si="241"/>
        <v>29</v>
      </c>
      <c r="AS348" s="70">
        <f t="shared" si="253"/>
        <v>345</v>
      </c>
      <c r="AT348" s="71">
        <f t="shared" ref="AT348:AT411" ca="1" si="260">(1-AU348)*AT347</f>
        <v>4.6431936746080579E-2</v>
      </c>
      <c r="AU348" s="72">
        <f t="shared" ca="1" si="242"/>
        <v>9.059659612918658E-3</v>
      </c>
      <c r="AV348" s="73">
        <f t="shared" ca="1" si="243"/>
        <v>1.0090596596129187</v>
      </c>
      <c r="AW348" s="74">
        <f ca="1">PRODUCT(AV$4:AV348)</f>
        <v>20.960823388908324</v>
      </c>
      <c r="BO348" s="70">
        <f t="shared" si="254"/>
        <v>345</v>
      </c>
      <c r="BP348" s="171">
        <f t="shared" ca="1" si="257"/>
        <v>0.1143</v>
      </c>
      <c r="BQ348" s="172">
        <f t="shared" ca="1" si="244"/>
        <v>9.059659612918658E-3</v>
      </c>
      <c r="BR348" s="172">
        <f t="shared" ca="1" si="256"/>
        <v>4.7708049509599136E-2</v>
      </c>
    </row>
    <row r="349" spans="5:70">
      <c r="E349">
        <f t="shared" si="258"/>
        <v>346</v>
      </c>
      <c r="F349" s="64">
        <f t="shared" si="245"/>
        <v>83.749999999999133</v>
      </c>
      <c r="G349" s="55">
        <f t="shared" si="226"/>
        <v>0</v>
      </c>
      <c r="H349" s="78">
        <f t="shared" si="255"/>
        <v>1</v>
      </c>
      <c r="I349" s="79">
        <f t="shared" ca="1" si="234"/>
        <v>1556804.7724137884</v>
      </c>
      <c r="J349" s="79">
        <f t="shared" ca="1" si="227"/>
        <v>14104.121321836221</v>
      </c>
      <c r="K349" s="80">
        <f t="shared" ca="1" si="228"/>
        <v>-20</v>
      </c>
      <c r="L349" s="80">
        <f t="shared" ca="1" si="235"/>
        <v>-1297.3373103448237</v>
      </c>
      <c r="M349" s="80">
        <f t="shared" ca="1" si="259"/>
        <v>0</v>
      </c>
      <c r="N349" s="80">
        <f t="shared" ca="1" si="236"/>
        <v>0</v>
      </c>
      <c r="O349" s="81">
        <f t="shared" ca="1" si="229"/>
        <v>-1944.1138067905574</v>
      </c>
      <c r="P349" s="79">
        <f t="shared" ca="1" si="230"/>
        <v>1567647.442618489</v>
      </c>
      <c r="Q349" s="35"/>
      <c r="R349">
        <f t="shared" ca="1" si="237"/>
        <v>466</v>
      </c>
      <c r="S349" s="78">
        <f t="shared" ca="1" si="246"/>
        <v>93.749999999998366</v>
      </c>
      <c r="T349" s="55">
        <f t="shared" ca="1" si="238"/>
        <v>3.0908757876424664E-2</v>
      </c>
      <c r="U349" s="78">
        <f t="shared" ca="1" si="239"/>
        <v>2.3803664175293577E-2</v>
      </c>
      <c r="V349" s="79">
        <f t="shared" ca="1" si="247"/>
        <v>88989.140520822431</v>
      </c>
      <c r="W349" s="79">
        <f t="shared" ca="1" si="231"/>
        <v>806.21132236483822</v>
      </c>
      <c r="X349" s="80">
        <f t="shared" ca="1" si="248"/>
        <v>-0.47607328350587153</v>
      </c>
      <c r="Y349" s="80">
        <f t="shared" ca="1" si="249"/>
        <v>-37.078808550342686</v>
      </c>
      <c r="Z349" s="80">
        <f t="shared" ca="1" si="240"/>
        <v>0</v>
      </c>
      <c r="AA349" s="80">
        <f t="shared" ca="1" si="250"/>
        <v>0</v>
      </c>
      <c r="AB349" s="81">
        <f t="shared" ca="1" si="232"/>
        <v>-46.277032175394005</v>
      </c>
      <c r="AC349" s="79">
        <f t="shared" ca="1" si="233"/>
        <v>89711.519929178015</v>
      </c>
      <c r="AD349" s="35"/>
      <c r="AE349" s="55">
        <f t="shared" ca="1" si="251"/>
        <v>3.0908757876424664E-2</v>
      </c>
      <c r="AF349" s="78">
        <f t="shared" ca="1" si="252"/>
        <v>2.3803664175293577E-2</v>
      </c>
      <c r="AG349" s="35"/>
      <c r="AH349" s="35"/>
      <c r="AR349" s="69">
        <f t="shared" si="241"/>
        <v>29</v>
      </c>
      <c r="AS349" s="70">
        <f t="shared" si="253"/>
        <v>346</v>
      </c>
      <c r="AT349" s="71">
        <f t="shared" ca="1" si="260"/>
        <v>4.6011279203992519E-2</v>
      </c>
      <c r="AU349" s="72">
        <f t="shared" ca="1" si="242"/>
        <v>9.059659612918658E-3</v>
      </c>
      <c r="AV349" s="73">
        <f t="shared" ca="1" si="243"/>
        <v>1.0090596596129187</v>
      </c>
      <c r="AW349" s="74">
        <f ca="1">PRODUCT(AV$4:AV349)</f>
        <v>21.150721314018337</v>
      </c>
      <c r="BO349" s="70">
        <f t="shared" si="254"/>
        <v>346</v>
      </c>
      <c r="BP349" s="171">
        <f t="shared" ca="1" si="257"/>
        <v>0.1143</v>
      </c>
      <c r="BQ349" s="172">
        <f t="shared" ca="1" si="244"/>
        <v>9.059659612918658E-3</v>
      </c>
      <c r="BR349" s="172">
        <f t="shared" ca="1" si="256"/>
        <v>4.7279711417559024E-2</v>
      </c>
    </row>
    <row r="350" spans="5:70">
      <c r="E350">
        <f t="shared" si="258"/>
        <v>347</v>
      </c>
      <c r="F350" s="64">
        <f t="shared" si="245"/>
        <v>83.833333333332462</v>
      </c>
      <c r="G350" s="55">
        <f t="shared" si="226"/>
        <v>0</v>
      </c>
      <c r="H350" s="78">
        <f t="shared" si="255"/>
        <v>1</v>
      </c>
      <c r="I350" s="79">
        <f t="shared" ca="1" si="234"/>
        <v>1567647.442618489</v>
      </c>
      <c r="J350" s="79">
        <f t="shared" ca="1" si="227"/>
        <v>14202.352223185944</v>
      </c>
      <c r="K350" s="80">
        <f t="shared" ca="1" si="228"/>
        <v>-20</v>
      </c>
      <c r="L350" s="80">
        <f t="shared" ca="1" si="235"/>
        <v>-1306.3728688487408</v>
      </c>
      <c r="M350" s="80">
        <f t="shared" ca="1" si="259"/>
        <v>0</v>
      </c>
      <c r="N350" s="80">
        <f t="shared" ca="1" si="236"/>
        <v>0</v>
      </c>
      <c r="O350" s="81">
        <f t="shared" ca="1" si="229"/>
        <v>-1944.1138067905574</v>
      </c>
      <c r="P350" s="79">
        <f t="shared" ca="1" si="230"/>
        <v>1578579.3081660357</v>
      </c>
      <c r="Q350" s="35"/>
      <c r="R350">
        <f t="shared" ca="1" si="237"/>
        <v>467</v>
      </c>
      <c r="S350" s="78">
        <f t="shared" ca="1" si="246"/>
        <v>93.833333333331694</v>
      </c>
      <c r="T350" s="55">
        <f t="shared" ca="1" si="238"/>
        <v>3.0908757876424664E-2</v>
      </c>
      <c r="U350" s="78">
        <f t="shared" ca="1" si="239"/>
        <v>2.3067922482727703E-2</v>
      </c>
      <c r="V350" s="79">
        <f t="shared" ca="1" si="247"/>
        <v>86938.648280961002</v>
      </c>
      <c r="W350" s="79">
        <f t="shared" ca="1" si="231"/>
        <v>787.63456063276249</v>
      </c>
      <c r="X350" s="80">
        <f t="shared" ca="1" si="248"/>
        <v>-0.46135844965455408</v>
      </c>
      <c r="Y350" s="80">
        <f t="shared" ca="1" si="249"/>
        <v>-36.224436783733751</v>
      </c>
      <c r="Z350" s="80">
        <f t="shared" ca="1" si="240"/>
        <v>0</v>
      </c>
      <c r="AA350" s="80">
        <f t="shared" ca="1" si="250"/>
        <v>0</v>
      </c>
      <c r="AB350" s="81">
        <f t="shared" ca="1" si="232"/>
        <v>-44.846666592645242</v>
      </c>
      <c r="AC350" s="79">
        <f t="shared" ca="1" si="233"/>
        <v>87644.750379767749</v>
      </c>
      <c r="AD350" s="35"/>
      <c r="AE350" s="55">
        <f t="shared" ca="1" si="251"/>
        <v>3.0908757876424664E-2</v>
      </c>
      <c r="AF350" s="78">
        <f t="shared" ca="1" si="252"/>
        <v>2.3067922482727703E-2</v>
      </c>
      <c r="AG350" s="35"/>
      <c r="AH350" s="35"/>
      <c r="AR350" s="69">
        <f t="shared" si="241"/>
        <v>29</v>
      </c>
      <c r="AS350" s="70">
        <f t="shared" si="253"/>
        <v>347</v>
      </c>
      <c r="AT350" s="71">
        <f t="shared" ca="1" si="260"/>
        <v>4.5594432676049387E-2</v>
      </c>
      <c r="AU350" s="72">
        <f t="shared" ca="1" si="242"/>
        <v>9.059659612918658E-3</v>
      </c>
      <c r="AV350" s="73">
        <f t="shared" ca="1" si="243"/>
        <v>1.0090596596129187</v>
      </c>
      <c r="AW350" s="74">
        <f ca="1">PRODUCT(AV$4:AV350)</f>
        <v>21.342339649691048</v>
      </c>
      <c r="BO350" s="70">
        <f t="shared" si="254"/>
        <v>347</v>
      </c>
      <c r="BP350" s="171">
        <f t="shared" ca="1" si="257"/>
        <v>0.1143</v>
      </c>
      <c r="BQ350" s="172">
        <f t="shared" ca="1" si="244"/>
        <v>9.059659612918658E-3</v>
      </c>
      <c r="BR350" s="172">
        <f t="shared" ca="1" si="256"/>
        <v>4.6855219081591078E-2</v>
      </c>
    </row>
    <row r="351" spans="5:70">
      <c r="E351">
        <f t="shared" si="258"/>
        <v>348</v>
      </c>
      <c r="F351" s="64">
        <f t="shared" si="245"/>
        <v>83.91666666666579</v>
      </c>
      <c r="G351" s="55">
        <f t="shared" si="226"/>
        <v>0</v>
      </c>
      <c r="H351" s="78">
        <f t="shared" si="255"/>
        <v>1</v>
      </c>
      <c r="I351" s="79">
        <f t="shared" ca="1" si="234"/>
        <v>1578579.3081660357</v>
      </c>
      <c r="J351" s="79">
        <f t="shared" ca="1" si="227"/>
        <v>14301.391203980909</v>
      </c>
      <c r="K351" s="80">
        <f t="shared" ca="1" si="228"/>
        <v>-20</v>
      </c>
      <c r="L351" s="80">
        <f t="shared" ca="1" si="235"/>
        <v>-1315.4827568050298</v>
      </c>
      <c r="M351" s="80">
        <f t="shared" ca="1" si="259"/>
        <v>0</v>
      </c>
      <c r="N351" s="80">
        <f t="shared" ca="1" si="236"/>
        <v>0</v>
      </c>
      <c r="O351" s="81">
        <f t="shared" ca="1" si="229"/>
        <v>-1944.1138067905574</v>
      </c>
      <c r="P351" s="79">
        <f t="shared" ca="1" si="230"/>
        <v>1589601.1028064208</v>
      </c>
      <c r="Q351" s="35"/>
      <c r="R351">
        <f t="shared" ca="1" si="237"/>
        <v>468</v>
      </c>
      <c r="S351" s="78">
        <f t="shared" ca="1" si="246"/>
        <v>93.916666666665023</v>
      </c>
      <c r="T351" s="55">
        <f t="shared" ca="1" si="238"/>
        <v>3.0908757876424664E-2</v>
      </c>
      <c r="U351" s="78">
        <f t="shared" ca="1" si="239"/>
        <v>2.2354921651996939E-2</v>
      </c>
      <c r="V351" s="79">
        <f t="shared" ca="1" si="247"/>
        <v>84935.760011139835</v>
      </c>
      <c r="W351" s="79">
        <f t="shared" ca="1" si="231"/>
        <v>769.48907466547519</v>
      </c>
      <c r="X351" s="80">
        <f t="shared" ca="1" si="248"/>
        <v>-0.44709843303993879</v>
      </c>
      <c r="Y351" s="80">
        <f t="shared" ca="1" si="249"/>
        <v>-35.389900004641603</v>
      </c>
      <c r="Z351" s="80">
        <f t="shared" ca="1" si="240"/>
        <v>0</v>
      </c>
      <c r="AA351" s="80">
        <f t="shared" ca="1" si="250"/>
        <v>0</v>
      </c>
      <c r="AB351" s="81">
        <f t="shared" ca="1" si="232"/>
        <v>-43.460511833368422</v>
      </c>
      <c r="AC351" s="79">
        <f t="shared" ca="1" si="233"/>
        <v>85625.951575534258</v>
      </c>
      <c r="AD351" s="35"/>
      <c r="AE351" s="55">
        <f t="shared" ca="1" si="251"/>
        <v>3.0908757876424664E-2</v>
      </c>
      <c r="AF351" s="78">
        <f t="shared" ca="1" si="252"/>
        <v>2.2354921651996939E-2</v>
      </c>
      <c r="AG351" s="35"/>
      <c r="AH351" s="35"/>
      <c r="AR351" s="69">
        <f t="shared" si="241"/>
        <v>29</v>
      </c>
      <c r="AS351" s="70">
        <f t="shared" si="253"/>
        <v>348</v>
      </c>
      <c r="AT351" s="71">
        <f t="shared" ca="1" si="260"/>
        <v>4.5181362635760246E-2</v>
      </c>
      <c r="AU351" s="72">
        <f t="shared" ca="1" si="242"/>
        <v>9.059659612918658E-3</v>
      </c>
      <c r="AV351" s="73">
        <f t="shared" ca="1" si="243"/>
        <v>1.0090596596129187</v>
      </c>
      <c r="AW351" s="74">
        <f ca="1">PRODUCT(AV$4:AV351)</f>
        <v>21.535693982260547</v>
      </c>
      <c r="BO351" s="70">
        <f t="shared" si="254"/>
        <v>348</v>
      </c>
      <c r="BP351" s="171">
        <f t="shared" ca="1" si="257"/>
        <v>0.1143</v>
      </c>
      <c r="BQ351" s="172">
        <f t="shared" ca="1" si="244"/>
        <v>9.059659612918658E-3</v>
      </c>
      <c r="BR351" s="172">
        <f t="shared" ca="1" si="256"/>
        <v>4.6434537973270101E-2</v>
      </c>
    </row>
    <row r="352" spans="5:70">
      <c r="E352">
        <f t="shared" si="258"/>
        <v>349</v>
      </c>
      <c r="F352" s="64">
        <f t="shared" si="245"/>
        <v>83.999999999999119</v>
      </c>
      <c r="G352" s="55">
        <f t="shared" si="226"/>
        <v>0</v>
      </c>
      <c r="H352" s="78">
        <f t="shared" si="255"/>
        <v>1</v>
      </c>
      <c r="I352" s="79">
        <f t="shared" ca="1" si="234"/>
        <v>1589601.1028064208</v>
      </c>
      <c r="J352" s="79">
        <f t="shared" ca="1" si="227"/>
        <v>14401.244911746289</v>
      </c>
      <c r="K352" s="80">
        <f t="shared" ca="1" si="228"/>
        <v>-20</v>
      </c>
      <c r="L352" s="80">
        <f t="shared" ca="1" si="235"/>
        <v>-1324.6675856720174</v>
      </c>
      <c r="M352" s="80">
        <f t="shared" ca="1" si="259"/>
        <v>-11922.008271048155</v>
      </c>
      <c r="N352" s="80">
        <f t="shared" ca="1" si="236"/>
        <v>0</v>
      </c>
      <c r="O352" s="81">
        <f t="shared" ca="1" si="229"/>
        <v>-1944.1138067905574</v>
      </c>
      <c r="P352" s="79">
        <f t="shared" ca="1" si="230"/>
        <v>1588791.5580546563</v>
      </c>
      <c r="Q352" s="35"/>
      <c r="R352">
        <f t="shared" ca="1" si="237"/>
        <v>469</v>
      </c>
      <c r="S352" s="78">
        <f t="shared" ca="1" si="246"/>
        <v>93.999999999998352</v>
      </c>
      <c r="T352" s="55">
        <f t="shared" ca="1" si="238"/>
        <v>3.0908757876424664E-2</v>
      </c>
      <c r="U352" s="78">
        <f t="shared" ca="1" si="239"/>
        <v>2.1663958791308922E-2</v>
      </c>
      <c r="V352" s="79">
        <f t="shared" ca="1" si="247"/>
        <v>82979.359770347612</v>
      </c>
      <c r="W352" s="79">
        <f t="shared" ca="1" si="231"/>
        <v>751.76475441726552</v>
      </c>
      <c r="X352" s="80">
        <f t="shared" ca="1" si="248"/>
        <v>-0.43327917582617842</v>
      </c>
      <c r="Y352" s="80">
        <f t="shared" ca="1" si="249"/>
        <v>-34.574733237644843</v>
      </c>
      <c r="Z352" s="80">
        <f t="shared" ca="1" si="240"/>
        <v>-622.3451982776071</v>
      </c>
      <c r="AA352" s="80">
        <f t="shared" ca="1" si="250"/>
        <v>0</v>
      </c>
      <c r="AB352" s="81">
        <f t="shared" ca="1" si="232"/>
        <v>-42.117201395925349</v>
      </c>
      <c r="AC352" s="79">
        <f t="shared" ca="1" si="233"/>
        <v>83031.654112677876</v>
      </c>
      <c r="AD352" s="35"/>
      <c r="AE352" s="55">
        <f t="shared" ca="1" si="251"/>
        <v>3.0908757876424664E-2</v>
      </c>
      <c r="AF352" s="78">
        <f t="shared" ca="1" si="252"/>
        <v>2.1663958791308922E-2</v>
      </c>
      <c r="AG352" s="35"/>
      <c r="AH352" s="35"/>
      <c r="AR352" s="69">
        <f t="shared" si="241"/>
        <v>30</v>
      </c>
      <c r="AS352" s="70">
        <f t="shared" si="253"/>
        <v>349</v>
      </c>
      <c r="AT352" s="71">
        <f t="shared" ca="1" si="260"/>
        <v>4.4772034869432417E-2</v>
      </c>
      <c r="AU352" s="72">
        <f t="shared" ca="1" si="242"/>
        <v>9.059659612918658E-3</v>
      </c>
      <c r="AV352" s="73">
        <f t="shared" ca="1" si="243"/>
        <v>1.0090596596129187</v>
      </c>
      <c r="AW352" s="74">
        <f ca="1">PRODUCT(AV$4:AV352)</f>
        <v>21.730800039267809</v>
      </c>
      <c r="BO352" s="70">
        <f t="shared" si="254"/>
        <v>349</v>
      </c>
      <c r="BP352" s="171">
        <f t="shared" ca="1" si="257"/>
        <v>0.1143</v>
      </c>
      <c r="BQ352" s="172">
        <f t="shared" ca="1" si="244"/>
        <v>9.059659612918658E-3</v>
      </c>
      <c r="BR352" s="172">
        <f t="shared" ca="1" si="256"/>
        <v>4.6017633874178135E-2</v>
      </c>
    </row>
    <row r="353" spans="5:70">
      <c r="E353">
        <f t="shared" si="258"/>
        <v>350</v>
      </c>
      <c r="F353" s="64">
        <f t="shared" si="245"/>
        <v>84.083333333332448</v>
      </c>
      <c r="G353" s="55">
        <f t="shared" si="226"/>
        <v>0</v>
      </c>
      <c r="H353" s="78">
        <f t="shared" si="255"/>
        <v>1</v>
      </c>
      <c r="I353" s="79">
        <f t="shared" ca="1" si="234"/>
        <v>1588791.5580546563</v>
      </c>
      <c r="J353" s="79">
        <f t="shared" ca="1" si="227"/>
        <v>14393.910711853878</v>
      </c>
      <c r="K353" s="80">
        <f t="shared" ca="1" si="228"/>
        <v>-20</v>
      </c>
      <c r="L353" s="80">
        <f t="shared" ca="1" si="235"/>
        <v>-1323.992965045547</v>
      </c>
      <c r="M353" s="80">
        <f t="shared" ca="1" si="259"/>
        <v>0</v>
      </c>
      <c r="N353" s="80">
        <f t="shared" ca="1" si="236"/>
        <v>0</v>
      </c>
      <c r="O353" s="81">
        <f t="shared" ca="1" si="229"/>
        <v>-1944.1138067905574</v>
      </c>
      <c r="P353" s="79">
        <f t="shared" ca="1" si="230"/>
        <v>1599897.3619946737</v>
      </c>
      <c r="Q353" s="35"/>
      <c r="R353">
        <f t="shared" ca="1" si="237"/>
        <v>470</v>
      </c>
      <c r="S353" s="78">
        <f t="shared" ca="1" si="246"/>
        <v>94.08333333333168</v>
      </c>
      <c r="T353" s="55">
        <f t="shared" ca="1" si="238"/>
        <v>3.0908757876424664E-2</v>
      </c>
      <c r="U353" s="78">
        <f t="shared" ca="1" si="239"/>
        <v>2.0994352734383513E-2</v>
      </c>
      <c r="V353" s="79">
        <f t="shared" ca="1" si="247"/>
        <v>80465.248819630069</v>
      </c>
      <c r="W353" s="79">
        <f t="shared" ca="1" si="231"/>
        <v>728.98776497465326</v>
      </c>
      <c r="X353" s="80">
        <f t="shared" ca="1" si="248"/>
        <v>-0.41988705468767029</v>
      </c>
      <c r="Y353" s="80">
        <f t="shared" ca="1" si="249"/>
        <v>-33.527187008179197</v>
      </c>
      <c r="Z353" s="80">
        <f t="shared" ca="1" si="240"/>
        <v>0</v>
      </c>
      <c r="AA353" s="80">
        <f t="shared" ca="1" si="250"/>
        <v>0</v>
      </c>
      <c r="AB353" s="81">
        <f t="shared" ca="1" si="232"/>
        <v>-40.815411015546083</v>
      </c>
      <c r="AC353" s="79">
        <f t="shared" ca="1" si="233"/>
        <v>81119.474099526313</v>
      </c>
      <c r="AD353" s="35"/>
      <c r="AE353" s="55">
        <f t="shared" ca="1" si="251"/>
        <v>3.0908757876424664E-2</v>
      </c>
      <c r="AF353" s="78">
        <f t="shared" ca="1" si="252"/>
        <v>2.0994352734383513E-2</v>
      </c>
      <c r="AG353" s="35"/>
      <c r="AH353" s="35"/>
      <c r="AR353" s="69">
        <f t="shared" si="241"/>
        <v>30</v>
      </c>
      <c r="AS353" s="70">
        <f t="shared" si="253"/>
        <v>350</v>
      </c>
      <c r="AT353" s="71">
        <f t="shared" ca="1" si="260"/>
        <v>4.4366415473337632E-2</v>
      </c>
      <c r="AU353" s="72">
        <f t="shared" ca="1" si="242"/>
        <v>9.059659612918658E-3</v>
      </c>
      <c r="AV353" s="73">
        <f t="shared" ca="1" si="243"/>
        <v>1.0090596596129187</v>
      </c>
      <c r="AW353" s="74">
        <f ca="1">PRODUCT(AV$4:AV353)</f>
        <v>21.927673690739976</v>
      </c>
      <c r="BO353" s="70">
        <f t="shared" si="254"/>
        <v>350</v>
      </c>
      <c r="BP353" s="171">
        <f t="shared" ca="1" si="257"/>
        <v>0.1143</v>
      </c>
      <c r="BQ353" s="172">
        <f t="shared" ca="1" si="244"/>
        <v>9.059659612918658E-3</v>
      </c>
      <c r="BR353" s="172">
        <f t="shared" ca="1" si="256"/>
        <v>4.5604472873121076E-2</v>
      </c>
    </row>
    <row r="354" spans="5:70">
      <c r="E354">
        <f t="shared" si="258"/>
        <v>351</v>
      </c>
      <c r="F354" s="64">
        <f t="shared" si="245"/>
        <v>84.166666666665776</v>
      </c>
      <c r="G354" s="55">
        <f t="shared" si="226"/>
        <v>0</v>
      </c>
      <c r="H354" s="78">
        <f t="shared" si="255"/>
        <v>1</v>
      </c>
      <c r="I354" s="79">
        <f t="shared" ca="1" si="234"/>
        <v>1599897.3619946737</v>
      </c>
      <c r="J354" s="79">
        <f t="shared" ca="1" si="227"/>
        <v>14494.525515278248</v>
      </c>
      <c r="K354" s="80">
        <f t="shared" ca="1" si="228"/>
        <v>-20</v>
      </c>
      <c r="L354" s="80">
        <f t="shared" ca="1" si="235"/>
        <v>-1333.2478016622281</v>
      </c>
      <c r="M354" s="80">
        <f t="shared" ca="1" si="259"/>
        <v>0</v>
      </c>
      <c r="N354" s="80">
        <f t="shared" ca="1" si="236"/>
        <v>0</v>
      </c>
      <c r="O354" s="81">
        <f t="shared" ca="1" si="229"/>
        <v>-1944.1138067905574</v>
      </c>
      <c r="P354" s="79">
        <f t="shared" ca="1" si="230"/>
        <v>1611094.5259014992</v>
      </c>
      <c r="Q354" s="35"/>
      <c r="R354">
        <f t="shared" ca="1" si="237"/>
        <v>471</v>
      </c>
      <c r="S354" s="78">
        <f t="shared" ca="1" si="246"/>
        <v>94.166666666665009</v>
      </c>
      <c r="T354" s="55">
        <f t="shared" ca="1" si="238"/>
        <v>3.0908757876424664E-2</v>
      </c>
      <c r="U354" s="78">
        <f t="shared" ca="1" si="239"/>
        <v>2.0345443368944199E-2</v>
      </c>
      <c r="V354" s="79">
        <f t="shared" ca="1" si="247"/>
        <v>78612.171915521147</v>
      </c>
      <c r="W354" s="79">
        <f t="shared" ca="1" si="231"/>
        <v>712.19951898686531</v>
      </c>
      <c r="X354" s="80">
        <f t="shared" ca="1" si="248"/>
        <v>-0.40690886737888399</v>
      </c>
      <c r="Y354" s="80">
        <f t="shared" ca="1" si="249"/>
        <v>-32.755071631467146</v>
      </c>
      <c r="Z354" s="80">
        <f t="shared" ca="1" si="240"/>
        <v>0</v>
      </c>
      <c r="AA354" s="80">
        <f t="shared" ca="1" si="250"/>
        <v>0</v>
      </c>
      <c r="AB354" s="81">
        <f t="shared" ca="1" si="232"/>
        <v>-39.553857358839814</v>
      </c>
      <c r="AC354" s="79">
        <f t="shared" ca="1" si="233"/>
        <v>79251.655596650307</v>
      </c>
      <c r="AD354" s="35"/>
      <c r="AE354" s="55">
        <f t="shared" ca="1" si="251"/>
        <v>3.0908757876424664E-2</v>
      </c>
      <c r="AF354" s="78">
        <f t="shared" ca="1" si="252"/>
        <v>2.0345443368944199E-2</v>
      </c>
      <c r="AG354" s="35"/>
      <c r="AH354" s="35"/>
      <c r="AR354" s="69">
        <f t="shared" si="241"/>
        <v>30</v>
      </c>
      <c r="AS354" s="70">
        <f t="shared" si="253"/>
        <v>351</v>
      </c>
      <c r="AT354" s="71">
        <f t="shared" ca="1" si="260"/>
        <v>4.3964470850903867E-2</v>
      </c>
      <c r="AU354" s="72">
        <f t="shared" ca="1" si="242"/>
        <v>9.059659612918658E-3</v>
      </c>
      <c r="AV354" s="73">
        <f t="shared" ca="1" si="243"/>
        <v>1.0090596596129187</v>
      </c>
      <c r="AW354" s="74">
        <f ca="1">PRODUCT(AV$4:AV354)</f>
        <v>22.126330950481233</v>
      </c>
      <c r="BO354" s="70">
        <f t="shared" si="254"/>
        <v>351</v>
      </c>
      <c r="BP354" s="171">
        <f t="shared" ca="1" si="257"/>
        <v>0.1143</v>
      </c>
      <c r="BQ354" s="172">
        <f t="shared" ca="1" si="244"/>
        <v>9.059659612918658E-3</v>
      </c>
      <c r="BR354" s="172">
        <f t="shared" ca="1" si="256"/>
        <v>4.5195021363370357E-2</v>
      </c>
    </row>
    <row r="355" spans="5:70">
      <c r="E355">
        <f t="shared" si="258"/>
        <v>352</v>
      </c>
      <c r="F355" s="64">
        <f t="shared" si="245"/>
        <v>84.249999999999105</v>
      </c>
      <c r="G355" s="55">
        <f t="shared" si="226"/>
        <v>0</v>
      </c>
      <c r="H355" s="78">
        <f t="shared" si="255"/>
        <v>1</v>
      </c>
      <c r="I355" s="79">
        <f t="shared" ca="1" si="234"/>
        <v>1611094.5259014992</v>
      </c>
      <c r="J355" s="79">
        <f t="shared" ca="1" si="227"/>
        <v>14595.968008904145</v>
      </c>
      <c r="K355" s="80">
        <f t="shared" ca="1" si="228"/>
        <v>-20</v>
      </c>
      <c r="L355" s="80">
        <f t="shared" ca="1" si="235"/>
        <v>-1342.5787715845827</v>
      </c>
      <c r="M355" s="80">
        <f t="shared" ca="1" si="259"/>
        <v>0</v>
      </c>
      <c r="N355" s="80">
        <f t="shared" ca="1" si="236"/>
        <v>0</v>
      </c>
      <c r="O355" s="81">
        <f t="shared" ca="1" si="229"/>
        <v>-1944.1138067905574</v>
      </c>
      <c r="P355" s="79">
        <f t="shared" ca="1" si="230"/>
        <v>1622383.8013320281</v>
      </c>
      <c r="Q355" s="35"/>
      <c r="R355">
        <f t="shared" ca="1" si="237"/>
        <v>472</v>
      </c>
      <c r="S355" s="78">
        <f t="shared" ca="1" si="246"/>
        <v>94.249999999998337</v>
      </c>
      <c r="T355" s="55">
        <f t="shared" ca="1" si="238"/>
        <v>3.0908757876424664E-2</v>
      </c>
      <c r="U355" s="78">
        <f t="shared" ca="1" si="239"/>
        <v>1.9716590985964993E-2</v>
      </c>
      <c r="V355" s="79">
        <f t="shared" ca="1" si="247"/>
        <v>76802.085362507642</v>
      </c>
      <c r="W355" s="79">
        <f t="shared" ca="1" si="231"/>
        <v>695.80075094664176</v>
      </c>
      <c r="X355" s="80">
        <f t="shared" ca="1" si="248"/>
        <v>-0.39433181971929987</v>
      </c>
      <c r="Y355" s="80">
        <f t="shared" ca="1" si="249"/>
        <v>-32.000868901044853</v>
      </c>
      <c r="Z355" s="80">
        <f t="shared" ca="1" si="240"/>
        <v>0</v>
      </c>
      <c r="AA355" s="80">
        <f t="shared" ca="1" si="250"/>
        <v>0</v>
      </c>
      <c r="AB355" s="81">
        <f t="shared" ca="1" si="232"/>
        <v>-38.331296758656791</v>
      </c>
      <c r="AC355" s="79">
        <f t="shared" ca="1" si="233"/>
        <v>77427.159615974873</v>
      </c>
      <c r="AD355" s="35"/>
      <c r="AE355" s="55">
        <f t="shared" ca="1" si="251"/>
        <v>3.0908757876424664E-2</v>
      </c>
      <c r="AF355" s="78">
        <f t="shared" ca="1" si="252"/>
        <v>1.9716590985964993E-2</v>
      </c>
      <c r="AG355" s="35"/>
      <c r="AH355" s="35"/>
      <c r="AR355" s="69">
        <f t="shared" si="241"/>
        <v>30</v>
      </c>
      <c r="AS355" s="70">
        <f t="shared" si="253"/>
        <v>352</v>
      </c>
      <c r="AT355" s="71">
        <f t="shared" ca="1" si="260"/>
        <v>4.3566167709932595E-2</v>
      </c>
      <c r="AU355" s="72">
        <f t="shared" ca="1" si="242"/>
        <v>9.059659612918658E-3</v>
      </c>
      <c r="AV355" s="73">
        <f t="shared" ca="1" si="243"/>
        <v>1.0090596596129187</v>
      </c>
      <c r="AW355" s="74">
        <f ca="1">PRODUCT(AV$4:AV355)</f>
        <v>22.326787977375378</v>
      </c>
      <c r="BO355" s="70">
        <f t="shared" si="254"/>
        <v>352</v>
      </c>
      <c r="BP355" s="171">
        <f t="shared" ca="1" si="257"/>
        <v>0.1143</v>
      </c>
      <c r="BQ355" s="172">
        <f t="shared" ca="1" si="244"/>
        <v>9.059659612918658E-3</v>
      </c>
      <c r="BR355" s="172">
        <f t="shared" ca="1" si="256"/>
        <v>4.4789246039929329E-2</v>
      </c>
    </row>
    <row r="356" spans="5:70">
      <c r="E356">
        <f t="shared" si="258"/>
        <v>353</v>
      </c>
      <c r="F356" s="64">
        <f t="shared" si="245"/>
        <v>84.333333333332433</v>
      </c>
      <c r="G356" s="55">
        <f t="shared" si="226"/>
        <v>0</v>
      </c>
      <c r="H356" s="78">
        <f t="shared" si="255"/>
        <v>1</v>
      </c>
      <c r="I356" s="79">
        <f t="shared" ca="1" si="234"/>
        <v>1622383.8013320281</v>
      </c>
      <c r="J356" s="79">
        <f t="shared" ca="1" si="227"/>
        <v>14698.245001581223</v>
      </c>
      <c r="K356" s="80">
        <f t="shared" ca="1" si="228"/>
        <v>-20</v>
      </c>
      <c r="L356" s="80">
        <f t="shared" ca="1" si="235"/>
        <v>-1351.9865011100235</v>
      </c>
      <c r="M356" s="80">
        <f t="shared" ca="1" si="259"/>
        <v>0</v>
      </c>
      <c r="N356" s="80">
        <f t="shared" ca="1" si="236"/>
        <v>0</v>
      </c>
      <c r="O356" s="81">
        <f t="shared" ca="1" si="229"/>
        <v>-1944.1138067905574</v>
      </c>
      <c r="P356" s="79">
        <f t="shared" ca="1" si="230"/>
        <v>1633765.9460257087</v>
      </c>
      <c r="Q356" s="35"/>
      <c r="R356">
        <f t="shared" ca="1" si="237"/>
        <v>473</v>
      </c>
      <c r="S356" s="78">
        <f t="shared" ca="1" si="246"/>
        <v>94.333333333331666</v>
      </c>
      <c r="T356" s="55">
        <f t="shared" ca="1" si="238"/>
        <v>3.0908757876424664E-2</v>
      </c>
      <c r="U356" s="78">
        <f t="shared" ca="1" si="239"/>
        <v>1.9107175649031305E-2</v>
      </c>
      <c r="V356" s="79">
        <f t="shared" ca="1" si="247"/>
        <v>75033.982286345417</v>
      </c>
      <c r="W356" s="79">
        <f t="shared" ca="1" si="231"/>
        <v>679.7823389160576</v>
      </c>
      <c r="X356" s="80">
        <f t="shared" ca="1" si="248"/>
        <v>-0.3821435129806261</v>
      </c>
      <c r="Y356" s="80">
        <f t="shared" ca="1" si="249"/>
        <v>-31.264159285977261</v>
      </c>
      <c r="Z356" s="80">
        <f t="shared" ca="1" si="240"/>
        <v>0</v>
      </c>
      <c r="AA356" s="80">
        <f t="shared" ca="1" si="250"/>
        <v>0</v>
      </c>
      <c r="AB356" s="81">
        <f t="shared" ca="1" si="232"/>
        <v>-37.146523988054092</v>
      </c>
      <c r="AC356" s="79">
        <f t="shared" ca="1" si="233"/>
        <v>75644.971798474478</v>
      </c>
      <c r="AD356" s="35"/>
      <c r="AE356" s="55">
        <f t="shared" ca="1" si="251"/>
        <v>3.0908757876424664E-2</v>
      </c>
      <c r="AF356" s="78">
        <f t="shared" ca="1" si="252"/>
        <v>1.9107175649031305E-2</v>
      </c>
      <c r="AG356" s="35"/>
      <c r="AH356" s="35"/>
      <c r="AR356" s="69">
        <f t="shared" si="241"/>
        <v>30</v>
      </c>
      <c r="AS356" s="70">
        <f t="shared" si="253"/>
        <v>353</v>
      </c>
      <c r="AT356" s="71">
        <f t="shared" ca="1" si="260"/>
        <v>4.317147305984128E-2</v>
      </c>
      <c r="AU356" s="72">
        <f t="shared" ca="1" si="242"/>
        <v>9.059659612918658E-3</v>
      </c>
      <c r="AV356" s="73">
        <f t="shared" ca="1" si="243"/>
        <v>1.0090596596129187</v>
      </c>
      <c r="AW356" s="74">
        <f ca="1">PRODUCT(AV$4:AV356)</f>
        <v>22.529061076700202</v>
      </c>
      <c r="BO356" s="70">
        <f t="shared" si="254"/>
        <v>353</v>
      </c>
      <c r="BP356" s="171">
        <f t="shared" ca="1" si="257"/>
        <v>0.1143</v>
      </c>
      <c r="BQ356" s="172">
        <f t="shared" ca="1" si="244"/>
        <v>9.059659612918658E-3</v>
      </c>
      <c r="BR356" s="172">
        <f t="shared" ca="1" si="256"/>
        <v>4.4387113896824253E-2</v>
      </c>
    </row>
    <row r="357" spans="5:70">
      <c r="E357">
        <f t="shared" si="258"/>
        <v>354</v>
      </c>
      <c r="F357" s="64">
        <f t="shared" si="245"/>
        <v>84.416666666665762</v>
      </c>
      <c r="G357" s="55">
        <f t="shared" si="226"/>
        <v>0</v>
      </c>
      <c r="H357" s="78">
        <f t="shared" si="255"/>
        <v>1</v>
      </c>
      <c r="I357" s="79">
        <f t="shared" ca="1" si="234"/>
        <v>1633765.9460257087</v>
      </c>
      <c r="J357" s="79">
        <f t="shared" ca="1" si="227"/>
        <v>14801.363358170956</v>
      </c>
      <c r="K357" s="80">
        <f t="shared" ca="1" si="228"/>
        <v>-20</v>
      </c>
      <c r="L357" s="80">
        <f t="shared" ca="1" si="235"/>
        <v>-1361.4716216880906</v>
      </c>
      <c r="M357" s="80">
        <f t="shared" ca="1" si="259"/>
        <v>0</v>
      </c>
      <c r="N357" s="80">
        <f t="shared" ca="1" si="236"/>
        <v>0</v>
      </c>
      <c r="O357" s="81">
        <f t="shared" ca="1" si="229"/>
        <v>-1944.1138067905574</v>
      </c>
      <c r="P357" s="79">
        <f t="shared" ca="1" si="230"/>
        <v>1645241.723955401</v>
      </c>
      <c r="Q357" s="35"/>
      <c r="R357">
        <f t="shared" ca="1" si="237"/>
        <v>474</v>
      </c>
      <c r="S357" s="78">
        <f t="shared" ca="1" si="246"/>
        <v>94.416666666664995</v>
      </c>
      <c r="T357" s="55">
        <f t="shared" ca="1" si="238"/>
        <v>3.0908757876424664E-2</v>
      </c>
      <c r="U357" s="78">
        <f t="shared" ca="1" si="239"/>
        <v>1.851659658319308E-2</v>
      </c>
      <c r="V357" s="79">
        <f t="shared" ca="1" si="247"/>
        <v>73306.879680586455</v>
      </c>
      <c r="W357" s="79">
        <f t="shared" ca="1" si="231"/>
        <v>664.13537719129647</v>
      </c>
      <c r="X357" s="80">
        <f t="shared" ca="1" si="248"/>
        <v>-0.37033193166386158</v>
      </c>
      <c r="Y357" s="80">
        <f t="shared" ca="1" si="249"/>
        <v>-30.544533200244359</v>
      </c>
      <c r="Z357" s="80">
        <f t="shared" ca="1" si="240"/>
        <v>0</v>
      </c>
      <c r="AA357" s="80">
        <f t="shared" ca="1" si="250"/>
        <v>0</v>
      </c>
      <c r="AB357" s="81">
        <f t="shared" ca="1" si="232"/>
        <v>-35.998371072156523</v>
      </c>
      <c r="AC357" s="79">
        <f t="shared" ca="1" si="233"/>
        <v>73904.101821573684</v>
      </c>
      <c r="AD357" s="35"/>
      <c r="AE357" s="55">
        <f t="shared" ca="1" si="251"/>
        <v>3.0908757876424664E-2</v>
      </c>
      <c r="AF357" s="78">
        <f t="shared" ca="1" si="252"/>
        <v>1.851659658319308E-2</v>
      </c>
      <c r="AG357" s="35"/>
      <c r="AH357" s="35"/>
      <c r="AR357" s="69">
        <f t="shared" si="241"/>
        <v>30</v>
      </c>
      <c r="AS357" s="70">
        <f t="shared" si="253"/>
        <v>354</v>
      </c>
      <c r="AT357" s="71">
        <f t="shared" ca="1" si="260"/>
        <v>4.2780354208930831E-2</v>
      </c>
      <c r="AU357" s="72">
        <f t="shared" ca="1" si="242"/>
        <v>9.059659612918658E-3</v>
      </c>
      <c r="AV357" s="73">
        <f t="shared" ca="1" si="243"/>
        <v>1.0090596596129187</v>
      </c>
      <c r="AW357" s="74">
        <f ca="1">PRODUCT(AV$4:AV357)</f>
        <v>22.733166701453762</v>
      </c>
      <c r="BO357" s="70">
        <f t="shared" si="254"/>
        <v>354</v>
      </c>
      <c r="BP357" s="171">
        <f t="shared" ca="1" si="257"/>
        <v>0.1143</v>
      </c>
      <c r="BQ357" s="172">
        <f t="shared" ca="1" si="244"/>
        <v>9.059659612918658E-3</v>
      </c>
      <c r="BR357" s="172">
        <f t="shared" ca="1" si="256"/>
        <v>4.3988592224419532E-2</v>
      </c>
    </row>
    <row r="358" spans="5:70">
      <c r="E358">
        <f t="shared" si="258"/>
        <v>355</v>
      </c>
      <c r="F358" s="64">
        <f t="shared" si="245"/>
        <v>84.499999999999091</v>
      </c>
      <c r="G358" s="55">
        <f t="shared" si="226"/>
        <v>0</v>
      </c>
      <c r="H358" s="78">
        <f t="shared" si="255"/>
        <v>1</v>
      </c>
      <c r="I358" s="79">
        <f t="shared" ca="1" si="234"/>
        <v>1645241.723955401</v>
      </c>
      <c r="J358" s="79">
        <f t="shared" ca="1" si="227"/>
        <v>14905.330000007414</v>
      </c>
      <c r="K358" s="80">
        <f t="shared" ca="1" si="228"/>
        <v>-20</v>
      </c>
      <c r="L358" s="80">
        <f t="shared" ca="1" si="235"/>
        <v>-1371.0347699628342</v>
      </c>
      <c r="M358" s="80">
        <f t="shared" ca="1" si="259"/>
        <v>0</v>
      </c>
      <c r="N358" s="80">
        <f t="shared" ca="1" si="236"/>
        <v>0</v>
      </c>
      <c r="O358" s="81">
        <f t="shared" ca="1" si="229"/>
        <v>-1944.1138067905574</v>
      </c>
      <c r="P358" s="79">
        <f t="shared" ca="1" si="230"/>
        <v>1656811.9053786551</v>
      </c>
      <c r="Q358" s="35"/>
      <c r="R358">
        <f t="shared" ca="1" si="237"/>
        <v>475</v>
      </c>
      <c r="S358" s="78">
        <f t="shared" ca="1" si="246"/>
        <v>94.499999999998323</v>
      </c>
      <c r="T358" s="55">
        <f t="shared" ca="1" si="238"/>
        <v>3.0908757876424664E-2</v>
      </c>
      <c r="U358" s="78">
        <f t="shared" ca="1" si="239"/>
        <v>1.7944271582707734E-2</v>
      </c>
      <c r="V358" s="79">
        <f t="shared" ca="1" si="247"/>
        <v>71619.81783229603</v>
      </c>
      <c r="W358" s="79">
        <f t="shared" ca="1" si="231"/>
        <v>648.8511710998439</v>
      </c>
      <c r="X358" s="80">
        <f t="shared" ca="1" si="248"/>
        <v>-0.35888543165415465</v>
      </c>
      <c r="Y358" s="80">
        <f t="shared" ca="1" si="249"/>
        <v>-29.841590763456683</v>
      </c>
      <c r="Z358" s="80">
        <f t="shared" ca="1" si="240"/>
        <v>0</v>
      </c>
      <c r="AA358" s="80">
        <f t="shared" ca="1" si="250"/>
        <v>0</v>
      </c>
      <c r="AB358" s="81">
        <f t="shared" ca="1" si="232"/>
        <v>-34.885706136741554</v>
      </c>
      <c r="AC358" s="79">
        <f t="shared" ca="1" si="233"/>
        <v>72203.582821064017</v>
      </c>
      <c r="AD358" s="35"/>
      <c r="AE358" s="55">
        <f t="shared" ca="1" si="251"/>
        <v>3.0908757876424664E-2</v>
      </c>
      <c r="AF358" s="78">
        <f t="shared" ca="1" si="252"/>
        <v>1.7944271582707734E-2</v>
      </c>
      <c r="AG358" s="35"/>
      <c r="AH358" s="35"/>
      <c r="AR358" s="69">
        <f t="shared" si="241"/>
        <v>30</v>
      </c>
      <c r="AS358" s="70">
        <f t="shared" si="253"/>
        <v>355</v>
      </c>
      <c r="AT358" s="71">
        <f t="shared" ca="1" si="260"/>
        <v>4.2392778761677824E-2</v>
      </c>
      <c r="AU358" s="72">
        <f t="shared" ca="1" si="242"/>
        <v>9.059659612918658E-3</v>
      </c>
      <c r="AV358" s="73">
        <f t="shared" ca="1" si="243"/>
        <v>1.0090596596129187</v>
      </c>
      <c r="AW358" s="74">
        <f ca="1">PRODUCT(AV$4:AV358)</f>
        <v>22.939121453692671</v>
      </c>
      <c r="BO358" s="70">
        <f t="shared" si="254"/>
        <v>355</v>
      </c>
      <c r="BP358" s="171">
        <f t="shared" ca="1" si="257"/>
        <v>0.1143</v>
      </c>
      <c r="BQ358" s="172">
        <f t="shared" ca="1" si="244"/>
        <v>9.059659612918658E-3</v>
      </c>
      <c r="BR358" s="172">
        <f t="shared" ca="1" si="256"/>
        <v>4.3593648606757129E-2</v>
      </c>
    </row>
    <row r="359" spans="5:70">
      <c r="E359">
        <f t="shared" si="258"/>
        <v>356</v>
      </c>
      <c r="F359" s="64">
        <f t="shared" si="245"/>
        <v>84.583333333332419</v>
      </c>
      <c r="G359" s="55">
        <f t="shared" si="226"/>
        <v>0</v>
      </c>
      <c r="H359" s="78">
        <f t="shared" si="255"/>
        <v>1</v>
      </c>
      <c r="I359" s="79">
        <f t="shared" ca="1" si="234"/>
        <v>1656811.9053786551</v>
      </c>
      <c r="J359" s="79">
        <f t="shared" ca="1" si="227"/>
        <v>15010.15190536181</v>
      </c>
      <c r="K359" s="80">
        <f t="shared" ca="1" si="228"/>
        <v>-20</v>
      </c>
      <c r="L359" s="80">
        <f t="shared" ca="1" si="235"/>
        <v>-1380.6765878155459</v>
      </c>
      <c r="M359" s="80">
        <f t="shared" ca="1" si="259"/>
        <v>0</v>
      </c>
      <c r="N359" s="80">
        <f t="shared" ca="1" si="236"/>
        <v>0</v>
      </c>
      <c r="O359" s="81">
        <f t="shared" ca="1" si="229"/>
        <v>-1944.1138067905574</v>
      </c>
      <c r="P359" s="79">
        <f t="shared" ca="1" si="230"/>
        <v>1668477.2668894106</v>
      </c>
      <c r="Q359" s="35"/>
      <c r="R359">
        <f t="shared" ca="1" si="237"/>
        <v>476</v>
      </c>
      <c r="S359" s="78">
        <f t="shared" ca="1" si="246"/>
        <v>94.583333333331652</v>
      </c>
      <c r="T359" s="55">
        <f t="shared" ca="1" si="238"/>
        <v>3.3865992701875847E-2</v>
      </c>
      <c r="U359" s="78">
        <f t="shared" ca="1" si="239"/>
        <v>1.7336571012247275E-2</v>
      </c>
      <c r="V359" s="79">
        <f t="shared" ca="1" si="247"/>
        <v>69758.336812196576</v>
      </c>
      <c r="W359" s="79">
        <f t="shared" ca="1" si="231"/>
        <v>631.98678668183425</v>
      </c>
      <c r="X359" s="80">
        <f t="shared" ca="1" si="248"/>
        <v>-0.34673142024494552</v>
      </c>
      <c r="Y359" s="80">
        <f t="shared" ca="1" si="249"/>
        <v>-29.065973671748576</v>
      </c>
      <c r="Z359" s="80">
        <f t="shared" ca="1" si="240"/>
        <v>0</v>
      </c>
      <c r="AA359" s="80">
        <f t="shared" ca="1" si="250"/>
        <v>0</v>
      </c>
      <c r="AB359" s="81">
        <f t="shared" ca="1" si="232"/>
        <v>-33.704267067314873</v>
      </c>
      <c r="AC359" s="79">
        <f t="shared" ca="1" si="233"/>
        <v>70327.206626719111</v>
      </c>
      <c r="AD359" s="35"/>
      <c r="AE359" s="55">
        <f t="shared" ca="1" si="251"/>
        <v>3.3865992701875847E-2</v>
      </c>
      <c r="AF359" s="78">
        <f t="shared" ca="1" si="252"/>
        <v>1.7336571012247275E-2</v>
      </c>
      <c r="AG359" s="35"/>
      <c r="AH359" s="35"/>
      <c r="AR359" s="69">
        <f t="shared" si="241"/>
        <v>30</v>
      </c>
      <c r="AS359" s="70">
        <f t="shared" si="253"/>
        <v>356</v>
      </c>
      <c r="AT359" s="71">
        <f t="shared" ca="1" si="260"/>
        <v>4.2008714616051254E-2</v>
      </c>
      <c r="AU359" s="72">
        <f t="shared" ca="1" si="242"/>
        <v>9.059659612918658E-3</v>
      </c>
      <c r="AV359" s="73">
        <f t="shared" ca="1" si="243"/>
        <v>1.0090596596129187</v>
      </c>
      <c r="AW359" s="74">
        <f ca="1">PRODUCT(AV$4:AV359)</f>
        <v>23.146942085882525</v>
      </c>
      <c r="BO359" s="70">
        <f t="shared" si="254"/>
        <v>356</v>
      </c>
      <c r="BP359" s="171">
        <f t="shared" ca="1" si="257"/>
        <v>0.1143</v>
      </c>
      <c r="BQ359" s="172">
        <f t="shared" ca="1" si="244"/>
        <v>9.059659612918658E-3</v>
      </c>
      <c r="BR359" s="172">
        <f t="shared" ca="1" si="256"/>
        <v>4.3202250918919813E-2</v>
      </c>
    </row>
    <row r="360" spans="5:70">
      <c r="E360">
        <f t="shared" si="258"/>
        <v>357</v>
      </c>
      <c r="F360" s="64">
        <f t="shared" si="245"/>
        <v>84.666666666665748</v>
      </c>
      <c r="G360" s="55">
        <f t="shared" si="226"/>
        <v>0</v>
      </c>
      <c r="H360" s="78">
        <f t="shared" si="255"/>
        <v>1</v>
      </c>
      <c r="I360" s="79">
        <f t="shared" ca="1" si="234"/>
        <v>1668477.2668894106</v>
      </c>
      <c r="J360" s="79">
        <f t="shared" ca="1" si="227"/>
        <v>15115.836109910897</v>
      </c>
      <c r="K360" s="80">
        <f t="shared" ca="1" si="228"/>
        <v>-20</v>
      </c>
      <c r="L360" s="80">
        <f t="shared" ca="1" si="235"/>
        <v>-1390.3977224078421</v>
      </c>
      <c r="M360" s="80">
        <f t="shared" ca="1" si="259"/>
        <v>0</v>
      </c>
      <c r="N360" s="80">
        <f t="shared" ca="1" si="236"/>
        <v>0</v>
      </c>
      <c r="O360" s="81">
        <f t="shared" ca="1" si="229"/>
        <v>-1944.1138067905574</v>
      </c>
      <c r="P360" s="79">
        <f t="shared" ca="1" si="230"/>
        <v>1680238.5914701228</v>
      </c>
      <c r="Q360" s="35"/>
      <c r="R360">
        <f t="shared" ca="1" si="237"/>
        <v>477</v>
      </c>
      <c r="S360" s="78">
        <f t="shared" ca="1" si="246"/>
        <v>94.66666666666498</v>
      </c>
      <c r="T360" s="55">
        <f t="shared" ca="1" si="238"/>
        <v>3.3865992701875847E-2</v>
      </c>
      <c r="U360" s="78">
        <f t="shared" ca="1" si="239"/>
        <v>1.6749450824870955E-2</v>
      </c>
      <c r="V360" s="79">
        <f t="shared" ca="1" si="247"/>
        <v>67945.505960355324</v>
      </c>
      <c r="W360" s="79">
        <f t="shared" ca="1" si="231"/>
        <v>615.56315622835507</v>
      </c>
      <c r="X360" s="80">
        <f t="shared" ca="1" si="248"/>
        <v>-0.33498901649741908</v>
      </c>
      <c r="Y360" s="80">
        <f t="shared" ca="1" si="249"/>
        <v>-28.310627483481387</v>
      </c>
      <c r="Z360" s="80">
        <f t="shared" ca="1" si="240"/>
        <v>0</v>
      </c>
      <c r="AA360" s="80">
        <f t="shared" ca="1" si="250"/>
        <v>0</v>
      </c>
      <c r="AB360" s="81">
        <f t="shared" ca="1" si="232"/>
        <v>-32.562838604791118</v>
      </c>
      <c r="AC360" s="79">
        <f t="shared" ca="1" si="233"/>
        <v>68499.860661478902</v>
      </c>
      <c r="AD360" s="35"/>
      <c r="AE360" s="55">
        <f t="shared" ca="1" si="251"/>
        <v>3.3865992701875847E-2</v>
      </c>
      <c r="AF360" s="78">
        <f t="shared" ca="1" si="252"/>
        <v>1.6749450824870955E-2</v>
      </c>
      <c r="AG360" s="35"/>
      <c r="AH360" s="35"/>
      <c r="AR360" s="69">
        <f t="shared" si="241"/>
        <v>30</v>
      </c>
      <c r="AS360" s="70">
        <f t="shared" si="253"/>
        <v>357</v>
      </c>
      <c r="AT360" s="71">
        <f t="shared" ca="1" si="260"/>
        <v>4.1628129960853591E-2</v>
      </c>
      <c r="AU360" s="72">
        <f t="shared" ca="1" si="242"/>
        <v>9.059659612918658E-3</v>
      </c>
      <c r="AV360" s="73">
        <f t="shared" ca="1" si="243"/>
        <v>1.0090596596129187</v>
      </c>
      <c r="AW360" s="74">
        <f ca="1">PRODUCT(AV$4:AV360)</f>
        <v>23.356645502260562</v>
      </c>
      <c r="BO360" s="70">
        <f t="shared" si="254"/>
        <v>357</v>
      </c>
      <c r="BP360" s="171">
        <f t="shared" ca="1" si="257"/>
        <v>0.1143</v>
      </c>
      <c r="BQ360" s="172">
        <f t="shared" ca="1" si="244"/>
        <v>9.059659612918658E-3</v>
      </c>
      <c r="BR360" s="172">
        <f t="shared" ca="1" si="256"/>
        <v>4.2814367324418116E-2</v>
      </c>
    </row>
    <row r="361" spans="5:70">
      <c r="E361">
        <f t="shared" si="258"/>
        <v>358</v>
      </c>
      <c r="F361" s="64">
        <f t="shared" si="245"/>
        <v>84.749999999999076</v>
      </c>
      <c r="G361" s="55">
        <f t="shared" si="226"/>
        <v>0</v>
      </c>
      <c r="H361" s="78">
        <f t="shared" si="255"/>
        <v>1</v>
      </c>
      <c r="I361" s="79">
        <f t="shared" ca="1" si="234"/>
        <v>1680238.5914701228</v>
      </c>
      <c r="J361" s="79">
        <f t="shared" ca="1" si="227"/>
        <v>15222.389707209204</v>
      </c>
      <c r="K361" s="80">
        <f t="shared" ca="1" si="228"/>
        <v>-20</v>
      </c>
      <c r="L361" s="80">
        <f t="shared" ca="1" si="235"/>
        <v>-1400.1988262251025</v>
      </c>
      <c r="M361" s="80">
        <f t="shared" ca="1" si="259"/>
        <v>0</v>
      </c>
      <c r="N361" s="80">
        <f t="shared" ca="1" si="236"/>
        <v>0</v>
      </c>
      <c r="O361" s="81">
        <f t="shared" ca="1" si="229"/>
        <v>-1944.1138067905574</v>
      </c>
      <c r="P361" s="79">
        <f t="shared" ca="1" si="230"/>
        <v>1692096.6685443164</v>
      </c>
      <c r="Q361" s="35"/>
      <c r="R361">
        <f t="shared" ca="1" si="237"/>
        <v>478</v>
      </c>
      <c r="S361" s="78">
        <f t="shared" ca="1" si="246"/>
        <v>94.749999999998309</v>
      </c>
      <c r="T361" s="55">
        <f t="shared" ca="1" si="238"/>
        <v>3.3865992701875847E-2</v>
      </c>
      <c r="U361" s="78">
        <f t="shared" ca="1" si="239"/>
        <v>1.6182214045475447E-2</v>
      </c>
      <c r="V361" s="79">
        <f t="shared" ca="1" si="247"/>
        <v>66180.04488023775</v>
      </c>
      <c r="W361" s="79">
        <f t="shared" ca="1" si="231"/>
        <v>599.56867978263415</v>
      </c>
      <c r="X361" s="80">
        <f t="shared" ca="1" si="248"/>
        <v>-0.32364428090950892</v>
      </c>
      <c r="Y361" s="80">
        <f t="shared" ca="1" si="249"/>
        <v>-27.575018700099065</v>
      </c>
      <c r="Z361" s="80">
        <f t="shared" ca="1" si="240"/>
        <v>0</v>
      </c>
      <c r="AA361" s="80">
        <f t="shared" ca="1" si="250"/>
        <v>0</v>
      </c>
      <c r="AB361" s="81">
        <f t="shared" ca="1" si="232"/>
        <v>-31.460065750248898</v>
      </c>
      <c r="AC361" s="79">
        <f t="shared" ca="1" si="233"/>
        <v>66720.25483128913</v>
      </c>
      <c r="AD361" s="35"/>
      <c r="AE361" s="55">
        <f t="shared" ca="1" si="251"/>
        <v>3.3865992701875847E-2</v>
      </c>
      <c r="AF361" s="78">
        <f t="shared" ca="1" si="252"/>
        <v>1.6182214045475447E-2</v>
      </c>
      <c r="AG361" s="35"/>
      <c r="AH361" s="35"/>
      <c r="AR361" s="69">
        <f t="shared" si="241"/>
        <v>30</v>
      </c>
      <c r="AS361" s="70">
        <f t="shared" si="253"/>
        <v>358</v>
      </c>
      <c r="AT361" s="71">
        <f t="shared" ca="1" si="260"/>
        <v>4.1250993273085915E-2</v>
      </c>
      <c r="AU361" s="72">
        <f t="shared" ca="1" si="242"/>
        <v>9.059659612918658E-3</v>
      </c>
      <c r="AV361" s="73">
        <f t="shared" ca="1" si="243"/>
        <v>1.0090596596129187</v>
      </c>
      <c r="AW361" s="74">
        <f ca="1">PRODUCT(AV$4:AV361)</f>
        <v>23.568248760210651</v>
      </c>
      <c r="BO361" s="70">
        <f t="shared" si="254"/>
        <v>358</v>
      </c>
      <c r="BP361" s="171">
        <f t="shared" ca="1" si="257"/>
        <v>0.1143</v>
      </c>
      <c r="BQ361" s="172">
        <f t="shared" ca="1" si="244"/>
        <v>9.059659612918658E-3</v>
      </c>
      <c r="BR361" s="172">
        <f t="shared" ca="1" si="256"/>
        <v>4.2429966272600733E-2</v>
      </c>
    </row>
    <row r="362" spans="5:70">
      <c r="E362">
        <f t="shared" si="258"/>
        <v>359</v>
      </c>
      <c r="F362" s="64">
        <f t="shared" si="245"/>
        <v>84.833333333332405</v>
      </c>
      <c r="G362" s="55">
        <f t="shared" si="226"/>
        <v>0</v>
      </c>
      <c r="H362" s="78">
        <f t="shared" si="255"/>
        <v>1</v>
      </c>
      <c r="I362" s="79">
        <f t="shared" ca="1" si="234"/>
        <v>1692096.6685443164</v>
      </c>
      <c r="J362" s="79">
        <f t="shared" ca="1" si="227"/>
        <v>15329.819849165153</v>
      </c>
      <c r="K362" s="80">
        <f t="shared" ca="1" si="228"/>
        <v>-20</v>
      </c>
      <c r="L362" s="80">
        <f t="shared" ca="1" si="235"/>
        <v>-1410.0805571202638</v>
      </c>
      <c r="M362" s="80">
        <f t="shared" ca="1" si="259"/>
        <v>0</v>
      </c>
      <c r="N362" s="80">
        <f t="shared" ca="1" si="236"/>
        <v>0</v>
      </c>
      <c r="O362" s="81">
        <f t="shared" ca="1" si="229"/>
        <v>-1944.1138067905574</v>
      </c>
      <c r="P362" s="79">
        <f t="shared" ca="1" si="230"/>
        <v>1704052.2940295707</v>
      </c>
      <c r="Q362" s="35"/>
      <c r="R362">
        <f t="shared" ca="1" si="237"/>
        <v>479</v>
      </c>
      <c r="S362" s="78">
        <f t="shared" ca="1" si="246"/>
        <v>94.833333333331638</v>
      </c>
      <c r="T362" s="55">
        <f t="shared" ca="1" si="238"/>
        <v>3.3865992701875847E-2</v>
      </c>
      <c r="U362" s="78">
        <f t="shared" ca="1" si="239"/>
        <v>1.5634187302711183E-2</v>
      </c>
      <c r="V362" s="79">
        <f t="shared" ca="1" si="247"/>
        <v>64460.707168105393</v>
      </c>
      <c r="W362" s="79">
        <f t="shared" ca="1" si="231"/>
        <v>583.99206535106066</v>
      </c>
      <c r="X362" s="80">
        <f t="shared" ca="1" si="248"/>
        <v>-0.31268374605422367</v>
      </c>
      <c r="Y362" s="80">
        <f t="shared" ca="1" si="249"/>
        <v>-26.858627986710584</v>
      </c>
      <c r="Z362" s="80">
        <f t="shared" ca="1" si="240"/>
        <v>0</v>
      </c>
      <c r="AA362" s="80">
        <f t="shared" ca="1" si="250"/>
        <v>0</v>
      </c>
      <c r="AB362" s="81">
        <f t="shared" ca="1" si="232"/>
        <v>-30.394639393150431</v>
      </c>
      <c r="AC362" s="79">
        <f t="shared" ca="1" si="233"/>
        <v>64987.133282330549</v>
      </c>
      <c r="AD362" s="35"/>
      <c r="AE362" s="55">
        <f t="shared" ca="1" si="251"/>
        <v>3.3865992701875847E-2</v>
      </c>
      <c r="AF362" s="78">
        <f t="shared" ca="1" si="252"/>
        <v>1.5634187302711183E-2</v>
      </c>
      <c r="AG362" s="35"/>
      <c r="AH362" s="35"/>
      <c r="AR362" s="69">
        <f t="shared" si="241"/>
        <v>30</v>
      </c>
      <c r="AS362" s="70">
        <f t="shared" si="253"/>
        <v>359</v>
      </c>
      <c r="AT362" s="71">
        <f t="shared" ca="1" si="260"/>
        <v>4.0877273315336957E-2</v>
      </c>
      <c r="AU362" s="72">
        <f t="shared" ca="1" si="242"/>
        <v>9.059659612918658E-3</v>
      </c>
      <c r="AV362" s="73">
        <f t="shared" ca="1" si="243"/>
        <v>1.0090596596129187</v>
      </c>
      <c r="AW362" s="74">
        <f ca="1">PRODUCT(AV$4:AV362)</f>
        <v>23.78176907165075</v>
      </c>
      <c r="BO362" s="70">
        <f t="shared" si="254"/>
        <v>359</v>
      </c>
      <c r="BP362" s="171">
        <f t="shared" ca="1" si="257"/>
        <v>0.1143</v>
      </c>
      <c r="BQ362" s="172">
        <f t="shared" ca="1" si="244"/>
        <v>9.059659612918658E-3</v>
      </c>
      <c r="BR362" s="172">
        <f t="shared" ca="1" si="256"/>
        <v>4.2049016496088172E-2</v>
      </c>
    </row>
    <row r="363" spans="5:70">
      <c r="E363">
        <f t="shared" si="258"/>
        <v>360</v>
      </c>
      <c r="F363" s="64">
        <f t="shared" si="245"/>
        <v>84.916666666665733</v>
      </c>
      <c r="G363" s="55">
        <f t="shared" si="226"/>
        <v>0</v>
      </c>
      <c r="H363" s="78">
        <f t="shared" si="255"/>
        <v>1</v>
      </c>
      <c r="I363" s="79">
        <f t="shared" ca="1" si="234"/>
        <v>1704052.2940295707</v>
      </c>
      <c r="J363" s="79">
        <f t="shared" ca="1" si="227"/>
        <v>15438.133746521091</v>
      </c>
      <c r="K363" s="80">
        <f t="shared" ca="1" si="228"/>
        <v>-20</v>
      </c>
      <c r="L363" s="80">
        <f t="shared" ca="1" si="235"/>
        <v>-1420.0435783579755</v>
      </c>
      <c r="M363" s="80">
        <f t="shared" ca="1" si="259"/>
        <v>0</v>
      </c>
      <c r="N363" s="80">
        <f t="shared" ca="1" si="236"/>
        <v>0</v>
      </c>
      <c r="O363" s="81">
        <f t="shared" ca="1" si="229"/>
        <v>-1944.1138067905574</v>
      </c>
      <c r="P363" s="79">
        <f t="shared" ca="1" si="230"/>
        <v>1716106.2703909432</v>
      </c>
      <c r="Q363" s="35"/>
      <c r="R363">
        <f t="shared" ca="1" si="237"/>
        <v>480</v>
      </c>
      <c r="S363" s="78">
        <f t="shared" ca="1" si="246"/>
        <v>94.916666666664966</v>
      </c>
      <c r="T363" s="55">
        <f t="shared" ca="1" si="238"/>
        <v>3.3865992701875847E-2</v>
      </c>
      <c r="U363" s="78">
        <f t="shared" ca="1" si="239"/>
        <v>1.5104720029617807E-2</v>
      </c>
      <c r="V363" s="79">
        <f t="shared" ca="1" si="247"/>
        <v>62786.279500875309</v>
      </c>
      <c r="W363" s="79">
        <f t="shared" ca="1" si="231"/>
        <v>568.82232063950266</v>
      </c>
      <c r="X363" s="80">
        <f t="shared" ca="1" si="248"/>
        <v>-0.30209440059235615</v>
      </c>
      <c r="Y363" s="80">
        <f t="shared" ca="1" si="249"/>
        <v>-26.160949792031381</v>
      </c>
      <c r="Z363" s="80">
        <f t="shared" ca="1" si="240"/>
        <v>0</v>
      </c>
      <c r="AA363" s="80">
        <f t="shared" ca="1" si="250"/>
        <v>0</v>
      </c>
      <c r="AB363" s="81">
        <f t="shared" ca="1" si="232"/>
        <v>-29.365294757285852</v>
      </c>
      <c r="AC363" s="79">
        <f t="shared" ca="1" si="233"/>
        <v>63299.27348256491</v>
      </c>
      <c r="AD363" s="35"/>
      <c r="AE363" s="55">
        <f t="shared" ca="1" si="251"/>
        <v>3.3865992701875847E-2</v>
      </c>
      <c r="AF363" s="78">
        <f t="shared" ca="1" si="252"/>
        <v>1.5104720029617807E-2</v>
      </c>
      <c r="AG363" s="35"/>
      <c r="AH363" s="35"/>
      <c r="AR363" s="69">
        <f t="shared" si="241"/>
        <v>30</v>
      </c>
      <c r="AS363" s="70">
        <f t="shared" si="253"/>
        <v>360</v>
      </c>
      <c r="AT363" s="71">
        <f t="shared" ca="1" si="260"/>
        <v>4.0506939133195759E-2</v>
      </c>
      <c r="AU363" s="72">
        <f t="shared" ca="1" si="242"/>
        <v>9.059659612918658E-3</v>
      </c>
      <c r="AV363" s="73">
        <f t="shared" ca="1" si="243"/>
        <v>1.0090596596129187</v>
      </c>
      <c r="AW363" s="74">
        <f ca="1">PRODUCT(AV$4:AV363)</f>
        <v>23.997223804432942</v>
      </c>
      <c r="BO363" s="70">
        <f t="shared" si="254"/>
        <v>360</v>
      </c>
      <c r="BP363" s="171">
        <f t="shared" ca="1" si="257"/>
        <v>0.1143</v>
      </c>
      <c r="BQ363" s="172">
        <f t="shared" ca="1" si="244"/>
        <v>9.059659612918658E-3</v>
      </c>
      <c r="BR363" s="172">
        <f t="shared" ca="1" si="256"/>
        <v>4.1671487008229452E-2</v>
      </c>
    </row>
    <row r="364" spans="5:70">
      <c r="E364">
        <f t="shared" si="258"/>
        <v>361</v>
      </c>
      <c r="F364" s="64">
        <f t="shared" si="245"/>
        <v>84.999999999999062</v>
      </c>
      <c r="G364" s="55">
        <f t="shared" si="226"/>
        <v>0</v>
      </c>
      <c r="H364" s="78">
        <f t="shared" si="255"/>
        <v>1</v>
      </c>
      <c r="I364" s="79">
        <f t="shared" ca="1" si="234"/>
        <v>1716106.2703909432</v>
      </c>
      <c r="J364" s="79">
        <f t="shared" ca="1" si="227"/>
        <v>15547.338669337294</v>
      </c>
      <c r="K364" s="80">
        <f t="shared" ca="1" si="228"/>
        <v>-20</v>
      </c>
      <c r="L364" s="80">
        <f t="shared" ca="1" si="235"/>
        <v>-1430.0885586591194</v>
      </c>
      <c r="M364" s="80">
        <f t="shared" ca="1" si="259"/>
        <v>-12870.797027932073</v>
      </c>
      <c r="N364" s="80">
        <f t="shared" ca="1" si="236"/>
        <v>0</v>
      </c>
      <c r="O364" s="81">
        <f t="shared" ca="1" si="229"/>
        <v>-1944.1138067905574</v>
      </c>
      <c r="P364" s="79">
        <f t="shared" ca="1" si="230"/>
        <v>1715388.6096668986</v>
      </c>
      <c r="Q364" s="35"/>
      <c r="R364">
        <f t="shared" ca="1" si="237"/>
        <v>481</v>
      </c>
      <c r="S364" s="78">
        <f t="shared" ca="1" si="246"/>
        <v>94.999999999998295</v>
      </c>
      <c r="T364" s="55">
        <f t="shared" ca="1" si="238"/>
        <v>3.3865992701875847E-2</v>
      </c>
      <c r="U364" s="78">
        <f t="shared" ca="1" si="239"/>
        <v>1.4593183691330893E-2</v>
      </c>
      <c r="V364" s="79">
        <f t="shared" ca="1" si="247"/>
        <v>61155.58074877032</v>
      </c>
      <c r="W364" s="79">
        <f t="shared" ca="1" si="231"/>
        <v>554.04874501422023</v>
      </c>
      <c r="X364" s="80">
        <f t="shared" ca="1" si="248"/>
        <v>-0.29186367382661788</v>
      </c>
      <c r="Y364" s="80">
        <f t="shared" ca="1" si="249"/>
        <v>-25.481491978654301</v>
      </c>
      <c r="Z364" s="80">
        <f t="shared" ca="1" si="240"/>
        <v>-458.66685561577737</v>
      </c>
      <c r="AA364" s="80">
        <f t="shared" ca="1" si="250"/>
        <v>0</v>
      </c>
      <c r="AB364" s="81">
        <f t="shared" ca="1" si="232"/>
        <v>-28.370809899347179</v>
      </c>
      <c r="AC364" s="79">
        <f t="shared" ca="1" si="233"/>
        <v>61196.818472616942</v>
      </c>
      <c r="AD364" s="35"/>
      <c r="AE364" s="55">
        <f t="shared" ca="1" si="251"/>
        <v>3.3865992701875847E-2</v>
      </c>
      <c r="AF364" s="78">
        <f t="shared" ca="1" si="252"/>
        <v>1.4593183691330893E-2</v>
      </c>
      <c r="AG364" s="35"/>
      <c r="AH364" s="35"/>
      <c r="AR364" s="69">
        <f t="shared" si="241"/>
        <v>31</v>
      </c>
      <c r="AS364" s="70">
        <f t="shared" si="253"/>
        <v>361</v>
      </c>
      <c r="AT364" s="71">
        <f t="shared" ca="1" si="260"/>
        <v>4.0139960052687794E-2</v>
      </c>
      <c r="AU364" s="72">
        <f t="shared" ca="1" si="242"/>
        <v>9.059659612918658E-3</v>
      </c>
      <c r="AV364" s="73">
        <f t="shared" ca="1" si="243"/>
        <v>1.0090596596129187</v>
      </c>
      <c r="AW364" s="74">
        <f ca="1">PRODUCT(AV$4:AV364)</f>
        <v>24.214630483756132</v>
      </c>
      <c r="BO364" s="70">
        <f t="shared" si="254"/>
        <v>361</v>
      </c>
      <c r="BP364" s="171">
        <f t="shared" ca="1" si="257"/>
        <v>0.1143</v>
      </c>
      <c r="BQ364" s="172">
        <f t="shared" ca="1" si="244"/>
        <v>9.059659612918658E-3</v>
      </c>
      <c r="BR364" s="172">
        <f t="shared" ca="1" si="256"/>
        <v>4.1297347100581631E-2</v>
      </c>
    </row>
    <row r="365" spans="5:70">
      <c r="E365">
        <f t="shared" si="258"/>
        <v>362</v>
      </c>
      <c r="F365" s="64">
        <f t="shared" si="245"/>
        <v>85.083333333332391</v>
      </c>
      <c r="G365" s="55">
        <f t="shared" si="226"/>
        <v>0</v>
      </c>
      <c r="H365" s="78">
        <f t="shared" si="255"/>
        <v>1</v>
      </c>
      <c r="I365" s="79">
        <f t="shared" ca="1" si="234"/>
        <v>1715388.6096668986</v>
      </c>
      <c r="J365" s="79">
        <f t="shared" ca="1" si="227"/>
        <v>15540.83690745989</v>
      </c>
      <c r="K365" s="80">
        <f t="shared" ca="1" si="228"/>
        <v>-20</v>
      </c>
      <c r="L365" s="80">
        <f t="shared" ca="1" si="235"/>
        <v>-1429.4905080557489</v>
      </c>
      <c r="M365" s="80">
        <f t="shared" ca="1" si="259"/>
        <v>0</v>
      </c>
      <c r="N365" s="80">
        <f t="shared" ca="1" si="236"/>
        <v>0</v>
      </c>
      <c r="O365" s="81">
        <f t="shared" ca="1" si="229"/>
        <v>-1944.1138067905574</v>
      </c>
      <c r="P365" s="79">
        <f t="shared" ca="1" si="230"/>
        <v>1727535.8422595121</v>
      </c>
      <c r="Q365" s="35"/>
      <c r="R365">
        <f t="shared" ca="1" si="237"/>
        <v>482</v>
      </c>
      <c r="S365" s="78">
        <f t="shared" ca="1" si="246"/>
        <v>95.083333333331623</v>
      </c>
      <c r="T365" s="55">
        <f t="shared" ca="1" si="238"/>
        <v>3.3865992701875847E-2</v>
      </c>
      <c r="U365" s="78">
        <f t="shared" ca="1" si="239"/>
        <v>1.4098971038943147E-2</v>
      </c>
      <c r="V365" s="79">
        <f t="shared" ca="1" si="247"/>
        <v>59124.327464845279</v>
      </c>
      <c r="W365" s="79">
        <f t="shared" ca="1" si="231"/>
        <v>535.64628167423621</v>
      </c>
      <c r="X365" s="80">
        <f t="shared" ca="1" si="248"/>
        <v>-0.28197942077886295</v>
      </c>
      <c r="Y365" s="80">
        <f t="shared" ca="1" si="249"/>
        <v>-24.635136443685536</v>
      </c>
      <c r="Z365" s="80">
        <f t="shared" ca="1" si="240"/>
        <v>0</v>
      </c>
      <c r="AA365" s="80">
        <f t="shared" ca="1" si="250"/>
        <v>0</v>
      </c>
      <c r="AB365" s="81">
        <f t="shared" ca="1" si="232"/>
        <v>-27.410004258349584</v>
      </c>
      <c r="AC365" s="79">
        <f t="shared" ca="1" si="233"/>
        <v>59607.646626396701</v>
      </c>
      <c r="AD365" s="35"/>
      <c r="AE365" s="55">
        <f t="shared" ca="1" si="251"/>
        <v>3.3865992701875847E-2</v>
      </c>
      <c r="AF365" s="78">
        <f t="shared" ca="1" si="252"/>
        <v>1.4098971038943147E-2</v>
      </c>
      <c r="AG365" s="35"/>
      <c r="AH365" s="35"/>
      <c r="AR365" s="69">
        <f t="shared" si="241"/>
        <v>31</v>
      </c>
      <c r="AS365" s="70">
        <f t="shared" si="253"/>
        <v>362</v>
      </c>
      <c r="AT365" s="71">
        <f t="shared" ca="1" si="260"/>
        <v>3.977630567773429E-2</v>
      </c>
      <c r="AU365" s="72">
        <f t="shared" ca="1" si="242"/>
        <v>9.059659612918658E-3</v>
      </c>
      <c r="AV365" s="73">
        <f t="shared" ca="1" si="243"/>
        <v>1.0090596596129187</v>
      </c>
      <c r="AW365" s="74">
        <f ca="1">PRODUCT(AV$4:AV365)</f>
        <v>24.434006793591568</v>
      </c>
      <c r="BO365" s="70">
        <f t="shared" si="254"/>
        <v>362</v>
      </c>
      <c r="BP365" s="171">
        <f t="shared" ca="1" si="257"/>
        <v>0.1143</v>
      </c>
      <c r="BQ365" s="172">
        <f t="shared" ca="1" si="244"/>
        <v>9.059659612918658E-3</v>
      </c>
      <c r="BR365" s="172">
        <f t="shared" ca="1" si="256"/>
        <v>4.0926566340411967E-2</v>
      </c>
    </row>
    <row r="366" spans="5:70">
      <c r="E366">
        <f t="shared" si="258"/>
        <v>363</v>
      </c>
      <c r="F366" s="64">
        <f t="shared" si="245"/>
        <v>85.166666666665719</v>
      </c>
      <c r="G366" s="55">
        <f t="shared" si="226"/>
        <v>0</v>
      </c>
      <c r="H366" s="78">
        <f t="shared" si="255"/>
        <v>1</v>
      </c>
      <c r="I366" s="79">
        <f t="shared" ca="1" si="234"/>
        <v>1727535.8422595121</v>
      </c>
      <c r="J366" s="79">
        <f t="shared" ca="1" si="227"/>
        <v>15650.886699987919</v>
      </c>
      <c r="K366" s="80">
        <f t="shared" ca="1" si="228"/>
        <v>-20</v>
      </c>
      <c r="L366" s="80">
        <f t="shared" ca="1" si="235"/>
        <v>-1439.6132018829269</v>
      </c>
      <c r="M366" s="80">
        <f t="shared" ca="1" si="259"/>
        <v>0</v>
      </c>
      <c r="N366" s="80">
        <f t="shared" ca="1" si="236"/>
        <v>0</v>
      </c>
      <c r="O366" s="81">
        <f t="shared" ca="1" si="229"/>
        <v>-1944.1138067905574</v>
      </c>
      <c r="P366" s="79">
        <f t="shared" ca="1" si="230"/>
        <v>1739783.0019508263</v>
      </c>
      <c r="Q366" s="35"/>
      <c r="R366">
        <f t="shared" ca="1" si="237"/>
        <v>483</v>
      </c>
      <c r="S366" s="78">
        <f t="shared" ca="1" si="246"/>
        <v>95.166666666664952</v>
      </c>
      <c r="T366" s="55">
        <f t="shared" ca="1" si="238"/>
        <v>3.3865992701875847E-2</v>
      </c>
      <c r="U366" s="78">
        <f t="shared" ca="1" si="239"/>
        <v>1.3621495388634339E-2</v>
      </c>
      <c r="V366" s="79">
        <f t="shared" ca="1" si="247"/>
        <v>57588.974500771154</v>
      </c>
      <c r="W366" s="79">
        <f t="shared" ca="1" si="231"/>
        <v>521.7365064340388</v>
      </c>
      <c r="X366" s="80">
        <f t="shared" ca="1" si="248"/>
        <v>-0.27242990777268677</v>
      </c>
      <c r="Y366" s="80">
        <f t="shared" ca="1" si="249"/>
        <v>-23.995406041987984</v>
      </c>
      <c r="Z366" s="80">
        <f t="shared" ca="1" si="240"/>
        <v>0</v>
      </c>
      <c r="AA366" s="80">
        <f t="shared" ca="1" si="250"/>
        <v>0</v>
      </c>
      <c r="AB366" s="81">
        <f t="shared" ca="1" si="232"/>
        <v>-26.481737254177929</v>
      </c>
      <c r="AC366" s="79">
        <f t="shared" ca="1" si="233"/>
        <v>58059.961434001249</v>
      </c>
      <c r="AD366" s="35"/>
      <c r="AE366" s="55">
        <f t="shared" ca="1" si="251"/>
        <v>3.3865992701875847E-2</v>
      </c>
      <c r="AF366" s="78">
        <f t="shared" ca="1" si="252"/>
        <v>1.3621495388634339E-2</v>
      </c>
      <c r="AG366" s="35"/>
      <c r="AH366" s="35"/>
      <c r="AR366" s="69">
        <f t="shared" si="241"/>
        <v>31</v>
      </c>
      <c r="AS366" s="70">
        <f t="shared" si="253"/>
        <v>363</v>
      </c>
      <c r="AT366" s="71">
        <f t="shared" ca="1" si="260"/>
        <v>3.9415945887634612E-2</v>
      </c>
      <c r="AU366" s="72">
        <f t="shared" ca="1" si="242"/>
        <v>9.059659612918658E-3</v>
      </c>
      <c r="AV366" s="73">
        <f t="shared" ca="1" si="243"/>
        <v>1.0090596596129187</v>
      </c>
      <c r="AW366" s="74">
        <f ca="1">PRODUCT(AV$4:AV366)</f>
        <v>24.65537057812125</v>
      </c>
      <c r="BO366" s="70">
        <f t="shared" si="254"/>
        <v>363</v>
      </c>
      <c r="BP366" s="171">
        <f t="shared" ca="1" si="257"/>
        <v>0.1143</v>
      </c>
      <c r="BQ366" s="172">
        <f t="shared" ca="1" si="244"/>
        <v>9.059659612918658E-3</v>
      </c>
      <c r="BR366" s="172">
        <f t="shared" ca="1" si="256"/>
        <v>4.0559114568222504E-2</v>
      </c>
    </row>
    <row r="367" spans="5:70">
      <c r="E367">
        <f t="shared" si="258"/>
        <v>364</v>
      </c>
      <c r="F367" s="64">
        <f t="shared" si="245"/>
        <v>85.249999999999048</v>
      </c>
      <c r="G367" s="55">
        <f t="shared" si="226"/>
        <v>0</v>
      </c>
      <c r="H367" s="78">
        <f t="shared" si="255"/>
        <v>1</v>
      </c>
      <c r="I367" s="79">
        <f t="shared" ca="1" si="234"/>
        <v>1739783.0019508263</v>
      </c>
      <c r="J367" s="79">
        <f t="shared" ca="1" si="227"/>
        <v>15761.841798016283</v>
      </c>
      <c r="K367" s="80">
        <f t="shared" ca="1" si="228"/>
        <v>-20</v>
      </c>
      <c r="L367" s="80">
        <f t="shared" ca="1" si="235"/>
        <v>-1449.8191682923552</v>
      </c>
      <c r="M367" s="80">
        <f t="shared" ca="1" si="259"/>
        <v>0</v>
      </c>
      <c r="N367" s="80">
        <f t="shared" ca="1" si="236"/>
        <v>0</v>
      </c>
      <c r="O367" s="81">
        <f t="shared" ca="1" si="229"/>
        <v>-1944.1138067905574</v>
      </c>
      <c r="P367" s="79">
        <f t="shared" ca="1" si="230"/>
        <v>1752130.9107737595</v>
      </c>
      <c r="Q367" s="35"/>
      <c r="R367">
        <f t="shared" ca="1" si="237"/>
        <v>484</v>
      </c>
      <c r="S367" s="78">
        <f t="shared" ca="1" si="246"/>
        <v>95.24999999999828</v>
      </c>
      <c r="T367" s="55">
        <f t="shared" ca="1" si="238"/>
        <v>3.3865992701875847E-2</v>
      </c>
      <c r="U367" s="78">
        <f t="shared" ca="1" si="239"/>
        <v>1.3160189925214213E-2</v>
      </c>
      <c r="V367" s="79">
        <f t="shared" ca="1" si="247"/>
        <v>56093.703203806166</v>
      </c>
      <c r="W367" s="79">
        <f t="shared" ca="1" si="231"/>
        <v>508.18985745456865</v>
      </c>
      <c r="X367" s="80">
        <f t="shared" ca="1" si="248"/>
        <v>-0.26320379850428427</v>
      </c>
      <c r="Y367" s="80">
        <f t="shared" ca="1" si="249"/>
        <v>-23.372376334919238</v>
      </c>
      <c r="Z367" s="80">
        <f t="shared" ca="1" si="240"/>
        <v>0</v>
      </c>
      <c r="AA367" s="80">
        <f t="shared" ca="1" si="250"/>
        <v>0</v>
      </c>
      <c r="AB367" s="81">
        <f t="shared" ca="1" si="232"/>
        <v>-25.584906933594947</v>
      </c>
      <c r="AC367" s="79">
        <f t="shared" ca="1" si="233"/>
        <v>56552.672574193719</v>
      </c>
      <c r="AD367" s="35"/>
      <c r="AE367" s="55">
        <f t="shared" ca="1" si="251"/>
        <v>3.3865992701875847E-2</v>
      </c>
      <c r="AF367" s="78">
        <f t="shared" ca="1" si="252"/>
        <v>1.3160189925214213E-2</v>
      </c>
      <c r="AG367" s="35"/>
      <c r="AH367" s="35"/>
      <c r="AR367" s="69">
        <f t="shared" si="241"/>
        <v>31</v>
      </c>
      <c r="AS367" s="70">
        <f t="shared" si="253"/>
        <v>364</v>
      </c>
      <c r="AT367" s="71">
        <f t="shared" ca="1" si="260"/>
        <v>3.9058850834571425E-2</v>
      </c>
      <c r="AU367" s="72">
        <f t="shared" ca="1" si="242"/>
        <v>9.059659612918658E-3</v>
      </c>
      <c r="AV367" s="73">
        <f t="shared" ca="1" si="243"/>
        <v>1.0090596596129187</v>
      </c>
      <c r="AW367" s="74">
        <f ca="1">PRODUCT(AV$4:AV367)</f>
        <v>24.878739843189397</v>
      </c>
      <c r="BO367" s="70">
        <f t="shared" si="254"/>
        <v>364</v>
      </c>
      <c r="BP367" s="171">
        <f t="shared" ca="1" si="257"/>
        <v>0.1143</v>
      </c>
      <c r="BQ367" s="172">
        <f t="shared" ca="1" si="244"/>
        <v>9.059659612918658E-3</v>
      </c>
      <c r="BR367" s="172">
        <f t="shared" ca="1" si="256"/>
        <v>4.019496189529688E-2</v>
      </c>
    </row>
    <row r="368" spans="5:70">
      <c r="E368">
        <f t="shared" si="258"/>
        <v>365</v>
      </c>
      <c r="F368" s="64">
        <f t="shared" si="245"/>
        <v>85.333333333332376</v>
      </c>
      <c r="G368" s="55">
        <f t="shared" si="226"/>
        <v>0</v>
      </c>
      <c r="H368" s="78">
        <f t="shared" si="255"/>
        <v>1</v>
      </c>
      <c r="I368" s="79">
        <f t="shared" ca="1" si="234"/>
        <v>1752130.9107737595</v>
      </c>
      <c r="J368" s="79">
        <f t="shared" ca="1" si="227"/>
        <v>15873.709648883414</v>
      </c>
      <c r="K368" s="80">
        <f t="shared" ca="1" si="228"/>
        <v>-20</v>
      </c>
      <c r="L368" s="80">
        <f t="shared" ca="1" si="235"/>
        <v>-1460.1090923114664</v>
      </c>
      <c r="M368" s="80">
        <f t="shared" ca="1" si="259"/>
        <v>0</v>
      </c>
      <c r="N368" s="80">
        <f t="shared" ca="1" si="236"/>
        <v>0</v>
      </c>
      <c r="O368" s="81">
        <f t="shared" ca="1" si="229"/>
        <v>-1944.1138067905574</v>
      </c>
      <c r="P368" s="79">
        <f t="shared" ca="1" si="230"/>
        <v>1764580.3975235408</v>
      </c>
      <c r="Q368" s="35"/>
      <c r="R368">
        <f t="shared" ca="1" si="237"/>
        <v>485</v>
      </c>
      <c r="S368" s="78">
        <f t="shared" ca="1" si="246"/>
        <v>95.333333333331609</v>
      </c>
      <c r="T368" s="55">
        <f t="shared" ca="1" si="238"/>
        <v>3.3865992701875847E-2</v>
      </c>
      <c r="U368" s="78">
        <f t="shared" ca="1" si="239"/>
        <v>1.271450702925161E-2</v>
      </c>
      <c r="V368" s="79">
        <f t="shared" ca="1" si="247"/>
        <v>54637.460177524503</v>
      </c>
      <c r="W368" s="79">
        <f t="shared" ca="1" si="231"/>
        <v>494.99679132277021</v>
      </c>
      <c r="X368" s="80">
        <f t="shared" ca="1" si="248"/>
        <v>-0.25429014058503219</v>
      </c>
      <c r="Y368" s="80">
        <f t="shared" ca="1" si="249"/>
        <v>-22.765608407301876</v>
      </c>
      <c r="Z368" s="80">
        <f t="shared" ca="1" si="240"/>
        <v>0</v>
      </c>
      <c r="AA368" s="80">
        <f t="shared" ca="1" si="250"/>
        <v>0</v>
      </c>
      <c r="AB368" s="81">
        <f t="shared" ca="1" si="232"/>
        <v>-24.718448662103651</v>
      </c>
      <c r="AC368" s="79">
        <f t="shared" ca="1" si="233"/>
        <v>55084.718621637287</v>
      </c>
      <c r="AD368" s="35"/>
      <c r="AE368" s="55">
        <f t="shared" ca="1" si="251"/>
        <v>3.3865992701875847E-2</v>
      </c>
      <c r="AF368" s="78">
        <f t="shared" ca="1" si="252"/>
        <v>1.271450702925161E-2</v>
      </c>
      <c r="AG368" s="35"/>
      <c r="AH368" s="35"/>
      <c r="AR368" s="69">
        <f t="shared" si="241"/>
        <v>31</v>
      </c>
      <c r="AS368" s="70">
        <f t="shared" si="253"/>
        <v>365</v>
      </c>
      <c r="AT368" s="71">
        <f t="shared" ca="1" si="260"/>
        <v>3.8704990941138447E-2</v>
      </c>
      <c r="AU368" s="72">
        <f t="shared" ca="1" si="242"/>
        <v>9.059659612918658E-3</v>
      </c>
      <c r="AV368" s="73">
        <f t="shared" ca="1" si="243"/>
        <v>1.0090596596129187</v>
      </c>
      <c r="AW368" s="74">
        <f ca="1">PRODUCT(AV$4:AV368)</f>
        <v>25.104132757767051</v>
      </c>
      <c r="BO368" s="70">
        <f t="shared" si="254"/>
        <v>365</v>
      </c>
      <c r="BP368" s="171">
        <f t="shared" ca="1" si="257"/>
        <v>0.1143</v>
      </c>
      <c r="BQ368" s="172">
        <f t="shared" ca="1" si="244"/>
        <v>9.059659612918658E-3</v>
      </c>
      <c r="BR368" s="172">
        <f t="shared" ca="1" si="256"/>
        <v>3.983407870126917E-2</v>
      </c>
    </row>
    <row r="369" spans="5:70">
      <c r="E369">
        <f t="shared" si="258"/>
        <v>366</v>
      </c>
      <c r="F369" s="64">
        <f t="shared" si="245"/>
        <v>85.416666666665705</v>
      </c>
      <c r="G369" s="55">
        <f t="shared" si="226"/>
        <v>0</v>
      </c>
      <c r="H369" s="78">
        <f t="shared" si="255"/>
        <v>1</v>
      </c>
      <c r="I369" s="79">
        <f t="shared" ca="1" si="234"/>
        <v>1764580.3975235408</v>
      </c>
      <c r="J369" s="79">
        <f t="shared" ca="1" si="227"/>
        <v>15986.497761191973</v>
      </c>
      <c r="K369" s="80">
        <f t="shared" ca="1" si="228"/>
        <v>-20</v>
      </c>
      <c r="L369" s="80">
        <f t="shared" ca="1" si="235"/>
        <v>-1470.4836646029507</v>
      </c>
      <c r="M369" s="80">
        <f t="shared" ca="1" si="259"/>
        <v>0</v>
      </c>
      <c r="N369" s="80">
        <f t="shared" ca="1" si="236"/>
        <v>0</v>
      </c>
      <c r="O369" s="81">
        <f t="shared" ca="1" si="229"/>
        <v>-1944.1138067905574</v>
      </c>
      <c r="P369" s="79">
        <f t="shared" ca="1" si="230"/>
        <v>1777132.2978133392</v>
      </c>
      <c r="Q369" s="35"/>
      <c r="R369">
        <f t="shared" ca="1" si="237"/>
        <v>486</v>
      </c>
      <c r="S369" s="78">
        <f t="shared" ca="1" si="246"/>
        <v>95.416666666664938</v>
      </c>
      <c r="T369" s="55">
        <f t="shared" ca="1" si="238"/>
        <v>3.3865992701875847E-2</v>
      </c>
      <c r="U369" s="78">
        <f t="shared" ca="1" si="239"/>
        <v>1.2283917626991025E-2</v>
      </c>
      <c r="V369" s="79">
        <f t="shared" ca="1" si="247"/>
        <v>53219.219942812037</v>
      </c>
      <c r="W369" s="79">
        <f t="shared" ca="1" si="231"/>
        <v>482.1480175469294</v>
      </c>
      <c r="X369" s="80">
        <f t="shared" ca="1" si="248"/>
        <v>-0.24567835253982051</v>
      </c>
      <c r="Y369" s="80">
        <f t="shared" ca="1" si="249"/>
        <v>-22.174674976171683</v>
      </c>
      <c r="Z369" s="80">
        <f t="shared" ca="1" si="240"/>
        <v>0</v>
      </c>
      <c r="AA369" s="80">
        <f t="shared" ca="1" si="250"/>
        <v>0</v>
      </c>
      <c r="AB369" s="81">
        <f t="shared" ca="1" si="232"/>
        <v>-23.881333860111152</v>
      </c>
      <c r="AC369" s="79">
        <f t="shared" ca="1" si="233"/>
        <v>53655.066273170138</v>
      </c>
      <c r="AD369" s="35"/>
      <c r="AE369" s="55">
        <f t="shared" ca="1" si="251"/>
        <v>3.3865992701875847E-2</v>
      </c>
      <c r="AF369" s="78">
        <f t="shared" ca="1" si="252"/>
        <v>1.2283917626991025E-2</v>
      </c>
      <c r="AG369" s="35"/>
      <c r="AH369" s="35"/>
      <c r="AR369" s="69">
        <f t="shared" si="241"/>
        <v>31</v>
      </c>
      <c r="AS369" s="70">
        <f t="shared" si="253"/>
        <v>366</v>
      </c>
      <c r="AT369" s="71">
        <f t="shared" ca="1" si="260"/>
        <v>3.8354336897890633E-2</v>
      </c>
      <c r="AU369" s="72">
        <f t="shared" ca="1" si="242"/>
        <v>9.059659612918658E-3</v>
      </c>
      <c r="AV369" s="73">
        <f t="shared" ca="1" si="243"/>
        <v>1.0090596596129187</v>
      </c>
      <c r="AW369" s="74">
        <f ca="1">PRODUCT(AV$4:AV369)</f>
        <v>25.331567655429943</v>
      </c>
      <c r="BO369" s="70">
        <f t="shared" si="254"/>
        <v>366</v>
      </c>
      <c r="BP369" s="171">
        <f t="shared" ca="1" si="257"/>
        <v>0.1143</v>
      </c>
      <c r="BQ369" s="172">
        <f t="shared" ca="1" si="244"/>
        <v>9.059659612918658E-3</v>
      </c>
      <c r="BR369" s="172">
        <f t="shared" ca="1" si="256"/>
        <v>3.9476435631714539E-2</v>
      </c>
    </row>
    <row r="370" spans="5:70">
      <c r="E370">
        <f t="shared" si="258"/>
        <v>367</v>
      </c>
      <c r="F370" s="64">
        <f t="shared" si="245"/>
        <v>85.499999999999034</v>
      </c>
      <c r="G370" s="55">
        <f t="shared" si="226"/>
        <v>0</v>
      </c>
      <c r="H370" s="78">
        <f t="shared" si="255"/>
        <v>1</v>
      </c>
      <c r="I370" s="79">
        <f t="shared" ca="1" si="234"/>
        <v>1777132.2978133392</v>
      </c>
      <c r="J370" s="79">
        <f t="shared" ca="1" si="227"/>
        <v>16100.213705312841</v>
      </c>
      <c r="K370" s="80">
        <f t="shared" ca="1" si="228"/>
        <v>-20</v>
      </c>
      <c r="L370" s="80">
        <f t="shared" ca="1" si="235"/>
        <v>-1480.943581511116</v>
      </c>
      <c r="M370" s="80">
        <f t="shared" ca="1" si="259"/>
        <v>0</v>
      </c>
      <c r="N370" s="80">
        <f t="shared" ca="1" si="236"/>
        <v>0</v>
      </c>
      <c r="O370" s="81">
        <f t="shared" ca="1" si="229"/>
        <v>-1944.1138067905574</v>
      </c>
      <c r="P370" s="79">
        <f t="shared" ca="1" si="230"/>
        <v>1789787.4541303504</v>
      </c>
      <c r="Q370" s="35"/>
      <c r="R370">
        <f t="shared" ca="1" si="237"/>
        <v>487</v>
      </c>
      <c r="S370" s="78">
        <f t="shared" ca="1" si="246"/>
        <v>95.499999999998266</v>
      </c>
      <c r="T370" s="55">
        <f t="shared" ca="1" si="238"/>
        <v>3.3865992701875847E-2</v>
      </c>
      <c r="U370" s="78">
        <f t="shared" ca="1" si="239"/>
        <v>1.1867910562284903E-2</v>
      </c>
      <c r="V370" s="79">
        <f t="shared" ca="1" si="247"/>
        <v>51837.984190344294</v>
      </c>
      <c r="W370" s="79">
        <f t="shared" ca="1" si="231"/>
        <v>469.6344917843781</v>
      </c>
      <c r="X370" s="80">
        <f t="shared" ca="1" si="248"/>
        <v>-0.23735821124569806</v>
      </c>
      <c r="Y370" s="80">
        <f t="shared" ca="1" si="249"/>
        <v>-21.599160079310124</v>
      </c>
      <c r="Z370" s="80">
        <f t="shared" ca="1" si="240"/>
        <v>0</v>
      </c>
      <c r="AA370" s="80">
        <f t="shared" ca="1" si="250"/>
        <v>0</v>
      </c>
      <c r="AB370" s="81">
        <f t="shared" ca="1" si="232"/>
        <v>-23.072568781893565</v>
      </c>
      <c r="AC370" s="79">
        <f t="shared" ca="1" si="233"/>
        <v>52262.709595056222</v>
      </c>
      <c r="AD370" s="35"/>
      <c r="AE370" s="55">
        <f t="shared" ca="1" si="251"/>
        <v>3.3865992701875847E-2</v>
      </c>
      <c r="AF370" s="78">
        <f t="shared" ca="1" si="252"/>
        <v>1.1867910562284903E-2</v>
      </c>
      <c r="AG370" s="35"/>
      <c r="AH370" s="35"/>
      <c r="AR370" s="69">
        <f t="shared" si="241"/>
        <v>31</v>
      </c>
      <c r="AS370" s="70">
        <f t="shared" si="253"/>
        <v>367</v>
      </c>
      <c r="AT370" s="71">
        <f t="shared" ca="1" si="260"/>
        <v>3.8006859660916534E-2</v>
      </c>
      <c r="AU370" s="72">
        <f t="shared" ca="1" si="242"/>
        <v>9.059659612918658E-3</v>
      </c>
      <c r="AV370" s="73">
        <f t="shared" ca="1" si="243"/>
        <v>1.0090596596129187</v>
      </c>
      <c r="AW370" s="74">
        <f ca="1">PRODUCT(AV$4:AV370)</f>
        <v>25.561063035849759</v>
      </c>
      <c r="BO370" s="70">
        <f t="shared" si="254"/>
        <v>367</v>
      </c>
      <c r="BP370" s="171">
        <f t="shared" ca="1" si="257"/>
        <v>0.1143</v>
      </c>
      <c r="BQ370" s="172">
        <f t="shared" ca="1" si="244"/>
        <v>9.059659612918658E-3</v>
      </c>
      <c r="BR370" s="172">
        <f t="shared" ca="1" si="256"/>
        <v>3.9122003595761561E-2</v>
      </c>
    </row>
    <row r="371" spans="5:70">
      <c r="E371">
        <f t="shared" si="258"/>
        <v>368</v>
      </c>
      <c r="F371" s="64">
        <f t="shared" si="245"/>
        <v>85.583333333332362</v>
      </c>
      <c r="G371" s="55">
        <f t="shared" si="226"/>
        <v>0</v>
      </c>
      <c r="H371" s="78">
        <f t="shared" si="255"/>
        <v>1</v>
      </c>
      <c r="I371" s="79">
        <f t="shared" ca="1" si="234"/>
        <v>1789787.4541303504</v>
      </c>
      <c r="J371" s="79">
        <f t="shared" ca="1" si="227"/>
        <v>16214.86511389324</v>
      </c>
      <c r="K371" s="80">
        <f t="shared" ca="1" si="228"/>
        <v>-20</v>
      </c>
      <c r="L371" s="80">
        <f t="shared" ca="1" si="235"/>
        <v>-1491.4895451086254</v>
      </c>
      <c r="M371" s="80">
        <f t="shared" ca="1" si="259"/>
        <v>0</v>
      </c>
      <c r="N371" s="80">
        <f t="shared" ca="1" si="236"/>
        <v>0</v>
      </c>
      <c r="O371" s="81">
        <f t="shared" ca="1" si="229"/>
        <v>-1944.1138067905574</v>
      </c>
      <c r="P371" s="79">
        <f t="shared" ca="1" si="230"/>
        <v>1802546.7158923445</v>
      </c>
      <c r="Q371" s="35"/>
      <c r="R371">
        <f t="shared" ca="1" si="237"/>
        <v>488</v>
      </c>
      <c r="S371" s="78">
        <f t="shared" ca="1" si="246"/>
        <v>95.583333333331595</v>
      </c>
      <c r="T371" s="55">
        <f t="shared" ca="1" si="238"/>
        <v>3.710811547546744E-2</v>
      </c>
      <c r="U371" s="78">
        <f t="shared" ca="1" si="239"/>
        <v>1.1427514766687115E-2</v>
      </c>
      <c r="V371" s="79">
        <f t="shared" ca="1" si="247"/>
        <v>50323.338932342056</v>
      </c>
      <c r="W371" s="79">
        <f t="shared" ca="1" si="231"/>
        <v>455.91232131255646</v>
      </c>
      <c r="X371" s="80">
        <f t="shared" ca="1" si="248"/>
        <v>-0.2285502953337423</v>
      </c>
      <c r="Y371" s="80">
        <f t="shared" ca="1" si="249"/>
        <v>-20.968057888475858</v>
      </c>
      <c r="Z371" s="80">
        <f t="shared" ca="1" si="240"/>
        <v>0</v>
      </c>
      <c r="AA371" s="80">
        <f t="shared" ca="1" si="250"/>
        <v>0</v>
      </c>
      <c r="AB371" s="81">
        <f t="shared" ca="1" si="232"/>
        <v>-22.216389235219395</v>
      </c>
      <c r="AC371" s="79">
        <f t="shared" ca="1" si="233"/>
        <v>50735.838256235591</v>
      </c>
      <c r="AD371" s="35"/>
      <c r="AE371" s="55">
        <f t="shared" ca="1" si="251"/>
        <v>3.710811547546744E-2</v>
      </c>
      <c r="AF371" s="78">
        <f t="shared" ca="1" si="252"/>
        <v>1.1427514766687115E-2</v>
      </c>
      <c r="AG371" s="35"/>
      <c r="AH371" s="35"/>
      <c r="AR371" s="69">
        <f t="shared" si="241"/>
        <v>31</v>
      </c>
      <c r="AS371" s="70">
        <f t="shared" si="253"/>
        <v>368</v>
      </c>
      <c r="AT371" s="71">
        <f t="shared" ca="1" si="260"/>
        <v>3.7662530449432664E-2</v>
      </c>
      <c r="AU371" s="72">
        <f t="shared" ca="1" si="242"/>
        <v>9.059659612918658E-3</v>
      </c>
      <c r="AV371" s="73">
        <f t="shared" ca="1" si="243"/>
        <v>1.0090596596129187</v>
      </c>
      <c r="AW371" s="74">
        <f ca="1">PRODUCT(AV$4:AV371)</f>
        <v>25.792637566298914</v>
      </c>
      <c r="BO371" s="70">
        <f t="shared" si="254"/>
        <v>368</v>
      </c>
      <c r="BP371" s="171">
        <f t="shared" ca="1" si="257"/>
        <v>0.1143</v>
      </c>
      <c r="BQ371" s="172">
        <f t="shared" ca="1" si="244"/>
        <v>9.059659612918658E-3</v>
      </c>
      <c r="BR371" s="172">
        <f t="shared" ca="1" si="256"/>
        <v>3.8770753763725921E-2</v>
      </c>
    </row>
    <row r="372" spans="5:70">
      <c r="E372">
        <f t="shared" si="258"/>
        <v>369</v>
      </c>
      <c r="F372" s="64">
        <f t="shared" si="245"/>
        <v>85.666666666665691</v>
      </c>
      <c r="G372" s="55">
        <f t="shared" si="226"/>
        <v>0</v>
      </c>
      <c r="H372" s="78">
        <f t="shared" si="255"/>
        <v>1</v>
      </c>
      <c r="I372" s="79">
        <f t="shared" ca="1" si="234"/>
        <v>1802546.7158923445</v>
      </c>
      <c r="J372" s="79">
        <f t="shared" ca="1" si="227"/>
        <v>16330.459682369035</v>
      </c>
      <c r="K372" s="80">
        <f t="shared" ca="1" si="228"/>
        <v>-20</v>
      </c>
      <c r="L372" s="80">
        <f t="shared" ca="1" si="235"/>
        <v>-1502.1222632436204</v>
      </c>
      <c r="M372" s="80">
        <f t="shared" ca="1" si="259"/>
        <v>0</v>
      </c>
      <c r="N372" s="80">
        <f t="shared" ca="1" si="236"/>
        <v>0</v>
      </c>
      <c r="O372" s="81">
        <f t="shared" ca="1" si="229"/>
        <v>-1944.1138067905574</v>
      </c>
      <c r="P372" s="79">
        <f t="shared" ca="1" si="230"/>
        <v>1815410.9395046793</v>
      </c>
      <c r="Q372" s="35"/>
      <c r="R372">
        <f t="shared" ca="1" si="237"/>
        <v>489</v>
      </c>
      <c r="S372" s="78">
        <f t="shared" ca="1" si="246"/>
        <v>95.666666666664923</v>
      </c>
      <c r="T372" s="55">
        <f t="shared" ca="1" si="238"/>
        <v>3.710811547546744E-2</v>
      </c>
      <c r="U372" s="78">
        <f t="shared" ca="1" si="239"/>
        <v>1.100346122912728E-2</v>
      </c>
      <c r="V372" s="79">
        <f t="shared" ca="1" si="247"/>
        <v>48853.126911478561</v>
      </c>
      <c r="W372" s="79">
        <f t="shared" ca="1" si="231"/>
        <v>442.59270084471194</v>
      </c>
      <c r="X372" s="80">
        <f t="shared" ca="1" si="248"/>
        <v>-0.2200692245825456</v>
      </c>
      <c r="Y372" s="80">
        <f t="shared" ca="1" si="249"/>
        <v>-20.355469546449402</v>
      </c>
      <c r="Z372" s="80">
        <f t="shared" ca="1" si="240"/>
        <v>0</v>
      </c>
      <c r="AA372" s="80">
        <f t="shared" ca="1" si="250"/>
        <v>0</v>
      </c>
      <c r="AB372" s="81">
        <f t="shared" ca="1" si="232"/>
        <v>-21.39198089803094</v>
      </c>
      <c r="AC372" s="79">
        <f t="shared" ca="1" si="233"/>
        <v>49253.752092654213</v>
      </c>
      <c r="AD372" s="35"/>
      <c r="AE372" s="55">
        <f t="shared" ca="1" si="251"/>
        <v>3.710811547546744E-2</v>
      </c>
      <c r="AF372" s="78">
        <f t="shared" ca="1" si="252"/>
        <v>1.100346122912728E-2</v>
      </c>
      <c r="AG372" s="35"/>
      <c r="AH372" s="35"/>
      <c r="AR372" s="69">
        <f t="shared" si="241"/>
        <v>31</v>
      </c>
      <c r="AS372" s="70">
        <f t="shared" si="253"/>
        <v>369</v>
      </c>
      <c r="AT372" s="71">
        <f t="shared" ca="1" si="260"/>
        <v>3.7321320743399618E-2</v>
      </c>
      <c r="AU372" s="72">
        <f t="shared" ca="1" si="242"/>
        <v>9.059659612918658E-3</v>
      </c>
      <c r="AV372" s="73">
        <f t="shared" ca="1" si="243"/>
        <v>1.0090596596129187</v>
      </c>
      <c r="AW372" s="74">
        <f ca="1">PRODUCT(AV$4:AV372)</f>
        <v>26.026310083168962</v>
      </c>
      <c r="BO372" s="70">
        <f t="shared" si="254"/>
        <v>369</v>
      </c>
      <c r="BP372" s="171">
        <f t="shared" ca="1" si="257"/>
        <v>0.1143</v>
      </c>
      <c r="BQ372" s="172">
        <f t="shared" ca="1" si="244"/>
        <v>9.059659612918658E-3</v>
      </c>
      <c r="BR372" s="172">
        <f t="shared" ca="1" si="256"/>
        <v>3.8422657564765414E-2</v>
      </c>
    </row>
    <row r="373" spans="5:70">
      <c r="E373">
        <f t="shared" si="258"/>
        <v>370</v>
      </c>
      <c r="F373" s="64">
        <f t="shared" si="245"/>
        <v>85.749999999999019</v>
      </c>
      <c r="G373" s="55">
        <f t="shared" si="226"/>
        <v>0</v>
      </c>
      <c r="H373" s="78">
        <f t="shared" si="255"/>
        <v>1</v>
      </c>
      <c r="I373" s="79">
        <f t="shared" ca="1" si="234"/>
        <v>1815410.9395046793</v>
      </c>
      <c r="J373" s="79">
        <f t="shared" ca="1" si="227"/>
        <v>16447.005169481261</v>
      </c>
      <c r="K373" s="80">
        <f t="shared" ca="1" si="228"/>
        <v>-20</v>
      </c>
      <c r="L373" s="80">
        <f t="shared" ca="1" si="235"/>
        <v>-1512.8424495872327</v>
      </c>
      <c r="M373" s="80">
        <f t="shared" ca="1" si="259"/>
        <v>0</v>
      </c>
      <c r="N373" s="80">
        <f t="shared" ca="1" si="236"/>
        <v>0</v>
      </c>
      <c r="O373" s="81">
        <f t="shared" ca="1" si="229"/>
        <v>-1944.1138067905574</v>
      </c>
      <c r="P373" s="79">
        <f t="shared" ca="1" si="230"/>
        <v>1828380.9884177826</v>
      </c>
      <c r="Q373" s="35"/>
      <c r="R373">
        <f t="shared" ca="1" si="237"/>
        <v>490</v>
      </c>
      <c r="S373" s="78">
        <f t="shared" ca="1" si="246"/>
        <v>95.749999999998252</v>
      </c>
      <c r="T373" s="55">
        <f t="shared" ca="1" si="238"/>
        <v>3.710811547546744E-2</v>
      </c>
      <c r="U373" s="78">
        <f t="shared" ca="1" si="239"/>
        <v>1.0595143519206996E-2</v>
      </c>
      <c r="V373" s="79">
        <f t="shared" ca="1" si="247"/>
        <v>47426.038172399953</v>
      </c>
      <c r="W373" s="79">
        <f t="shared" ca="1" si="231"/>
        <v>429.66376263123044</v>
      </c>
      <c r="X373" s="80">
        <f t="shared" ca="1" si="248"/>
        <v>-0.21190287038413994</v>
      </c>
      <c r="Y373" s="80">
        <f t="shared" ca="1" si="249"/>
        <v>-19.760849238499983</v>
      </c>
      <c r="Z373" s="80">
        <f t="shared" ca="1" si="240"/>
        <v>0</v>
      </c>
      <c r="AA373" s="80">
        <f t="shared" ca="1" si="250"/>
        <v>0</v>
      </c>
      <c r="AB373" s="81">
        <f t="shared" ca="1" si="232"/>
        <v>-20.598164800617816</v>
      </c>
      <c r="AC373" s="79">
        <f t="shared" ca="1" si="233"/>
        <v>47815.131018121683</v>
      </c>
      <c r="AD373" s="35"/>
      <c r="AE373" s="55">
        <f t="shared" ca="1" si="251"/>
        <v>3.710811547546744E-2</v>
      </c>
      <c r="AF373" s="78">
        <f t="shared" ca="1" si="252"/>
        <v>1.0595143519206996E-2</v>
      </c>
      <c r="AG373" s="35"/>
      <c r="AH373" s="35"/>
      <c r="AR373" s="69">
        <f t="shared" si="241"/>
        <v>31</v>
      </c>
      <c r="AS373" s="70">
        <f t="shared" si="253"/>
        <v>370</v>
      </c>
      <c r="AT373" s="71">
        <f t="shared" ca="1" si="260"/>
        <v>3.6983202281159859E-2</v>
      </c>
      <c r="AU373" s="72">
        <f t="shared" ca="1" si="242"/>
        <v>9.059659612918658E-3</v>
      </c>
      <c r="AV373" s="73">
        <f t="shared" ca="1" si="243"/>
        <v>1.0090596596129187</v>
      </c>
      <c r="AW373" s="74">
        <f ca="1">PRODUCT(AV$4:AV373)</f>
        <v>26.262099593502747</v>
      </c>
      <c r="BO373" s="70">
        <f t="shared" si="254"/>
        <v>370</v>
      </c>
      <c r="BP373" s="171">
        <f t="shared" ca="1" si="257"/>
        <v>0.1143</v>
      </c>
      <c r="BQ373" s="172">
        <f t="shared" ca="1" si="244"/>
        <v>9.059659612918658E-3</v>
      </c>
      <c r="BR373" s="172">
        <f t="shared" ca="1" si="256"/>
        <v>3.8077686684555974E-2</v>
      </c>
    </row>
    <row r="374" spans="5:70">
      <c r="E374">
        <f t="shared" si="258"/>
        <v>371</v>
      </c>
      <c r="F374" s="64">
        <f t="shared" si="245"/>
        <v>85.833333333332348</v>
      </c>
      <c r="G374" s="55">
        <f t="shared" si="226"/>
        <v>0</v>
      </c>
      <c r="H374" s="78">
        <f t="shared" si="255"/>
        <v>1</v>
      </c>
      <c r="I374" s="79">
        <f t="shared" ca="1" si="234"/>
        <v>1828380.9884177826</v>
      </c>
      <c r="J374" s="79">
        <f t="shared" ca="1" si="227"/>
        <v>16564.509397796883</v>
      </c>
      <c r="K374" s="80">
        <f t="shared" ca="1" si="228"/>
        <v>-20</v>
      </c>
      <c r="L374" s="80">
        <f t="shared" ca="1" si="235"/>
        <v>-1523.6508236814857</v>
      </c>
      <c r="M374" s="80">
        <f t="shared" ca="1" si="259"/>
        <v>0</v>
      </c>
      <c r="N374" s="80">
        <f t="shared" ca="1" si="236"/>
        <v>0</v>
      </c>
      <c r="O374" s="81">
        <f t="shared" ca="1" si="229"/>
        <v>-1944.1138067905574</v>
      </c>
      <c r="P374" s="79">
        <f t="shared" ca="1" si="230"/>
        <v>1841457.7331851074</v>
      </c>
      <c r="Q374" s="35"/>
      <c r="R374">
        <f t="shared" ca="1" si="237"/>
        <v>491</v>
      </c>
      <c r="S374" s="78">
        <f t="shared" ca="1" si="246"/>
        <v>95.833333333331581</v>
      </c>
      <c r="T374" s="55">
        <f t="shared" ca="1" si="238"/>
        <v>3.710811547546744E-2</v>
      </c>
      <c r="U374" s="78">
        <f t="shared" ca="1" si="239"/>
        <v>1.0201977710017112E-2</v>
      </c>
      <c r="V374" s="79">
        <f t="shared" ca="1" si="247"/>
        <v>46040.801614826618</v>
      </c>
      <c r="W374" s="79">
        <f t="shared" ca="1" si="231"/>
        <v>417.11399093624482</v>
      </c>
      <c r="X374" s="80">
        <f t="shared" ca="1" si="248"/>
        <v>-0.20403955420034225</v>
      </c>
      <c r="Y374" s="80">
        <f t="shared" ca="1" si="249"/>
        <v>-19.183667339511093</v>
      </c>
      <c r="Z374" s="80">
        <f t="shared" ca="1" si="240"/>
        <v>0</v>
      </c>
      <c r="AA374" s="80">
        <f t="shared" ca="1" si="250"/>
        <v>0</v>
      </c>
      <c r="AB374" s="81">
        <f t="shared" ca="1" si="232"/>
        <v>-19.833805722613778</v>
      </c>
      <c r="AC374" s="79">
        <f t="shared" ca="1" si="233"/>
        <v>46418.694093146543</v>
      </c>
      <c r="AD374" s="35"/>
      <c r="AE374" s="55">
        <f t="shared" ca="1" si="251"/>
        <v>3.710811547546744E-2</v>
      </c>
      <c r="AF374" s="78">
        <f t="shared" ca="1" si="252"/>
        <v>1.0201977710017112E-2</v>
      </c>
      <c r="AG374" s="35"/>
      <c r="AH374" s="35"/>
      <c r="AR374" s="69">
        <f t="shared" si="241"/>
        <v>31</v>
      </c>
      <c r="AS374" s="70">
        <f t="shared" si="253"/>
        <v>371</v>
      </c>
      <c r="AT374" s="71">
        <f t="shared" ca="1" si="260"/>
        <v>3.6648147057096833E-2</v>
      </c>
      <c r="AU374" s="72">
        <f t="shared" ca="1" si="242"/>
        <v>9.059659612918658E-3</v>
      </c>
      <c r="AV374" s="73">
        <f t="shared" ca="1" si="243"/>
        <v>1.0090596596129187</v>
      </c>
      <c r="AW374" s="74">
        <f ca="1">PRODUCT(AV$4:AV374)</f>
        <v>26.500025276540452</v>
      </c>
      <c r="BO374" s="70">
        <f t="shared" si="254"/>
        <v>371</v>
      </c>
      <c r="BP374" s="171">
        <f t="shared" ca="1" si="257"/>
        <v>0.1143</v>
      </c>
      <c r="BQ374" s="172">
        <f t="shared" ca="1" si="244"/>
        <v>9.059659612918658E-3</v>
      </c>
      <c r="BR374" s="172">
        <f t="shared" ca="1" si="256"/>
        <v>3.7735813062988566E-2</v>
      </c>
    </row>
    <row r="375" spans="5:70">
      <c r="E375">
        <f t="shared" si="258"/>
        <v>372</v>
      </c>
      <c r="F375" s="64">
        <f t="shared" si="245"/>
        <v>85.916666666665677</v>
      </c>
      <c r="G375" s="55">
        <f t="shared" si="226"/>
        <v>0</v>
      </c>
      <c r="H375" s="78">
        <f t="shared" si="255"/>
        <v>1</v>
      </c>
      <c r="I375" s="79">
        <f t="shared" ca="1" si="234"/>
        <v>1841457.7331851074</v>
      </c>
      <c r="J375" s="79">
        <f t="shared" ca="1" si="227"/>
        <v>16682.980254233858</v>
      </c>
      <c r="K375" s="80">
        <f t="shared" ca="1" si="228"/>
        <v>-20</v>
      </c>
      <c r="L375" s="80">
        <f t="shared" ca="1" si="235"/>
        <v>-1534.5481109875896</v>
      </c>
      <c r="M375" s="80">
        <f t="shared" ca="1" si="259"/>
        <v>0</v>
      </c>
      <c r="N375" s="80">
        <f t="shared" ca="1" si="236"/>
        <v>0</v>
      </c>
      <c r="O375" s="81">
        <f t="shared" ca="1" si="229"/>
        <v>-1944.1138067905574</v>
      </c>
      <c r="P375" s="79">
        <f t="shared" ca="1" si="230"/>
        <v>1854642.051521563</v>
      </c>
      <c r="Q375" s="35"/>
      <c r="R375">
        <f t="shared" ca="1" si="237"/>
        <v>492</v>
      </c>
      <c r="S375" s="78">
        <f t="shared" ca="1" si="246"/>
        <v>95.916666666664909</v>
      </c>
      <c r="T375" s="55">
        <f t="shared" ca="1" si="238"/>
        <v>3.710811547546744E-2</v>
      </c>
      <c r="U375" s="78">
        <f t="shared" ca="1" si="239"/>
        <v>9.8234015430756529E-3</v>
      </c>
      <c r="V375" s="79">
        <f t="shared" ca="1" si="247"/>
        <v>44696.183832517665</v>
      </c>
      <c r="W375" s="79">
        <f t="shared" ca="1" si="231"/>
        <v>404.93221151904817</v>
      </c>
      <c r="X375" s="80">
        <f t="shared" ca="1" si="248"/>
        <v>-0.19646803086151304</v>
      </c>
      <c r="Y375" s="80">
        <f t="shared" ca="1" si="249"/>
        <v>-18.623409930215693</v>
      </c>
      <c r="Z375" s="80">
        <f t="shared" ca="1" si="240"/>
        <v>0</v>
      </c>
      <c r="AA375" s="80">
        <f t="shared" ca="1" si="250"/>
        <v>0</v>
      </c>
      <c r="AB375" s="81">
        <f t="shared" ca="1" si="232"/>
        <v>-19.097810569541043</v>
      </c>
      <c r="AC375" s="79">
        <f t="shared" ca="1" si="233"/>
        <v>45063.198355506102</v>
      </c>
      <c r="AD375" s="35"/>
      <c r="AE375" s="55">
        <f t="shared" ca="1" si="251"/>
        <v>3.710811547546744E-2</v>
      </c>
      <c r="AF375" s="78">
        <f t="shared" ca="1" si="252"/>
        <v>9.8234015430756529E-3</v>
      </c>
      <c r="AG375" s="130">
        <f ca="1">(OFFSET($AC$4,MATCH(100,S4:S784,1),0)/OFFSET($U$4,MATCH(100,S4:S784,1),0))</f>
        <v>6675688.4021752533</v>
      </c>
      <c r="AH375" s="35"/>
      <c r="AR375" s="69">
        <f t="shared" si="241"/>
        <v>31</v>
      </c>
      <c r="AS375" s="70">
        <f t="shared" si="253"/>
        <v>372</v>
      </c>
      <c r="AT375" s="71">
        <f t="shared" ca="1" si="260"/>
        <v>3.6316127319315349E-2</v>
      </c>
      <c r="AU375" s="72">
        <f t="shared" ca="1" si="242"/>
        <v>9.059659612918658E-3</v>
      </c>
      <c r="AV375" s="73">
        <f t="shared" ca="1" si="243"/>
        <v>1.0090596596129187</v>
      </c>
      <c r="AW375" s="74">
        <f ca="1">PRODUCT(AV$4:AV375)</f>
        <v>26.74010648527965</v>
      </c>
      <c r="BO375" s="70">
        <f t="shared" si="254"/>
        <v>372</v>
      </c>
      <c r="BP375" s="171">
        <f t="shared" ca="1" si="257"/>
        <v>0.1143</v>
      </c>
      <c r="BQ375" s="172">
        <f t="shared" ca="1" si="244"/>
        <v>9.059659612918658E-3</v>
      </c>
      <c r="BR375" s="172">
        <f t="shared" ca="1" si="256"/>
        <v>3.7397008891886782E-2</v>
      </c>
    </row>
    <row r="376" spans="5:70">
      <c r="E376">
        <f t="shared" si="258"/>
        <v>373</v>
      </c>
      <c r="F376" s="64">
        <f t="shared" si="245"/>
        <v>85.999999999999005</v>
      </c>
      <c r="G376" s="55">
        <f t="shared" si="226"/>
        <v>0</v>
      </c>
      <c r="H376" s="78">
        <f t="shared" si="255"/>
        <v>1</v>
      </c>
      <c r="I376" s="79">
        <f t="shared" ca="1" si="234"/>
        <v>1854642.051521563</v>
      </c>
      <c r="J376" s="79">
        <f t="shared" ca="1" si="227"/>
        <v>16802.425690590509</v>
      </c>
      <c r="K376" s="80">
        <f t="shared" ca="1" si="228"/>
        <v>-20</v>
      </c>
      <c r="L376" s="80">
        <f t="shared" ca="1" si="235"/>
        <v>-1545.5350429346358</v>
      </c>
      <c r="M376" s="80">
        <f t="shared" ca="1" si="259"/>
        <v>-13909.815386411721</v>
      </c>
      <c r="N376" s="80">
        <f t="shared" ca="1" si="236"/>
        <v>0</v>
      </c>
      <c r="O376" s="81">
        <f t="shared" ca="1" si="229"/>
        <v>-1944.1138067905574</v>
      </c>
      <c r="P376" s="79">
        <f t="shared" ca="1" si="230"/>
        <v>1854025.0129760164</v>
      </c>
      <c r="Q376" s="35"/>
      <c r="R376">
        <f t="shared" ca="1" si="237"/>
        <v>493</v>
      </c>
      <c r="S376" s="78">
        <f t="shared" ca="1" si="246"/>
        <v>95.999999999998238</v>
      </c>
      <c r="T376" s="55">
        <f t="shared" ca="1" si="238"/>
        <v>3.710811547546744E-2</v>
      </c>
      <c r="U376" s="78">
        <f t="shared" ca="1" si="239"/>
        <v>9.458873624253317E-3</v>
      </c>
      <c r="V376" s="79">
        <f t="shared" ca="1" si="247"/>
        <v>43390.987987236083</v>
      </c>
      <c r="W376" s="79">
        <f t="shared" ca="1" si="231"/>
        <v>393.10758143260142</v>
      </c>
      <c r="X376" s="80">
        <f t="shared" ca="1" si="248"/>
        <v>-0.18917747248506633</v>
      </c>
      <c r="Y376" s="80">
        <f t="shared" ca="1" si="249"/>
        <v>-18.079578328015035</v>
      </c>
      <c r="Z376" s="80">
        <f t="shared" ca="1" si="240"/>
        <v>-325.43240990427063</v>
      </c>
      <c r="AA376" s="80">
        <f t="shared" ca="1" si="250"/>
        <v>0</v>
      </c>
      <c r="AB376" s="81">
        <f t="shared" ca="1" si="232"/>
        <v>-18.389126809597911</v>
      </c>
      <c r="AC376" s="79">
        <f t="shared" ca="1" si="233"/>
        <v>43422.005276154319</v>
      </c>
      <c r="AD376" s="35"/>
      <c r="AE376" s="55">
        <f t="shared" ca="1" si="251"/>
        <v>3.710811547546744E-2</v>
      </c>
      <c r="AF376" s="78">
        <f t="shared" ca="1" si="252"/>
        <v>9.458873624253317E-3</v>
      </c>
      <c r="AG376" s="62"/>
      <c r="AH376" s="35"/>
      <c r="AR376" s="69">
        <f t="shared" si="241"/>
        <v>32</v>
      </c>
      <c r="AS376" s="70">
        <f t="shared" si="253"/>
        <v>373</v>
      </c>
      <c r="AT376" s="71">
        <f t="shared" ca="1" si="260"/>
        <v>3.5987115567342937E-2</v>
      </c>
      <c r="AU376" s="72">
        <f t="shared" ca="1" si="242"/>
        <v>9.059659612918658E-3</v>
      </c>
      <c r="AV376" s="73">
        <f t="shared" ca="1" si="243"/>
        <v>1.0090596596129187</v>
      </c>
      <c r="AW376" s="74">
        <f ca="1">PRODUCT(AV$4:AV376)</f>
        <v>26.982362748049482</v>
      </c>
      <c r="BO376" s="70">
        <f t="shared" si="254"/>
        <v>373</v>
      </c>
      <c r="BP376" s="171">
        <f t="shared" ca="1" si="257"/>
        <v>0.1143</v>
      </c>
      <c r="BQ376" s="172">
        <f t="shared" ca="1" si="244"/>
        <v>9.059659612918658E-3</v>
      </c>
      <c r="BR376" s="172">
        <f t="shared" ca="1" si="256"/>
        <v>3.7061246612744882E-2</v>
      </c>
    </row>
    <row r="377" spans="5:70">
      <c r="E377">
        <f t="shared" si="258"/>
        <v>374</v>
      </c>
      <c r="F377" s="64">
        <f t="shared" si="245"/>
        <v>86.083333333332334</v>
      </c>
      <c r="G377" s="55">
        <f t="shared" si="226"/>
        <v>0</v>
      </c>
      <c r="H377" s="78">
        <f t="shared" si="255"/>
        <v>1</v>
      </c>
      <c r="I377" s="79">
        <f t="shared" ca="1" si="234"/>
        <v>1854025.0129760164</v>
      </c>
      <c r="J377" s="79">
        <f t="shared" ca="1" si="227"/>
        <v>16796.835531399807</v>
      </c>
      <c r="K377" s="80">
        <f t="shared" ca="1" si="228"/>
        <v>-20</v>
      </c>
      <c r="L377" s="80">
        <f t="shared" ca="1" si="235"/>
        <v>-1545.0208441466805</v>
      </c>
      <c r="M377" s="80">
        <f t="shared" ca="1" si="259"/>
        <v>0</v>
      </c>
      <c r="N377" s="80">
        <f t="shared" ca="1" si="236"/>
        <v>0</v>
      </c>
      <c r="O377" s="81">
        <f t="shared" ca="1" si="229"/>
        <v>-1944.1138067905574</v>
      </c>
      <c r="P377" s="79">
        <f t="shared" ca="1" si="230"/>
        <v>1867312.7138564789</v>
      </c>
      <c r="Q377" s="35"/>
      <c r="R377">
        <f t="shared" ca="1" si="237"/>
        <v>494</v>
      </c>
      <c r="S377" s="78">
        <f t="shared" ca="1" si="246"/>
        <v>96.083333333331566</v>
      </c>
      <c r="T377" s="55">
        <f t="shared" ca="1" si="238"/>
        <v>3.710811547546744E-2</v>
      </c>
      <c r="U377" s="78">
        <f t="shared" ca="1" si="239"/>
        <v>9.1078726495366722E-3</v>
      </c>
      <c r="V377" s="79">
        <f t="shared" ca="1" si="247"/>
        <v>41810.696490190428</v>
      </c>
      <c r="W377" s="79">
        <f t="shared" ca="1" si="231"/>
        <v>378.79067838017812</v>
      </c>
      <c r="X377" s="80">
        <f t="shared" ca="1" si="248"/>
        <v>-0.18215745299073344</v>
      </c>
      <c r="Y377" s="80">
        <f t="shared" ca="1" si="249"/>
        <v>-17.421123537579348</v>
      </c>
      <c r="Z377" s="80">
        <f t="shared" ca="1" si="240"/>
        <v>0</v>
      </c>
      <c r="AA377" s="80">
        <f t="shared" ca="1" si="250"/>
        <v>0</v>
      </c>
      <c r="AB377" s="81">
        <f t="shared" ca="1" si="232"/>
        <v>-17.706740968454341</v>
      </c>
      <c r="AC377" s="79">
        <f t="shared" ca="1" si="233"/>
        <v>42154.17714661159</v>
      </c>
      <c r="AD377" s="35"/>
      <c r="AE377" s="55">
        <f t="shared" ca="1" si="251"/>
        <v>3.710811547546744E-2</v>
      </c>
      <c r="AF377" s="78">
        <f t="shared" ca="1" si="252"/>
        <v>9.1078726495366722E-3</v>
      </c>
      <c r="AG377" s="62"/>
      <c r="AH377" s="35"/>
      <c r="AR377" s="69">
        <f t="shared" si="241"/>
        <v>32</v>
      </c>
      <c r="AS377" s="70">
        <f t="shared" si="253"/>
        <v>374</v>
      </c>
      <c r="AT377" s="71">
        <f t="shared" ca="1" si="260"/>
        <v>3.5661084549852042E-2</v>
      </c>
      <c r="AU377" s="72">
        <f t="shared" ca="1" si="242"/>
        <v>9.059659612918658E-3</v>
      </c>
      <c r="AV377" s="73">
        <f t="shared" ca="1" si="243"/>
        <v>1.0090596596129187</v>
      </c>
      <c r="AW377" s="74">
        <f ca="1">PRODUCT(AV$4:AV377)</f>
        <v>27.226813770099106</v>
      </c>
      <c r="BO377" s="70">
        <f t="shared" si="254"/>
        <v>374</v>
      </c>
      <c r="BP377" s="171">
        <f t="shared" ca="1" si="257"/>
        <v>0.1143</v>
      </c>
      <c r="BQ377" s="172">
        <f t="shared" ca="1" si="244"/>
        <v>9.059659612918658E-3</v>
      </c>
      <c r="BR377" s="172">
        <f t="shared" ca="1" si="256"/>
        <v>3.6728498914486186E-2</v>
      </c>
    </row>
    <row r="378" spans="5:70">
      <c r="E378">
        <f t="shared" si="258"/>
        <v>375</v>
      </c>
      <c r="F378" s="64">
        <f t="shared" si="245"/>
        <v>86.166666666665662</v>
      </c>
      <c r="G378" s="55">
        <f t="shared" si="226"/>
        <v>0</v>
      </c>
      <c r="H378" s="78">
        <f t="shared" si="255"/>
        <v>1</v>
      </c>
      <c r="I378" s="79">
        <f t="shared" ca="1" si="234"/>
        <v>1867312.7138564789</v>
      </c>
      <c r="J378" s="79">
        <f t="shared" ca="1" si="227"/>
        <v>16917.217578415075</v>
      </c>
      <c r="K378" s="80">
        <f t="shared" ca="1" si="228"/>
        <v>-20</v>
      </c>
      <c r="L378" s="80">
        <f t="shared" ca="1" si="235"/>
        <v>-1556.0939282137326</v>
      </c>
      <c r="M378" s="80">
        <f t="shared" ca="1" si="259"/>
        <v>0</v>
      </c>
      <c r="N378" s="80">
        <f t="shared" ca="1" si="236"/>
        <v>0</v>
      </c>
      <c r="O378" s="81">
        <f t="shared" ca="1" si="229"/>
        <v>-1944.1138067905574</v>
      </c>
      <c r="P378" s="79">
        <f t="shared" ca="1" si="230"/>
        <v>1880709.7236998896</v>
      </c>
      <c r="Q378" s="35"/>
      <c r="R378">
        <f t="shared" ca="1" si="237"/>
        <v>495</v>
      </c>
      <c r="S378" s="78">
        <f t="shared" ca="1" si="246"/>
        <v>96.166666666664895</v>
      </c>
      <c r="T378" s="55">
        <f t="shared" ca="1" si="238"/>
        <v>3.710811547546744E-2</v>
      </c>
      <c r="U378" s="78">
        <f t="shared" ca="1" si="239"/>
        <v>8.7698966595218131E-3</v>
      </c>
      <c r="V378" s="79">
        <f t="shared" ca="1" si="247"/>
        <v>40589.915073281816</v>
      </c>
      <c r="W378" s="79">
        <f t="shared" ca="1" si="231"/>
        <v>367.73081428120952</v>
      </c>
      <c r="X378" s="80">
        <f t="shared" ca="1" si="248"/>
        <v>-0.17539793319043626</v>
      </c>
      <c r="Y378" s="80">
        <f t="shared" ca="1" si="249"/>
        <v>-16.912464613867424</v>
      </c>
      <c r="Z378" s="80">
        <f t="shared" ca="1" si="240"/>
        <v>0</v>
      </c>
      <c r="AA378" s="80">
        <f t="shared" ca="1" si="250"/>
        <v>0</v>
      </c>
      <c r="AB378" s="81">
        <f t="shared" ca="1" si="232"/>
        <v>-17.049677179902744</v>
      </c>
      <c r="AC378" s="79">
        <f t="shared" ca="1" si="233"/>
        <v>40923.508347836068</v>
      </c>
      <c r="AD378" s="35"/>
      <c r="AE378" s="55">
        <f t="shared" ca="1" si="251"/>
        <v>3.710811547546744E-2</v>
      </c>
      <c r="AF378" s="78">
        <f t="shared" ca="1" si="252"/>
        <v>8.7698966595218131E-3</v>
      </c>
      <c r="AG378" s="62">
        <f ca="1">AF378*10000</f>
        <v>87.698966595218138</v>
      </c>
      <c r="AH378" s="35"/>
      <c r="AR378" s="69">
        <f t="shared" si="241"/>
        <v>32</v>
      </c>
      <c r="AS378" s="70">
        <f t="shared" si="253"/>
        <v>375</v>
      </c>
      <c r="AT378" s="71">
        <f t="shared" ca="1" si="260"/>
        <v>3.5338007262402868E-2</v>
      </c>
      <c r="AU378" s="72">
        <f t="shared" ca="1" si="242"/>
        <v>9.059659612918658E-3</v>
      </c>
      <c r="AV378" s="73">
        <f t="shared" ca="1" si="243"/>
        <v>1.0090596596129187</v>
      </c>
      <c r="AW378" s="74">
        <f ca="1">PRODUCT(AV$4:AV378)</f>
        <v>27.473479435200531</v>
      </c>
      <c r="BO378" s="70">
        <f t="shared" si="254"/>
        <v>375</v>
      </c>
      <c r="BP378" s="171">
        <f t="shared" ca="1" si="257"/>
        <v>0.1143</v>
      </c>
      <c r="BQ378" s="172">
        <f t="shared" ca="1" si="244"/>
        <v>9.059659612918658E-3</v>
      </c>
      <c r="BR378" s="172">
        <f t="shared" ca="1" si="256"/>
        <v>3.6398738731241581E-2</v>
      </c>
    </row>
    <row r="379" spans="5:70">
      <c r="E379">
        <f t="shared" si="258"/>
        <v>376</v>
      </c>
      <c r="F379" s="64">
        <f t="shared" si="245"/>
        <v>86.249999999998991</v>
      </c>
      <c r="G379" s="55">
        <f t="shared" si="226"/>
        <v>0</v>
      </c>
      <c r="H379" s="78">
        <f t="shared" si="255"/>
        <v>1</v>
      </c>
      <c r="I379" s="79">
        <f t="shared" ca="1" si="234"/>
        <v>1880709.7236998896</v>
      </c>
      <c r="J379" s="79">
        <f t="shared" ca="1" si="227"/>
        <v>17038.5899274273</v>
      </c>
      <c r="K379" s="80">
        <f t="shared" ca="1" si="228"/>
        <v>-20</v>
      </c>
      <c r="L379" s="80">
        <f t="shared" ca="1" si="235"/>
        <v>-1567.2581030832414</v>
      </c>
      <c r="M379" s="80">
        <f t="shared" ca="1" si="259"/>
        <v>0</v>
      </c>
      <c r="N379" s="80">
        <f t="shared" ca="1" si="236"/>
        <v>0</v>
      </c>
      <c r="O379" s="81">
        <f t="shared" ca="1" si="229"/>
        <v>-1944.1138067905574</v>
      </c>
      <c r="P379" s="79">
        <f t="shared" ca="1" si="230"/>
        <v>1894216.9417174428</v>
      </c>
      <c r="Q379" s="35"/>
      <c r="R379">
        <f t="shared" ca="1" si="237"/>
        <v>496</v>
      </c>
      <c r="S379" s="78">
        <f t="shared" ca="1" si="246"/>
        <v>96.249999999998224</v>
      </c>
      <c r="T379" s="55">
        <f t="shared" ca="1" si="238"/>
        <v>3.710811547546744E-2</v>
      </c>
      <c r="U379" s="78">
        <f t="shared" ca="1" si="239"/>
        <v>8.4444623215723623E-3</v>
      </c>
      <c r="V379" s="79">
        <f t="shared" ca="1" si="247"/>
        <v>39404.914074403314</v>
      </c>
      <c r="W379" s="79">
        <f t="shared" ca="1" si="231"/>
        <v>356.99510859040168</v>
      </c>
      <c r="X379" s="80">
        <f t="shared" ca="1" si="248"/>
        <v>-0.16888924643144726</v>
      </c>
      <c r="Y379" s="80">
        <f t="shared" ca="1" si="249"/>
        <v>-16.418714197668049</v>
      </c>
      <c r="Z379" s="80">
        <f t="shared" ca="1" si="240"/>
        <v>0</v>
      </c>
      <c r="AA379" s="80">
        <f t="shared" ca="1" si="250"/>
        <v>0</v>
      </c>
      <c r="AB379" s="81">
        <f t="shared" ca="1" si="232"/>
        <v>-16.416995790291473</v>
      </c>
      <c r="AC379" s="79">
        <f t="shared" ca="1" si="233"/>
        <v>39728.904583759329</v>
      </c>
      <c r="AE379" s="55">
        <f t="shared" ca="1" si="251"/>
        <v>3.710811547546744E-2</v>
      </c>
      <c r="AF379" s="78">
        <f t="shared" ca="1" si="252"/>
        <v>8.4444623215723623E-3</v>
      </c>
      <c r="AG379" s="62">
        <f ca="1">AF379*10000</f>
        <v>84.444623215723624</v>
      </c>
      <c r="AH379" s="35"/>
      <c r="AR379" s="69">
        <f t="shared" si="241"/>
        <v>32</v>
      </c>
      <c r="AS379" s="70">
        <f t="shared" si="253"/>
        <v>376</v>
      </c>
      <c r="AT379" s="71">
        <f t="shared" ca="1" si="260"/>
        <v>3.5017856945206649E-2</v>
      </c>
      <c r="AU379" s="72">
        <f t="shared" ca="1" si="242"/>
        <v>9.059659612918658E-3</v>
      </c>
      <c r="AV379" s="73">
        <f t="shared" ca="1" si="243"/>
        <v>1.0090596596129187</v>
      </c>
      <c r="AW379" s="74">
        <f ca="1">PRODUCT(AV$4:AV379)</f>
        <v>27.72237980726597</v>
      </c>
      <c r="BO379" s="70">
        <f t="shared" si="254"/>
        <v>376</v>
      </c>
      <c r="BP379" s="171">
        <f t="shared" ca="1" si="257"/>
        <v>0.1143</v>
      </c>
      <c r="BQ379" s="172">
        <f t="shared" ca="1" si="244"/>
        <v>9.059659612918658E-3</v>
      </c>
      <c r="BR379" s="172">
        <f t="shared" ca="1" si="256"/>
        <v>3.6071939240147954E-2</v>
      </c>
    </row>
    <row r="380" spans="5:70">
      <c r="E380">
        <f t="shared" si="258"/>
        <v>377</v>
      </c>
      <c r="F380" s="64">
        <f t="shared" si="245"/>
        <v>86.33333333333232</v>
      </c>
      <c r="G380" s="55">
        <f t="shared" si="226"/>
        <v>0</v>
      </c>
      <c r="H380" s="78">
        <f t="shared" si="255"/>
        <v>1</v>
      </c>
      <c r="I380" s="79">
        <f t="shared" ca="1" si="234"/>
        <v>1894216.9417174428</v>
      </c>
      <c r="J380" s="79">
        <f t="shared" ca="1" si="227"/>
        <v>17160.960724983812</v>
      </c>
      <c r="K380" s="80">
        <f t="shared" ca="1" si="228"/>
        <v>-20</v>
      </c>
      <c r="L380" s="80">
        <f t="shared" ca="1" si="235"/>
        <v>-1578.5141180978692</v>
      </c>
      <c r="M380" s="80">
        <f t="shared" ca="1" si="259"/>
        <v>0</v>
      </c>
      <c r="N380" s="80">
        <f t="shared" ca="1" si="236"/>
        <v>0</v>
      </c>
      <c r="O380" s="81">
        <f t="shared" ca="1" si="229"/>
        <v>-1944.1138067905574</v>
      </c>
      <c r="P380" s="79">
        <f t="shared" ca="1" si="230"/>
        <v>1907835.274517538</v>
      </c>
      <c r="Q380" s="35"/>
      <c r="R380">
        <f t="shared" ca="1" si="237"/>
        <v>497</v>
      </c>
      <c r="S380" s="78">
        <f t="shared" ca="1" si="246"/>
        <v>96.333333333331552</v>
      </c>
      <c r="T380" s="55">
        <f t="shared" ca="1" si="238"/>
        <v>3.710811547546744E-2</v>
      </c>
      <c r="U380" s="78">
        <f t="shared" ca="1" si="239"/>
        <v>8.1311042386152214E-3</v>
      </c>
      <c r="V380" s="79">
        <f t="shared" ca="1" si="247"/>
        <v>38254.639804751358</v>
      </c>
      <c r="W380" s="79">
        <f t="shared" ca="1" si="231"/>
        <v>346.57401524585634</v>
      </c>
      <c r="X380" s="80">
        <f t="shared" ca="1" si="248"/>
        <v>-0.16262208477230444</v>
      </c>
      <c r="Y380" s="80">
        <f t="shared" ca="1" si="249"/>
        <v>-15.939433251979734</v>
      </c>
      <c r="Z380" s="80">
        <f t="shared" ca="1" si="240"/>
        <v>0</v>
      </c>
      <c r="AA380" s="80">
        <f t="shared" ca="1" si="250"/>
        <v>0</v>
      </c>
      <c r="AB380" s="81">
        <f t="shared" ca="1" si="232"/>
        <v>-15.807792014745075</v>
      </c>
      <c r="AC380" s="79">
        <f t="shared" ca="1" si="233"/>
        <v>38569.303972645706</v>
      </c>
      <c r="AD380" s="35"/>
      <c r="AE380" s="55">
        <f t="shared" ca="1" si="251"/>
        <v>3.710811547546744E-2</v>
      </c>
      <c r="AF380" s="78">
        <f t="shared" ca="1" si="252"/>
        <v>8.1311042386152214E-3</v>
      </c>
      <c r="AG380" s="62">
        <f ca="1">AF380*10000</f>
        <v>81.311042386152209</v>
      </c>
      <c r="AH380" s="35"/>
      <c r="AR380" s="69">
        <f t="shared" si="241"/>
        <v>32</v>
      </c>
      <c r="AS380" s="70">
        <f t="shared" si="253"/>
        <v>377</v>
      </c>
      <c r="AT380" s="71">
        <f t="shared" ca="1" si="260"/>
        <v>3.4700607080909197E-2</v>
      </c>
      <c r="AU380" s="72">
        <f t="shared" ca="1" si="242"/>
        <v>9.059659612918658E-3</v>
      </c>
      <c r="AV380" s="73">
        <f t="shared" ca="1" si="243"/>
        <v>1.0090596596129187</v>
      </c>
      <c r="AW380" s="74">
        <f ca="1">PRODUCT(AV$4:AV380)</f>
        <v>27.973535131979848</v>
      </c>
      <c r="BO380" s="70">
        <f t="shared" si="254"/>
        <v>377</v>
      </c>
      <c r="BP380" s="171">
        <f t="shared" ca="1" si="257"/>
        <v>0.1143</v>
      </c>
      <c r="BQ380" s="172">
        <f t="shared" ca="1" si="244"/>
        <v>9.059659612918658E-3</v>
      </c>
      <c r="BR380" s="172">
        <f t="shared" ca="1" si="256"/>
        <v>3.5748073859166431E-2</v>
      </c>
    </row>
    <row r="381" spans="5:70">
      <c r="E381">
        <f t="shared" si="258"/>
        <v>378</v>
      </c>
      <c r="F381" s="64">
        <f t="shared" si="245"/>
        <v>86.416666666665648</v>
      </c>
      <c r="G381" s="55">
        <f t="shared" si="226"/>
        <v>0</v>
      </c>
      <c r="H381" s="78">
        <f t="shared" si="255"/>
        <v>1</v>
      </c>
      <c r="I381" s="79">
        <f t="shared" ca="1" si="234"/>
        <v>1907835.274517538</v>
      </c>
      <c r="J381" s="79">
        <f t="shared" ca="1" si="227"/>
        <v>17284.338184648121</v>
      </c>
      <c r="K381" s="80">
        <f t="shared" ca="1" si="228"/>
        <v>-20</v>
      </c>
      <c r="L381" s="80">
        <f t="shared" ca="1" si="235"/>
        <v>-1589.8627287646152</v>
      </c>
      <c r="M381" s="80">
        <f t="shared" ca="1" si="259"/>
        <v>0</v>
      </c>
      <c r="N381" s="80">
        <f t="shared" ca="1" si="236"/>
        <v>0</v>
      </c>
      <c r="O381" s="81">
        <f t="shared" ca="1" si="229"/>
        <v>-1944.1138067905574</v>
      </c>
      <c r="P381" s="79">
        <f t="shared" ca="1" si="230"/>
        <v>1921565.636166631</v>
      </c>
      <c r="Q381" s="35"/>
      <c r="R381">
        <f t="shared" ca="1" si="237"/>
        <v>498</v>
      </c>
      <c r="S381" s="78">
        <f t="shared" ca="1" si="246"/>
        <v>96.416666666664881</v>
      </c>
      <c r="T381" s="55">
        <f t="shared" ca="1" si="238"/>
        <v>3.710811547546744E-2</v>
      </c>
      <c r="U381" s="78">
        <f t="shared" ca="1" si="239"/>
        <v>7.8293742835856255E-3</v>
      </c>
      <c r="V381" s="79">
        <f t="shared" ca="1" si="247"/>
        <v>37138.069787020366</v>
      </c>
      <c r="W381" s="79">
        <f t="shared" ca="1" si="231"/>
        <v>336.45827095122303</v>
      </c>
      <c r="X381" s="80">
        <f t="shared" ca="1" si="248"/>
        <v>-0.15658748567171252</v>
      </c>
      <c r="Y381" s="80">
        <f t="shared" ca="1" si="249"/>
        <v>-15.474195744591819</v>
      </c>
      <c r="Z381" s="80">
        <f t="shared" ca="1" si="240"/>
        <v>0</v>
      </c>
      <c r="AA381" s="80">
        <f t="shared" ca="1" si="250"/>
        <v>0</v>
      </c>
      <c r="AB381" s="81">
        <f t="shared" ca="1" si="232"/>
        <v>-15.221194643249744</v>
      </c>
      <c r="AC381" s="79">
        <f t="shared" ca="1" si="233"/>
        <v>37443.67608009807</v>
      </c>
      <c r="AD381" s="35"/>
      <c r="AE381" s="55">
        <f t="shared" ca="1" si="251"/>
        <v>3.710811547546744E-2</v>
      </c>
      <c r="AF381" s="78">
        <f t="shared" ca="1" si="252"/>
        <v>7.8293742835856255E-3</v>
      </c>
      <c r="AG381" s="62">
        <f ca="1">AF381*10000</f>
        <v>78.29374283585625</v>
      </c>
      <c r="AH381" s="35"/>
      <c r="AR381" s="69">
        <f t="shared" si="241"/>
        <v>32</v>
      </c>
      <c r="AS381" s="70">
        <f t="shared" si="253"/>
        <v>378</v>
      </c>
      <c r="AT381" s="71">
        <f t="shared" ca="1" si="260"/>
        <v>3.4386231392394523E-2</v>
      </c>
      <c r="AU381" s="72">
        <f t="shared" ca="1" si="242"/>
        <v>9.059659612918658E-3</v>
      </c>
      <c r="AV381" s="73">
        <f t="shared" ca="1" si="243"/>
        <v>1.0090596596129187</v>
      </c>
      <c r="AW381" s="74">
        <f ca="1">PRODUCT(AV$4:AV381)</f>
        <v>28.226965838445608</v>
      </c>
      <c r="BO381" s="70">
        <f t="shared" si="254"/>
        <v>378</v>
      </c>
      <c r="BP381" s="171">
        <f t="shared" ca="1" si="257"/>
        <v>0.1143</v>
      </c>
      <c r="BQ381" s="172">
        <f t="shared" ca="1" si="244"/>
        <v>9.059659612918658E-3</v>
      </c>
      <c r="BR381" s="172">
        <f t="shared" ca="1" si="256"/>
        <v>3.5427116244920155E-2</v>
      </c>
    </row>
    <row r="382" spans="5:70">
      <c r="E382">
        <f t="shared" si="258"/>
        <v>379</v>
      </c>
      <c r="F382" s="64">
        <f t="shared" si="245"/>
        <v>86.499999999998977</v>
      </c>
      <c r="G382" s="55">
        <f t="shared" si="226"/>
        <v>0</v>
      </c>
      <c r="H382" s="78">
        <f t="shared" si="255"/>
        <v>1</v>
      </c>
      <c r="I382" s="79">
        <f t="shared" ca="1" si="234"/>
        <v>1921565.636166631</v>
      </c>
      <c r="J382" s="79">
        <f t="shared" ca="1" si="227"/>
        <v>17408.730587551174</v>
      </c>
      <c r="K382" s="80">
        <f t="shared" ca="1" si="228"/>
        <v>-20</v>
      </c>
      <c r="L382" s="80">
        <f t="shared" ca="1" si="235"/>
        <v>-1601.304696805526</v>
      </c>
      <c r="M382" s="80">
        <f t="shared" ca="1" si="259"/>
        <v>0</v>
      </c>
      <c r="N382" s="80">
        <f t="shared" ca="1" si="236"/>
        <v>0</v>
      </c>
      <c r="O382" s="81">
        <f t="shared" ca="1" si="229"/>
        <v>-1944.1138067905574</v>
      </c>
      <c r="P382" s="79">
        <f t="shared" ca="1" si="230"/>
        <v>1935408.9482505859</v>
      </c>
      <c r="Q382" s="35"/>
      <c r="R382">
        <f t="shared" ca="1" si="237"/>
        <v>499</v>
      </c>
      <c r="S382" s="78">
        <f t="shared" ca="1" si="246"/>
        <v>96.499999999998209</v>
      </c>
      <c r="T382" s="55">
        <f t="shared" ca="1" si="238"/>
        <v>3.710811547546744E-2</v>
      </c>
      <c r="U382" s="78">
        <f t="shared" ca="1" si="239"/>
        <v>7.5388409585696748E-3</v>
      </c>
      <c r="V382" s="79">
        <f t="shared" ca="1" si="247"/>
        <v>36054.211824291793</v>
      </c>
      <c r="W382" s="79">
        <f t="shared" ca="1" si="231"/>
        <v>326.63888674015067</v>
      </c>
      <c r="X382" s="80">
        <f t="shared" ca="1" si="248"/>
        <v>-0.15077681917139349</v>
      </c>
      <c r="Y382" s="80">
        <f t="shared" ca="1" si="249"/>
        <v>-15.022588260121582</v>
      </c>
      <c r="Z382" s="80">
        <f t="shared" ca="1" si="240"/>
        <v>0</v>
      </c>
      <c r="AA382" s="80">
        <f t="shared" ca="1" si="250"/>
        <v>0</v>
      </c>
      <c r="AB382" s="81">
        <f t="shared" ca="1" si="232"/>
        <v>-14.656364794753465</v>
      </c>
      <c r="AC382" s="79">
        <f t="shared" ca="1" si="233"/>
        <v>36351.02098115789</v>
      </c>
      <c r="AD382" s="35"/>
      <c r="AE382" s="55">
        <f t="shared" ca="1" si="251"/>
        <v>3.710811547546744E-2</v>
      </c>
      <c r="AF382" s="78">
        <f t="shared" ca="1" si="252"/>
        <v>7.5388409585696748E-3</v>
      </c>
      <c r="AG382" s="35"/>
      <c r="AH382" s="35"/>
      <c r="AR382" s="69">
        <f t="shared" si="241"/>
        <v>32</v>
      </c>
      <c r="AS382" s="70">
        <f t="shared" si="253"/>
        <v>379</v>
      </c>
      <c r="AT382" s="71">
        <f t="shared" ca="1" si="260"/>
        <v>3.4074703840608372E-2</v>
      </c>
      <c r="AU382" s="72">
        <f t="shared" ca="1" si="242"/>
        <v>9.059659612918658E-3</v>
      </c>
      <c r="AV382" s="73">
        <f t="shared" ca="1" si="243"/>
        <v>1.0090596596129187</v>
      </c>
      <c r="AW382" s="74">
        <f ca="1">PRODUCT(AV$4:AV382)</f>
        <v>28.48269254084741</v>
      </c>
      <c r="BO382" s="70">
        <f t="shared" si="254"/>
        <v>379</v>
      </c>
      <c r="BP382" s="171">
        <f t="shared" ca="1" si="257"/>
        <v>0.1143</v>
      </c>
      <c r="BQ382" s="172">
        <f t="shared" ca="1" si="244"/>
        <v>9.059659612918658E-3</v>
      </c>
      <c r="BR382" s="172">
        <f t="shared" ca="1" si="256"/>
        <v>3.5109040290551514E-2</v>
      </c>
    </row>
    <row r="383" spans="5:70">
      <c r="E383">
        <f t="shared" si="258"/>
        <v>380</v>
      </c>
      <c r="F383" s="64">
        <f t="shared" si="245"/>
        <v>86.583333333332305</v>
      </c>
      <c r="G383" s="55">
        <f t="shared" si="226"/>
        <v>0</v>
      </c>
      <c r="H383" s="78">
        <f t="shared" si="255"/>
        <v>1</v>
      </c>
      <c r="I383" s="79">
        <f t="shared" ca="1" si="234"/>
        <v>1935408.9482505859</v>
      </c>
      <c r="J383" s="79">
        <f t="shared" ca="1" si="227"/>
        <v>17534.146282947211</v>
      </c>
      <c r="K383" s="80">
        <f t="shared" ca="1" si="228"/>
        <v>-20</v>
      </c>
      <c r="L383" s="80">
        <f t="shared" ca="1" si="235"/>
        <v>-1612.8407902088218</v>
      </c>
      <c r="M383" s="80">
        <f t="shared" ca="1" si="259"/>
        <v>0</v>
      </c>
      <c r="N383" s="80">
        <f t="shared" ca="1" si="236"/>
        <v>0</v>
      </c>
      <c r="O383" s="81">
        <f t="shared" ca="1" si="229"/>
        <v>-1944.1138067905574</v>
      </c>
      <c r="P383" s="79">
        <f t="shared" ca="1" si="230"/>
        <v>1949366.1399365335</v>
      </c>
      <c r="Q383" s="35"/>
      <c r="R383">
        <f t="shared" ca="1" si="237"/>
        <v>500</v>
      </c>
      <c r="S383" s="78">
        <f t="shared" ca="1" si="246"/>
        <v>96.583333333331538</v>
      </c>
      <c r="T383" s="55">
        <f t="shared" ca="1" si="238"/>
        <v>4.0667232332721959E-2</v>
      </c>
      <c r="U383" s="78">
        <f t="shared" ca="1" si="239"/>
        <v>7.2322571617880818E-3</v>
      </c>
      <c r="V383" s="79">
        <f t="shared" ca="1" si="247"/>
        <v>34872.725565385488</v>
      </c>
      <c r="W383" s="79">
        <f t="shared" ca="1" si="231"/>
        <v>315.93502339711887</v>
      </c>
      <c r="X383" s="80">
        <f t="shared" ca="1" si="248"/>
        <v>-0.14464514323576164</v>
      </c>
      <c r="Y383" s="80">
        <f t="shared" ca="1" si="249"/>
        <v>-14.530302318910621</v>
      </c>
      <c r="Z383" s="80">
        <f t="shared" ca="1" si="240"/>
        <v>0</v>
      </c>
      <c r="AA383" s="80">
        <f t="shared" ca="1" si="250"/>
        <v>0</v>
      </c>
      <c r="AB383" s="81">
        <f t="shared" ca="1" si="232"/>
        <v>-14.060331002492099</v>
      </c>
      <c r="AC383" s="79">
        <f t="shared" ca="1" si="233"/>
        <v>35159.925310317973</v>
      </c>
      <c r="AD383" s="35"/>
      <c r="AE383" s="55">
        <f t="shared" ca="1" si="251"/>
        <v>4.0667232332721959E-2</v>
      </c>
      <c r="AF383" s="78">
        <f t="shared" ca="1" si="252"/>
        <v>7.2322571617880818E-3</v>
      </c>
      <c r="AG383" s="35"/>
      <c r="AH383" s="35"/>
      <c r="AR383" s="69">
        <f t="shared" si="241"/>
        <v>32</v>
      </c>
      <c r="AS383" s="70">
        <f t="shared" si="253"/>
        <v>380</v>
      </c>
      <c r="AT383" s="71">
        <f t="shared" ca="1" si="260"/>
        <v>3.3765998622401448E-2</v>
      </c>
      <c r="AU383" s="72">
        <f t="shared" ca="1" si="242"/>
        <v>9.059659612918658E-3</v>
      </c>
      <c r="AV383" s="73">
        <f t="shared" ca="1" si="243"/>
        <v>1.0090596596129187</v>
      </c>
      <c r="AW383" s="74">
        <f ca="1">PRODUCT(AV$4:AV383)</f>
        <v>28.740736040126905</v>
      </c>
      <c r="BO383" s="70">
        <f t="shared" si="254"/>
        <v>380</v>
      </c>
      <c r="BP383" s="171">
        <f t="shared" ca="1" si="257"/>
        <v>0.1143</v>
      </c>
      <c r="BQ383" s="172">
        <f t="shared" ca="1" si="244"/>
        <v>9.059659612918658E-3</v>
      </c>
      <c r="BR383" s="172">
        <f t="shared" ca="1" si="256"/>
        <v>3.4793820123598593E-2</v>
      </c>
    </row>
    <row r="384" spans="5:70">
      <c r="E384">
        <f t="shared" si="258"/>
        <v>381</v>
      </c>
      <c r="F384" s="64">
        <f t="shared" si="245"/>
        <v>86.666666666665634</v>
      </c>
      <c r="G384" s="55">
        <f t="shared" si="226"/>
        <v>0</v>
      </c>
      <c r="H384" s="78">
        <f t="shared" si="255"/>
        <v>1</v>
      </c>
      <c r="I384" s="79">
        <f t="shared" ca="1" si="234"/>
        <v>1949366.1399365335</v>
      </c>
      <c r="J384" s="79">
        <f t="shared" ca="1" si="227"/>
        <v>17660.593688774155</v>
      </c>
      <c r="K384" s="80">
        <f t="shared" ca="1" si="228"/>
        <v>-20</v>
      </c>
      <c r="L384" s="80">
        <f t="shared" ca="1" si="235"/>
        <v>-1624.4717832804447</v>
      </c>
      <c r="M384" s="80">
        <f t="shared" ca="1" si="259"/>
        <v>0</v>
      </c>
      <c r="N384" s="80">
        <f t="shared" ca="1" si="236"/>
        <v>0</v>
      </c>
      <c r="O384" s="81">
        <f t="shared" ca="1" si="229"/>
        <v>-1944.1138067905574</v>
      </c>
      <c r="P384" s="79">
        <f t="shared" ca="1" si="230"/>
        <v>1963438.1480352366</v>
      </c>
      <c r="Q384" s="35"/>
      <c r="R384">
        <f t="shared" ca="1" si="237"/>
        <v>501</v>
      </c>
      <c r="S384" s="78">
        <f t="shared" ca="1" si="246"/>
        <v>96.666666666664867</v>
      </c>
      <c r="T384" s="55">
        <f t="shared" ca="1" si="238"/>
        <v>4.0667232332721959E-2</v>
      </c>
      <c r="U384" s="78">
        <f t="shared" ca="1" si="239"/>
        <v>6.9381412794996536E-3</v>
      </c>
      <c r="V384" s="79">
        <f t="shared" ca="1" si="247"/>
        <v>33730.06845892212</v>
      </c>
      <c r="W384" s="79">
        <f t="shared" ca="1" si="231"/>
        <v>305.58293895827819</v>
      </c>
      <c r="X384" s="80">
        <f t="shared" ca="1" si="248"/>
        <v>-0.13876282558999306</v>
      </c>
      <c r="Y384" s="80">
        <f t="shared" ca="1" si="249"/>
        <v>-14.05419519121755</v>
      </c>
      <c r="Z384" s="80">
        <f t="shared" ca="1" si="240"/>
        <v>0</v>
      </c>
      <c r="AA384" s="80">
        <f t="shared" ca="1" si="250"/>
        <v>0</v>
      </c>
      <c r="AB384" s="81">
        <f t="shared" ca="1" si="232"/>
        <v>-13.488536254938779</v>
      </c>
      <c r="AC384" s="79">
        <f t="shared" ca="1" si="233"/>
        <v>34007.969903608653</v>
      </c>
      <c r="AD384" s="35"/>
      <c r="AE384" s="55">
        <f t="shared" ca="1" si="251"/>
        <v>4.0667232332721959E-2</v>
      </c>
      <c r="AF384" s="78">
        <f t="shared" ca="1" si="252"/>
        <v>6.9381412794996536E-3</v>
      </c>
      <c r="AG384" s="35"/>
      <c r="AH384" s="35"/>
      <c r="AR384" s="69">
        <f t="shared" si="241"/>
        <v>32</v>
      </c>
      <c r="AS384" s="70">
        <f t="shared" si="253"/>
        <v>381</v>
      </c>
      <c r="AT384" s="71">
        <f t="shared" ca="1" si="260"/>
        <v>3.3460090168392208E-2</v>
      </c>
      <c r="AU384" s="72">
        <f t="shared" ca="1" si="242"/>
        <v>9.059659612918658E-3</v>
      </c>
      <c r="AV384" s="73">
        <f t="shared" ca="1" si="243"/>
        <v>1.0090596596129187</v>
      </c>
      <c r="AW384" s="74">
        <f ca="1">PRODUCT(AV$4:AV384)</f>
        <v>29.0011173256752</v>
      </c>
      <c r="BO384" s="70">
        <f t="shared" si="254"/>
        <v>381</v>
      </c>
      <c r="BP384" s="171">
        <f t="shared" ca="1" si="257"/>
        <v>0.1143</v>
      </c>
      <c r="BQ384" s="172">
        <f t="shared" ca="1" si="244"/>
        <v>9.059659612918658E-3</v>
      </c>
      <c r="BR384" s="172">
        <f t="shared" ca="1" si="256"/>
        <v>3.4481430103890695E-2</v>
      </c>
    </row>
    <row r="385" spans="5:70">
      <c r="E385">
        <f t="shared" si="258"/>
        <v>382</v>
      </c>
      <c r="F385" s="64">
        <f t="shared" si="245"/>
        <v>86.749999999998963</v>
      </c>
      <c r="G385" s="55">
        <f t="shared" si="226"/>
        <v>0</v>
      </c>
      <c r="H385" s="78">
        <f t="shared" si="255"/>
        <v>1</v>
      </c>
      <c r="I385" s="79">
        <f t="shared" ca="1" si="234"/>
        <v>1963438.1480352366</v>
      </c>
      <c r="J385" s="79">
        <f t="shared" ca="1" si="227"/>
        <v>17788.081292218638</v>
      </c>
      <c r="K385" s="80">
        <f t="shared" ca="1" si="228"/>
        <v>-20</v>
      </c>
      <c r="L385" s="80">
        <f t="shared" ca="1" si="235"/>
        <v>-1636.1984566960307</v>
      </c>
      <c r="M385" s="80">
        <f t="shared" ca="1" si="259"/>
        <v>0</v>
      </c>
      <c r="N385" s="80">
        <f t="shared" ca="1" si="236"/>
        <v>0</v>
      </c>
      <c r="O385" s="81">
        <f t="shared" ca="1" si="229"/>
        <v>-1944.1138067905574</v>
      </c>
      <c r="P385" s="79">
        <f t="shared" ca="1" si="230"/>
        <v>1977625.9170639685</v>
      </c>
      <c r="Q385" s="35"/>
      <c r="R385">
        <f t="shared" ca="1" si="237"/>
        <v>502</v>
      </c>
      <c r="S385" s="78">
        <f t="shared" ca="1" si="246"/>
        <v>96.749999999998195</v>
      </c>
      <c r="T385" s="55">
        <f t="shared" ca="1" si="238"/>
        <v>4.0667232332721959E-2</v>
      </c>
      <c r="U385" s="78">
        <f t="shared" ca="1" si="239"/>
        <v>6.6559862761289921E-3</v>
      </c>
      <c r="V385" s="79">
        <f t="shared" ca="1" si="247"/>
        <v>32624.959890374383</v>
      </c>
      <c r="W385" s="79">
        <f t="shared" ca="1" si="231"/>
        <v>295.5710314919159</v>
      </c>
      <c r="X385" s="80">
        <f t="shared" ca="1" si="248"/>
        <v>-0.13311972552257983</v>
      </c>
      <c r="Y385" s="80">
        <f t="shared" ca="1" si="249"/>
        <v>-13.593733287655994</v>
      </c>
      <c r="Z385" s="80">
        <f t="shared" ca="1" si="240"/>
        <v>0</v>
      </c>
      <c r="AA385" s="80">
        <f t="shared" ca="1" si="250"/>
        <v>0</v>
      </c>
      <c r="AB385" s="81">
        <f t="shared" ca="1" si="232"/>
        <v>-12.93999481723084</v>
      </c>
      <c r="AC385" s="79">
        <f t="shared" ca="1" si="233"/>
        <v>32893.86407403589</v>
      </c>
      <c r="AD385" s="35"/>
      <c r="AE385" s="55">
        <f t="shared" ca="1" si="251"/>
        <v>4.0667232332721959E-2</v>
      </c>
      <c r="AF385" s="78">
        <f t="shared" ca="1" si="252"/>
        <v>6.6559862761289921E-3</v>
      </c>
      <c r="AG385" s="35"/>
      <c r="AH385" s="35"/>
      <c r="AR385" s="69">
        <f t="shared" si="241"/>
        <v>32</v>
      </c>
      <c r="AS385" s="70">
        <f t="shared" si="253"/>
        <v>382</v>
      </c>
      <c r="AT385" s="71">
        <f t="shared" ca="1" si="260"/>
        <v>3.3156953140849009E-2</v>
      </c>
      <c r="AU385" s="72">
        <f t="shared" ca="1" si="242"/>
        <v>9.059659612918658E-3</v>
      </c>
      <c r="AV385" s="73">
        <f t="shared" ca="1" si="243"/>
        <v>1.0090596596129187</v>
      </c>
      <c r="AW385" s="74">
        <f ca="1">PRODUCT(AV$4:AV385)</f>
        <v>29.263857577040135</v>
      </c>
      <c r="BO385" s="70">
        <f t="shared" si="254"/>
        <v>382</v>
      </c>
      <c r="BP385" s="171">
        <f t="shared" ca="1" si="257"/>
        <v>0.1143</v>
      </c>
      <c r="BQ385" s="172">
        <f t="shared" ca="1" si="244"/>
        <v>9.059659612918658E-3</v>
      </c>
      <c r="BR385" s="172">
        <f t="shared" ca="1" si="256"/>
        <v>3.4171844821462766E-2</v>
      </c>
    </row>
    <row r="386" spans="5:70">
      <c r="E386">
        <f t="shared" si="258"/>
        <v>383</v>
      </c>
      <c r="F386" s="64">
        <f t="shared" si="245"/>
        <v>86.833333333332291</v>
      </c>
      <c r="G386" s="55">
        <f t="shared" si="226"/>
        <v>0</v>
      </c>
      <c r="H386" s="78">
        <f t="shared" si="255"/>
        <v>1</v>
      </c>
      <c r="I386" s="79">
        <f t="shared" ca="1" si="234"/>
        <v>1977625.9170639685</v>
      </c>
      <c r="J386" s="79">
        <f t="shared" ca="1" si="227"/>
        <v>17916.617650285658</v>
      </c>
      <c r="K386" s="80">
        <f t="shared" ca="1" si="228"/>
        <v>-20</v>
      </c>
      <c r="L386" s="80">
        <f t="shared" ca="1" si="235"/>
        <v>-1648.0215975533072</v>
      </c>
      <c r="M386" s="80">
        <f t="shared" ca="1" si="259"/>
        <v>0</v>
      </c>
      <c r="N386" s="80">
        <f t="shared" ca="1" si="236"/>
        <v>0</v>
      </c>
      <c r="O386" s="81">
        <f t="shared" ca="1" si="229"/>
        <v>-1944.1138067905574</v>
      </c>
      <c r="P386" s="79">
        <f t="shared" ca="1" si="230"/>
        <v>1991930.3993099101</v>
      </c>
      <c r="Q386" s="35"/>
      <c r="R386">
        <f t="shared" ca="1" si="237"/>
        <v>503</v>
      </c>
      <c r="S386" s="78">
        <f t="shared" ca="1" si="246"/>
        <v>96.833333333331524</v>
      </c>
      <c r="T386" s="55">
        <f t="shared" ca="1" si="238"/>
        <v>4.0667232332721959E-2</v>
      </c>
      <c r="U386" s="78">
        <f t="shared" ca="1" si="239"/>
        <v>6.3853057358342459E-3</v>
      </c>
      <c r="V386" s="79">
        <f t="shared" ca="1" si="247"/>
        <v>31556.161661416096</v>
      </c>
      <c r="W386" s="79">
        <f t="shared" ca="1" si="231"/>
        <v>285.88808334266355</v>
      </c>
      <c r="X386" s="80">
        <f t="shared" ca="1" si="248"/>
        <v>-0.12770611471668492</v>
      </c>
      <c r="Y386" s="80">
        <f t="shared" ca="1" si="249"/>
        <v>-13.148400692256708</v>
      </c>
      <c r="Z386" s="80">
        <f t="shared" ca="1" si="240"/>
        <v>0</v>
      </c>
      <c r="AA386" s="80">
        <f t="shared" ca="1" si="250"/>
        <v>0</v>
      </c>
      <c r="AB386" s="81">
        <f t="shared" ca="1" si="232"/>
        <v>-12.413761041614295</v>
      </c>
      <c r="AC386" s="79">
        <f t="shared" ca="1" si="233"/>
        <v>31816.35987691017</v>
      </c>
      <c r="AD386" s="35"/>
      <c r="AE386" s="55">
        <f t="shared" ca="1" si="251"/>
        <v>4.0667232332721959E-2</v>
      </c>
      <c r="AF386" s="78">
        <f t="shared" ca="1" si="252"/>
        <v>6.3853057358342459E-3</v>
      </c>
      <c r="AG386" s="35"/>
      <c r="AH386" s="35"/>
      <c r="AR386" s="69">
        <f t="shared" si="241"/>
        <v>32</v>
      </c>
      <c r="AS386" s="70">
        <f t="shared" si="253"/>
        <v>383</v>
      </c>
      <c r="AT386" s="71">
        <f t="shared" ca="1" si="260"/>
        <v>3.2856562431591421E-2</v>
      </c>
      <c r="AU386" s="72">
        <f t="shared" ca="1" si="242"/>
        <v>9.059659612918658E-3</v>
      </c>
      <c r="AV386" s="73">
        <f t="shared" ca="1" si="243"/>
        <v>1.0090596596129187</v>
      </c>
      <c r="AW386" s="74">
        <f ca="1">PRODUCT(AV$4:AV386)</f>
        <v>29.52897816564905</v>
      </c>
      <c r="BO386" s="70">
        <f t="shared" si="254"/>
        <v>383</v>
      </c>
      <c r="BP386" s="171">
        <f t="shared" ca="1" si="257"/>
        <v>0.1143</v>
      </c>
      <c r="BQ386" s="172">
        <f t="shared" ca="1" si="244"/>
        <v>9.059659612918658E-3</v>
      </c>
      <c r="BR386" s="172">
        <f t="shared" ca="1" si="256"/>
        <v>3.3865039094488514E-2</v>
      </c>
    </row>
    <row r="387" spans="5:70">
      <c r="E387">
        <f t="shared" si="258"/>
        <v>384</v>
      </c>
      <c r="F387" s="64">
        <f t="shared" si="245"/>
        <v>86.91666666666562</v>
      </c>
      <c r="G387" s="55">
        <f t="shared" si="226"/>
        <v>0</v>
      </c>
      <c r="H387" s="78">
        <f t="shared" si="255"/>
        <v>1</v>
      </c>
      <c r="I387" s="79">
        <f t="shared" ca="1" si="234"/>
        <v>1991930.3993099101</v>
      </c>
      <c r="J387" s="79">
        <f t="shared" ca="1" si="227"/>
        <v>18046.21139037293</v>
      </c>
      <c r="K387" s="80">
        <f t="shared" ca="1" si="228"/>
        <v>-20</v>
      </c>
      <c r="L387" s="80">
        <f t="shared" ca="1" si="235"/>
        <v>-1659.9419994249251</v>
      </c>
      <c r="M387" s="80">
        <f t="shared" ca="1" si="259"/>
        <v>0</v>
      </c>
      <c r="N387" s="80">
        <f t="shared" ca="1" si="236"/>
        <v>0</v>
      </c>
      <c r="O387" s="81">
        <f t="shared" ca="1" si="229"/>
        <v>-1944.1138067905574</v>
      </c>
      <c r="P387" s="79">
        <f t="shared" ca="1" si="230"/>
        <v>2006352.5548940673</v>
      </c>
      <c r="Q387" s="35"/>
      <c r="R387">
        <f t="shared" ca="1" si="237"/>
        <v>504</v>
      </c>
      <c r="S387" s="78">
        <f t="shared" ca="1" si="246"/>
        <v>96.916666666664852</v>
      </c>
      <c r="T387" s="55">
        <f t="shared" ca="1" si="238"/>
        <v>4.0667232332721959E-2</v>
      </c>
      <c r="U387" s="78">
        <f t="shared" ca="1" si="239"/>
        <v>6.1256330239596122E-3</v>
      </c>
      <c r="V387" s="79">
        <f t="shared" ca="1" si="247"/>
        <v>30522.47657781437</v>
      </c>
      <c r="W387" s="79">
        <f t="shared" ca="1" si="231"/>
        <v>276.52324833828055</v>
      </c>
      <c r="X387" s="80">
        <f t="shared" ca="1" si="248"/>
        <v>-0.12251266047919224</v>
      </c>
      <c r="Y387" s="80">
        <f t="shared" ca="1" si="249"/>
        <v>-12.717698574089322</v>
      </c>
      <c r="Z387" s="80">
        <f t="shared" ca="1" si="240"/>
        <v>0</v>
      </c>
      <c r="AA387" s="80">
        <f t="shared" ca="1" si="250"/>
        <v>0</v>
      </c>
      <c r="AB387" s="81">
        <f t="shared" ca="1" si="232"/>
        <v>-11.908927737212075</v>
      </c>
      <c r="AC387" s="79">
        <f t="shared" ca="1" si="233"/>
        <v>30774.250687180869</v>
      </c>
      <c r="AD387" s="35"/>
      <c r="AE387" s="55">
        <f t="shared" ca="1" si="251"/>
        <v>4.0667232332721959E-2</v>
      </c>
      <c r="AF387" s="78">
        <f t="shared" ca="1" si="252"/>
        <v>6.1256330239596122E-3</v>
      </c>
      <c r="AG387" s="35"/>
      <c r="AH387" s="35"/>
      <c r="AR387" s="69">
        <f t="shared" si="241"/>
        <v>32</v>
      </c>
      <c r="AS387" s="70">
        <f t="shared" si="253"/>
        <v>384</v>
      </c>
      <c r="AT387" s="71">
        <f t="shared" ca="1" si="260"/>
        <v>3.255889315991059E-2</v>
      </c>
      <c r="AU387" s="72">
        <f t="shared" ca="1" si="242"/>
        <v>9.059659612918658E-3</v>
      </c>
      <c r="AV387" s="73">
        <f t="shared" ca="1" si="243"/>
        <v>1.0090596596129187</v>
      </c>
      <c r="AW387" s="74">
        <f ca="1">PRODUCT(AV$4:AV387)</f>
        <v>29.796500656547138</v>
      </c>
      <c r="BO387" s="70">
        <f t="shared" si="254"/>
        <v>384</v>
      </c>
      <c r="BP387" s="171">
        <f t="shared" ca="1" si="257"/>
        <v>0.1143</v>
      </c>
      <c r="BQ387" s="172">
        <f t="shared" ca="1" si="244"/>
        <v>9.059659612918658E-3</v>
      </c>
      <c r="BR387" s="172">
        <f t="shared" ca="1" si="256"/>
        <v>3.3560987967232135E-2</v>
      </c>
    </row>
    <row r="388" spans="5:70">
      <c r="E388">
        <f t="shared" si="258"/>
        <v>385</v>
      </c>
      <c r="F388" s="64">
        <f t="shared" si="245"/>
        <v>86.999999999998948</v>
      </c>
      <c r="G388" s="55">
        <f t="shared" ref="G388:G451" si="261">(1-(1-IF(F388&gt;$AJ$90,0,VLOOKUP(ROUND(F388,0),$AJ$4:$AK$90,2,FALSE)))^(1/12))*0</f>
        <v>0</v>
      </c>
      <c r="H388" s="78">
        <f t="shared" si="255"/>
        <v>1</v>
      </c>
      <c r="I388" s="79">
        <f t="shared" ca="1" si="234"/>
        <v>2006352.5548940673</v>
      </c>
      <c r="J388" s="79">
        <f t="shared" ref="J388:J451" ca="1" si="262">(I388)*$AU388</f>
        <v>18176.871210849946</v>
      </c>
      <c r="K388" s="80">
        <f t="shared" ref="K388:K451" ca="1" si="263">IF(I388=0,0,-$C$19)*H388</f>
        <v>-20</v>
      </c>
      <c r="L388" s="80">
        <f t="shared" ca="1" si="235"/>
        <v>-1671.9604624117228</v>
      </c>
      <c r="M388" s="80">
        <f t="shared" ca="1" si="259"/>
        <v>-15047.644161705504</v>
      </c>
      <c r="N388" s="80">
        <f t="shared" ca="1" si="236"/>
        <v>0</v>
      </c>
      <c r="O388" s="81">
        <f t="shared" ref="O388:O451" ca="1" si="264">-MIN(
IF(MOD(E388-1,IF($C$7="Annual",12,1))=0,1,0)
*IF(F388&lt;=$C$6,H388*$C$5*$C$4/IF($C$7="Monthly",12,1),$C$12),I388)</f>
        <v>-1944.1138067905574</v>
      </c>
      <c r="P388" s="79">
        <f t="shared" ref="P388:P451" ca="1" si="265">SUM(I388:O388)</f>
        <v>2005845.7076740095</v>
      </c>
      <c r="Q388" s="35"/>
      <c r="R388">
        <f t="shared" ca="1" si="237"/>
        <v>505</v>
      </c>
      <c r="S388" s="78">
        <f t="shared" ca="1" si="246"/>
        <v>96.999999999998181</v>
      </c>
      <c r="T388" s="55">
        <f t="shared" ca="1" si="238"/>
        <v>4.0667232332721959E-2</v>
      </c>
      <c r="U388" s="78">
        <f t="shared" ca="1" si="239"/>
        <v>5.8765204825892521E-3</v>
      </c>
      <c r="V388" s="79">
        <f t="shared" ca="1" si="247"/>
        <v>29522.747084619856</v>
      </c>
      <c r="W388" s="79">
        <f t="shared" ref="W388:W451" ca="1" si="266">(V388)*$AU388</f>
        <v>267.46603942494255</v>
      </c>
      <c r="X388" s="80">
        <f t="shared" ca="1" si="248"/>
        <v>-0.11753040965178504</v>
      </c>
      <c r="Y388" s="80">
        <f t="shared" ca="1" si="249"/>
        <v>-12.301144618591607</v>
      </c>
      <c r="Z388" s="80">
        <f t="shared" ca="1" si="240"/>
        <v>-221.4206031346489</v>
      </c>
      <c r="AA388" s="80">
        <f t="shared" ca="1" si="250"/>
        <v>0</v>
      </c>
      <c r="AB388" s="81">
        <f t="shared" ref="AB388:AB451" ca="1" si="267">-MIN(IF(MOD(R388,IF($C$7="Annual",12,1))=0,1,0)*$C$39*U388/IF($C$7="Monthly",12,1),V388)</f>
        <v>-11.424624606089274</v>
      </c>
      <c r="AC388" s="79">
        <f t="shared" ref="AC388:AC451" ca="1" si="268">SUM(V388:AB388)</f>
        <v>29544.94922127582</v>
      </c>
      <c r="AD388" s="35"/>
      <c r="AE388" s="55">
        <f t="shared" ca="1" si="251"/>
        <v>4.0667232332721959E-2</v>
      </c>
      <c r="AF388" s="78">
        <f t="shared" ca="1" si="252"/>
        <v>5.8765204825892521E-3</v>
      </c>
      <c r="AG388" s="35"/>
      <c r="AH388" s="35"/>
      <c r="AR388" s="69">
        <f t="shared" si="241"/>
        <v>33</v>
      </c>
      <c r="AS388" s="70">
        <f t="shared" si="253"/>
        <v>385</v>
      </c>
      <c r="AT388" s="71">
        <f t="shared" ca="1" si="260"/>
        <v>3.2263920670508414E-2</v>
      </c>
      <c r="AU388" s="72">
        <f t="shared" ca="1" si="242"/>
        <v>9.059659612918658E-3</v>
      </c>
      <c r="AV388" s="73">
        <f t="shared" ca="1" si="243"/>
        <v>1.0090596596129187</v>
      </c>
      <c r="AW388" s="74">
        <f ca="1">PRODUCT(AV$4:AV388)</f>
        <v>30.066446810151565</v>
      </c>
      <c r="BO388" s="70">
        <f t="shared" si="254"/>
        <v>385</v>
      </c>
      <c r="BP388" s="171">
        <f t="shared" ca="1" si="257"/>
        <v>0.1143</v>
      </c>
      <c r="BQ388" s="172">
        <f t="shared" ca="1" si="244"/>
        <v>9.059659612918658E-3</v>
      </c>
      <c r="BR388" s="172">
        <f t="shared" ca="1" si="256"/>
        <v>3.3259666708018366E-2</v>
      </c>
    </row>
    <row r="389" spans="5:70">
      <c r="E389">
        <f t="shared" si="258"/>
        <v>386</v>
      </c>
      <c r="F389" s="64">
        <f t="shared" si="245"/>
        <v>87.083333333332277</v>
      </c>
      <c r="G389" s="55">
        <f t="shared" si="261"/>
        <v>0</v>
      </c>
      <c r="H389" s="78">
        <f t="shared" si="255"/>
        <v>1</v>
      </c>
      <c r="I389" s="79">
        <f t="shared" ref="I389:I452" ca="1" si="269">MAX(P388,0)*(1-G389)</f>
        <v>2005845.7076740095</v>
      </c>
      <c r="J389" s="79">
        <f t="shared" ca="1" si="262"/>
        <v>18172.279347560467</v>
      </c>
      <c r="K389" s="80">
        <f t="shared" ca="1" si="263"/>
        <v>-20</v>
      </c>
      <c r="L389" s="80">
        <f t="shared" ref="L389:L452" ca="1" si="270">IF(OR(I388+O388=0,K388=0),0,-I389*($C$16/12))</f>
        <v>-1671.5380897283414</v>
      </c>
      <c r="M389" s="80">
        <f t="shared" ca="1" si="259"/>
        <v>0</v>
      </c>
      <c r="N389" s="80">
        <f t="shared" ref="N389:N452" ca="1" si="271">IF(OR(I388+O388=0,K388=0),0,-I389*($C$18*(1+$C$20))/12)</f>
        <v>0</v>
      </c>
      <c r="O389" s="81">
        <f t="shared" ca="1" si="264"/>
        <v>-1944.1138067905574</v>
      </c>
      <c r="P389" s="79">
        <f t="shared" ca="1" si="265"/>
        <v>2020382.3351250507</v>
      </c>
      <c r="Q389" s="35"/>
      <c r="R389">
        <f t="shared" ref="R389:R452" ca="1" si="272">R388+1</f>
        <v>506</v>
      </c>
      <c r="S389" s="78">
        <f t="shared" ca="1" si="246"/>
        <v>97.08333333333151</v>
      </c>
      <c r="T389" s="55">
        <f t="shared" ref="T389:T452" ca="1" si="273">(1-(1-IF(S389&gt;$AJ$90,0,VLOOKUP(ROUND(S389,0),$AJ$4:$AK$90,2,FALSE)))^(1/12))
*IF(S390-S$4&lt;SUBSTITUTE($C$8, "years", "", 1)/1,0,1)</f>
        <v>4.0667232332721959E-2</v>
      </c>
      <c r="U389" s="78">
        <f t="shared" ref="U389:U452" ca="1" si="274">IF(S390-S$4&lt;SUBSTITUTE($C$8, "years", "", 1)/1,U388,AF388)*
(1-T389)</f>
        <v>5.6375386588157954E-3</v>
      </c>
      <c r="V389" s="79">
        <f t="shared" ca="1" si="247"/>
        <v>28343.437907035724</v>
      </c>
      <c r="W389" s="79">
        <f t="shared" ca="1" si="266"/>
        <v>256.78189969763929</v>
      </c>
      <c r="X389" s="80">
        <f t="shared" ca="1" si="248"/>
        <v>-0.1127507731763159</v>
      </c>
      <c r="Y389" s="80">
        <f t="shared" ca="1" si="249"/>
        <v>-11.809765794598219</v>
      </c>
      <c r="Z389" s="80">
        <f t="shared" ref="Z389:Z452" ca="1" si="275">-IF(MOD(R389-1,12)=0,1,0)*V389*($C$17)</f>
        <v>0</v>
      </c>
      <c r="AA389" s="80">
        <f t="shared" ca="1" si="250"/>
        <v>0</v>
      </c>
      <c r="AB389" s="81">
        <f t="shared" ca="1" si="267"/>
        <v>-10.96001674291931</v>
      </c>
      <c r="AC389" s="79">
        <f t="shared" ca="1" si="268"/>
        <v>28577.337273422669</v>
      </c>
      <c r="AD389" s="35"/>
      <c r="AE389" s="55">
        <f t="shared" ca="1" si="251"/>
        <v>4.0667232332721959E-2</v>
      </c>
      <c r="AF389" s="78">
        <f t="shared" ca="1" si="252"/>
        <v>5.6375386588157954E-3</v>
      </c>
      <c r="AG389" s="35"/>
      <c r="AH389" s="35"/>
      <c r="AR389" s="69">
        <f t="shared" ref="AR389:AR452" si="276">ROUNDDOWN((AS389-1)/12,0)+1</f>
        <v>33</v>
      </c>
      <c r="AS389" s="70">
        <f t="shared" si="253"/>
        <v>386</v>
      </c>
      <c r="AT389" s="71">
        <f t="shared" ca="1" si="260"/>
        <v>3.19716205314554E-2</v>
      </c>
      <c r="AU389" s="72">
        <f t="shared" ref="AU389:AU452" ca="1" si="277">IF($AU$2="Yes",BQ389,((1+$AH$21)^(1/12))-1)</f>
        <v>9.059659612918658E-3</v>
      </c>
      <c r="AV389" s="73">
        <f t="shared" ref="AV389:AV452" ca="1" si="278">(1+AU389)</f>
        <v>1.0090596596129187</v>
      </c>
      <c r="AW389" s="74">
        <f ca="1">PRODUCT(AV$4:AV389)</f>
        <v>30.338838584021463</v>
      </c>
      <c r="BO389" s="70">
        <f t="shared" si="254"/>
        <v>386</v>
      </c>
      <c r="BP389" s="171">
        <f t="shared" ca="1" si="257"/>
        <v>0.1143</v>
      </c>
      <c r="BQ389" s="172">
        <f t="shared" ref="BQ389:BQ452" ca="1" si="279">(1+BP389)^(1/12)-1</f>
        <v>9.059659612918658E-3</v>
      </c>
      <c r="BR389" s="172">
        <f t="shared" ca="1" si="256"/>
        <v>3.2961050807220831E-2</v>
      </c>
    </row>
    <row r="390" spans="5:70">
      <c r="E390">
        <f t="shared" si="258"/>
        <v>387</v>
      </c>
      <c r="F390" s="64">
        <f t="shared" ref="F390:F453" si="280">(E390-E389)/12+F389</f>
        <v>87.166666666665606</v>
      </c>
      <c r="G390" s="55">
        <f t="shared" si="261"/>
        <v>0</v>
      </c>
      <c r="H390" s="78">
        <f t="shared" si="255"/>
        <v>1</v>
      </c>
      <c r="I390" s="79">
        <f t="shared" ca="1" si="269"/>
        <v>2020382.3351250507</v>
      </c>
      <c r="J390" s="79">
        <f t="shared" ca="1" si="262"/>
        <v>18303.97624418671</v>
      </c>
      <c r="K390" s="80">
        <f t="shared" ca="1" si="263"/>
        <v>-20</v>
      </c>
      <c r="L390" s="80">
        <f t="shared" ca="1" si="270"/>
        <v>-1683.6519459375425</v>
      </c>
      <c r="M390" s="80">
        <f t="shared" ca="1" si="259"/>
        <v>0</v>
      </c>
      <c r="N390" s="80">
        <f t="shared" ca="1" si="271"/>
        <v>0</v>
      </c>
      <c r="O390" s="81">
        <f t="shared" ca="1" si="264"/>
        <v>-1944.1138067905574</v>
      </c>
      <c r="P390" s="79">
        <f t="shared" ca="1" si="265"/>
        <v>2035038.5456165092</v>
      </c>
      <c r="Q390" s="35"/>
      <c r="R390">
        <f t="shared" ca="1" si="272"/>
        <v>507</v>
      </c>
      <c r="S390" s="78">
        <f t="shared" ref="S390:S453" ca="1" si="281">(R390-R389)/12+S389</f>
        <v>97.166666666664838</v>
      </c>
      <c r="T390" s="55">
        <f t="shared" ca="1" si="273"/>
        <v>4.0667232332721959E-2</v>
      </c>
      <c r="U390" s="78">
        <f t="shared" ca="1" si="274"/>
        <v>5.408275564393032E-3</v>
      </c>
      <c r="V390" s="79">
        <f t="shared" ref="V390:V453" ca="1" si="282">MAX(AC389,0)*(1-AE390)</f>
        <v>27415.176059073834</v>
      </c>
      <c r="W390" s="79">
        <f t="shared" ca="1" si="266"/>
        <v>248.3721633234457</v>
      </c>
      <c r="X390" s="80">
        <f t="shared" ref="X390:X453" ca="1" si="283">IF(V390=0,0,-$C$19)*U390</f>
        <v>-0.10816551128786064</v>
      </c>
      <c r="Y390" s="80">
        <f t="shared" ref="Y390:Y453" ca="1" si="284">IF(OR(V389+AB389=0,X389=0),0,-V390*($D$16/12))</f>
        <v>-11.422990024614098</v>
      </c>
      <c r="Z390" s="80">
        <f t="shared" ca="1" si="275"/>
        <v>0</v>
      </c>
      <c r="AA390" s="80">
        <f t="shared" ref="AA390:AA453" ca="1" si="285">IF(OR(V389+AB389=0,X389=0),0,-V390*($C$18*(1+$C$20))/12)</f>
        <v>0</v>
      </c>
      <c r="AB390" s="81">
        <f t="shared" ca="1" si="267"/>
        <v>-10.514303195664487</v>
      </c>
      <c r="AC390" s="79">
        <f t="shared" ca="1" si="268"/>
        <v>27641.502763665714</v>
      </c>
      <c r="AD390" s="35"/>
      <c r="AE390" s="55">
        <f t="shared" ref="AE390:AE453" ca="1" si="286">(1-(1-IF(S390&gt;$AJ$90,0,VLOOKUP(ROUND(S390,0),$AJ$4:$AK$90,2,FALSE)))^(1/12))</f>
        <v>4.0667232332721959E-2</v>
      </c>
      <c r="AF390" s="78">
        <f t="shared" ref="AF390:AF453" ca="1" si="287">AF389*(1-AE390)</f>
        <v>5.408275564393032E-3</v>
      </c>
      <c r="AG390" s="35"/>
      <c r="AH390" s="35"/>
      <c r="AR390" s="69">
        <f t="shared" si="276"/>
        <v>33</v>
      </c>
      <c r="AS390" s="70">
        <f t="shared" ref="AS390:AS453" si="288">AS389+1</f>
        <v>387</v>
      </c>
      <c r="AT390" s="71">
        <f t="shared" ca="1" si="260"/>
        <v>3.168196853216701E-2</v>
      </c>
      <c r="AU390" s="72">
        <f t="shared" ca="1" si="277"/>
        <v>9.059659612918658E-3</v>
      </c>
      <c r="AV390" s="73">
        <f t="shared" ca="1" si="278"/>
        <v>1.0090596596129187</v>
      </c>
      <c r="AW390" s="74">
        <f ca="1">PRODUCT(AV$4:AV390)</f>
        <v>30.613698134643979</v>
      </c>
      <c r="BO390" s="70">
        <f t="shared" ref="BO390:BO453" si="289">BO389+1</f>
        <v>387</v>
      </c>
      <c r="BP390" s="171">
        <f t="shared" ca="1" si="257"/>
        <v>0.1143</v>
      </c>
      <c r="BQ390" s="172">
        <f t="shared" ca="1" si="279"/>
        <v>9.059659612918658E-3</v>
      </c>
      <c r="BR390" s="172">
        <f t="shared" ca="1" si="256"/>
        <v>3.2665115975268388E-2</v>
      </c>
    </row>
    <row r="391" spans="5:70">
      <c r="E391">
        <f t="shared" si="258"/>
        <v>388</v>
      </c>
      <c r="F391" s="64">
        <f t="shared" si="280"/>
        <v>87.249999999998934</v>
      </c>
      <c r="G391" s="55">
        <f t="shared" si="261"/>
        <v>0</v>
      </c>
      <c r="H391" s="78">
        <f t="shared" ref="H391:H454" si="290">H390*(1-G391)</f>
        <v>1</v>
      </c>
      <c r="I391" s="79">
        <f t="shared" ca="1" si="269"/>
        <v>2035038.5456165092</v>
      </c>
      <c r="J391" s="79">
        <f t="shared" ca="1" si="262"/>
        <v>18436.756522454612</v>
      </c>
      <c r="K391" s="80">
        <f t="shared" ca="1" si="263"/>
        <v>-20</v>
      </c>
      <c r="L391" s="80">
        <f t="shared" ca="1" si="270"/>
        <v>-1695.8654546804244</v>
      </c>
      <c r="M391" s="80">
        <f t="shared" ca="1" si="259"/>
        <v>0</v>
      </c>
      <c r="N391" s="80">
        <f t="shared" ca="1" si="271"/>
        <v>0</v>
      </c>
      <c r="O391" s="81">
        <f t="shared" ca="1" si="264"/>
        <v>-1944.1138067905574</v>
      </c>
      <c r="P391" s="79">
        <f t="shared" ca="1" si="265"/>
        <v>2049815.3228774925</v>
      </c>
      <c r="Q391" s="35"/>
      <c r="R391">
        <f t="shared" ca="1" si="272"/>
        <v>508</v>
      </c>
      <c r="S391" s="78">
        <f t="shared" ca="1" si="281"/>
        <v>97.249999999998167</v>
      </c>
      <c r="T391" s="55">
        <f t="shared" ca="1" si="273"/>
        <v>4.0667232332721959E-2</v>
      </c>
      <c r="U391" s="78">
        <f t="shared" ca="1" si="274"/>
        <v>5.1883359654964776E-3</v>
      </c>
      <c r="V391" s="79">
        <f t="shared" ca="1" si="282"/>
        <v>26517.399348750143</v>
      </c>
      <c r="W391" s="79">
        <f t="shared" ca="1" si="266"/>
        <v>240.23861191950721</v>
      </c>
      <c r="X391" s="80">
        <f t="shared" ca="1" si="283"/>
        <v>-0.10376671930992955</v>
      </c>
      <c r="Y391" s="80">
        <f t="shared" ca="1" si="284"/>
        <v>-11.04891639531256</v>
      </c>
      <c r="Z391" s="80">
        <f t="shared" ca="1" si="275"/>
        <v>0</v>
      </c>
      <c r="AA391" s="80">
        <f t="shared" ca="1" si="285"/>
        <v>0</v>
      </c>
      <c r="AB391" s="81">
        <f t="shared" ca="1" si="267"/>
        <v>-10.086715584789719</v>
      </c>
      <c r="AC391" s="79">
        <f t="shared" ca="1" si="268"/>
        <v>26736.39856197024</v>
      </c>
      <c r="AD391" s="35"/>
      <c r="AE391" s="55">
        <f t="shared" ca="1" si="286"/>
        <v>4.0667232332721959E-2</v>
      </c>
      <c r="AF391" s="78">
        <f t="shared" ca="1" si="287"/>
        <v>5.1883359654964776E-3</v>
      </c>
      <c r="AG391" s="35"/>
      <c r="AH391" s="35"/>
      <c r="AR391" s="69">
        <f t="shared" si="276"/>
        <v>33</v>
      </c>
      <c r="AS391" s="70">
        <f t="shared" si="288"/>
        <v>388</v>
      </c>
      <c r="AT391" s="71">
        <f t="shared" ca="1" si="260"/>
        <v>3.1394940681398378E-2</v>
      </c>
      <c r="AU391" s="72">
        <f t="shared" ca="1" si="277"/>
        <v>9.059659612918658E-3</v>
      </c>
      <c r="AV391" s="73">
        <f t="shared" ca="1" si="278"/>
        <v>1.0090596596129187</v>
      </c>
      <c r="AW391" s="74">
        <f ca="1">PRODUCT(AV$4:AV391)</f>
        <v>30.891047819236498</v>
      </c>
      <c r="BO391" s="70">
        <f t="shared" si="289"/>
        <v>388</v>
      </c>
      <c r="BP391" s="171">
        <f t="shared" ca="1" si="257"/>
        <v>0.1143</v>
      </c>
      <c r="BQ391" s="172">
        <f t="shared" ca="1" si="279"/>
        <v>9.059659612918658E-3</v>
      </c>
      <c r="BR391" s="172">
        <f t="shared" ref="BR391:BR454" ca="1" si="291">BR390/(1+BQ391)</f>
        <v>3.2371838140669427E-2</v>
      </c>
    </row>
    <row r="392" spans="5:70">
      <c r="E392">
        <f t="shared" si="258"/>
        <v>389</v>
      </c>
      <c r="F392" s="64">
        <f t="shared" si="280"/>
        <v>87.333333333332263</v>
      </c>
      <c r="G392" s="55">
        <f t="shared" si="261"/>
        <v>0</v>
      </c>
      <c r="H392" s="78">
        <f t="shared" si="290"/>
        <v>1</v>
      </c>
      <c r="I392" s="79">
        <f t="shared" ca="1" si="269"/>
        <v>2049815.3228774925</v>
      </c>
      <c r="J392" s="79">
        <f t="shared" ca="1" si="262"/>
        <v>18570.629094615037</v>
      </c>
      <c r="K392" s="80">
        <f t="shared" ca="1" si="263"/>
        <v>-20</v>
      </c>
      <c r="L392" s="80">
        <f t="shared" ca="1" si="270"/>
        <v>-1708.179435731244</v>
      </c>
      <c r="M392" s="80">
        <f t="shared" ca="1" si="259"/>
        <v>0</v>
      </c>
      <c r="N392" s="80">
        <f t="shared" ca="1" si="271"/>
        <v>0</v>
      </c>
      <c r="O392" s="81">
        <f t="shared" ca="1" si="264"/>
        <v>-1944.1138067905574</v>
      </c>
      <c r="P392" s="79">
        <f t="shared" ca="1" si="265"/>
        <v>2064713.6587295858</v>
      </c>
      <c r="Q392" s="35"/>
      <c r="R392">
        <f t="shared" ca="1" si="272"/>
        <v>509</v>
      </c>
      <c r="S392" s="78">
        <f t="shared" ca="1" si="281"/>
        <v>97.333333333331495</v>
      </c>
      <c r="T392" s="55">
        <f t="shared" ca="1" si="273"/>
        <v>4.0667232332721959E-2</v>
      </c>
      <c r="U392" s="78">
        <f t="shared" ca="1" si="274"/>
        <v>4.9773407013674149E-3</v>
      </c>
      <c r="V392" s="79">
        <f t="shared" ca="1" si="282"/>
        <v>25649.103229910343</v>
      </c>
      <c r="W392" s="79">
        <f t="shared" ca="1" si="266"/>
        <v>232.37214463960024</v>
      </c>
      <c r="X392" s="80">
        <f t="shared" ca="1" si="283"/>
        <v>-9.9546814027348302E-2</v>
      </c>
      <c r="Y392" s="80">
        <f t="shared" ca="1" si="284"/>
        <v>-10.687126345795976</v>
      </c>
      <c r="Z392" s="80">
        <f t="shared" ca="1" si="275"/>
        <v>0</v>
      </c>
      <c r="AA392" s="80">
        <f t="shared" ca="1" si="285"/>
        <v>0</v>
      </c>
      <c r="AB392" s="81">
        <f t="shared" ca="1" si="267"/>
        <v>-9.6765167786289883</v>
      </c>
      <c r="AC392" s="79">
        <f t="shared" ca="1" si="268"/>
        <v>25861.012184611493</v>
      </c>
      <c r="AD392" s="35"/>
      <c r="AE392" s="55">
        <f t="shared" ca="1" si="286"/>
        <v>4.0667232332721959E-2</v>
      </c>
      <c r="AF392" s="78">
        <f t="shared" ca="1" si="287"/>
        <v>4.9773407013674149E-3</v>
      </c>
      <c r="AG392" s="35"/>
      <c r="AH392" s="35"/>
      <c r="AR392" s="69">
        <f t="shared" si="276"/>
        <v>33</v>
      </c>
      <c r="AS392" s="70">
        <f t="shared" si="288"/>
        <v>389</v>
      </c>
      <c r="AT392" s="71">
        <f t="shared" ca="1" si="260"/>
        <v>3.1110513205257137E-2</v>
      </c>
      <c r="AU392" s="72">
        <f t="shared" ca="1" si="277"/>
        <v>9.059659612918658E-3</v>
      </c>
      <c r="AV392" s="73">
        <f t="shared" ca="1" si="278"/>
        <v>1.0090596596129187</v>
      </c>
      <c r="AW392" s="74">
        <f ca="1">PRODUCT(AV$4:AV392)</f>
        <v>31.170910197565174</v>
      </c>
      <c r="BO392" s="70">
        <f t="shared" si="289"/>
        <v>389</v>
      </c>
      <c r="BP392" s="171">
        <f t="shared" ref="BP392:BP455" ca="1" si="292">VLOOKUP(BO392,$BT$4:$BX$13,5,TRUE)/100</f>
        <v>0.1143</v>
      </c>
      <c r="BQ392" s="172">
        <f t="shared" ca="1" si="279"/>
        <v>9.059659612918658E-3</v>
      </c>
      <c r="BR392" s="172">
        <f t="shared" ca="1" si="291"/>
        <v>3.2081193448053866E-2</v>
      </c>
    </row>
    <row r="393" spans="5:70">
      <c r="E393">
        <f t="shared" si="258"/>
        <v>390</v>
      </c>
      <c r="F393" s="64">
        <f t="shared" si="280"/>
        <v>87.416666666665591</v>
      </c>
      <c r="G393" s="55">
        <f t="shared" si="261"/>
        <v>0</v>
      </c>
      <c r="H393" s="78">
        <f t="shared" si="290"/>
        <v>1</v>
      </c>
      <c r="I393" s="79">
        <f t="shared" ca="1" si="269"/>
        <v>2064713.6587295858</v>
      </c>
      <c r="J393" s="79">
        <f t="shared" ca="1" si="262"/>
        <v>18705.602946233947</v>
      </c>
      <c r="K393" s="80">
        <f t="shared" ca="1" si="263"/>
        <v>-20</v>
      </c>
      <c r="L393" s="80">
        <f t="shared" ca="1" si="270"/>
        <v>-1720.5947156079883</v>
      </c>
      <c r="M393" s="80">
        <f t="shared" ca="1" si="259"/>
        <v>0</v>
      </c>
      <c r="N393" s="80">
        <f t="shared" ca="1" si="271"/>
        <v>0</v>
      </c>
      <c r="O393" s="81">
        <f t="shared" ca="1" si="264"/>
        <v>-1944.1138067905574</v>
      </c>
      <c r="P393" s="79">
        <f t="shared" ca="1" si="265"/>
        <v>2079734.553153421</v>
      </c>
      <c r="Q393" s="35"/>
      <c r="R393">
        <f t="shared" ca="1" si="272"/>
        <v>510</v>
      </c>
      <c r="S393" s="78">
        <f t="shared" ca="1" si="281"/>
        <v>97.416666666664824</v>
      </c>
      <c r="T393" s="55">
        <f t="shared" ca="1" si="273"/>
        <v>4.0667232332721959E-2</v>
      </c>
      <c r="U393" s="78">
        <f t="shared" ca="1" si="274"/>
        <v>4.7749260306657933E-3</v>
      </c>
      <c r="V393" s="79">
        <f t="shared" ca="1" si="282"/>
        <v>24809.316393740544</v>
      </c>
      <c r="W393" s="79">
        <f t="shared" ca="1" si="266"/>
        <v>224.76396175649197</v>
      </c>
      <c r="X393" s="80">
        <f t="shared" ca="1" si="283"/>
        <v>-9.5498520613315874E-2</v>
      </c>
      <c r="Y393" s="80">
        <f t="shared" ca="1" si="284"/>
        <v>-10.337215164058561</v>
      </c>
      <c r="Z393" s="80">
        <f t="shared" ca="1" si="275"/>
        <v>0</v>
      </c>
      <c r="AA393" s="80">
        <f t="shared" ca="1" si="285"/>
        <v>0</v>
      </c>
      <c r="AB393" s="81">
        <f t="shared" ca="1" si="267"/>
        <v>-9.2829996226210003</v>
      </c>
      <c r="AC393" s="79">
        <f t="shared" ca="1" si="268"/>
        <v>25014.364642189747</v>
      </c>
      <c r="AD393" s="35"/>
      <c r="AE393" s="55">
        <f t="shared" ca="1" si="286"/>
        <v>4.0667232332721959E-2</v>
      </c>
      <c r="AF393" s="78">
        <f t="shared" ca="1" si="287"/>
        <v>4.7749260306657933E-3</v>
      </c>
      <c r="AG393" s="35"/>
      <c r="AH393" s="35"/>
      <c r="AR393" s="69">
        <f t="shared" si="276"/>
        <v>33</v>
      </c>
      <c r="AS393" s="70">
        <f t="shared" si="288"/>
        <v>390</v>
      </c>
      <c r="AT393" s="71">
        <f t="shared" ca="1" si="260"/>
        <v>3.0828662545234295E-2</v>
      </c>
      <c r="AU393" s="72">
        <f t="shared" ca="1" si="277"/>
        <v>9.059659612918658E-3</v>
      </c>
      <c r="AV393" s="73">
        <f t="shared" ca="1" si="278"/>
        <v>1.0090596596129187</v>
      </c>
      <c r="AW393" s="74">
        <f ca="1">PRODUCT(AV$4:AV393)</f>
        <v>31.453308033779969</v>
      </c>
      <c r="BO393" s="70">
        <f t="shared" si="289"/>
        <v>390</v>
      </c>
      <c r="BP393" s="171">
        <f t="shared" ca="1" si="292"/>
        <v>0.1143</v>
      </c>
      <c r="BQ393" s="172">
        <f t="shared" ca="1" si="279"/>
        <v>9.059659612918658E-3</v>
      </c>
      <c r="BR393" s="172">
        <f t="shared" ca="1" si="291"/>
        <v>3.1793158256232745E-2</v>
      </c>
    </row>
    <row r="394" spans="5:70">
      <c r="E394">
        <f t="shared" si="258"/>
        <v>391</v>
      </c>
      <c r="F394" s="64">
        <f t="shared" si="280"/>
        <v>87.49999999999892</v>
      </c>
      <c r="G394" s="55">
        <f t="shared" si="261"/>
        <v>0</v>
      </c>
      <c r="H394" s="78">
        <f t="shared" si="290"/>
        <v>1</v>
      </c>
      <c r="I394" s="79">
        <f t="shared" ca="1" si="269"/>
        <v>2079734.553153421</v>
      </c>
      <c r="J394" s="79">
        <f t="shared" ca="1" si="262"/>
        <v>18841.687136795481</v>
      </c>
      <c r="K394" s="80">
        <f t="shared" ca="1" si="263"/>
        <v>-20</v>
      </c>
      <c r="L394" s="80">
        <f t="shared" ca="1" si="270"/>
        <v>-1733.1121276278509</v>
      </c>
      <c r="M394" s="80">
        <f t="shared" ca="1" si="259"/>
        <v>0</v>
      </c>
      <c r="N394" s="80">
        <f t="shared" ca="1" si="271"/>
        <v>0</v>
      </c>
      <c r="O394" s="81">
        <f t="shared" ca="1" si="264"/>
        <v>-1944.1138067905574</v>
      </c>
      <c r="P394" s="79">
        <f t="shared" ca="1" si="265"/>
        <v>2094879.014355798</v>
      </c>
      <c r="Q394" s="35"/>
      <c r="R394">
        <f t="shared" ca="1" si="272"/>
        <v>511</v>
      </c>
      <c r="S394" s="78">
        <f t="shared" ca="1" si="281"/>
        <v>97.499999999998153</v>
      </c>
      <c r="T394" s="55">
        <f t="shared" ca="1" si="273"/>
        <v>4.0667232332721959E-2</v>
      </c>
      <c r="U394" s="78">
        <f t="shared" ca="1" si="274"/>
        <v>4.5807430044051455E-3</v>
      </c>
      <c r="V394" s="79">
        <f t="shared" ca="1" si="282"/>
        <v>23997.09966363039</v>
      </c>
      <c r="W394" s="79">
        <f t="shared" ca="1" si="266"/>
        <v>217.40555464977615</v>
      </c>
      <c r="X394" s="80">
        <f t="shared" ca="1" si="283"/>
        <v>-9.1614860088102906E-2</v>
      </c>
      <c r="Y394" s="80">
        <f t="shared" ca="1" si="284"/>
        <v>-9.9987915265126635</v>
      </c>
      <c r="Z394" s="80">
        <f t="shared" ca="1" si="275"/>
        <v>0</v>
      </c>
      <c r="AA394" s="80">
        <f t="shared" ca="1" si="285"/>
        <v>0</v>
      </c>
      <c r="AB394" s="81">
        <f t="shared" ca="1" si="267"/>
        <v>-8.905485720223302</v>
      </c>
      <c r="AC394" s="79">
        <f t="shared" ca="1" si="268"/>
        <v>24195.509326173342</v>
      </c>
      <c r="AD394" s="35"/>
      <c r="AE394" s="55">
        <f t="shared" ca="1" si="286"/>
        <v>4.0667232332721959E-2</v>
      </c>
      <c r="AF394" s="78">
        <f t="shared" ca="1" si="287"/>
        <v>4.5807430044051455E-3</v>
      </c>
      <c r="AG394" s="35"/>
      <c r="AH394" s="35"/>
      <c r="AR394" s="69">
        <f t="shared" si="276"/>
        <v>33</v>
      </c>
      <c r="AS394" s="70">
        <f t="shared" si="288"/>
        <v>391</v>
      </c>
      <c r="AT394" s="71">
        <f t="shared" ca="1" si="260"/>
        <v>3.0549365356252939E-2</v>
      </c>
      <c r="AU394" s="72">
        <f t="shared" ca="1" si="277"/>
        <v>9.059659612918658E-3</v>
      </c>
      <c r="AV394" s="73">
        <f t="shared" ca="1" si="278"/>
        <v>1.0090596596129187</v>
      </c>
      <c r="AW394" s="74">
        <f ca="1">PRODUCT(AV$4:AV394)</f>
        <v>31.738264298266294</v>
      </c>
      <c r="BO394" s="70">
        <f t="shared" si="289"/>
        <v>391</v>
      </c>
      <c r="BP394" s="171">
        <f t="shared" ca="1" si="292"/>
        <v>0.1143</v>
      </c>
      <c r="BQ394" s="172">
        <f t="shared" ca="1" si="279"/>
        <v>9.059659612918658E-3</v>
      </c>
      <c r="BR394" s="172">
        <f t="shared" ca="1" si="291"/>
        <v>3.1507709136275243E-2</v>
      </c>
    </row>
    <row r="395" spans="5:70">
      <c r="E395">
        <f t="shared" si="258"/>
        <v>392</v>
      </c>
      <c r="F395" s="64">
        <f t="shared" si="280"/>
        <v>87.583333333332249</v>
      </c>
      <c r="G395" s="55">
        <f t="shared" si="261"/>
        <v>0</v>
      </c>
      <c r="H395" s="78">
        <f t="shared" si="290"/>
        <v>1</v>
      </c>
      <c r="I395" s="79">
        <f t="shared" ca="1" si="269"/>
        <v>2094879.014355798</v>
      </c>
      <c r="J395" s="79">
        <f t="shared" ca="1" si="262"/>
        <v>18978.89080031007</v>
      </c>
      <c r="K395" s="80">
        <f t="shared" ca="1" si="263"/>
        <v>-20</v>
      </c>
      <c r="L395" s="80">
        <f t="shared" ca="1" si="270"/>
        <v>-1745.7325119631651</v>
      </c>
      <c r="M395" s="80">
        <f t="shared" ca="1" si="259"/>
        <v>0</v>
      </c>
      <c r="N395" s="80">
        <f t="shared" ca="1" si="271"/>
        <v>0</v>
      </c>
      <c r="O395" s="81">
        <f t="shared" ca="1" si="264"/>
        <v>-1944.1138067905574</v>
      </c>
      <c r="P395" s="79">
        <f t="shared" ca="1" si="265"/>
        <v>2110148.0588373542</v>
      </c>
      <c r="Q395" s="35"/>
      <c r="R395">
        <f t="shared" ca="1" si="272"/>
        <v>512</v>
      </c>
      <c r="S395" s="78">
        <f t="shared" ca="1" si="281"/>
        <v>97.583333333331481</v>
      </c>
      <c r="T395" s="55">
        <f t="shared" ca="1" si="273"/>
        <v>4.4574366695104062E-2</v>
      </c>
      <c r="U395" s="78">
        <f t="shared" ca="1" si="274"/>
        <v>4.3765592859907575E-3</v>
      </c>
      <c r="V395" s="79">
        <f t="shared" ca="1" si="282"/>
        <v>23117.009821093681</v>
      </c>
      <c r="W395" s="79">
        <f t="shared" ca="1" si="266"/>
        <v>209.43224024760639</v>
      </c>
      <c r="X395" s="80">
        <f t="shared" ca="1" si="283"/>
        <v>-8.7531185719815149E-2</v>
      </c>
      <c r="Y395" s="80">
        <f t="shared" ca="1" si="284"/>
        <v>-9.6320874254557012</v>
      </c>
      <c r="Z395" s="80">
        <f t="shared" ca="1" si="275"/>
        <v>0</v>
      </c>
      <c r="AA395" s="80">
        <f t="shared" ca="1" si="285"/>
        <v>0</v>
      </c>
      <c r="AB395" s="81">
        <f t="shared" ca="1" si="267"/>
        <v>-8.5085293341320547</v>
      </c>
      <c r="AC395" s="79">
        <f t="shared" ca="1" si="268"/>
        <v>23308.213913395979</v>
      </c>
      <c r="AD395" s="35"/>
      <c r="AE395" s="55">
        <f t="shared" ca="1" si="286"/>
        <v>4.4574366695104062E-2</v>
      </c>
      <c r="AF395" s="78">
        <f t="shared" ca="1" si="287"/>
        <v>4.3765592859907575E-3</v>
      </c>
      <c r="AG395" s="35"/>
      <c r="AH395" s="35"/>
      <c r="AR395" s="69">
        <f t="shared" si="276"/>
        <v>33</v>
      </c>
      <c r="AS395" s="70">
        <f t="shared" si="288"/>
        <v>392</v>
      </c>
      <c r="AT395" s="71">
        <f t="shared" ca="1" si="260"/>
        <v>3.0272598504734599E-2</v>
      </c>
      <c r="AU395" s="72">
        <f t="shared" ca="1" si="277"/>
        <v>9.059659612918658E-3</v>
      </c>
      <c r="AV395" s="73">
        <f t="shared" ca="1" si="278"/>
        <v>1.0090596596129187</v>
      </c>
      <c r="AW395" s="74">
        <f ca="1">PRODUCT(AV$4:AV395)</f>
        <v>32.025802169513433</v>
      </c>
      <c r="BO395" s="70">
        <f t="shared" si="289"/>
        <v>392</v>
      </c>
      <c r="BP395" s="171">
        <f t="shared" ca="1" si="292"/>
        <v>0.1143</v>
      </c>
      <c r="BQ395" s="172">
        <f t="shared" ca="1" si="279"/>
        <v>9.059659612918658E-3</v>
      </c>
      <c r="BR395" s="172">
        <f t="shared" ca="1" si="291"/>
        <v>3.1224822869602962E-2</v>
      </c>
    </row>
    <row r="396" spans="5:70">
      <c r="E396">
        <f t="shared" si="258"/>
        <v>393</v>
      </c>
      <c r="F396" s="64">
        <f t="shared" si="280"/>
        <v>87.666666666665577</v>
      </c>
      <c r="G396" s="55">
        <f t="shared" si="261"/>
        <v>0</v>
      </c>
      <c r="H396" s="78">
        <f t="shared" si="290"/>
        <v>1</v>
      </c>
      <c r="I396" s="79">
        <f t="shared" ca="1" si="269"/>
        <v>2110148.0588373542</v>
      </c>
      <c r="J396" s="79">
        <f t="shared" ca="1" si="262"/>
        <v>19117.223145927481</v>
      </c>
      <c r="K396" s="80">
        <f t="shared" ca="1" si="263"/>
        <v>-20</v>
      </c>
      <c r="L396" s="80">
        <f t="shared" ca="1" si="270"/>
        <v>-1758.4567156977953</v>
      </c>
      <c r="M396" s="80">
        <f t="shared" ca="1" si="259"/>
        <v>0</v>
      </c>
      <c r="N396" s="80">
        <f t="shared" ca="1" si="271"/>
        <v>0</v>
      </c>
      <c r="O396" s="81">
        <f t="shared" ca="1" si="264"/>
        <v>-1944.1138067905574</v>
      </c>
      <c r="P396" s="79">
        <f t="shared" ca="1" si="265"/>
        <v>2125542.7114607929</v>
      </c>
      <c r="Q396" s="35"/>
      <c r="R396">
        <f t="shared" ca="1" si="272"/>
        <v>513</v>
      </c>
      <c r="S396" s="78">
        <f t="shared" ca="1" si="281"/>
        <v>97.66666666666481</v>
      </c>
      <c r="T396" s="55">
        <f t="shared" ca="1" si="273"/>
        <v>4.4574366695104062E-2</v>
      </c>
      <c r="U396" s="78">
        <f t="shared" ca="1" si="274"/>
        <v>4.1814769275141427E-3</v>
      </c>
      <c r="V396" s="79">
        <f t="shared" ca="1" si="282"/>
        <v>22269.265039412341</v>
      </c>
      <c r="W396" s="79">
        <f t="shared" ca="1" si="266"/>
        <v>201.75196108694541</v>
      </c>
      <c r="X396" s="80">
        <f t="shared" ca="1" si="283"/>
        <v>-8.362953855028285E-2</v>
      </c>
      <c r="Y396" s="80">
        <f t="shared" ca="1" si="284"/>
        <v>-9.2788604330884752</v>
      </c>
      <c r="Z396" s="80">
        <f t="shared" ca="1" si="275"/>
        <v>0</v>
      </c>
      <c r="AA396" s="80">
        <f t="shared" ca="1" si="285"/>
        <v>0</v>
      </c>
      <c r="AB396" s="81">
        <f t="shared" ca="1" si="267"/>
        <v>-8.1292670275564038</v>
      </c>
      <c r="AC396" s="79">
        <f t="shared" ca="1" si="268"/>
        <v>22453.525243500091</v>
      </c>
      <c r="AD396" s="35"/>
      <c r="AE396" s="55">
        <f t="shared" ca="1" si="286"/>
        <v>4.4574366695104062E-2</v>
      </c>
      <c r="AF396" s="78">
        <f t="shared" ca="1" si="287"/>
        <v>4.1814769275141427E-3</v>
      </c>
      <c r="AG396" s="35"/>
      <c r="AH396" s="35"/>
      <c r="AR396" s="69">
        <f t="shared" si="276"/>
        <v>33</v>
      </c>
      <c r="AS396" s="70">
        <f t="shared" si="288"/>
        <v>393</v>
      </c>
      <c r="AT396" s="71">
        <f t="shared" ca="1" si="260"/>
        <v>2.9998339066683154E-2</v>
      </c>
      <c r="AU396" s="72">
        <f t="shared" ca="1" si="277"/>
        <v>9.059659612918658E-3</v>
      </c>
      <c r="AV396" s="73">
        <f t="shared" ca="1" si="278"/>
        <v>1.0090596596129187</v>
      </c>
      <c r="AW396" s="74">
        <f ca="1">PRODUCT(AV$4:AV396)</f>
        <v>32.315945035999896</v>
      </c>
      <c r="BO396" s="70">
        <f t="shared" si="289"/>
        <v>393</v>
      </c>
      <c r="BP396" s="171">
        <f t="shared" ca="1" si="292"/>
        <v>0.1143</v>
      </c>
      <c r="BQ396" s="172">
        <f t="shared" ca="1" si="279"/>
        <v>9.059659612918658E-3</v>
      </c>
      <c r="BR396" s="172">
        <f t="shared" ca="1" si="291"/>
        <v>3.0944476446101304E-2</v>
      </c>
    </row>
    <row r="397" spans="5:70">
      <c r="E397">
        <f t="shared" si="258"/>
        <v>394</v>
      </c>
      <c r="F397" s="64">
        <f t="shared" si="280"/>
        <v>87.749999999998906</v>
      </c>
      <c r="G397" s="55">
        <f t="shared" si="261"/>
        <v>0</v>
      </c>
      <c r="H397" s="78">
        <f t="shared" si="290"/>
        <v>1</v>
      </c>
      <c r="I397" s="79">
        <f t="shared" ca="1" si="269"/>
        <v>2125542.7114607929</v>
      </c>
      <c r="J397" s="79">
        <f t="shared" ca="1" si="262"/>
        <v>19256.693458554961</v>
      </c>
      <c r="K397" s="80">
        <f t="shared" ca="1" si="263"/>
        <v>-20</v>
      </c>
      <c r="L397" s="80">
        <f t="shared" ca="1" si="270"/>
        <v>-1771.2855928839942</v>
      </c>
      <c r="M397" s="80">
        <f t="shared" ca="1" si="259"/>
        <v>0</v>
      </c>
      <c r="N397" s="80">
        <f t="shared" ca="1" si="271"/>
        <v>0</v>
      </c>
      <c r="O397" s="81">
        <f t="shared" ca="1" si="264"/>
        <v>-1944.1138067905574</v>
      </c>
      <c r="P397" s="79">
        <f t="shared" ca="1" si="265"/>
        <v>2141064.0055196732</v>
      </c>
      <c r="Q397" s="35"/>
      <c r="R397">
        <f t="shared" ca="1" si="272"/>
        <v>514</v>
      </c>
      <c r="S397" s="78">
        <f t="shared" ca="1" si="281"/>
        <v>97.749999999998138</v>
      </c>
      <c r="T397" s="55">
        <f t="shared" ca="1" si="273"/>
        <v>4.4574366695104062E-2</v>
      </c>
      <c r="U397" s="78">
        <f t="shared" ca="1" si="274"/>
        <v>3.9950902416200102E-3</v>
      </c>
      <c r="V397" s="79">
        <f t="shared" ca="1" si="282"/>
        <v>21452.673575698544</v>
      </c>
      <c r="W397" s="79">
        <f t="shared" ca="1" si="266"/>
        <v>194.35392038288339</v>
      </c>
      <c r="X397" s="80">
        <f t="shared" ca="1" si="283"/>
        <v>-7.9901804832400197E-2</v>
      </c>
      <c r="Y397" s="80">
        <f t="shared" ca="1" si="284"/>
        <v>-8.9386139898743942</v>
      </c>
      <c r="Z397" s="80">
        <f t="shared" ca="1" si="275"/>
        <v>0</v>
      </c>
      <c r="AA397" s="80">
        <f t="shared" ca="1" si="285"/>
        <v>0</v>
      </c>
      <c r="AB397" s="81">
        <f t="shared" ca="1" si="267"/>
        <v>-7.7669100981076857</v>
      </c>
      <c r="AC397" s="79">
        <f t="shared" ca="1" si="268"/>
        <v>21630.242070188615</v>
      </c>
      <c r="AD397" s="35"/>
      <c r="AE397" s="55">
        <f t="shared" ca="1" si="286"/>
        <v>4.4574366695104062E-2</v>
      </c>
      <c r="AF397" s="78">
        <f t="shared" ca="1" si="287"/>
        <v>3.9950902416200102E-3</v>
      </c>
      <c r="AG397" s="35"/>
      <c r="AH397" s="35"/>
      <c r="AR397" s="69">
        <f t="shared" si="276"/>
        <v>33</v>
      </c>
      <c r="AS397" s="70">
        <f t="shared" si="288"/>
        <v>394</v>
      </c>
      <c r="AT397" s="71">
        <f t="shared" ca="1" si="260"/>
        <v>2.9726564325786086E-2</v>
      </c>
      <c r="AU397" s="72">
        <f t="shared" ca="1" si="277"/>
        <v>9.059659612918658E-3</v>
      </c>
      <c r="AV397" s="73">
        <f t="shared" ca="1" si="278"/>
        <v>1.0090596596129187</v>
      </c>
      <c r="AW397" s="74">
        <f ca="1">PRODUCT(AV$4:AV397)</f>
        <v>32.608716498095845</v>
      </c>
      <c r="BO397" s="70">
        <f t="shared" si="289"/>
        <v>394</v>
      </c>
      <c r="BP397" s="171">
        <f t="shared" ca="1" si="292"/>
        <v>0.1143</v>
      </c>
      <c r="BQ397" s="172">
        <f t="shared" ca="1" si="279"/>
        <v>9.059659612918658E-3</v>
      </c>
      <c r="BR397" s="172">
        <f t="shared" ca="1" si="291"/>
        <v>3.0666647062247827E-2</v>
      </c>
    </row>
    <row r="398" spans="5:70">
      <c r="E398">
        <f t="shared" si="258"/>
        <v>395</v>
      </c>
      <c r="F398" s="64">
        <f t="shared" si="280"/>
        <v>87.833333333332234</v>
      </c>
      <c r="G398" s="55">
        <f t="shared" si="261"/>
        <v>0</v>
      </c>
      <c r="H398" s="78">
        <f t="shared" si="290"/>
        <v>1</v>
      </c>
      <c r="I398" s="79">
        <f t="shared" ca="1" si="269"/>
        <v>2141064.0055196732</v>
      </c>
      <c r="J398" s="79">
        <f t="shared" ca="1" si="262"/>
        <v>19397.311099480434</v>
      </c>
      <c r="K398" s="80">
        <f t="shared" ca="1" si="263"/>
        <v>-20</v>
      </c>
      <c r="L398" s="80">
        <f t="shared" ca="1" si="270"/>
        <v>-1784.2200045997279</v>
      </c>
      <c r="M398" s="80">
        <f t="shared" ca="1" si="259"/>
        <v>0</v>
      </c>
      <c r="N398" s="80">
        <f t="shared" ca="1" si="271"/>
        <v>0</v>
      </c>
      <c r="O398" s="81">
        <f t="shared" ca="1" si="264"/>
        <v>-1944.1138067905574</v>
      </c>
      <c r="P398" s="79">
        <f t="shared" ca="1" si="265"/>
        <v>2156712.9828077634</v>
      </c>
      <c r="Q398" s="35"/>
      <c r="R398">
        <f t="shared" ca="1" si="272"/>
        <v>515</v>
      </c>
      <c r="S398" s="78">
        <f t="shared" ca="1" si="281"/>
        <v>97.833333333331467</v>
      </c>
      <c r="T398" s="55">
        <f t="shared" ca="1" si="273"/>
        <v>4.4574366695104062E-2</v>
      </c>
      <c r="U398" s="78">
        <f t="shared" ca="1" si="274"/>
        <v>3.8170116242100078E-3</v>
      </c>
      <c r="V398" s="79">
        <f t="shared" ca="1" si="282"/>
        <v>20666.087728448161</v>
      </c>
      <c r="W398" s="79">
        <f t="shared" ca="1" si="266"/>
        <v>187.22772035045568</v>
      </c>
      <c r="X398" s="80">
        <f t="shared" ca="1" si="283"/>
        <v>-7.634023248420016E-2</v>
      </c>
      <c r="Y398" s="80">
        <f t="shared" ca="1" si="284"/>
        <v>-8.6108698868534006</v>
      </c>
      <c r="Z398" s="80">
        <f t="shared" ca="1" si="275"/>
        <v>0</v>
      </c>
      <c r="AA398" s="80">
        <f t="shared" ca="1" si="285"/>
        <v>0</v>
      </c>
      <c r="AB398" s="81">
        <f t="shared" ca="1" si="267"/>
        <v>-7.420704999306726</v>
      </c>
      <c r="AC398" s="79">
        <f t="shared" ca="1" si="268"/>
        <v>20837.207533679975</v>
      </c>
      <c r="AD398" s="35"/>
      <c r="AE398" s="55">
        <f t="shared" ca="1" si="286"/>
        <v>4.4574366695104062E-2</v>
      </c>
      <c r="AF398" s="78">
        <f t="shared" ca="1" si="287"/>
        <v>3.8170116242100078E-3</v>
      </c>
      <c r="AG398" s="35"/>
      <c r="AH398" s="35"/>
      <c r="AR398" s="69">
        <f t="shared" si="276"/>
        <v>33</v>
      </c>
      <c r="AS398" s="70">
        <f t="shared" si="288"/>
        <v>395</v>
      </c>
      <c r="AT398" s="71">
        <f t="shared" ca="1" si="260"/>
        <v>2.9457251771532935E-2</v>
      </c>
      <c r="AU398" s="72">
        <f t="shared" ca="1" si="277"/>
        <v>9.059659612918658E-3</v>
      </c>
      <c r="AV398" s="73">
        <f t="shared" ca="1" si="278"/>
        <v>1.0090596596129187</v>
      </c>
      <c r="AW398" s="74">
        <f ca="1">PRODUCT(AV$4:AV398)</f>
        <v>32.904140369982755</v>
      </c>
      <c r="BO398" s="70">
        <f t="shared" si="289"/>
        <v>395</v>
      </c>
      <c r="BP398" s="171">
        <f t="shared" ca="1" si="292"/>
        <v>0.1143</v>
      </c>
      <c r="BQ398" s="172">
        <f t="shared" ca="1" si="279"/>
        <v>9.059659612918658E-3</v>
      </c>
      <c r="BR398" s="172">
        <f t="shared" ca="1" si="291"/>
        <v>3.0391312119257385E-2</v>
      </c>
    </row>
    <row r="399" spans="5:70">
      <c r="E399">
        <f t="shared" si="258"/>
        <v>396</v>
      </c>
      <c r="F399" s="64">
        <f t="shared" si="280"/>
        <v>87.916666666665563</v>
      </c>
      <c r="G399" s="55">
        <f t="shared" si="261"/>
        <v>0</v>
      </c>
      <c r="H399" s="78">
        <f t="shared" si="290"/>
        <v>1</v>
      </c>
      <c r="I399" s="79">
        <f t="shared" ca="1" si="269"/>
        <v>2156712.9828077634</v>
      </c>
      <c r="J399" s="79">
        <f t="shared" ca="1" si="262"/>
        <v>19539.085507000826</v>
      </c>
      <c r="K399" s="80">
        <f t="shared" ca="1" si="263"/>
        <v>-20</v>
      </c>
      <c r="L399" s="80">
        <f t="shared" ca="1" si="270"/>
        <v>-1797.2608190064695</v>
      </c>
      <c r="M399" s="80">
        <f t="shared" ca="1" si="259"/>
        <v>0</v>
      </c>
      <c r="N399" s="80">
        <f t="shared" ca="1" si="271"/>
        <v>0</v>
      </c>
      <c r="O399" s="81">
        <f t="shared" ca="1" si="264"/>
        <v>-1944.1138067905574</v>
      </c>
      <c r="P399" s="79">
        <f t="shared" ca="1" si="265"/>
        <v>2172490.6936889673</v>
      </c>
      <c r="Q399" s="35"/>
      <c r="R399">
        <f t="shared" ca="1" si="272"/>
        <v>516</v>
      </c>
      <c r="S399" s="78">
        <f t="shared" ca="1" si="281"/>
        <v>97.916666666664796</v>
      </c>
      <c r="T399" s="55">
        <f t="shared" ca="1" si="273"/>
        <v>4.4574366695104062E-2</v>
      </c>
      <c r="U399" s="78">
        <f t="shared" ca="1" si="274"/>
        <v>3.646870748392996E-3</v>
      </c>
      <c r="V399" s="79">
        <f t="shared" ca="1" si="282"/>
        <v>19908.40220417174</v>
      </c>
      <c r="W399" s="79">
        <f t="shared" ca="1" si="266"/>
        <v>180.3633474068755</v>
      </c>
      <c r="X399" s="80">
        <f t="shared" ca="1" si="283"/>
        <v>-7.2937414967859923E-2</v>
      </c>
      <c r="Y399" s="80">
        <f t="shared" ca="1" si="284"/>
        <v>-8.2951675850715585</v>
      </c>
      <c r="Z399" s="80">
        <f t="shared" ca="1" si="275"/>
        <v>0</v>
      </c>
      <c r="AA399" s="80">
        <f t="shared" ca="1" si="285"/>
        <v>0</v>
      </c>
      <c r="AB399" s="81">
        <f t="shared" ca="1" si="267"/>
        <v>-7.0899317735314362</v>
      </c>
      <c r="AC399" s="79">
        <f t="shared" ca="1" si="268"/>
        <v>20073.307514805045</v>
      </c>
      <c r="AD399" s="35"/>
      <c r="AE399" s="55">
        <f t="shared" ca="1" si="286"/>
        <v>4.4574366695104062E-2</v>
      </c>
      <c r="AF399" s="78">
        <f t="shared" ca="1" si="287"/>
        <v>3.646870748392996E-3</v>
      </c>
      <c r="AG399" s="35"/>
      <c r="AH399" s="35"/>
      <c r="AR399" s="69">
        <f t="shared" si="276"/>
        <v>33</v>
      </c>
      <c r="AS399" s="70">
        <f t="shared" si="288"/>
        <v>396</v>
      </c>
      <c r="AT399" s="71">
        <f t="shared" ca="1" si="260"/>
        <v>2.91903790973508E-2</v>
      </c>
      <c r="AU399" s="72">
        <f t="shared" ca="1" si="277"/>
        <v>9.059659612918658E-3</v>
      </c>
      <c r="AV399" s="73">
        <f t="shared" ca="1" si="278"/>
        <v>1.0090596596129187</v>
      </c>
      <c r="AW399" s="74">
        <f ca="1">PRODUCT(AV$4:AV399)</f>
        <v>33.202240681590496</v>
      </c>
      <c r="BO399" s="70">
        <f t="shared" si="289"/>
        <v>396</v>
      </c>
      <c r="BP399" s="171">
        <f t="shared" ca="1" si="292"/>
        <v>0.1143</v>
      </c>
      <c r="BQ399" s="172">
        <f t="shared" ca="1" si="279"/>
        <v>9.059659612918658E-3</v>
      </c>
      <c r="BR399" s="172">
        <f t="shared" ca="1" si="291"/>
        <v>3.0118449221243942E-2</v>
      </c>
    </row>
    <row r="400" spans="5:70">
      <c r="E400">
        <f t="shared" ref="E400:E463" si="293">E399+1</f>
        <v>397</v>
      </c>
      <c r="F400" s="64">
        <f t="shared" si="280"/>
        <v>87.999999999998892</v>
      </c>
      <c r="G400" s="55">
        <f t="shared" si="261"/>
        <v>0</v>
      </c>
      <c r="H400" s="78">
        <f t="shared" si="290"/>
        <v>1</v>
      </c>
      <c r="I400" s="79">
        <f t="shared" ca="1" si="269"/>
        <v>2172490.6936889673</v>
      </c>
      <c r="J400" s="79">
        <f t="shared" ca="1" si="262"/>
        <v>19682.026197055577</v>
      </c>
      <c r="K400" s="80">
        <f t="shared" ca="1" si="263"/>
        <v>-20</v>
      </c>
      <c r="L400" s="80">
        <f t="shared" ca="1" si="270"/>
        <v>-1810.4089114074729</v>
      </c>
      <c r="M400" s="80">
        <f t="shared" ref="M400:M463" ca="1" si="294">IF(OR(I399+O399=0,K399=0),0,-IF(MOD(E400-1,12)=0,1,0)*I400*($C$17))</f>
        <v>-16293.680202667254</v>
      </c>
      <c r="N400" s="80">
        <f t="shared" ca="1" si="271"/>
        <v>0</v>
      </c>
      <c r="O400" s="81">
        <f t="shared" ca="1" si="264"/>
        <v>-1944.1138067905574</v>
      </c>
      <c r="P400" s="79">
        <f t="shared" ca="1" si="265"/>
        <v>2172104.5169651574</v>
      </c>
      <c r="Q400" s="35"/>
      <c r="R400">
        <f t="shared" ca="1" si="272"/>
        <v>517</v>
      </c>
      <c r="S400" s="78">
        <f t="shared" ca="1" si="281"/>
        <v>97.999999999998124</v>
      </c>
      <c r="T400" s="55">
        <f t="shared" ca="1" si="273"/>
        <v>4.4574366695104062E-2</v>
      </c>
      <c r="U400" s="78">
        <f t="shared" ca="1" si="274"/>
        <v>3.484313794364478E-3</v>
      </c>
      <c r="V400" s="79">
        <f t="shared" ca="1" si="282"/>
        <v>19178.552544856535</v>
      </c>
      <c r="W400" s="79">
        <f t="shared" ca="1" si="266"/>
        <v>173.75115792487509</v>
      </c>
      <c r="X400" s="80">
        <f t="shared" ca="1" si="283"/>
        <v>-6.9686275887289567E-2</v>
      </c>
      <c r="Y400" s="80">
        <f t="shared" ca="1" si="284"/>
        <v>-7.9910635603568902</v>
      </c>
      <c r="Z400" s="80">
        <f t="shared" ca="1" si="275"/>
        <v>-143.839144086424</v>
      </c>
      <c r="AA400" s="80">
        <f t="shared" ca="1" si="285"/>
        <v>0</v>
      </c>
      <c r="AB400" s="81">
        <f t="shared" ca="1" si="267"/>
        <v>-6.773902554814776</v>
      </c>
      <c r="AC400" s="79">
        <f t="shared" ca="1" si="268"/>
        <v>19193.629906303926</v>
      </c>
      <c r="AD400" s="35"/>
      <c r="AE400" s="55">
        <f t="shared" ca="1" si="286"/>
        <v>4.4574366695104062E-2</v>
      </c>
      <c r="AF400" s="78">
        <f t="shared" ca="1" si="287"/>
        <v>3.484313794364478E-3</v>
      </c>
      <c r="AG400" s="35"/>
      <c r="AH400" s="35"/>
      <c r="AR400" s="69">
        <f t="shared" si="276"/>
        <v>34</v>
      </c>
      <c r="AS400" s="70">
        <f t="shared" si="288"/>
        <v>397</v>
      </c>
      <c r="AT400" s="71">
        <f t="shared" ca="1" si="260"/>
        <v>2.8925924198756746E-2</v>
      </c>
      <c r="AU400" s="72">
        <f t="shared" ca="1" si="277"/>
        <v>9.059659612918658E-3</v>
      </c>
      <c r="AV400" s="73">
        <f t="shared" ca="1" si="278"/>
        <v>1.0090596596129187</v>
      </c>
      <c r="AW400" s="74">
        <f ca="1">PRODUCT(AV$4:AV400)</f>
        <v>33.50304168055191</v>
      </c>
      <c r="BO400" s="70">
        <f t="shared" si="289"/>
        <v>397</v>
      </c>
      <c r="BP400" s="171">
        <f t="shared" ca="1" si="292"/>
        <v>0.1143</v>
      </c>
      <c r="BQ400" s="172">
        <f t="shared" ca="1" si="279"/>
        <v>9.059659612918658E-3</v>
      </c>
      <c r="BR400" s="172">
        <f t="shared" ca="1" si="291"/>
        <v>2.9848036173398866E-2</v>
      </c>
    </row>
    <row r="401" spans="5:70">
      <c r="E401">
        <f t="shared" si="293"/>
        <v>398</v>
      </c>
      <c r="F401" s="64">
        <f t="shared" si="280"/>
        <v>88.08333333333222</v>
      </c>
      <c r="G401" s="55">
        <f t="shared" si="261"/>
        <v>0</v>
      </c>
      <c r="H401" s="78">
        <f t="shared" si="290"/>
        <v>1</v>
      </c>
      <c r="I401" s="79">
        <f t="shared" ca="1" si="269"/>
        <v>2172104.5169651574</v>
      </c>
      <c r="J401" s="79">
        <f t="shared" ca="1" si="262"/>
        <v>19678.527567387428</v>
      </c>
      <c r="K401" s="80">
        <f t="shared" ca="1" si="263"/>
        <v>-20</v>
      </c>
      <c r="L401" s="80">
        <f t="shared" ca="1" si="270"/>
        <v>-1810.0870974709646</v>
      </c>
      <c r="M401" s="80">
        <f t="shared" ca="1" si="294"/>
        <v>0</v>
      </c>
      <c r="N401" s="80">
        <f t="shared" ca="1" si="271"/>
        <v>0</v>
      </c>
      <c r="O401" s="81">
        <f t="shared" ca="1" si="264"/>
        <v>-1944.1138067905574</v>
      </c>
      <c r="P401" s="79">
        <f t="shared" ca="1" si="265"/>
        <v>2188008.8436282831</v>
      </c>
      <c r="Q401" s="35"/>
      <c r="R401">
        <f t="shared" ca="1" si="272"/>
        <v>518</v>
      </c>
      <c r="S401" s="78">
        <f t="shared" ca="1" si="281"/>
        <v>98.083333333331453</v>
      </c>
      <c r="T401" s="55">
        <f t="shared" ca="1" si="273"/>
        <v>4.4574366695104062E-2</v>
      </c>
      <c r="U401" s="78">
        <f t="shared" ca="1" si="274"/>
        <v>3.3290027136136662E-3</v>
      </c>
      <c r="V401" s="79">
        <f t="shared" ca="1" si="282"/>
        <v>18338.086008650218</v>
      </c>
      <c r="W401" s="79">
        <f t="shared" ca="1" si="266"/>
        <v>166.1368171907971</v>
      </c>
      <c r="X401" s="80">
        <f t="shared" ca="1" si="283"/>
        <v>-6.6580054272273329E-2</v>
      </c>
      <c r="Y401" s="80">
        <f t="shared" ca="1" si="284"/>
        <v>-7.6408691702709248</v>
      </c>
      <c r="Z401" s="80">
        <f t="shared" ca="1" si="275"/>
        <v>0</v>
      </c>
      <c r="AA401" s="80">
        <f t="shared" ca="1" si="285"/>
        <v>0</v>
      </c>
      <c r="AB401" s="81">
        <f t="shared" ca="1" si="267"/>
        <v>-6.4719601383795604</v>
      </c>
      <c r="AC401" s="79">
        <f t="shared" ca="1" si="268"/>
        <v>18490.043416478089</v>
      </c>
      <c r="AD401" s="35"/>
      <c r="AE401" s="55">
        <f t="shared" ca="1" si="286"/>
        <v>4.4574366695104062E-2</v>
      </c>
      <c r="AF401" s="78">
        <f t="shared" ca="1" si="287"/>
        <v>3.3290027136136662E-3</v>
      </c>
      <c r="AG401" s="35"/>
      <c r="AH401" s="35"/>
      <c r="AR401" s="69">
        <f t="shared" si="276"/>
        <v>34</v>
      </c>
      <c r="AS401" s="70">
        <f t="shared" si="288"/>
        <v>398</v>
      </c>
      <c r="AT401" s="71">
        <f t="shared" ca="1" si="260"/>
        <v>2.8663865171526921E-2</v>
      </c>
      <c r="AU401" s="72">
        <f t="shared" ca="1" si="277"/>
        <v>9.059659612918658E-3</v>
      </c>
      <c r="AV401" s="73">
        <f t="shared" ca="1" si="278"/>
        <v>1.0090596596129187</v>
      </c>
      <c r="AW401" s="74">
        <f ca="1">PRODUCT(AV$4:AV401)</f>
        <v>33.806567834175134</v>
      </c>
      <c r="BO401" s="70">
        <f t="shared" si="289"/>
        <v>398</v>
      </c>
      <c r="BP401" s="171">
        <f t="shared" ca="1" si="292"/>
        <v>0.1143</v>
      </c>
      <c r="BQ401" s="172">
        <f t="shared" ca="1" si="279"/>
        <v>9.059659612918658E-3</v>
      </c>
      <c r="BR401" s="172">
        <f t="shared" ca="1" si="291"/>
        <v>2.9580050980185603E-2</v>
      </c>
    </row>
    <row r="402" spans="5:70">
      <c r="E402">
        <f t="shared" si="293"/>
        <v>399</v>
      </c>
      <c r="F402" s="64">
        <f t="shared" si="280"/>
        <v>88.166666666665549</v>
      </c>
      <c r="G402" s="55">
        <f t="shared" si="261"/>
        <v>0</v>
      </c>
      <c r="H402" s="78">
        <f t="shared" si="290"/>
        <v>1</v>
      </c>
      <c r="I402" s="79">
        <f t="shared" ca="1" si="269"/>
        <v>2188008.8436282831</v>
      </c>
      <c r="J402" s="79">
        <f t="shared" ca="1" si="262"/>
        <v>19822.615353328012</v>
      </c>
      <c r="K402" s="80">
        <f t="shared" ca="1" si="263"/>
        <v>-20</v>
      </c>
      <c r="L402" s="80">
        <f t="shared" ca="1" si="270"/>
        <v>-1823.3407030235694</v>
      </c>
      <c r="M402" s="80">
        <f t="shared" ca="1" si="294"/>
        <v>0</v>
      </c>
      <c r="N402" s="80">
        <f t="shared" ca="1" si="271"/>
        <v>0</v>
      </c>
      <c r="O402" s="81">
        <f t="shared" ca="1" si="264"/>
        <v>-1944.1138067905574</v>
      </c>
      <c r="P402" s="79">
        <f t="shared" ca="1" si="265"/>
        <v>2204044.004471797</v>
      </c>
      <c r="Q402" s="35"/>
      <c r="R402">
        <f t="shared" ca="1" si="272"/>
        <v>519</v>
      </c>
      <c r="S402" s="78">
        <f t="shared" ca="1" si="281"/>
        <v>98.166666666664781</v>
      </c>
      <c r="T402" s="55">
        <f t="shared" ca="1" si="273"/>
        <v>4.4574366695104062E-2</v>
      </c>
      <c r="U402" s="78">
        <f t="shared" ca="1" si="274"/>
        <v>3.1806145259280542E-3</v>
      </c>
      <c r="V402" s="79">
        <f t="shared" ca="1" si="282"/>
        <v>17665.8614410236</v>
      </c>
      <c r="W402" s="79">
        <f t="shared" ca="1" si="266"/>
        <v>160.04669142465852</v>
      </c>
      <c r="X402" s="80">
        <f t="shared" ca="1" si="283"/>
        <v>-6.3612290518561085E-2</v>
      </c>
      <c r="Y402" s="80">
        <f t="shared" ca="1" si="284"/>
        <v>-7.3607756004265008</v>
      </c>
      <c r="Z402" s="80">
        <f t="shared" ca="1" si="275"/>
        <v>0</v>
      </c>
      <c r="AA402" s="80">
        <f t="shared" ca="1" si="285"/>
        <v>0</v>
      </c>
      <c r="AB402" s="81">
        <f t="shared" ca="1" si="267"/>
        <v>-6.1834766139353334</v>
      </c>
      <c r="AC402" s="79">
        <f t="shared" ca="1" si="268"/>
        <v>17812.300267943374</v>
      </c>
      <c r="AD402" s="35"/>
      <c r="AE402" s="55">
        <f t="shared" ca="1" si="286"/>
        <v>4.4574366695104062E-2</v>
      </c>
      <c r="AF402" s="78">
        <f t="shared" ca="1" si="287"/>
        <v>3.1806145259280542E-3</v>
      </c>
      <c r="AG402" s="35"/>
      <c r="AH402" s="35"/>
      <c r="AR402" s="69">
        <f t="shared" si="276"/>
        <v>34</v>
      </c>
      <c r="AS402" s="70">
        <f t="shared" si="288"/>
        <v>399</v>
      </c>
      <c r="AT402" s="71">
        <f t="shared" ca="1" si="260"/>
        <v>2.8404180309882295E-2</v>
      </c>
      <c r="AU402" s="72">
        <f t="shared" ca="1" si="277"/>
        <v>9.059659612918658E-3</v>
      </c>
      <c r="AV402" s="73">
        <f t="shared" ca="1" si="278"/>
        <v>1.0090596596129187</v>
      </c>
      <c r="AW402" s="74">
        <f ca="1">PRODUCT(AV$4:AV402)</f>
        <v>34.112843831433807</v>
      </c>
      <c r="BO402" s="70">
        <f t="shared" si="289"/>
        <v>399</v>
      </c>
      <c r="BP402" s="171">
        <f t="shared" ca="1" si="292"/>
        <v>0.1143</v>
      </c>
      <c r="BQ402" s="172">
        <f t="shared" ca="1" si="279"/>
        <v>9.059659612918658E-3</v>
      </c>
      <c r="BR402" s="172">
        <f t="shared" ca="1" si="291"/>
        <v>2.9314471843550547E-2</v>
      </c>
    </row>
    <row r="403" spans="5:70">
      <c r="E403">
        <f t="shared" si="293"/>
        <v>400</v>
      </c>
      <c r="F403" s="64">
        <f t="shared" si="280"/>
        <v>88.249999999998877</v>
      </c>
      <c r="G403" s="55">
        <f t="shared" si="261"/>
        <v>0</v>
      </c>
      <c r="H403" s="78">
        <f t="shared" si="290"/>
        <v>1</v>
      </c>
      <c r="I403" s="79">
        <f t="shared" ca="1" si="269"/>
        <v>2204044.004471797</v>
      </c>
      <c r="J403" s="79">
        <f t="shared" ca="1" si="262"/>
        <v>19967.88845240865</v>
      </c>
      <c r="K403" s="80">
        <f t="shared" ca="1" si="263"/>
        <v>-20</v>
      </c>
      <c r="L403" s="80">
        <f t="shared" ca="1" si="270"/>
        <v>-1836.703337059831</v>
      </c>
      <c r="M403" s="80">
        <f t="shared" ca="1" si="294"/>
        <v>0</v>
      </c>
      <c r="N403" s="80">
        <f t="shared" ca="1" si="271"/>
        <v>0</v>
      </c>
      <c r="O403" s="81">
        <f t="shared" ca="1" si="264"/>
        <v>-1944.1138067905574</v>
      </c>
      <c r="P403" s="79">
        <f t="shared" ca="1" si="265"/>
        <v>2220211.0757803554</v>
      </c>
      <c r="Q403" s="35"/>
      <c r="R403">
        <f t="shared" ca="1" si="272"/>
        <v>520</v>
      </c>
      <c r="S403" s="78">
        <f t="shared" ca="1" si="281"/>
        <v>98.24999999999811</v>
      </c>
      <c r="T403" s="55">
        <f t="shared" ca="1" si="273"/>
        <v>4.4574366695104062E-2</v>
      </c>
      <c r="U403" s="78">
        <f t="shared" ca="1" si="274"/>
        <v>3.0388406477335627E-3</v>
      </c>
      <c r="V403" s="79">
        <f t="shared" ca="1" si="282"/>
        <v>17018.328264116764</v>
      </c>
      <c r="W403" s="79">
        <f t="shared" ca="1" si="266"/>
        <v>154.18026125381076</v>
      </c>
      <c r="X403" s="80">
        <f t="shared" ca="1" si="283"/>
        <v>-6.0776812954671251E-2</v>
      </c>
      <c r="Y403" s="80">
        <f t="shared" ca="1" si="284"/>
        <v>-7.0909701100486524</v>
      </c>
      <c r="Z403" s="80">
        <f t="shared" ca="1" si="275"/>
        <v>0</v>
      </c>
      <c r="AA403" s="80">
        <f t="shared" ca="1" si="285"/>
        <v>0</v>
      </c>
      <c r="AB403" s="81">
        <f t="shared" ca="1" si="267"/>
        <v>-5.9078520598951796</v>
      </c>
      <c r="AC403" s="79">
        <f t="shared" ca="1" si="268"/>
        <v>17159.448926387675</v>
      </c>
      <c r="AD403" s="35"/>
      <c r="AE403" s="55">
        <f t="shared" ca="1" si="286"/>
        <v>4.4574366695104062E-2</v>
      </c>
      <c r="AF403" s="78">
        <f t="shared" ca="1" si="287"/>
        <v>3.0388406477335627E-3</v>
      </c>
      <c r="AG403" s="35"/>
      <c r="AH403" s="35"/>
      <c r="AR403" s="69">
        <f t="shared" si="276"/>
        <v>34</v>
      </c>
      <c r="AS403" s="70">
        <f t="shared" si="288"/>
        <v>400</v>
      </c>
      <c r="AT403" s="71">
        <f t="shared" ca="1" si="260"/>
        <v>2.8146848104690793E-2</v>
      </c>
      <c r="AU403" s="72">
        <f t="shared" ca="1" si="277"/>
        <v>9.059659612918658E-3</v>
      </c>
      <c r="AV403" s="73">
        <f t="shared" ca="1" si="278"/>
        <v>1.0090596596129187</v>
      </c>
      <c r="AW403" s="74">
        <f ca="1">PRODUCT(AV$4:AV403)</f>
        <v>34.421894584975249</v>
      </c>
      <c r="BO403" s="70">
        <f t="shared" si="289"/>
        <v>400</v>
      </c>
      <c r="BP403" s="171">
        <f t="shared" ca="1" si="292"/>
        <v>0.1143</v>
      </c>
      <c r="BQ403" s="172">
        <f t="shared" ca="1" si="279"/>
        <v>9.059659612918658E-3</v>
      </c>
      <c r="BR403" s="172">
        <f t="shared" ca="1" si="291"/>
        <v>2.9051277161149972E-2</v>
      </c>
    </row>
    <row r="404" spans="5:70">
      <c r="E404">
        <f t="shared" si="293"/>
        <v>401</v>
      </c>
      <c r="F404" s="64">
        <f t="shared" si="280"/>
        <v>88.333333333332206</v>
      </c>
      <c r="G404" s="55">
        <f t="shared" si="261"/>
        <v>0</v>
      </c>
      <c r="H404" s="78">
        <f t="shared" si="290"/>
        <v>1</v>
      </c>
      <c r="I404" s="79">
        <f t="shared" ca="1" si="269"/>
        <v>2220211.0757803554</v>
      </c>
      <c r="J404" s="79">
        <f t="shared" ca="1" si="262"/>
        <v>20114.356615401972</v>
      </c>
      <c r="K404" s="80">
        <f t="shared" ca="1" si="263"/>
        <v>-20</v>
      </c>
      <c r="L404" s="80">
        <f t="shared" ca="1" si="270"/>
        <v>-1850.1758964836297</v>
      </c>
      <c r="M404" s="80">
        <f t="shared" ca="1" si="294"/>
        <v>0</v>
      </c>
      <c r="N404" s="80">
        <f t="shared" ca="1" si="271"/>
        <v>0</v>
      </c>
      <c r="O404" s="81">
        <f t="shared" ca="1" si="264"/>
        <v>-1944.1138067905574</v>
      </c>
      <c r="P404" s="79">
        <f t="shared" ca="1" si="265"/>
        <v>2236511.142692483</v>
      </c>
      <c r="Q404" s="35"/>
      <c r="R404">
        <f t="shared" ca="1" si="272"/>
        <v>521</v>
      </c>
      <c r="S404" s="78">
        <f t="shared" ca="1" si="281"/>
        <v>98.333333333331439</v>
      </c>
      <c r="T404" s="55">
        <f t="shared" ca="1" si="273"/>
        <v>4.4574366695104062E-2</v>
      </c>
      <c r="U404" s="78">
        <f t="shared" ca="1" si="274"/>
        <v>2.9033862503734993E-3</v>
      </c>
      <c r="V404" s="79">
        <f t="shared" ca="1" si="282"/>
        <v>16394.577357656963</v>
      </c>
      <c r="W404" s="79">
        <f t="shared" ca="1" si="266"/>
        <v>148.52929035803547</v>
      </c>
      <c r="X404" s="80">
        <f t="shared" ca="1" si="283"/>
        <v>-5.8067725007469984E-2</v>
      </c>
      <c r="Y404" s="80">
        <f t="shared" ca="1" si="284"/>
        <v>-6.8310738990237345</v>
      </c>
      <c r="Z404" s="80">
        <f t="shared" ca="1" si="275"/>
        <v>0</v>
      </c>
      <c r="AA404" s="80">
        <f t="shared" ca="1" si="285"/>
        <v>0</v>
      </c>
      <c r="AB404" s="81">
        <f t="shared" ca="1" si="267"/>
        <v>-5.6445132957969859</v>
      </c>
      <c r="AC404" s="79">
        <f t="shared" ca="1" si="268"/>
        <v>16530.572993095171</v>
      </c>
      <c r="AD404" s="35"/>
      <c r="AE404" s="55">
        <f t="shared" ca="1" si="286"/>
        <v>4.4574366695104062E-2</v>
      </c>
      <c r="AF404" s="78">
        <f t="shared" ca="1" si="287"/>
        <v>2.9033862503734993E-3</v>
      </c>
      <c r="AG404" s="35"/>
      <c r="AH404" s="35"/>
      <c r="AR404" s="69">
        <f t="shared" si="276"/>
        <v>34</v>
      </c>
      <c r="AS404" s="70">
        <f t="shared" si="288"/>
        <v>401</v>
      </c>
      <c r="AT404" s="71">
        <f t="shared" ca="1" si="260"/>
        <v>2.7891847241685769E-2</v>
      </c>
      <c r="AU404" s="72">
        <f t="shared" ca="1" si="277"/>
        <v>9.059659612918658E-3</v>
      </c>
      <c r="AV404" s="73">
        <f t="shared" ca="1" si="278"/>
        <v>1.0090596596129187</v>
      </c>
      <c r="AW404" s="74">
        <f ca="1">PRODUCT(AV$4:AV404)</f>
        <v>34.733745233146891</v>
      </c>
      <c r="BO404" s="70">
        <f t="shared" si="289"/>
        <v>401</v>
      </c>
      <c r="BP404" s="171">
        <f t="shared" ca="1" si="292"/>
        <v>0.1143</v>
      </c>
      <c r="BQ404" s="172">
        <f t="shared" ca="1" si="279"/>
        <v>9.059659612918658E-3</v>
      </c>
      <c r="BR404" s="172">
        <f t="shared" ca="1" si="291"/>
        <v>2.8790445524592884E-2</v>
      </c>
    </row>
    <row r="405" spans="5:70">
      <c r="E405">
        <f t="shared" si="293"/>
        <v>402</v>
      </c>
      <c r="F405" s="64">
        <f t="shared" si="280"/>
        <v>88.416666666665535</v>
      </c>
      <c r="G405" s="55">
        <f t="shared" si="261"/>
        <v>0</v>
      </c>
      <c r="H405" s="78">
        <f t="shared" si="290"/>
        <v>1</v>
      </c>
      <c r="I405" s="79">
        <f t="shared" ca="1" si="269"/>
        <v>2236511.142692483</v>
      </c>
      <c r="J405" s="79">
        <f t="shared" ca="1" si="262"/>
        <v>20262.029673293648</v>
      </c>
      <c r="K405" s="80">
        <f t="shared" ca="1" si="263"/>
        <v>-20</v>
      </c>
      <c r="L405" s="80">
        <f t="shared" ca="1" si="270"/>
        <v>-1863.7592855770692</v>
      </c>
      <c r="M405" s="80">
        <f t="shared" ca="1" si="294"/>
        <v>0</v>
      </c>
      <c r="N405" s="80">
        <f t="shared" ca="1" si="271"/>
        <v>0</v>
      </c>
      <c r="O405" s="81">
        <f t="shared" ca="1" si="264"/>
        <v>-1944.1138067905574</v>
      </c>
      <c r="P405" s="79">
        <f t="shared" ca="1" si="265"/>
        <v>2252945.2992734089</v>
      </c>
      <c r="Q405" s="35"/>
      <c r="R405">
        <f t="shared" ca="1" si="272"/>
        <v>522</v>
      </c>
      <c r="S405" s="78">
        <f t="shared" ca="1" si="281"/>
        <v>98.416666666664767</v>
      </c>
      <c r="T405" s="55">
        <f t="shared" ca="1" si="273"/>
        <v>4.4574366695104062E-2</v>
      </c>
      <c r="U405" s="78">
        <f t="shared" ca="1" si="274"/>
        <v>2.7739696469918276E-3</v>
      </c>
      <c r="V405" s="79">
        <f t="shared" ca="1" si="282"/>
        <v>15793.733170820764</v>
      </c>
      <c r="W405" s="79">
        <f t="shared" ca="1" si="266"/>
        <v>143.0858465448986</v>
      </c>
      <c r="X405" s="80">
        <f t="shared" ca="1" si="283"/>
        <v>-5.5479392939836551E-2</v>
      </c>
      <c r="Y405" s="80">
        <f t="shared" ca="1" si="284"/>
        <v>-6.5807221545086518</v>
      </c>
      <c r="Z405" s="80">
        <f t="shared" ca="1" si="275"/>
        <v>0</v>
      </c>
      <c r="AA405" s="80">
        <f t="shared" ca="1" si="285"/>
        <v>0</v>
      </c>
      <c r="AB405" s="81">
        <f t="shared" ca="1" si="267"/>
        <v>-5.3929126903347404</v>
      </c>
      <c r="AC405" s="79">
        <f t="shared" ca="1" si="268"/>
        <v>15924.789903127878</v>
      </c>
      <c r="AD405" s="35"/>
      <c r="AE405" s="55">
        <f t="shared" ca="1" si="286"/>
        <v>4.4574366695104062E-2</v>
      </c>
      <c r="AF405" s="78">
        <f t="shared" ca="1" si="287"/>
        <v>2.7739696469918276E-3</v>
      </c>
      <c r="AG405" s="35"/>
      <c r="AH405" s="35"/>
      <c r="AR405" s="69">
        <f t="shared" si="276"/>
        <v>34</v>
      </c>
      <c r="AS405" s="70">
        <f t="shared" si="288"/>
        <v>402</v>
      </c>
      <c r="AT405" s="71">
        <f t="shared" ca="1" si="260"/>
        <v>2.7639156599700572E-2</v>
      </c>
      <c r="AU405" s="72">
        <f t="shared" ca="1" si="277"/>
        <v>9.059659612918658E-3</v>
      </c>
      <c r="AV405" s="73">
        <f t="shared" ca="1" si="278"/>
        <v>1.0090596596129187</v>
      </c>
      <c r="AW405" s="74">
        <f ca="1">PRODUCT(AV$4:AV405)</f>
        <v>35.048421142041036</v>
      </c>
      <c r="BO405" s="70">
        <f t="shared" si="289"/>
        <v>402</v>
      </c>
      <c r="BP405" s="171">
        <f t="shared" ca="1" si="292"/>
        <v>0.1143</v>
      </c>
      <c r="BQ405" s="172">
        <f t="shared" ca="1" si="279"/>
        <v>9.059659612918658E-3</v>
      </c>
      <c r="BR405" s="172">
        <f t="shared" ca="1" si="291"/>
        <v>2.8531955717699658E-2</v>
      </c>
    </row>
    <row r="406" spans="5:70">
      <c r="E406">
        <f t="shared" si="293"/>
        <v>403</v>
      </c>
      <c r="F406" s="64">
        <f t="shared" si="280"/>
        <v>88.499999999998863</v>
      </c>
      <c r="G406" s="55">
        <f t="shared" si="261"/>
        <v>0</v>
      </c>
      <c r="H406" s="78">
        <f t="shared" si="290"/>
        <v>1</v>
      </c>
      <c r="I406" s="79">
        <f t="shared" ca="1" si="269"/>
        <v>2252945.2992734089</v>
      </c>
      <c r="J406" s="79">
        <f t="shared" ca="1" si="262"/>
        <v>20410.917537942241</v>
      </c>
      <c r="K406" s="80">
        <f t="shared" ca="1" si="263"/>
        <v>-20</v>
      </c>
      <c r="L406" s="80">
        <f t="shared" ca="1" si="270"/>
        <v>-1877.4544160611742</v>
      </c>
      <c r="M406" s="80">
        <f t="shared" ca="1" si="294"/>
        <v>0</v>
      </c>
      <c r="N406" s="80">
        <f t="shared" ca="1" si="271"/>
        <v>0</v>
      </c>
      <c r="O406" s="81">
        <f t="shared" ca="1" si="264"/>
        <v>-1944.1138067905574</v>
      </c>
      <c r="P406" s="79">
        <f t="shared" ca="1" si="265"/>
        <v>2269514.6485884991</v>
      </c>
      <c r="Q406" s="35"/>
      <c r="R406">
        <f t="shared" ca="1" si="272"/>
        <v>523</v>
      </c>
      <c r="S406" s="78">
        <f t="shared" ca="1" si="281"/>
        <v>98.499999999998096</v>
      </c>
      <c r="T406" s="55">
        <f t="shared" ca="1" si="273"/>
        <v>4.4574366695104062E-2</v>
      </c>
      <c r="U406" s="78">
        <f t="shared" ca="1" si="274"/>
        <v>2.6503217067457255E-3</v>
      </c>
      <c r="V406" s="79">
        <f t="shared" ca="1" si="282"/>
        <v>15214.952478443365</v>
      </c>
      <c r="W406" s="79">
        <f t="shared" ca="1" si="266"/>
        <v>137.84229048142998</v>
      </c>
      <c r="X406" s="80">
        <f t="shared" ca="1" si="283"/>
        <v>-5.3006434134914508E-2</v>
      </c>
      <c r="Y406" s="80">
        <f t="shared" ca="1" si="284"/>
        <v>-6.3395635326847355</v>
      </c>
      <c r="Z406" s="80">
        <f t="shared" ca="1" si="275"/>
        <v>0</v>
      </c>
      <c r="AA406" s="80">
        <f t="shared" ca="1" si="285"/>
        <v>0</v>
      </c>
      <c r="AB406" s="81">
        <f t="shared" ca="1" si="267"/>
        <v>-5.1525270225210793</v>
      </c>
      <c r="AC406" s="79">
        <f t="shared" ca="1" si="268"/>
        <v>15341.249671935455</v>
      </c>
      <c r="AD406" s="35"/>
      <c r="AE406" s="55">
        <f t="shared" ca="1" si="286"/>
        <v>4.4574366695104062E-2</v>
      </c>
      <c r="AF406" s="78">
        <f t="shared" ca="1" si="287"/>
        <v>2.6503217067457255E-3</v>
      </c>
      <c r="AG406" s="35"/>
      <c r="AH406" s="35"/>
      <c r="AR406" s="69">
        <f t="shared" si="276"/>
        <v>34</v>
      </c>
      <c r="AS406" s="70">
        <f t="shared" si="288"/>
        <v>403</v>
      </c>
      <c r="AT406" s="71">
        <f t="shared" ca="1" si="260"/>
        <v>2.7388755248919129E-2</v>
      </c>
      <c r="AU406" s="72">
        <f t="shared" ca="1" si="277"/>
        <v>9.059659612918658E-3</v>
      </c>
      <c r="AV406" s="73">
        <f t="shared" ca="1" si="278"/>
        <v>1.0090596596129187</v>
      </c>
      <c r="AW406" s="74">
        <f ca="1">PRODUCT(AV$4:AV406)</f>
        <v>35.365947907558152</v>
      </c>
      <c r="BO406" s="70">
        <f t="shared" si="289"/>
        <v>403</v>
      </c>
      <c r="BP406" s="171">
        <f t="shared" ca="1" si="292"/>
        <v>0.1143</v>
      </c>
      <c r="BQ406" s="172">
        <f t="shared" ca="1" si="279"/>
        <v>9.059659612918658E-3</v>
      </c>
      <c r="BR406" s="172">
        <f t="shared" ca="1" si="291"/>
        <v>2.8275786714776298E-2</v>
      </c>
    </row>
    <row r="407" spans="5:70">
      <c r="E407">
        <f t="shared" si="293"/>
        <v>404</v>
      </c>
      <c r="F407" s="64">
        <f t="shared" si="280"/>
        <v>88.583333333332192</v>
      </c>
      <c r="G407" s="55">
        <f t="shared" si="261"/>
        <v>0</v>
      </c>
      <c r="H407" s="78">
        <f t="shared" si="290"/>
        <v>1</v>
      </c>
      <c r="I407" s="79">
        <f t="shared" ca="1" si="269"/>
        <v>2269514.6485884991</v>
      </c>
      <c r="J407" s="79">
        <f t="shared" ca="1" si="262"/>
        <v>20561.030202744507</v>
      </c>
      <c r="K407" s="80">
        <f t="shared" ca="1" si="263"/>
        <v>-20</v>
      </c>
      <c r="L407" s="80">
        <f t="shared" ca="1" si="270"/>
        <v>-1891.2622071570827</v>
      </c>
      <c r="M407" s="80">
        <f t="shared" ca="1" si="294"/>
        <v>0</v>
      </c>
      <c r="N407" s="80">
        <f t="shared" ca="1" si="271"/>
        <v>0</v>
      </c>
      <c r="O407" s="81">
        <f t="shared" ca="1" si="264"/>
        <v>-1944.1138067905574</v>
      </c>
      <c r="P407" s="79">
        <f t="shared" ca="1" si="265"/>
        <v>2286220.3027772959</v>
      </c>
      <c r="Q407" s="35"/>
      <c r="R407">
        <f t="shared" ca="1" si="272"/>
        <v>524</v>
      </c>
      <c r="S407" s="78">
        <f t="shared" ca="1" si="281"/>
        <v>98.583333333331424</v>
      </c>
      <c r="T407" s="55">
        <f t="shared" ca="1" si="273"/>
        <v>4.8867350363173689E-2</v>
      </c>
      <c r="U407" s="78">
        <f t="shared" ca="1" si="274"/>
        <v>2.5208075073270574E-3</v>
      </c>
      <c r="V407" s="79">
        <f t="shared" ca="1" si="282"/>
        <v>14591.563449208061</v>
      </c>
      <c r="W407" s="79">
        <f t="shared" ca="1" si="266"/>
        <v>132.19459807013033</v>
      </c>
      <c r="X407" s="80">
        <f t="shared" ca="1" si="283"/>
        <v>-5.0416150146541147E-2</v>
      </c>
      <c r="Y407" s="80">
        <f t="shared" ca="1" si="284"/>
        <v>-6.0798181038366925</v>
      </c>
      <c r="Z407" s="80">
        <f t="shared" ca="1" si="275"/>
        <v>0</v>
      </c>
      <c r="AA407" s="80">
        <f t="shared" ca="1" si="285"/>
        <v>0</v>
      </c>
      <c r="AB407" s="81">
        <f t="shared" ca="1" si="267"/>
        <v>-4.9007366792558216</v>
      </c>
      <c r="AC407" s="79">
        <f t="shared" ca="1" si="268"/>
        <v>14712.727076344952</v>
      </c>
      <c r="AD407" s="35"/>
      <c r="AE407" s="55">
        <f t="shared" ca="1" si="286"/>
        <v>4.8867350363173689E-2</v>
      </c>
      <c r="AF407" s="78">
        <f t="shared" ca="1" si="287"/>
        <v>2.5208075073270574E-3</v>
      </c>
      <c r="AG407" s="35"/>
      <c r="AH407" s="35"/>
      <c r="AR407" s="69">
        <f t="shared" si="276"/>
        <v>34</v>
      </c>
      <c r="AS407" s="70">
        <f t="shared" si="288"/>
        <v>404</v>
      </c>
      <c r="AT407" s="71">
        <f t="shared" ca="1" si="260"/>
        <v>2.7140622449142383E-2</v>
      </c>
      <c r="AU407" s="72">
        <f t="shared" ca="1" si="277"/>
        <v>9.059659612918658E-3</v>
      </c>
      <c r="AV407" s="73">
        <f t="shared" ca="1" si="278"/>
        <v>1.0090596596129187</v>
      </c>
      <c r="AW407" s="74">
        <f ca="1">PRODUCT(AV$4:AV407)</f>
        <v>35.686351357488839</v>
      </c>
      <c r="BO407" s="70">
        <f t="shared" si="289"/>
        <v>404</v>
      </c>
      <c r="BP407" s="171">
        <f t="shared" ca="1" si="292"/>
        <v>0.1143</v>
      </c>
      <c r="BQ407" s="172">
        <f t="shared" ca="1" si="279"/>
        <v>9.059659612918658E-3</v>
      </c>
      <c r="BR407" s="172">
        <f t="shared" ca="1" si="291"/>
        <v>2.8021917678904197E-2</v>
      </c>
    </row>
    <row r="408" spans="5:70">
      <c r="E408">
        <f t="shared" si="293"/>
        <v>405</v>
      </c>
      <c r="F408" s="64">
        <f t="shared" si="280"/>
        <v>88.66666666666552</v>
      </c>
      <c r="G408" s="55">
        <f t="shared" si="261"/>
        <v>0</v>
      </c>
      <c r="H408" s="78">
        <f t="shared" si="290"/>
        <v>1</v>
      </c>
      <c r="I408" s="79">
        <f t="shared" ca="1" si="269"/>
        <v>2286220.3027772959</v>
      </c>
      <c r="J408" s="79">
        <f t="shared" ca="1" si="262"/>
        <v>20712.377743306133</v>
      </c>
      <c r="K408" s="80">
        <f t="shared" ca="1" si="263"/>
        <v>-20</v>
      </c>
      <c r="L408" s="80">
        <f t="shared" ca="1" si="270"/>
        <v>-1905.1835856477467</v>
      </c>
      <c r="M408" s="80">
        <f t="shared" ca="1" si="294"/>
        <v>0</v>
      </c>
      <c r="N408" s="80">
        <f t="shared" ca="1" si="271"/>
        <v>0</v>
      </c>
      <c r="O408" s="81">
        <f t="shared" ca="1" si="264"/>
        <v>-1944.1138067905574</v>
      </c>
      <c r="P408" s="79">
        <f t="shared" ca="1" si="265"/>
        <v>2303063.3831281634</v>
      </c>
      <c r="Q408" s="35"/>
      <c r="R408">
        <f t="shared" ca="1" si="272"/>
        <v>525</v>
      </c>
      <c r="S408" s="78">
        <f t="shared" ca="1" si="281"/>
        <v>98.666666666664753</v>
      </c>
      <c r="T408" s="55">
        <f t="shared" ca="1" si="273"/>
        <v>4.8867350363173689E-2</v>
      </c>
      <c r="U408" s="78">
        <f t="shared" ca="1" si="274"/>
        <v>2.3976223236683875E-3</v>
      </c>
      <c r="V408" s="79">
        <f t="shared" ca="1" si="282"/>
        <v>13993.755087507452</v>
      </c>
      <c r="W408" s="79">
        <f t="shared" ca="1" si="266"/>
        <v>126.77865779936626</v>
      </c>
      <c r="X408" s="80">
        <f t="shared" ca="1" si="283"/>
        <v>-4.7952446473367751E-2</v>
      </c>
      <c r="Y408" s="80">
        <f t="shared" ca="1" si="284"/>
        <v>-5.8307312864614387</v>
      </c>
      <c r="Z408" s="80">
        <f t="shared" ca="1" si="275"/>
        <v>0</v>
      </c>
      <c r="AA408" s="80">
        <f t="shared" ca="1" si="285"/>
        <v>0</v>
      </c>
      <c r="AB408" s="81">
        <f t="shared" ca="1" si="267"/>
        <v>-4.6612506629129706</v>
      </c>
      <c r="AC408" s="79">
        <f t="shared" ca="1" si="268"/>
        <v>14109.99381091097</v>
      </c>
      <c r="AD408" s="35"/>
      <c r="AE408" s="55">
        <f t="shared" ca="1" si="286"/>
        <v>4.8867350363173689E-2</v>
      </c>
      <c r="AF408" s="78">
        <f t="shared" ca="1" si="287"/>
        <v>2.3976223236683875E-3</v>
      </c>
      <c r="AG408" s="35"/>
      <c r="AH408" s="35"/>
      <c r="AR408" s="69">
        <f t="shared" si="276"/>
        <v>34</v>
      </c>
      <c r="AS408" s="70">
        <f t="shared" si="288"/>
        <v>405</v>
      </c>
      <c r="AT408" s="71">
        <f t="shared" ca="1" si="260"/>
        <v>2.6894737648070415E-2</v>
      </c>
      <c r="AU408" s="72">
        <f t="shared" ca="1" si="277"/>
        <v>9.059659612918658E-3</v>
      </c>
      <c r="AV408" s="73">
        <f t="shared" ca="1" si="278"/>
        <v>1.0090596596129187</v>
      </c>
      <c r="AW408" s="74">
        <f ca="1">PRODUCT(AV$4:AV408)</f>
        <v>36.009657553614709</v>
      </c>
      <c r="BO408" s="70">
        <f t="shared" si="289"/>
        <v>405</v>
      </c>
      <c r="BP408" s="171">
        <f t="shared" ca="1" si="292"/>
        <v>0.1143</v>
      </c>
      <c r="BQ408" s="172">
        <f t="shared" ca="1" si="279"/>
        <v>9.059659612918658E-3</v>
      </c>
      <c r="BR408" s="172">
        <f t="shared" ca="1" si="291"/>
        <v>2.7770327960245256E-2</v>
      </c>
    </row>
    <row r="409" spans="5:70">
      <c r="E409">
        <f t="shared" si="293"/>
        <v>406</v>
      </c>
      <c r="F409" s="64">
        <f t="shared" si="280"/>
        <v>88.749999999998849</v>
      </c>
      <c r="G409" s="55">
        <f t="shared" si="261"/>
        <v>0</v>
      </c>
      <c r="H409" s="78">
        <f t="shared" si="290"/>
        <v>1</v>
      </c>
      <c r="I409" s="79">
        <f t="shared" ca="1" si="269"/>
        <v>2303063.3831281634</v>
      </c>
      <c r="J409" s="79">
        <f t="shared" ca="1" si="262"/>
        <v>20864.97031811803</v>
      </c>
      <c r="K409" s="80">
        <f t="shared" ca="1" si="263"/>
        <v>-20</v>
      </c>
      <c r="L409" s="80">
        <f t="shared" ca="1" si="270"/>
        <v>-1919.2194859401363</v>
      </c>
      <c r="M409" s="80">
        <f t="shared" ca="1" si="294"/>
        <v>0</v>
      </c>
      <c r="N409" s="80">
        <f t="shared" ca="1" si="271"/>
        <v>0</v>
      </c>
      <c r="O409" s="81">
        <f t="shared" ca="1" si="264"/>
        <v>-1944.1138067905574</v>
      </c>
      <c r="P409" s="79">
        <f t="shared" ca="1" si="265"/>
        <v>2320045.0201535509</v>
      </c>
      <c r="Q409" s="35"/>
      <c r="R409">
        <f t="shared" ca="1" si="272"/>
        <v>526</v>
      </c>
      <c r="S409" s="78">
        <f t="shared" ca="1" si="281"/>
        <v>98.749999999998082</v>
      </c>
      <c r="T409" s="55">
        <f t="shared" ca="1" si="273"/>
        <v>4.8867350363173689E-2</v>
      </c>
      <c r="U409" s="78">
        <f t="shared" ca="1" si="274"/>
        <v>2.2804568735391179E-3</v>
      </c>
      <c r="V409" s="79">
        <f t="shared" ca="1" si="282"/>
        <v>13420.475799730972</v>
      </c>
      <c r="W409" s="79">
        <f t="shared" ca="1" si="266"/>
        <v>121.58494258897491</v>
      </c>
      <c r="X409" s="80">
        <f t="shared" ca="1" si="283"/>
        <v>-4.5609137470782359E-2</v>
      </c>
      <c r="Y409" s="80">
        <f t="shared" ca="1" si="284"/>
        <v>-5.591864916554572</v>
      </c>
      <c r="Z409" s="80">
        <f t="shared" ca="1" si="275"/>
        <v>0</v>
      </c>
      <c r="AA409" s="80">
        <f t="shared" ca="1" si="285"/>
        <v>0</v>
      </c>
      <c r="AB409" s="81">
        <f t="shared" ca="1" si="267"/>
        <v>-4.4334676936378274</v>
      </c>
      <c r="AC409" s="79">
        <f t="shared" ca="1" si="268"/>
        <v>13531.989800572284</v>
      </c>
      <c r="AD409" s="35"/>
      <c r="AE409" s="55">
        <f t="shared" ca="1" si="286"/>
        <v>4.8867350363173689E-2</v>
      </c>
      <c r="AF409" s="78">
        <f t="shared" ca="1" si="287"/>
        <v>2.2804568735391179E-3</v>
      </c>
      <c r="AG409" s="35"/>
      <c r="AH409" s="35"/>
      <c r="AR409" s="69">
        <f t="shared" si="276"/>
        <v>34</v>
      </c>
      <c r="AS409" s="70">
        <f t="shared" si="288"/>
        <v>406</v>
      </c>
      <c r="AT409" s="71">
        <f t="shared" ca="1" si="260"/>
        <v>2.6651080479600148E-2</v>
      </c>
      <c r="AU409" s="72">
        <f t="shared" ca="1" si="277"/>
        <v>9.059659612918658E-3</v>
      </c>
      <c r="AV409" s="73">
        <f t="shared" ca="1" si="278"/>
        <v>1.0090596596129187</v>
      </c>
      <c r="AW409" s="74">
        <f ca="1">PRODUCT(AV$4:AV409)</f>
        <v>36.335892793828222</v>
      </c>
      <c r="BO409" s="70">
        <f t="shared" si="289"/>
        <v>406</v>
      </c>
      <c r="BP409" s="171">
        <f t="shared" ca="1" si="292"/>
        <v>0.1143</v>
      </c>
      <c r="BQ409" s="172">
        <f t="shared" ca="1" si="279"/>
        <v>9.059659612918658E-3</v>
      </c>
      <c r="BR409" s="172">
        <f t="shared" ca="1" si="291"/>
        <v>2.7520997094362211E-2</v>
      </c>
    </row>
    <row r="410" spans="5:70">
      <c r="E410">
        <f t="shared" si="293"/>
        <v>407</v>
      </c>
      <c r="F410" s="64">
        <f t="shared" si="280"/>
        <v>88.833333333332178</v>
      </c>
      <c r="G410" s="55">
        <f t="shared" si="261"/>
        <v>0</v>
      </c>
      <c r="H410" s="78">
        <f t="shared" si="290"/>
        <v>1</v>
      </c>
      <c r="I410" s="79">
        <f t="shared" ca="1" si="269"/>
        <v>2320045.0201535509</v>
      </c>
      <c r="J410" s="79">
        <f t="shared" ca="1" si="262"/>
        <v>21018.81816923818</v>
      </c>
      <c r="K410" s="80">
        <f t="shared" ca="1" si="263"/>
        <v>-20</v>
      </c>
      <c r="L410" s="80">
        <f t="shared" ca="1" si="270"/>
        <v>-1933.3708501279591</v>
      </c>
      <c r="M410" s="80">
        <f t="shared" ca="1" si="294"/>
        <v>0</v>
      </c>
      <c r="N410" s="80">
        <f t="shared" ca="1" si="271"/>
        <v>0</v>
      </c>
      <c r="O410" s="81">
        <f t="shared" ca="1" si="264"/>
        <v>-1944.1138067905574</v>
      </c>
      <c r="P410" s="79">
        <f t="shared" ca="1" si="265"/>
        <v>2337166.3536658701</v>
      </c>
      <c r="Q410" s="35"/>
      <c r="R410">
        <f t="shared" ca="1" si="272"/>
        <v>527</v>
      </c>
      <c r="S410" s="78">
        <f t="shared" ca="1" si="281"/>
        <v>98.83333333333141</v>
      </c>
      <c r="T410" s="55">
        <f t="shared" ca="1" si="273"/>
        <v>4.8867350363173689E-2</v>
      </c>
      <c r="U410" s="78">
        <f t="shared" ca="1" si="274"/>
        <v>2.1690169885117743E-3</v>
      </c>
      <c r="V410" s="79">
        <f t="shared" ca="1" si="282"/>
        <v>12870.717313876825</v>
      </c>
      <c r="W410" s="79">
        <f t="shared" ca="1" si="266"/>
        <v>116.60431783782279</v>
      </c>
      <c r="X410" s="80">
        <f t="shared" ca="1" si="283"/>
        <v>-4.338033977023549E-2</v>
      </c>
      <c r="Y410" s="80">
        <f t="shared" ca="1" si="284"/>
        <v>-5.3627988807820106</v>
      </c>
      <c r="Z410" s="80">
        <f t="shared" ca="1" si="275"/>
        <v>0</v>
      </c>
      <c r="AA410" s="80">
        <f t="shared" ca="1" si="285"/>
        <v>0</v>
      </c>
      <c r="AB410" s="81">
        <f t="shared" ca="1" si="267"/>
        <v>-4.2168158745290159</v>
      </c>
      <c r="AC410" s="79">
        <f t="shared" ca="1" si="268"/>
        <v>12977.698636619565</v>
      </c>
      <c r="AD410" s="35"/>
      <c r="AE410" s="55">
        <f t="shared" ca="1" si="286"/>
        <v>4.8867350363173689E-2</v>
      </c>
      <c r="AF410" s="78">
        <f t="shared" ca="1" si="287"/>
        <v>2.1690169885117743E-3</v>
      </c>
      <c r="AG410" s="35"/>
      <c r="AH410" s="35"/>
      <c r="AR410" s="69">
        <f t="shared" si="276"/>
        <v>34</v>
      </c>
      <c r="AS410" s="70">
        <f t="shared" si="288"/>
        <v>407</v>
      </c>
      <c r="AT410" s="71">
        <f t="shared" ca="1" si="260"/>
        <v>2.640963076213847E-2</v>
      </c>
      <c r="AU410" s="72">
        <f t="shared" ca="1" si="277"/>
        <v>9.059659612918658E-3</v>
      </c>
      <c r="AV410" s="73">
        <f t="shared" ca="1" si="278"/>
        <v>1.0090596596129187</v>
      </c>
      <c r="AW410" s="74">
        <f ca="1">PRODUCT(AV$4:AV410)</f>
        <v>36.665083614271808</v>
      </c>
      <c r="BO410" s="70">
        <f t="shared" si="289"/>
        <v>407</v>
      </c>
      <c r="BP410" s="171">
        <f t="shared" ca="1" si="292"/>
        <v>0.1143</v>
      </c>
      <c r="BQ410" s="172">
        <f t="shared" ca="1" si="279"/>
        <v>9.059659612918658E-3</v>
      </c>
      <c r="BR410" s="172">
        <f t="shared" ca="1" si="291"/>
        <v>2.7273904800554045E-2</v>
      </c>
    </row>
    <row r="411" spans="5:70">
      <c r="E411">
        <f t="shared" si="293"/>
        <v>408</v>
      </c>
      <c r="F411" s="64">
        <f t="shared" si="280"/>
        <v>88.916666666665506</v>
      </c>
      <c r="G411" s="55">
        <f t="shared" si="261"/>
        <v>0</v>
      </c>
      <c r="H411" s="78">
        <f t="shared" si="290"/>
        <v>1</v>
      </c>
      <c r="I411" s="79">
        <f t="shared" ca="1" si="269"/>
        <v>2337166.3536658701</v>
      </c>
      <c r="J411" s="79">
        <f t="shared" ca="1" si="262"/>
        <v>21173.931622979049</v>
      </c>
      <c r="K411" s="80">
        <f t="shared" ca="1" si="263"/>
        <v>-20</v>
      </c>
      <c r="L411" s="80">
        <f t="shared" ca="1" si="270"/>
        <v>-1947.638628054892</v>
      </c>
      <c r="M411" s="80">
        <f t="shared" ca="1" si="294"/>
        <v>0</v>
      </c>
      <c r="N411" s="80">
        <f t="shared" ca="1" si="271"/>
        <v>0</v>
      </c>
      <c r="O411" s="81">
        <f t="shared" ca="1" si="264"/>
        <v>-1944.1138067905574</v>
      </c>
      <c r="P411" s="79">
        <f t="shared" ca="1" si="265"/>
        <v>2354428.5328540038</v>
      </c>
      <c r="Q411" s="35"/>
      <c r="R411">
        <f t="shared" ca="1" si="272"/>
        <v>528</v>
      </c>
      <c r="S411" s="78">
        <f t="shared" ca="1" si="281"/>
        <v>98.916666666664739</v>
      </c>
      <c r="T411" s="55">
        <f t="shared" ca="1" si="273"/>
        <v>4.8867350363173689E-2</v>
      </c>
      <c r="U411" s="78">
        <f t="shared" ca="1" si="274"/>
        <v>2.0630228753904935E-3</v>
      </c>
      <c r="V411" s="79">
        <f t="shared" ca="1" si="282"/>
        <v>12343.512890436195</v>
      </c>
      <c r="W411" s="79">
        <f t="shared" ca="1" si="266"/>
        <v>111.82802521502565</v>
      </c>
      <c r="X411" s="80">
        <f t="shared" ca="1" si="283"/>
        <v>-4.1260457507809871E-2</v>
      </c>
      <c r="Y411" s="80">
        <f t="shared" ca="1" si="284"/>
        <v>-5.143130371015082</v>
      </c>
      <c r="Z411" s="80">
        <f t="shared" ca="1" si="275"/>
        <v>0</v>
      </c>
      <c r="AA411" s="80">
        <f t="shared" ca="1" si="285"/>
        <v>0</v>
      </c>
      <c r="AB411" s="81">
        <f t="shared" ca="1" si="267"/>
        <v>-4.0107512557714138</v>
      </c>
      <c r="AC411" s="79">
        <f t="shared" ca="1" si="268"/>
        <v>12446.145773566926</v>
      </c>
      <c r="AD411" s="35"/>
      <c r="AE411" s="55">
        <f t="shared" ca="1" si="286"/>
        <v>4.8867350363173689E-2</v>
      </c>
      <c r="AF411" s="78">
        <f t="shared" ca="1" si="287"/>
        <v>2.0630228753904935E-3</v>
      </c>
      <c r="AG411" s="35"/>
      <c r="AH411" s="35"/>
      <c r="AR411" s="69">
        <f t="shared" si="276"/>
        <v>34</v>
      </c>
      <c r="AS411" s="70">
        <f t="shared" si="288"/>
        <v>408</v>
      </c>
      <c r="AT411" s="71">
        <f t="shared" ca="1" si="260"/>
        <v>2.6170368496930631E-2</v>
      </c>
      <c r="AU411" s="72">
        <f t="shared" ca="1" si="277"/>
        <v>9.059659612918658E-3</v>
      </c>
      <c r="AV411" s="73">
        <f t="shared" ca="1" si="278"/>
        <v>1.0090596596129187</v>
      </c>
      <c r="AW411" s="74">
        <f ca="1">PRODUCT(AV$4:AV411)</f>
        <v>36.997256791496312</v>
      </c>
      <c r="BO411" s="70">
        <f t="shared" si="289"/>
        <v>408</v>
      </c>
      <c r="BP411" s="171">
        <f t="shared" ca="1" si="292"/>
        <v>0.1143</v>
      </c>
      <c r="BQ411" s="172">
        <f t="shared" ca="1" si="279"/>
        <v>9.059659612918658E-3</v>
      </c>
      <c r="BR411" s="172">
        <f t="shared" ca="1" si="291"/>
        <v>2.7029030980206342E-2</v>
      </c>
    </row>
    <row r="412" spans="5:70">
      <c r="E412">
        <f t="shared" si="293"/>
        <v>409</v>
      </c>
      <c r="F412" s="64">
        <f t="shared" si="280"/>
        <v>88.999999999998835</v>
      </c>
      <c r="G412" s="55">
        <f t="shared" si="261"/>
        <v>0</v>
      </c>
      <c r="H412" s="78">
        <f t="shared" si="290"/>
        <v>1</v>
      </c>
      <c r="I412" s="79">
        <f t="shared" ca="1" si="269"/>
        <v>2354428.5328540038</v>
      </c>
      <c r="J412" s="79">
        <f t="shared" ca="1" si="262"/>
        <v>21330.321090600748</v>
      </c>
      <c r="K412" s="80">
        <f t="shared" ca="1" si="263"/>
        <v>-20</v>
      </c>
      <c r="L412" s="80">
        <f t="shared" ca="1" si="270"/>
        <v>-1962.0237773783367</v>
      </c>
      <c r="M412" s="80">
        <f t="shared" ca="1" si="294"/>
        <v>-17658.213996405029</v>
      </c>
      <c r="N412" s="80">
        <f t="shared" ca="1" si="271"/>
        <v>0</v>
      </c>
      <c r="O412" s="81">
        <f t="shared" ca="1" si="264"/>
        <v>-1944.1138067905574</v>
      </c>
      <c r="P412" s="79">
        <f t="shared" ca="1" si="265"/>
        <v>2354174.5023640306</v>
      </c>
      <c r="Q412" s="35"/>
      <c r="R412">
        <f t="shared" ca="1" si="272"/>
        <v>529</v>
      </c>
      <c r="S412" s="78">
        <f t="shared" ca="1" si="281"/>
        <v>98.999999999998067</v>
      </c>
      <c r="T412" s="55">
        <f t="shared" ca="1" si="273"/>
        <v>4.8867350363173689E-2</v>
      </c>
      <c r="U412" s="78">
        <f t="shared" ca="1" si="274"/>
        <v>1.9622084137315443E-3</v>
      </c>
      <c r="V412" s="79">
        <f t="shared" ca="1" si="282"/>
        <v>11837.935607378899</v>
      </c>
      <c r="W412" s="79">
        <f t="shared" ca="1" si="266"/>
        <v>107.24766712250231</v>
      </c>
      <c r="X412" s="80">
        <f t="shared" ca="1" si="283"/>
        <v>-3.9244168274630883E-2</v>
      </c>
      <c r="Y412" s="80">
        <f t="shared" ca="1" si="284"/>
        <v>-4.9324731697412076</v>
      </c>
      <c r="Z412" s="80">
        <f t="shared" ca="1" si="275"/>
        <v>-88.784517055341738</v>
      </c>
      <c r="AA412" s="80">
        <f t="shared" ca="1" si="285"/>
        <v>0</v>
      </c>
      <c r="AB412" s="81">
        <f t="shared" ca="1" si="267"/>
        <v>-3.8147564689360931</v>
      </c>
      <c r="AC412" s="79">
        <f t="shared" ca="1" si="268"/>
        <v>11847.61228363911</v>
      </c>
      <c r="AD412" s="35"/>
      <c r="AE412" s="55">
        <f t="shared" ca="1" si="286"/>
        <v>4.8867350363173689E-2</v>
      </c>
      <c r="AF412" s="78">
        <f t="shared" ca="1" si="287"/>
        <v>1.9622084137315443E-3</v>
      </c>
      <c r="AG412" s="35"/>
      <c r="AH412" s="35"/>
      <c r="AR412" s="69">
        <f t="shared" si="276"/>
        <v>35</v>
      </c>
      <c r="AS412" s="70">
        <f t="shared" si="288"/>
        <v>409</v>
      </c>
      <c r="AT412" s="71">
        <f t="shared" ref="AT412:AT475" ca="1" si="295">(1-AU412)*AT411</f>
        <v>2.5933273866403789E-2</v>
      </c>
      <c r="AU412" s="72">
        <f t="shared" ca="1" si="277"/>
        <v>9.059659612918658E-3</v>
      </c>
      <c r="AV412" s="73">
        <f t="shared" ca="1" si="278"/>
        <v>1.0090596596129187</v>
      </c>
      <c r="AW412" s="74">
        <f ca="1">PRODUCT(AV$4:AV412)</f>
        <v>37.332439344639013</v>
      </c>
      <c r="BO412" s="70">
        <f t="shared" si="289"/>
        <v>409</v>
      </c>
      <c r="BP412" s="171">
        <f t="shared" ca="1" si="292"/>
        <v>0.1143</v>
      </c>
      <c r="BQ412" s="172">
        <f t="shared" ca="1" si="279"/>
        <v>9.059659612918658E-3</v>
      </c>
      <c r="BR412" s="172">
        <f t="shared" ca="1" si="291"/>
        <v>2.6786355715156467E-2</v>
      </c>
    </row>
    <row r="413" spans="5:70">
      <c r="E413">
        <f t="shared" si="293"/>
        <v>410</v>
      </c>
      <c r="F413" s="64">
        <f t="shared" si="280"/>
        <v>89.083333333332163</v>
      </c>
      <c r="G413" s="55">
        <f t="shared" si="261"/>
        <v>0</v>
      </c>
      <c r="H413" s="78">
        <f t="shared" si="290"/>
        <v>1</v>
      </c>
      <c r="I413" s="79">
        <f t="shared" ca="1" si="269"/>
        <v>2354174.5023640306</v>
      </c>
      <c r="J413" s="79">
        <f t="shared" ca="1" si="262"/>
        <v>21328.019660830287</v>
      </c>
      <c r="K413" s="80">
        <f t="shared" ca="1" si="263"/>
        <v>-20</v>
      </c>
      <c r="L413" s="80">
        <f t="shared" ca="1" si="270"/>
        <v>-1961.812085303359</v>
      </c>
      <c r="M413" s="80">
        <f t="shared" ca="1" si="294"/>
        <v>0</v>
      </c>
      <c r="N413" s="80">
        <f t="shared" ca="1" si="271"/>
        <v>0</v>
      </c>
      <c r="O413" s="81">
        <f t="shared" ca="1" si="264"/>
        <v>-1944.1138067905574</v>
      </c>
      <c r="P413" s="79">
        <f t="shared" ca="1" si="265"/>
        <v>2371576.5961327669</v>
      </c>
      <c r="Q413" s="35"/>
      <c r="R413">
        <f t="shared" ca="1" si="272"/>
        <v>530</v>
      </c>
      <c r="S413" s="78">
        <f t="shared" ca="1" si="281"/>
        <v>99.083333333331396</v>
      </c>
      <c r="T413" s="55">
        <f t="shared" ca="1" si="273"/>
        <v>4.8867350363173689E-2</v>
      </c>
      <c r="U413" s="78">
        <f t="shared" ca="1" si="274"/>
        <v>1.8663204876921576E-3</v>
      </c>
      <c r="V413" s="79">
        <f t="shared" ca="1" si="282"/>
        <v>11268.650863207477</v>
      </c>
      <c r="W413" s="79">
        <f t="shared" ca="1" si="266"/>
        <v>102.09014111748175</v>
      </c>
      <c r="X413" s="80">
        <f t="shared" ca="1" si="283"/>
        <v>-3.7326409753843152E-2</v>
      </c>
      <c r="Y413" s="80">
        <f t="shared" ca="1" si="284"/>
        <v>-4.6952711930031157</v>
      </c>
      <c r="Z413" s="80">
        <f t="shared" ca="1" si="275"/>
        <v>0</v>
      </c>
      <c r="AA413" s="80">
        <f t="shared" ca="1" si="285"/>
        <v>0</v>
      </c>
      <c r="AB413" s="81">
        <f t="shared" ca="1" si="267"/>
        <v>-3.62833942801841</v>
      </c>
      <c r="AC413" s="79">
        <f t="shared" ca="1" si="268"/>
        <v>11362.380067294183</v>
      </c>
      <c r="AD413" s="35"/>
      <c r="AE413" s="55">
        <f t="shared" ca="1" si="286"/>
        <v>4.8867350363173689E-2</v>
      </c>
      <c r="AF413" s="78">
        <f t="shared" ca="1" si="287"/>
        <v>1.8663204876921576E-3</v>
      </c>
      <c r="AG413" s="35"/>
      <c r="AH413" s="35"/>
      <c r="AR413" s="69">
        <f t="shared" si="276"/>
        <v>35</v>
      </c>
      <c r="AS413" s="70">
        <f t="shared" si="288"/>
        <v>410</v>
      </c>
      <c r="AT413" s="71">
        <f t="shared" ca="1" si="295"/>
        <v>2.5698327232525572E-2</v>
      </c>
      <c r="AU413" s="72">
        <f t="shared" ca="1" si="277"/>
        <v>9.059659612918658E-3</v>
      </c>
      <c r="AV413" s="73">
        <f t="shared" ca="1" si="278"/>
        <v>1.0090596596129187</v>
      </c>
      <c r="AW413" s="74">
        <f ca="1">PRODUCT(AV$4:AV413)</f>
        <v>37.670658537621378</v>
      </c>
      <c r="BO413" s="70">
        <f t="shared" si="289"/>
        <v>410</v>
      </c>
      <c r="BP413" s="171">
        <f t="shared" ca="1" si="292"/>
        <v>0.1143</v>
      </c>
      <c r="BQ413" s="172">
        <f t="shared" ca="1" si="279"/>
        <v>9.059659612918658E-3</v>
      </c>
      <c r="BR413" s="172">
        <f t="shared" ca="1" si="291"/>
        <v>2.6545859266073397E-2</v>
      </c>
    </row>
    <row r="414" spans="5:70">
      <c r="E414">
        <f t="shared" si="293"/>
        <v>411</v>
      </c>
      <c r="F414" s="64">
        <f t="shared" si="280"/>
        <v>89.166666666665492</v>
      </c>
      <c r="G414" s="55">
        <f t="shared" si="261"/>
        <v>0</v>
      </c>
      <c r="H414" s="78">
        <f t="shared" si="290"/>
        <v>1</v>
      </c>
      <c r="I414" s="79">
        <f t="shared" ca="1" si="269"/>
        <v>2371576.5961327669</v>
      </c>
      <c r="J414" s="79">
        <f t="shared" ca="1" si="262"/>
        <v>21485.67670692713</v>
      </c>
      <c r="K414" s="80">
        <f t="shared" ca="1" si="263"/>
        <v>-20</v>
      </c>
      <c r="L414" s="80">
        <f t="shared" ca="1" si="270"/>
        <v>-1976.3138301106392</v>
      </c>
      <c r="M414" s="80">
        <f t="shared" ca="1" si="294"/>
        <v>0</v>
      </c>
      <c r="N414" s="80">
        <f t="shared" ca="1" si="271"/>
        <v>0</v>
      </c>
      <c r="O414" s="81">
        <f t="shared" ca="1" si="264"/>
        <v>-1944.1138067905574</v>
      </c>
      <c r="P414" s="79">
        <f t="shared" ca="1" si="265"/>
        <v>2389121.8452027929</v>
      </c>
      <c r="Q414" s="35"/>
      <c r="R414">
        <f t="shared" ca="1" si="272"/>
        <v>531</v>
      </c>
      <c r="S414" s="78">
        <f t="shared" ca="1" si="281"/>
        <v>99.166666666664725</v>
      </c>
      <c r="T414" s="55">
        <f t="shared" ca="1" si="273"/>
        <v>4.8867350363173689E-2</v>
      </c>
      <c r="U414" s="78">
        <f t="shared" ca="1" si="274"/>
        <v>1.7751183505301357E-3</v>
      </c>
      <c r="V414" s="79">
        <f t="shared" ca="1" si="282"/>
        <v>10807.130659586177</v>
      </c>
      <c r="W414" s="79">
        <f t="shared" ca="1" si="266"/>
        <v>97.908925168187864</v>
      </c>
      <c r="X414" s="80">
        <f t="shared" ca="1" si="283"/>
        <v>-3.5502367010602713E-2</v>
      </c>
      <c r="Y414" s="80">
        <f t="shared" ca="1" si="284"/>
        <v>-4.5029711081609074</v>
      </c>
      <c r="Z414" s="80">
        <f t="shared" ca="1" si="275"/>
        <v>0</v>
      </c>
      <c r="AA414" s="80">
        <f t="shared" ca="1" si="285"/>
        <v>0</v>
      </c>
      <c r="AB414" s="81">
        <f t="shared" ca="1" si="267"/>
        <v>-3.4510320939529175</v>
      </c>
      <c r="AC414" s="79">
        <f t="shared" ca="1" si="268"/>
        <v>10897.050079185239</v>
      </c>
      <c r="AD414" s="35"/>
      <c r="AE414" s="55">
        <f t="shared" ca="1" si="286"/>
        <v>4.8867350363173689E-2</v>
      </c>
      <c r="AF414" s="78">
        <f t="shared" ca="1" si="287"/>
        <v>1.7751183505301357E-3</v>
      </c>
      <c r="AG414" s="35"/>
      <c r="AH414" s="35"/>
      <c r="AR414" s="69">
        <f t="shared" si="276"/>
        <v>35</v>
      </c>
      <c r="AS414" s="70">
        <f t="shared" si="288"/>
        <v>411</v>
      </c>
      <c r="AT414" s="71">
        <f t="shared" ca="1" si="295"/>
        <v>2.5465509135177491E-2</v>
      </c>
      <c r="AU414" s="72">
        <f t="shared" ca="1" si="277"/>
        <v>9.059659612918658E-3</v>
      </c>
      <c r="AV414" s="73">
        <f t="shared" ca="1" si="278"/>
        <v>1.0090596596129187</v>
      </c>
      <c r="AW414" s="74">
        <f ca="1">PRODUCT(AV$4:AV414)</f>
        <v>38.011941881366717</v>
      </c>
      <c r="BO414" s="70">
        <f t="shared" si="289"/>
        <v>411</v>
      </c>
      <c r="BP414" s="171">
        <f t="shared" ca="1" si="292"/>
        <v>0.1143</v>
      </c>
      <c r="BQ414" s="172">
        <f t="shared" ca="1" si="279"/>
        <v>9.059659612918658E-3</v>
      </c>
      <c r="BR414" s="172">
        <f t="shared" ca="1" si="291"/>
        <v>2.6307522070852133E-2</v>
      </c>
    </row>
    <row r="415" spans="5:70">
      <c r="E415">
        <f t="shared" si="293"/>
        <v>412</v>
      </c>
      <c r="F415" s="64">
        <f t="shared" si="280"/>
        <v>89.24999999999882</v>
      </c>
      <c r="G415" s="55">
        <f t="shared" si="261"/>
        <v>0</v>
      </c>
      <c r="H415" s="78">
        <f t="shared" si="290"/>
        <v>1</v>
      </c>
      <c r="I415" s="79">
        <f t="shared" ca="1" si="269"/>
        <v>2389121.8452027929</v>
      </c>
      <c r="J415" s="79">
        <f t="shared" ca="1" si="262"/>
        <v>21644.630691325445</v>
      </c>
      <c r="K415" s="80">
        <f t="shared" ca="1" si="263"/>
        <v>-20</v>
      </c>
      <c r="L415" s="80">
        <f t="shared" ca="1" si="270"/>
        <v>-1990.9348710023276</v>
      </c>
      <c r="M415" s="80">
        <f t="shared" ca="1" si="294"/>
        <v>0</v>
      </c>
      <c r="N415" s="80">
        <f t="shared" ca="1" si="271"/>
        <v>0</v>
      </c>
      <c r="O415" s="81">
        <f t="shared" ca="1" si="264"/>
        <v>-1944.1138067905574</v>
      </c>
      <c r="P415" s="79">
        <f t="shared" ca="1" si="265"/>
        <v>2406811.4272163254</v>
      </c>
      <c r="Q415" s="35"/>
      <c r="R415">
        <f t="shared" ca="1" si="272"/>
        <v>532</v>
      </c>
      <c r="S415" s="78">
        <f t="shared" ca="1" si="281"/>
        <v>99.249999999998053</v>
      </c>
      <c r="T415" s="55">
        <f t="shared" ca="1" si="273"/>
        <v>4.8867350363173689E-2</v>
      </c>
      <c r="U415" s="78">
        <f t="shared" ca="1" si="274"/>
        <v>1.6883730201586807E-3</v>
      </c>
      <c r="V415" s="79">
        <f t="shared" ca="1" si="282"/>
        <v>10364.540115040645</v>
      </c>
      <c r="W415" s="79">
        <f t="shared" ca="1" si="266"/>
        <v>93.899205486709036</v>
      </c>
      <c r="X415" s="80">
        <f t="shared" ca="1" si="283"/>
        <v>-3.3767460403173612E-2</v>
      </c>
      <c r="Y415" s="80">
        <f t="shared" ca="1" si="284"/>
        <v>-4.3185583812669357</v>
      </c>
      <c r="Z415" s="80">
        <f t="shared" ca="1" si="275"/>
        <v>0</v>
      </c>
      <c r="AA415" s="80">
        <f t="shared" ca="1" si="285"/>
        <v>0</v>
      </c>
      <c r="AB415" s="81">
        <f t="shared" ca="1" si="267"/>
        <v>-3.2823892995031634</v>
      </c>
      <c r="AC415" s="79">
        <f t="shared" ca="1" si="268"/>
        <v>10450.80460538618</v>
      </c>
      <c r="AD415" s="35"/>
      <c r="AE415" s="55">
        <f t="shared" ca="1" si="286"/>
        <v>4.8867350363173689E-2</v>
      </c>
      <c r="AF415" s="78">
        <f t="shared" ca="1" si="287"/>
        <v>1.6883730201586807E-3</v>
      </c>
      <c r="AG415" s="35"/>
      <c r="AH415" s="35"/>
      <c r="AR415" s="69">
        <f t="shared" si="276"/>
        <v>35</v>
      </c>
      <c r="AS415" s="70">
        <f t="shared" si="288"/>
        <v>412</v>
      </c>
      <c r="AT415" s="71">
        <f t="shared" ca="1" si="295"/>
        <v>2.5234800290543112E-2</v>
      </c>
      <c r="AU415" s="72">
        <f t="shared" ca="1" si="277"/>
        <v>9.059659612918658E-3</v>
      </c>
      <c r="AV415" s="73">
        <f t="shared" ca="1" si="278"/>
        <v>1.0090596596129187</v>
      </c>
      <c r="AW415" s="74">
        <f ca="1">PRODUCT(AV$4:AV415)</f>
        <v>38.356317136037944</v>
      </c>
      <c r="BO415" s="70">
        <f t="shared" si="289"/>
        <v>412</v>
      </c>
      <c r="BP415" s="171">
        <f t="shared" ca="1" si="292"/>
        <v>0.1143</v>
      </c>
      <c r="BQ415" s="172">
        <f t="shared" ca="1" si="279"/>
        <v>9.059659612918658E-3</v>
      </c>
      <c r="BR415" s="172">
        <f t="shared" ca="1" si="291"/>
        <v>2.6071324743022484E-2</v>
      </c>
    </row>
    <row r="416" spans="5:70">
      <c r="E416">
        <f t="shared" si="293"/>
        <v>413</v>
      </c>
      <c r="F416" s="64">
        <f t="shared" si="280"/>
        <v>89.333333333332149</v>
      </c>
      <c r="G416" s="55">
        <f t="shared" si="261"/>
        <v>0</v>
      </c>
      <c r="H416" s="78">
        <f t="shared" si="290"/>
        <v>1</v>
      </c>
      <c r="I416" s="79">
        <f t="shared" ca="1" si="269"/>
        <v>2406811.4272163254</v>
      </c>
      <c r="J416" s="79">
        <f t="shared" ca="1" si="262"/>
        <v>21804.892283062858</v>
      </c>
      <c r="K416" s="80">
        <f t="shared" ca="1" si="263"/>
        <v>-20</v>
      </c>
      <c r="L416" s="80">
        <f t="shared" ca="1" si="270"/>
        <v>-2005.6761893469379</v>
      </c>
      <c r="M416" s="80">
        <f t="shared" ca="1" si="294"/>
        <v>0</v>
      </c>
      <c r="N416" s="80">
        <f t="shared" ca="1" si="271"/>
        <v>0</v>
      </c>
      <c r="O416" s="81">
        <f t="shared" ca="1" si="264"/>
        <v>-1944.1138067905574</v>
      </c>
      <c r="P416" s="79">
        <f t="shared" ca="1" si="265"/>
        <v>2424646.5295032505</v>
      </c>
      <c r="Q416" s="35"/>
      <c r="R416">
        <f t="shared" ca="1" si="272"/>
        <v>533</v>
      </c>
      <c r="S416" s="78">
        <f t="shared" ca="1" si="281"/>
        <v>99.333333333331382</v>
      </c>
      <c r="T416" s="55">
        <f t="shared" ca="1" si="273"/>
        <v>4.8867350363173689E-2</v>
      </c>
      <c r="U416" s="78">
        <f t="shared" ca="1" si="274"/>
        <v>1.6058667042388567E-3</v>
      </c>
      <c r="V416" s="79">
        <f t="shared" ca="1" si="282"/>
        <v>9940.101475157704</v>
      </c>
      <c r="W416" s="79">
        <f t="shared" ca="1" si="266"/>
        <v>90.053935882799422</v>
      </c>
      <c r="X416" s="80">
        <f t="shared" ca="1" si="283"/>
        <v>-3.2117334084777134E-2</v>
      </c>
      <c r="Y416" s="80">
        <f t="shared" ca="1" si="284"/>
        <v>-4.1417089479823765</v>
      </c>
      <c r="Z416" s="80">
        <f t="shared" ca="1" si="275"/>
        <v>0</v>
      </c>
      <c r="AA416" s="80">
        <f t="shared" ca="1" si="285"/>
        <v>0</v>
      </c>
      <c r="AB416" s="81">
        <f t="shared" ca="1" si="267"/>
        <v>-3.12198763157601</v>
      </c>
      <c r="AC416" s="79">
        <f t="shared" ca="1" si="268"/>
        <v>10022.859597126861</v>
      </c>
      <c r="AD416" s="35"/>
      <c r="AE416" s="55">
        <f t="shared" ca="1" si="286"/>
        <v>4.8867350363173689E-2</v>
      </c>
      <c r="AF416" s="78">
        <f t="shared" ca="1" si="287"/>
        <v>1.6058667042388567E-3</v>
      </c>
      <c r="AG416" s="35"/>
      <c r="AH416" s="35"/>
      <c r="AR416" s="69">
        <f t="shared" si="276"/>
        <v>35</v>
      </c>
      <c r="AS416" s="70">
        <f t="shared" si="288"/>
        <v>413</v>
      </c>
      <c r="AT416" s="71">
        <f t="shared" ca="1" si="295"/>
        <v>2.5006181589510811E-2</v>
      </c>
      <c r="AU416" s="72">
        <f t="shared" ca="1" si="277"/>
        <v>9.059659612918658E-3</v>
      </c>
      <c r="AV416" s="73">
        <f t="shared" ca="1" si="278"/>
        <v>1.0090596596129187</v>
      </c>
      <c r="AW416" s="74">
        <f ca="1">PRODUCT(AV$4:AV416)</f>
        <v>38.703812313295607</v>
      </c>
      <c r="BO416" s="70">
        <f t="shared" si="289"/>
        <v>413</v>
      </c>
      <c r="BP416" s="171">
        <f t="shared" ca="1" si="292"/>
        <v>0.1143</v>
      </c>
      <c r="BQ416" s="172">
        <f t="shared" ca="1" si="279"/>
        <v>9.059659612918658E-3</v>
      </c>
      <c r="BR416" s="172">
        <f t="shared" ca="1" si="291"/>
        <v>2.5837248070172184E-2</v>
      </c>
    </row>
    <row r="417" spans="5:70">
      <c r="E417">
        <f t="shared" si="293"/>
        <v>414</v>
      </c>
      <c r="F417" s="64">
        <f t="shared" si="280"/>
        <v>89.416666666665478</v>
      </c>
      <c r="G417" s="55">
        <f t="shared" si="261"/>
        <v>0</v>
      </c>
      <c r="H417" s="78">
        <f t="shared" si="290"/>
        <v>1</v>
      </c>
      <c r="I417" s="79">
        <f t="shared" ca="1" si="269"/>
        <v>2424646.5295032505</v>
      </c>
      <c r="J417" s="79">
        <f t="shared" ca="1" si="262"/>
        <v>21966.472238943985</v>
      </c>
      <c r="K417" s="80">
        <f t="shared" ca="1" si="263"/>
        <v>-20</v>
      </c>
      <c r="L417" s="80">
        <f t="shared" ca="1" si="270"/>
        <v>-2020.5387745860421</v>
      </c>
      <c r="M417" s="80">
        <f t="shared" ca="1" si="294"/>
        <v>0</v>
      </c>
      <c r="N417" s="80">
        <f t="shared" ca="1" si="271"/>
        <v>0</v>
      </c>
      <c r="O417" s="81">
        <f t="shared" ca="1" si="264"/>
        <v>-1944.1138067905574</v>
      </c>
      <c r="P417" s="79">
        <f t="shared" ca="1" si="265"/>
        <v>2442628.3491608179</v>
      </c>
      <c r="Q417" s="35"/>
      <c r="R417">
        <f t="shared" ca="1" si="272"/>
        <v>534</v>
      </c>
      <c r="S417" s="78">
        <f t="shared" ca="1" si="281"/>
        <v>99.41666666666471</v>
      </c>
      <c r="T417" s="55">
        <f t="shared" ca="1" si="273"/>
        <v>4.8867350363173689E-2</v>
      </c>
      <c r="U417" s="78">
        <f t="shared" ca="1" si="274"/>
        <v>1.5273922533662616E-3</v>
      </c>
      <c r="V417" s="79">
        <f t="shared" ca="1" si="282"/>
        <v>9533.069005553165</v>
      </c>
      <c r="W417" s="79">
        <f t="shared" ca="1" si="266"/>
        <v>86.366360256776645</v>
      </c>
      <c r="X417" s="80">
        <f t="shared" ca="1" si="283"/>
        <v>-3.0547845067325233E-2</v>
      </c>
      <c r="Y417" s="80">
        <f t="shared" ca="1" si="284"/>
        <v>-3.9721120856471521</v>
      </c>
      <c r="Z417" s="80">
        <f t="shared" ca="1" si="275"/>
        <v>0</v>
      </c>
      <c r="AA417" s="80">
        <f t="shared" ca="1" si="285"/>
        <v>0</v>
      </c>
      <c r="AB417" s="81">
        <f t="shared" ca="1" si="267"/>
        <v>-2.9694243681542907</v>
      </c>
      <c r="AC417" s="79">
        <f t="shared" ca="1" si="268"/>
        <v>9612.4632815110708</v>
      </c>
      <c r="AD417" s="35"/>
      <c r="AE417" s="55">
        <f t="shared" ca="1" si="286"/>
        <v>4.8867350363173689E-2</v>
      </c>
      <c r="AF417" s="78">
        <f t="shared" ca="1" si="287"/>
        <v>1.5273922533662616E-3</v>
      </c>
      <c r="AG417" s="35"/>
      <c r="AH417" s="35"/>
      <c r="AR417" s="69">
        <f t="shared" si="276"/>
        <v>35</v>
      </c>
      <c r="AS417" s="70">
        <f t="shared" si="288"/>
        <v>414</v>
      </c>
      <c r="AT417" s="71">
        <f t="shared" ca="1" si="295"/>
        <v>2.4779634096091008E-2</v>
      </c>
      <c r="AU417" s="72">
        <f t="shared" ca="1" si="277"/>
        <v>9.059659612918658E-3</v>
      </c>
      <c r="AV417" s="73">
        <f t="shared" ca="1" si="278"/>
        <v>1.0090596596129187</v>
      </c>
      <c r="AW417" s="74">
        <f ca="1">PRODUCT(AV$4:AV417)</f>
        <v>39.054455678576353</v>
      </c>
      <c r="BO417" s="70">
        <f t="shared" si="289"/>
        <v>414</v>
      </c>
      <c r="BP417" s="171">
        <f t="shared" ca="1" si="292"/>
        <v>0.1143</v>
      </c>
      <c r="BQ417" s="172">
        <f t="shared" ca="1" si="279"/>
        <v>9.059659612918658E-3</v>
      </c>
      <c r="BR417" s="172">
        <f t="shared" ca="1" si="291"/>
        <v>2.5605273012384133E-2</v>
      </c>
    </row>
    <row r="418" spans="5:70">
      <c r="E418">
        <f t="shared" si="293"/>
        <v>415</v>
      </c>
      <c r="F418" s="64">
        <f t="shared" si="280"/>
        <v>89.499999999998806</v>
      </c>
      <c r="G418" s="55">
        <f t="shared" si="261"/>
        <v>0</v>
      </c>
      <c r="H418" s="78">
        <f t="shared" si="290"/>
        <v>1</v>
      </c>
      <c r="I418" s="79">
        <f t="shared" ca="1" si="269"/>
        <v>2442628.3491608179</v>
      </c>
      <c r="J418" s="79">
        <f t="shared" ca="1" si="262"/>
        <v>22129.381404262436</v>
      </c>
      <c r="K418" s="80">
        <f t="shared" ca="1" si="263"/>
        <v>-20</v>
      </c>
      <c r="L418" s="80">
        <f t="shared" ca="1" si="270"/>
        <v>-2035.5236243006818</v>
      </c>
      <c r="M418" s="80">
        <f t="shared" ca="1" si="294"/>
        <v>0</v>
      </c>
      <c r="N418" s="80">
        <f t="shared" ca="1" si="271"/>
        <v>0</v>
      </c>
      <c r="O418" s="81">
        <f t="shared" ca="1" si="264"/>
        <v>-1944.1138067905574</v>
      </c>
      <c r="P418" s="79">
        <f t="shared" ca="1" si="265"/>
        <v>2460758.0931339893</v>
      </c>
      <c r="Q418" s="35"/>
      <c r="R418">
        <f t="shared" ca="1" si="272"/>
        <v>535</v>
      </c>
      <c r="S418" s="78">
        <f t="shared" ca="1" si="281"/>
        <v>99.499999999998039</v>
      </c>
      <c r="T418" s="55">
        <f t="shared" ca="1" si="273"/>
        <v>4.8867350363173689E-2</v>
      </c>
      <c r="U418" s="78">
        <f t="shared" ca="1" si="274"/>
        <v>1.4527526409790152E-3</v>
      </c>
      <c r="V418" s="79">
        <f t="shared" ca="1" si="282"/>
        <v>9142.7276704803262</v>
      </c>
      <c r="W418" s="79">
        <f t="shared" ca="1" si="266"/>
        <v>82.830000628164498</v>
      </c>
      <c r="X418" s="80">
        <f t="shared" ca="1" si="283"/>
        <v>-2.9055052819580304E-2</v>
      </c>
      <c r="Y418" s="80">
        <f t="shared" ca="1" si="284"/>
        <v>-3.8094698627001362</v>
      </c>
      <c r="Z418" s="80">
        <f t="shared" ca="1" si="275"/>
        <v>0</v>
      </c>
      <c r="AA418" s="80">
        <f t="shared" ca="1" si="285"/>
        <v>0</v>
      </c>
      <c r="AB418" s="81">
        <f t="shared" ca="1" si="267"/>
        <v>-2.8243164671787491</v>
      </c>
      <c r="AC418" s="79">
        <f t="shared" ca="1" si="268"/>
        <v>9218.8948297257921</v>
      </c>
      <c r="AD418" s="35"/>
      <c r="AE418" s="55">
        <f t="shared" ca="1" si="286"/>
        <v>4.8867350363173689E-2</v>
      </c>
      <c r="AF418" s="78">
        <f t="shared" ca="1" si="287"/>
        <v>1.4527526409790152E-3</v>
      </c>
      <c r="AG418" s="35"/>
      <c r="AH418" s="35"/>
      <c r="AR418" s="69">
        <f t="shared" si="276"/>
        <v>35</v>
      </c>
      <c r="AS418" s="70">
        <f t="shared" si="288"/>
        <v>415</v>
      </c>
      <c r="AT418" s="71">
        <f t="shared" ca="1" si="295"/>
        <v>2.4555139045847749E-2</v>
      </c>
      <c r="AU418" s="72">
        <f t="shared" ca="1" si="277"/>
        <v>9.059659612918658E-3</v>
      </c>
      <c r="AV418" s="73">
        <f t="shared" ca="1" si="278"/>
        <v>1.0090596596129187</v>
      </c>
      <c r="AW418" s="74">
        <f ca="1">PRODUCT(AV$4:AV418)</f>
        <v>39.408275753392076</v>
      </c>
      <c r="BO418" s="70">
        <f t="shared" si="289"/>
        <v>415</v>
      </c>
      <c r="BP418" s="171">
        <f t="shared" ca="1" si="292"/>
        <v>0.1143</v>
      </c>
      <c r="BQ418" s="172">
        <f t="shared" ca="1" si="279"/>
        <v>9.059659612918658E-3</v>
      </c>
      <c r="BR418" s="172">
        <f t="shared" ca="1" si="291"/>
        <v>2.5375380700687677E-2</v>
      </c>
    </row>
    <row r="419" spans="5:70">
      <c r="E419">
        <f t="shared" si="293"/>
        <v>416</v>
      </c>
      <c r="F419" s="64">
        <f t="shared" si="280"/>
        <v>89.583333333332135</v>
      </c>
      <c r="G419" s="55">
        <f t="shared" si="261"/>
        <v>0</v>
      </c>
      <c r="H419" s="78">
        <f t="shared" si="290"/>
        <v>1</v>
      </c>
      <c r="I419" s="79">
        <f t="shared" ca="1" si="269"/>
        <v>2460758.0931339893</v>
      </c>
      <c r="J419" s="79">
        <f t="shared" ca="1" si="262"/>
        <v>22293.630713528732</v>
      </c>
      <c r="K419" s="80">
        <f t="shared" ca="1" si="263"/>
        <v>-20</v>
      </c>
      <c r="L419" s="80">
        <f t="shared" ca="1" si="270"/>
        <v>-2050.6317442783247</v>
      </c>
      <c r="M419" s="80">
        <f t="shared" ca="1" si="294"/>
        <v>0</v>
      </c>
      <c r="N419" s="80">
        <f t="shared" ca="1" si="271"/>
        <v>0</v>
      </c>
      <c r="O419" s="81">
        <f t="shared" ca="1" si="264"/>
        <v>-1944.1138067905574</v>
      </c>
      <c r="P419" s="79">
        <f t="shared" ca="1" si="265"/>
        <v>2479036.9782964494</v>
      </c>
      <c r="Q419" s="35"/>
      <c r="R419">
        <f t="shared" ca="1" si="272"/>
        <v>536</v>
      </c>
      <c r="S419" s="78">
        <f t="shared" ca="1" si="281"/>
        <v>99.583333333331367</v>
      </c>
      <c r="T419" s="55">
        <f t="shared" ca="1" si="273"/>
        <v>5.3587726218805809E-2</v>
      </c>
      <c r="U419" s="78">
        <f t="shared" ca="1" si="274"/>
        <v>1.3749029301905846E-3</v>
      </c>
      <c r="V419" s="79">
        <f t="shared" ca="1" si="282"/>
        <v>8724.8752175504815</v>
      </c>
      <c r="W419" s="79">
        <f t="shared" ca="1" si="266"/>
        <v>79.044399636196985</v>
      </c>
      <c r="X419" s="80">
        <f t="shared" ca="1" si="283"/>
        <v>-2.7498058603811694E-2</v>
      </c>
      <c r="Y419" s="80">
        <f t="shared" ca="1" si="284"/>
        <v>-3.6353646739793675</v>
      </c>
      <c r="Z419" s="80">
        <f t="shared" ca="1" si="275"/>
        <v>0</v>
      </c>
      <c r="AA419" s="80">
        <f t="shared" ca="1" si="285"/>
        <v>0</v>
      </c>
      <c r="AB419" s="81">
        <f t="shared" ca="1" si="267"/>
        <v>-2.6729677695803091</v>
      </c>
      <c r="AC419" s="79">
        <f t="shared" ca="1" si="268"/>
        <v>8797.5837866845159</v>
      </c>
      <c r="AD419" s="35"/>
      <c r="AE419" s="55">
        <f t="shared" ca="1" si="286"/>
        <v>5.3587726218805809E-2</v>
      </c>
      <c r="AF419" s="78">
        <f t="shared" ca="1" si="287"/>
        <v>1.3749029301905846E-3</v>
      </c>
      <c r="AG419" s="35"/>
      <c r="AH419" s="35"/>
      <c r="AR419" s="69">
        <f t="shared" si="276"/>
        <v>35</v>
      </c>
      <c r="AS419" s="70">
        <f t="shared" si="288"/>
        <v>416</v>
      </c>
      <c r="AT419" s="71">
        <f t="shared" ca="1" si="295"/>
        <v>2.433267784434448E-2</v>
      </c>
      <c r="AU419" s="72">
        <f t="shared" ca="1" si="277"/>
        <v>9.059659612918658E-3</v>
      </c>
      <c r="AV419" s="73">
        <f t="shared" ca="1" si="278"/>
        <v>1.0090596596129187</v>
      </c>
      <c r="AW419" s="74">
        <f ca="1">PRODUCT(AV$4:AV419)</f>
        <v>39.765301317649843</v>
      </c>
      <c r="BO419" s="70">
        <f t="shared" si="289"/>
        <v>416</v>
      </c>
      <c r="BP419" s="171">
        <f t="shared" ca="1" si="292"/>
        <v>0.1143</v>
      </c>
      <c r="BQ419" s="172">
        <f t="shared" ca="1" si="279"/>
        <v>9.059659612918658E-3</v>
      </c>
      <c r="BR419" s="172">
        <f t="shared" ca="1" si="291"/>
        <v>2.5147552435523808E-2</v>
      </c>
    </row>
    <row r="420" spans="5:70">
      <c r="E420">
        <f t="shared" si="293"/>
        <v>417</v>
      </c>
      <c r="F420" s="64">
        <f t="shared" si="280"/>
        <v>89.666666666665463</v>
      </c>
      <c r="G420" s="55">
        <f t="shared" si="261"/>
        <v>0</v>
      </c>
      <c r="H420" s="78">
        <f t="shared" si="290"/>
        <v>1</v>
      </c>
      <c r="I420" s="79">
        <f t="shared" ca="1" si="269"/>
        <v>2479036.9782964494</v>
      </c>
      <c r="J420" s="79">
        <f t="shared" ca="1" si="262"/>
        <v>22459.23119120425</v>
      </c>
      <c r="K420" s="80">
        <f t="shared" ca="1" si="263"/>
        <v>-20</v>
      </c>
      <c r="L420" s="80">
        <f t="shared" ca="1" si="270"/>
        <v>-2065.8641485803746</v>
      </c>
      <c r="M420" s="80">
        <f t="shared" ca="1" si="294"/>
        <v>0</v>
      </c>
      <c r="N420" s="80">
        <f t="shared" ca="1" si="271"/>
        <v>0</v>
      </c>
      <c r="O420" s="81">
        <f t="shared" ca="1" si="264"/>
        <v>-1944.1138067905574</v>
      </c>
      <c r="P420" s="79">
        <f t="shared" ca="1" si="265"/>
        <v>2497466.2315322827</v>
      </c>
      <c r="Q420" s="35"/>
      <c r="R420">
        <f t="shared" ca="1" si="272"/>
        <v>537</v>
      </c>
      <c r="S420" s="78">
        <f t="shared" ca="1" si="281"/>
        <v>99.666666666664696</v>
      </c>
      <c r="T420" s="55">
        <f t="shared" ca="1" si="273"/>
        <v>5.3587726218805809E-2</v>
      </c>
      <c r="U420" s="78">
        <f t="shared" ca="1" si="274"/>
        <v>1.3012250083900977E-3</v>
      </c>
      <c r="V420" s="79">
        <f t="shared" ca="1" si="282"/>
        <v>8326.1412753366603</v>
      </c>
      <c r="W420" s="79">
        <f t="shared" ca="1" si="266"/>
        <v>75.432005843622591</v>
      </c>
      <c r="X420" s="80">
        <f t="shared" ca="1" si="283"/>
        <v>-2.6024500167801952E-2</v>
      </c>
      <c r="Y420" s="80">
        <f t="shared" ca="1" si="284"/>
        <v>-3.4692255313902756</v>
      </c>
      <c r="Z420" s="80">
        <f t="shared" ca="1" si="275"/>
        <v>0</v>
      </c>
      <c r="AA420" s="80">
        <f t="shared" ca="1" si="285"/>
        <v>0</v>
      </c>
      <c r="AB420" s="81">
        <f t="shared" ca="1" si="267"/>
        <v>-2.5297295045523476</v>
      </c>
      <c r="AC420" s="79">
        <f t="shared" ca="1" si="268"/>
        <v>8395.5483016441722</v>
      </c>
      <c r="AD420" s="35"/>
      <c r="AE420" s="55">
        <f t="shared" ca="1" si="286"/>
        <v>5.3587726218805809E-2</v>
      </c>
      <c r="AF420" s="78">
        <f t="shared" ca="1" si="287"/>
        <v>1.3012250083900977E-3</v>
      </c>
      <c r="AG420" s="35"/>
      <c r="AH420" s="35"/>
      <c r="AR420" s="69">
        <f t="shared" si="276"/>
        <v>35</v>
      </c>
      <c r="AS420" s="70">
        <f t="shared" si="288"/>
        <v>417</v>
      </c>
      <c r="AT420" s="71">
        <f t="shared" ca="1" si="295"/>
        <v>2.4112232065603912E-2</v>
      </c>
      <c r="AU420" s="72">
        <f t="shared" ca="1" si="277"/>
        <v>9.059659612918658E-3</v>
      </c>
      <c r="AV420" s="73">
        <f t="shared" ca="1" si="278"/>
        <v>1.0090596596129187</v>
      </c>
      <c r="AW420" s="74">
        <f ca="1">PRODUCT(AV$4:AV420)</f>
        <v>40.125561411992898</v>
      </c>
      <c r="BO420" s="70">
        <f t="shared" si="289"/>
        <v>417</v>
      </c>
      <c r="BP420" s="171">
        <f t="shared" ca="1" si="292"/>
        <v>0.1143</v>
      </c>
      <c r="BQ420" s="172">
        <f t="shared" ca="1" si="279"/>
        <v>9.059659612918658E-3</v>
      </c>
      <c r="BR420" s="172">
        <f t="shared" ca="1" si="291"/>
        <v>2.4921769685224124E-2</v>
      </c>
    </row>
    <row r="421" spans="5:70">
      <c r="E421">
        <f t="shared" si="293"/>
        <v>418</v>
      </c>
      <c r="F421" s="64">
        <f t="shared" si="280"/>
        <v>89.749999999998792</v>
      </c>
      <c r="G421" s="55">
        <f t="shared" si="261"/>
        <v>0</v>
      </c>
      <c r="H421" s="78">
        <f t="shared" si="290"/>
        <v>1</v>
      </c>
      <c r="I421" s="79">
        <f t="shared" ca="1" si="269"/>
        <v>2497466.2315322827</v>
      </c>
      <c r="J421" s="79">
        <f t="shared" ca="1" si="262"/>
        <v>22626.193952441179</v>
      </c>
      <c r="K421" s="80">
        <f t="shared" ca="1" si="263"/>
        <v>-20</v>
      </c>
      <c r="L421" s="80">
        <f t="shared" ca="1" si="270"/>
        <v>-2081.2218596102357</v>
      </c>
      <c r="M421" s="80">
        <f t="shared" ca="1" si="294"/>
        <v>0</v>
      </c>
      <c r="N421" s="80">
        <f t="shared" ca="1" si="271"/>
        <v>0</v>
      </c>
      <c r="O421" s="81">
        <f t="shared" ca="1" si="264"/>
        <v>-1944.1138067905574</v>
      </c>
      <c r="P421" s="79">
        <f t="shared" ca="1" si="265"/>
        <v>2516047.089818323</v>
      </c>
      <c r="Q421" s="35"/>
      <c r="R421">
        <f t="shared" ca="1" si="272"/>
        <v>538</v>
      </c>
      <c r="S421" s="78">
        <f t="shared" ca="1" si="281"/>
        <v>99.749999999998025</v>
      </c>
      <c r="T421" s="55">
        <f t="shared" ca="1" si="273"/>
        <v>5.3587726218805809E-2</v>
      </c>
      <c r="U421" s="78">
        <f t="shared" ca="1" si="274"/>
        <v>1.2314953188914258E-3</v>
      </c>
      <c r="V421" s="79">
        <f t="shared" ca="1" si="282"/>
        <v>7945.6499577989043</v>
      </c>
      <c r="W421" s="79">
        <f t="shared" ca="1" si="266"/>
        <v>71.984884021059571</v>
      </c>
      <c r="X421" s="80">
        <f t="shared" ca="1" si="283"/>
        <v>-2.4629906377828518E-2</v>
      </c>
      <c r="Y421" s="80">
        <f t="shared" ca="1" si="284"/>
        <v>-3.3106874824162102</v>
      </c>
      <c r="Z421" s="80">
        <f t="shared" ca="1" si="275"/>
        <v>0</v>
      </c>
      <c r="AA421" s="80">
        <f t="shared" ca="1" si="285"/>
        <v>0</v>
      </c>
      <c r="AB421" s="81">
        <f t="shared" ca="1" si="267"/>
        <v>-2.3941670524547614</v>
      </c>
      <c r="AC421" s="79">
        <f t="shared" ca="1" si="268"/>
        <v>8011.905357378716</v>
      </c>
      <c r="AD421" s="35"/>
      <c r="AE421" s="55">
        <f t="shared" ca="1" si="286"/>
        <v>5.3587726218805809E-2</v>
      </c>
      <c r="AF421" s="78">
        <f t="shared" ca="1" si="287"/>
        <v>1.2314953188914258E-3</v>
      </c>
      <c r="AG421" s="35"/>
      <c r="AH421" s="35"/>
      <c r="AR421" s="69">
        <f t="shared" si="276"/>
        <v>35</v>
      </c>
      <c r="AS421" s="70">
        <f t="shared" si="288"/>
        <v>418</v>
      </c>
      <c r="AT421" s="71">
        <f t="shared" ca="1" si="295"/>
        <v>2.3893783450581838E-2</v>
      </c>
      <c r="AU421" s="72">
        <f t="shared" ca="1" si="277"/>
        <v>9.059659612918658E-3</v>
      </c>
      <c r="AV421" s="73">
        <f t="shared" ca="1" si="278"/>
        <v>1.0090596596129187</v>
      </c>
      <c r="AW421" s="74">
        <f ca="1">PRODUCT(AV$4:AV421)</f>
        <v>40.489085340162816</v>
      </c>
      <c r="BO421" s="70">
        <f t="shared" si="289"/>
        <v>418</v>
      </c>
      <c r="BP421" s="171">
        <f t="shared" ca="1" si="292"/>
        <v>0.1143</v>
      </c>
      <c r="BQ421" s="172">
        <f t="shared" ca="1" si="279"/>
        <v>9.059659612918658E-3</v>
      </c>
      <c r="BR421" s="172">
        <f t="shared" ca="1" si="291"/>
        <v>2.469801408450345E-2</v>
      </c>
    </row>
    <row r="422" spans="5:70">
      <c r="E422">
        <f t="shared" si="293"/>
        <v>419</v>
      </c>
      <c r="F422" s="64">
        <f t="shared" si="280"/>
        <v>89.833333333332121</v>
      </c>
      <c r="G422" s="55">
        <f t="shared" si="261"/>
        <v>0</v>
      </c>
      <c r="H422" s="78">
        <f t="shared" si="290"/>
        <v>1</v>
      </c>
      <c r="I422" s="79">
        <f t="shared" ca="1" si="269"/>
        <v>2516047.089818323</v>
      </c>
      <c r="J422" s="79">
        <f t="shared" ca="1" si="262"/>
        <v>22794.530203828584</v>
      </c>
      <c r="K422" s="80">
        <f t="shared" ca="1" si="263"/>
        <v>-20</v>
      </c>
      <c r="L422" s="80">
        <f t="shared" ca="1" si="270"/>
        <v>-2096.7059081819361</v>
      </c>
      <c r="M422" s="80">
        <f t="shared" ca="1" si="294"/>
        <v>0</v>
      </c>
      <c r="N422" s="80">
        <f t="shared" ca="1" si="271"/>
        <v>0</v>
      </c>
      <c r="O422" s="81">
        <f t="shared" ca="1" si="264"/>
        <v>-1944.1138067905574</v>
      </c>
      <c r="P422" s="79">
        <f t="shared" ca="1" si="265"/>
        <v>2534780.8003071789</v>
      </c>
      <c r="Q422" s="35"/>
      <c r="R422">
        <f t="shared" ca="1" si="272"/>
        <v>539</v>
      </c>
      <c r="S422" s="78">
        <f t="shared" ca="1" si="281"/>
        <v>99.833333333331353</v>
      </c>
      <c r="T422" s="55">
        <f t="shared" ca="1" si="273"/>
        <v>5.3587726218805809E-2</v>
      </c>
      <c r="U422" s="78">
        <f t="shared" ca="1" si="274"/>
        <v>1.1655022849029312E-3</v>
      </c>
      <c r="V422" s="79">
        <f t="shared" ca="1" si="282"/>
        <v>7582.5655665965214</v>
      </c>
      <c r="W422" s="79">
        <f t="shared" ca="1" si="266"/>
        <v>68.695463026002187</v>
      </c>
      <c r="X422" s="80">
        <f t="shared" ca="1" si="283"/>
        <v>-2.3310045698058626E-2</v>
      </c>
      <c r="Y422" s="80">
        <f t="shared" ca="1" si="284"/>
        <v>-3.1594023194152174</v>
      </c>
      <c r="Z422" s="80">
        <f t="shared" ca="1" si="275"/>
        <v>0</v>
      </c>
      <c r="AA422" s="80">
        <f t="shared" ca="1" si="285"/>
        <v>0</v>
      </c>
      <c r="AB422" s="81">
        <f t="shared" ca="1" si="267"/>
        <v>-2.2658690839257303</v>
      </c>
      <c r="AC422" s="79">
        <f t="shared" ca="1" si="268"/>
        <v>7645.8124481734858</v>
      </c>
      <c r="AD422" s="35"/>
      <c r="AE422" s="55">
        <f t="shared" ca="1" si="286"/>
        <v>5.3587726218805809E-2</v>
      </c>
      <c r="AF422" s="78">
        <f t="shared" ca="1" si="287"/>
        <v>1.1655022849029312E-3</v>
      </c>
      <c r="AG422" s="35"/>
      <c r="AH422" s="35"/>
      <c r="AR422" s="69">
        <f t="shared" si="276"/>
        <v>35</v>
      </c>
      <c r="AS422" s="70">
        <f t="shared" si="288"/>
        <v>419</v>
      </c>
      <c r="AT422" s="71">
        <f t="shared" ca="1" si="295"/>
        <v>2.3677313905654775E-2</v>
      </c>
      <c r="AU422" s="72">
        <f t="shared" ca="1" si="277"/>
        <v>9.059659612918658E-3</v>
      </c>
      <c r="AV422" s="73">
        <f t="shared" ca="1" si="278"/>
        <v>1.0090596596129187</v>
      </c>
      <c r="AW422" s="74">
        <f ca="1">PRODUCT(AV$4:AV422)</f>
        <v>40.855902671383106</v>
      </c>
      <c r="BO422" s="70">
        <f t="shared" si="289"/>
        <v>419</v>
      </c>
      <c r="BP422" s="171">
        <f t="shared" ca="1" si="292"/>
        <v>0.1143</v>
      </c>
      <c r="BQ422" s="172">
        <f t="shared" ca="1" si="279"/>
        <v>9.059659612918658E-3</v>
      </c>
      <c r="BR422" s="172">
        <f t="shared" ca="1" si="291"/>
        <v>2.4476267432966013E-2</v>
      </c>
    </row>
    <row r="423" spans="5:70">
      <c r="E423">
        <f t="shared" si="293"/>
        <v>420</v>
      </c>
      <c r="F423" s="64">
        <f t="shared" si="280"/>
        <v>89.916666666665449</v>
      </c>
      <c r="G423" s="55">
        <f t="shared" si="261"/>
        <v>0</v>
      </c>
      <c r="H423" s="78">
        <f t="shared" si="290"/>
        <v>1</v>
      </c>
      <c r="I423" s="79">
        <f t="shared" ca="1" si="269"/>
        <v>2534780.8003071789</v>
      </c>
      <c r="J423" s="79">
        <f t="shared" ca="1" si="262"/>
        <v>22964.251244144583</v>
      </c>
      <c r="K423" s="80">
        <f t="shared" ca="1" si="263"/>
        <v>-20</v>
      </c>
      <c r="L423" s="80">
        <f t="shared" ca="1" si="270"/>
        <v>-2112.3173335893157</v>
      </c>
      <c r="M423" s="80">
        <f t="shared" ca="1" si="294"/>
        <v>0</v>
      </c>
      <c r="N423" s="80">
        <f t="shared" ca="1" si="271"/>
        <v>0</v>
      </c>
      <c r="O423" s="81">
        <f t="shared" ca="1" si="264"/>
        <v>-1944.1138067905574</v>
      </c>
      <c r="P423" s="79">
        <f t="shared" ca="1" si="265"/>
        <v>2553668.6204109434</v>
      </c>
      <c r="Q423" s="35"/>
      <c r="R423">
        <f t="shared" ca="1" si="272"/>
        <v>540</v>
      </c>
      <c r="S423" s="78">
        <f t="shared" ca="1" si="281"/>
        <v>99.916666666664682</v>
      </c>
      <c r="T423" s="55">
        <f t="shared" ca="1" si="273"/>
        <v>5.3587726218805809E-2</v>
      </c>
      <c r="U423" s="78">
        <f t="shared" ca="1" si="274"/>
        <v>1.1030456675521604E-3</v>
      </c>
      <c r="V423" s="79">
        <f t="shared" ca="1" si="282"/>
        <v>7236.0907439804278</v>
      </c>
      <c r="W423" s="79">
        <f t="shared" ca="1" si="266"/>
        <v>65.556519068654012</v>
      </c>
      <c r="X423" s="80">
        <f t="shared" ca="1" si="283"/>
        <v>-2.206091335104321E-2</v>
      </c>
      <c r="Y423" s="80">
        <f t="shared" ca="1" si="284"/>
        <v>-3.0150378099918451</v>
      </c>
      <c r="Z423" s="80">
        <f t="shared" ca="1" si="275"/>
        <v>0</v>
      </c>
      <c r="AA423" s="80">
        <f t="shared" ca="1" si="285"/>
        <v>0</v>
      </c>
      <c r="AB423" s="81">
        <f t="shared" ca="1" si="267"/>
        <v>-2.1444463118086623</v>
      </c>
      <c r="AC423" s="79">
        <f t="shared" ca="1" si="268"/>
        <v>7296.4657180139302</v>
      </c>
      <c r="AD423" s="35"/>
      <c r="AE423" s="55">
        <f t="shared" ca="1" si="286"/>
        <v>5.3587726218805809E-2</v>
      </c>
      <c r="AF423" s="78">
        <f t="shared" ca="1" si="287"/>
        <v>1.1030456675521604E-3</v>
      </c>
      <c r="AG423" s="35"/>
      <c r="AH423" s="35"/>
      <c r="AR423" s="69">
        <f t="shared" si="276"/>
        <v>35</v>
      </c>
      <c r="AS423" s="70">
        <f t="shared" si="288"/>
        <v>420</v>
      </c>
      <c r="AT423" s="71">
        <f t="shared" ca="1" si="295"/>
        <v>2.3462805501121318E-2</v>
      </c>
      <c r="AU423" s="72">
        <f t="shared" ca="1" si="277"/>
        <v>9.059659612918658E-3</v>
      </c>
      <c r="AV423" s="73">
        <f t="shared" ca="1" si="278"/>
        <v>1.0090596596129187</v>
      </c>
      <c r="AW423" s="74">
        <f ca="1">PRODUCT(AV$4:AV423)</f>
        <v>41.226043242764369</v>
      </c>
      <c r="BO423" s="70">
        <f t="shared" si="289"/>
        <v>420</v>
      </c>
      <c r="BP423" s="171">
        <f t="shared" ca="1" si="292"/>
        <v>0.1143</v>
      </c>
      <c r="BQ423" s="172">
        <f t="shared" ca="1" si="279"/>
        <v>9.059659612918658E-3</v>
      </c>
      <c r="BR423" s="172">
        <f t="shared" ca="1" si="291"/>
        <v>2.4256511693624989E-2</v>
      </c>
    </row>
    <row r="424" spans="5:70">
      <c r="E424">
        <f t="shared" si="293"/>
        <v>421</v>
      </c>
      <c r="F424" s="64">
        <f t="shared" si="280"/>
        <v>89.999999999998778</v>
      </c>
      <c r="G424" s="55">
        <f t="shared" si="261"/>
        <v>0</v>
      </c>
      <c r="H424" s="78">
        <f t="shared" si="290"/>
        <v>1</v>
      </c>
      <c r="I424" s="79">
        <f t="shared" ca="1" si="269"/>
        <v>2553668.6204109434</v>
      </c>
      <c r="J424" s="79">
        <f t="shared" ca="1" si="262"/>
        <v>23135.36846511473</v>
      </c>
      <c r="K424" s="80">
        <f t="shared" ca="1" si="263"/>
        <v>-20</v>
      </c>
      <c r="L424" s="80">
        <f t="shared" ca="1" si="270"/>
        <v>-2128.0571836757863</v>
      </c>
      <c r="M424" s="80">
        <f t="shared" ca="1" si="294"/>
        <v>-19152.514653082075</v>
      </c>
      <c r="N424" s="80">
        <f t="shared" ca="1" si="271"/>
        <v>0</v>
      </c>
      <c r="O424" s="81">
        <f t="shared" ca="1" si="264"/>
        <v>-1944.1138067905574</v>
      </c>
      <c r="P424" s="79">
        <f t="shared" ca="1" si="265"/>
        <v>2553559.3032325096</v>
      </c>
      <c r="R424">
        <f t="shared" ca="1" si="272"/>
        <v>541</v>
      </c>
      <c r="S424" s="78">
        <f t="shared" ca="1" si="281"/>
        <v>99.99999999999801</v>
      </c>
      <c r="T424" s="55">
        <f t="shared" ca="1" si="273"/>
        <v>5.3587726218805809E-2</v>
      </c>
      <c r="U424" s="78">
        <f t="shared" ca="1" si="274"/>
        <v>1.0439359583125354E-3</v>
      </c>
      <c r="V424" s="79">
        <f t="shared" ca="1" si="282"/>
        <v>6905.4647107520977</v>
      </c>
      <c r="W424" s="79">
        <f t="shared" ca="1" si="266"/>
        <v>62.561159748435799</v>
      </c>
      <c r="X424" s="80">
        <f t="shared" ca="1" si="283"/>
        <v>-2.0878719166250708E-2</v>
      </c>
      <c r="Y424" s="80">
        <f t="shared" ca="1" si="284"/>
        <v>-2.8772769628133741</v>
      </c>
      <c r="Z424" s="80">
        <f t="shared" ca="1" si="275"/>
        <v>-51.79098533064073</v>
      </c>
      <c r="AA424" s="80">
        <f t="shared" ca="1" si="285"/>
        <v>0</v>
      </c>
      <c r="AB424" s="81">
        <f t="shared" ca="1" si="267"/>
        <v>-2.0295303099605317</v>
      </c>
      <c r="AC424" s="79">
        <f t="shared" ca="1" si="268"/>
        <v>6911.3071991779534</v>
      </c>
      <c r="AD424" s="35"/>
      <c r="AE424" s="55">
        <f t="shared" ca="1" si="286"/>
        <v>5.3587726218805809E-2</v>
      </c>
      <c r="AF424" s="78">
        <f t="shared" ca="1" si="287"/>
        <v>1.0439359583125354E-3</v>
      </c>
      <c r="AG424" s="35"/>
      <c r="AH424" s="35"/>
      <c r="AR424" s="69">
        <f t="shared" si="276"/>
        <v>36</v>
      </c>
      <c r="AS424" s="70">
        <f t="shared" si="288"/>
        <v>421</v>
      </c>
      <c r="AT424" s="71">
        <f t="shared" ca="1" si="295"/>
        <v>2.3250240469717045E-2</v>
      </c>
      <c r="AU424" s="72">
        <f t="shared" ca="1" si="277"/>
        <v>9.059659612918658E-3</v>
      </c>
      <c r="AV424" s="73">
        <f t="shared" ca="1" si="278"/>
        <v>1.0090596596129187</v>
      </c>
      <c r="AW424" s="74">
        <f ca="1">PRODUCT(AV$4:AV424)</f>
        <v>41.599537161731277</v>
      </c>
      <c r="BO424" s="70">
        <f t="shared" si="289"/>
        <v>421</v>
      </c>
      <c r="BP424" s="171">
        <f t="shared" ca="1" si="292"/>
        <v>0.1143</v>
      </c>
      <c r="BQ424" s="172">
        <f t="shared" ca="1" si="279"/>
        <v>9.059659612918658E-3</v>
      </c>
      <c r="BR424" s="172">
        <f t="shared" ca="1" si="291"/>
        <v>2.4038728991435384E-2</v>
      </c>
    </row>
    <row r="425" spans="5:70">
      <c r="E425">
        <f t="shared" si="293"/>
        <v>422</v>
      </c>
      <c r="F425" s="64">
        <f t="shared" si="280"/>
        <v>90.083333333332106</v>
      </c>
      <c r="G425" s="55">
        <f t="shared" si="261"/>
        <v>0</v>
      </c>
      <c r="H425" s="78">
        <f t="shared" si="290"/>
        <v>1</v>
      </c>
      <c r="I425" s="79">
        <f t="shared" ca="1" si="269"/>
        <v>2553559.3032325096</v>
      </c>
      <c r="J425" s="79">
        <f t="shared" ca="1" si="262"/>
        <v>23134.378088688278</v>
      </c>
      <c r="K425" s="80">
        <f t="shared" ca="1" si="263"/>
        <v>-20</v>
      </c>
      <c r="L425" s="80">
        <f t="shared" ca="1" si="270"/>
        <v>-2127.9660860270915</v>
      </c>
      <c r="M425" s="80">
        <f t="shared" ca="1" si="294"/>
        <v>0</v>
      </c>
      <c r="N425" s="80">
        <f t="shared" ca="1" si="271"/>
        <v>0</v>
      </c>
      <c r="O425" s="81">
        <f t="shared" ca="1" si="264"/>
        <v>-1944.1138067905574</v>
      </c>
      <c r="P425" s="79">
        <f t="shared" ca="1" si="265"/>
        <v>2572601.6014283802</v>
      </c>
      <c r="Q425" s="35"/>
      <c r="R425">
        <f t="shared" ca="1" si="272"/>
        <v>542</v>
      </c>
      <c r="S425" s="78">
        <f t="shared" ca="1" si="281"/>
        <v>100.08333333333134</v>
      </c>
      <c r="T425" s="55">
        <f t="shared" ca="1" si="273"/>
        <v>5.3587726218805809E-2</v>
      </c>
      <c r="U425" s="78">
        <f t="shared" ca="1" si="274"/>
        <v>9.8799380398851655E-4</v>
      </c>
      <c r="V425" s="79">
        <f t="shared" ca="1" si="282"/>
        <v>6540.9459611743432</v>
      </c>
      <c r="W425" s="79">
        <f t="shared" ca="1" si="266"/>
        <v>59.258743954734612</v>
      </c>
      <c r="X425" s="80">
        <f t="shared" ca="1" si="283"/>
        <v>-1.9759876079770332E-2</v>
      </c>
      <c r="Y425" s="80">
        <f t="shared" ca="1" si="284"/>
        <v>-2.72539415048931</v>
      </c>
      <c r="Z425" s="80">
        <f t="shared" ca="1" si="275"/>
        <v>0</v>
      </c>
      <c r="AA425" s="80">
        <f t="shared" ca="1" si="285"/>
        <v>0</v>
      </c>
      <c r="AB425" s="81">
        <f t="shared" ca="1" si="267"/>
        <v>-1.9207723953575986</v>
      </c>
      <c r="AC425" s="79">
        <f t="shared" ca="1" si="268"/>
        <v>6595.5387787071504</v>
      </c>
      <c r="AE425" s="55">
        <f t="shared" ca="1" si="286"/>
        <v>5.3587726218805809E-2</v>
      </c>
      <c r="AF425" s="78">
        <f t="shared" ca="1" si="287"/>
        <v>9.8799380398851655E-4</v>
      </c>
      <c r="AG425" s="35"/>
      <c r="AH425" s="35"/>
      <c r="AR425" s="69">
        <f t="shared" si="276"/>
        <v>36</v>
      </c>
      <c r="AS425" s="70">
        <f t="shared" si="288"/>
        <v>422</v>
      </c>
      <c r="AT425" s="71">
        <f t="shared" ca="1" si="295"/>
        <v>2.3039601205142902E-2</v>
      </c>
      <c r="AU425" s="72">
        <f t="shared" ca="1" si="277"/>
        <v>9.059659612918658E-3</v>
      </c>
      <c r="AV425" s="73">
        <f t="shared" ca="1" si="278"/>
        <v>1.0090596596129187</v>
      </c>
      <c r="AW425" s="74">
        <f ca="1">PRODUCT(AV$4:AV425)</f>
        <v>41.976414808471525</v>
      </c>
      <c r="BO425" s="70">
        <f t="shared" si="289"/>
        <v>422</v>
      </c>
      <c r="BP425" s="171">
        <f t="shared" ca="1" si="292"/>
        <v>0.1143</v>
      </c>
      <c r="BQ425" s="172">
        <f t="shared" ca="1" si="279"/>
        <v>9.059659612918658E-3</v>
      </c>
      <c r="BR425" s="172">
        <f t="shared" ca="1" si="291"/>
        <v>2.3822901611840062E-2</v>
      </c>
    </row>
    <row r="426" spans="5:70">
      <c r="E426">
        <f t="shared" si="293"/>
        <v>423</v>
      </c>
      <c r="F426" s="64">
        <f t="shared" si="280"/>
        <v>90.166666666665435</v>
      </c>
      <c r="G426" s="55">
        <f t="shared" si="261"/>
        <v>0</v>
      </c>
      <c r="H426" s="78">
        <f t="shared" si="290"/>
        <v>1</v>
      </c>
      <c r="I426" s="79">
        <f t="shared" ca="1" si="269"/>
        <v>2572601.6014283802</v>
      </c>
      <c r="J426" s="79">
        <f t="shared" ca="1" si="262"/>
        <v>23306.894828590557</v>
      </c>
      <c r="K426" s="80">
        <f t="shared" ca="1" si="263"/>
        <v>-20</v>
      </c>
      <c r="L426" s="80">
        <f t="shared" ca="1" si="270"/>
        <v>-2143.8346678569837</v>
      </c>
      <c r="M426" s="80">
        <f t="shared" ca="1" si="294"/>
        <v>0</v>
      </c>
      <c r="N426" s="80">
        <f t="shared" ca="1" si="271"/>
        <v>0</v>
      </c>
      <c r="O426" s="81">
        <f t="shared" ca="1" si="264"/>
        <v>-1944.1138067905574</v>
      </c>
      <c r="P426" s="79">
        <f t="shared" ca="1" si="265"/>
        <v>2591800.5477823233</v>
      </c>
      <c r="Q426" s="35"/>
      <c r="R426">
        <f t="shared" ca="1" si="272"/>
        <v>543</v>
      </c>
      <c r="S426" s="78">
        <f t="shared" ca="1" si="281"/>
        <v>100.16666666666467</v>
      </c>
      <c r="T426" s="55">
        <f t="shared" ca="1" si="273"/>
        <v>5.3587726218805809E-2</v>
      </c>
      <c r="U426" s="78">
        <f t="shared" ca="1" si="274"/>
        <v>9.3504946251450345E-4</v>
      </c>
      <c r="V426" s="79">
        <f t="shared" ca="1" si="282"/>
        <v>6242.0988523682745</v>
      </c>
      <c r="W426" s="79">
        <f t="shared" ca="1" si="266"/>
        <v>56.55129087264676</v>
      </c>
      <c r="X426" s="80">
        <f t="shared" ca="1" si="283"/>
        <v>-1.8700989250290068E-2</v>
      </c>
      <c r="Y426" s="80">
        <f t="shared" ca="1" si="284"/>
        <v>-2.6008745218201144</v>
      </c>
      <c r="Z426" s="80">
        <f t="shared" ca="1" si="275"/>
        <v>0</v>
      </c>
      <c r="AA426" s="80">
        <f t="shared" ca="1" si="285"/>
        <v>0</v>
      </c>
      <c r="AB426" s="81">
        <f t="shared" ca="1" si="267"/>
        <v>-1.8178425701065359</v>
      </c>
      <c r="AC426" s="79">
        <f t="shared" ca="1" si="268"/>
        <v>6294.212725159744</v>
      </c>
      <c r="AD426" s="35"/>
      <c r="AE426" s="55">
        <f t="shared" ca="1" si="286"/>
        <v>5.3587726218805809E-2</v>
      </c>
      <c r="AF426" s="78">
        <f t="shared" ca="1" si="287"/>
        <v>9.3504946251450345E-4</v>
      </c>
      <c r="AG426" s="35"/>
      <c r="AH426" s="35"/>
      <c r="AR426" s="69">
        <f t="shared" si="276"/>
        <v>36</v>
      </c>
      <c r="AS426" s="70">
        <f t="shared" si="288"/>
        <v>423</v>
      </c>
      <c r="AT426" s="71">
        <f t="shared" ca="1" si="295"/>
        <v>2.2830870260606918E-2</v>
      </c>
      <c r="AU426" s="72">
        <f t="shared" ca="1" si="277"/>
        <v>9.059659612918658E-3</v>
      </c>
      <c r="AV426" s="73">
        <f t="shared" ca="1" si="278"/>
        <v>1.0090596596129187</v>
      </c>
      <c r="AW426" s="74">
        <f ca="1">PRODUCT(AV$4:AV426)</f>
        <v>42.356706838406957</v>
      </c>
      <c r="BO426" s="70">
        <f t="shared" si="289"/>
        <v>423</v>
      </c>
      <c r="BP426" s="171">
        <f t="shared" ca="1" si="292"/>
        <v>0.1143</v>
      </c>
      <c r="BQ426" s="172">
        <f t="shared" ca="1" si="279"/>
        <v>9.059659612918658E-3</v>
      </c>
      <c r="BR426" s="172">
        <f t="shared" ca="1" si="291"/>
        <v>2.3609011999328831E-2</v>
      </c>
    </row>
    <row r="427" spans="5:70">
      <c r="E427">
        <f t="shared" si="293"/>
        <v>424</v>
      </c>
      <c r="F427" s="64">
        <f t="shared" si="280"/>
        <v>90.249999999998764</v>
      </c>
      <c r="G427" s="55">
        <f t="shared" si="261"/>
        <v>0</v>
      </c>
      <c r="H427" s="78">
        <f t="shared" si="290"/>
        <v>1</v>
      </c>
      <c r="I427" s="79">
        <f t="shared" ca="1" si="269"/>
        <v>2591800.5477823233</v>
      </c>
      <c r="J427" s="79">
        <f t="shared" ca="1" si="262"/>
        <v>23480.830747483968</v>
      </c>
      <c r="K427" s="80">
        <f t="shared" ca="1" si="263"/>
        <v>-20</v>
      </c>
      <c r="L427" s="80">
        <f t="shared" ca="1" si="270"/>
        <v>-2159.8337898186028</v>
      </c>
      <c r="M427" s="80">
        <f t="shared" ca="1" si="294"/>
        <v>0</v>
      </c>
      <c r="N427" s="80">
        <f t="shared" ca="1" si="271"/>
        <v>0</v>
      </c>
      <c r="O427" s="81">
        <f t="shared" ca="1" si="264"/>
        <v>-1944.1138067905574</v>
      </c>
      <c r="P427" s="79">
        <f t="shared" ca="1" si="265"/>
        <v>2611157.430933198</v>
      </c>
      <c r="Q427" s="35"/>
      <c r="R427">
        <f t="shared" ca="1" si="272"/>
        <v>544</v>
      </c>
      <c r="S427" s="78">
        <f t="shared" ca="1" si="281"/>
        <v>100.249999999998</v>
      </c>
      <c r="T427" s="55">
        <f t="shared" ca="1" si="273"/>
        <v>5.3587726218805809E-2</v>
      </c>
      <c r="U427" s="78">
        <f t="shared" ca="1" si="274"/>
        <v>8.8494228791623469E-4</v>
      </c>
      <c r="V427" s="79">
        <f t="shared" ca="1" si="282"/>
        <v>5956.9201768809598</v>
      </c>
      <c r="W427" s="79">
        <f t="shared" ca="1" si="266"/>
        <v>53.967669143868697</v>
      </c>
      <c r="X427" s="80">
        <f t="shared" ca="1" si="283"/>
        <v>-1.7698845758324692E-2</v>
      </c>
      <c r="Y427" s="80">
        <f t="shared" ca="1" si="284"/>
        <v>-2.4820500737004001</v>
      </c>
      <c r="Z427" s="80">
        <f t="shared" ca="1" si="275"/>
        <v>0</v>
      </c>
      <c r="AA427" s="80">
        <f t="shared" ca="1" si="285"/>
        <v>0</v>
      </c>
      <c r="AB427" s="81">
        <f t="shared" ca="1" si="267"/>
        <v>-1.7204285201507765</v>
      </c>
      <c r="AC427" s="79">
        <f t="shared" ca="1" si="268"/>
        <v>6006.6676685852199</v>
      </c>
      <c r="AD427" s="35"/>
      <c r="AE427" s="55">
        <f t="shared" ca="1" si="286"/>
        <v>5.3587726218805809E-2</v>
      </c>
      <c r="AF427" s="78">
        <f t="shared" ca="1" si="287"/>
        <v>8.8494228791623469E-4</v>
      </c>
      <c r="AG427" s="35"/>
      <c r="AH427" s="35"/>
      <c r="AR427" s="69">
        <f t="shared" si="276"/>
        <v>36</v>
      </c>
      <c r="AS427" s="70">
        <f t="shared" si="288"/>
        <v>424</v>
      </c>
      <c r="AT427" s="71">
        <f t="shared" ca="1" si="295"/>
        <v>2.2624030347379111E-2</v>
      </c>
      <c r="AU427" s="72">
        <f t="shared" ca="1" si="277"/>
        <v>9.059659612918658E-3</v>
      </c>
      <c r="AV427" s="73">
        <f t="shared" ca="1" si="278"/>
        <v>1.0090596596129187</v>
      </c>
      <c r="AW427" s="74">
        <f ca="1">PRODUCT(AV$4:AV427)</f>
        <v>42.740444184687107</v>
      </c>
      <c r="BO427" s="70">
        <f t="shared" si="289"/>
        <v>424</v>
      </c>
      <c r="BP427" s="171">
        <f t="shared" ca="1" si="292"/>
        <v>0.1143</v>
      </c>
      <c r="BQ427" s="172">
        <f t="shared" ca="1" si="279"/>
        <v>9.059659612918658E-3</v>
      </c>
      <c r="BR427" s="172">
        <f t="shared" ca="1" si="291"/>
        <v>2.3397042756010473E-2</v>
      </c>
    </row>
    <row r="428" spans="5:70">
      <c r="E428">
        <f t="shared" si="293"/>
        <v>425</v>
      </c>
      <c r="F428" s="64">
        <f t="shared" si="280"/>
        <v>90.333333333332092</v>
      </c>
      <c r="G428" s="55">
        <f t="shared" si="261"/>
        <v>0</v>
      </c>
      <c r="H428" s="78">
        <f t="shared" si="290"/>
        <v>1</v>
      </c>
      <c r="I428" s="79">
        <f t="shared" ca="1" si="269"/>
        <v>2611157.430933198</v>
      </c>
      <c r="J428" s="79">
        <f t="shared" ca="1" si="262"/>
        <v>23656.197519997935</v>
      </c>
      <c r="K428" s="80">
        <f t="shared" ca="1" si="263"/>
        <v>-20</v>
      </c>
      <c r="L428" s="80">
        <f t="shared" ca="1" si="270"/>
        <v>-2175.9645257776651</v>
      </c>
      <c r="M428" s="80">
        <f t="shared" ca="1" si="294"/>
        <v>0</v>
      </c>
      <c r="N428" s="80">
        <f t="shared" ca="1" si="271"/>
        <v>0</v>
      </c>
      <c r="O428" s="81">
        <f t="shared" ca="1" si="264"/>
        <v>-1944.1138067905574</v>
      </c>
      <c r="P428" s="79">
        <f t="shared" ca="1" si="265"/>
        <v>2630673.5501206275</v>
      </c>
      <c r="Q428" s="35"/>
      <c r="R428">
        <f t="shared" ca="1" si="272"/>
        <v>545</v>
      </c>
      <c r="S428" s="78">
        <f t="shared" ca="1" si="281"/>
        <v>100.33333333333132</v>
      </c>
      <c r="T428" s="55">
        <f t="shared" ca="1" si="273"/>
        <v>5.3587726218805809E-2</v>
      </c>
      <c r="U428" s="78">
        <f t="shared" ca="1" si="274"/>
        <v>8.3752024287193591E-4</v>
      </c>
      <c r="V428" s="79">
        <f t="shared" ca="1" si="282"/>
        <v>5684.7840060737226</v>
      </c>
      <c r="W428" s="79">
        <f t="shared" ca="1" si="266"/>
        <v>51.502208067992036</v>
      </c>
      <c r="X428" s="80">
        <f t="shared" ca="1" si="283"/>
        <v>-1.6750404857438717E-2</v>
      </c>
      <c r="Y428" s="80">
        <f t="shared" ca="1" si="284"/>
        <v>-2.3686600025307181</v>
      </c>
      <c r="Z428" s="80">
        <f t="shared" ca="1" si="275"/>
        <v>0</v>
      </c>
      <c r="AA428" s="80">
        <f t="shared" ca="1" si="285"/>
        <v>0</v>
      </c>
      <c r="AB428" s="81">
        <f t="shared" ca="1" si="267"/>
        <v>-1.6282346676339114</v>
      </c>
      <c r="AC428" s="79">
        <f t="shared" ca="1" si="268"/>
        <v>5732.272569066693</v>
      </c>
      <c r="AD428" s="35"/>
      <c r="AE428" s="55">
        <f t="shared" ca="1" si="286"/>
        <v>5.3587726218805809E-2</v>
      </c>
      <c r="AF428" s="78">
        <f t="shared" ca="1" si="287"/>
        <v>8.3752024287193591E-4</v>
      </c>
      <c r="AG428" s="35"/>
      <c r="AH428" s="35"/>
      <c r="AR428" s="69">
        <f t="shared" si="276"/>
        <v>36</v>
      </c>
      <c r="AS428" s="70">
        <f t="shared" si="288"/>
        <v>425</v>
      </c>
      <c r="AT428" s="71">
        <f t="shared" ca="1" si="295"/>
        <v>2.2419064333359516E-2</v>
      </c>
      <c r="AU428" s="72">
        <f t="shared" ca="1" si="277"/>
        <v>9.059659612918658E-3</v>
      </c>
      <c r="AV428" s="73">
        <f t="shared" ca="1" si="278"/>
        <v>1.0090596596129187</v>
      </c>
      <c r="AW428" s="74">
        <f ca="1">PRODUCT(AV$4:AV428)</f>
        <v>43.127658060705322</v>
      </c>
      <c r="BO428" s="70">
        <f t="shared" si="289"/>
        <v>425</v>
      </c>
      <c r="BP428" s="171">
        <f t="shared" ca="1" si="292"/>
        <v>0.1143</v>
      </c>
      <c r="BQ428" s="172">
        <f t="shared" ca="1" si="279"/>
        <v>9.059659612918658E-3</v>
      </c>
      <c r="BR428" s="172">
        <f t="shared" ca="1" si="291"/>
        <v>2.3186976640197587E-2</v>
      </c>
    </row>
    <row r="429" spans="5:70">
      <c r="E429">
        <f t="shared" si="293"/>
        <v>426</v>
      </c>
      <c r="F429" s="64">
        <f t="shared" si="280"/>
        <v>90.416666666665421</v>
      </c>
      <c r="G429" s="55">
        <f t="shared" si="261"/>
        <v>0</v>
      </c>
      <c r="H429" s="78">
        <f t="shared" si="290"/>
        <v>1</v>
      </c>
      <c r="I429" s="79">
        <f t="shared" ca="1" si="269"/>
        <v>2630673.5501206275</v>
      </c>
      <c r="J429" s="79">
        <f t="shared" ca="1" si="262"/>
        <v>23833.006916801194</v>
      </c>
      <c r="K429" s="80">
        <f t="shared" ca="1" si="263"/>
        <v>-20</v>
      </c>
      <c r="L429" s="80">
        <f t="shared" ca="1" si="270"/>
        <v>-2192.2279584338562</v>
      </c>
      <c r="M429" s="80">
        <f t="shared" ca="1" si="294"/>
        <v>0</v>
      </c>
      <c r="N429" s="80">
        <f t="shared" ca="1" si="271"/>
        <v>0</v>
      </c>
      <c r="O429" s="81">
        <f t="shared" ca="1" si="264"/>
        <v>-1944.1138067905574</v>
      </c>
      <c r="P429" s="79">
        <f t="shared" ca="1" si="265"/>
        <v>2650350.215272204</v>
      </c>
      <c r="Q429" s="35"/>
      <c r="R429">
        <f t="shared" ca="1" si="272"/>
        <v>546</v>
      </c>
      <c r="S429" s="78">
        <f t="shared" ca="1" si="281"/>
        <v>100.41666666666465</v>
      </c>
      <c r="T429" s="55">
        <f t="shared" ca="1" si="273"/>
        <v>5.3587726218805809E-2</v>
      </c>
      <c r="U429" s="78">
        <f t="shared" ca="1" si="274"/>
        <v>7.9263943739420683E-4</v>
      </c>
      <c r="V429" s="79">
        <f t="shared" ca="1" si="282"/>
        <v>5425.0931160239761</v>
      </c>
      <c r="W429" s="79">
        <f t="shared" ca="1" si="266"/>
        <v>49.14949699956545</v>
      </c>
      <c r="X429" s="80">
        <f t="shared" ca="1" si="283"/>
        <v>-1.5852788747884136E-2</v>
      </c>
      <c r="Y429" s="80">
        <f t="shared" ca="1" si="284"/>
        <v>-2.2604554650099904</v>
      </c>
      <c r="Z429" s="80">
        <f t="shared" ca="1" si="275"/>
        <v>0</v>
      </c>
      <c r="AA429" s="80">
        <f t="shared" ca="1" si="285"/>
        <v>0</v>
      </c>
      <c r="AB429" s="81">
        <f t="shared" ca="1" si="267"/>
        <v>-1.5409812740447772</v>
      </c>
      <c r="AC429" s="79">
        <f t="shared" ca="1" si="268"/>
        <v>5470.4253234957396</v>
      </c>
      <c r="AD429" s="35"/>
      <c r="AE429" s="55">
        <f t="shared" ca="1" si="286"/>
        <v>5.3587726218805809E-2</v>
      </c>
      <c r="AF429" s="78">
        <f t="shared" ca="1" si="287"/>
        <v>7.9263943739420683E-4</v>
      </c>
      <c r="AG429" s="35"/>
      <c r="AH429" s="35"/>
      <c r="AR429" s="69">
        <f t="shared" si="276"/>
        <v>36</v>
      </c>
      <c r="AS429" s="70">
        <f t="shared" si="288"/>
        <v>426</v>
      </c>
      <c r="AT429" s="71">
        <f t="shared" ca="1" si="295"/>
        <v>2.2215955241659154E-2</v>
      </c>
      <c r="AU429" s="72">
        <f t="shared" ca="1" si="277"/>
        <v>9.059659612918658E-3</v>
      </c>
      <c r="AV429" s="73">
        <f t="shared" ca="1" si="278"/>
        <v>1.0090596596129187</v>
      </c>
      <c r="AW429" s="74">
        <f ca="1">PRODUCT(AV$4:AV429)</f>
        <v>43.51837996263766</v>
      </c>
      <c r="BO429" s="70">
        <f t="shared" si="289"/>
        <v>426</v>
      </c>
      <c r="BP429" s="171">
        <f t="shared" ca="1" si="292"/>
        <v>0.1143</v>
      </c>
      <c r="BQ429" s="172">
        <f t="shared" ca="1" si="279"/>
        <v>9.059659612918658E-3</v>
      </c>
      <c r="BR429" s="172">
        <f t="shared" ca="1" si="291"/>
        <v>2.2978796565004147E-2</v>
      </c>
    </row>
    <row r="430" spans="5:70">
      <c r="E430">
        <f t="shared" si="293"/>
        <v>427</v>
      </c>
      <c r="F430" s="64">
        <f t="shared" si="280"/>
        <v>90.499999999998749</v>
      </c>
      <c r="G430" s="55">
        <f t="shared" si="261"/>
        <v>0</v>
      </c>
      <c r="H430" s="78">
        <f t="shared" si="290"/>
        <v>1</v>
      </c>
      <c r="I430" s="79">
        <f t="shared" ca="1" si="269"/>
        <v>2650350.215272204</v>
      </c>
      <c r="J430" s="79">
        <f t="shared" ca="1" si="262"/>
        <v>24011.270805391858</v>
      </c>
      <c r="K430" s="80">
        <f t="shared" ca="1" si="263"/>
        <v>-20</v>
      </c>
      <c r="L430" s="80">
        <f t="shared" ca="1" si="270"/>
        <v>-2208.6251793935035</v>
      </c>
      <c r="M430" s="80">
        <f t="shared" ca="1" si="294"/>
        <v>0</v>
      </c>
      <c r="N430" s="80">
        <f t="shared" ca="1" si="271"/>
        <v>0</v>
      </c>
      <c r="O430" s="81">
        <f t="shared" ca="1" si="264"/>
        <v>-1944.1138067905574</v>
      </c>
      <c r="P430" s="79">
        <f t="shared" ca="1" si="265"/>
        <v>2670188.7470914116</v>
      </c>
      <c r="Q430" s="35"/>
      <c r="R430">
        <f t="shared" ca="1" si="272"/>
        <v>547</v>
      </c>
      <c r="S430" s="78">
        <f t="shared" ca="1" si="281"/>
        <v>100.49999999999798</v>
      </c>
      <c r="T430" s="55">
        <f t="shared" ca="1" si="273"/>
        <v>5.3587726218805809E-2</v>
      </c>
      <c r="U430" s="78">
        <f t="shared" ca="1" si="274"/>
        <v>7.5016369223289783E-4</v>
      </c>
      <c r="V430" s="79">
        <f t="shared" ca="1" si="282"/>
        <v>5177.2776689598277</v>
      </c>
      <c r="W430" s="79">
        <f t="shared" ca="1" si="266"/>
        <v>46.904373402341001</v>
      </c>
      <c r="X430" s="80">
        <f t="shared" ca="1" si="283"/>
        <v>-1.5003273844657956E-2</v>
      </c>
      <c r="Y430" s="80">
        <f t="shared" ca="1" si="284"/>
        <v>-2.1571990287332619</v>
      </c>
      <c r="Z430" s="80">
        <f t="shared" ca="1" si="275"/>
        <v>0</v>
      </c>
      <c r="AA430" s="80">
        <f t="shared" ca="1" si="285"/>
        <v>0</v>
      </c>
      <c r="AB430" s="81">
        <f t="shared" ca="1" si="267"/>
        <v>-1.4584035914229592</v>
      </c>
      <c r="AC430" s="79">
        <f t="shared" ca="1" si="268"/>
        <v>5220.5514364681676</v>
      </c>
      <c r="AE430" s="55">
        <f t="shared" ca="1" si="286"/>
        <v>5.3587726218805809E-2</v>
      </c>
      <c r="AF430" s="78">
        <f t="shared" ca="1" si="287"/>
        <v>7.5016369223289783E-4</v>
      </c>
      <c r="AG430" s="35"/>
      <c r="AH430" s="35"/>
      <c r="AR430" s="69">
        <f t="shared" si="276"/>
        <v>36</v>
      </c>
      <c r="AS430" s="70">
        <f t="shared" si="288"/>
        <v>427</v>
      </c>
      <c r="AT430" s="71">
        <f t="shared" ca="1" si="295"/>
        <v>2.2014686249193886E-2</v>
      </c>
      <c r="AU430" s="72">
        <f t="shared" ca="1" si="277"/>
        <v>9.059659612918658E-3</v>
      </c>
      <c r="AV430" s="73">
        <f t="shared" ca="1" si="278"/>
        <v>1.0090596596129187</v>
      </c>
      <c r="AW430" s="74">
        <f ca="1">PRODUCT(AV$4:AV430)</f>
        <v>43.912641672004817</v>
      </c>
      <c r="BO430" s="70">
        <f t="shared" si="289"/>
        <v>427</v>
      </c>
      <c r="BP430" s="171">
        <f t="shared" ca="1" si="292"/>
        <v>0.1143</v>
      </c>
      <c r="BQ430" s="172">
        <f t="shared" ca="1" si="279"/>
        <v>9.059659612918658E-3</v>
      </c>
      <c r="BR430" s="172">
        <f t="shared" ca="1" si="291"/>
        <v>2.2772485596955636E-2</v>
      </c>
    </row>
    <row r="431" spans="5:70">
      <c r="E431">
        <f t="shared" si="293"/>
        <v>428</v>
      </c>
      <c r="F431" s="64">
        <f t="shared" si="280"/>
        <v>90.583333333332078</v>
      </c>
      <c r="G431" s="55">
        <f t="shared" si="261"/>
        <v>0</v>
      </c>
      <c r="H431" s="78">
        <f t="shared" si="290"/>
        <v>1</v>
      </c>
      <c r="I431" s="79">
        <f t="shared" ca="1" si="269"/>
        <v>2670188.7470914116</v>
      </c>
      <c r="J431" s="79">
        <f t="shared" ca="1" si="262"/>
        <v>24191.001150893935</v>
      </c>
      <c r="K431" s="80">
        <f t="shared" ca="1" si="263"/>
        <v>-20</v>
      </c>
      <c r="L431" s="80">
        <f t="shared" ca="1" si="270"/>
        <v>-2225.157289242843</v>
      </c>
      <c r="M431" s="80">
        <f t="shared" ca="1" si="294"/>
        <v>0</v>
      </c>
      <c r="N431" s="80">
        <f t="shared" ca="1" si="271"/>
        <v>0</v>
      </c>
      <c r="O431" s="81">
        <f t="shared" ca="1" si="264"/>
        <v>-1944.1138067905574</v>
      </c>
      <c r="P431" s="79">
        <f t="shared" ca="1" si="265"/>
        <v>2690190.4771462721</v>
      </c>
      <c r="Q431" s="35"/>
      <c r="R431">
        <f t="shared" ca="1" si="272"/>
        <v>548</v>
      </c>
      <c r="S431" s="78">
        <f t="shared" ca="1" si="281"/>
        <v>100.58333333333131</v>
      </c>
      <c r="T431" s="55">
        <f t="shared" ca="1" si="273"/>
        <v>5.8781892102293565E-2</v>
      </c>
      <c r="U431" s="78">
        <f t="shared" ca="1" si="274"/>
        <v>7.060676510170055E-4</v>
      </c>
      <c r="V431" s="79">
        <f t="shared" ca="1" si="282"/>
        <v>4913.6775452152224</v>
      </c>
      <c r="W431" s="79">
        <f t="shared" ca="1" si="266"/>
        <v>44.516246007291642</v>
      </c>
      <c r="X431" s="80">
        <f t="shared" ca="1" si="283"/>
        <v>-1.4121353020340109E-2</v>
      </c>
      <c r="Y431" s="80">
        <f t="shared" ca="1" si="284"/>
        <v>-2.0473656438396763</v>
      </c>
      <c r="Z431" s="80">
        <f t="shared" ca="1" si="275"/>
        <v>0</v>
      </c>
      <c r="AA431" s="80">
        <f t="shared" ca="1" si="285"/>
        <v>0</v>
      </c>
      <c r="AB431" s="81">
        <f t="shared" ca="1" si="267"/>
        <v>-1.3726758688703373</v>
      </c>
      <c r="AC431" s="79">
        <f t="shared" ca="1" si="268"/>
        <v>4954.7596283567837</v>
      </c>
      <c r="AE431" s="55">
        <f t="shared" ca="1" si="286"/>
        <v>5.8781892102293565E-2</v>
      </c>
      <c r="AF431" s="78">
        <f t="shared" ca="1" si="287"/>
        <v>7.060676510170055E-4</v>
      </c>
      <c r="AG431" s="35"/>
      <c r="AH431" s="35"/>
      <c r="AR431" s="69">
        <f t="shared" si="276"/>
        <v>36</v>
      </c>
      <c r="AS431" s="70">
        <f t="shared" si="288"/>
        <v>428</v>
      </c>
      <c r="AT431" s="71">
        <f t="shared" ca="1" si="295"/>
        <v>2.181524068529099E-2</v>
      </c>
      <c r="AU431" s="72">
        <f t="shared" ca="1" si="277"/>
        <v>9.059659612918658E-3</v>
      </c>
      <c r="AV431" s="73">
        <f t="shared" ca="1" si="278"/>
        <v>1.0090596596129187</v>
      </c>
      <c r="AW431" s="74">
        <f ca="1">PRODUCT(AV$4:AV431)</f>
        <v>44.310475258257249</v>
      </c>
      <c r="BO431" s="70">
        <f t="shared" si="289"/>
        <v>428</v>
      </c>
      <c r="BP431" s="171">
        <f t="shared" ca="1" si="292"/>
        <v>0.1143</v>
      </c>
      <c r="BQ431" s="172">
        <f t="shared" ca="1" si="279"/>
        <v>9.059659612918658E-3</v>
      </c>
      <c r="BR431" s="172">
        <f t="shared" ca="1" si="291"/>
        <v>2.2568026954611683E-2</v>
      </c>
    </row>
    <row r="432" spans="5:70">
      <c r="E432">
        <f t="shared" si="293"/>
        <v>429</v>
      </c>
      <c r="F432" s="64">
        <f t="shared" si="280"/>
        <v>90.666666666665407</v>
      </c>
      <c r="G432" s="55">
        <f t="shared" si="261"/>
        <v>0</v>
      </c>
      <c r="H432" s="78">
        <f t="shared" si="290"/>
        <v>1</v>
      </c>
      <c r="I432" s="79">
        <f t="shared" ca="1" si="269"/>
        <v>2690190.4771462721</v>
      </c>
      <c r="J432" s="79">
        <f t="shared" ca="1" si="262"/>
        <v>24372.210016860456</v>
      </c>
      <c r="K432" s="80">
        <f t="shared" ca="1" si="263"/>
        <v>-20</v>
      </c>
      <c r="L432" s="80">
        <f t="shared" ca="1" si="270"/>
        <v>-2241.8253976218934</v>
      </c>
      <c r="M432" s="80">
        <f t="shared" ca="1" si="294"/>
        <v>0</v>
      </c>
      <c r="N432" s="80">
        <f t="shared" ca="1" si="271"/>
        <v>0</v>
      </c>
      <c r="O432" s="81">
        <f t="shared" ca="1" si="264"/>
        <v>-1944.1138067905574</v>
      </c>
      <c r="P432" s="79">
        <f t="shared" ca="1" si="265"/>
        <v>2710356.7479587202</v>
      </c>
      <c r="Q432" s="35"/>
      <c r="R432">
        <f t="shared" ca="1" si="272"/>
        <v>549</v>
      </c>
      <c r="S432" s="78">
        <f t="shared" ca="1" si="281"/>
        <v>100.66666666666464</v>
      </c>
      <c r="T432" s="55">
        <f t="shared" ca="1" si="273"/>
        <v>5.8781892102293565E-2</v>
      </c>
      <c r="U432" s="78">
        <f t="shared" ca="1" si="274"/>
        <v>6.6456365853800404E-4</v>
      </c>
      <c r="V432" s="79">
        <f t="shared" ca="1" si="282"/>
        <v>4663.5094824899152</v>
      </c>
      <c r="W432" s="79">
        <f t="shared" ca="1" si="266"/>
        <v>42.249808512977076</v>
      </c>
      <c r="X432" s="80">
        <f t="shared" ca="1" si="283"/>
        <v>-1.3291273170760081E-2</v>
      </c>
      <c r="Y432" s="80">
        <f t="shared" ca="1" si="284"/>
        <v>-1.9431289510374647</v>
      </c>
      <c r="Z432" s="80">
        <f t="shared" ca="1" si="275"/>
        <v>0</v>
      </c>
      <c r="AA432" s="80">
        <f t="shared" ca="1" si="285"/>
        <v>0</v>
      </c>
      <c r="AB432" s="81">
        <f t="shared" ca="1" si="267"/>
        <v>-1.2919873840549791</v>
      </c>
      <c r="AC432" s="79">
        <f t="shared" ca="1" si="268"/>
        <v>4702.5108833946297</v>
      </c>
      <c r="AD432" s="35"/>
      <c r="AE432" s="55">
        <f t="shared" ca="1" si="286"/>
        <v>5.8781892102293565E-2</v>
      </c>
      <c r="AF432" s="78">
        <f t="shared" ca="1" si="287"/>
        <v>6.6456365853800404E-4</v>
      </c>
      <c r="AG432" s="35"/>
      <c r="AH432" s="35"/>
      <c r="AR432" s="69">
        <f t="shared" si="276"/>
        <v>36</v>
      </c>
      <c r="AS432" s="70">
        <f t="shared" si="288"/>
        <v>429</v>
      </c>
      <c r="AT432" s="71">
        <f t="shared" ca="1" si="295"/>
        <v>2.161760203030836E-2</v>
      </c>
      <c r="AU432" s="72">
        <f t="shared" ca="1" si="277"/>
        <v>9.059659612918658E-3</v>
      </c>
      <c r="AV432" s="73">
        <f t="shared" ca="1" si="278"/>
        <v>1.0090596596129187</v>
      </c>
      <c r="AW432" s="74">
        <f ca="1">PRODUCT(AV$4:AV432)</f>
        <v>44.711913081383713</v>
      </c>
      <c r="BO432" s="70">
        <f t="shared" si="289"/>
        <v>429</v>
      </c>
      <c r="BP432" s="171">
        <f t="shared" ca="1" si="292"/>
        <v>0.1143</v>
      </c>
      <c r="BQ432" s="172">
        <f t="shared" ca="1" si="279"/>
        <v>9.059659612918658E-3</v>
      </c>
      <c r="BR432" s="172">
        <f t="shared" ca="1" si="291"/>
        <v>2.2365404007201033E-2</v>
      </c>
    </row>
    <row r="433" spans="5:70">
      <c r="E433">
        <f t="shared" si="293"/>
        <v>430</v>
      </c>
      <c r="F433" s="64">
        <f t="shared" si="280"/>
        <v>90.749999999998735</v>
      </c>
      <c r="G433" s="55">
        <f t="shared" si="261"/>
        <v>0</v>
      </c>
      <c r="H433" s="78">
        <f t="shared" si="290"/>
        <v>1</v>
      </c>
      <c r="I433" s="79">
        <f t="shared" ca="1" si="269"/>
        <v>2710356.7479587202</v>
      </c>
      <c r="J433" s="79">
        <f t="shared" ca="1" si="262"/>
        <v>24554.90956608317</v>
      </c>
      <c r="K433" s="80">
        <f t="shared" ca="1" si="263"/>
        <v>-20</v>
      </c>
      <c r="L433" s="80">
        <f t="shared" ca="1" si="270"/>
        <v>-2258.6306232989336</v>
      </c>
      <c r="M433" s="80">
        <f t="shared" ca="1" si="294"/>
        <v>0</v>
      </c>
      <c r="N433" s="80">
        <f t="shared" ca="1" si="271"/>
        <v>0</v>
      </c>
      <c r="O433" s="81">
        <f t="shared" ca="1" si="264"/>
        <v>-1944.1138067905574</v>
      </c>
      <c r="P433" s="79">
        <f t="shared" ca="1" si="265"/>
        <v>2730688.9130947134</v>
      </c>
      <c r="Q433" s="35"/>
      <c r="R433">
        <f t="shared" ca="1" si="272"/>
        <v>550</v>
      </c>
      <c r="S433" s="78">
        <f t="shared" ca="1" si="281"/>
        <v>100.74999999999797</v>
      </c>
      <c r="T433" s="55">
        <f t="shared" ca="1" si="273"/>
        <v>5.8781892102293565E-2</v>
      </c>
      <c r="U433" s="78">
        <f t="shared" ca="1" si="274"/>
        <v>6.2549934926671761E-4</v>
      </c>
      <c r="V433" s="79">
        <f t="shared" ca="1" si="282"/>
        <v>4426.0883960370656</v>
      </c>
      <c r="W433" s="79">
        <f t="shared" ca="1" si="266"/>
        <v>40.098854284784927</v>
      </c>
      <c r="X433" s="80">
        <f t="shared" ca="1" si="283"/>
        <v>-1.2509986985334353E-2</v>
      </c>
      <c r="Y433" s="80">
        <f t="shared" ca="1" si="284"/>
        <v>-1.8442034983487774</v>
      </c>
      <c r="Z433" s="80">
        <f t="shared" ca="1" si="275"/>
        <v>0</v>
      </c>
      <c r="AA433" s="80">
        <f t="shared" ca="1" si="285"/>
        <v>0</v>
      </c>
      <c r="AB433" s="81">
        <f t="shared" ca="1" si="267"/>
        <v>-1.2160419210479347</v>
      </c>
      <c r="AC433" s="79">
        <f t="shared" ca="1" si="268"/>
        <v>4463.1144949154686</v>
      </c>
      <c r="AD433" s="35"/>
      <c r="AE433" s="55">
        <f t="shared" ca="1" si="286"/>
        <v>5.8781892102293565E-2</v>
      </c>
      <c r="AF433" s="78">
        <f t="shared" ca="1" si="287"/>
        <v>6.2549934926671761E-4</v>
      </c>
      <c r="AG433" s="35"/>
      <c r="AH433" s="35"/>
      <c r="AR433" s="69">
        <f t="shared" si="276"/>
        <v>36</v>
      </c>
      <c r="AS433" s="70">
        <f t="shared" si="288"/>
        <v>430</v>
      </c>
      <c r="AT433" s="71">
        <f t="shared" ca="1" si="295"/>
        <v>2.1421753914266227E-2</v>
      </c>
      <c r="AU433" s="72">
        <f t="shared" ca="1" si="277"/>
        <v>9.059659612918658E-3</v>
      </c>
      <c r="AV433" s="73">
        <f t="shared" ca="1" si="278"/>
        <v>1.0090596596129187</v>
      </c>
      <c r="AW433" s="74">
        <f ca="1">PRODUCT(AV$4:AV433)</f>
        <v>45.116987794543455</v>
      </c>
      <c r="BO433" s="70">
        <f t="shared" si="289"/>
        <v>430</v>
      </c>
      <c r="BP433" s="171">
        <f t="shared" ca="1" si="292"/>
        <v>0.1143</v>
      </c>
      <c r="BQ433" s="172">
        <f t="shared" ca="1" si="279"/>
        <v>9.059659612918658E-3</v>
      </c>
      <c r="BR433" s="172">
        <f t="shared" ca="1" si="291"/>
        <v>2.2164600273268813E-2</v>
      </c>
    </row>
    <row r="434" spans="5:70">
      <c r="E434">
        <f t="shared" si="293"/>
        <v>431</v>
      </c>
      <c r="F434" s="64">
        <f t="shared" si="280"/>
        <v>90.833333333332064</v>
      </c>
      <c r="G434" s="55">
        <f t="shared" si="261"/>
        <v>0</v>
      </c>
      <c r="H434" s="78">
        <f t="shared" si="290"/>
        <v>1</v>
      </c>
      <c r="I434" s="79">
        <f t="shared" ca="1" si="269"/>
        <v>2730688.9130947134</v>
      </c>
      <c r="J434" s="79">
        <f t="shared" ca="1" si="262"/>
        <v>24739.112061408923</v>
      </c>
      <c r="K434" s="80">
        <f t="shared" ca="1" si="263"/>
        <v>-20</v>
      </c>
      <c r="L434" s="80">
        <f t="shared" ca="1" si="270"/>
        <v>-2275.5740942455946</v>
      </c>
      <c r="M434" s="80">
        <f t="shared" ca="1" si="294"/>
        <v>0</v>
      </c>
      <c r="N434" s="80">
        <f t="shared" ca="1" si="271"/>
        <v>0</v>
      </c>
      <c r="O434" s="81">
        <f t="shared" ca="1" si="264"/>
        <v>-1944.1138067905574</v>
      </c>
      <c r="P434" s="79">
        <f t="shared" ca="1" si="265"/>
        <v>2751188.3372550858</v>
      </c>
      <c r="Q434" s="35"/>
      <c r="R434">
        <f t="shared" ca="1" si="272"/>
        <v>551</v>
      </c>
      <c r="S434" s="78">
        <f t="shared" ca="1" si="281"/>
        <v>100.8333333333313</v>
      </c>
      <c r="T434" s="55">
        <f t="shared" ca="1" si="273"/>
        <v>5.8781892102293565E-2</v>
      </c>
      <c r="U434" s="78">
        <f t="shared" ca="1" si="274"/>
        <v>5.8873131400806662E-4</v>
      </c>
      <c r="V434" s="79">
        <f t="shared" ca="1" si="282"/>
        <v>4200.7641802351654</v>
      </c>
      <c r="W434" s="79">
        <f t="shared" ca="1" si="266"/>
        <v>38.057493587071882</v>
      </c>
      <c r="X434" s="80">
        <f t="shared" ca="1" si="283"/>
        <v>-1.1774626280161331E-2</v>
      </c>
      <c r="Y434" s="80">
        <f t="shared" ca="1" si="284"/>
        <v>-1.750318408431319</v>
      </c>
      <c r="Z434" s="80">
        <f t="shared" ca="1" si="275"/>
        <v>0</v>
      </c>
      <c r="AA434" s="80">
        <f t="shared" ca="1" si="285"/>
        <v>0</v>
      </c>
      <c r="AB434" s="81">
        <f t="shared" ca="1" si="267"/>
        <v>-1.1445606760530294</v>
      </c>
      <c r="AC434" s="79">
        <f t="shared" ca="1" si="268"/>
        <v>4235.9150201114726</v>
      </c>
      <c r="AD434" s="35"/>
      <c r="AE434" s="55">
        <f t="shared" ca="1" si="286"/>
        <v>5.8781892102293565E-2</v>
      </c>
      <c r="AF434" s="78">
        <f t="shared" ca="1" si="287"/>
        <v>5.8873131400806662E-4</v>
      </c>
      <c r="AG434" s="35"/>
      <c r="AH434" s="35"/>
      <c r="AR434" s="69">
        <f t="shared" si="276"/>
        <v>36</v>
      </c>
      <c r="AS434" s="70">
        <f t="shared" si="288"/>
        <v>431</v>
      </c>
      <c r="AT434" s="71">
        <f t="shared" ca="1" si="295"/>
        <v>2.1227680115491268E-2</v>
      </c>
      <c r="AU434" s="72">
        <f t="shared" ca="1" si="277"/>
        <v>9.059659612918658E-3</v>
      </c>
      <c r="AV434" s="73">
        <f t="shared" ca="1" si="278"/>
        <v>1.0090596596129187</v>
      </c>
      <c r="AW434" s="74">
        <f ca="1">PRODUCT(AV$4:AV434)</f>
        <v>45.525732346722222</v>
      </c>
      <c r="BO434" s="70">
        <f t="shared" si="289"/>
        <v>431</v>
      </c>
      <c r="BP434" s="171">
        <f t="shared" ca="1" si="292"/>
        <v>0.1143</v>
      </c>
      <c r="BQ434" s="172">
        <f t="shared" ca="1" si="279"/>
        <v>9.059659612918658E-3</v>
      </c>
      <c r="BR434" s="172">
        <f t="shared" ca="1" si="291"/>
        <v>2.1965599419335905E-2</v>
      </c>
    </row>
    <row r="435" spans="5:70">
      <c r="E435">
        <f t="shared" si="293"/>
        <v>432</v>
      </c>
      <c r="F435" s="64">
        <f t="shared" si="280"/>
        <v>90.916666666665392</v>
      </c>
      <c r="G435" s="55">
        <f t="shared" si="261"/>
        <v>0</v>
      </c>
      <c r="H435" s="78">
        <f t="shared" si="290"/>
        <v>1</v>
      </c>
      <c r="I435" s="79">
        <f t="shared" ca="1" si="269"/>
        <v>2751188.3372550858</v>
      </c>
      <c r="J435" s="79">
        <f t="shared" ca="1" si="262"/>
        <v>24924.829866562737</v>
      </c>
      <c r="K435" s="80">
        <f t="shared" ca="1" si="263"/>
        <v>-20</v>
      </c>
      <c r="L435" s="80">
        <f t="shared" ca="1" si="270"/>
        <v>-2292.6569477125718</v>
      </c>
      <c r="M435" s="80">
        <f t="shared" ca="1" si="294"/>
        <v>0</v>
      </c>
      <c r="N435" s="80">
        <f t="shared" ca="1" si="271"/>
        <v>0</v>
      </c>
      <c r="O435" s="81">
        <f t="shared" ca="1" si="264"/>
        <v>-1944.1138067905574</v>
      </c>
      <c r="P435" s="79">
        <f t="shared" ca="1" si="265"/>
        <v>2771856.3963671457</v>
      </c>
      <c r="Q435" s="35"/>
      <c r="R435">
        <f t="shared" ca="1" si="272"/>
        <v>552</v>
      </c>
      <c r="S435" s="78">
        <f t="shared" ca="1" si="281"/>
        <v>100.91666666666463</v>
      </c>
      <c r="T435" s="55">
        <f t="shared" ca="1" si="273"/>
        <v>5.8781892102293565E-2</v>
      </c>
      <c r="U435" s="78">
        <f t="shared" ca="1" si="274"/>
        <v>5.5412457343080297E-4</v>
      </c>
      <c r="V435" s="79">
        <f t="shared" ca="1" si="282"/>
        <v>3986.9199204447955</v>
      </c>
      <c r="W435" s="79">
        <f t="shared" ca="1" si="266"/>
        <v>36.120137383194582</v>
      </c>
      <c r="X435" s="80">
        <f t="shared" ca="1" si="283"/>
        <v>-1.1082491468616059E-2</v>
      </c>
      <c r="Y435" s="80">
        <f t="shared" ca="1" si="284"/>
        <v>-1.6612166335186649</v>
      </c>
      <c r="Z435" s="80">
        <f t="shared" ca="1" si="275"/>
        <v>0</v>
      </c>
      <c r="AA435" s="80">
        <f t="shared" ca="1" si="285"/>
        <v>0</v>
      </c>
      <c r="AB435" s="81">
        <f t="shared" ca="1" si="267"/>
        <v>-1.0772812338887521</v>
      </c>
      <c r="AC435" s="79">
        <f t="shared" ca="1" si="268"/>
        <v>4020.2904774691142</v>
      </c>
      <c r="AD435" s="35"/>
      <c r="AE435" s="55">
        <f t="shared" ca="1" si="286"/>
        <v>5.8781892102293565E-2</v>
      </c>
      <c r="AF435" s="78">
        <f t="shared" ca="1" si="287"/>
        <v>5.5412457343080297E-4</v>
      </c>
      <c r="AG435" s="35"/>
      <c r="AH435" s="35"/>
      <c r="AR435" s="69">
        <f t="shared" si="276"/>
        <v>36</v>
      </c>
      <c r="AS435" s="70">
        <f t="shared" si="288"/>
        <v>432</v>
      </c>
      <c r="AT435" s="71">
        <f t="shared" ca="1" si="295"/>
        <v>2.1035364559272997E-2</v>
      </c>
      <c r="AU435" s="72">
        <f t="shared" ca="1" si="277"/>
        <v>9.059659612918658E-3</v>
      </c>
      <c r="AV435" s="73">
        <f t="shared" ca="1" si="278"/>
        <v>1.0090596596129187</v>
      </c>
      <c r="AW435" s="74">
        <f ca="1">PRODUCT(AV$4:AV435)</f>
        <v>45.938179985412368</v>
      </c>
      <c r="BO435" s="70">
        <f t="shared" si="289"/>
        <v>432</v>
      </c>
      <c r="BP435" s="171">
        <f t="shared" ca="1" si="292"/>
        <v>0.1143</v>
      </c>
      <c r="BQ435" s="172">
        <f t="shared" ca="1" si="279"/>
        <v>9.059659612918658E-3</v>
      </c>
      <c r="BR435" s="172">
        <f t="shared" ca="1" si="291"/>
        <v>2.1768385258570382E-2</v>
      </c>
    </row>
    <row r="436" spans="5:70">
      <c r="E436">
        <f t="shared" si="293"/>
        <v>433</v>
      </c>
      <c r="F436" s="64">
        <f t="shared" si="280"/>
        <v>90.999999999998721</v>
      </c>
      <c r="G436" s="55">
        <f t="shared" si="261"/>
        <v>0</v>
      </c>
      <c r="H436" s="78">
        <f t="shared" si="290"/>
        <v>1</v>
      </c>
      <c r="I436" s="79">
        <f t="shared" ca="1" si="269"/>
        <v>2771856.3963671457</v>
      </c>
      <c r="J436" s="79">
        <f t="shared" ca="1" si="262"/>
        <v>25112.07544697768</v>
      </c>
      <c r="K436" s="80">
        <f t="shared" ca="1" si="263"/>
        <v>-20</v>
      </c>
      <c r="L436" s="80">
        <f t="shared" ca="1" si="270"/>
        <v>-2309.8803303059549</v>
      </c>
      <c r="M436" s="80">
        <f t="shared" ca="1" si="294"/>
        <v>-20788.922972753593</v>
      </c>
      <c r="N436" s="80">
        <f t="shared" ca="1" si="271"/>
        <v>0</v>
      </c>
      <c r="O436" s="81">
        <f t="shared" ca="1" si="264"/>
        <v>-1944.1138067905574</v>
      </c>
      <c r="P436" s="79">
        <f t="shared" ca="1" si="265"/>
        <v>2771905.5547042731</v>
      </c>
      <c r="Q436" s="35"/>
      <c r="R436">
        <f t="shared" ca="1" si="272"/>
        <v>553</v>
      </c>
      <c r="S436" s="78">
        <f t="shared" ca="1" si="281"/>
        <v>100.99999999999795</v>
      </c>
      <c r="T436" s="55">
        <f t="shared" ca="1" si="273"/>
        <v>5.8781892102293565E-2</v>
      </c>
      <c r="U436" s="78">
        <f t="shared" ca="1" si="274"/>
        <v>5.215520825441641E-4</v>
      </c>
      <c r="V436" s="79">
        <f t="shared" ca="1" si="282"/>
        <v>3783.9701964026463</v>
      </c>
      <c r="W436" s="79">
        <f t="shared" ca="1" si="266"/>
        <v>34.281481964836935</v>
      </c>
      <c r="X436" s="80">
        <f t="shared" ca="1" si="283"/>
        <v>-1.0431041650883282E-2</v>
      </c>
      <c r="Y436" s="80">
        <f t="shared" ca="1" si="284"/>
        <v>-1.5766542485011028</v>
      </c>
      <c r="Z436" s="80">
        <f t="shared" ca="1" si="275"/>
        <v>-28.379776473019845</v>
      </c>
      <c r="AA436" s="80">
        <f t="shared" ca="1" si="285"/>
        <v>0</v>
      </c>
      <c r="AB436" s="81">
        <f t="shared" ca="1" si="267"/>
        <v>-1.0139566046344779</v>
      </c>
      <c r="AC436" s="79">
        <f t="shared" ca="1" si="268"/>
        <v>3787.2708599996768</v>
      </c>
      <c r="AD436" s="35"/>
      <c r="AE436" s="55">
        <f t="shared" ca="1" si="286"/>
        <v>5.8781892102293565E-2</v>
      </c>
      <c r="AF436" s="78">
        <f t="shared" ca="1" si="287"/>
        <v>5.215520825441641E-4</v>
      </c>
      <c r="AG436" s="35"/>
      <c r="AH436" s="35"/>
      <c r="AR436" s="69">
        <f t="shared" si="276"/>
        <v>37</v>
      </c>
      <c r="AS436" s="70">
        <f t="shared" si="288"/>
        <v>433</v>
      </c>
      <c r="AT436" s="71">
        <f t="shared" ca="1" si="295"/>
        <v>2.084479131653233E-2</v>
      </c>
      <c r="AU436" s="72">
        <f t="shared" ca="1" si="277"/>
        <v>9.059659612918658E-3</v>
      </c>
      <c r="AV436" s="73">
        <f t="shared" ca="1" si="278"/>
        <v>1.0090596596129187</v>
      </c>
      <c r="AW436" s="74">
        <f ca="1">PRODUCT(AV$4:AV436)</f>
        <v>46.354364259317194</v>
      </c>
      <c r="BO436" s="70">
        <f t="shared" si="289"/>
        <v>433</v>
      </c>
      <c r="BP436" s="171">
        <f t="shared" ca="1" si="292"/>
        <v>0.1143</v>
      </c>
      <c r="BQ436" s="172">
        <f t="shared" ca="1" si="279"/>
        <v>9.059659612918658E-3</v>
      </c>
      <c r="BR436" s="172">
        <f t="shared" ca="1" si="291"/>
        <v>2.1572941749470855E-2</v>
      </c>
    </row>
    <row r="437" spans="5:70">
      <c r="E437">
        <f t="shared" si="293"/>
        <v>434</v>
      </c>
      <c r="F437" s="64">
        <f t="shared" si="280"/>
        <v>91.08333333333205</v>
      </c>
      <c r="G437" s="55">
        <f t="shared" si="261"/>
        <v>0</v>
      </c>
      <c r="H437" s="78">
        <f t="shared" si="290"/>
        <v>1</v>
      </c>
      <c r="I437" s="79">
        <f t="shared" ca="1" si="269"/>
        <v>2771905.5547042731</v>
      </c>
      <c r="J437" s="79">
        <f t="shared" ca="1" si="262"/>
        <v>25112.520804779193</v>
      </c>
      <c r="K437" s="80">
        <f t="shared" ca="1" si="263"/>
        <v>-20</v>
      </c>
      <c r="L437" s="80">
        <f t="shared" ca="1" si="270"/>
        <v>-2309.9212955868943</v>
      </c>
      <c r="M437" s="80">
        <f t="shared" ca="1" si="294"/>
        <v>0</v>
      </c>
      <c r="N437" s="80">
        <f t="shared" ca="1" si="271"/>
        <v>0</v>
      </c>
      <c r="O437" s="81">
        <f t="shared" ca="1" si="264"/>
        <v>-1944.1138067905574</v>
      </c>
      <c r="P437" s="79">
        <f t="shared" ca="1" si="265"/>
        <v>2792744.0404066746</v>
      </c>
      <c r="Q437" s="35"/>
      <c r="R437">
        <f t="shared" ca="1" si="272"/>
        <v>554</v>
      </c>
      <c r="S437" s="78">
        <f t="shared" ca="1" si="281"/>
        <v>101.08333333333128</v>
      </c>
      <c r="T437" s="55">
        <f t="shared" ca="1" si="273"/>
        <v>5.8781892102293565E-2</v>
      </c>
      <c r="U437" s="78">
        <f t="shared" ca="1" si="274"/>
        <v>4.9089426430232652E-4</v>
      </c>
      <c r="V437" s="79">
        <f t="shared" ca="1" si="282"/>
        <v>3564.6479129450154</v>
      </c>
      <c r="W437" s="79">
        <f t="shared" ca="1" si="266"/>
        <v>32.29449673118274</v>
      </c>
      <c r="X437" s="80">
        <f t="shared" ca="1" si="283"/>
        <v>-9.8178852860465304E-3</v>
      </c>
      <c r="Y437" s="80">
        <f t="shared" ca="1" si="284"/>
        <v>-1.4852699637270899</v>
      </c>
      <c r="Z437" s="80">
        <f t="shared" ca="1" si="275"/>
        <v>0</v>
      </c>
      <c r="AA437" s="80">
        <f t="shared" ca="1" si="285"/>
        <v>0</v>
      </c>
      <c r="AB437" s="81">
        <f t="shared" ca="1" si="267"/>
        <v>-0.95435431690444605</v>
      </c>
      <c r="AC437" s="79">
        <f t="shared" ca="1" si="268"/>
        <v>3594.4929675102808</v>
      </c>
      <c r="AD437" s="35"/>
      <c r="AE437" s="55">
        <f t="shared" ca="1" si="286"/>
        <v>5.8781892102293565E-2</v>
      </c>
      <c r="AF437" s="78">
        <f t="shared" ca="1" si="287"/>
        <v>4.9089426430232652E-4</v>
      </c>
      <c r="AG437" s="35"/>
      <c r="AH437" s="35"/>
      <c r="AR437" s="69">
        <f t="shared" si="276"/>
        <v>37</v>
      </c>
      <c r="AS437" s="70">
        <f t="shared" si="288"/>
        <v>434</v>
      </c>
      <c r="AT437" s="71">
        <f t="shared" ca="1" si="295"/>
        <v>2.0655944602502224E-2</v>
      </c>
      <c r="AU437" s="72">
        <f t="shared" ca="1" si="277"/>
        <v>9.059659612918658E-3</v>
      </c>
      <c r="AV437" s="73">
        <f t="shared" ca="1" si="278"/>
        <v>1.0090596596129187</v>
      </c>
      <c r="AW437" s="74">
        <f ca="1">PRODUCT(AV$4:AV437)</f>
        <v>46.774319021079847</v>
      </c>
      <c r="BO437" s="70">
        <f t="shared" si="289"/>
        <v>434</v>
      </c>
      <c r="BP437" s="171">
        <f t="shared" ca="1" si="292"/>
        <v>0.1143</v>
      </c>
      <c r="BQ437" s="172">
        <f t="shared" ca="1" si="279"/>
        <v>9.059659612918658E-3</v>
      </c>
      <c r="BR437" s="172">
        <f t="shared" ca="1" si="291"/>
        <v>2.1379252994561653E-2</v>
      </c>
    </row>
    <row r="438" spans="5:70">
      <c r="E438">
        <f t="shared" si="293"/>
        <v>435</v>
      </c>
      <c r="F438" s="64">
        <f t="shared" si="280"/>
        <v>91.166666666665378</v>
      </c>
      <c r="G438" s="55">
        <f t="shared" si="261"/>
        <v>0</v>
      </c>
      <c r="H438" s="78">
        <f t="shared" si="290"/>
        <v>1</v>
      </c>
      <c r="I438" s="79">
        <f t="shared" ca="1" si="269"/>
        <v>2792744.0404066746</v>
      </c>
      <c r="J438" s="79">
        <f t="shared" ca="1" si="262"/>
        <v>25301.310392091622</v>
      </c>
      <c r="K438" s="80">
        <f t="shared" ca="1" si="263"/>
        <v>-20</v>
      </c>
      <c r="L438" s="80">
        <f t="shared" ca="1" si="270"/>
        <v>-2327.2867003388956</v>
      </c>
      <c r="M438" s="80">
        <f t="shared" ca="1" si="294"/>
        <v>0</v>
      </c>
      <c r="N438" s="80">
        <f t="shared" ca="1" si="271"/>
        <v>0</v>
      </c>
      <c r="O438" s="81">
        <f t="shared" ca="1" si="264"/>
        <v>-1944.1138067905574</v>
      </c>
      <c r="P438" s="79">
        <f t="shared" ca="1" si="265"/>
        <v>2813753.9502916364</v>
      </c>
      <c r="Q438" s="35"/>
      <c r="R438">
        <f t="shared" ca="1" si="272"/>
        <v>555</v>
      </c>
      <c r="S438" s="78">
        <f t="shared" ca="1" si="281"/>
        <v>101.16666666666461</v>
      </c>
      <c r="T438" s="55">
        <f t="shared" ca="1" si="273"/>
        <v>5.8781892102293565E-2</v>
      </c>
      <c r="U438" s="78">
        <f t="shared" ca="1" si="274"/>
        <v>4.6203857062447238E-4</v>
      </c>
      <c r="V438" s="79">
        <f t="shared" ca="1" si="282"/>
        <v>3383.2018697316385</v>
      </c>
      <c r="W438" s="79">
        <f t="shared" ca="1" si="266"/>
        <v>30.650657341558617</v>
      </c>
      <c r="X438" s="80">
        <f t="shared" ca="1" si="283"/>
        <v>-9.2407714124894472E-3</v>
      </c>
      <c r="Y438" s="80">
        <f t="shared" ca="1" si="284"/>
        <v>-1.4096674457215161</v>
      </c>
      <c r="Z438" s="80">
        <f t="shared" ca="1" si="275"/>
        <v>0</v>
      </c>
      <c r="AA438" s="80">
        <f t="shared" ca="1" si="285"/>
        <v>0</v>
      </c>
      <c r="AB438" s="81">
        <f t="shared" ca="1" si="267"/>
        <v>-0.89825556442081078</v>
      </c>
      <c r="AC438" s="79">
        <f t="shared" ca="1" si="268"/>
        <v>3411.5353632916426</v>
      </c>
      <c r="AD438" s="35"/>
      <c r="AE438" s="55">
        <f t="shared" ca="1" si="286"/>
        <v>5.8781892102293565E-2</v>
      </c>
      <c r="AF438" s="78">
        <f t="shared" ca="1" si="287"/>
        <v>4.6203857062447238E-4</v>
      </c>
      <c r="AG438" s="35"/>
      <c r="AH438" s="35"/>
      <c r="AR438" s="69">
        <f t="shared" si="276"/>
        <v>37</v>
      </c>
      <c r="AS438" s="70">
        <f t="shared" si="288"/>
        <v>435</v>
      </c>
      <c r="AT438" s="71">
        <f t="shared" ca="1" si="295"/>
        <v>2.046880877542025E-2</v>
      </c>
      <c r="AU438" s="72">
        <f t="shared" ca="1" si="277"/>
        <v>9.059659612918658E-3</v>
      </c>
      <c r="AV438" s="73">
        <f t="shared" ca="1" si="278"/>
        <v>1.0090596596129187</v>
      </c>
      <c r="AW438" s="74">
        <f ca="1">PRODUCT(AV$4:AV438)</f>
        <v>47.198078430036901</v>
      </c>
      <c r="BO438" s="70">
        <f t="shared" si="289"/>
        <v>435</v>
      </c>
      <c r="BP438" s="171">
        <f t="shared" ca="1" si="292"/>
        <v>0.1143</v>
      </c>
      <c r="BQ438" s="172">
        <f t="shared" ca="1" si="279"/>
        <v>9.059659612918658E-3</v>
      </c>
      <c r="BR438" s="172">
        <f t="shared" ca="1" si="291"/>
        <v>2.118730323909972E-2</v>
      </c>
    </row>
    <row r="439" spans="5:70">
      <c r="E439">
        <f t="shared" si="293"/>
        <v>436</v>
      </c>
      <c r="F439" s="64">
        <f t="shared" si="280"/>
        <v>91.249999999998707</v>
      </c>
      <c r="G439" s="55">
        <f t="shared" si="261"/>
        <v>0</v>
      </c>
      <c r="H439" s="78">
        <f t="shared" si="290"/>
        <v>1</v>
      </c>
      <c r="I439" s="79">
        <f t="shared" ca="1" si="269"/>
        <v>2813753.9502916364</v>
      </c>
      <c r="J439" s="79">
        <f t="shared" ca="1" si="262"/>
        <v>25491.653024147472</v>
      </c>
      <c r="K439" s="80">
        <f t="shared" ca="1" si="263"/>
        <v>-20</v>
      </c>
      <c r="L439" s="80">
        <f t="shared" ca="1" si="270"/>
        <v>-2344.794958576364</v>
      </c>
      <c r="M439" s="80">
        <f t="shared" ca="1" si="294"/>
        <v>0</v>
      </c>
      <c r="N439" s="80">
        <f t="shared" ca="1" si="271"/>
        <v>0</v>
      </c>
      <c r="O439" s="81">
        <f t="shared" ca="1" si="264"/>
        <v>-1944.1138067905574</v>
      </c>
      <c r="P439" s="79">
        <f t="shared" ca="1" si="265"/>
        <v>2834936.6945504164</v>
      </c>
      <c r="Q439" s="35"/>
      <c r="R439">
        <f t="shared" ca="1" si="272"/>
        <v>556</v>
      </c>
      <c r="S439" s="78">
        <f t="shared" ca="1" si="281"/>
        <v>101.24999999999794</v>
      </c>
      <c r="T439" s="55">
        <f t="shared" ca="1" si="273"/>
        <v>5.8781892102293565E-2</v>
      </c>
      <c r="U439" s="78">
        <f t="shared" ca="1" si="274"/>
        <v>4.348790692189267E-4</v>
      </c>
      <c r="V439" s="79">
        <f t="shared" ca="1" si="282"/>
        <v>3210.9988596634744</v>
      </c>
      <c r="W439" s="79">
        <f t="shared" ca="1" si="266"/>
        <v>29.090556686021046</v>
      </c>
      <c r="X439" s="80">
        <f t="shared" ca="1" si="283"/>
        <v>-8.6975813843785336E-3</v>
      </c>
      <c r="Y439" s="80">
        <f t="shared" ca="1" si="284"/>
        <v>-1.3379161915264477</v>
      </c>
      <c r="Z439" s="80">
        <f t="shared" ca="1" si="275"/>
        <v>0</v>
      </c>
      <c r="AA439" s="80">
        <f t="shared" ca="1" si="285"/>
        <v>0</v>
      </c>
      <c r="AB439" s="81">
        <f t="shared" ca="1" si="267"/>
        <v>-0.84545440275274186</v>
      </c>
      <c r="AC439" s="79">
        <f t="shared" ca="1" si="268"/>
        <v>3237.8973481738321</v>
      </c>
      <c r="AD439" s="35"/>
      <c r="AE439" s="55">
        <f t="shared" ca="1" si="286"/>
        <v>5.8781892102293565E-2</v>
      </c>
      <c r="AF439" s="78">
        <f t="shared" ca="1" si="287"/>
        <v>4.348790692189267E-4</v>
      </c>
      <c r="AG439" s="35"/>
      <c r="AH439" s="35"/>
      <c r="AR439" s="69">
        <f t="shared" si="276"/>
        <v>37</v>
      </c>
      <c r="AS439" s="70">
        <f t="shared" si="288"/>
        <v>436</v>
      </c>
      <c r="AT439" s="71">
        <f t="shared" ca="1" si="295"/>
        <v>2.0283368335233021E-2</v>
      </c>
      <c r="AU439" s="72">
        <f t="shared" ca="1" si="277"/>
        <v>9.059659612918658E-3</v>
      </c>
      <c r="AV439" s="73">
        <f t="shared" ca="1" si="278"/>
        <v>1.0090596596129187</v>
      </c>
      <c r="AW439" s="74">
        <f ca="1">PRODUCT(AV$4:AV439)</f>
        <v>47.625676954996877</v>
      </c>
      <c r="BO439" s="70">
        <f t="shared" si="289"/>
        <v>436</v>
      </c>
      <c r="BP439" s="171">
        <f t="shared" ca="1" si="292"/>
        <v>0.1143</v>
      </c>
      <c r="BQ439" s="172">
        <f t="shared" ca="1" si="279"/>
        <v>9.059659612918658E-3</v>
      </c>
      <c r="BR439" s="172">
        <f t="shared" ca="1" si="291"/>
        <v>2.0997076869793106E-2</v>
      </c>
    </row>
    <row r="440" spans="5:70">
      <c r="E440">
        <f t="shared" si="293"/>
        <v>437</v>
      </c>
      <c r="F440" s="64">
        <f t="shared" si="280"/>
        <v>91.333333333332035</v>
      </c>
      <c r="G440" s="55">
        <f t="shared" si="261"/>
        <v>0</v>
      </c>
      <c r="H440" s="78">
        <f t="shared" si="290"/>
        <v>1</v>
      </c>
      <c r="I440" s="79">
        <f t="shared" ca="1" si="269"/>
        <v>2834936.6945504164</v>
      </c>
      <c r="J440" s="79">
        <f t="shared" ca="1" si="262"/>
        <v>25683.561476799525</v>
      </c>
      <c r="K440" s="80">
        <f t="shared" ca="1" si="263"/>
        <v>-20</v>
      </c>
      <c r="L440" s="80">
        <f t="shared" ca="1" si="270"/>
        <v>-2362.4472454586803</v>
      </c>
      <c r="M440" s="80">
        <f t="shared" ca="1" si="294"/>
        <v>0</v>
      </c>
      <c r="N440" s="80">
        <f t="shared" ca="1" si="271"/>
        <v>0</v>
      </c>
      <c r="O440" s="81">
        <f t="shared" ca="1" si="264"/>
        <v>-1944.1138067905574</v>
      </c>
      <c r="P440" s="79">
        <f t="shared" ca="1" si="265"/>
        <v>2856293.6949749668</v>
      </c>
      <c r="Q440" s="35"/>
      <c r="R440">
        <f t="shared" ca="1" si="272"/>
        <v>557</v>
      </c>
      <c r="S440" s="78">
        <f t="shared" ca="1" si="281"/>
        <v>101.33333333333127</v>
      </c>
      <c r="T440" s="55">
        <f t="shared" ca="1" si="273"/>
        <v>5.8781892102293565E-2</v>
      </c>
      <c r="U440" s="78">
        <f t="shared" ca="1" si="274"/>
        <v>4.0931605469455391E-4</v>
      </c>
      <c r="V440" s="79">
        <f t="shared" ca="1" si="282"/>
        <v>3047.5676156151753</v>
      </c>
      <c r="W440" s="79">
        <f t="shared" ca="1" si="266"/>
        <v>27.609925244827618</v>
      </c>
      <c r="X440" s="80">
        <f t="shared" ca="1" si="283"/>
        <v>-8.1863210938910788E-3</v>
      </c>
      <c r="Y440" s="80">
        <f t="shared" ca="1" si="284"/>
        <v>-1.2698198398396565</v>
      </c>
      <c r="Z440" s="80">
        <f t="shared" ca="1" si="275"/>
        <v>0</v>
      </c>
      <c r="AA440" s="80">
        <f t="shared" ca="1" si="285"/>
        <v>0</v>
      </c>
      <c r="AB440" s="81">
        <f t="shared" ca="1" si="267"/>
        <v>-0.7957569932727212</v>
      </c>
      <c r="AC440" s="79">
        <f t="shared" ca="1" si="268"/>
        <v>3073.1037777057963</v>
      </c>
      <c r="AD440" s="35"/>
      <c r="AE440" s="55">
        <f t="shared" ca="1" si="286"/>
        <v>5.8781892102293565E-2</v>
      </c>
      <c r="AF440" s="78">
        <f t="shared" ca="1" si="287"/>
        <v>4.0931605469455391E-4</v>
      </c>
      <c r="AG440" s="35"/>
      <c r="AH440" s="35"/>
      <c r="AR440" s="69">
        <f t="shared" si="276"/>
        <v>37</v>
      </c>
      <c r="AS440" s="70">
        <f t="shared" si="288"/>
        <v>437</v>
      </c>
      <c r="AT440" s="71">
        <f t="shared" ca="1" si="295"/>
        <v>2.0099607922312357E-2</v>
      </c>
      <c r="AU440" s="72">
        <f t="shared" ca="1" si="277"/>
        <v>9.059659612918658E-3</v>
      </c>
      <c r="AV440" s="73">
        <f t="shared" ca="1" si="278"/>
        <v>1.0090596596129187</v>
      </c>
      <c r="AW440" s="74">
        <f ca="1">PRODUCT(AV$4:AV440)</f>
        <v>48.05714937704397</v>
      </c>
      <c r="BO440" s="70">
        <f t="shared" si="289"/>
        <v>437</v>
      </c>
      <c r="BP440" s="171">
        <f t="shared" ca="1" si="292"/>
        <v>0.1143</v>
      </c>
      <c r="BQ440" s="172">
        <f t="shared" ca="1" si="279"/>
        <v>9.059659612918658E-3</v>
      </c>
      <c r="BR440" s="172">
        <f t="shared" ca="1" si="291"/>
        <v>2.0808558413530982E-2</v>
      </c>
    </row>
    <row r="441" spans="5:70">
      <c r="E441">
        <f t="shared" si="293"/>
        <v>438</v>
      </c>
      <c r="F441" s="64">
        <f t="shared" si="280"/>
        <v>91.416666666665364</v>
      </c>
      <c r="G441" s="55">
        <f t="shared" si="261"/>
        <v>0</v>
      </c>
      <c r="H441" s="78">
        <f t="shared" si="290"/>
        <v>1</v>
      </c>
      <c r="I441" s="79">
        <f t="shared" ca="1" si="269"/>
        <v>2856293.6949749668</v>
      </c>
      <c r="J441" s="79">
        <f t="shared" ca="1" si="262"/>
        <v>25877.04863099891</v>
      </c>
      <c r="K441" s="80">
        <f t="shared" ca="1" si="263"/>
        <v>-20</v>
      </c>
      <c r="L441" s="80">
        <f t="shared" ca="1" si="270"/>
        <v>-2380.2447458124725</v>
      </c>
      <c r="M441" s="80">
        <f t="shared" ca="1" si="294"/>
        <v>0</v>
      </c>
      <c r="N441" s="80">
        <f t="shared" ca="1" si="271"/>
        <v>0</v>
      </c>
      <c r="O441" s="81">
        <f t="shared" ca="1" si="264"/>
        <v>-1944.1138067905574</v>
      </c>
      <c r="P441" s="79">
        <f t="shared" ca="1" si="265"/>
        <v>2877826.3850533627</v>
      </c>
      <c r="Q441" s="35"/>
      <c r="R441">
        <f t="shared" ca="1" si="272"/>
        <v>558</v>
      </c>
      <c r="S441" s="78">
        <f t="shared" ca="1" si="281"/>
        <v>101.4166666666646</v>
      </c>
      <c r="T441" s="55">
        <f t="shared" ca="1" si="273"/>
        <v>5.8781892102293565E-2</v>
      </c>
      <c r="U441" s="78">
        <f t="shared" ca="1" si="274"/>
        <v>3.8525568253176216E-4</v>
      </c>
      <c r="V441" s="79">
        <f t="shared" ca="1" si="282"/>
        <v>2892.4609230255433</v>
      </c>
      <c r="W441" s="79">
        <f t="shared" ca="1" si="266"/>
        <v>26.204711406279937</v>
      </c>
      <c r="X441" s="80">
        <f t="shared" ca="1" si="283"/>
        <v>-7.7051136506352431E-3</v>
      </c>
      <c r="Y441" s="80">
        <f t="shared" ca="1" si="284"/>
        <v>-1.2051920512606431</v>
      </c>
      <c r="Z441" s="80">
        <f t="shared" ca="1" si="275"/>
        <v>0</v>
      </c>
      <c r="AA441" s="80">
        <f t="shared" ca="1" si="285"/>
        <v>0</v>
      </c>
      <c r="AB441" s="81">
        <f t="shared" ca="1" si="267"/>
        <v>-0.74898089155451852</v>
      </c>
      <c r="AC441" s="79">
        <f t="shared" ca="1" si="268"/>
        <v>2916.7037563753574</v>
      </c>
      <c r="AD441" s="35"/>
      <c r="AE441" s="55">
        <f t="shared" ca="1" si="286"/>
        <v>5.8781892102293565E-2</v>
      </c>
      <c r="AF441" s="78">
        <f t="shared" ca="1" si="287"/>
        <v>3.8525568253176216E-4</v>
      </c>
      <c r="AG441" s="35"/>
      <c r="AH441" s="35"/>
      <c r="AR441" s="69">
        <f t="shared" si="276"/>
        <v>37</v>
      </c>
      <c r="AS441" s="70">
        <f t="shared" si="288"/>
        <v>438</v>
      </c>
      <c r="AT441" s="71">
        <f t="shared" ca="1" si="295"/>
        <v>1.9917512316183085E-2</v>
      </c>
      <c r="AU441" s="72">
        <f t="shared" ca="1" si="277"/>
        <v>9.059659612918658E-3</v>
      </c>
      <c r="AV441" s="73">
        <f t="shared" ca="1" si="278"/>
        <v>1.0090596596129187</v>
      </c>
      <c r="AW441" s="74">
        <f ca="1">PRODUCT(AV$4:AV441)</f>
        <v>48.492530792367177</v>
      </c>
      <c r="BO441" s="70">
        <f t="shared" si="289"/>
        <v>438</v>
      </c>
      <c r="BP441" s="171">
        <f t="shared" ca="1" si="292"/>
        <v>0.1143</v>
      </c>
      <c r="BQ441" s="172">
        <f t="shared" ca="1" si="279"/>
        <v>9.059659612918658E-3</v>
      </c>
      <c r="BR441" s="172">
        <f t="shared" ca="1" si="291"/>
        <v>2.062173253612504E-2</v>
      </c>
    </row>
    <row r="442" spans="5:70">
      <c r="E442">
        <f t="shared" si="293"/>
        <v>439</v>
      </c>
      <c r="F442" s="64">
        <f t="shared" si="280"/>
        <v>91.499999999998693</v>
      </c>
      <c r="G442" s="55">
        <f t="shared" si="261"/>
        <v>0</v>
      </c>
      <c r="H442" s="78">
        <f t="shared" si="290"/>
        <v>1</v>
      </c>
      <c r="I442" s="79">
        <f t="shared" ca="1" si="269"/>
        <v>2877826.3850533627</v>
      </c>
      <c r="J442" s="79">
        <f t="shared" ca="1" si="262"/>
        <v>26072.12747365965</v>
      </c>
      <c r="K442" s="80">
        <f t="shared" ca="1" si="263"/>
        <v>-20</v>
      </c>
      <c r="L442" s="80">
        <f t="shared" ca="1" si="270"/>
        <v>-2398.1886542111356</v>
      </c>
      <c r="M442" s="80">
        <f t="shared" ca="1" si="294"/>
        <v>0</v>
      </c>
      <c r="N442" s="80">
        <f t="shared" ca="1" si="271"/>
        <v>0</v>
      </c>
      <c r="O442" s="81">
        <f t="shared" ca="1" si="264"/>
        <v>-1944.1138067905574</v>
      </c>
      <c r="P442" s="79">
        <f t="shared" ca="1" si="265"/>
        <v>2899536.2100660205</v>
      </c>
      <c r="Q442" s="35"/>
      <c r="R442">
        <f t="shared" ca="1" si="272"/>
        <v>559</v>
      </c>
      <c r="S442" s="78">
        <f t="shared" ca="1" si="281"/>
        <v>101.49999999999793</v>
      </c>
      <c r="T442" s="55">
        <f t="shared" ca="1" si="273"/>
        <v>5.8781892102293565E-2</v>
      </c>
      <c r="U442" s="78">
        <f t="shared" ca="1" si="274"/>
        <v>3.6260962456938467E-4</v>
      </c>
      <c r="V442" s="79">
        <f t="shared" ca="1" si="282"/>
        <v>2745.2543908737471</v>
      </c>
      <c r="W442" s="79">
        <f t="shared" ca="1" si="266"/>
        <v>24.871070332186498</v>
      </c>
      <c r="X442" s="80">
        <f t="shared" ca="1" si="283"/>
        <v>-7.2521924913876937E-3</v>
      </c>
      <c r="Y442" s="80">
        <f t="shared" ca="1" si="284"/>
        <v>-1.1438559961973946</v>
      </c>
      <c r="Z442" s="80">
        <f t="shared" ca="1" si="275"/>
        <v>0</v>
      </c>
      <c r="AA442" s="80">
        <f t="shared" ca="1" si="285"/>
        <v>0</v>
      </c>
      <c r="AB442" s="81">
        <f t="shared" ca="1" si="267"/>
        <v>-0.7049543776004813</v>
      </c>
      <c r="AC442" s="79">
        <f t="shared" ca="1" si="268"/>
        <v>2768.2693986396444</v>
      </c>
      <c r="AD442" s="35"/>
      <c r="AE442" s="55">
        <f t="shared" ca="1" si="286"/>
        <v>5.8781892102293565E-2</v>
      </c>
      <c r="AF442" s="78">
        <f t="shared" ca="1" si="287"/>
        <v>3.6260962456938467E-4</v>
      </c>
      <c r="AG442" s="35"/>
      <c r="AH442" s="35"/>
      <c r="AR442" s="69">
        <f t="shared" si="276"/>
        <v>37</v>
      </c>
      <c r="AS442" s="70">
        <f t="shared" si="288"/>
        <v>439</v>
      </c>
      <c r="AT442" s="71">
        <f t="shared" ca="1" si="295"/>
        <v>1.9737066434262353E-2</v>
      </c>
      <c r="AU442" s="72">
        <f t="shared" ca="1" si="277"/>
        <v>9.059659612918658E-3</v>
      </c>
      <c r="AV442" s="73">
        <f t="shared" ca="1" si="278"/>
        <v>1.0090596596129187</v>
      </c>
      <c r="AW442" s="74">
        <f ca="1">PRODUCT(AV$4:AV442)</f>
        <v>48.931856615115002</v>
      </c>
      <c r="BO442" s="70">
        <f t="shared" si="289"/>
        <v>439</v>
      </c>
      <c r="BP442" s="171">
        <f t="shared" ca="1" si="292"/>
        <v>0.1143</v>
      </c>
      <c r="BQ442" s="172">
        <f t="shared" ca="1" si="279"/>
        <v>9.059659612918658E-3</v>
      </c>
      <c r="BR442" s="172">
        <f t="shared" ca="1" si="291"/>
        <v>2.043658404106221E-2</v>
      </c>
    </row>
    <row r="443" spans="5:70">
      <c r="E443">
        <f t="shared" si="293"/>
        <v>440</v>
      </c>
      <c r="F443" s="64">
        <f t="shared" si="280"/>
        <v>91.583333333332021</v>
      </c>
      <c r="G443" s="55">
        <f t="shared" si="261"/>
        <v>0</v>
      </c>
      <c r="H443" s="78">
        <f t="shared" si="290"/>
        <v>1</v>
      </c>
      <c r="I443" s="79">
        <f t="shared" ca="1" si="269"/>
        <v>2899536.2100660205</v>
      </c>
      <c r="J443" s="79">
        <f t="shared" ca="1" si="262"/>
        <v>26268.811098530357</v>
      </c>
      <c r="K443" s="80">
        <f t="shared" ca="1" si="263"/>
        <v>-20</v>
      </c>
      <c r="L443" s="80">
        <f t="shared" ca="1" si="270"/>
        <v>-2416.280175055017</v>
      </c>
      <c r="M443" s="80">
        <f t="shared" ca="1" si="294"/>
        <v>0</v>
      </c>
      <c r="N443" s="80">
        <f t="shared" ca="1" si="271"/>
        <v>0</v>
      </c>
      <c r="O443" s="81">
        <f t="shared" ca="1" si="264"/>
        <v>-1944.1138067905574</v>
      </c>
      <c r="P443" s="79">
        <f t="shared" ca="1" si="265"/>
        <v>2921424.6271827053</v>
      </c>
      <c r="Q443" s="35"/>
      <c r="R443">
        <f t="shared" ca="1" si="272"/>
        <v>560</v>
      </c>
      <c r="S443" s="78">
        <f t="shared" ca="1" si="281"/>
        <v>101.58333333333125</v>
      </c>
      <c r="T443" s="55">
        <f t="shared" ca="1" si="273"/>
        <v>6.4504460562804344E-2</v>
      </c>
      <c r="U443" s="78">
        <f t="shared" ca="1" si="274"/>
        <v>3.3921968634165553E-4</v>
      </c>
      <c r="V443" s="79">
        <f t="shared" ca="1" si="282"/>
        <v>2589.7036743878753</v>
      </c>
      <c r="W443" s="79">
        <f t="shared" ca="1" si="266"/>
        <v>23.461833788278884</v>
      </c>
      <c r="X443" s="80">
        <f t="shared" ca="1" si="283"/>
        <v>-6.7843937268331107E-3</v>
      </c>
      <c r="Y443" s="80">
        <f t="shared" ca="1" si="284"/>
        <v>-1.0790431976616148</v>
      </c>
      <c r="Z443" s="80">
        <f t="shared" ca="1" si="275"/>
        <v>0</v>
      </c>
      <c r="AA443" s="80">
        <f t="shared" ca="1" si="285"/>
        <v>0</v>
      </c>
      <c r="AB443" s="81">
        <f t="shared" ca="1" si="267"/>
        <v>-0.65948167575197469</v>
      </c>
      <c r="AC443" s="79">
        <f t="shared" ca="1" si="268"/>
        <v>2611.4201989090138</v>
      </c>
      <c r="AD443" s="35"/>
      <c r="AE443" s="55">
        <f t="shared" ca="1" si="286"/>
        <v>6.4504460562804344E-2</v>
      </c>
      <c r="AF443" s="78">
        <f t="shared" ca="1" si="287"/>
        <v>3.3921968634165553E-4</v>
      </c>
      <c r="AG443" s="35"/>
      <c r="AH443" s="35"/>
      <c r="AR443" s="69">
        <f t="shared" si="276"/>
        <v>37</v>
      </c>
      <c r="AS443" s="70">
        <f t="shared" si="288"/>
        <v>440</v>
      </c>
      <c r="AT443" s="71">
        <f t="shared" ca="1" si="295"/>
        <v>1.9558255330610372E-2</v>
      </c>
      <c r="AU443" s="72">
        <f t="shared" ca="1" si="277"/>
        <v>9.059659612918658E-3</v>
      </c>
      <c r="AV443" s="73">
        <f t="shared" ca="1" si="278"/>
        <v>1.0090596596129187</v>
      </c>
      <c r="AW443" s="74">
        <f ca="1">PRODUCT(AV$4:AV443)</f>
        <v>49.37516258027609</v>
      </c>
      <c r="BO443" s="70">
        <f t="shared" si="289"/>
        <v>440</v>
      </c>
      <c r="BP443" s="171">
        <f t="shared" ca="1" si="292"/>
        <v>0.1143</v>
      </c>
      <c r="BQ443" s="172">
        <f t="shared" ca="1" si="279"/>
        <v>9.059659612918658E-3</v>
      </c>
      <c r="BR443" s="172">
        <f t="shared" ca="1" si="291"/>
        <v>2.0253097868268569E-2</v>
      </c>
    </row>
    <row r="444" spans="5:70">
      <c r="E444">
        <f t="shared" si="293"/>
        <v>441</v>
      </c>
      <c r="F444" s="64">
        <f t="shared" si="280"/>
        <v>91.66666666666535</v>
      </c>
      <c r="G444" s="55">
        <f t="shared" si="261"/>
        <v>0</v>
      </c>
      <c r="H444" s="78">
        <f t="shared" si="290"/>
        <v>1</v>
      </c>
      <c r="I444" s="79">
        <f t="shared" ca="1" si="269"/>
        <v>2921424.6271827053</v>
      </c>
      <c r="J444" s="79">
        <f t="shared" ca="1" si="262"/>
        <v>26467.112707073102</v>
      </c>
      <c r="K444" s="80">
        <f t="shared" ca="1" si="263"/>
        <v>-20</v>
      </c>
      <c r="L444" s="80">
        <f t="shared" ca="1" si="270"/>
        <v>-2434.5205226522544</v>
      </c>
      <c r="M444" s="80">
        <f t="shared" ca="1" si="294"/>
        <v>0</v>
      </c>
      <c r="N444" s="80">
        <f t="shared" ca="1" si="271"/>
        <v>0</v>
      </c>
      <c r="O444" s="81">
        <f t="shared" ca="1" si="264"/>
        <v>-1944.1138067905574</v>
      </c>
      <c r="P444" s="79">
        <f t="shared" ca="1" si="265"/>
        <v>2943493.1055603353</v>
      </c>
      <c r="Q444" s="35"/>
      <c r="R444">
        <f t="shared" ca="1" si="272"/>
        <v>561</v>
      </c>
      <c r="S444" s="78">
        <f t="shared" ca="1" si="281"/>
        <v>101.66666666666458</v>
      </c>
      <c r="T444" s="55">
        <f t="shared" ca="1" si="273"/>
        <v>6.4504460562804344E-2</v>
      </c>
      <c r="U444" s="78">
        <f t="shared" ca="1" si="274"/>
        <v>3.1733850346190337E-4</v>
      </c>
      <c r="V444" s="79">
        <f t="shared" ca="1" si="282"/>
        <v>2442.9719476755768</v>
      </c>
      <c r="W444" s="79">
        <f t="shared" ca="1" si="266"/>
        <v>22.132494289849657</v>
      </c>
      <c r="X444" s="80">
        <f t="shared" ca="1" si="283"/>
        <v>-6.3467700692380674E-3</v>
      </c>
      <c r="Y444" s="80">
        <f t="shared" ca="1" si="284"/>
        <v>-1.0179049781981571</v>
      </c>
      <c r="Z444" s="80">
        <f t="shared" ca="1" si="275"/>
        <v>0</v>
      </c>
      <c r="AA444" s="80">
        <f t="shared" ca="1" si="285"/>
        <v>0</v>
      </c>
      <c r="AB444" s="81">
        <f t="shared" ca="1" si="267"/>
        <v>-0.61694216600653939</v>
      </c>
      <c r="AC444" s="79">
        <f t="shared" ca="1" si="268"/>
        <v>2463.4632480511523</v>
      </c>
      <c r="AD444" s="35"/>
      <c r="AE444" s="55">
        <f t="shared" ca="1" si="286"/>
        <v>6.4504460562804344E-2</v>
      </c>
      <c r="AF444" s="78">
        <f t="shared" ca="1" si="287"/>
        <v>3.1733850346190337E-4</v>
      </c>
      <c r="AG444" s="35"/>
      <c r="AH444" s="35"/>
      <c r="AR444" s="69">
        <f t="shared" si="276"/>
        <v>37</v>
      </c>
      <c r="AS444" s="70">
        <f t="shared" si="288"/>
        <v>441</v>
      </c>
      <c r="AT444" s="71">
        <f t="shared" ca="1" si="295"/>
        <v>1.9381064194692491E-2</v>
      </c>
      <c r="AU444" s="72">
        <f t="shared" ca="1" si="277"/>
        <v>9.059659612918658E-3</v>
      </c>
      <c r="AV444" s="73">
        <f t="shared" ca="1" si="278"/>
        <v>1.0090596596129187</v>
      </c>
      <c r="AW444" s="74">
        <f ca="1">PRODUCT(AV$4:AV444)</f>
        <v>49.822484746585907</v>
      </c>
      <c r="BO444" s="70">
        <f t="shared" si="289"/>
        <v>441</v>
      </c>
      <c r="BP444" s="171">
        <f t="shared" ca="1" si="292"/>
        <v>0.1143</v>
      </c>
      <c r="BQ444" s="172">
        <f t="shared" ca="1" si="279"/>
        <v>9.059659612918658E-3</v>
      </c>
      <c r="BR444" s="172">
        <f t="shared" ca="1" si="291"/>
        <v>2.007125909288434E-2</v>
      </c>
    </row>
    <row r="445" spans="5:70">
      <c r="E445">
        <f t="shared" si="293"/>
        <v>442</v>
      </c>
      <c r="F445" s="64">
        <f t="shared" si="280"/>
        <v>91.749999999998678</v>
      </c>
      <c r="G445" s="55">
        <f t="shared" si="261"/>
        <v>0</v>
      </c>
      <c r="H445" s="78">
        <f t="shared" si="290"/>
        <v>1</v>
      </c>
      <c r="I445" s="79">
        <f t="shared" ca="1" si="269"/>
        <v>2943493.1055603353</v>
      </c>
      <c r="J445" s="79">
        <f t="shared" ca="1" si="262"/>
        <v>26667.045609349487</v>
      </c>
      <c r="K445" s="80">
        <f t="shared" ca="1" si="263"/>
        <v>-20</v>
      </c>
      <c r="L445" s="80">
        <f t="shared" ca="1" si="270"/>
        <v>-2452.9109213002798</v>
      </c>
      <c r="M445" s="80">
        <f t="shared" ca="1" si="294"/>
        <v>0</v>
      </c>
      <c r="N445" s="80">
        <f t="shared" ca="1" si="271"/>
        <v>0</v>
      </c>
      <c r="O445" s="81">
        <f t="shared" ca="1" si="264"/>
        <v>-1944.1138067905574</v>
      </c>
      <c r="P445" s="79">
        <f t="shared" ca="1" si="265"/>
        <v>2965743.1264415937</v>
      </c>
      <c r="Q445" s="35"/>
      <c r="R445">
        <f t="shared" ca="1" si="272"/>
        <v>562</v>
      </c>
      <c r="S445" s="78">
        <f t="shared" ca="1" si="281"/>
        <v>101.74999999999791</v>
      </c>
      <c r="T445" s="55">
        <f t="shared" ca="1" si="273"/>
        <v>6.4504460562804344E-2</v>
      </c>
      <c r="U445" s="78">
        <f t="shared" ca="1" si="274"/>
        <v>2.9686875448028569E-4</v>
      </c>
      <c r="V445" s="79">
        <f t="shared" ca="1" si="282"/>
        <v>2304.5588801193189</v>
      </c>
      <c r="W445" s="79">
        <f t="shared" ca="1" si="266"/>
        <v>20.878519011810045</v>
      </c>
      <c r="X445" s="80">
        <f t="shared" ca="1" si="283"/>
        <v>-5.9373750896057134E-3</v>
      </c>
      <c r="Y445" s="80">
        <f t="shared" ca="1" si="284"/>
        <v>-0.96023286671638297</v>
      </c>
      <c r="Z445" s="80">
        <f t="shared" ca="1" si="275"/>
        <v>0</v>
      </c>
      <c r="AA445" s="80">
        <f t="shared" ca="1" si="285"/>
        <v>0</v>
      </c>
      <c r="AB445" s="81">
        <f t="shared" ca="1" si="267"/>
        <v>-0.57714664438983954</v>
      </c>
      <c r="AC445" s="79">
        <f t="shared" ca="1" si="268"/>
        <v>2323.8940822449331</v>
      </c>
      <c r="AD445" s="35"/>
      <c r="AE445" s="55">
        <f t="shared" ca="1" si="286"/>
        <v>6.4504460562804344E-2</v>
      </c>
      <c r="AF445" s="78">
        <f t="shared" ca="1" si="287"/>
        <v>2.9686875448028569E-4</v>
      </c>
      <c r="AG445" s="35"/>
      <c r="AH445" s="35"/>
      <c r="AR445" s="69">
        <f t="shared" si="276"/>
        <v>37</v>
      </c>
      <c r="AS445" s="70">
        <f t="shared" si="288"/>
        <v>442</v>
      </c>
      <c r="AT445" s="71">
        <f t="shared" ca="1" si="295"/>
        <v>1.920547835015245E-2</v>
      </c>
      <c r="AU445" s="72">
        <f t="shared" ca="1" si="277"/>
        <v>9.059659612918658E-3</v>
      </c>
      <c r="AV445" s="73">
        <f t="shared" ca="1" si="278"/>
        <v>1.0090596596129187</v>
      </c>
      <c r="AW445" s="74">
        <f ca="1">PRODUCT(AV$4:AV445)</f>
        <v>50.27385949945981</v>
      </c>
      <c r="BO445" s="70">
        <f t="shared" si="289"/>
        <v>442</v>
      </c>
      <c r="BP445" s="171">
        <f t="shared" ca="1" si="292"/>
        <v>0.1143</v>
      </c>
      <c r="BQ445" s="172">
        <f t="shared" ca="1" si="279"/>
        <v>9.059659612918658E-3</v>
      </c>
      <c r="BR445" s="172">
        <f t="shared" ca="1" si="291"/>
        <v>1.9891052924049898E-2</v>
      </c>
    </row>
    <row r="446" spans="5:70">
      <c r="E446">
        <f t="shared" si="293"/>
        <v>443</v>
      </c>
      <c r="F446" s="64">
        <f t="shared" si="280"/>
        <v>91.833333333332007</v>
      </c>
      <c r="G446" s="55">
        <f t="shared" si="261"/>
        <v>0</v>
      </c>
      <c r="H446" s="78">
        <f t="shared" si="290"/>
        <v>1</v>
      </c>
      <c r="I446" s="79">
        <f t="shared" ca="1" si="269"/>
        <v>2965743.1264415937</v>
      </c>
      <c r="J446" s="79">
        <f t="shared" ca="1" si="262"/>
        <v>26868.623224914019</v>
      </c>
      <c r="K446" s="80">
        <f t="shared" ca="1" si="263"/>
        <v>-20</v>
      </c>
      <c r="L446" s="80">
        <f t="shared" ca="1" si="270"/>
        <v>-2471.4526053679951</v>
      </c>
      <c r="M446" s="80">
        <f t="shared" ca="1" si="294"/>
        <v>0</v>
      </c>
      <c r="N446" s="80">
        <f t="shared" ca="1" si="271"/>
        <v>0</v>
      </c>
      <c r="O446" s="81">
        <f t="shared" ca="1" si="264"/>
        <v>-1944.1138067905574</v>
      </c>
      <c r="P446" s="79">
        <f t="shared" ca="1" si="265"/>
        <v>2988176.183254349</v>
      </c>
      <c r="Q446" s="35"/>
      <c r="R446">
        <f t="shared" ca="1" si="272"/>
        <v>563</v>
      </c>
      <c r="S446" s="78">
        <f t="shared" ca="1" si="281"/>
        <v>101.83333333333124</v>
      </c>
      <c r="T446" s="55">
        <f t="shared" ca="1" si="273"/>
        <v>6.4504460562804344E-2</v>
      </c>
      <c r="U446" s="78">
        <f t="shared" ca="1" si="274"/>
        <v>2.7771939561458325E-4</v>
      </c>
      <c r="V446" s="79">
        <f t="shared" ca="1" si="282"/>
        <v>2173.9925480646302</v>
      </c>
      <c r="W446" s="79">
        <f t="shared" ca="1" si="266"/>
        <v>19.695632486487256</v>
      </c>
      <c r="X446" s="80">
        <f t="shared" ca="1" si="283"/>
        <v>-5.554387912291665E-3</v>
      </c>
      <c r="Y446" s="80">
        <f t="shared" ca="1" si="284"/>
        <v>-0.90583022836026261</v>
      </c>
      <c r="Z446" s="80">
        <f t="shared" ca="1" si="275"/>
        <v>0</v>
      </c>
      <c r="AA446" s="80">
        <f t="shared" ca="1" si="285"/>
        <v>0</v>
      </c>
      <c r="AB446" s="81">
        <f t="shared" ca="1" si="267"/>
        <v>-0.5399181114278403</v>
      </c>
      <c r="AC446" s="79">
        <f t="shared" ca="1" si="268"/>
        <v>2192.2368778234172</v>
      </c>
      <c r="AD446" s="35"/>
      <c r="AE446" s="55">
        <f t="shared" ca="1" si="286"/>
        <v>6.4504460562804344E-2</v>
      </c>
      <c r="AF446" s="78">
        <f t="shared" ca="1" si="287"/>
        <v>2.7771939561458325E-4</v>
      </c>
      <c r="AG446" s="35"/>
      <c r="AH446" s="35"/>
      <c r="AR446" s="69">
        <f t="shared" si="276"/>
        <v>37</v>
      </c>
      <c r="AS446" s="70">
        <f t="shared" si="288"/>
        <v>443</v>
      </c>
      <c r="AT446" s="71">
        <f t="shared" ca="1" si="295"/>
        <v>1.9031483253596791E-2</v>
      </c>
      <c r="AU446" s="72">
        <f t="shared" ca="1" si="277"/>
        <v>9.059659612918658E-3</v>
      </c>
      <c r="AV446" s="73">
        <f t="shared" ca="1" si="278"/>
        <v>1.0090596596129187</v>
      </c>
      <c r="AW446" s="74">
        <f ca="1">PRODUCT(AV$4:AV446)</f>
        <v>50.729323553952611</v>
      </c>
      <c r="BO446" s="70">
        <f t="shared" si="289"/>
        <v>443</v>
      </c>
      <c r="BP446" s="171">
        <f t="shared" ca="1" si="292"/>
        <v>0.1143</v>
      </c>
      <c r="BQ446" s="172">
        <f t="shared" ca="1" si="279"/>
        <v>9.059659612918658E-3</v>
      </c>
      <c r="BR446" s="172">
        <f t="shared" ca="1" si="291"/>
        <v>1.9712464703702678E-2</v>
      </c>
    </row>
    <row r="447" spans="5:70">
      <c r="E447">
        <f t="shared" si="293"/>
        <v>444</v>
      </c>
      <c r="F447" s="64">
        <f t="shared" si="280"/>
        <v>91.916666666665336</v>
      </c>
      <c r="G447" s="55">
        <f t="shared" si="261"/>
        <v>0</v>
      </c>
      <c r="H447" s="78">
        <f t="shared" si="290"/>
        <v>1</v>
      </c>
      <c r="I447" s="79">
        <f t="shared" ca="1" si="269"/>
        <v>2988176.183254349</v>
      </c>
      <c r="J447" s="79">
        <f t="shared" ca="1" si="262"/>
        <v>27071.859083714848</v>
      </c>
      <c r="K447" s="80">
        <f t="shared" ca="1" si="263"/>
        <v>-20</v>
      </c>
      <c r="L447" s="80">
        <f t="shared" ca="1" si="270"/>
        <v>-2490.1468193786245</v>
      </c>
      <c r="M447" s="80">
        <f t="shared" ca="1" si="294"/>
        <v>0</v>
      </c>
      <c r="N447" s="80">
        <f t="shared" ca="1" si="271"/>
        <v>0</v>
      </c>
      <c r="O447" s="81">
        <f t="shared" ca="1" si="264"/>
        <v>-1944.1138067905574</v>
      </c>
      <c r="P447" s="79">
        <f t="shared" ca="1" si="265"/>
        <v>3010793.7817118946</v>
      </c>
      <c r="Q447" s="35"/>
      <c r="R447">
        <f t="shared" ca="1" si="272"/>
        <v>564</v>
      </c>
      <c r="S447" s="78">
        <f t="shared" ca="1" si="281"/>
        <v>101.91666666666457</v>
      </c>
      <c r="T447" s="55">
        <f t="shared" ca="1" si="273"/>
        <v>6.4504460562804344E-2</v>
      </c>
      <c r="U447" s="78">
        <f t="shared" ca="1" si="274"/>
        <v>2.5980525581263653E-4</v>
      </c>
      <c r="V447" s="79">
        <f t="shared" ca="1" si="282"/>
        <v>2050.8278205935312</v>
      </c>
      <c r="W447" s="79">
        <f t="shared" ca="1" si="266"/>
        <v>18.579801979281207</v>
      </c>
      <c r="X447" s="80">
        <f t="shared" ca="1" si="283"/>
        <v>-5.1961051162527309E-3</v>
      </c>
      <c r="Y447" s="80">
        <f t="shared" ca="1" si="284"/>
        <v>-0.85451159191397141</v>
      </c>
      <c r="Z447" s="80">
        <f t="shared" ca="1" si="275"/>
        <v>0</v>
      </c>
      <c r="AA447" s="80">
        <f t="shared" ca="1" si="285"/>
        <v>0</v>
      </c>
      <c r="AB447" s="81">
        <f t="shared" ca="1" si="267"/>
        <v>-0.50509098490209936</v>
      </c>
      <c r="AC447" s="79">
        <f t="shared" ca="1" si="268"/>
        <v>2068.0428238908798</v>
      </c>
      <c r="AD447" s="35"/>
      <c r="AE447" s="55">
        <f t="shared" ca="1" si="286"/>
        <v>6.4504460562804344E-2</v>
      </c>
      <c r="AF447" s="78">
        <f t="shared" ca="1" si="287"/>
        <v>2.5980525581263653E-4</v>
      </c>
      <c r="AG447" s="35"/>
      <c r="AH447" s="35"/>
      <c r="AR447" s="69">
        <f t="shared" si="276"/>
        <v>37</v>
      </c>
      <c r="AS447" s="70">
        <f t="shared" si="288"/>
        <v>444</v>
      </c>
      <c r="AT447" s="71">
        <f t="shared" ca="1" si="295"/>
        <v>1.8859064493390244E-2</v>
      </c>
      <c r="AU447" s="72">
        <f t="shared" ca="1" si="277"/>
        <v>9.059659612918658E-3</v>
      </c>
      <c r="AV447" s="73">
        <f t="shared" ca="1" si="278"/>
        <v>1.0090596596129187</v>
      </c>
      <c r="AW447" s="74">
        <f ca="1">PRODUCT(AV$4:AV447)</f>
        <v>51.188913957745036</v>
      </c>
      <c r="BO447" s="70">
        <f t="shared" si="289"/>
        <v>444</v>
      </c>
      <c r="BP447" s="171">
        <f t="shared" ca="1" si="292"/>
        <v>0.1143</v>
      </c>
      <c r="BQ447" s="172">
        <f t="shared" ca="1" si="279"/>
        <v>9.059659612918658E-3</v>
      </c>
      <c r="BR447" s="172">
        <f t="shared" ca="1" si="291"/>
        <v>1.953547990538488E-2</v>
      </c>
    </row>
    <row r="448" spans="5:70">
      <c r="E448">
        <f t="shared" si="293"/>
        <v>445</v>
      </c>
      <c r="F448" s="64">
        <f t="shared" si="280"/>
        <v>91.999999999998664</v>
      </c>
      <c r="G448" s="55">
        <f t="shared" si="261"/>
        <v>0</v>
      </c>
      <c r="H448" s="78">
        <f t="shared" si="290"/>
        <v>1</v>
      </c>
      <c r="I448" s="79">
        <f t="shared" ca="1" si="269"/>
        <v>3010793.7817118946</v>
      </c>
      <c r="J448" s="79">
        <f t="shared" ca="1" si="262"/>
        <v>27276.766827001884</v>
      </c>
      <c r="K448" s="80">
        <f t="shared" ca="1" si="263"/>
        <v>-20</v>
      </c>
      <c r="L448" s="80">
        <f t="shared" ca="1" si="270"/>
        <v>-2508.9948180932456</v>
      </c>
      <c r="M448" s="80">
        <f t="shared" ca="1" si="294"/>
        <v>-22580.953362839209</v>
      </c>
      <c r="N448" s="80">
        <f t="shared" ca="1" si="271"/>
        <v>0</v>
      </c>
      <c r="O448" s="81">
        <f t="shared" ca="1" si="264"/>
        <v>-1944.1138067905574</v>
      </c>
      <c r="P448" s="79">
        <f t="shared" ca="1" si="265"/>
        <v>3011016.486551173</v>
      </c>
      <c r="Q448" s="35"/>
      <c r="R448">
        <f t="shared" ca="1" si="272"/>
        <v>565</v>
      </c>
      <c r="S448" s="78">
        <f t="shared" ca="1" si="281"/>
        <v>101.9999999999979</v>
      </c>
      <c r="T448" s="55">
        <f t="shared" ca="1" si="273"/>
        <v>6.4504460562804344E-2</v>
      </c>
      <c r="U448" s="78">
        <f t="shared" ca="1" si="274"/>
        <v>2.4304665793506102E-4</v>
      </c>
      <c r="V448" s="79">
        <f t="shared" ca="1" si="282"/>
        <v>1934.64483711502</v>
      </c>
      <c r="W448" s="79">
        <f t="shared" ca="1" si="266"/>
        <v>17.527223696152543</v>
      </c>
      <c r="X448" s="80">
        <f t="shared" ca="1" si="283"/>
        <v>-4.8609331587012201E-3</v>
      </c>
      <c r="Y448" s="80">
        <f t="shared" ca="1" si="284"/>
        <v>-0.8061020154645917</v>
      </c>
      <c r="Z448" s="80">
        <f t="shared" ca="1" si="275"/>
        <v>-14.509836278362648</v>
      </c>
      <c r="AA448" s="80">
        <f t="shared" ca="1" si="285"/>
        <v>0</v>
      </c>
      <c r="AB448" s="81">
        <f t="shared" ca="1" si="267"/>
        <v>-0.47251036338585389</v>
      </c>
      <c r="AC448" s="79">
        <f t="shared" ca="1" si="268"/>
        <v>1936.3787512208007</v>
      </c>
      <c r="AD448" s="35"/>
      <c r="AE448" s="55">
        <f t="shared" ca="1" si="286"/>
        <v>6.4504460562804344E-2</v>
      </c>
      <c r="AF448" s="78">
        <f t="shared" ca="1" si="287"/>
        <v>2.4304665793506102E-4</v>
      </c>
      <c r="AG448" s="35"/>
      <c r="AH448" s="35"/>
      <c r="AR448" s="69">
        <f t="shared" si="276"/>
        <v>38</v>
      </c>
      <c r="AS448" s="70">
        <f t="shared" si="288"/>
        <v>445</v>
      </c>
      <c r="AT448" s="71">
        <f t="shared" ca="1" si="295"/>
        <v>1.8688207788462047E-2</v>
      </c>
      <c r="AU448" s="72">
        <f t="shared" ca="1" si="277"/>
        <v>9.059659612918658E-3</v>
      </c>
      <c r="AV448" s="73">
        <f t="shared" ca="1" si="278"/>
        <v>1.0090596596129187</v>
      </c>
      <c r="AW448" s="74">
        <f ca="1">PRODUCT(AV$4:AV448)</f>
        <v>51.652668094157185</v>
      </c>
      <c r="BO448" s="70">
        <f t="shared" si="289"/>
        <v>445</v>
      </c>
      <c r="BP448" s="171">
        <f t="shared" ca="1" si="292"/>
        <v>0.1143</v>
      </c>
      <c r="BQ448" s="172">
        <f t="shared" ca="1" si="279"/>
        <v>9.059659612918658E-3</v>
      </c>
      <c r="BR448" s="172">
        <f t="shared" ca="1" si="291"/>
        <v>1.936008413306187E-2</v>
      </c>
    </row>
    <row r="449" spans="5:70">
      <c r="E449">
        <f t="shared" si="293"/>
        <v>446</v>
      </c>
      <c r="F449" s="64">
        <f t="shared" si="280"/>
        <v>92.083333333331993</v>
      </c>
      <c r="G449" s="55">
        <f t="shared" si="261"/>
        <v>0</v>
      </c>
      <c r="H449" s="78">
        <f t="shared" si="290"/>
        <v>1</v>
      </c>
      <c r="I449" s="79">
        <f t="shared" ca="1" si="269"/>
        <v>3011016.486551173</v>
      </c>
      <c r="J449" s="79">
        <f t="shared" ca="1" si="262"/>
        <v>27278.784457039899</v>
      </c>
      <c r="K449" s="80">
        <f t="shared" ca="1" si="263"/>
        <v>-20</v>
      </c>
      <c r="L449" s="80">
        <f t="shared" ca="1" si="270"/>
        <v>-2509.1804054593108</v>
      </c>
      <c r="M449" s="80">
        <f t="shared" ca="1" si="294"/>
        <v>0</v>
      </c>
      <c r="N449" s="80">
        <f t="shared" ca="1" si="271"/>
        <v>0</v>
      </c>
      <c r="O449" s="81">
        <f t="shared" ca="1" si="264"/>
        <v>-1944.1138067905574</v>
      </c>
      <c r="P449" s="79">
        <f t="shared" ca="1" si="265"/>
        <v>3033821.976795963</v>
      </c>
      <c r="Q449" s="35"/>
      <c r="R449">
        <f t="shared" ca="1" si="272"/>
        <v>566</v>
      </c>
      <c r="S449" s="78">
        <f t="shared" ca="1" si="281"/>
        <v>102.08333333333123</v>
      </c>
      <c r="T449" s="55">
        <f t="shared" ca="1" si="273"/>
        <v>6.4504460562804344E-2</v>
      </c>
      <c r="U449" s="78">
        <f t="shared" ca="1" si="274"/>
        <v>2.2736906437336747E-4</v>
      </c>
      <c r="V449" s="79">
        <f t="shared" ca="1" si="282"/>
        <v>1811.4736844280262</v>
      </c>
      <c r="W449" s="79">
        <f t="shared" ca="1" si="266"/>
        <v>16.411334978677548</v>
      </c>
      <c r="X449" s="80">
        <f t="shared" ca="1" si="283"/>
        <v>-4.5473812874673499E-3</v>
      </c>
      <c r="Y449" s="80">
        <f t="shared" ca="1" si="284"/>
        <v>-0.754780701845011</v>
      </c>
      <c r="Z449" s="80">
        <f t="shared" ca="1" si="275"/>
        <v>0</v>
      </c>
      <c r="AA449" s="80">
        <f t="shared" ca="1" si="285"/>
        <v>0</v>
      </c>
      <c r="AB449" s="81">
        <f t="shared" ca="1" si="267"/>
        <v>-0.44203133728531468</v>
      </c>
      <c r="AC449" s="79">
        <f t="shared" ca="1" si="268"/>
        <v>1826.6836599862861</v>
      </c>
      <c r="AD449" s="35"/>
      <c r="AE449" s="55">
        <f t="shared" ca="1" si="286"/>
        <v>6.4504460562804344E-2</v>
      </c>
      <c r="AF449" s="78">
        <f t="shared" ca="1" si="287"/>
        <v>2.2736906437336747E-4</v>
      </c>
      <c r="AG449" s="35"/>
      <c r="AH449" s="35"/>
      <c r="AR449" s="69">
        <f t="shared" si="276"/>
        <v>38</v>
      </c>
      <c r="AS449" s="70">
        <f t="shared" si="288"/>
        <v>446</v>
      </c>
      <c r="AT449" s="71">
        <f t="shared" ca="1" si="295"/>
        <v>1.8518898987123087E-2</v>
      </c>
      <c r="AU449" s="72">
        <f t="shared" ca="1" si="277"/>
        <v>9.059659612918658E-3</v>
      </c>
      <c r="AV449" s="73">
        <f t="shared" ca="1" si="278"/>
        <v>1.0090596596129187</v>
      </c>
      <c r="AW449" s="74">
        <f ca="1">PRODUCT(AV$4:AV449)</f>
        <v>52.120623685189315</v>
      </c>
      <c r="BO449" s="70">
        <f t="shared" si="289"/>
        <v>446</v>
      </c>
      <c r="BP449" s="171">
        <f t="shared" ca="1" si="292"/>
        <v>0.1143</v>
      </c>
      <c r="BQ449" s="172">
        <f t="shared" ca="1" si="279"/>
        <v>9.059659612918658E-3</v>
      </c>
      <c r="BR449" s="172">
        <f t="shared" ca="1" si="291"/>
        <v>1.9186263119951218E-2</v>
      </c>
    </row>
    <row r="450" spans="5:70">
      <c r="E450">
        <f t="shared" si="293"/>
        <v>447</v>
      </c>
      <c r="F450" s="64">
        <f t="shared" si="280"/>
        <v>92.166666666665321</v>
      </c>
      <c r="G450" s="55">
        <f t="shared" si="261"/>
        <v>0</v>
      </c>
      <c r="H450" s="78">
        <f t="shared" si="290"/>
        <v>1</v>
      </c>
      <c r="I450" s="79">
        <f t="shared" ca="1" si="269"/>
        <v>3033821.976795963</v>
      </c>
      <c r="J450" s="79">
        <f t="shared" ca="1" si="262"/>
        <v>27485.394435963433</v>
      </c>
      <c r="K450" s="80">
        <f t="shared" ca="1" si="263"/>
        <v>-20</v>
      </c>
      <c r="L450" s="80">
        <f t="shared" ca="1" si="270"/>
        <v>-2528.1849806633027</v>
      </c>
      <c r="M450" s="80">
        <f t="shared" ca="1" si="294"/>
        <v>0</v>
      </c>
      <c r="N450" s="80">
        <f t="shared" ca="1" si="271"/>
        <v>0</v>
      </c>
      <c r="O450" s="81">
        <f t="shared" ca="1" si="264"/>
        <v>-1944.1138067905574</v>
      </c>
      <c r="P450" s="79">
        <f t="shared" ca="1" si="265"/>
        <v>3056815.0724444725</v>
      </c>
      <c r="Q450" s="35"/>
      <c r="R450">
        <f t="shared" ca="1" si="272"/>
        <v>567</v>
      </c>
      <c r="S450" s="78">
        <f t="shared" ca="1" si="281"/>
        <v>102.16666666666455</v>
      </c>
      <c r="T450" s="55">
        <f t="shared" ca="1" si="273"/>
        <v>6.4504460562804344E-2</v>
      </c>
      <c r="U450" s="78">
        <f t="shared" ca="1" si="274"/>
        <v>2.1270274552729387E-4</v>
      </c>
      <c r="V450" s="79">
        <f t="shared" ca="1" si="282"/>
        <v>1708.8544158799816</v>
      </c>
      <c r="W450" s="79">
        <f t="shared" ca="1" si="266"/>
        <v>15.481639335905573</v>
      </c>
      <c r="X450" s="80">
        <f t="shared" ca="1" si="283"/>
        <v>-4.2540549105458776E-3</v>
      </c>
      <c r="Y450" s="80">
        <f t="shared" ca="1" si="284"/>
        <v>-0.71202267328332569</v>
      </c>
      <c r="Z450" s="80">
        <f t="shared" ca="1" si="275"/>
        <v>0</v>
      </c>
      <c r="AA450" s="80">
        <f t="shared" ca="1" si="285"/>
        <v>0</v>
      </c>
      <c r="AB450" s="81">
        <f t="shared" ca="1" si="267"/>
        <v>-0.41351834432187046</v>
      </c>
      <c r="AC450" s="79">
        <f t="shared" ca="1" si="268"/>
        <v>1723.2062601433715</v>
      </c>
      <c r="AD450" s="35"/>
      <c r="AE450" s="55">
        <f t="shared" ca="1" si="286"/>
        <v>6.4504460562804344E-2</v>
      </c>
      <c r="AF450" s="78">
        <f t="shared" ca="1" si="287"/>
        <v>2.1270274552729387E-4</v>
      </c>
      <c r="AG450" s="35"/>
      <c r="AH450" s="35"/>
      <c r="AR450" s="69">
        <f t="shared" si="276"/>
        <v>38</v>
      </c>
      <c r="AS450" s="70">
        <f t="shared" si="288"/>
        <v>447</v>
      </c>
      <c r="AT450" s="71">
        <f t="shared" ca="1" si="295"/>
        <v>1.8351124065893728E-2</v>
      </c>
      <c r="AU450" s="72">
        <f t="shared" ca="1" si="277"/>
        <v>9.059659612918658E-3</v>
      </c>
      <c r="AV450" s="73">
        <f t="shared" ca="1" si="278"/>
        <v>1.0090596596129187</v>
      </c>
      <c r="AW450" s="74">
        <f ca="1">PRODUCT(AV$4:AV450)</f>
        <v>52.592818794590158</v>
      </c>
      <c r="BO450" s="70">
        <f t="shared" si="289"/>
        <v>447</v>
      </c>
      <c r="BP450" s="171">
        <f t="shared" ca="1" si="292"/>
        <v>0.1143</v>
      </c>
      <c r="BQ450" s="172">
        <f t="shared" ca="1" si="279"/>
        <v>9.059659612918658E-3</v>
      </c>
      <c r="BR450" s="172">
        <f t="shared" ca="1" si="291"/>
        <v>1.9014002727362211E-2</v>
      </c>
    </row>
    <row r="451" spans="5:70">
      <c r="E451">
        <f t="shared" si="293"/>
        <v>448</v>
      </c>
      <c r="F451" s="64">
        <f t="shared" si="280"/>
        <v>92.24999999999865</v>
      </c>
      <c r="G451" s="55">
        <f t="shared" si="261"/>
        <v>0</v>
      </c>
      <c r="H451" s="78">
        <f t="shared" si="290"/>
        <v>1</v>
      </c>
      <c r="I451" s="79">
        <f t="shared" ca="1" si="269"/>
        <v>3056815.0724444725</v>
      </c>
      <c r="J451" s="79">
        <f t="shared" ca="1" si="262"/>
        <v>27693.704055986207</v>
      </c>
      <c r="K451" s="80">
        <f t="shared" ca="1" si="263"/>
        <v>-20</v>
      </c>
      <c r="L451" s="80">
        <f t="shared" ca="1" si="270"/>
        <v>-2547.3458937037271</v>
      </c>
      <c r="M451" s="80">
        <f t="shared" ca="1" si="294"/>
        <v>0</v>
      </c>
      <c r="N451" s="80">
        <f t="shared" ca="1" si="271"/>
        <v>0</v>
      </c>
      <c r="O451" s="81">
        <f t="shared" ca="1" si="264"/>
        <v>-1944.1138067905574</v>
      </c>
      <c r="P451" s="79">
        <f t="shared" ca="1" si="265"/>
        <v>3079997.3167999643</v>
      </c>
      <c r="Q451" s="35"/>
      <c r="R451">
        <f t="shared" ca="1" si="272"/>
        <v>568</v>
      </c>
      <c r="S451" s="78">
        <f t="shared" ca="1" si="281"/>
        <v>102.24999999999788</v>
      </c>
      <c r="T451" s="55">
        <f t="shared" ca="1" si="273"/>
        <v>6.4504460562804344E-2</v>
      </c>
      <c r="U451" s="78">
        <f t="shared" ca="1" si="274"/>
        <v>1.9898246966682832E-4</v>
      </c>
      <c r="V451" s="79">
        <f t="shared" ca="1" si="282"/>
        <v>1612.0517698943759</v>
      </c>
      <c r="W451" s="79">
        <f t="shared" ca="1" si="266"/>
        <v>14.604640313646119</v>
      </c>
      <c r="X451" s="80">
        <f t="shared" ca="1" si="283"/>
        <v>-3.9796493933365665E-3</v>
      </c>
      <c r="Y451" s="80">
        <f t="shared" ca="1" si="284"/>
        <v>-0.67168823745598993</v>
      </c>
      <c r="Z451" s="80">
        <f t="shared" ca="1" si="275"/>
        <v>0</v>
      </c>
      <c r="AA451" s="80">
        <f t="shared" ca="1" si="285"/>
        <v>0</v>
      </c>
      <c r="AB451" s="81">
        <f t="shared" ca="1" si="267"/>
        <v>-0.38684456658856425</v>
      </c>
      <c r="AC451" s="79">
        <f t="shared" ca="1" si="268"/>
        <v>1625.5938977545841</v>
      </c>
      <c r="AD451" s="35"/>
      <c r="AE451" s="55">
        <f t="shared" ca="1" si="286"/>
        <v>6.4504460562804344E-2</v>
      </c>
      <c r="AF451" s="78">
        <f t="shared" ca="1" si="287"/>
        <v>1.9898246966682832E-4</v>
      </c>
      <c r="AG451" s="35"/>
      <c r="AH451" s="35"/>
      <c r="AR451" s="69">
        <f t="shared" si="276"/>
        <v>38</v>
      </c>
      <c r="AS451" s="70">
        <f t="shared" si="288"/>
        <v>448</v>
      </c>
      <c r="AT451" s="71">
        <f t="shared" ca="1" si="295"/>
        <v>1.8184869128342291E-2</v>
      </c>
      <c r="AU451" s="72">
        <f t="shared" ca="1" si="277"/>
        <v>9.059659612918658E-3</v>
      </c>
      <c r="AV451" s="73">
        <f t="shared" ca="1" si="278"/>
        <v>1.0090596596129187</v>
      </c>
      <c r="AW451" s="74">
        <f ca="1">PRODUCT(AV$4:AV451)</f>
        <v>53.069291830953055</v>
      </c>
      <c r="BO451" s="70">
        <f t="shared" si="289"/>
        <v>448</v>
      </c>
      <c r="BP451" s="171">
        <f t="shared" ca="1" si="292"/>
        <v>0.1143</v>
      </c>
      <c r="BQ451" s="172">
        <f t="shared" ca="1" si="279"/>
        <v>9.059659612918658E-3</v>
      </c>
      <c r="BR451" s="172">
        <f t="shared" ca="1" si="291"/>
        <v>1.8843288943545811E-2</v>
      </c>
    </row>
    <row r="452" spans="5:70">
      <c r="E452">
        <f t="shared" si="293"/>
        <v>449</v>
      </c>
      <c r="F452" s="64">
        <f t="shared" si="280"/>
        <v>92.333333333331979</v>
      </c>
      <c r="G452" s="55">
        <f t="shared" ref="G452:G515" si="296">(1-(1-IF(F452&gt;$AJ$90,0,VLOOKUP(ROUND(F452,0),$AJ$4:$AK$90,2,FALSE)))^(1/12))*0</f>
        <v>0</v>
      </c>
      <c r="H452" s="78">
        <f t="shared" si="290"/>
        <v>1</v>
      </c>
      <c r="I452" s="79">
        <f t="shared" ca="1" si="269"/>
        <v>3079997.3167999643</v>
      </c>
      <c r="J452" s="79">
        <f t="shared" ref="J452:J515" ca="1" si="297">(I452)*$AU452</f>
        <v>27903.727298910471</v>
      </c>
      <c r="K452" s="80">
        <f t="shared" ref="K452:K515" ca="1" si="298">IF(I452=0,0,-$C$19)*H452</f>
        <v>-20</v>
      </c>
      <c r="L452" s="80">
        <f t="shared" ca="1" si="270"/>
        <v>-2566.6644306666371</v>
      </c>
      <c r="M452" s="80">
        <f t="shared" ca="1" si="294"/>
        <v>0</v>
      </c>
      <c r="N452" s="80">
        <f t="shared" ca="1" si="271"/>
        <v>0</v>
      </c>
      <c r="O452" s="81">
        <f t="shared" ref="O452:O515" ca="1" si="299">-MIN(
IF(MOD(E452-1,IF($C$7="Annual",12,1))=0,1,0)
*IF(F452&lt;=$C$6,H452*$C$5*$C$4/IF($C$7="Monthly",12,1),$C$12),I452)</f>
        <v>-1944.1138067905574</v>
      </c>
      <c r="P452" s="79">
        <f t="shared" ref="P452:P515" ca="1" si="300">SUM(I452:O452)</f>
        <v>3103370.2658614172</v>
      </c>
      <c r="Q452" s="35"/>
      <c r="R452">
        <f t="shared" ca="1" si="272"/>
        <v>569</v>
      </c>
      <c r="S452" s="78">
        <f t="shared" ca="1" si="281"/>
        <v>102.33333333333121</v>
      </c>
      <c r="T452" s="55">
        <f t="shared" ca="1" si="273"/>
        <v>6.4504460562804344E-2</v>
      </c>
      <c r="U452" s="78">
        <f t="shared" ca="1" si="274"/>
        <v>1.8614721279951499E-4</v>
      </c>
      <c r="V452" s="79">
        <f t="shared" ca="1" si="282"/>
        <v>1520.735840285738</v>
      </c>
      <c r="W452" s="79">
        <f t="shared" ref="W452:W515" ca="1" si="301">(V452)*$AU452</f>
        <v>13.777349074154619</v>
      </c>
      <c r="X452" s="80">
        <f t="shared" ca="1" si="283"/>
        <v>-3.7229442559902999E-3</v>
      </c>
      <c r="Y452" s="80">
        <f t="shared" ca="1" si="284"/>
        <v>-0.63363993345239089</v>
      </c>
      <c r="Z452" s="80">
        <f t="shared" ca="1" si="275"/>
        <v>0</v>
      </c>
      <c r="AA452" s="80">
        <f t="shared" ca="1" si="285"/>
        <v>0</v>
      </c>
      <c r="AB452" s="81">
        <f t="shared" ref="AB452:AB515" ca="1" si="302">-MIN(IF(MOD(R452,IF($C$7="Annual",12,1))=0,1,0)*$C$39*U452/IF($C$7="Monthly",12,1),V452)</f>
        <v>-0.36189136649911707</v>
      </c>
      <c r="AC452" s="79">
        <f t="shared" ref="AC452:AC515" ca="1" si="303">SUM(V452:AB452)</f>
        <v>1533.5139351156854</v>
      </c>
      <c r="AD452" s="35"/>
      <c r="AE452" s="55">
        <f t="shared" ca="1" si="286"/>
        <v>6.4504460562804344E-2</v>
      </c>
      <c r="AF452" s="78">
        <f t="shared" ca="1" si="287"/>
        <v>1.8614721279951499E-4</v>
      </c>
      <c r="AG452" s="35"/>
      <c r="AH452" s="35"/>
      <c r="AR452" s="69">
        <f t="shared" si="276"/>
        <v>38</v>
      </c>
      <c r="AS452" s="70">
        <f t="shared" si="288"/>
        <v>449</v>
      </c>
      <c r="AT452" s="71">
        <f t="shared" ca="1" si="295"/>
        <v>1.8020120403934036E-2</v>
      </c>
      <c r="AU452" s="72">
        <f t="shared" ca="1" si="277"/>
        <v>9.059659612918658E-3</v>
      </c>
      <c r="AV452" s="73">
        <f t="shared" ca="1" si="278"/>
        <v>1.0090596596129187</v>
      </c>
      <c r="AW452" s="74">
        <f ca="1">PRODUCT(AV$4:AV452)</f>
        <v>53.550081550840133</v>
      </c>
      <c r="BO452" s="70">
        <f t="shared" si="289"/>
        <v>449</v>
      </c>
      <c r="BP452" s="171">
        <f t="shared" ca="1" si="292"/>
        <v>0.1143</v>
      </c>
      <c r="BQ452" s="172">
        <f t="shared" ca="1" si="279"/>
        <v>9.059659612918658E-3</v>
      </c>
      <c r="BR452" s="172">
        <f t="shared" ca="1" si="291"/>
        <v>1.8674107882554941E-2</v>
      </c>
    </row>
    <row r="453" spans="5:70">
      <c r="E453">
        <f t="shared" si="293"/>
        <v>450</v>
      </c>
      <c r="F453" s="64">
        <f t="shared" si="280"/>
        <v>92.416666666665307</v>
      </c>
      <c r="G453" s="55">
        <f t="shared" si="296"/>
        <v>0</v>
      </c>
      <c r="H453" s="78">
        <f t="shared" si="290"/>
        <v>1</v>
      </c>
      <c r="I453" s="79">
        <f t="shared" ref="I453:I516" ca="1" si="304">MAX(P452,0)*(1-G453)</f>
        <v>3103370.2658614172</v>
      </c>
      <c r="J453" s="79">
        <f t="shared" ca="1" si="297"/>
        <v>28115.47826155732</v>
      </c>
      <c r="K453" s="80">
        <f t="shared" ca="1" si="298"/>
        <v>-20</v>
      </c>
      <c r="L453" s="80">
        <f t="shared" ref="L453:L516" ca="1" si="305">IF(OR(I452+O452=0,K452=0),0,-I453*($C$16/12))</f>
        <v>-2586.1418882178477</v>
      </c>
      <c r="M453" s="80">
        <f t="shared" ca="1" si="294"/>
        <v>0</v>
      </c>
      <c r="N453" s="80">
        <f t="shared" ref="N453:N516" ca="1" si="306">IF(OR(I452+O452=0,K452=0),0,-I453*($C$18*(1+$C$20))/12)</f>
        <v>0</v>
      </c>
      <c r="O453" s="81">
        <f t="shared" ca="1" si="299"/>
        <v>-1944.1138067905574</v>
      </c>
      <c r="P453" s="79">
        <f t="shared" ca="1" si="300"/>
        <v>3126935.4884279659</v>
      </c>
      <c r="Q453" s="35"/>
      <c r="R453">
        <f t="shared" ref="R453:R516" ca="1" si="307">R452+1</f>
        <v>570</v>
      </c>
      <c r="S453" s="78">
        <f t="shared" ca="1" si="281"/>
        <v>102.41666666666454</v>
      </c>
      <c r="T453" s="55">
        <f t="shared" ref="T453:T516" ca="1" si="308">(1-(1-IF(S453&gt;$AJ$90,0,VLOOKUP(ROUND(S453,0),$AJ$4:$AK$90,2,FALSE)))^(1/12))
*IF(S454-S$4&lt;SUBSTITUTE($C$8, "years", "", 1)/1,0,1)</f>
        <v>6.4504460562804344E-2</v>
      </c>
      <c r="U453" s="78">
        <f t="shared" ref="U453:U516" ca="1" si="309">IF(S454-S$4&lt;SUBSTITUTE($C$8, "years", "", 1)/1,U452,AF452)*
(1-T453)</f>
        <v>1.7413988725261274E-4</v>
      </c>
      <c r="V453" s="79">
        <f t="shared" ca="1" si="282"/>
        <v>1434.5954459655047</v>
      </c>
      <c r="W453" s="79">
        <f t="shared" ca="1" si="301"/>
        <v>12.996946422690714</v>
      </c>
      <c r="X453" s="80">
        <f t="shared" ca="1" si="283"/>
        <v>-3.4827977450522549E-3</v>
      </c>
      <c r="Y453" s="80">
        <f t="shared" ca="1" si="284"/>
        <v>-0.59774810248562704</v>
      </c>
      <c r="Z453" s="80">
        <f t="shared" ref="Z453:Z516" ca="1" si="310">-IF(MOD(R453-1,12)=0,1,0)*V453*($C$17)</f>
        <v>0</v>
      </c>
      <c r="AA453" s="80">
        <f t="shared" ca="1" si="285"/>
        <v>0</v>
      </c>
      <c r="AB453" s="81">
        <f t="shared" ca="1" si="302"/>
        <v>-0.33854775912075535</v>
      </c>
      <c r="AC453" s="79">
        <f t="shared" ca="1" si="303"/>
        <v>1446.652613728844</v>
      </c>
      <c r="AD453" s="35"/>
      <c r="AE453" s="55">
        <f t="shared" ca="1" si="286"/>
        <v>6.4504460562804344E-2</v>
      </c>
      <c r="AF453" s="78">
        <f t="shared" ca="1" si="287"/>
        <v>1.7413988725261274E-4</v>
      </c>
      <c r="AG453" s="35"/>
      <c r="AH453" s="35"/>
      <c r="AR453" s="69">
        <f t="shared" ref="AR453:AR516" si="311">ROUNDDOWN((AS453-1)/12,0)+1</f>
        <v>38</v>
      </c>
      <c r="AS453" s="70">
        <f t="shared" si="288"/>
        <v>450</v>
      </c>
      <c r="AT453" s="71">
        <f t="shared" ca="1" si="295"/>
        <v>1.7856864246890584E-2</v>
      </c>
      <c r="AU453" s="72">
        <f t="shared" ref="AU453:AU516" ca="1" si="312">IF($AU$2="Yes",BQ453,((1+$AH$21)^(1/12))-1)</f>
        <v>9.059659612918658E-3</v>
      </c>
      <c r="AV453" s="73">
        <f t="shared" ref="AV453:AV516" ca="1" si="313">(1+AU453)</f>
        <v>1.0090596596129187</v>
      </c>
      <c r="AW453" s="74">
        <f ca="1">PRODUCT(AV$4:AV453)</f>
        <v>54.035227061934783</v>
      </c>
      <c r="BO453" s="70">
        <f t="shared" si="289"/>
        <v>450</v>
      </c>
      <c r="BP453" s="171">
        <f t="shared" ca="1" si="292"/>
        <v>0.1143</v>
      </c>
      <c r="BQ453" s="172">
        <f t="shared" ref="BQ453:BQ516" ca="1" si="314">(1+BP453)^(1/12)-1</f>
        <v>9.059659612918658E-3</v>
      </c>
      <c r="BR453" s="172">
        <f t="shared" ca="1" si="291"/>
        <v>1.8506445783114986E-2</v>
      </c>
    </row>
    <row r="454" spans="5:70">
      <c r="E454">
        <f t="shared" si="293"/>
        <v>451</v>
      </c>
      <c r="F454" s="64">
        <f t="shared" ref="F454:F517" si="315">(E454-E453)/12+F453</f>
        <v>92.499999999998636</v>
      </c>
      <c r="G454" s="55">
        <f t="shared" si="296"/>
        <v>0</v>
      </c>
      <c r="H454" s="78">
        <f t="shared" si="290"/>
        <v>1</v>
      </c>
      <c r="I454" s="79">
        <f t="shared" ca="1" si="304"/>
        <v>3126935.4884279659</v>
      </c>
      <c r="J454" s="79">
        <f t="shared" ca="1" si="297"/>
        <v>28328.97115671292</v>
      </c>
      <c r="K454" s="80">
        <f t="shared" ca="1" si="298"/>
        <v>-20</v>
      </c>
      <c r="L454" s="80">
        <f t="shared" ca="1" si="305"/>
        <v>-2605.7795736899716</v>
      </c>
      <c r="M454" s="80">
        <f t="shared" ca="1" si="294"/>
        <v>0</v>
      </c>
      <c r="N454" s="80">
        <f t="shared" ca="1" si="306"/>
        <v>0</v>
      </c>
      <c r="O454" s="81">
        <f t="shared" ca="1" si="299"/>
        <v>-1944.1138067905574</v>
      </c>
      <c r="P454" s="79">
        <f t="shared" ca="1" si="300"/>
        <v>3150694.5662041982</v>
      </c>
      <c r="Q454" s="35"/>
      <c r="R454">
        <f t="shared" ca="1" si="307"/>
        <v>571</v>
      </c>
      <c r="S454" s="78">
        <f t="shared" ref="S454:S517" ca="1" si="316">(R454-R453)/12+S453</f>
        <v>102.49999999999787</v>
      </c>
      <c r="T454" s="55">
        <f t="shared" ca="1" si="308"/>
        <v>6.4504460562804344E-2</v>
      </c>
      <c r="U454" s="78">
        <f t="shared" ca="1" si="309"/>
        <v>1.6290708776291537E-4</v>
      </c>
      <c r="V454" s="79">
        <f t="shared" ref="V454:V517" ca="1" si="317">MAX(AC453,0)*(1-AE454)</f>
        <v>1353.337067258494</v>
      </c>
      <c r="W454" s="79">
        <f t="shared" ca="1" si="301"/>
        <v>12.26077317090756</v>
      </c>
      <c r="X454" s="80">
        <f t="shared" ref="X454:X517" ca="1" si="318">IF(V454=0,0,-$C$19)*U454</f>
        <v>-3.2581417552583073E-3</v>
      </c>
      <c r="Y454" s="80">
        <f t="shared" ref="Y454:Y517" ca="1" si="319">IF(OR(V453+AB453=0,X453=0),0,-V454*($D$16/12))</f>
        <v>-0.56389044469103922</v>
      </c>
      <c r="Z454" s="80">
        <f t="shared" ca="1" si="310"/>
        <v>0</v>
      </c>
      <c r="AA454" s="80">
        <f t="shared" ref="AA454:AA517" ca="1" si="320">IF(OR(V453+AB453=0,X453=0),0,-V454*($C$18*(1+$C$20))/12)</f>
        <v>0</v>
      </c>
      <c r="AB454" s="81">
        <f t="shared" ca="1" si="302"/>
        <v>-0.31670991854392483</v>
      </c>
      <c r="AC454" s="79">
        <f t="shared" ca="1" si="303"/>
        <v>1364.7139819244117</v>
      </c>
      <c r="AD454" s="35"/>
      <c r="AE454" s="55">
        <f t="shared" ref="AE454:AE517" ca="1" si="321">(1-(1-IF(S454&gt;$AJ$90,0,VLOOKUP(ROUND(S454,0),$AJ$4:$AK$90,2,FALSE)))^(1/12))</f>
        <v>6.4504460562804344E-2</v>
      </c>
      <c r="AF454" s="78">
        <f t="shared" ref="AF454:AF517" ca="1" si="322">AF453*(1-AE454)</f>
        <v>1.6290708776291537E-4</v>
      </c>
      <c r="AG454" s="35"/>
      <c r="AH454" s="35"/>
      <c r="AR454" s="69">
        <f t="shared" si="311"/>
        <v>38</v>
      </c>
      <c r="AS454" s="70">
        <f t="shared" ref="AS454:AS517" si="323">AS453+1</f>
        <v>451</v>
      </c>
      <c r="AT454" s="71">
        <f t="shared" ca="1" si="295"/>
        <v>1.769508713505966E-2</v>
      </c>
      <c r="AU454" s="72">
        <f t="shared" ca="1" si="312"/>
        <v>9.059659612918658E-3</v>
      </c>
      <c r="AV454" s="73">
        <f t="shared" ca="1" si="313"/>
        <v>1.0090596596129187</v>
      </c>
      <c r="AW454" s="74">
        <f ca="1">PRODUCT(AV$4:AV454)</f>
        <v>54.524767826222686</v>
      </c>
      <c r="BO454" s="70">
        <f t="shared" ref="BO454:BO517" si="324">BO453+1</f>
        <v>451</v>
      </c>
      <c r="BP454" s="171">
        <f t="shared" ca="1" si="292"/>
        <v>0.1143</v>
      </c>
      <c r="BQ454" s="172">
        <f t="shared" ca="1" si="314"/>
        <v>9.059659612918658E-3</v>
      </c>
      <c r="BR454" s="172">
        <f t="shared" ca="1" si="291"/>
        <v>1.8340289007504441E-2</v>
      </c>
    </row>
    <row r="455" spans="5:70">
      <c r="E455">
        <f t="shared" si="293"/>
        <v>452</v>
      </c>
      <c r="F455" s="64">
        <f t="shared" si="315"/>
        <v>92.583333333331964</v>
      </c>
      <c r="G455" s="55">
        <f t="shared" si="296"/>
        <v>0</v>
      </c>
      <c r="H455" s="78">
        <f t="shared" ref="H455:H518" si="325">H454*(1-G455)</f>
        <v>1</v>
      </c>
      <c r="I455" s="79">
        <f t="shared" ca="1" si="304"/>
        <v>3150694.5662041982</v>
      </c>
      <c r="J455" s="79">
        <f t="shared" ca="1" si="297"/>
        <v>28544.220314082446</v>
      </c>
      <c r="K455" s="80">
        <f t="shared" ca="1" si="298"/>
        <v>-20</v>
      </c>
      <c r="L455" s="80">
        <f t="shared" ca="1" si="305"/>
        <v>-2625.5788051701652</v>
      </c>
      <c r="M455" s="80">
        <f t="shared" ca="1" si="294"/>
        <v>0</v>
      </c>
      <c r="N455" s="80">
        <f t="shared" ca="1" si="306"/>
        <v>0</v>
      </c>
      <c r="O455" s="81">
        <f t="shared" ca="1" si="299"/>
        <v>-1944.1138067905574</v>
      </c>
      <c r="P455" s="79">
        <f t="shared" ca="1" si="300"/>
        <v>3174649.0939063197</v>
      </c>
      <c r="Q455" s="35"/>
      <c r="R455">
        <f t="shared" ca="1" si="307"/>
        <v>572</v>
      </c>
      <c r="S455" s="78">
        <f t="shared" ca="1" si="316"/>
        <v>102.5833333333312</v>
      </c>
      <c r="T455" s="55">
        <f t="shared" ca="1" si="308"/>
        <v>7.0818821105846697E-2</v>
      </c>
      <c r="U455" s="78">
        <f t="shared" ca="1" si="309"/>
        <v>1.5137019985775901E-4</v>
      </c>
      <c r="V455" s="79">
        <f t="shared" ca="1" si="317"/>
        <v>1268.0665465778591</v>
      </c>
      <c r="W455" s="79">
        <f t="shared" ca="1" si="301"/>
        <v>11.488251278524666</v>
      </c>
      <c r="X455" s="80">
        <f t="shared" ca="1" si="318"/>
        <v>-3.0274039971551802E-3</v>
      </c>
      <c r="Y455" s="80">
        <f t="shared" ca="1" si="319"/>
        <v>-0.52836106107410796</v>
      </c>
      <c r="Z455" s="80">
        <f t="shared" ca="1" si="310"/>
        <v>0</v>
      </c>
      <c r="AA455" s="80">
        <f t="shared" ca="1" si="320"/>
        <v>0</v>
      </c>
      <c r="AB455" s="81">
        <f t="shared" ca="1" si="302"/>
        <v>-0.29428089548011532</v>
      </c>
      <c r="AC455" s="79">
        <f t="shared" ca="1" si="303"/>
        <v>1278.7291284958324</v>
      </c>
      <c r="AD455" s="35"/>
      <c r="AE455" s="55">
        <f t="shared" ca="1" si="321"/>
        <v>7.0818821105846697E-2</v>
      </c>
      <c r="AF455" s="78">
        <f t="shared" ca="1" si="322"/>
        <v>1.5137019985775901E-4</v>
      </c>
      <c r="AG455" s="35"/>
      <c r="AH455" s="35"/>
      <c r="AR455" s="69">
        <f t="shared" si="311"/>
        <v>38</v>
      </c>
      <c r="AS455" s="70">
        <f t="shared" si="323"/>
        <v>452</v>
      </c>
      <c r="AT455" s="71">
        <f t="shared" ca="1" si="295"/>
        <v>1.7534775668795084E-2</v>
      </c>
      <c r="AU455" s="72">
        <f t="shared" ca="1" si="312"/>
        <v>9.059659612918658E-3</v>
      </c>
      <c r="AV455" s="73">
        <f t="shared" ca="1" si="313"/>
        <v>1.0090596596129187</v>
      </c>
      <c r="AW455" s="74">
        <f ca="1">PRODUCT(AV$4:AV455)</f>
        <v>55.018743663201683</v>
      </c>
      <c r="BO455" s="70">
        <f t="shared" si="324"/>
        <v>452</v>
      </c>
      <c r="BP455" s="171">
        <f t="shared" ca="1" si="292"/>
        <v>0.1143</v>
      </c>
      <c r="BQ455" s="172">
        <f t="shared" ca="1" si="314"/>
        <v>9.059659612918658E-3</v>
      </c>
      <c r="BR455" s="172">
        <f t="shared" ref="BR455:BR518" ca="1" si="326">BR454/(1+BQ455)</f>
        <v>1.817562404044562E-2</v>
      </c>
    </row>
    <row r="456" spans="5:70">
      <c r="E456">
        <f t="shared" si="293"/>
        <v>453</v>
      </c>
      <c r="F456" s="64">
        <f t="shared" si="315"/>
        <v>92.666666666665293</v>
      </c>
      <c r="G456" s="55">
        <f t="shared" si="296"/>
        <v>0</v>
      </c>
      <c r="H456" s="78">
        <f t="shared" si="325"/>
        <v>1</v>
      </c>
      <c r="I456" s="79">
        <f t="shared" ca="1" si="304"/>
        <v>3174649.0939063197</v>
      </c>
      <c r="J456" s="79">
        <f t="shared" ca="1" si="297"/>
        <v>28761.240181251898</v>
      </c>
      <c r="K456" s="80">
        <f t="shared" ca="1" si="298"/>
        <v>-20</v>
      </c>
      <c r="L456" s="80">
        <f t="shared" ca="1" si="305"/>
        <v>-2645.5409115886</v>
      </c>
      <c r="M456" s="80">
        <f t="shared" ca="1" si="294"/>
        <v>0</v>
      </c>
      <c r="N456" s="80">
        <f t="shared" ca="1" si="306"/>
        <v>0</v>
      </c>
      <c r="O456" s="81">
        <f t="shared" ca="1" si="299"/>
        <v>-1944.1138067905574</v>
      </c>
      <c r="P456" s="79">
        <f t="shared" ca="1" si="300"/>
        <v>3198800.6793691921</v>
      </c>
      <c r="Q456" s="35"/>
      <c r="R456">
        <f t="shared" ca="1" si="307"/>
        <v>573</v>
      </c>
      <c r="S456" s="78">
        <f t="shared" ca="1" si="316"/>
        <v>102.66666666666453</v>
      </c>
      <c r="T456" s="55">
        <f t="shared" ca="1" si="308"/>
        <v>7.0818821105846697E-2</v>
      </c>
      <c r="U456" s="78">
        <f t="shared" ca="1" si="309"/>
        <v>1.406503407532761E-4</v>
      </c>
      <c r="V456" s="79">
        <f t="shared" ca="1" si="317"/>
        <v>1188.1710391020508</v>
      </c>
      <c r="W456" s="79">
        <f t="shared" ca="1" si="301"/>
        <v>10.764425176192445</v>
      </c>
      <c r="X456" s="80">
        <f t="shared" ca="1" si="318"/>
        <v>-2.8130068150655219E-3</v>
      </c>
      <c r="Y456" s="80">
        <f t="shared" ca="1" si="319"/>
        <v>-0.49507126629252118</v>
      </c>
      <c r="Z456" s="80">
        <f t="shared" ca="1" si="310"/>
        <v>0</v>
      </c>
      <c r="AA456" s="80">
        <f t="shared" ca="1" si="320"/>
        <v>0</v>
      </c>
      <c r="AB456" s="81">
        <f t="shared" ca="1" si="302"/>
        <v>-0.27344026938824068</v>
      </c>
      <c r="AC456" s="79">
        <f t="shared" ca="1" si="303"/>
        <v>1198.1641397357473</v>
      </c>
      <c r="AD456" s="35"/>
      <c r="AE456" s="55">
        <f t="shared" ca="1" si="321"/>
        <v>7.0818821105846697E-2</v>
      </c>
      <c r="AF456" s="78">
        <f t="shared" ca="1" si="322"/>
        <v>1.406503407532761E-4</v>
      </c>
      <c r="AG456" s="35"/>
      <c r="AH456" s="35"/>
      <c r="AR456" s="69">
        <f t="shared" si="311"/>
        <v>38</v>
      </c>
      <c r="AS456" s="70">
        <f t="shared" si="323"/>
        <v>453</v>
      </c>
      <c r="AT456" s="71">
        <f t="shared" ca="1" si="295"/>
        <v>1.7375916569846914E-2</v>
      </c>
      <c r="AU456" s="72">
        <f t="shared" ca="1" si="312"/>
        <v>9.059659612918658E-3</v>
      </c>
      <c r="AV456" s="73">
        <f t="shared" ca="1" si="313"/>
        <v>1.0090596596129187</v>
      </c>
      <c r="AW456" s="74">
        <f ca="1">PRODUCT(AV$4:AV456)</f>
        <v>55.517194753120712</v>
      </c>
      <c r="BO456" s="70">
        <f t="shared" si="324"/>
        <v>453</v>
      </c>
      <c r="BP456" s="171">
        <f t="shared" ref="BP456:BP519" ca="1" si="327">VLOOKUP(BO456,$BT$4:$BX$13,5,TRUE)/100</f>
        <v>0.1143</v>
      </c>
      <c r="BQ456" s="172">
        <f t="shared" ca="1" si="314"/>
        <v>9.059659612918658E-3</v>
      </c>
      <c r="BR456" s="172">
        <f t="shared" ca="1" si="326"/>
        <v>1.8012437488005316E-2</v>
      </c>
    </row>
    <row r="457" spans="5:70">
      <c r="E457">
        <f t="shared" si="293"/>
        <v>454</v>
      </c>
      <c r="F457" s="64">
        <f t="shared" si="315"/>
        <v>92.749999999998622</v>
      </c>
      <c r="G457" s="55">
        <f t="shared" si="296"/>
        <v>0</v>
      </c>
      <c r="H457" s="78">
        <f t="shared" si="325"/>
        <v>1</v>
      </c>
      <c r="I457" s="79">
        <f t="shared" ca="1" si="304"/>
        <v>3198800.6793691921</v>
      </c>
      <c r="J457" s="79">
        <f t="shared" ca="1" si="297"/>
        <v>28980.045324657836</v>
      </c>
      <c r="K457" s="80">
        <f t="shared" ca="1" si="298"/>
        <v>-20</v>
      </c>
      <c r="L457" s="80">
        <f t="shared" ca="1" si="305"/>
        <v>-2665.6672328076602</v>
      </c>
      <c r="M457" s="80">
        <f t="shared" ca="1" si="294"/>
        <v>0</v>
      </c>
      <c r="N457" s="80">
        <f t="shared" ca="1" si="306"/>
        <v>0</v>
      </c>
      <c r="O457" s="81">
        <f t="shared" ca="1" si="299"/>
        <v>-1944.1138067905574</v>
      </c>
      <c r="P457" s="79">
        <f t="shared" ca="1" si="300"/>
        <v>3223150.9436542518</v>
      </c>
      <c r="Q457" s="35"/>
      <c r="R457">
        <f t="shared" ca="1" si="307"/>
        <v>574</v>
      </c>
      <c r="S457" s="78">
        <f t="shared" ca="1" si="316"/>
        <v>102.74999999999785</v>
      </c>
      <c r="T457" s="55">
        <f t="shared" ca="1" si="308"/>
        <v>7.0818821105846697E-2</v>
      </c>
      <c r="U457" s="78">
        <f t="shared" ca="1" si="309"/>
        <v>1.3068964943299346E-4</v>
      </c>
      <c r="V457" s="79">
        <f t="shared" ca="1" si="317"/>
        <v>1113.3115678683607</v>
      </c>
      <c r="W457" s="79">
        <f t="shared" ca="1" si="301"/>
        <v>10.086223848012137</v>
      </c>
      <c r="X457" s="80">
        <f t="shared" ca="1" si="318"/>
        <v>-2.6137929886598694E-3</v>
      </c>
      <c r="Y457" s="80">
        <f t="shared" ca="1" si="319"/>
        <v>-0.46387981994515032</v>
      </c>
      <c r="Z457" s="80">
        <f t="shared" ca="1" si="310"/>
        <v>0</v>
      </c>
      <c r="AA457" s="80">
        <f t="shared" ca="1" si="320"/>
        <v>0</v>
      </c>
      <c r="AB457" s="81">
        <f t="shared" ca="1" si="302"/>
        <v>-0.2540755518673003</v>
      </c>
      <c r="AC457" s="79">
        <f t="shared" ca="1" si="303"/>
        <v>1122.6772225515717</v>
      </c>
      <c r="AD457" s="35"/>
      <c r="AE457" s="55">
        <f t="shared" ca="1" si="321"/>
        <v>7.0818821105846697E-2</v>
      </c>
      <c r="AF457" s="78">
        <f t="shared" ca="1" si="322"/>
        <v>1.3068964943299346E-4</v>
      </c>
      <c r="AG457" s="35"/>
      <c r="AH457" s="35"/>
      <c r="AR457" s="69">
        <f t="shared" si="311"/>
        <v>38</v>
      </c>
      <c r="AS457" s="70">
        <f t="shared" si="323"/>
        <v>454</v>
      </c>
      <c r="AT457" s="71">
        <f t="shared" ca="1" si="295"/>
        <v>1.7218496680261628E-2</v>
      </c>
      <c r="AU457" s="72">
        <f t="shared" ca="1" si="312"/>
        <v>9.059659612918658E-3</v>
      </c>
      <c r="AV457" s="73">
        <f t="shared" ca="1" si="313"/>
        <v>1.0090596596129187</v>
      </c>
      <c r="AW457" s="74">
        <f ca="1">PRODUCT(AV$4:AV457)</f>
        <v>56.020161640248098</v>
      </c>
      <c r="BO457" s="70">
        <f t="shared" si="324"/>
        <v>454</v>
      </c>
      <c r="BP457" s="171">
        <f t="shared" ca="1" si="327"/>
        <v>0.1143</v>
      </c>
      <c r="BQ457" s="172">
        <f t="shared" ca="1" si="314"/>
        <v>9.059659612918658E-3</v>
      </c>
      <c r="BR457" s="172">
        <f t="shared" ca="1" si="326"/>
        <v>1.7850716076505322E-2</v>
      </c>
    </row>
    <row r="458" spans="5:70">
      <c r="E458">
        <f t="shared" si="293"/>
        <v>455</v>
      </c>
      <c r="F458" s="64">
        <f t="shared" si="315"/>
        <v>92.83333333333195</v>
      </c>
      <c r="G458" s="55">
        <f t="shared" si="296"/>
        <v>0</v>
      </c>
      <c r="H458" s="78">
        <f t="shared" si="325"/>
        <v>1</v>
      </c>
      <c r="I458" s="79">
        <f t="shared" ca="1" si="304"/>
        <v>3223150.9436542518</v>
      </c>
      <c r="J458" s="79">
        <f t="shared" ca="1" si="297"/>
        <v>29200.650430565085</v>
      </c>
      <c r="K458" s="80">
        <f t="shared" ca="1" si="298"/>
        <v>-20</v>
      </c>
      <c r="L458" s="80">
        <f t="shared" ca="1" si="305"/>
        <v>-2685.9591197118766</v>
      </c>
      <c r="M458" s="80">
        <f t="shared" ca="1" si="294"/>
        <v>0</v>
      </c>
      <c r="N458" s="80">
        <f t="shared" ca="1" si="306"/>
        <v>0</v>
      </c>
      <c r="O458" s="81">
        <f t="shared" ca="1" si="299"/>
        <v>-1944.1138067905574</v>
      </c>
      <c r="P458" s="79">
        <f t="shared" ca="1" si="300"/>
        <v>3247701.5211583143</v>
      </c>
      <c r="Q458" s="35"/>
      <c r="R458">
        <f t="shared" ca="1" si="307"/>
        <v>575</v>
      </c>
      <c r="S458" s="78">
        <f t="shared" ca="1" si="316"/>
        <v>102.83333333333118</v>
      </c>
      <c r="T458" s="55">
        <f t="shared" ca="1" si="308"/>
        <v>7.0818821105846697E-2</v>
      </c>
      <c r="U458" s="78">
        <f t="shared" ca="1" si="309"/>
        <v>1.2143436252941247E-4</v>
      </c>
      <c r="V458" s="79">
        <f t="shared" ca="1" si="317"/>
        <v>1043.1705451680832</v>
      </c>
      <c r="W458" s="79">
        <f t="shared" ca="1" si="301"/>
        <v>9.4507700574456219</v>
      </c>
      <c r="X458" s="80">
        <f t="shared" ca="1" si="318"/>
        <v>-2.4286872505882495E-3</v>
      </c>
      <c r="Y458" s="80">
        <f t="shared" ca="1" si="319"/>
        <v>-0.43465439382003468</v>
      </c>
      <c r="Z458" s="80">
        <f t="shared" ca="1" si="310"/>
        <v>0</v>
      </c>
      <c r="AA458" s="80">
        <f t="shared" ca="1" si="320"/>
        <v>0</v>
      </c>
      <c r="AB458" s="81">
        <f t="shared" ca="1" si="302"/>
        <v>-0.2360822208122407</v>
      </c>
      <c r="AC458" s="79">
        <f t="shared" ca="1" si="303"/>
        <v>1051.948149923646</v>
      </c>
      <c r="AD458" s="35"/>
      <c r="AE458" s="55">
        <f t="shared" ca="1" si="321"/>
        <v>7.0818821105846697E-2</v>
      </c>
      <c r="AF458" s="78">
        <f t="shared" ca="1" si="322"/>
        <v>1.2143436252941247E-4</v>
      </c>
      <c r="AG458" s="35"/>
      <c r="AH458" s="35"/>
      <c r="AR458" s="69">
        <f t="shared" si="311"/>
        <v>38</v>
      </c>
      <c r="AS458" s="70">
        <f t="shared" si="323"/>
        <v>455</v>
      </c>
      <c r="AT458" s="71">
        <f t="shared" ca="1" si="295"/>
        <v>1.7062502961292289E-2</v>
      </c>
      <c r="AU458" s="72">
        <f t="shared" ca="1" si="312"/>
        <v>9.059659612918658E-3</v>
      </c>
      <c r="AV458" s="73">
        <f t="shared" ca="1" si="313"/>
        <v>1.0090596596129187</v>
      </c>
      <c r="AW458" s="74">
        <f ca="1">PRODUCT(AV$4:AV458)</f>
        <v>56.527685236169425</v>
      </c>
      <c r="BO458" s="70">
        <f t="shared" si="324"/>
        <v>455</v>
      </c>
      <c r="BP458" s="171">
        <f t="shared" ca="1" si="327"/>
        <v>0.1143</v>
      </c>
      <c r="BQ458" s="172">
        <f t="shared" ca="1" si="314"/>
        <v>9.059659612918658E-3</v>
      </c>
      <c r="BR458" s="172">
        <f t="shared" ca="1" si="326"/>
        <v>1.7690446651442752E-2</v>
      </c>
    </row>
    <row r="459" spans="5:70">
      <c r="E459">
        <f t="shared" si="293"/>
        <v>456</v>
      </c>
      <c r="F459" s="64">
        <f t="shared" si="315"/>
        <v>92.916666666665279</v>
      </c>
      <c r="G459" s="55">
        <f t="shared" si="296"/>
        <v>0</v>
      </c>
      <c r="H459" s="78">
        <f t="shared" si="325"/>
        <v>1</v>
      </c>
      <c r="I459" s="79">
        <f t="shared" ca="1" si="304"/>
        <v>3247701.5211583143</v>
      </c>
      <c r="J459" s="79">
        <f t="shared" ca="1" si="297"/>
        <v>29423.070306052472</v>
      </c>
      <c r="K459" s="80">
        <f t="shared" ca="1" si="298"/>
        <v>-20</v>
      </c>
      <c r="L459" s="80">
        <f t="shared" ca="1" si="305"/>
        <v>-2706.4179342985954</v>
      </c>
      <c r="M459" s="80">
        <f t="shared" ca="1" si="294"/>
        <v>0</v>
      </c>
      <c r="N459" s="80">
        <f t="shared" ca="1" si="306"/>
        <v>0</v>
      </c>
      <c r="O459" s="81">
        <f t="shared" ca="1" si="299"/>
        <v>-1944.1138067905574</v>
      </c>
      <c r="P459" s="79">
        <f t="shared" ca="1" si="300"/>
        <v>3272454.0597232776</v>
      </c>
      <c r="Q459" s="35"/>
      <c r="R459">
        <f t="shared" ca="1" si="307"/>
        <v>576</v>
      </c>
      <c r="S459" s="78">
        <f t="shared" ca="1" si="316"/>
        <v>102.91666666666451</v>
      </c>
      <c r="T459" s="55">
        <f t="shared" ca="1" si="308"/>
        <v>7.0818821105846697E-2</v>
      </c>
      <c r="U459" s="78">
        <f t="shared" ca="1" si="309"/>
        <v>1.1283452413333947E-4</v>
      </c>
      <c r="V459" s="79">
        <f t="shared" ca="1" si="317"/>
        <v>977.4504220815769</v>
      </c>
      <c r="W459" s="79">
        <f t="shared" ca="1" si="301"/>
        <v>8.8553681125627577</v>
      </c>
      <c r="X459" s="80">
        <f t="shared" ca="1" si="318"/>
        <v>-2.2566904826667893E-3</v>
      </c>
      <c r="Y459" s="80">
        <f t="shared" ca="1" si="319"/>
        <v>-0.40727100920065706</v>
      </c>
      <c r="Z459" s="80">
        <f t="shared" ca="1" si="310"/>
        <v>0</v>
      </c>
      <c r="AA459" s="80">
        <f t="shared" ca="1" si="320"/>
        <v>0</v>
      </c>
      <c r="AB459" s="81">
        <f t="shared" ca="1" si="302"/>
        <v>-0.21936315625026762</v>
      </c>
      <c r="AC459" s="79">
        <f t="shared" ca="1" si="303"/>
        <v>985.676899338206</v>
      </c>
      <c r="AD459" s="35"/>
      <c r="AE459" s="55">
        <f t="shared" ca="1" si="321"/>
        <v>7.0818821105846697E-2</v>
      </c>
      <c r="AF459" s="78">
        <f t="shared" ca="1" si="322"/>
        <v>1.1283452413333947E-4</v>
      </c>
      <c r="AG459" s="35"/>
      <c r="AH459" s="35"/>
      <c r="AR459" s="69">
        <f t="shared" si="311"/>
        <v>38</v>
      </c>
      <c r="AS459" s="70">
        <f t="shared" si="323"/>
        <v>456</v>
      </c>
      <c r="AT459" s="71">
        <f t="shared" ca="1" si="295"/>
        <v>1.6907922492318563E-2</v>
      </c>
      <c r="AU459" s="72">
        <f t="shared" ca="1" si="312"/>
        <v>9.059659612918658E-3</v>
      </c>
      <c r="AV459" s="73">
        <f t="shared" ca="1" si="313"/>
        <v>1.0090596596129187</v>
      </c>
      <c r="AW459" s="74">
        <f ca="1">PRODUCT(AV$4:AV459)</f>
        <v>57.039806823115327</v>
      </c>
      <c r="BO459" s="70">
        <f t="shared" si="324"/>
        <v>456</v>
      </c>
      <c r="BP459" s="171">
        <f t="shared" ca="1" si="327"/>
        <v>0.1143</v>
      </c>
      <c r="BQ459" s="172">
        <f t="shared" ca="1" si="314"/>
        <v>9.059659612918658E-3</v>
      </c>
      <c r="BR459" s="172">
        <f t="shared" ca="1" si="326"/>
        <v>1.7531616176420049E-2</v>
      </c>
    </row>
    <row r="460" spans="5:70">
      <c r="E460">
        <f t="shared" si="293"/>
        <v>457</v>
      </c>
      <c r="F460" s="64">
        <f t="shared" si="315"/>
        <v>92.999999999998607</v>
      </c>
      <c r="G460" s="55">
        <f t="shared" si="296"/>
        <v>0</v>
      </c>
      <c r="H460" s="78">
        <f t="shared" si="325"/>
        <v>1</v>
      </c>
      <c r="I460" s="79">
        <f t="shared" ca="1" si="304"/>
        <v>3272454.0597232776</v>
      </c>
      <c r="J460" s="79">
        <f t="shared" ca="1" si="297"/>
        <v>29647.319880006678</v>
      </c>
      <c r="K460" s="80">
        <f t="shared" ca="1" si="298"/>
        <v>-20</v>
      </c>
      <c r="L460" s="80">
        <f t="shared" ca="1" si="305"/>
        <v>-2727.0450497693982</v>
      </c>
      <c r="M460" s="80">
        <f t="shared" ca="1" si="294"/>
        <v>-24543.405447924582</v>
      </c>
      <c r="N460" s="80">
        <f t="shared" ca="1" si="306"/>
        <v>0</v>
      </c>
      <c r="O460" s="81">
        <f t="shared" ca="1" si="299"/>
        <v>-1944.1138067905574</v>
      </c>
      <c r="P460" s="79">
        <f t="shared" ca="1" si="300"/>
        <v>3272866.8152987999</v>
      </c>
      <c r="Q460" s="35"/>
      <c r="R460">
        <f t="shared" ca="1" si="307"/>
        <v>577</v>
      </c>
      <c r="S460" s="78">
        <f t="shared" ca="1" si="316"/>
        <v>102.99999999999784</v>
      </c>
      <c r="T460" s="55">
        <f t="shared" ca="1" si="308"/>
        <v>7.0818821105846697E-2</v>
      </c>
      <c r="U460" s="78">
        <f t="shared" ca="1" si="309"/>
        <v>1.0484371615417716E-4</v>
      </c>
      <c r="V460" s="79">
        <f t="shared" ca="1" si="317"/>
        <v>915.87242333580798</v>
      </c>
      <c r="W460" s="79">
        <f t="shared" ca="1" si="301"/>
        <v>8.2974924042813587</v>
      </c>
      <c r="X460" s="80">
        <f t="shared" ca="1" si="318"/>
        <v>-2.0968743230835433E-3</v>
      </c>
      <c r="Y460" s="80">
        <f t="shared" ca="1" si="319"/>
        <v>-0.38161350972325336</v>
      </c>
      <c r="Z460" s="80">
        <f t="shared" ca="1" si="310"/>
        <v>-6.8690431750185592</v>
      </c>
      <c r="AA460" s="80">
        <f t="shared" ca="1" si="320"/>
        <v>0</v>
      </c>
      <c r="AB460" s="81">
        <f t="shared" ca="1" si="302"/>
        <v>-0.20382811613056603</v>
      </c>
      <c r="AC460" s="79">
        <f t="shared" ca="1" si="303"/>
        <v>916.71333406489384</v>
      </c>
      <c r="AD460" s="35"/>
      <c r="AE460" s="55">
        <f t="shared" ca="1" si="321"/>
        <v>7.0818821105846697E-2</v>
      </c>
      <c r="AF460" s="78">
        <f t="shared" ca="1" si="322"/>
        <v>1.0484371615417716E-4</v>
      </c>
      <c r="AG460" s="35"/>
      <c r="AH460" s="35"/>
      <c r="AR460" s="69">
        <f t="shared" si="311"/>
        <v>39</v>
      </c>
      <c r="AS460" s="70">
        <f t="shared" si="323"/>
        <v>457</v>
      </c>
      <c r="AT460" s="71">
        <f t="shared" ca="1" si="295"/>
        <v>1.6754742469776547E-2</v>
      </c>
      <c r="AU460" s="72">
        <f t="shared" ca="1" si="312"/>
        <v>9.059659612918658E-3</v>
      </c>
      <c r="AV460" s="73">
        <f t="shared" ca="1" si="313"/>
        <v>1.0090596596129187</v>
      </c>
      <c r="AW460" s="74">
        <f ca="1">PRODUCT(AV$4:AV460)</f>
        <v>57.556568057319389</v>
      </c>
      <c r="BO460" s="70">
        <f t="shared" si="324"/>
        <v>457</v>
      </c>
      <c r="BP460" s="171">
        <f t="shared" ca="1" si="327"/>
        <v>0.1143</v>
      </c>
      <c r="BQ460" s="172">
        <f t="shared" ca="1" si="314"/>
        <v>9.059659612918658E-3</v>
      </c>
      <c r="BR460" s="172">
        <f t="shared" ca="1" si="326"/>
        <v>1.7374211732084584E-2</v>
      </c>
    </row>
    <row r="461" spans="5:70">
      <c r="E461">
        <f t="shared" si="293"/>
        <v>458</v>
      </c>
      <c r="F461" s="64">
        <f t="shared" si="315"/>
        <v>93.083333333331936</v>
      </c>
      <c r="G461" s="55">
        <f t="shared" si="296"/>
        <v>0</v>
      </c>
      <c r="H461" s="78">
        <f t="shared" si="325"/>
        <v>1</v>
      </c>
      <c r="I461" s="79">
        <f t="shared" ca="1" si="304"/>
        <v>3272866.8152987999</v>
      </c>
      <c r="J461" s="79">
        <f t="shared" ca="1" si="297"/>
        <v>29651.059305024246</v>
      </c>
      <c r="K461" s="80">
        <f t="shared" ca="1" si="298"/>
        <v>-20</v>
      </c>
      <c r="L461" s="80">
        <f t="shared" ca="1" si="305"/>
        <v>-2727.3890127489999</v>
      </c>
      <c r="M461" s="80">
        <f t="shared" ca="1" si="294"/>
        <v>0</v>
      </c>
      <c r="N461" s="80">
        <f t="shared" ca="1" si="306"/>
        <v>0</v>
      </c>
      <c r="O461" s="81">
        <f t="shared" ca="1" si="299"/>
        <v>-1944.1138067905574</v>
      </c>
      <c r="P461" s="79">
        <f t="shared" ca="1" si="300"/>
        <v>3297826.3717842847</v>
      </c>
      <c r="Q461" s="35"/>
      <c r="R461">
        <f t="shared" ca="1" si="307"/>
        <v>578</v>
      </c>
      <c r="S461" s="78">
        <f t="shared" ca="1" si="316"/>
        <v>103.08333333333117</v>
      </c>
      <c r="T461" s="55">
        <f t="shared" ca="1" si="308"/>
        <v>7.0818821105846697E-2</v>
      </c>
      <c r="U461" s="78">
        <f t="shared" ca="1" si="309"/>
        <v>9.741880777578232E-5</v>
      </c>
      <c r="V461" s="79">
        <f t="shared" ca="1" si="317"/>
        <v>851.79277645440789</v>
      </c>
      <c r="W461" s="79">
        <f t="shared" ca="1" si="301"/>
        <v>7.7169526154198502</v>
      </c>
      <c r="X461" s="80">
        <f t="shared" ca="1" si="318"/>
        <v>-1.9483761555156463E-3</v>
      </c>
      <c r="Y461" s="80">
        <f t="shared" ca="1" si="319"/>
        <v>-0.35491365685600329</v>
      </c>
      <c r="Z461" s="80">
        <f t="shared" ca="1" si="310"/>
        <v>0</v>
      </c>
      <c r="AA461" s="80">
        <f t="shared" ca="1" si="320"/>
        <v>0</v>
      </c>
      <c r="AB461" s="81">
        <f t="shared" ca="1" si="302"/>
        <v>-0.18939324923797371</v>
      </c>
      <c r="AC461" s="79">
        <f t="shared" ca="1" si="303"/>
        <v>858.96347378757832</v>
      </c>
      <c r="AD461" s="35"/>
      <c r="AE461" s="55">
        <f t="shared" ca="1" si="321"/>
        <v>7.0818821105846697E-2</v>
      </c>
      <c r="AF461" s="78">
        <f t="shared" ca="1" si="322"/>
        <v>9.741880777578232E-5</v>
      </c>
      <c r="AG461" s="35"/>
      <c r="AH461" s="35"/>
      <c r="AR461" s="69">
        <f t="shared" si="311"/>
        <v>39</v>
      </c>
      <c r="AS461" s="70">
        <f t="shared" si="323"/>
        <v>458</v>
      </c>
      <c r="AT461" s="71">
        <f t="shared" ca="1" si="295"/>
        <v>1.6602950206098258E-2</v>
      </c>
      <c r="AU461" s="72">
        <f t="shared" ca="1" si="312"/>
        <v>9.059659612918658E-3</v>
      </c>
      <c r="AV461" s="73">
        <f t="shared" ca="1" si="313"/>
        <v>1.0090596596129187</v>
      </c>
      <c r="AW461" s="74">
        <f ca="1">PRODUCT(AV$4:AV461)</f>
        <v>58.078010972406489</v>
      </c>
      <c r="BO461" s="70">
        <f t="shared" si="324"/>
        <v>458</v>
      </c>
      <c r="BP461" s="171">
        <f t="shared" ca="1" si="327"/>
        <v>0.1143</v>
      </c>
      <c r="BQ461" s="172">
        <f t="shared" ca="1" si="314"/>
        <v>9.059659612918658E-3</v>
      </c>
      <c r="BR461" s="172">
        <f t="shared" ca="1" si="326"/>
        <v>1.7218220515077806E-2</v>
      </c>
    </row>
    <row r="462" spans="5:70">
      <c r="E462">
        <f t="shared" si="293"/>
        <v>459</v>
      </c>
      <c r="F462" s="64">
        <f t="shared" si="315"/>
        <v>93.166666666665265</v>
      </c>
      <c r="G462" s="55">
        <f t="shared" si="296"/>
        <v>0</v>
      </c>
      <c r="H462" s="78">
        <f t="shared" si="325"/>
        <v>1</v>
      </c>
      <c r="I462" s="79">
        <f t="shared" ca="1" si="304"/>
        <v>3297826.3717842847</v>
      </c>
      <c r="J462" s="79">
        <f t="shared" ca="1" si="297"/>
        <v>29877.184390872157</v>
      </c>
      <c r="K462" s="80">
        <f t="shared" ca="1" si="298"/>
        <v>-20</v>
      </c>
      <c r="L462" s="80">
        <f t="shared" ca="1" si="305"/>
        <v>-2748.1886431535709</v>
      </c>
      <c r="M462" s="80">
        <f t="shared" ca="1" si="294"/>
        <v>0</v>
      </c>
      <c r="N462" s="80">
        <f t="shared" ca="1" si="306"/>
        <v>0</v>
      </c>
      <c r="O462" s="81">
        <f t="shared" ca="1" si="299"/>
        <v>-1944.1138067905574</v>
      </c>
      <c r="P462" s="79">
        <f t="shared" ca="1" si="300"/>
        <v>3322991.2537252125</v>
      </c>
      <c r="Q462" s="35"/>
      <c r="R462">
        <f t="shared" ca="1" si="307"/>
        <v>579</v>
      </c>
      <c r="S462" s="78">
        <f t="shared" ca="1" si="316"/>
        <v>103.1666666666645</v>
      </c>
      <c r="T462" s="55">
        <f t="shared" ca="1" si="308"/>
        <v>7.0818821105846697E-2</v>
      </c>
      <c r="U462" s="78">
        <f t="shared" ca="1" si="309"/>
        <v>9.0519722655564328E-5</v>
      </c>
      <c r="V462" s="79">
        <f t="shared" ca="1" si="317"/>
        <v>798.13269320095912</v>
      </c>
      <c r="W462" s="79">
        <f t="shared" ca="1" si="301"/>
        <v>7.2308105263427276</v>
      </c>
      <c r="X462" s="80">
        <f t="shared" ca="1" si="318"/>
        <v>-1.8103944531112867E-3</v>
      </c>
      <c r="Y462" s="80">
        <f t="shared" ca="1" si="319"/>
        <v>-0.33255528883373298</v>
      </c>
      <c r="Z462" s="80">
        <f t="shared" ca="1" si="310"/>
        <v>0</v>
      </c>
      <c r="AA462" s="80">
        <f t="shared" ca="1" si="320"/>
        <v>0</v>
      </c>
      <c r="AB462" s="81">
        <f t="shared" ca="1" si="302"/>
        <v>-0.17598064260153465</v>
      </c>
      <c r="AC462" s="79">
        <f t="shared" ca="1" si="303"/>
        <v>804.85315740141345</v>
      </c>
      <c r="AD462" s="35"/>
      <c r="AE462" s="55">
        <f t="shared" ca="1" si="321"/>
        <v>7.0818821105846697E-2</v>
      </c>
      <c r="AF462" s="78">
        <f t="shared" ca="1" si="322"/>
        <v>9.0519722655564328E-5</v>
      </c>
      <c r="AG462" s="35"/>
      <c r="AH462" s="35"/>
      <c r="AR462" s="69">
        <f t="shared" si="311"/>
        <v>39</v>
      </c>
      <c r="AS462" s="70">
        <f t="shared" si="323"/>
        <v>459</v>
      </c>
      <c r="AT462" s="71">
        <f t="shared" ca="1" si="295"/>
        <v>1.6452533128660771E-2</v>
      </c>
      <c r="AU462" s="72">
        <f t="shared" ca="1" si="312"/>
        <v>9.059659612918658E-3</v>
      </c>
      <c r="AV462" s="73">
        <f t="shared" ca="1" si="313"/>
        <v>1.0090596596129187</v>
      </c>
      <c r="AW462" s="74">
        <f ca="1">PRODUCT(AV$4:AV462)</f>
        <v>58.604177982811848</v>
      </c>
      <c r="BO462" s="70">
        <f t="shared" si="324"/>
        <v>459</v>
      </c>
      <c r="BP462" s="171">
        <f t="shared" ca="1" si="327"/>
        <v>0.1143</v>
      </c>
      <c r="BQ462" s="172">
        <f t="shared" ca="1" si="314"/>
        <v>9.059659612918658E-3</v>
      </c>
      <c r="BR462" s="172">
        <f t="shared" ca="1" si="326"/>
        <v>1.7063629836993801E-2</v>
      </c>
    </row>
    <row r="463" spans="5:70">
      <c r="E463">
        <f t="shared" si="293"/>
        <v>460</v>
      </c>
      <c r="F463" s="64">
        <f t="shared" si="315"/>
        <v>93.249999999998593</v>
      </c>
      <c r="G463" s="55">
        <f t="shared" si="296"/>
        <v>0</v>
      </c>
      <c r="H463" s="78">
        <f t="shared" si="325"/>
        <v>1</v>
      </c>
      <c r="I463" s="79">
        <f t="shared" ca="1" si="304"/>
        <v>3322991.2537252125</v>
      </c>
      <c r="J463" s="79">
        <f t="shared" ca="1" si="297"/>
        <v>30105.169655456244</v>
      </c>
      <c r="K463" s="80">
        <f t="shared" ca="1" si="298"/>
        <v>-20</v>
      </c>
      <c r="L463" s="80">
        <f t="shared" ca="1" si="305"/>
        <v>-2769.1593781043439</v>
      </c>
      <c r="M463" s="80">
        <f t="shared" ca="1" si="294"/>
        <v>0</v>
      </c>
      <c r="N463" s="80">
        <f t="shared" ca="1" si="306"/>
        <v>0</v>
      </c>
      <c r="O463" s="81">
        <f t="shared" ca="1" si="299"/>
        <v>-1944.1138067905574</v>
      </c>
      <c r="P463" s="79">
        <f t="shared" ca="1" si="300"/>
        <v>3348363.1501957737</v>
      </c>
      <c r="Q463" s="35"/>
      <c r="R463">
        <f t="shared" ca="1" si="307"/>
        <v>580</v>
      </c>
      <c r="S463" s="78">
        <f t="shared" ca="1" si="316"/>
        <v>103.24999999999783</v>
      </c>
      <c r="T463" s="55">
        <f t="shared" ca="1" si="308"/>
        <v>7.0818821105846697E-2</v>
      </c>
      <c r="U463" s="78">
        <f t="shared" ca="1" si="309"/>
        <v>8.4109222610269062E-5</v>
      </c>
      <c r="V463" s="79">
        <f t="shared" ca="1" si="317"/>
        <v>747.85440563092686</v>
      </c>
      <c r="W463" s="79">
        <f t="shared" ca="1" si="301"/>
        <v>6.7753063550377961</v>
      </c>
      <c r="X463" s="80">
        <f t="shared" ca="1" si="318"/>
        <v>-1.6821844522053812E-3</v>
      </c>
      <c r="Y463" s="80">
        <f t="shared" ca="1" si="319"/>
        <v>-0.31160600234621955</v>
      </c>
      <c r="Z463" s="80">
        <f t="shared" ca="1" si="310"/>
        <v>0</v>
      </c>
      <c r="AA463" s="80">
        <f t="shared" ca="1" si="320"/>
        <v>0</v>
      </c>
      <c r="AB463" s="81">
        <f t="shared" ca="1" si="302"/>
        <v>-0.16351790095504462</v>
      </c>
      <c r="AC463" s="79">
        <f t="shared" ca="1" si="303"/>
        <v>754.15290589821109</v>
      </c>
      <c r="AD463" s="35"/>
      <c r="AE463" s="55">
        <f t="shared" ca="1" si="321"/>
        <v>7.0818821105846697E-2</v>
      </c>
      <c r="AF463" s="78">
        <f t="shared" ca="1" si="322"/>
        <v>8.4109222610269062E-5</v>
      </c>
      <c r="AG463" s="35"/>
      <c r="AH463" s="35"/>
      <c r="AR463" s="69">
        <f t="shared" si="311"/>
        <v>39</v>
      </c>
      <c r="AS463" s="70">
        <f t="shared" si="323"/>
        <v>460</v>
      </c>
      <c r="AT463" s="71">
        <f t="shared" ca="1" si="295"/>
        <v>1.6303478778744836E-2</v>
      </c>
      <c r="AU463" s="72">
        <f t="shared" ca="1" si="312"/>
        <v>9.059659612918658E-3</v>
      </c>
      <c r="AV463" s="73">
        <f t="shared" ca="1" si="313"/>
        <v>1.0090596596129187</v>
      </c>
      <c r="AW463" s="74">
        <f ca="1">PRODUCT(AV$4:AV463)</f>
        <v>59.135111887231027</v>
      </c>
      <c r="BO463" s="70">
        <f t="shared" si="324"/>
        <v>460</v>
      </c>
      <c r="BP463" s="171">
        <f t="shared" ca="1" si="327"/>
        <v>0.1143</v>
      </c>
      <c r="BQ463" s="172">
        <f t="shared" ca="1" si="314"/>
        <v>9.059659612918658E-3</v>
      </c>
      <c r="BR463" s="172">
        <f t="shared" ca="1" si="326"/>
        <v>1.691042712334721E-2</v>
      </c>
    </row>
    <row r="464" spans="5:70">
      <c r="E464">
        <f t="shared" ref="E464:E527" si="328">E463+1</f>
        <v>461</v>
      </c>
      <c r="F464" s="64">
        <f t="shared" si="315"/>
        <v>93.333333333331922</v>
      </c>
      <c r="G464" s="55">
        <f t="shared" si="296"/>
        <v>0</v>
      </c>
      <c r="H464" s="78">
        <f t="shared" si="325"/>
        <v>1</v>
      </c>
      <c r="I464" s="79">
        <f t="shared" ca="1" si="304"/>
        <v>3348363.1501957737</v>
      </c>
      <c r="J464" s="79">
        <f t="shared" ca="1" si="297"/>
        <v>30335.030401213742</v>
      </c>
      <c r="K464" s="80">
        <f t="shared" ca="1" si="298"/>
        <v>-20</v>
      </c>
      <c r="L464" s="80">
        <f t="shared" ca="1" si="305"/>
        <v>-2790.302625163145</v>
      </c>
      <c r="M464" s="80">
        <f t="shared" ref="M464:M527" ca="1" si="329">IF(OR(I463+O463=0,K463=0),0,-IF(MOD(E464-1,12)=0,1,0)*I464*($C$17))</f>
        <v>0</v>
      </c>
      <c r="N464" s="80">
        <f t="shared" ca="1" si="306"/>
        <v>0</v>
      </c>
      <c r="O464" s="81">
        <f t="shared" ca="1" si="299"/>
        <v>-1944.1138067905574</v>
      </c>
      <c r="P464" s="79">
        <f t="shared" ca="1" si="300"/>
        <v>3373943.7641650336</v>
      </c>
      <c r="Q464" s="35"/>
      <c r="R464">
        <f t="shared" ca="1" si="307"/>
        <v>581</v>
      </c>
      <c r="S464" s="78">
        <f t="shared" ca="1" si="316"/>
        <v>103.33333333333115</v>
      </c>
      <c r="T464" s="55">
        <f t="shared" ca="1" si="308"/>
        <v>7.0818821105846697E-2</v>
      </c>
      <c r="U464" s="78">
        <f t="shared" ca="1" si="309"/>
        <v>7.8152706620880576E-5</v>
      </c>
      <c r="V464" s="79">
        <f t="shared" ca="1" si="317"/>
        <v>700.74468616895126</v>
      </c>
      <c r="W464" s="79">
        <f t="shared" ca="1" si="301"/>
        <v>6.3485083322522078</v>
      </c>
      <c r="X464" s="80">
        <f t="shared" ca="1" si="318"/>
        <v>-1.5630541324176115E-3</v>
      </c>
      <c r="Y464" s="80">
        <f t="shared" ca="1" si="319"/>
        <v>-0.29197695257039635</v>
      </c>
      <c r="Z464" s="80">
        <f t="shared" ca="1" si="310"/>
        <v>0</v>
      </c>
      <c r="AA464" s="80">
        <f t="shared" ca="1" si="320"/>
        <v>0</v>
      </c>
      <c r="AB464" s="81">
        <f t="shared" ca="1" si="302"/>
        <v>-0.15193775597970574</v>
      </c>
      <c r="AC464" s="79">
        <f t="shared" ca="1" si="303"/>
        <v>706.64771673852101</v>
      </c>
      <c r="AD464" s="35"/>
      <c r="AE464" s="55">
        <f t="shared" ca="1" si="321"/>
        <v>7.0818821105846697E-2</v>
      </c>
      <c r="AF464" s="78">
        <f t="shared" ca="1" si="322"/>
        <v>7.8152706620880576E-5</v>
      </c>
      <c r="AG464" s="35"/>
      <c r="AH464" s="35"/>
      <c r="AR464" s="69">
        <f t="shared" si="311"/>
        <v>39</v>
      </c>
      <c r="AS464" s="70">
        <f t="shared" si="323"/>
        <v>461</v>
      </c>
      <c r="AT464" s="71">
        <f t="shared" ca="1" si="295"/>
        <v>1.6155774810502965E-2</v>
      </c>
      <c r="AU464" s="72">
        <f t="shared" ca="1" si="312"/>
        <v>9.059659612918658E-3</v>
      </c>
      <c r="AV464" s="73">
        <f t="shared" ca="1" si="313"/>
        <v>1.0090596596129187</v>
      </c>
      <c r="AW464" s="74">
        <f ca="1">PRODUCT(AV$4:AV464)</f>
        <v>59.6708558721012</v>
      </c>
      <c r="BO464" s="70">
        <f t="shared" si="324"/>
        <v>461</v>
      </c>
      <c r="BP464" s="171">
        <f t="shared" ca="1" si="327"/>
        <v>0.1143</v>
      </c>
      <c r="BQ464" s="172">
        <f t="shared" ca="1" si="314"/>
        <v>9.059659612918658E-3</v>
      </c>
      <c r="BR464" s="172">
        <f t="shared" ca="1" si="326"/>
        <v>1.6758599912550416E-2</v>
      </c>
    </row>
    <row r="465" spans="5:70">
      <c r="E465">
        <f t="shared" si="328"/>
        <v>462</v>
      </c>
      <c r="F465" s="64">
        <f t="shared" si="315"/>
        <v>93.41666666666525</v>
      </c>
      <c r="G465" s="55">
        <f t="shared" si="296"/>
        <v>0</v>
      </c>
      <c r="H465" s="78">
        <f t="shared" si="325"/>
        <v>1</v>
      </c>
      <c r="I465" s="79">
        <f t="shared" ca="1" si="304"/>
        <v>3373943.7641650336</v>
      </c>
      <c r="J465" s="79">
        <f t="shared" ca="1" si="297"/>
        <v>30566.782056464708</v>
      </c>
      <c r="K465" s="80">
        <f t="shared" ca="1" si="298"/>
        <v>-20</v>
      </c>
      <c r="L465" s="80">
        <f t="shared" ca="1" si="305"/>
        <v>-2811.6198034708614</v>
      </c>
      <c r="M465" s="80">
        <f t="shared" ca="1" si="329"/>
        <v>0</v>
      </c>
      <c r="N465" s="80">
        <f t="shared" ca="1" si="306"/>
        <v>0</v>
      </c>
      <c r="O465" s="81">
        <f t="shared" ca="1" si="299"/>
        <v>-1944.1138067905574</v>
      </c>
      <c r="P465" s="79">
        <f t="shared" ca="1" si="300"/>
        <v>3399734.8126112367</v>
      </c>
      <c r="Q465" s="35"/>
      <c r="R465">
        <f t="shared" ca="1" si="307"/>
        <v>582</v>
      </c>
      <c r="S465" s="78">
        <f t="shared" ca="1" si="316"/>
        <v>103.41666666666448</v>
      </c>
      <c r="T465" s="55">
        <f t="shared" ca="1" si="308"/>
        <v>7.0818821105846697E-2</v>
      </c>
      <c r="U465" s="78">
        <f t="shared" ca="1" si="309"/>
        <v>7.2618024071758707E-5</v>
      </c>
      <c r="V465" s="79">
        <f t="shared" ca="1" si="317"/>
        <v>656.60375850196067</v>
      </c>
      <c r="W465" s="79">
        <f t="shared" ca="1" si="301"/>
        <v>5.9486065525908094</v>
      </c>
      <c r="X465" s="80">
        <f t="shared" ca="1" si="318"/>
        <v>-1.452360481435174E-3</v>
      </c>
      <c r="Y465" s="80">
        <f t="shared" ca="1" si="319"/>
        <v>-0.27358489937581698</v>
      </c>
      <c r="Z465" s="80">
        <f t="shared" ca="1" si="310"/>
        <v>0</v>
      </c>
      <c r="AA465" s="80">
        <f t="shared" ca="1" si="320"/>
        <v>0</v>
      </c>
      <c r="AB465" s="81">
        <f t="shared" ca="1" si="302"/>
        <v>-0.14117770321975515</v>
      </c>
      <c r="AC465" s="79">
        <f t="shared" ca="1" si="303"/>
        <v>662.13615009147452</v>
      </c>
      <c r="AD465" s="35"/>
      <c r="AE465" s="55">
        <f t="shared" ca="1" si="321"/>
        <v>7.0818821105846697E-2</v>
      </c>
      <c r="AF465" s="78">
        <f t="shared" ca="1" si="322"/>
        <v>7.2618024071758707E-5</v>
      </c>
      <c r="AG465" s="35"/>
      <c r="AH465" s="35"/>
      <c r="AR465" s="69">
        <f t="shared" si="311"/>
        <v>39</v>
      </c>
      <c r="AS465" s="70">
        <f t="shared" si="323"/>
        <v>462</v>
      </c>
      <c r="AT465" s="71">
        <f t="shared" ca="1" si="295"/>
        <v>1.6009408989936844E-2</v>
      </c>
      <c r="AU465" s="72">
        <f t="shared" ca="1" si="312"/>
        <v>9.059659612918658E-3</v>
      </c>
      <c r="AV465" s="73">
        <f t="shared" ca="1" si="313"/>
        <v>1.0090596596129187</v>
      </c>
      <c r="AW465" s="74">
        <f ca="1">PRODUCT(AV$4:AV465)</f>
        <v>60.211453515113966</v>
      </c>
      <c r="BO465" s="70">
        <f t="shared" si="324"/>
        <v>462</v>
      </c>
      <c r="BP465" s="171">
        <f t="shared" ca="1" si="327"/>
        <v>0.1143</v>
      </c>
      <c r="BQ465" s="172">
        <f t="shared" ca="1" si="314"/>
        <v>9.059659612918658E-3</v>
      </c>
      <c r="BR465" s="172">
        <f t="shared" ca="1" si="326"/>
        <v>1.6608135854899914E-2</v>
      </c>
    </row>
    <row r="466" spans="5:70">
      <c r="E466">
        <f t="shared" si="328"/>
        <v>463</v>
      </c>
      <c r="F466" s="64">
        <f t="shared" si="315"/>
        <v>93.499999999998579</v>
      </c>
      <c r="G466" s="55">
        <f t="shared" si="296"/>
        <v>0</v>
      </c>
      <c r="H466" s="78">
        <f t="shared" si="325"/>
        <v>1</v>
      </c>
      <c r="I466" s="79">
        <f t="shared" ca="1" si="304"/>
        <v>3399734.8126112367</v>
      </c>
      <c r="J466" s="79">
        <f t="shared" ca="1" si="297"/>
        <v>30800.440176447602</v>
      </c>
      <c r="K466" s="80">
        <f t="shared" ca="1" si="298"/>
        <v>-20</v>
      </c>
      <c r="L466" s="80">
        <f t="shared" ca="1" si="305"/>
        <v>-2833.1123438426976</v>
      </c>
      <c r="M466" s="80">
        <f t="shared" ca="1" si="329"/>
        <v>0</v>
      </c>
      <c r="N466" s="80">
        <f t="shared" ca="1" si="306"/>
        <v>0</v>
      </c>
      <c r="O466" s="81">
        <f t="shared" ca="1" si="299"/>
        <v>-1944.1138067905574</v>
      </c>
      <c r="P466" s="79">
        <f t="shared" ca="1" si="300"/>
        <v>3425738.0266370508</v>
      </c>
      <c r="Q466" s="35"/>
      <c r="R466">
        <f t="shared" ca="1" si="307"/>
        <v>583</v>
      </c>
      <c r="S466" s="78">
        <f t="shared" ca="1" si="316"/>
        <v>103.49999999999781</v>
      </c>
      <c r="T466" s="55">
        <f t="shared" ca="1" si="308"/>
        <v>7.0818821105846697E-2</v>
      </c>
      <c r="U466" s="78">
        <f t="shared" ca="1" si="309"/>
        <v>6.7475301215960757E-5</v>
      </c>
      <c r="V466" s="79">
        <f t="shared" ca="1" si="317"/>
        <v>615.24444853043235</v>
      </c>
      <c r="W466" s="79">
        <f t="shared" ca="1" si="301"/>
        <v>5.5739052824235698</v>
      </c>
      <c r="X466" s="80">
        <f t="shared" ca="1" si="318"/>
        <v>-1.3495060243192151E-3</v>
      </c>
      <c r="Y466" s="80">
        <f t="shared" ca="1" si="319"/>
        <v>-0.25635185355434681</v>
      </c>
      <c r="Z466" s="80">
        <f t="shared" ca="1" si="310"/>
        <v>0</v>
      </c>
      <c r="AA466" s="80">
        <f t="shared" ca="1" si="320"/>
        <v>0</v>
      </c>
      <c r="AB466" s="81">
        <f t="shared" ca="1" si="302"/>
        <v>-0.13117966471130099</v>
      </c>
      <c r="AC466" s="79">
        <f t="shared" ca="1" si="303"/>
        <v>620.42947278856593</v>
      </c>
      <c r="AD466" s="35"/>
      <c r="AE466" s="55">
        <f t="shared" ca="1" si="321"/>
        <v>7.0818821105846697E-2</v>
      </c>
      <c r="AF466" s="78">
        <f t="shared" ca="1" si="322"/>
        <v>6.7475301215960757E-5</v>
      </c>
      <c r="AG466" s="35"/>
      <c r="AH466" s="35"/>
      <c r="AR466" s="69">
        <f t="shared" si="311"/>
        <v>39</v>
      </c>
      <c r="AS466" s="70">
        <f t="shared" si="323"/>
        <v>463</v>
      </c>
      <c r="AT466" s="71">
        <f t="shared" ca="1" si="295"/>
        <v>1.5864369193884016E-2</v>
      </c>
      <c r="AU466" s="72">
        <f t="shared" ca="1" si="312"/>
        <v>9.059659612918658E-3</v>
      </c>
      <c r="AV466" s="73">
        <f t="shared" ca="1" si="313"/>
        <v>1.0090596596129187</v>
      </c>
      <c r="AW466" s="74">
        <f ca="1">PRODUCT(AV$4:AV466)</f>
        <v>60.756948788759971</v>
      </c>
      <c r="BO466" s="70">
        <f t="shared" si="324"/>
        <v>463</v>
      </c>
      <c r="BP466" s="171">
        <f t="shared" ca="1" si="327"/>
        <v>0.1143</v>
      </c>
      <c r="BQ466" s="172">
        <f t="shared" ca="1" si="314"/>
        <v>9.059659612918658E-3</v>
      </c>
      <c r="BR466" s="172">
        <f t="shared" ca="1" si="326"/>
        <v>1.6459022711571777E-2</v>
      </c>
    </row>
    <row r="467" spans="5:70">
      <c r="E467">
        <f t="shared" si="328"/>
        <v>464</v>
      </c>
      <c r="F467" s="64">
        <f t="shared" si="315"/>
        <v>93.583333333331908</v>
      </c>
      <c r="G467" s="55">
        <f t="shared" si="296"/>
        <v>0</v>
      </c>
      <c r="H467" s="78">
        <f t="shared" si="325"/>
        <v>1</v>
      </c>
      <c r="I467" s="79">
        <f t="shared" ca="1" si="304"/>
        <v>3425738.0266370508</v>
      </c>
      <c r="J467" s="79">
        <f t="shared" ca="1" si="297"/>
        <v>31036.020444363352</v>
      </c>
      <c r="K467" s="80">
        <f t="shared" ca="1" si="298"/>
        <v>-20</v>
      </c>
      <c r="L467" s="80">
        <f t="shared" ca="1" si="305"/>
        <v>-2854.7816888642092</v>
      </c>
      <c r="M467" s="80">
        <f t="shared" ca="1" si="329"/>
        <v>0</v>
      </c>
      <c r="N467" s="80">
        <f t="shared" ca="1" si="306"/>
        <v>0</v>
      </c>
      <c r="O467" s="81">
        <f t="shared" ca="1" si="299"/>
        <v>-1944.1138067905574</v>
      </c>
      <c r="P467" s="79">
        <f t="shared" ca="1" si="300"/>
        <v>3451955.1515857591</v>
      </c>
      <c r="Q467" s="35"/>
      <c r="R467">
        <f t="shared" ca="1" si="307"/>
        <v>584</v>
      </c>
      <c r="S467" s="78">
        <f t="shared" ca="1" si="316"/>
        <v>103.58333333333114</v>
      </c>
      <c r="T467" s="55">
        <f t="shared" ca="1" si="308"/>
        <v>7.7799936530410396E-2</v>
      </c>
      <c r="U467" s="78">
        <f t="shared" ca="1" si="309"/>
        <v>6.2225727063988681E-5</v>
      </c>
      <c r="V467" s="79">
        <f t="shared" ca="1" si="317"/>
        <v>572.16009918401949</v>
      </c>
      <c r="W467" s="79">
        <f t="shared" ca="1" si="301"/>
        <v>5.1835757427009952</v>
      </c>
      <c r="X467" s="80">
        <f t="shared" ca="1" si="318"/>
        <v>-1.2445145412797736E-3</v>
      </c>
      <c r="Y467" s="80">
        <f t="shared" ca="1" si="319"/>
        <v>-0.23840004132667481</v>
      </c>
      <c r="Z467" s="80">
        <f t="shared" ca="1" si="310"/>
        <v>0</v>
      </c>
      <c r="AA467" s="80">
        <f t="shared" ca="1" si="320"/>
        <v>0</v>
      </c>
      <c r="AB467" s="81">
        <f t="shared" ca="1" si="302"/>
        <v>-0.12097389512268125</v>
      </c>
      <c r="AC467" s="79">
        <f t="shared" ca="1" si="303"/>
        <v>576.98305647572977</v>
      </c>
      <c r="AD467" s="35"/>
      <c r="AE467" s="55">
        <f t="shared" ca="1" si="321"/>
        <v>7.7799936530410396E-2</v>
      </c>
      <c r="AF467" s="78">
        <f t="shared" ca="1" si="322"/>
        <v>6.2225727063988681E-5</v>
      </c>
      <c r="AG467" s="35"/>
      <c r="AH467" s="35"/>
      <c r="AR467" s="69">
        <f t="shared" si="311"/>
        <v>39</v>
      </c>
      <c r="AS467" s="70">
        <f t="shared" si="323"/>
        <v>464</v>
      </c>
      <c r="AT467" s="71">
        <f t="shared" ca="1" si="295"/>
        <v>1.5720643409013753E-2</v>
      </c>
      <c r="AU467" s="72">
        <f t="shared" ca="1" si="312"/>
        <v>9.059659612918658E-3</v>
      </c>
      <c r="AV467" s="73">
        <f t="shared" ca="1" si="313"/>
        <v>1.0090596596129187</v>
      </c>
      <c r="AW467" s="74">
        <f ca="1">PRODUCT(AV$4:AV467)</f>
        <v>61.307386063905668</v>
      </c>
      <c r="BO467" s="70">
        <f t="shared" si="324"/>
        <v>464</v>
      </c>
      <c r="BP467" s="171">
        <f t="shared" ca="1" si="327"/>
        <v>0.1143</v>
      </c>
      <c r="BQ467" s="172">
        <f t="shared" ca="1" si="314"/>
        <v>9.059659612918658E-3</v>
      </c>
      <c r="BR467" s="172">
        <f t="shared" ca="1" si="326"/>
        <v>1.6311248353626146E-2</v>
      </c>
    </row>
    <row r="468" spans="5:70">
      <c r="E468">
        <f t="shared" si="328"/>
        <v>465</v>
      </c>
      <c r="F468" s="64">
        <f t="shared" si="315"/>
        <v>93.666666666665236</v>
      </c>
      <c r="G468" s="55">
        <f t="shared" si="296"/>
        <v>0</v>
      </c>
      <c r="H468" s="78">
        <f t="shared" si="325"/>
        <v>1</v>
      </c>
      <c r="I468" s="79">
        <f t="shared" ca="1" si="304"/>
        <v>3451955.1515857591</v>
      </c>
      <c r="J468" s="79">
        <f t="shared" ca="1" si="297"/>
        <v>31273.538672428007</v>
      </c>
      <c r="K468" s="80">
        <f t="shared" ca="1" si="298"/>
        <v>-20</v>
      </c>
      <c r="L468" s="80">
        <f t="shared" ca="1" si="305"/>
        <v>-2876.6292929881329</v>
      </c>
      <c r="M468" s="80">
        <f t="shared" ca="1" si="329"/>
        <v>0</v>
      </c>
      <c r="N468" s="80">
        <f t="shared" ca="1" si="306"/>
        <v>0</v>
      </c>
      <c r="O468" s="81">
        <f t="shared" ca="1" si="299"/>
        <v>-1944.1138067905574</v>
      </c>
      <c r="P468" s="79">
        <f t="shared" ca="1" si="300"/>
        <v>3478387.9471584084</v>
      </c>
      <c r="Q468" s="35"/>
      <c r="R468">
        <f t="shared" ca="1" si="307"/>
        <v>585</v>
      </c>
      <c r="S468" s="78">
        <f t="shared" ca="1" si="316"/>
        <v>103.66666666666447</v>
      </c>
      <c r="T468" s="55">
        <f t="shared" ca="1" si="308"/>
        <v>7.7799936530410396E-2</v>
      </c>
      <c r="U468" s="78">
        <f t="shared" ca="1" si="309"/>
        <v>5.7384569447851718E-5</v>
      </c>
      <c r="V468" s="79">
        <f t="shared" ca="1" si="317"/>
        <v>532.09381130279576</v>
      </c>
      <c r="W468" s="79">
        <f t="shared" ca="1" si="301"/>
        <v>4.8205888125438996</v>
      </c>
      <c r="X468" s="80">
        <f t="shared" ca="1" si="318"/>
        <v>-1.1476913889570343E-3</v>
      </c>
      <c r="Y468" s="80">
        <f t="shared" ca="1" si="319"/>
        <v>-0.22170575470949824</v>
      </c>
      <c r="Z468" s="80">
        <f t="shared" ca="1" si="310"/>
        <v>0</v>
      </c>
      <c r="AA468" s="80">
        <f t="shared" ca="1" si="320"/>
        <v>0</v>
      </c>
      <c r="AB468" s="81">
        <f t="shared" ca="1" si="302"/>
        <v>-0.11156213376030011</v>
      </c>
      <c r="AC468" s="79">
        <f t="shared" ca="1" si="303"/>
        <v>536.57998453548078</v>
      </c>
      <c r="AD468" s="35"/>
      <c r="AE468" s="55">
        <f t="shared" ca="1" si="321"/>
        <v>7.7799936530410396E-2</v>
      </c>
      <c r="AF468" s="78">
        <f t="shared" ca="1" si="322"/>
        <v>5.7384569447851718E-5</v>
      </c>
      <c r="AG468" s="35"/>
      <c r="AH468" s="35"/>
      <c r="AR468" s="69">
        <f t="shared" si="311"/>
        <v>39</v>
      </c>
      <c r="AS468" s="70">
        <f t="shared" si="323"/>
        <v>465</v>
      </c>
      <c r="AT468" s="71">
        <f t="shared" ca="1" si="295"/>
        <v>1.5578219730832015E-2</v>
      </c>
      <c r="AU468" s="72">
        <f t="shared" ca="1" si="312"/>
        <v>9.059659612918658E-3</v>
      </c>
      <c r="AV468" s="73">
        <f t="shared" ca="1" si="313"/>
        <v>1.0090596596129187</v>
      </c>
      <c r="AW468" s="74">
        <f ca="1">PRODUCT(AV$4:AV468)</f>
        <v>61.862810113402446</v>
      </c>
      <c r="BO468" s="70">
        <f t="shared" si="324"/>
        <v>465</v>
      </c>
      <c r="BP468" s="171">
        <f t="shared" ca="1" si="327"/>
        <v>0.1143</v>
      </c>
      <c r="BQ468" s="172">
        <f t="shared" ca="1" si="314"/>
        <v>9.059659612918658E-3</v>
      </c>
      <c r="BR468" s="172">
        <f t="shared" ca="1" si="326"/>
        <v>1.6164800761020649E-2</v>
      </c>
    </row>
    <row r="469" spans="5:70">
      <c r="E469">
        <f t="shared" si="328"/>
        <v>466</v>
      </c>
      <c r="F469" s="64">
        <f t="shared" si="315"/>
        <v>93.749999999998565</v>
      </c>
      <c r="G469" s="55">
        <f t="shared" si="296"/>
        <v>0</v>
      </c>
      <c r="H469" s="78">
        <f t="shared" si="325"/>
        <v>1</v>
      </c>
      <c r="I469" s="79">
        <f t="shared" ca="1" si="304"/>
        <v>3478387.9471584084</v>
      </c>
      <c r="J469" s="79">
        <f t="shared" ca="1" si="297"/>
        <v>31513.01080293407</v>
      </c>
      <c r="K469" s="80">
        <f t="shared" ca="1" si="298"/>
        <v>-20</v>
      </c>
      <c r="L469" s="80">
        <f t="shared" ca="1" si="305"/>
        <v>-2898.6566226320069</v>
      </c>
      <c r="M469" s="80">
        <f t="shared" ca="1" si="329"/>
        <v>0</v>
      </c>
      <c r="N469" s="80">
        <f t="shared" ca="1" si="306"/>
        <v>0</v>
      </c>
      <c r="O469" s="81">
        <f t="shared" ca="1" si="299"/>
        <v>-1944.1138067905574</v>
      </c>
      <c r="P469" s="79">
        <f t="shared" ca="1" si="300"/>
        <v>3505038.1875319197</v>
      </c>
      <c r="Q469" s="35"/>
      <c r="R469">
        <f t="shared" ca="1" si="307"/>
        <v>586</v>
      </c>
      <c r="S469" s="78">
        <f t="shared" ca="1" si="316"/>
        <v>103.7499999999978</v>
      </c>
      <c r="T469" s="55">
        <f t="shared" ca="1" si="308"/>
        <v>7.7799936530410396E-2</v>
      </c>
      <c r="U469" s="78">
        <f t="shared" ca="1" si="309"/>
        <v>5.2920053586983925E-5</v>
      </c>
      <c r="V469" s="79">
        <f t="shared" ca="1" si="317"/>
        <v>494.83409579513176</v>
      </c>
      <c r="W469" s="79">
        <f t="shared" ca="1" si="301"/>
        <v>4.4830284727702772</v>
      </c>
      <c r="X469" s="80">
        <f t="shared" ca="1" si="318"/>
        <v>-1.0584010717396785E-3</v>
      </c>
      <c r="Y469" s="80">
        <f t="shared" ca="1" si="319"/>
        <v>-0.20618087324797157</v>
      </c>
      <c r="Z469" s="80">
        <f t="shared" ca="1" si="310"/>
        <v>0</v>
      </c>
      <c r="AA469" s="80">
        <f t="shared" ca="1" si="320"/>
        <v>0</v>
      </c>
      <c r="AB469" s="81">
        <f t="shared" ca="1" si="302"/>
        <v>-0.1028826068345516</v>
      </c>
      <c r="AC469" s="79">
        <f t="shared" ca="1" si="303"/>
        <v>499.00700238674779</v>
      </c>
      <c r="AD469" s="35"/>
      <c r="AE469" s="55">
        <f t="shared" ca="1" si="321"/>
        <v>7.7799936530410396E-2</v>
      </c>
      <c r="AF469" s="78">
        <f t="shared" ca="1" si="322"/>
        <v>5.2920053586983925E-5</v>
      </c>
      <c r="AG469" s="35"/>
      <c r="AH469" s="35"/>
      <c r="AR469" s="69">
        <f t="shared" si="311"/>
        <v>39</v>
      </c>
      <c r="AS469" s="70">
        <f t="shared" si="323"/>
        <v>466</v>
      </c>
      <c r="AT469" s="71">
        <f t="shared" ca="1" si="295"/>
        <v>1.5437086362695425E-2</v>
      </c>
      <c r="AU469" s="72">
        <f t="shared" ca="1" si="312"/>
        <v>9.059659612918658E-3</v>
      </c>
      <c r="AV469" s="73">
        <f t="shared" ca="1" si="313"/>
        <v>1.0090596596129187</v>
      </c>
      <c r="AW469" s="74">
        <f ca="1">PRODUCT(AV$4:AV469)</f>
        <v>62.423266115728495</v>
      </c>
      <c r="BO469" s="70">
        <f t="shared" si="324"/>
        <v>466</v>
      </c>
      <c r="BP469" s="171">
        <f t="shared" ca="1" si="327"/>
        <v>0.1143</v>
      </c>
      <c r="BQ469" s="172">
        <f t="shared" ca="1" si="314"/>
        <v>9.059659612918658E-3</v>
      </c>
      <c r="BR469" s="172">
        <f t="shared" ca="1" si="326"/>
        <v>1.60196680216327E-2</v>
      </c>
    </row>
    <row r="470" spans="5:70">
      <c r="E470">
        <f t="shared" si="328"/>
        <v>467</v>
      </c>
      <c r="F470" s="64">
        <f t="shared" si="315"/>
        <v>93.833333333331893</v>
      </c>
      <c r="G470" s="55">
        <f t="shared" si="296"/>
        <v>0</v>
      </c>
      <c r="H470" s="78">
        <f t="shared" si="325"/>
        <v>1</v>
      </c>
      <c r="I470" s="79">
        <f t="shared" ca="1" si="304"/>
        <v>3505038.1875319197</v>
      </c>
      <c r="J470" s="79">
        <f t="shared" ca="1" si="297"/>
        <v>31754.452909320546</v>
      </c>
      <c r="K470" s="80">
        <f t="shared" ca="1" si="298"/>
        <v>-20</v>
      </c>
      <c r="L470" s="80">
        <f t="shared" ca="1" si="305"/>
        <v>-2920.8651562765999</v>
      </c>
      <c r="M470" s="80">
        <f t="shared" ca="1" si="329"/>
        <v>0</v>
      </c>
      <c r="N470" s="80">
        <f t="shared" ca="1" si="306"/>
        <v>0</v>
      </c>
      <c r="O470" s="81">
        <f t="shared" ca="1" si="299"/>
        <v>-1944.1138067905574</v>
      </c>
      <c r="P470" s="79">
        <f t="shared" ca="1" si="300"/>
        <v>3531907.661478173</v>
      </c>
      <c r="Q470" s="35"/>
      <c r="R470">
        <f t="shared" ca="1" si="307"/>
        <v>587</v>
      </c>
      <c r="S470" s="78">
        <f t="shared" ca="1" si="316"/>
        <v>103.83333333333113</v>
      </c>
      <c r="T470" s="55">
        <f t="shared" ca="1" si="308"/>
        <v>7.7799936530410396E-2</v>
      </c>
      <c r="U470" s="78">
        <f t="shared" ca="1" si="309"/>
        <v>4.8802876776730657E-5</v>
      </c>
      <c r="V470" s="79">
        <f t="shared" ca="1" si="317"/>
        <v>460.18428927282844</v>
      </c>
      <c r="W470" s="79">
        <f t="shared" ca="1" si="301"/>
        <v>4.1691130200247208</v>
      </c>
      <c r="X470" s="80">
        <f t="shared" ca="1" si="318"/>
        <v>-9.7605753553461319E-4</v>
      </c>
      <c r="Y470" s="80">
        <f t="shared" ca="1" si="319"/>
        <v>-0.19174345386367853</v>
      </c>
      <c r="Z470" s="80">
        <f t="shared" ca="1" si="310"/>
        <v>0</v>
      </c>
      <c r="AA470" s="80">
        <f t="shared" ca="1" si="320"/>
        <v>0</v>
      </c>
      <c r="AB470" s="81">
        <f t="shared" ca="1" si="302"/>
        <v>-9.4878346552740314E-2</v>
      </c>
      <c r="AC470" s="79">
        <f t="shared" ca="1" si="303"/>
        <v>464.06580443490122</v>
      </c>
      <c r="AD470" s="35"/>
      <c r="AE470" s="55">
        <f t="shared" ca="1" si="321"/>
        <v>7.7799936530410396E-2</v>
      </c>
      <c r="AF470" s="78">
        <f t="shared" ca="1" si="322"/>
        <v>4.8802876776730657E-5</v>
      </c>
      <c r="AG470" s="35"/>
      <c r="AH470" s="35"/>
      <c r="AR470" s="69">
        <f t="shared" si="311"/>
        <v>39</v>
      </c>
      <c r="AS470" s="70">
        <f t="shared" si="323"/>
        <v>467</v>
      </c>
      <c r="AT470" s="71">
        <f t="shared" ca="1" si="295"/>
        <v>1.5297231614834176E-2</v>
      </c>
      <c r="AU470" s="72">
        <f t="shared" ca="1" si="312"/>
        <v>9.059659612918658E-3</v>
      </c>
      <c r="AV470" s="73">
        <f t="shared" ca="1" si="313"/>
        <v>1.0090596596129187</v>
      </c>
      <c r="AW470" s="74">
        <f ca="1">PRODUCT(AV$4:AV470)</f>
        <v>62.988799658663638</v>
      </c>
      <c r="BO470" s="70">
        <f t="shared" si="324"/>
        <v>467</v>
      </c>
      <c r="BP470" s="171">
        <f t="shared" ca="1" si="327"/>
        <v>0.1143</v>
      </c>
      <c r="BQ470" s="172">
        <f t="shared" ca="1" si="314"/>
        <v>9.059659612918658E-3</v>
      </c>
      <c r="BR470" s="172">
        <f t="shared" ca="1" si="326"/>
        <v>1.5875838330290541E-2</v>
      </c>
    </row>
    <row r="471" spans="5:70">
      <c r="E471">
        <f t="shared" si="328"/>
        <v>468</v>
      </c>
      <c r="F471" s="64">
        <f t="shared" si="315"/>
        <v>93.916666666665222</v>
      </c>
      <c r="G471" s="55">
        <f t="shared" si="296"/>
        <v>0</v>
      </c>
      <c r="H471" s="78">
        <f t="shared" si="325"/>
        <v>1</v>
      </c>
      <c r="I471" s="79">
        <f t="shared" ca="1" si="304"/>
        <v>3531907.661478173</v>
      </c>
      <c r="J471" s="79">
        <f t="shared" ca="1" si="297"/>
        <v>31997.881197251787</v>
      </c>
      <c r="K471" s="80">
        <f t="shared" ca="1" si="298"/>
        <v>-20</v>
      </c>
      <c r="L471" s="80">
        <f t="shared" ca="1" si="305"/>
        <v>-2943.2563845651443</v>
      </c>
      <c r="M471" s="80">
        <f t="shared" ca="1" si="329"/>
        <v>0</v>
      </c>
      <c r="N471" s="80">
        <f t="shared" ca="1" si="306"/>
        <v>0</v>
      </c>
      <c r="O471" s="81">
        <f t="shared" ca="1" si="299"/>
        <v>-1944.1138067905574</v>
      </c>
      <c r="P471" s="79">
        <f t="shared" ca="1" si="300"/>
        <v>3558998.1724840691</v>
      </c>
      <c r="Q471" s="35"/>
      <c r="R471">
        <f t="shared" ca="1" si="307"/>
        <v>588</v>
      </c>
      <c r="S471" s="78">
        <f t="shared" ca="1" si="316"/>
        <v>103.91666666666445</v>
      </c>
      <c r="T471" s="55">
        <f t="shared" ca="1" si="308"/>
        <v>7.7799936530410396E-2</v>
      </c>
      <c r="U471" s="78">
        <f t="shared" ca="1" si="309"/>
        <v>4.5006016060999572E-5</v>
      </c>
      <c r="V471" s="79">
        <f t="shared" ca="1" si="317"/>
        <v>427.96151430393206</v>
      </c>
      <c r="W471" s="79">
        <f t="shared" ca="1" si="301"/>
        <v>3.8771856470228441</v>
      </c>
      <c r="X471" s="80">
        <f t="shared" ca="1" si="318"/>
        <v>-9.0012032121999149E-4</v>
      </c>
      <c r="Y471" s="80">
        <f t="shared" ca="1" si="319"/>
        <v>-0.17831729762663837</v>
      </c>
      <c r="Z471" s="80">
        <f t="shared" ca="1" si="310"/>
        <v>0</v>
      </c>
      <c r="AA471" s="80">
        <f t="shared" ca="1" si="320"/>
        <v>0</v>
      </c>
      <c r="AB471" s="81">
        <f t="shared" ca="1" si="302"/>
        <v>-8.749681721282683E-2</v>
      </c>
      <c r="AC471" s="79">
        <f t="shared" ca="1" si="303"/>
        <v>431.57198571579426</v>
      </c>
      <c r="AD471" s="35"/>
      <c r="AE471" s="55">
        <f t="shared" ca="1" si="321"/>
        <v>7.7799936530410396E-2</v>
      </c>
      <c r="AF471" s="78">
        <f t="shared" ca="1" si="322"/>
        <v>4.5006016060999572E-5</v>
      </c>
      <c r="AG471" s="35"/>
      <c r="AH471" s="35"/>
      <c r="AR471" s="69">
        <f t="shared" si="311"/>
        <v>39</v>
      </c>
      <c r="AS471" s="70">
        <f t="shared" si="323"/>
        <v>468</v>
      </c>
      <c r="AT471" s="71">
        <f t="shared" ca="1" si="295"/>
        <v>1.5158643903383801E-2</v>
      </c>
      <c r="AU471" s="72">
        <f t="shared" ca="1" si="312"/>
        <v>9.059659612918658E-3</v>
      </c>
      <c r="AV471" s="73">
        <f t="shared" ca="1" si="313"/>
        <v>1.0090596596129187</v>
      </c>
      <c r="AW471" s="74">
        <f ca="1">PRODUCT(AV$4:AV471)</f>
        <v>63.559456742997455</v>
      </c>
      <c r="BO471" s="70">
        <f t="shared" si="324"/>
        <v>468</v>
      </c>
      <c r="BP471" s="171">
        <f t="shared" ca="1" si="327"/>
        <v>0.1143</v>
      </c>
      <c r="BQ471" s="172">
        <f t="shared" ca="1" si="314"/>
        <v>9.059659612918658E-3</v>
      </c>
      <c r="BR471" s="172">
        <f t="shared" ca="1" si="326"/>
        <v>1.5733299987813018E-2</v>
      </c>
    </row>
    <row r="472" spans="5:70">
      <c r="E472">
        <f t="shared" si="328"/>
        <v>469</v>
      </c>
      <c r="F472" s="64">
        <f t="shared" si="315"/>
        <v>93.99999999999855</v>
      </c>
      <c r="G472" s="55">
        <f t="shared" si="296"/>
        <v>0</v>
      </c>
      <c r="H472" s="78">
        <f t="shared" si="325"/>
        <v>1</v>
      </c>
      <c r="I472" s="79">
        <f t="shared" ca="1" si="304"/>
        <v>3558998.1724840691</v>
      </c>
      <c r="J472" s="79">
        <f t="shared" ca="1" si="297"/>
        <v>32243.312005705233</v>
      </c>
      <c r="K472" s="80">
        <f t="shared" ca="1" si="298"/>
        <v>-20</v>
      </c>
      <c r="L472" s="80">
        <f t="shared" ca="1" si="305"/>
        <v>-2965.831810403391</v>
      </c>
      <c r="M472" s="80">
        <f t="shared" ca="1" si="329"/>
        <v>-26692.486293630518</v>
      </c>
      <c r="N472" s="80">
        <f t="shared" ca="1" si="306"/>
        <v>0</v>
      </c>
      <c r="O472" s="81">
        <f t="shared" ca="1" si="299"/>
        <v>-1944.1138067905574</v>
      </c>
      <c r="P472" s="79">
        <f t="shared" ca="1" si="300"/>
        <v>3559619.0525789494</v>
      </c>
      <c r="Q472" s="35"/>
      <c r="R472">
        <f t="shared" ca="1" si="307"/>
        <v>589</v>
      </c>
      <c r="S472" s="78">
        <f t="shared" ca="1" si="316"/>
        <v>103.99999999999778</v>
      </c>
      <c r="T472" s="55">
        <f t="shared" ca="1" si="308"/>
        <v>7.7799936530410396E-2</v>
      </c>
      <c r="U472" s="78">
        <f t="shared" ca="1" si="309"/>
        <v>4.1504550867967176E-5</v>
      </c>
      <c r="V472" s="79">
        <f t="shared" ca="1" si="317"/>
        <v>397.99571261880226</v>
      </c>
      <c r="W472" s="79">
        <f t="shared" ca="1" si="301"/>
        <v>3.6057056837273436</v>
      </c>
      <c r="X472" s="80">
        <f t="shared" ca="1" si="318"/>
        <v>-8.3009101735934349E-4</v>
      </c>
      <c r="Y472" s="80">
        <f t="shared" ca="1" si="319"/>
        <v>-0.16583154692450094</v>
      </c>
      <c r="Z472" s="80">
        <f t="shared" ca="1" si="310"/>
        <v>-2.9849678446410168</v>
      </c>
      <c r="AA472" s="80">
        <f t="shared" ca="1" si="320"/>
        <v>0</v>
      </c>
      <c r="AB472" s="81">
        <f t="shared" ca="1" si="302"/>
        <v>-8.0689570387056E-2</v>
      </c>
      <c r="AC472" s="79">
        <f t="shared" ca="1" si="303"/>
        <v>398.36909924955972</v>
      </c>
      <c r="AD472" s="35"/>
      <c r="AE472" s="55">
        <f t="shared" ca="1" si="321"/>
        <v>7.7799936530410396E-2</v>
      </c>
      <c r="AF472" s="78">
        <f t="shared" ca="1" si="322"/>
        <v>4.1504550867967176E-5</v>
      </c>
      <c r="AG472" s="35"/>
      <c r="AH472" s="35"/>
      <c r="AR472" s="69">
        <f t="shared" si="311"/>
        <v>40</v>
      </c>
      <c r="AS472" s="70">
        <f t="shared" si="323"/>
        <v>469</v>
      </c>
      <c r="AT472" s="71">
        <f t="shared" ca="1" si="295"/>
        <v>1.5021311749425699E-2</v>
      </c>
      <c r="AU472" s="72">
        <f t="shared" ca="1" si="312"/>
        <v>9.059659612918658E-3</v>
      </c>
      <c r="AV472" s="73">
        <f t="shared" ca="1" si="313"/>
        <v>1.0090596596129187</v>
      </c>
      <c r="AW472" s="74">
        <f ca="1">PRODUCT(AV$4:AV472)</f>
        <v>64.135283786271046</v>
      </c>
      <c r="BO472" s="70">
        <f t="shared" si="324"/>
        <v>469</v>
      </c>
      <c r="BP472" s="171">
        <f t="shared" ca="1" si="327"/>
        <v>0.1143</v>
      </c>
      <c r="BQ472" s="172">
        <f t="shared" ca="1" si="314"/>
        <v>9.059659612918658E-3</v>
      </c>
      <c r="BR472" s="172">
        <f t="shared" ca="1" si="326"/>
        <v>1.5592041400057958E-2</v>
      </c>
    </row>
    <row r="473" spans="5:70">
      <c r="E473">
        <f t="shared" si="328"/>
        <v>470</v>
      </c>
      <c r="F473" s="64">
        <f t="shared" si="315"/>
        <v>94.083333333331879</v>
      </c>
      <c r="G473" s="55">
        <f t="shared" si="296"/>
        <v>0</v>
      </c>
      <c r="H473" s="78">
        <f t="shared" si="325"/>
        <v>1</v>
      </c>
      <c r="I473" s="79">
        <f t="shared" ca="1" si="304"/>
        <v>3559619.0525789494</v>
      </c>
      <c r="J473" s="79">
        <f t="shared" ca="1" si="297"/>
        <v>32248.936968025286</v>
      </c>
      <c r="K473" s="80">
        <f t="shared" ca="1" si="298"/>
        <v>-20</v>
      </c>
      <c r="L473" s="80">
        <f t="shared" ca="1" si="305"/>
        <v>-2966.3492104824581</v>
      </c>
      <c r="M473" s="80">
        <f t="shared" ca="1" si="329"/>
        <v>0</v>
      </c>
      <c r="N473" s="80">
        <f t="shared" ca="1" si="306"/>
        <v>0</v>
      </c>
      <c r="O473" s="81">
        <f t="shared" ca="1" si="299"/>
        <v>-1944.1138067905574</v>
      </c>
      <c r="P473" s="79">
        <f t="shared" ca="1" si="300"/>
        <v>3586937.5265297014</v>
      </c>
      <c r="Q473" s="35"/>
      <c r="R473">
        <f t="shared" ca="1" si="307"/>
        <v>590</v>
      </c>
      <c r="S473" s="78">
        <f t="shared" ca="1" si="316"/>
        <v>104.08333333333111</v>
      </c>
      <c r="T473" s="55">
        <f t="shared" ca="1" si="308"/>
        <v>0</v>
      </c>
      <c r="U473" s="78">
        <f t="shared" ca="1" si="309"/>
        <v>4.1504550867967176E-5</v>
      </c>
      <c r="V473" s="79">
        <f t="shared" ca="1" si="317"/>
        <v>398.36909924955972</v>
      </c>
      <c r="W473" s="79">
        <f t="shared" ca="1" si="301"/>
        <v>3.6090884395060208</v>
      </c>
      <c r="X473" s="80">
        <f t="shared" ca="1" si="318"/>
        <v>-8.3009101735934349E-4</v>
      </c>
      <c r="Y473" s="80">
        <f t="shared" ca="1" si="319"/>
        <v>-0.16598712468731655</v>
      </c>
      <c r="Z473" s="80">
        <f t="shared" ca="1" si="310"/>
        <v>0</v>
      </c>
      <c r="AA473" s="80">
        <f t="shared" ca="1" si="320"/>
        <v>0</v>
      </c>
      <c r="AB473" s="81">
        <f t="shared" ca="1" si="302"/>
        <v>-8.0689570387056E-2</v>
      </c>
      <c r="AC473" s="79">
        <f t="shared" ca="1" si="303"/>
        <v>401.73068090297403</v>
      </c>
      <c r="AD473" s="35"/>
      <c r="AE473" s="55">
        <f t="shared" ca="1" si="321"/>
        <v>0</v>
      </c>
      <c r="AF473" s="78">
        <f t="shared" ca="1" si="322"/>
        <v>4.1504550867967176E-5</v>
      </c>
      <c r="AG473" s="35"/>
      <c r="AH473" s="35"/>
      <c r="AR473" s="69">
        <f t="shared" si="311"/>
        <v>40</v>
      </c>
      <c r="AS473" s="70">
        <f t="shared" si="323"/>
        <v>470</v>
      </c>
      <c r="AT473" s="71">
        <f t="shared" ca="1" si="295"/>
        <v>1.4885223778036367E-2</v>
      </c>
      <c r="AU473" s="72">
        <f t="shared" ca="1" si="312"/>
        <v>9.059659612918658E-3</v>
      </c>
      <c r="AV473" s="73">
        <f t="shared" ca="1" si="313"/>
        <v>1.0090596596129187</v>
      </c>
      <c r="AW473" s="74">
        <f ca="1">PRODUCT(AV$4:AV473)</f>
        <v>64.716327626552598</v>
      </c>
      <c r="BO473" s="70">
        <f t="shared" si="324"/>
        <v>470</v>
      </c>
      <c r="BP473" s="171">
        <f t="shared" ca="1" si="327"/>
        <v>0.1143</v>
      </c>
      <c r="BQ473" s="172">
        <f t="shared" ca="1" si="314"/>
        <v>9.059659612918658E-3</v>
      </c>
      <c r="BR473" s="172">
        <f t="shared" ca="1" si="326"/>
        <v>1.5452051076979095E-2</v>
      </c>
    </row>
    <row r="474" spans="5:70">
      <c r="E474">
        <f t="shared" si="328"/>
        <v>471</v>
      </c>
      <c r="F474" s="64">
        <f t="shared" si="315"/>
        <v>94.166666666665208</v>
      </c>
      <c r="G474" s="55">
        <f t="shared" si="296"/>
        <v>0</v>
      </c>
      <c r="H474" s="78">
        <f t="shared" si="325"/>
        <v>1</v>
      </c>
      <c r="I474" s="79">
        <f t="shared" ca="1" si="304"/>
        <v>3586937.5265297014</v>
      </c>
      <c r="J474" s="79">
        <f t="shared" ca="1" si="297"/>
        <v>32496.433043163484</v>
      </c>
      <c r="K474" s="80">
        <f t="shared" ca="1" si="298"/>
        <v>-20</v>
      </c>
      <c r="L474" s="80">
        <f t="shared" ca="1" si="305"/>
        <v>-2989.114605441418</v>
      </c>
      <c r="M474" s="80">
        <f t="shared" ca="1" si="329"/>
        <v>0</v>
      </c>
      <c r="N474" s="80">
        <f t="shared" ca="1" si="306"/>
        <v>0</v>
      </c>
      <c r="O474" s="81">
        <f t="shared" ca="1" si="299"/>
        <v>-1944.1138067905574</v>
      </c>
      <c r="P474" s="79">
        <f t="shared" ca="1" si="300"/>
        <v>3614480.7311606328</v>
      </c>
      <c r="Q474" s="35"/>
      <c r="R474">
        <f t="shared" ca="1" si="307"/>
        <v>591</v>
      </c>
      <c r="S474" s="78">
        <f t="shared" ca="1" si="316"/>
        <v>104.16666666666444</v>
      </c>
      <c r="T474" s="55">
        <f t="shared" ca="1" si="308"/>
        <v>0</v>
      </c>
      <c r="U474" s="78">
        <f t="shared" ca="1" si="309"/>
        <v>4.1504550867967176E-5</v>
      </c>
      <c r="V474" s="79">
        <f t="shared" ca="1" si="317"/>
        <v>401.73068090297403</v>
      </c>
      <c r="W474" s="79">
        <f t="shared" ca="1" si="301"/>
        <v>3.6395432250469866</v>
      </c>
      <c r="X474" s="80">
        <f t="shared" ca="1" si="318"/>
        <v>-8.3009101735934349E-4</v>
      </c>
      <c r="Y474" s="80">
        <f t="shared" ca="1" si="319"/>
        <v>-0.16738778370957252</v>
      </c>
      <c r="Z474" s="80">
        <f t="shared" ca="1" si="310"/>
        <v>0</v>
      </c>
      <c r="AA474" s="80">
        <f t="shared" ca="1" si="320"/>
        <v>0</v>
      </c>
      <c r="AB474" s="81">
        <f t="shared" ca="1" si="302"/>
        <v>-8.0689570387056E-2</v>
      </c>
      <c r="AC474" s="79">
        <f t="shared" ca="1" si="303"/>
        <v>405.12131668290704</v>
      </c>
      <c r="AD474" s="35"/>
      <c r="AE474" s="55">
        <f t="shared" ca="1" si="321"/>
        <v>0</v>
      </c>
      <c r="AF474" s="78">
        <f t="shared" ca="1" si="322"/>
        <v>4.1504550867967176E-5</v>
      </c>
      <c r="AG474" s="35"/>
      <c r="AH474" s="35"/>
      <c r="AR474" s="69">
        <f t="shared" si="311"/>
        <v>40</v>
      </c>
      <c r="AS474" s="70">
        <f t="shared" si="323"/>
        <v>471</v>
      </c>
      <c r="AT474" s="71">
        <f t="shared" ca="1" si="295"/>
        <v>1.4750368717345235E-2</v>
      </c>
      <c r="AU474" s="72">
        <f t="shared" ca="1" si="312"/>
        <v>9.059659612918658E-3</v>
      </c>
      <c r="AV474" s="73">
        <f t="shared" ca="1" si="313"/>
        <v>1.0090596596129187</v>
      </c>
      <c r="AW474" s="74">
        <f ca="1">PRODUCT(AV$4:AV474)</f>
        <v>65.302635526247286</v>
      </c>
      <c r="BO474" s="70">
        <f t="shared" si="324"/>
        <v>471</v>
      </c>
      <c r="BP474" s="171">
        <f t="shared" ca="1" si="327"/>
        <v>0.1143</v>
      </c>
      <c r="BQ474" s="172">
        <f t="shared" ca="1" si="314"/>
        <v>9.059659612918658E-3</v>
      </c>
      <c r="BR474" s="172">
        <f t="shared" ca="1" si="326"/>
        <v>1.5313317631691465E-2</v>
      </c>
    </row>
    <row r="475" spans="5:70">
      <c r="E475">
        <f t="shared" si="328"/>
        <v>472</v>
      </c>
      <c r="F475" s="64">
        <f t="shared" si="315"/>
        <v>94.249999999998536</v>
      </c>
      <c r="G475" s="55">
        <f t="shared" si="296"/>
        <v>0</v>
      </c>
      <c r="H475" s="78">
        <f t="shared" si="325"/>
        <v>1</v>
      </c>
      <c r="I475" s="79">
        <f t="shared" ca="1" si="304"/>
        <v>3614480.7311606328</v>
      </c>
      <c r="J475" s="79">
        <f t="shared" ca="1" si="297"/>
        <v>32745.965101768685</v>
      </c>
      <c r="K475" s="80">
        <f t="shared" ca="1" si="298"/>
        <v>-20</v>
      </c>
      <c r="L475" s="80">
        <f t="shared" ca="1" si="305"/>
        <v>-3012.0672759671943</v>
      </c>
      <c r="M475" s="80">
        <f t="shared" ca="1" si="329"/>
        <v>0</v>
      </c>
      <c r="N475" s="80">
        <f t="shared" ca="1" si="306"/>
        <v>0</v>
      </c>
      <c r="O475" s="81">
        <f t="shared" ca="1" si="299"/>
        <v>-1944.1138067905574</v>
      </c>
      <c r="P475" s="79">
        <f t="shared" ca="1" si="300"/>
        <v>3642250.5151796439</v>
      </c>
      <c r="Q475" s="35"/>
      <c r="R475">
        <f t="shared" ca="1" si="307"/>
        <v>592</v>
      </c>
      <c r="S475" s="78">
        <f t="shared" ca="1" si="316"/>
        <v>104.24999999999777</v>
      </c>
      <c r="T475" s="55">
        <f t="shared" ca="1" si="308"/>
        <v>0</v>
      </c>
      <c r="U475" s="78">
        <f t="shared" ca="1" si="309"/>
        <v>4.1504550867967176E-5</v>
      </c>
      <c r="V475" s="79">
        <f t="shared" ca="1" si="317"/>
        <v>405.12131668290704</v>
      </c>
      <c r="W475" s="79">
        <f t="shared" ca="1" si="301"/>
        <v>3.6702612310845626</v>
      </c>
      <c r="X475" s="80">
        <f t="shared" ca="1" si="318"/>
        <v>-8.3009101735934349E-4</v>
      </c>
      <c r="Y475" s="80">
        <f t="shared" ca="1" si="319"/>
        <v>-0.16880054861787794</v>
      </c>
      <c r="Z475" s="80">
        <f t="shared" ca="1" si="310"/>
        <v>0</v>
      </c>
      <c r="AA475" s="80">
        <f t="shared" ca="1" si="320"/>
        <v>0</v>
      </c>
      <c r="AB475" s="81">
        <f t="shared" ca="1" si="302"/>
        <v>-8.0689570387056E-2</v>
      </c>
      <c r="AC475" s="79">
        <f t="shared" ca="1" si="303"/>
        <v>408.54125770396934</v>
      </c>
      <c r="AD475" s="35"/>
      <c r="AE475" s="55">
        <f t="shared" ca="1" si="321"/>
        <v>0</v>
      </c>
      <c r="AF475" s="78">
        <f t="shared" ca="1" si="322"/>
        <v>4.1504550867967176E-5</v>
      </c>
      <c r="AG475" s="35"/>
      <c r="AH475" s="35"/>
      <c r="AR475" s="69">
        <f t="shared" si="311"/>
        <v>40</v>
      </c>
      <c r="AS475" s="70">
        <f t="shared" si="323"/>
        <v>472</v>
      </c>
      <c r="AT475" s="71">
        <f t="shared" ca="1" si="295"/>
        <v>1.4616735397601043E-2</v>
      </c>
      <c r="AU475" s="72">
        <f t="shared" ca="1" si="312"/>
        <v>9.059659612918658E-3</v>
      </c>
      <c r="AV475" s="73">
        <f t="shared" ca="1" si="313"/>
        <v>1.0090596596129187</v>
      </c>
      <c r="AW475" s="74">
        <f ca="1">PRODUCT(AV$4:AV475)</f>
        <v>65.894255175941581</v>
      </c>
      <c r="BO475" s="70">
        <f t="shared" si="324"/>
        <v>472</v>
      </c>
      <c r="BP475" s="171">
        <f t="shared" ca="1" si="327"/>
        <v>0.1143</v>
      </c>
      <c r="BQ475" s="172">
        <f t="shared" ca="1" si="314"/>
        <v>9.059659612918658E-3</v>
      </c>
      <c r="BR475" s="172">
        <f t="shared" ca="1" si="326"/>
        <v>1.5175829779545191E-2</v>
      </c>
    </row>
    <row r="476" spans="5:70">
      <c r="E476">
        <f t="shared" si="328"/>
        <v>473</v>
      </c>
      <c r="F476" s="64">
        <f t="shared" si="315"/>
        <v>94.333333333331865</v>
      </c>
      <c r="G476" s="55">
        <f t="shared" si="296"/>
        <v>0</v>
      </c>
      <c r="H476" s="78">
        <f t="shared" si="325"/>
        <v>1</v>
      </c>
      <c r="I476" s="79">
        <f t="shared" ca="1" si="304"/>
        <v>3642250.5151796439</v>
      </c>
      <c r="J476" s="79">
        <f t="shared" ca="1" si="297"/>
        <v>32997.549892505194</v>
      </c>
      <c r="K476" s="80">
        <f t="shared" ca="1" si="298"/>
        <v>-20</v>
      </c>
      <c r="L476" s="80">
        <f t="shared" ca="1" si="305"/>
        <v>-3035.2087626497032</v>
      </c>
      <c r="M476" s="80">
        <f t="shared" ca="1" si="329"/>
        <v>0</v>
      </c>
      <c r="N476" s="80">
        <f t="shared" ca="1" si="306"/>
        <v>0</v>
      </c>
      <c r="O476" s="81">
        <f t="shared" ca="1" si="299"/>
        <v>-1944.1138067905574</v>
      </c>
      <c r="P476" s="79">
        <f t="shared" ca="1" si="300"/>
        <v>3670248.7425027085</v>
      </c>
      <c r="Q476" s="35"/>
      <c r="R476">
        <f t="shared" ca="1" si="307"/>
        <v>593</v>
      </c>
      <c r="S476" s="78">
        <f t="shared" ca="1" si="316"/>
        <v>104.3333333333311</v>
      </c>
      <c r="T476" s="55">
        <f t="shared" ca="1" si="308"/>
        <v>0</v>
      </c>
      <c r="U476" s="78">
        <f t="shared" ca="1" si="309"/>
        <v>4.1504550867967176E-5</v>
      </c>
      <c r="V476" s="79">
        <f t="shared" ca="1" si="317"/>
        <v>408.54125770396934</v>
      </c>
      <c r="W476" s="79">
        <f t="shared" ca="1" si="301"/>
        <v>3.7012447326316447</v>
      </c>
      <c r="X476" s="80">
        <f t="shared" ca="1" si="318"/>
        <v>-8.3009101735934349E-4</v>
      </c>
      <c r="Y476" s="80">
        <f t="shared" ca="1" si="319"/>
        <v>-0.17022552404332056</v>
      </c>
      <c r="Z476" s="80">
        <f t="shared" ca="1" si="310"/>
        <v>0</v>
      </c>
      <c r="AA476" s="80">
        <f t="shared" ca="1" si="320"/>
        <v>0</v>
      </c>
      <c r="AB476" s="81">
        <f t="shared" ca="1" si="302"/>
        <v>-8.0689570387056E-2</v>
      </c>
      <c r="AC476" s="79">
        <f t="shared" ca="1" si="303"/>
        <v>411.9907572511533</v>
      </c>
      <c r="AD476" s="35"/>
      <c r="AE476" s="55">
        <f t="shared" ca="1" si="321"/>
        <v>0</v>
      </c>
      <c r="AF476" s="78">
        <f t="shared" ca="1" si="322"/>
        <v>4.1504550867967176E-5</v>
      </c>
      <c r="AG476" s="35"/>
      <c r="AH476" s="35"/>
      <c r="AR476" s="69">
        <f t="shared" si="311"/>
        <v>40</v>
      </c>
      <c r="AS476" s="70">
        <f t="shared" si="323"/>
        <v>473</v>
      </c>
      <c r="AT476" s="71">
        <f t="shared" ref="AT476:AT539" ca="1" si="330">(1-AU476)*AT475</f>
        <v>1.4484312750246678E-2</v>
      </c>
      <c r="AU476" s="72">
        <f t="shared" ca="1" si="312"/>
        <v>9.059659612918658E-3</v>
      </c>
      <c r="AV476" s="73">
        <f t="shared" ca="1" si="313"/>
        <v>1.0090596596129187</v>
      </c>
      <c r="AW476" s="74">
        <f ca="1">PRODUCT(AV$4:AV476)</f>
        <v>66.491234698282412</v>
      </c>
      <c r="BO476" s="70">
        <f t="shared" si="324"/>
        <v>473</v>
      </c>
      <c r="BP476" s="171">
        <f t="shared" ca="1" si="327"/>
        <v>0.1143</v>
      </c>
      <c r="BQ476" s="172">
        <f t="shared" ca="1" si="314"/>
        <v>9.059659612918658E-3</v>
      </c>
      <c r="BR476" s="172">
        <f t="shared" ca="1" si="326"/>
        <v>1.5039576337207584E-2</v>
      </c>
    </row>
    <row r="477" spans="5:70">
      <c r="E477">
        <f t="shared" si="328"/>
        <v>474</v>
      </c>
      <c r="F477" s="64">
        <f t="shared" si="315"/>
        <v>94.416666666665193</v>
      </c>
      <c r="G477" s="55">
        <f t="shared" si="296"/>
        <v>0</v>
      </c>
      <c r="H477" s="78">
        <f t="shared" si="325"/>
        <v>1</v>
      </c>
      <c r="I477" s="79">
        <f t="shared" ca="1" si="304"/>
        <v>3670248.7425027085</v>
      </c>
      <c r="J477" s="79">
        <f t="shared" ca="1" si="297"/>
        <v>33251.204301817277</v>
      </c>
      <c r="K477" s="80">
        <f t="shared" ca="1" si="298"/>
        <v>-20</v>
      </c>
      <c r="L477" s="80">
        <f t="shared" ca="1" si="305"/>
        <v>-3058.5406187522572</v>
      </c>
      <c r="M477" s="80">
        <f t="shared" ca="1" si="329"/>
        <v>0</v>
      </c>
      <c r="N477" s="80">
        <f t="shared" ca="1" si="306"/>
        <v>0</v>
      </c>
      <c r="O477" s="81">
        <f t="shared" ca="1" si="299"/>
        <v>-1944.1138067905574</v>
      </c>
      <c r="P477" s="79">
        <f t="shared" ca="1" si="300"/>
        <v>3698477.292378983</v>
      </c>
      <c r="Q477" s="35"/>
      <c r="R477">
        <f t="shared" ca="1" si="307"/>
        <v>594</v>
      </c>
      <c r="S477" s="78">
        <f t="shared" ca="1" si="316"/>
        <v>104.41666666666443</v>
      </c>
      <c r="T477" s="55">
        <f t="shared" ca="1" si="308"/>
        <v>0</v>
      </c>
      <c r="U477" s="78">
        <f t="shared" ca="1" si="309"/>
        <v>4.1504550867967176E-5</v>
      </c>
      <c r="V477" s="79">
        <f t="shared" ca="1" si="317"/>
        <v>411.9907572511533</v>
      </c>
      <c r="W477" s="79">
        <f t="shared" ca="1" si="301"/>
        <v>3.7324960243640484</v>
      </c>
      <c r="X477" s="80">
        <f t="shared" ca="1" si="318"/>
        <v>-8.3009101735934349E-4</v>
      </c>
      <c r="Y477" s="80">
        <f t="shared" ca="1" si="319"/>
        <v>-0.17166281552131388</v>
      </c>
      <c r="Z477" s="80">
        <f t="shared" ca="1" si="310"/>
        <v>0</v>
      </c>
      <c r="AA477" s="80">
        <f t="shared" ca="1" si="320"/>
        <v>0</v>
      </c>
      <c r="AB477" s="81">
        <f t="shared" ca="1" si="302"/>
        <v>-8.0689570387056E-2</v>
      </c>
      <c r="AC477" s="79">
        <f t="shared" ca="1" si="303"/>
        <v>415.47007079859162</v>
      </c>
      <c r="AD477" s="35"/>
      <c r="AE477" s="55">
        <f t="shared" ca="1" si="321"/>
        <v>0</v>
      </c>
      <c r="AF477" s="78">
        <f t="shared" ca="1" si="322"/>
        <v>4.1504550867967176E-5</v>
      </c>
      <c r="AG477" s="35"/>
      <c r="AH477" s="35"/>
      <c r="AR477" s="69">
        <f t="shared" si="311"/>
        <v>40</v>
      </c>
      <c r="AS477" s="70">
        <f t="shared" si="323"/>
        <v>474</v>
      </c>
      <c r="AT477" s="71">
        <f t="shared" ca="1" si="330"/>
        <v>1.4353089807002386E-2</v>
      </c>
      <c r="AU477" s="72">
        <f t="shared" ca="1" si="312"/>
        <v>9.059659612918658E-3</v>
      </c>
      <c r="AV477" s="73">
        <f t="shared" ca="1" si="313"/>
        <v>1.0090596596129187</v>
      </c>
      <c r="AW477" s="74">
        <f ca="1">PRODUCT(AV$4:AV477)</f>
        <v>67.093622651891536</v>
      </c>
      <c r="BO477" s="70">
        <f t="shared" si="324"/>
        <v>474</v>
      </c>
      <c r="BP477" s="171">
        <f t="shared" ca="1" si="327"/>
        <v>0.1143</v>
      </c>
      <c r="BQ477" s="172">
        <f t="shared" ca="1" si="314"/>
        <v>9.059659612918658E-3</v>
      </c>
      <c r="BR477" s="172">
        <f t="shared" ca="1" si="326"/>
        <v>1.4904546221753485E-2</v>
      </c>
    </row>
    <row r="478" spans="5:70">
      <c r="E478">
        <f t="shared" si="328"/>
        <v>475</v>
      </c>
      <c r="F478" s="64">
        <f t="shared" si="315"/>
        <v>94.499999999998522</v>
      </c>
      <c r="G478" s="55">
        <f t="shared" si="296"/>
        <v>0</v>
      </c>
      <c r="H478" s="78">
        <f t="shared" si="325"/>
        <v>1</v>
      </c>
      <c r="I478" s="79">
        <f t="shared" ca="1" si="304"/>
        <v>3698477.292378983</v>
      </c>
      <c r="J478" s="79">
        <f t="shared" ca="1" si="297"/>
        <v>33506.94535506262</v>
      </c>
      <c r="K478" s="80">
        <f t="shared" ca="1" si="298"/>
        <v>-20</v>
      </c>
      <c r="L478" s="80">
        <f t="shared" ca="1" si="305"/>
        <v>-3082.0644103158193</v>
      </c>
      <c r="M478" s="80">
        <f t="shared" ca="1" si="329"/>
        <v>0</v>
      </c>
      <c r="N478" s="80">
        <f t="shared" ca="1" si="306"/>
        <v>0</v>
      </c>
      <c r="O478" s="81">
        <f t="shared" ca="1" si="299"/>
        <v>-1944.1138067905574</v>
      </c>
      <c r="P478" s="79">
        <f t="shared" ca="1" si="300"/>
        <v>3726938.0595169393</v>
      </c>
      <c r="Q478" s="35"/>
      <c r="R478">
        <f t="shared" ca="1" si="307"/>
        <v>595</v>
      </c>
      <c r="S478" s="78">
        <f t="shared" ca="1" si="316"/>
        <v>104.49999999999775</v>
      </c>
      <c r="T478" s="55">
        <f t="shared" ca="1" si="308"/>
        <v>0</v>
      </c>
      <c r="U478" s="78">
        <f t="shared" ca="1" si="309"/>
        <v>4.1504550867967176E-5</v>
      </c>
      <c r="V478" s="79">
        <f t="shared" ca="1" si="317"/>
        <v>415.47007079859162</v>
      </c>
      <c r="W478" s="79">
        <f t="shared" ca="1" si="301"/>
        <v>3.7640174207904562</v>
      </c>
      <c r="X478" s="80">
        <f t="shared" ca="1" si="318"/>
        <v>-8.3009101735934349E-4</v>
      </c>
      <c r="Y478" s="80">
        <f t="shared" ca="1" si="319"/>
        <v>-0.17311252949941319</v>
      </c>
      <c r="Z478" s="80">
        <f t="shared" ca="1" si="310"/>
        <v>0</v>
      </c>
      <c r="AA478" s="80">
        <f t="shared" ca="1" si="320"/>
        <v>0</v>
      </c>
      <c r="AB478" s="81">
        <f t="shared" ca="1" si="302"/>
        <v>-8.0689570387056E-2</v>
      </c>
      <c r="AC478" s="79">
        <f t="shared" ca="1" si="303"/>
        <v>418.9794560284783</v>
      </c>
      <c r="AD478" s="35"/>
      <c r="AE478" s="55">
        <f t="shared" ca="1" si="321"/>
        <v>0</v>
      </c>
      <c r="AF478" s="78">
        <f t="shared" ca="1" si="322"/>
        <v>4.1504550867967176E-5</v>
      </c>
      <c r="AG478" s="35"/>
      <c r="AH478" s="35"/>
      <c r="AR478" s="69">
        <f t="shared" si="311"/>
        <v>40</v>
      </c>
      <c r="AS478" s="70">
        <f t="shared" si="323"/>
        <v>475</v>
      </c>
      <c r="AT478" s="71">
        <f t="shared" ca="1" si="330"/>
        <v>1.4223055698957291E-2</v>
      </c>
      <c r="AU478" s="72">
        <f t="shared" ca="1" si="312"/>
        <v>9.059659612918658E-3</v>
      </c>
      <c r="AV478" s="73">
        <f t="shared" ca="1" si="313"/>
        <v>1.0090596596129187</v>
      </c>
      <c r="AW478" s="74">
        <f ca="1">PRODUCT(AV$4:AV478)</f>
        <v>67.701468035315287</v>
      </c>
      <c r="BO478" s="70">
        <f t="shared" si="324"/>
        <v>475</v>
      </c>
      <c r="BP478" s="171">
        <f t="shared" ca="1" si="327"/>
        <v>0.1143</v>
      </c>
      <c r="BQ478" s="172">
        <f t="shared" ca="1" si="314"/>
        <v>9.059659612918658E-3</v>
      </c>
      <c r="BR478" s="172">
        <f t="shared" ca="1" si="326"/>
        <v>1.4770728449763772E-2</v>
      </c>
    </row>
    <row r="479" spans="5:70">
      <c r="E479">
        <f t="shared" si="328"/>
        <v>476</v>
      </c>
      <c r="F479" s="64">
        <f t="shared" si="315"/>
        <v>94.583333333331851</v>
      </c>
      <c r="G479" s="55">
        <f t="shared" si="296"/>
        <v>0</v>
      </c>
      <c r="H479" s="78">
        <f t="shared" si="325"/>
        <v>1</v>
      </c>
      <c r="I479" s="79">
        <f t="shared" ca="1" si="304"/>
        <v>3726938.0595169393</v>
      </c>
      <c r="J479" s="79">
        <f t="shared" ca="1" si="297"/>
        <v>33764.790217655049</v>
      </c>
      <c r="K479" s="80">
        <f t="shared" ca="1" si="298"/>
        <v>-20</v>
      </c>
      <c r="L479" s="80">
        <f t="shared" ca="1" si="305"/>
        <v>-3105.7817162641163</v>
      </c>
      <c r="M479" s="80">
        <f t="shared" ca="1" si="329"/>
        <v>0</v>
      </c>
      <c r="N479" s="80">
        <f t="shared" ca="1" si="306"/>
        <v>0</v>
      </c>
      <c r="O479" s="81">
        <f t="shared" ca="1" si="299"/>
        <v>-1944.1138067905574</v>
      </c>
      <c r="P479" s="79">
        <f t="shared" ca="1" si="300"/>
        <v>3755632.9542115396</v>
      </c>
      <c r="Q479" s="35"/>
      <c r="R479">
        <f t="shared" ca="1" si="307"/>
        <v>596</v>
      </c>
      <c r="S479" s="78">
        <f t="shared" ca="1" si="316"/>
        <v>104.58333333333108</v>
      </c>
      <c r="T479" s="55">
        <f t="shared" ca="1" si="308"/>
        <v>0</v>
      </c>
      <c r="U479" s="78">
        <f t="shared" ca="1" si="309"/>
        <v>4.1504550867967176E-5</v>
      </c>
      <c r="V479" s="79">
        <f t="shared" ca="1" si="317"/>
        <v>418.9794560284783</v>
      </c>
      <c r="W479" s="79">
        <f t="shared" ca="1" si="301"/>
        <v>3.7958112564238338</v>
      </c>
      <c r="X479" s="80">
        <f t="shared" ca="1" si="318"/>
        <v>-8.3009101735934349E-4</v>
      </c>
      <c r="Y479" s="80">
        <f t="shared" ca="1" si="319"/>
        <v>-0.1745747733451993</v>
      </c>
      <c r="Z479" s="80">
        <f t="shared" ca="1" si="310"/>
        <v>0</v>
      </c>
      <c r="AA479" s="80">
        <f t="shared" ca="1" si="320"/>
        <v>0</v>
      </c>
      <c r="AB479" s="81">
        <f t="shared" ca="1" si="302"/>
        <v>-8.0689570387056E-2</v>
      </c>
      <c r="AC479" s="79">
        <f t="shared" ca="1" si="303"/>
        <v>422.51917285015253</v>
      </c>
      <c r="AD479" s="35"/>
      <c r="AE479" s="55">
        <f t="shared" ca="1" si="321"/>
        <v>0</v>
      </c>
      <c r="AF479" s="78">
        <f t="shared" ca="1" si="322"/>
        <v>4.1504550867967176E-5</v>
      </c>
      <c r="AG479" s="35"/>
      <c r="AH479" s="35"/>
      <c r="AR479" s="69">
        <f t="shared" si="311"/>
        <v>40</v>
      </c>
      <c r="AS479" s="70">
        <f t="shared" si="323"/>
        <v>476</v>
      </c>
      <c r="AT479" s="71">
        <f t="shared" ca="1" si="330"/>
        <v>1.4094199655669156E-2</v>
      </c>
      <c r="AU479" s="72">
        <f t="shared" ca="1" si="312"/>
        <v>9.059659612918658E-3</v>
      </c>
      <c r="AV479" s="73">
        <f t="shared" ca="1" si="313"/>
        <v>1.0090596596129187</v>
      </c>
      <c r="AW479" s="74">
        <f ca="1">PRODUCT(AV$4:AV479)</f>
        <v>68.314820291010136</v>
      </c>
      <c r="BO479" s="70">
        <f t="shared" si="324"/>
        <v>476</v>
      </c>
      <c r="BP479" s="171">
        <f t="shared" ca="1" si="327"/>
        <v>0.1143</v>
      </c>
      <c r="BQ479" s="172">
        <f t="shared" ca="1" si="314"/>
        <v>9.059659612918658E-3</v>
      </c>
      <c r="BR479" s="172">
        <f t="shared" ca="1" si="326"/>
        <v>1.4638112136431965E-2</v>
      </c>
    </row>
    <row r="480" spans="5:70">
      <c r="E480">
        <f t="shared" si="328"/>
        <v>477</v>
      </c>
      <c r="F480" s="64">
        <f t="shared" si="315"/>
        <v>94.666666666665179</v>
      </c>
      <c r="G480" s="55">
        <f t="shared" si="296"/>
        <v>0</v>
      </c>
      <c r="H480" s="78">
        <f t="shared" si="325"/>
        <v>1</v>
      </c>
      <c r="I480" s="79">
        <f t="shared" ca="1" si="304"/>
        <v>3755632.9542115396</v>
      </c>
      <c r="J480" s="79">
        <f t="shared" ca="1" si="297"/>
        <v>34024.756196216673</v>
      </c>
      <c r="K480" s="80">
        <f t="shared" ca="1" si="298"/>
        <v>-20</v>
      </c>
      <c r="L480" s="80">
        <f t="shared" ca="1" si="305"/>
        <v>-3129.6941285096163</v>
      </c>
      <c r="M480" s="80">
        <f t="shared" ca="1" si="329"/>
        <v>0</v>
      </c>
      <c r="N480" s="80">
        <f t="shared" ca="1" si="306"/>
        <v>0</v>
      </c>
      <c r="O480" s="81">
        <f t="shared" ca="1" si="299"/>
        <v>-1944.1138067905574</v>
      </c>
      <c r="P480" s="79">
        <f t="shared" ca="1" si="300"/>
        <v>3784563.902472456</v>
      </c>
      <c r="Q480" s="35"/>
      <c r="R480">
        <f t="shared" ca="1" si="307"/>
        <v>597</v>
      </c>
      <c r="S480" s="78">
        <f t="shared" ca="1" si="316"/>
        <v>104.66666666666441</v>
      </c>
      <c r="T480" s="55">
        <f t="shared" ca="1" si="308"/>
        <v>0</v>
      </c>
      <c r="U480" s="78">
        <f t="shared" ca="1" si="309"/>
        <v>4.1504550867967176E-5</v>
      </c>
      <c r="V480" s="79">
        <f t="shared" ca="1" si="317"/>
        <v>422.51917285015253</v>
      </c>
      <c r="W480" s="79">
        <f t="shared" ca="1" si="301"/>
        <v>3.8278798859543244</v>
      </c>
      <c r="X480" s="80">
        <f t="shared" ca="1" si="318"/>
        <v>-8.3009101735934349E-4</v>
      </c>
      <c r="Y480" s="80">
        <f t="shared" ca="1" si="319"/>
        <v>-0.17604965535423023</v>
      </c>
      <c r="Z480" s="80">
        <f t="shared" ca="1" si="310"/>
        <v>0</v>
      </c>
      <c r="AA480" s="80">
        <f t="shared" ca="1" si="320"/>
        <v>0</v>
      </c>
      <c r="AB480" s="81">
        <f t="shared" ca="1" si="302"/>
        <v>-8.0689570387056E-2</v>
      </c>
      <c r="AC480" s="79">
        <f t="shared" ca="1" si="303"/>
        <v>426.0894834193482</v>
      </c>
      <c r="AD480" s="35"/>
      <c r="AE480" s="55">
        <f t="shared" ca="1" si="321"/>
        <v>0</v>
      </c>
      <c r="AF480" s="78">
        <f t="shared" ca="1" si="322"/>
        <v>4.1504550867967176E-5</v>
      </c>
      <c r="AG480" s="35"/>
      <c r="AH480" s="35"/>
      <c r="AR480" s="69">
        <f t="shared" si="311"/>
        <v>40</v>
      </c>
      <c r="AS480" s="70">
        <f t="shared" si="323"/>
        <v>477</v>
      </c>
      <c r="AT480" s="71">
        <f t="shared" ca="1" si="330"/>
        <v>1.3966511004272278E-2</v>
      </c>
      <c r="AU480" s="72">
        <f t="shared" ca="1" si="312"/>
        <v>9.059659612918658E-3</v>
      </c>
      <c r="AV480" s="73">
        <f t="shared" ca="1" si="313"/>
        <v>1.0090596596129187</v>
      </c>
      <c r="AW480" s="74">
        <f ca="1">PRODUCT(AV$4:AV480)</f>
        <v>68.933729309364395</v>
      </c>
      <c r="BO480" s="70">
        <f t="shared" si="324"/>
        <v>477</v>
      </c>
      <c r="BP480" s="171">
        <f t="shared" ca="1" si="327"/>
        <v>0.1143</v>
      </c>
      <c r="BQ480" s="172">
        <f t="shared" ca="1" si="314"/>
        <v>9.059659612918658E-3</v>
      </c>
      <c r="BR480" s="172">
        <f t="shared" ca="1" si="326"/>
        <v>1.450668649467885E-2</v>
      </c>
    </row>
    <row r="481" spans="5:70">
      <c r="E481">
        <f t="shared" si="328"/>
        <v>478</v>
      </c>
      <c r="F481" s="64">
        <f t="shared" si="315"/>
        <v>94.749999999998508</v>
      </c>
      <c r="G481" s="55">
        <f t="shared" si="296"/>
        <v>0</v>
      </c>
      <c r="H481" s="78">
        <f t="shared" si="325"/>
        <v>1</v>
      </c>
      <c r="I481" s="79">
        <f t="shared" ca="1" si="304"/>
        <v>3784563.902472456</v>
      </c>
      <c r="J481" s="79">
        <f t="shared" ca="1" si="297"/>
        <v>34286.860739739539</v>
      </c>
      <c r="K481" s="80">
        <f t="shared" ca="1" si="298"/>
        <v>-20</v>
      </c>
      <c r="L481" s="80">
        <f t="shared" ca="1" si="305"/>
        <v>-3153.8032520603801</v>
      </c>
      <c r="M481" s="80">
        <f t="shared" ca="1" si="329"/>
        <v>0</v>
      </c>
      <c r="N481" s="80">
        <f t="shared" ca="1" si="306"/>
        <v>0</v>
      </c>
      <c r="O481" s="81">
        <f t="shared" ca="1" si="299"/>
        <v>-1944.1138067905574</v>
      </c>
      <c r="P481" s="79">
        <f t="shared" ca="1" si="300"/>
        <v>3813732.8461533445</v>
      </c>
      <c r="Q481" s="35"/>
      <c r="R481">
        <f t="shared" ca="1" si="307"/>
        <v>598</v>
      </c>
      <c r="S481" s="78">
        <f t="shared" ca="1" si="316"/>
        <v>104.74999999999774</v>
      </c>
      <c r="T481" s="55">
        <f t="shared" ca="1" si="308"/>
        <v>0</v>
      </c>
      <c r="U481" s="78">
        <f t="shared" ca="1" si="309"/>
        <v>4.1504550867967176E-5</v>
      </c>
      <c r="V481" s="79">
        <f t="shared" ca="1" si="317"/>
        <v>426.0894834193482</v>
      </c>
      <c r="W481" s="79">
        <f t="shared" ca="1" si="301"/>
        <v>3.8602256844236429</v>
      </c>
      <c r="X481" s="80">
        <f t="shared" ca="1" si="318"/>
        <v>-8.3009101735934349E-4</v>
      </c>
      <c r="Y481" s="80">
        <f t="shared" ca="1" si="319"/>
        <v>-0.17753728475806177</v>
      </c>
      <c r="Z481" s="80">
        <f t="shared" ca="1" si="310"/>
        <v>0</v>
      </c>
      <c r="AA481" s="80">
        <f t="shared" ca="1" si="320"/>
        <v>0</v>
      </c>
      <c r="AB481" s="81">
        <f t="shared" ca="1" si="302"/>
        <v>-8.0689570387056E-2</v>
      </c>
      <c r="AC481" s="79">
        <f t="shared" ca="1" si="303"/>
        <v>429.69065215760941</v>
      </c>
      <c r="AD481" s="35"/>
      <c r="AE481" s="55">
        <f t="shared" ca="1" si="321"/>
        <v>0</v>
      </c>
      <c r="AF481" s="78">
        <f t="shared" ca="1" si="322"/>
        <v>4.1504550867967176E-5</v>
      </c>
      <c r="AG481" s="35"/>
      <c r="AH481" s="35"/>
      <c r="AR481" s="69">
        <f t="shared" si="311"/>
        <v>40</v>
      </c>
      <c r="AS481" s="70">
        <f t="shared" si="323"/>
        <v>478</v>
      </c>
      <c r="AT481" s="71">
        <f t="shared" ca="1" si="330"/>
        <v>1.3839979168593489E-2</v>
      </c>
      <c r="AU481" s="72">
        <f t="shared" ca="1" si="312"/>
        <v>9.059659612918658E-3</v>
      </c>
      <c r="AV481" s="73">
        <f t="shared" ca="1" si="313"/>
        <v>1.0090596596129187</v>
      </c>
      <c r="AW481" s="74">
        <f ca="1">PRODUCT(AV$4:AV481)</f>
        <v>69.558245432756308</v>
      </c>
      <c r="BO481" s="70">
        <f t="shared" si="324"/>
        <v>478</v>
      </c>
      <c r="BP481" s="171">
        <f t="shared" ca="1" si="327"/>
        <v>0.1143</v>
      </c>
      <c r="BQ481" s="172">
        <f t="shared" ca="1" si="314"/>
        <v>9.059659612918658E-3</v>
      </c>
      <c r="BR481" s="172">
        <f t="shared" ca="1" si="326"/>
        <v>1.4376440834275053E-2</v>
      </c>
    </row>
    <row r="482" spans="5:70">
      <c r="E482">
        <f t="shared" si="328"/>
        <v>479</v>
      </c>
      <c r="F482" s="64">
        <f t="shared" si="315"/>
        <v>94.833333333331836</v>
      </c>
      <c r="G482" s="55">
        <f t="shared" si="296"/>
        <v>0</v>
      </c>
      <c r="H482" s="78">
        <f t="shared" si="325"/>
        <v>1</v>
      </c>
      <c r="I482" s="79">
        <f t="shared" ca="1" si="304"/>
        <v>3813732.8461533445</v>
      </c>
      <c r="J482" s="79">
        <f t="shared" ca="1" si="297"/>
        <v>34551.121440756782</v>
      </c>
      <c r="K482" s="80">
        <f t="shared" ca="1" si="298"/>
        <v>-20</v>
      </c>
      <c r="L482" s="80">
        <f t="shared" ca="1" si="305"/>
        <v>-3178.1107051277872</v>
      </c>
      <c r="M482" s="80">
        <f t="shared" ca="1" si="329"/>
        <v>0</v>
      </c>
      <c r="N482" s="80">
        <f t="shared" ca="1" si="306"/>
        <v>0</v>
      </c>
      <c r="O482" s="81">
        <f t="shared" ca="1" si="299"/>
        <v>-1944.1138067905574</v>
      </c>
      <c r="P482" s="79">
        <f t="shared" ca="1" si="300"/>
        <v>3843141.7430821825</v>
      </c>
      <c r="Q482" s="35"/>
      <c r="R482">
        <f t="shared" ca="1" si="307"/>
        <v>599</v>
      </c>
      <c r="S482" s="78">
        <f t="shared" ca="1" si="316"/>
        <v>104.83333333333107</v>
      </c>
      <c r="T482" s="55">
        <f t="shared" ca="1" si="308"/>
        <v>0</v>
      </c>
      <c r="U482" s="78">
        <f t="shared" ca="1" si="309"/>
        <v>4.1504550867967176E-5</v>
      </c>
      <c r="V482" s="79">
        <f t="shared" ca="1" si="317"/>
        <v>429.69065215760941</v>
      </c>
      <c r="W482" s="79">
        <f t="shared" ca="1" si="301"/>
        <v>3.8928510474009732</v>
      </c>
      <c r="X482" s="80">
        <f t="shared" ca="1" si="318"/>
        <v>-8.3009101735934349E-4</v>
      </c>
      <c r="Y482" s="80">
        <f t="shared" ca="1" si="319"/>
        <v>-0.17903777173233726</v>
      </c>
      <c r="Z482" s="80">
        <f t="shared" ca="1" si="310"/>
        <v>0</v>
      </c>
      <c r="AA482" s="80">
        <f t="shared" ca="1" si="320"/>
        <v>0</v>
      </c>
      <c r="AB482" s="81">
        <f t="shared" ca="1" si="302"/>
        <v>-8.0689570387056E-2</v>
      </c>
      <c r="AC482" s="79">
        <f t="shared" ca="1" si="303"/>
        <v>433.32294577187366</v>
      </c>
      <c r="AD482" s="35"/>
      <c r="AE482" s="55">
        <f t="shared" ca="1" si="321"/>
        <v>0</v>
      </c>
      <c r="AF482" s="78">
        <f t="shared" ca="1" si="322"/>
        <v>4.1504550867967176E-5</v>
      </c>
      <c r="AG482" s="35"/>
      <c r="AH482" s="35"/>
      <c r="AR482" s="69">
        <f t="shared" si="311"/>
        <v>40</v>
      </c>
      <c r="AS482" s="70">
        <f t="shared" si="323"/>
        <v>479</v>
      </c>
      <c r="AT482" s="71">
        <f t="shared" ca="1" si="330"/>
        <v>1.3714593668276147E-2</v>
      </c>
      <c r="AU482" s="72">
        <f t="shared" ca="1" si="312"/>
        <v>9.059659612918658E-3</v>
      </c>
      <c r="AV482" s="73">
        <f t="shared" ca="1" si="313"/>
        <v>1.0090596596129187</v>
      </c>
      <c r="AW482" s="74">
        <f ca="1">PRODUCT(AV$4:AV482)</f>
        <v>70.188419459648941</v>
      </c>
      <c r="BO482" s="70">
        <f t="shared" si="324"/>
        <v>479</v>
      </c>
      <c r="BP482" s="171">
        <f t="shared" ca="1" si="327"/>
        <v>0.1143</v>
      </c>
      <c r="BQ482" s="172">
        <f t="shared" ca="1" si="314"/>
        <v>9.059659612918658E-3</v>
      </c>
      <c r="BR482" s="172">
        <f t="shared" ca="1" si="326"/>
        <v>1.424736456097149E-2</v>
      </c>
    </row>
    <row r="483" spans="5:70">
      <c r="E483">
        <f t="shared" si="328"/>
        <v>480</v>
      </c>
      <c r="F483" s="64">
        <f t="shared" si="315"/>
        <v>94.916666666665165</v>
      </c>
      <c r="G483" s="55">
        <f t="shared" si="296"/>
        <v>0</v>
      </c>
      <c r="H483" s="78">
        <f t="shared" si="325"/>
        <v>1</v>
      </c>
      <c r="I483" s="79">
        <f t="shared" ca="1" si="304"/>
        <v>3843141.7430821825</v>
      </c>
      <c r="J483" s="79">
        <f t="shared" ca="1" si="297"/>
        <v>34817.556036523463</v>
      </c>
      <c r="K483" s="80">
        <f t="shared" ca="1" si="298"/>
        <v>-20</v>
      </c>
      <c r="L483" s="80">
        <f t="shared" ca="1" si="305"/>
        <v>-3202.6181192351523</v>
      </c>
      <c r="M483" s="80">
        <f t="shared" ca="1" si="329"/>
        <v>0</v>
      </c>
      <c r="N483" s="80">
        <f t="shared" ca="1" si="306"/>
        <v>0</v>
      </c>
      <c r="O483" s="81">
        <f t="shared" ca="1" si="299"/>
        <v>-1944.1138067905574</v>
      </c>
      <c r="P483" s="79">
        <f t="shared" ca="1" si="300"/>
        <v>3872792.5671926802</v>
      </c>
      <c r="Q483" s="35"/>
      <c r="R483">
        <f t="shared" ca="1" si="307"/>
        <v>600</v>
      </c>
      <c r="S483" s="78">
        <f t="shared" ca="1" si="316"/>
        <v>104.9166666666644</v>
      </c>
      <c r="T483" s="55">
        <f t="shared" ca="1" si="308"/>
        <v>0</v>
      </c>
      <c r="U483" s="78">
        <f t="shared" ca="1" si="309"/>
        <v>4.1504550867967176E-5</v>
      </c>
      <c r="V483" s="79">
        <f t="shared" ca="1" si="317"/>
        <v>433.32294577187366</v>
      </c>
      <c r="W483" s="79">
        <f t="shared" ca="1" si="301"/>
        <v>3.9257583911603855</v>
      </c>
      <c r="X483" s="80">
        <f t="shared" ca="1" si="318"/>
        <v>-8.3009101735934349E-4</v>
      </c>
      <c r="Y483" s="80">
        <f t="shared" ca="1" si="319"/>
        <v>-0.18055122740494736</v>
      </c>
      <c r="Z483" s="80">
        <f t="shared" ca="1" si="310"/>
        <v>0</v>
      </c>
      <c r="AA483" s="80">
        <f t="shared" ca="1" si="320"/>
        <v>0</v>
      </c>
      <c r="AB483" s="81">
        <f t="shared" ca="1" si="302"/>
        <v>-8.0689570387056E-2</v>
      </c>
      <c r="AC483" s="79">
        <f t="shared" ca="1" si="303"/>
        <v>436.98663327422474</v>
      </c>
      <c r="AD483" s="35"/>
      <c r="AE483" s="55">
        <f t="shared" ca="1" si="321"/>
        <v>0</v>
      </c>
      <c r="AF483" s="78">
        <f t="shared" ca="1" si="322"/>
        <v>4.1504550867967176E-5</v>
      </c>
      <c r="AG483" s="35"/>
      <c r="AH483" s="35"/>
      <c r="AR483" s="69">
        <f t="shared" si="311"/>
        <v>40</v>
      </c>
      <c r="AS483" s="70">
        <f t="shared" si="323"/>
        <v>480</v>
      </c>
      <c r="AT483" s="71">
        <f t="shared" ca="1" si="330"/>
        <v>1.3590344117912075E-2</v>
      </c>
      <c r="AU483" s="72">
        <f t="shared" ca="1" si="312"/>
        <v>9.059659612918658E-3</v>
      </c>
      <c r="AV483" s="73">
        <f t="shared" ca="1" si="313"/>
        <v>1.0090596596129187</v>
      </c>
      <c r="AW483" s="74">
        <f ca="1">PRODUCT(AV$4:AV483)</f>
        <v>70.82430264872211</v>
      </c>
      <c r="BO483" s="70">
        <f t="shared" si="324"/>
        <v>480</v>
      </c>
      <c r="BP483" s="171">
        <f t="shared" ca="1" si="327"/>
        <v>0.1143</v>
      </c>
      <c r="BQ483" s="172">
        <f t="shared" ca="1" si="314"/>
        <v>9.059659612918658E-3</v>
      </c>
      <c r="BR483" s="172">
        <f t="shared" ca="1" si="326"/>
        <v>1.4119447175637628E-2</v>
      </c>
    </row>
    <row r="484" spans="5:70">
      <c r="E484">
        <f t="shared" si="328"/>
        <v>481</v>
      </c>
      <c r="F484" s="64">
        <f t="shared" si="315"/>
        <v>94.999999999998494</v>
      </c>
      <c r="G484" s="55">
        <f t="shared" si="296"/>
        <v>0</v>
      </c>
      <c r="H484" s="78">
        <f t="shared" si="325"/>
        <v>1</v>
      </c>
      <c r="I484" s="79">
        <f t="shared" ca="1" si="304"/>
        <v>3872792.5671926802</v>
      </c>
      <c r="J484" s="79">
        <f t="shared" ca="1" si="297"/>
        <v>35086.18241020709</v>
      </c>
      <c r="K484" s="80">
        <f t="shared" ca="1" si="298"/>
        <v>-20</v>
      </c>
      <c r="L484" s="80">
        <f t="shared" ca="1" si="305"/>
        <v>-3227.3271393272339</v>
      </c>
      <c r="M484" s="80">
        <f t="shared" ca="1" si="329"/>
        <v>-29045.944253945101</v>
      </c>
      <c r="N484" s="80">
        <f t="shared" ca="1" si="306"/>
        <v>0</v>
      </c>
      <c r="O484" s="81">
        <f t="shared" ca="1" si="299"/>
        <v>-1944.1138067905574</v>
      </c>
      <c r="P484" s="79">
        <f t="shared" ca="1" si="300"/>
        <v>3873641.3644028241</v>
      </c>
      <c r="Q484" s="35"/>
      <c r="R484">
        <f t="shared" ca="1" si="307"/>
        <v>601</v>
      </c>
      <c r="S484" s="78">
        <f t="shared" ca="1" si="316"/>
        <v>104.99999999999773</v>
      </c>
      <c r="T484" s="55">
        <f t="shared" ca="1" si="308"/>
        <v>0</v>
      </c>
      <c r="U484" s="78">
        <f t="shared" ca="1" si="309"/>
        <v>4.1504550867967176E-5</v>
      </c>
      <c r="V484" s="79">
        <f t="shared" ca="1" si="317"/>
        <v>436.98663327422474</v>
      </c>
      <c r="W484" s="79">
        <f t="shared" ca="1" si="301"/>
        <v>3.9589501528597904</v>
      </c>
      <c r="X484" s="80">
        <f t="shared" ca="1" si="318"/>
        <v>-8.3009101735934349E-4</v>
      </c>
      <c r="Y484" s="80">
        <f t="shared" ca="1" si="319"/>
        <v>-0.18207776386426033</v>
      </c>
      <c r="Z484" s="80">
        <f t="shared" ca="1" si="310"/>
        <v>-3.2773997495566856</v>
      </c>
      <c r="AA484" s="80">
        <f t="shared" ca="1" si="320"/>
        <v>0</v>
      </c>
      <c r="AB484" s="81">
        <f t="shared" ca="1" si="302"/>
        <v>-8.0689570387056E-2</v>
      </c>
      <c r="AC484" s="79">
        <f t="shared" ca="1" si="303"/>
        <v>437.40458625225921</v>
      </c>
      <c r="AD484" s="35"/>
      <c r="AE484" s="55">
        <f t="shared" ca="1" si="321"/>
        <v>0</v>
      </c>
      <c r="AF484" s="78">
        <f t="shared" ca="1" si="322"/>
        <v>4.1504550867967176E-5</v>
      </c>
      <c r="AG484" s="35"/>
      <c r="AH484" s="35"/>
      <c r="AR484" s="69">
        <f t="shared" si="311"/>
        <v>41</v>
      </c>
      <c r="AS484" s="70">
        <f t="shared" si="323"/>
        <v>481</v>
      </c>
      <c r="AT484" s="71">
        <f t="shared" ca="1" si="330"/>
        <v>1.346722022618136E-2</v>
      </c>
      <c r="AU484" s="72">
        <f t="shared" ca="1" si="312"/>
        <v>9.059659612918658E-3</v>
      </c>
      <c r="AV484" s="73">
        <f t="shared" ca="1" si="313"/>
        <v>1.0090596596129187</v>
      </c>
      <c r="AW484" s="74">
        <f ca="1">PRODUCT(AV$4:AV484)</f>
        <v>71.465946723041867</v>
      </c>
      <c r="BO484" s="70">
        <f t="shared" si="324"/>
        <v>481</v>
      </c>
      <c r="BP484" s="171">
        <f t="shared" ca="1" si="327"/>
        <v>0.1143</v>
      </c>
      <c r="BQ484" s="172">
        <f t="shared" ca="1" si="314"/>
        <v>9.059659612918658E-3</v>
      </c>
      <c r="BR484" s="172">
        <f t="shared" ca="1" si="326"/>
        <v>1.3992678273407473E-2</v>
      </c>
    </row>
    <row r="485" spans="5:70">
      <c r="E485">
        <f t="shared" si="328"/>
        <v>482</v>
      </c>
      <c r="F485" s="64">
        <f t="shared" si="315"/>
        <v>95.083333333331822</v>
      </c>
      <c r="G485" s="55">
        <f t="shared" si="296"/>
        <v>0</v>
      </c>
      <c r="H485" s="78">
        <f t="shared" si="325"/>
        <v>1</v>
      </c>
      <c r="I485" s="79">
        <f t="shared" ca="1" si="304"/>
        <v>3873641.3644028241</v>
      </c>
      <c r="J485" s="79">
        <f t="shared" ca="1" si="297"/>
        <v>35093.872224011393</v>
      </c>
      <c r="K485" s="80">
        <f t="shared" ca="1" si="298"/>
        <v>-20</v>
      </c>
      <c r="L485" s="80">
        <f t="shared" ca="1" si="305"/>
        <v>-3228.0344703356868</v>
      </c>
      <c r="M485" s="80">
        <f t="shared" ca="1" si="329"/>
        <v>0</v>
      </c>
      <c r="N485" s="80">
        <f t="shared" ca="1" si="306"/>
        <v>0</v>
      </c>
      <c r="O485" s="81">
        <f t="shared" ca="1" si="299"/>
        <v>-1944.1138067905574</v>
      </c>
      <c r="P485" s="79">
        <f t="shared" ca="1" si="300"/>
        <v>3903543.0883497093</v>
      </c>
      <c r="Q485" s="35"/>
      <c r="R485">
        <f t="shared" ca="1" si="307"/>
        <v>602</v>
      </c>
      <c r="S485" s="78">
        <f t="shared" ca="1" si="316"/>
        <v>105.08333333333105</v>
      </c>
      <c r="T485" s="55">
        <f t="shared" ca="1" si="308"/>
        <v>0</v>
      </c>
      <c r="U485" s="78">
        <f t="shared" ca="1" si="309"/>
        <v>4.1504550867967176E-5</v>
      </c>
      <c r="V485" s="79">
        <f t="shared" ca="1" si="317"/>
        <v>437.40458625225921</v>
      </c>
      <c r="W485" s="79">
        <f t="shared" ca="1" si="301"/>
        <v>3.9627366645749884</v>
      </c>
      <c r="X485" s="80">
        <f t="shared" ca="1" si="318"/>
        <v>-8.3009101735934349E-4</v>
      </c>
      <c r="Y485" s="80">
        <f t="shared" ca="1" si="319"/>
        <v>-0.18225191093844134</v>
      </c>
      <c r="Z485" s="80">
        <f t="shared" ca="1" si="310"/>
        <v>0</v>
      </c>
      <c r="AA485" s="80">
        <f t="shared" ca="1" si="320"/>
        <v>0</v>
      </c>
      <c r="AB485" s="81">
        <f t="shared" ca="1" si="302"/>
        <v>-8.0689570387056E-2</v>
      </c>
      <c r="AC485" s="79">
        <f t="shared" ca="1" si="303"/>
        <v>441.10355134449139</v>
      </c>
      <c r="AD485" s="35"/>
      <c r="AE485" s="55">
        <f t="shared" ca="1" si="321"/>
        <v>0</v>
      </c>
      <c r="AF485" s="78">
        <f t="shared" ca="1" si="322"/>
        <v>4.1504550867967176E-5</v>
      </c>
      <c r="AG485" s="35"/>
      <c r="AH485" s="35"/>
      <c r="AR485" s="69">
        <f t="shared" si="311"/>
        <v>41</v>
      </c>
      <c r="AS485" s="70">
        <f t="shared" si="323"/>
        <v>482</v>
      </c>
      <c r="AT485" s="71">
        <f t="shared" ca="1" si="330"/>
        <v>1.3345211794999944E-2</v>
      </c>
      <c r="AU485" s="72">
        <f t="shared" ca="1" si="312"/>
        <v>9.059659612918658E-3</v>
      </c>
      <c r="AV485" s="73">
        <f t="shared" ca="1" si="313"/>
        <v>1.0090596596129187</v>
      </c>
      <c r="AW485" s="74">
        <f ca="1">PRODUCT(AV$4:AV485)</f>
        <v>72.113403874267604</v>
      </c>
      <c r="BO485" s="70">
        <f t="shared" si="324"/>
        <v>482</v>
      </c>
      <c r="BP485" s="171">
        <f t="shared" ca="1" si="327"/>
        <v>0.1143</v>
      </c>
      <c r="BQ485" s="172">
        <f t="shared" ca="1" si="314"/>
        <v>9.059659612918658E-3</v>
      </c>
      <c r="BR485" s="172">
        <f t="shared" ca="1" si="326"/>
        <v>1.3867047542833244E-2</v>
      </c>
    </row>
    <row r="486" spans="5:70">
      <c r="E486">
        <f t="shared" si="328"/>
        <v>483</v>
      </c>
      <c r="F486" s="64">
        <f t="shared" si="315"/>
        <v>95.166666666665151</v>
      </c>
      <c r="G486" s="55">
        <f t="shared" si="296"/>
        <v>0</v>
      </c>
      <c r="H486" s="78">
        <f t="shared" si="325"/>
        <v>1</v>
      </c>
      <c r="I486" s="79">
        <f t="shared" ca="1" si="304"/>
        <v>3903543.0883497093</v>
      </c>
      <c r="J486" s="79">
        <f t="shared" ca="1" si="297"/>
        <v>35364.771664809632</v>
      </c>
      <c r="K486" s="80">
        <f t="shared" ca="1" si="298"/>
        <v>-20</v>
      </c>
      <c r="L486" s="80">
        <f t="shared" ca="1" si="305"/>
        <v>-3252.9525736247579</v>
      </c>
      <c r="M486" s="80">
        <f t="shared" ca="1" si="329"/>
        <v>0</v>
      </c>
      <c r="N486" s="80">
        <f t="shared" ca="1" si="306"/>
        <v>0</v>
      </c>
      <c r="O486" s="81">
        <f t="shared" ca="1" si="299"/>
        <v>-1944.1138067905574</v>
      </c>
      <c r="P486" s="79">
        <f t="shared" ca="1" si="300"/>
        <v>3933690.7936341031</v>
      </c>
      <c r="Q486" s="35"/>
      <c r="R486">
        <f t="shared" ca="1" si="307"/>
        <v>603</v>
      </c>
      <c r="S486" s="78">
        <f t="shared" ca="1" si="316"/>
        <v>105.16666666666438</v>
      </c>
      <c r="T486" s="55">
        <f t="shared" ca="1" si="308"/>
        <v>0</v>
      </c>
      <c r="U486" s="78">
        <f t="shared" ca="1" si="309"/>
        <v>4.1504550867967176E-5</v>
      </c>
      <c r="V486" s="79">
        <f t="shared" ca="1" si="317"/>
        <v>441.10355134449139</v>
      </c>
      <c r="W486" s="79">
        <f t="shared" ca="1" si="301"/>
        <v>3.9962480292306801</v>
      </c>
      <c r="X486" s="80">
        <f t="shared" ca="1" si="318"/>
        <v>-8.3009101735934349E-4</v>
      </c>
      <c r="Y486" s="80">
        <f t="shared" ca="1" si="319"/>
        <v>-0.18379314639353808</v>
      </c>
      <c r="Z486" s="80">
        <f t="shared" ca="1" si="310"/>
        <v>0</v>
      </c>
      <c r="AA486" s="80">
        <f t="shared" ca="1" si="320"/>
        <v>0</v>
      </c>
      <c r="AB486" s="81">
        <f t="shared" ca="1" si="302"/>
        <v>-8.0689570387056E-2</v>
      </c>
      <c r="AC486" s="79">
        <f t="shared" ca="1" si="303"/>
        <v>444.83448656592412</v>
      </c>
      <c r="AD486" s="35"/>
      <c r="AE486" s="55">
        <f t="shared" ca="1" si="321"/>
        <v>0</v>
      </c>
      <c r="AF486" s="78">
        <f t="shared" ca="1" si="322"/>
        <v>4.1504550867967176E-5</v>
      </c>
      <c r="AG486" s="35"/>
      <c r="AH486" s="35"/>
      <c r="AR486" s="69">
        <f t="shared" si="311"/>
        <v>41</v>
      </c>
      <c r="AS486" s="70">
        <f t="shared" si="323"/>
        <v>483</v>
      </c>
      <c r="AT486" s="71">
        <f t="shared" ca="1" si="330"/>
        <v>1.3224308718674936E-2</v>
      </c>
      <c r="AU486" s="72">
        <f t="shared" ca="1" si="312"/>
        <v>9.059659612918658E-3</v>
      </c>
      <c r="AV486" s="73">
        <f t="shared" ca="1" si="313"/>
        <v>1.0090596596129187</v>
      </c>
      <c r="AW486" s="74">
        <f ca="1">PRODUCT(AV$4:AV486)</f>
        <v>72.766726766897392</v>
      </c>
      <c r="BO486" s="70">
        <f t="shared" si="324"/>
        <v>483</v>
      </c>
      <c r="BP486" s="171">
        <f t="shared" ca="1" si="327"/>
        <v>0.1143</v>
      </c>
      <c r="BQ486" s="172">
        <f t="shared" ca="1" si="314"/>
        <v>9.059659612918658E-3</v>
      </c>
      <c r="BR486" s="172">
        <f t="shared" ca="1" si="326"/>
        <v>1.3742544765046624E-2</v>
      </c>
    </row>
    <row r="487" spans="5:70">
      <c r="E487">
        <f t="shared" si="328"/>
        <v>484</v>
      </c>
      <c r="F487" s="64">
        <f t="shared" si="315"/>
        <v>95.249999999998479</v>
      </c>
      <c r="G487" s="55">
        <f t="shared" si="296"/>
        <v>0</v>
      </c>
      <c r="H487" s="78">
        <f t="shared" si="325"/>
        <v>1</v>
      </c>
      <c r="I487" s="79">
        <f t="shared" ca="1" si="304"/>
        <v>3933690.7936341031</v>
      </c>
      <c r="J487" s="79">
        <f t="shared" ca="1" si="297"/>
        <v>35637.899612796828</v>
      </c>
      <c r="K487" s="80">
        <f t="shared" ca="1" si="298"/>
        <v>-20</v>
      </c>
      <c r="L487" s="80">
        <f t="shared" ca="1" si="305"/>
        <v>-3278.0756613617527</v>
      </c>
      <c r="M487" s="80">
        <f t="shared" ca="1" si="329"/>
        <v>0</v>
      </c>
      <c r="N487" s="80">
        <f t="shared" ca="1" si="306"/>
        <v>0</v>
      </c>
      <c r="O487" s="81">
        <f t="shared" ca="1" si="299"/>
        <v>-1944.1138067905574</v>
      </c>
      <c r="P487" s="79">
        <f t="shared" ca="1" si="300"/>
        <v>3964086.5037787477</v>
      </c>
      <c r="Q487" s="35"/>
      <c r="R487">
        <f t="shared" ca="1" si="307"/>
        <v>604</v>
      </c>
      <c r="S487" s="78">
        <f t="shared" ca="1" si="316"/>
        <v>105.24999999999771</v>
      </c>
      <c r="T487" s="55">
        <f t="shared" ca="1" si="308"/>
        <v>0</v>
      </c>
      <c r="U487" s="78">
        <f t="shared" ca="1" si="309"/>
        <v>4.1504550867967176E-5</v>
      </c>
      <c r="V487" s="79">
        <f t="shared" ca="1" si="317"/>
        <v>444.83448656592412</v>
      </c>
      <c r="W487" s="79">
        <f t="shared" ca="1" si="301"/>
        <v>4.03004903237471</v>
      </c>
      <c r="X487" s="80">
        <f t="shared" ca="1" si="318"/>
        <v>-8.3009101735934349E-4</v>
      </c>
      <c r="Y487" s="80">
        <f t="shared" ca="1" si="319"/>
        <v>-0.18534770273580173</v>
      </c>
      <c r="Z487" s="80">
        <f t="shared" ca="1" si="310"/>
        <v>0</v>
      </c>
      <c r="AA487" s="80">
        <f t="shared" ca="1" si="320"/>
        <v>0</v>
      </c>
      <c r="AB487" s="81">
        <f t="shared" ca="1" si="302"/>
        <v>-8.0689570387056E-2</v>
      </c>
      <c r="AC487" s="79">
        <f t="shared" ca="1" si="303"/>
        <v>448.59766823415868</v>
      </c>
      <c r="AD487" s="35"/>
      <c r="AE487" s="55">
        <f t="shared" ca="1" si="321"/>
        <v>0</v>
      </c>
      <c r="AF487" s="78">
        <f t="shared" ca="1" si="322"/>
        <v>4.1504550867967176E-5</v>
      </c>
      <c r="AG487" s="35"/>
      <c r="AH487" s="35"/>
      <c r="AR487" s="69">
        <f t="shared" si="311"/>
        <v>41</v>
      </c>
      <c r="AS487" s="70">
        <f t="shared" si="323"/>
        <v>484</v>
      </c>
      <c r="AT487" s="71">
        <f t="shared" ca="1" si="330"/>
        <v>1.3104500983067589E-2</v>
      </c>
      <c r="AU487" s="72">
        <f t="shared" ca="1" si="312"/>
        <v>9.059659612918658E-3</v>
      </c>
      <c r="AV487" s="73">
        <f t="shared" ca="1" si="313"/>
        <v>1.0090596596129187</v>
      </c>
      <c r="AW487" s="74">
        <f ca="1">PRODUCT(AV$4:AV487)</f>
        <v>73.425968542551743</v>
      </c>
      <c r="BO487" s="70">
        <f t="shared" si="324"/>
        <v>484</v>
      </c>
      <c r="BP487" s="171">
        <f t="shared" ca="1" si="327"/>
        <v>0.1143</v>
      </c>
      <c r="BQ487" s="172">
        <f t="shared" ca="1" si="314"/>
        <v>9.059659612918658E-3</v>
      </c>
      <c r="BR487" s="172">
        <f t="shared" ca="1" si="326"/>
        <v>1.3619159812927559E-2</v>
      </c>
    </row>
    <row r="488" spans="5:70">
      <c r="E488">
        <f t="shared" si="328"/>
        <v>485</v>
      </c>
      <c r="F488" s="64">
        <f t="shared" si="315"/>
        <v>95.333333333331808</v>
      </c>
      <c r="G488" s="55">
        <f t="shared" si="296"/>
        <v>0</v>
      </c>
      <c r="H488" s="78">
        <f t="shared" si="325"/>
        <v>1</v>
      </c>
      <c r="I488" s="79">
        <f t="shared" ca="1" si="304"/>
        <v>3964086.5037787477</v>
      </c>
      <c r="J488" s="79">
        <f t="shared" ca="1" si="297"/>
        <v>35913.274400400245</v>
      </c>
      <c r="K488" s="80">
        <f t="shared" ca="1" si="298"/>
        <v>-20</v>
      </c>
      <c r="L488" s="80">
        <f t="shared" ca="1" si="305"/>
        <v>-3303.4054198156232</v>
      </c>
      <c r="M488" s="80">
        <f t="shared" ca="1" si="329"/>
        <v>0</v>
      </c>
      <c r="N488" s="80">
        <f t="shared" ca="1" si="306"/>
        <v>0</v>
      </c>
      <c r="O488" s="81">
        <f t="shared" ca="1" si="299"/>
        <v>-1944.1138067905574</v>
      </c>
      <c r="P488" s="79">
        <f t="shared" ca="1" si="300"/>
        <v>3994732.2589525417</v>
      </c>
      <c r="Q488" s="35"/>
      <c r="R488">
        <f t="shared" ca="1" si="307"/>
        <v>605</v>
      </c>
      <c r="S488" s="78">
        <f t="shared" ca="1" si="316"/>
        <v>105.33333333333104</v>
      </c>
      <c r="T488" s="55">
        <f t="shared" ca="1" si="308"/>
        <v>0</v>
      </c>
      <c r="U488" s="78">
        <f t="shared" ca="1" si="309"/>
        <v>4.1504550867967176E-5</v>
      </c>
      <c r="V488" s="79">
        <f t="shared" ca="1" si="317"/>
        <v>448.59766823415868</v>
      </c>
      <c r="W488" s="79">
        <f t="shared" ca="1" si="301"/>
        <v>4.0641421773504902</v>
      </c>
      <c r="X488" s="80">
        <f t="shared" ca="1" si="318"/>
        <v>-8.3009101735934349E-4</v>
      </c>
      <c r="Y488" s="80">
        <f t="shared" ca="1" si="319"/>
        <v>-0.18691569509756611</v>
      </c>
      <c r="Z488" s="80">
        <f t="shared" ca="1" si="310"/>
        <v>0</v>
      </c>
      <c r="AA488" s="80">
        <f t="shared" ca="1" si="320"/>
        <v>0</v>
      </c>
      <c r="AB488" s="81">
        <f t="shared" ca="1" si="302"/>
        <v>-8.0689570387056E-2</v>
      </c>
      <c r="AC488" s="79">
        <f t="shared" ca="1" si="303"/>
        <v>452.3933750550072</v>
      </c>
      <c r="AD488" s="35"/>
      <c r="AE488" s="55">
        <f t="shared" ca="1" si="321"/>
        <v>0</v>
      </c>
      <c r="AF488" s="78">
        <f t="shared" ca="1" si="322"/>
        <v>4.1504550867967176E-5</v>
      </c>
      <c r="AG488" s="35"/>
      <c r="AH488" s="35"/>
      <c r="AR488" s="69">
        <f t="shared" si="311"/>
        <v>41</v>
      </c>
      <c r="AS488" s="70">
        <f t="shared" si="323"/>
        <v>485</v>
      </c>
      <c r="AT488" s="71">
        <f t="shared" ca="1" si="330"/>
        <v>1.2985778664763839E-2</v>
      </c>
      <c r="AU488" s="72">
        <f t="shared" ca="1" si="312"/>
        <v>9.059659612918658E-3</v>
      </c>
      <c r="AV488" s="73">
        <f t="shared" ca="1" si="313"/>
        <v>1.0090596596129187</v>
      </c>
      <c r="AW488" s="74">
        <f ca="1">PRODUCT(AV$4:AV488)</f>
        <v>74.091182824296141</v>
      </c>
      <c r="BO488" s="70">
        <f t="shared" si="324"/>
        <v>485</v>
      </c>
      <c r="BP488" s="171">
        <f t="shared" ca="1" si="327"/>
        <v>0.1143</v>
      </c>
      <c r="BQ488" s="172">
        <f t="shared" ca="1" si="314"/>
        <v>9.059659612918658E-3</v>
      </c>
      <c r="BR488" s="172">
        <f t="shared" ca="1" si="326"/>
        <v>1.349688265028051E-2</v>
      </c>
    </row>
    <row r="489" spans="5:70">
      <c r="E489">
        <f t="shared" si="328"/>
        <v>486</v>
      </c>
      <c r="F489" s="64">
        <f t="shared" si="315"/>
        <v>95.416666666665137</v>
      </c>
      <c r="G489" s="55">
        <f t="shared" si="296"/>
        <v>0</v>
      </c>
      <c r="H489" s="78">
        <f t="shared" si="325"/>
        <v>1</v>
      </c>
      <c r="I489" s="79">
        <f t="shared" ca="1" si="304"/>
        <v>3994732.2589525417</v>
      </c>
      <c r="J489" s="79">
        <f t="shared" ca="1" si="297"/>
        <v>36190.914510855662</v>
      </c>
      <c r="K489" s="80">
        <f t="shared" ca="1" si="298"/>
        <v>-20</v>
      </c>
      <c r="L489" s="80">
        <f t="shared" ca="1" si="305"/>
        <v>-3328.9435491271183</v>
      </c>
      <c r="M489" s="80">
        <f t="shared" ca="1" si="329"/>
        <v>0</v>
      </c>
      <c r="N489" s="80">
        <f t="shared" ca="1" si="306"/>
        <v>0</v>
      </c>
      <c r="O489" s="81">
        <f t="shared" ca="1" si="299"/>
        <v>-1944.1138067905574</v>
      </c>
      <c r="P489" s="79">
        <f t="shared" ca="1" si="300"/>
        <v>4025630.1161074792</v>
      </c>
      <c r="Q489" s="35"/>
      <c r="R489">
        <f t="shared" ca="1" si="307"/>
        <v>606</v>
      </c>
      <c r="S489" s="78">
        <f t="shared" ca="1" si="316"/>
        <v>105.41666666666437</v>
      </c>
      <c r="T489" s="55">
        <f t="shared" ca="1" si="308"/>
        <v>0</v>
      </c>
      <c r="U489" s="78">
        <f t="shared" ca="1" si="309"/>
        <v>4.1504550867967176E-5</v>
      </c>
      <c r="V489" s="79">
        <f t="shared" ca="1" si="317"/>
        <v>452.3933750550072</v>
      </c>
      <c r="W489" s="79">
        <f t="shared" ca="1" si="301"/>
        <v>4.0985299891378117</v>
      </c>
      <c r="X489" s="80">
        <f t="shared" ca="1" si="318"/>
        <v>-8.3009101735934349E-4</v>
      </c>
      <c r="Y489" s="80">
        <f t="shared" ca="1" si="319"/>
        <v>-0.188497239606253</v>
      </c>
      <c r="Z489" s="80">
        <f t="shared" ca="1" si="310"/>
        <v>0</v>
      </c>
      <c r="AA489" s="80">
        <f t="shared" ca="1" si="320"/>
        <v>0</v>
      </c>
      <c r="AB489" s="81">
        <f t="shared" ca="1" si="302"/>
        <v>-8.0689570387056E-2</v>
      </c>
      <c r="AC489" s="79">
        <f t="shared" ca="1" si="303"/>
        <v>456.22188814313438</v>
      </c>
      <c r="AD489" s="35"/>
      <c r="AE489" s="55">
        <f t="shared" ca="1" si="321"/>
        <v>0</v>
      </c>
      <c r="AF489" s="78">
        <f t="shared" ca="1" si="322"/>
        <v>4.1504550867967176E-5</v>
      </c>
      <c r="AG489" s="35"/>
      <c r="AH489" s="35"/>
      <c r="AR489" s="69">
        <f t="shared" si="311"/>
        <v>41</v>
      </c>
      <c r="AS489" s="70">
        <f t="shared" si="323"/>
        <v>486</v>
      </c>
      <c r="AT489" s="71">
        <f t="shared" ca="1" si="330"/>
        <v>1.2868131930252378E-2</v>
      </c>
      <c r="AU489" s="72">
        <f t="shared" ca="1" si="312"/>
        <v>9.059659612918658E-3</v>
      </c>
      <c r="AV489" s="73">
        <f t="shared" ca="1" si="313"/>
        <v>1.0090596596129187</v>
      </c>
      <c r="AW489" s="74">
        <f ca="1">PRODUCT(AV$4:AV489)</f>
        <v>74.76242372100279</v>
      </c>
      <c r="BO489" s="70">
        <f t="shared" si="324"/>
        <v>486</v>
      </c>
      <c r="BP489" s="171">
        <f t="shared" ca="1" si="327"/>
        <v>0.1143</v>
      </c>
      <c r="BQ489" s="172">
        <f t="shared" ca="1" si="314"/>
        <v>9.059659612918658E-3</v>
      </c>
      <c r="BR489" s="172">
        <f t="shared" ca="1" si="326"/>
        <v>1.3375703331018104E-2</v>
      </c>
    </row>
    <row r="490" spans="5:70">
      <c r="E490">
        <f t="shared" si="328"/>
        <v>487</v>
      </c>
      <c r="F490" s="64">
        <f t="shared" si="315"/>
        <v>95.499999999998465</v>
      </c>
      <c r="G490" s="55">
        <f t="shared" si="296"/>
        <v>0</v>
      </c>
      <c r="H490" s="78">
        <f t="shared" si="325"/>
        <v>1</v>
      </c>
      <c r="I490" s="79">
        <f t="shared" ca="1" si="304"/>
        <v>4025630.1161074792</v>
      </c>
      <c r="J490" s="79">
        <f t="shared" ca="1" si="297"/>
        <v>36470.838579447976</v>
      </c>
      <c r="K490" s="80">
        <f t="shared" ca="1" si="298"/>
        <v>-20</v>
      </c>
      <c r="L490" s="80">
        <f t="shared" ca="1" si="305"/>
        <v>-3354.6917634228994</v>
      </c>
      <c r="M490" s="80">
        <f t="shared" ca="1" si="329"/>
        <v>0</v>
      </c>
      <c r="N490" s="80">
        <f t="shared" ca="1" si="306"/>
        <v>0</v>
      </c>
      <c r="O490" s="81">
        <f t="shared" ca="1" si="299"/>
        <v>-1944.1138067905574</v>
      </c>
      <c r="P490" s="79">
        <f t="shared" ca="1" si="300"/>
        <v>4056782.1491167136</v>
      </c>
      <c r="Q490" s="35"/>
      <c r="R490">
        <f t="shared" ca="1" si="307"/>
        <v>607</v>
      </c>
      <c r="S490" s="78">
        <f t="shared" ca="1" si="316"/>
        <v>105.4999999999977</v>
      </c>
      <c r="T490" s="55">
        <f t="shared" ca="1" si="308"/>
        <v>0</v>
      </c>
      <c r="U490" s="78">
        <f t="shared" ca="1" si="309"/>
        <v>4.1504550867967176E-5</v>
      </c>
      <c r="V490" s="79">
        <f t="shared" ca="1" si="317"/>
        <v>456.22188814313438</v>
      </c>
      <c r="W490" s="79">
        <f t="shared" ca="1" si="301"/>
        <v>4.1332150145398483</v>
      </c>
      <c r="X490" s="80">
        <f t="shared" ca="1" si="318"/>
        <v>-8.3009101735934349E-4</v>
      </c>
      <c r="Y490" s="80">
        <f t="shared" ca="1" si="319"/>
        <v>-0.19009245339297268</v>
      </c>
      <c r="Z490" s="80">
        <f t="shared" ca="1" si="310"/>
        <v>0</v>
      </c>
      <c r="AA490" s="80">
        <f t="shared" ca="1" si="320"/>
        <v>0</v>
      </c>
      <c r="AB490" s="81">
        <f t="shared" ca="1" si="302"/>
        <v>-8.0689570387056E-2</v>
      </c>
      <c r="AC490" s="79">
        <f t="shared" ca="1" si="303"/>
        <v>460.08349104287686</v>
      </c>
      <c r="AD490" s="35"/>
      <c r="AE490" s="55">
        <f t="shared" ca="1" si="321"/>
        <v>0</v>
      </c>
      <c r="AF490" s="78">
        <f t="shared" ca="1" si="322"/>
        <v>4.1504550867967176E-5</v>
      </c>
      <c r="AG490" s="35"/>
      <c r="AH490" s="35"/>
      <c r="AR490" s="69">
        <f t="shared" si="311"/>
        <v>41</v>
      </c>
      <c r="AS490" s="70">
        <f t="shared" si="323"/>
        <v>487</v>
      </c>
      <c r="AT490" s="71">
        <f t="shared" ca="1" si="330"/>
        <v>1.2751551035110161E-2</v>
      </c>
      <c r="AU490" s="72">
        <f t="shared" ca="1" si="312"/>
        <v>9.059659612918658E-3</v>
      </c>
      <c r="AV490" s="73">
        <f t="shared" ca="1" si="313"/>
        <v>1.0090596596129187</v>
      </c>
      <c r="AW490" s="74">
        <f ca="1">PRODUCT(AV$4:AV490)</f>
        <v>75.439745831751864</v>
      </c>
      <c r="BO490" s="70">
        <f t="shared" si="324"/>
        <v>487</v>
      </c>
      <c r="BP490" s="171">
        <f t="shared" ca="1" si="327"/>
        <v>0.1143</v>
      </c>
      <c r="BQ490" s="172">
        <f t="shared" ca="1" si="314"/>
        <v>9.059659612918658E-3</v>
      </c>
      <c r="BR490" s="172">
        <f t="shared" ca="1" si="326"/>
        <v>1.3255611998352113E-2</v>
      </c>
    </row>
    <row r="491" spans="5:70">
      <c r="E491">
        <f t="shared" si="328"/>
        <v>488</v>
      </c>
      <c r="F491" s="64">
        <f t="shared" si="315"/>
        <v>95.583333333331794</v>
      </c>
      <c r="G491" s="55">
        <f t="shared" si="296"/>
        <v>0</v>
      </c>
      <c r="H491" s="78">
        <f t="shared" si="325"/>
        <v>1</v>
      </c>
      <c r="I491" s="79">
        <f t="shared" ca="1" si="304"/>
        <v>4056782.1491167136</v>
      </c>
      <c r="J491" s="79">
        <f t="shared" ca="1" si="297"/>
        <v>36753.065394762045</v>
      </c>
      <c r="K491" s="80">
        <f t="shared" ca="1" si="298"/>
        <v>-20</v>
      </c>
      <c r="L491" s="80">
        <f t="shared" ca="1" si="305"/>
        <v>-3380.6517909305949</v>
      </c>
      <c r="M491" s="80">
        <f t="shared" ca="1" si="329"/>
        <v>0</v>
      </c>
      <c r="N491" s="80">
        <f t="shared" ca="1" si="306"/>
        <v>0</v>
      </c>
      <c r="O491" s="81">
        <f t="shared" ca="1" si="299"/>
        <v>-1944.1138067905574</v>
      </c>
      <c r="P491" s="79">
        <f t="shared" ca="1" si="300"/>
        <v>4088190.4489137544</v>
      </c>
      <c r="Q491" s="35"/>
      <c r="R491">
        <f t="shared" ca="1" si="307"/>
        <v>608</v>
      </c>
      <c r="S491" s="78">
        <f t="shared" ca="1" si="316"/>
        <v>105.58333333333103</v>
      </c>
      <c r="T491" s="55">
        <f t="shared" ca="1" si="308"/>
        <v>0</v>
      </c>
      <c r="U491" s="78">
        <f t="shared" ca="1" si="309"/>
        <v>4.1504550867967176E-5</v>
      </c>
      <c r="V491" s="79">
        <f t="shared" ca="1" si="317"/>
        <v>460.08349104287686</v>
      </c>
      <c r="W491" s="79">
        <f t="shared" ca="1" si="301"/>
        <v>4.1681998223717747</v>
      </c>
      <c r="X491" s="80">
        <f t="shared" ca="1" si="318"/>
        <v>-8.3009101735934349E-4</v>
      </c>
      <c r="Y491" s="80">
        <f t="shared" ca="1" si="319"/>
        <v>-0.1917014546011987</v>
      </c>
      <c r="Z491" s="80">
        <f t="shared" ca="1" si="310"/>
        <v>0</v>
      </c>
      <c r="AA491" s="80">
        <f t="shared" ca="1" si="320"/>
        <v>0</v>
      </c>
      <c r="AB491" s="81">
        <f t="shared" ca="1" si="302"/>
        <v>-8.0689570387056E-2</v>
      </c>
      <c r="AC491" s="79">
        <f t="shared" ca="1" si="303"/>
        <v>463.97846974924306</v>
      </c>
      <c r="AD491" s="35"/>
      <c r="AE491" s="55">
        <f t="shared" ca="1" si="321"/>
        <v>0</v>
      </c>
      <c r="AF491" s="78">
        <f t="shared" ca="1" si="322"/>
        <v>4.1504550867967176E-5</v>
      </c>
      <c r="AG491" s="35"/>
      <c r="AH491" s="35"/>
      <c r="AR491" s="69">
        <f t="shared" si="311"/>
        <v>41</v>
      </c>
      <c r="AS491" s="70">
        <f t="shared" si="323"/>
        <v>488</v>
      </c>
      <c r="AT491" s="71">
        <f t="shared" ca="1" si="330"/>
        <v>1.2636026323195302E-2</v>
      </c>
      <c r="AU491" s="72">
        <f t="shared" ca="1" si="312"/>
        <v>9.059659612918658E-3</v>
      </c>
      <c r="AV491" s="73">
        <f t="shared" ca="1" si="313"/>
        <v>1.0090596596129187</v>
      </c>
      <c r="AW491" s="74">
        <f ca="1">PRODUCT(AV$4:AV491)</f>
        <v>76.123204250272636</v>
      </c>
      <c r="BO491" s="70">
        <f t="shared" si="324"/>
        <v>488</v>
      </c>
      <c r="BP491" s="171">
        <f t="shared" ca="1" si="327"/>
        <v>0.1143</v>
      </c>
      <c r="BQ491" s="172">
        <f t="shared" ca="1" si="314"/>
        <v>9.059659612918658E-3</v>
      </c>
      <c r="BR491" s="172">
        <f t="shared" ca="1" si="326"/>
        <v>1.3136598883991702E-2</v>
      </c>
    </row>
    <row r="492" spans="5:70">
      <c r="E492">
        <f t="shared" si="328"/>
        <v>489</v>
      </c>
      <c r="F492" s="64">
        <f t="shared" si="315"/>
        <v>95.666666666665122</v>
      </c>
      <c r="G492" s="55">
        <f t="shared" si="296"/>
        <v>0</v>
      </c>
      <c r="H492" s="78">
        <f t="shared" si="325"/>
        <v>1</v>
      </c>
      <c r="I492" s="79">
        <f t="shared" ca="1" si="304"/>
        <v>4088190.4489137544</v>
      </c>
      <c r="J492" s="79">
        <f t="shared" ca="1" si="297"/>
        <v>37037.613899943739</v>
      </c>
      <c r="K492" s="80">
        <f t="shared" ca="1" si="298"/>
        <v>-20</v>
      </c>
      <c r="L492" s="80">
        <f t="shared" ca="1" si="305"/>
        <v>-3406.8253740947957</v>
      </c>
      <c r="M492" s="80">
        <f t="shared" ca="1" si="329"/>
        <v>0</v>
      </c>
      <c r="N492" s="80">
        <f t="shared" ca="1" si="306"/>
        <v>0</v>
      </c>
      <c r="O492" s="81">
        <f t="shared" ca="1" si="299"/>
        <v>-1944.1138067905574</v>
      </c>
      <c r="P492" s="79">
        <f t="shared" ca="1" si="300"/>
        <v>4119857.1236328129</v>
      </c>
      <c r="Q492" s="35"/>
      <c r="R492">
        <f t="shared" ca="1" si="307"/>
        <v>609</v>
      </c>
      <c r="S492" s="78">
        <f t="shared" ca="1" si="316"/>
        <v>105.66666666666436</v>
      </c>
      <c r="T492" s="55">
        <f t="shared" ca="1" si="308"/>
        <v>0</v>
      </c>
      <c r="U492" s="78">
        <f t="shared" ca="1" si="309"/>
        <v>4.1504550867967176E-5</v>
      </c>
      <c r="V492" s="79">
        <f t="shared" ca="1" si="317"/>
        <v>463.97846974924306</v>
      </c>
      <c r="W492" s="79">
        <f t="shared" ca="1" si="301"/>
        <v>4.203487003651019</v>
      </c>
      <c r="X492" s="80">
        <f t="shared" ca="1" si="318"/>
        <v>-8.3009101735934349E-4</v>
      </c>
      <c r="Y492" s="80">
        <f t="shared" ca="1" si="319"/>
        <v>-0.19332436239551795</v>
      </c>
      <c r="Z492" s="80">
        <f t="shared" ca="1" si="310"/>
        <v>0</v>
      </c>
      <c r="AA492" s="80">
        <f t="shared" ca="1" si="320"/>
        <v>0</v>
      </c>
      <c r="AB492" s="81">
        <f t="shared" ca="1" si="302"/>
        <v>-8.0689570387056E-2</v>
      </c>
      <c r="AC492" s="79">
        <f t="shared" ca="1" si="303"/>
        <v>467.90711272909414</v>
      </c>
      <c r="AD492" s="35"/>
      <c r="AE492" s="55">
        <f t="shared" ca="1" si="321"/>
        <v>0</v>
      </c>
      <c r="AF492" s="78">
        <f t="shared" ca="1" si="322"/>
        <v>4.1504550867967176E-5</v>
      </c>
      <c r="AG492" s="35"/>
      <c r="AH492" s="35"/>
      <c r="AR492" s="69">
        <f t="shared" si="311"/>
        <v>41</v>
      </c>
      <c r="AS492" s="70">
        <f t="shared" si="323"/>
        <v>489</v>
      </c>
      <c r="AT492" s="71">
        <f t="shared" ca="1" si="330"/>
        <v>1.2521548225847272E-2</v>
      </c>
      <c r="AU492" s="72">
        <f t="shared" ca="1" si="312"/>
        <v>9.059659612918658E-3</v>
      </c>
      <c r="AV492" s="73">
        <f t="shared" ca="1" si="313"/>
        <v>1.0090596596129187</v>
      </c>
      <c r="AW492" s="74">
        <f ca="1">PRODUCT(AV$4:AV492)</f>
        <v>76.812854569424786</v>
      </c>
      <c r="BO492" s="70">
        <f t="shared" si="324"/>
        <v>489</v>
      </c>
      <c r="BP492" s="171">
        <f t="shared" ca="1" si="327"/>
        <v>0.1143</v>
      </c>
      <c r="BQ492" s="172">
        <f t="shared" ca="1" si="314"/>
        <v>9.059659612918658E-3</v>
      </c>
      <c r="BR492" s="172">
        <f t="shared" ca="1" si="326"/>
        <v>1.3018654307348864E-2</v>
      </c>
    </row>
    <row r="493" spans="5:70">
      <c r="E493">
        <f t="shared" si="328"/>
        <v>490</v>
      </c>
      <c r="F493" s="64">
        <f t="shared" si="315"/>
        <v>95.749999999998451</v>
      </c>
      <c r="G493" s="55">
        <f t="shared" si="296"/>
        <v>0</v>
      </c>
      <c r="H493" s="78">
        <f t="shared" si="325"/>
        <v>1</v>
      </c>
      <c r="I493" s="79">
        <f t="shared" ca="1" si="304"/>
        <v>4119857.1236328129</v>
      </c>
      <c r="J493" s="79">
        <f t="shared" ca="1" si="297"/>
        <v>37324.503193971424</v>
      </c>
      <c r="K493" s="80">
        <f t="shared" ca="1" si="298"/>
        <v>-20</v>
      </c>
      <c r="L493" s="80">
        <f t="shared" ca="1" si="305"/>
        <v>-3433.2142696940109</v>
      </c>
      <c r="M493" s="80">
        <f t="shared" ca="1" si="329"/>
        <v>0</v>
      </c>
      <c r="N493" s="80">
        <f t="shared" ca="1" si="306"/>
        <v>0</v>
      </c>
      <c r="O493" s="81">
        <f t="shared" ca="1" si="299"/>
        <v>-1944.1138067905574</v>
      </c>
      <c r="P493" s="79">
        <f t="shared" ca="1" si="300"/>
        <v>4151784.2987502995</v>
      </c>
      <c r="Q493" s="35"/>
      <c r="R493">
        <f t="shared" ca="1" si="307"/>
        <v>610</v>
      </c>
      <c r="S493" s="78">
        <f t="shared" ca="1" si="316"/>
        <v>105.74999999999768</v>
      </c>
      <c r="T493" s="55">
        <f t="shared" ca="1" si="308"/>
        <v>0</v>
      </c>
      <c r="U493" s="78">
        <f t="shared" ca="1" si="309"/>
        <v>4.1504550867967176E-5</v>
      </c>
      <c r="V493" s="79">
        <f t="shared" ca="1" si="317"/>
        <v>467.90711272909414</v>
      </c>
      <c r="W493" s="79">
        <f t="shared" ca="1" si="301"/>
        <v>4.2390791717891521</v>
      </c>
      <c r="X493" s="80">
        <f t="shared" ca="1" si="318"/>
        <v>-8.3009101735934349E-4</v>
      </c>
      <c r="Y493" s="80">
        <f t="shared" ca="1" si="319"/>
        <v>-0.19496129697045592</v>
      </c>
      <c r="Z493" s="80">
        <f t="shared" ca="1" si="310"/>
        <v>0</v>
      </c>
      <c r="AA493" s="80">
        <f t="shared" ca="1" si="320"/>
        <v>0</v>
      </c>
      <c r="AB493" s="81">
        <f t="shared" ca="1" si="302"/>
        <v>-8.0689570387056E-2</v>
      </c>
      <c r="AC493" s="79">
        <f t="shared" ca="1" si="303"/>
        <v>471.86971094250845</v>
      </c>
      <c r="AD493" s="35"/>
      <c r="AE493" s="55">
        <f t="shared" ca="1" si="321"/>
        <v>0</v>
      </c>
      <c r="AF493" s="78">
        <f t="shared" ca="1" si="322"/>
        <v>4.1504550867967176E-5</v>
      </c>
      <c r="AG493" s="35"/>
      <c r="AH493" s="35"/>
      <c r="AR493" s="69">
        <f t="shared" si="311"/>
        <v>41</v>
      </c>
      <c r="AS493" s="70">
        <f t="shared" si="323"/>
        <v>490</v>
      </c>
      <c r="AT493" s="71">
        <f t="shared" ca="1" si="330"/>
        <v>1.2408107261094351E-2</v>
      </c>
      <c r="AU493" s="72">
        <f t="shared" ca="1" si="312"/>
        <v>9.059659612918658E-3</v>
      </c>
      <c r="AV493" s="73">
        <f t="shared" ca="1" si="313"/>
        <v>1.0090596596129187</v>
      </c>
      <c r="AW493" s="74">
        <f ca="1">PRODUCT(AV$4:AV493)</f>
        <v>77.508752885720398</v>
      </c>
      <c r="BO493" s="70">
        <f t="shared" si="324"/>
        <v>490</v>
      </c>
      <c r="BP493" s="171">
        <f t="shared" ca="1" si="327"/>
        <v>0.1143</v>
      </c>
      <c r="BQ493" s="172">
        <f t="shared" ca="1" si="314"/>
        <v>9.059659612918658E-3</v>
      </c>
      <c r="BR493" s="172">
        <f t="shared" ca="1" si="326"/>
        <v>1.2901768674751004E-2</v>
      </c>
    </row>
    <row r="494" spans="5:70">
      <c r="E494">
        <f t="shared" si="328"/>
        <v>491</v>
      </c>
      <c r="F494" s="64">
        <f t="shared" si="315"/>
        <v>95.83333333333178</v>
      </c>
      <c r="G494" s="55">
        <f t="shared" si="296"/>
        <v>0</v>
      </c>
      <c r="H494" s="78">
        <f t="shared" si="325"/>
        <v>1</v>
      </c>
      <c r="I494" s="79">
        <f t="shared" ca="1" si="304"/>
        <v>4151784.2987502995</v>
      </c>
      <c r="J494" s="79">
        <f t="shared" ca="1" si="297"/>
        <v>37613.752532937899</v>
      </c>
      <c r="K494" s="80">
        <f t="shared" ca="1" si="298"/>
        <v>-20</v>
      </c>
      <c r="L494" s="80">
        <f t="shared" ca="1" si="305"/>
        <v>-3459.8202489585833</v>
      </c>
      <c r="M494" s="80">
        <f t="shared" ca="1" si="329"/>
        <v>0</v>
      </c>
      <c r="N494" s="80">
        <f t="shared" ca="1" si="306"/>
        <v>0</v>
      </c>
      <c r="O494" s="81">
        <f t="shared" ca="1" si="299"/>
        <v>-1944.1138067905574</v>
      </c>
      <c r="P494" s="79">
        <f t="shared" ca="1" si="300"/>
        <v>4183974.1172274882</v>
      </c>
      <c r="Q494" s="35"/>
      <c r="R494">
        <f t="shared" ca="1" si="307"/>
        <v>611</v>
      </c>
      <c r="S494" s="78">
        <f t="shared" ca="1" si="316"/>
        <v>105.83333333333101</v>
      </c>
      <c r="T494" s="55">
        <f t="shared" ca="1" si="308"/>
        <v>0</v>
      </c>
      <c r="U494" s="78">
        <f t="shared" ca="1" si="309"/>
        <v>4.1504550867967176E-5</v>
      </c>
      <c r="V494" s="79">
        <f t="shared" ca="1" si="317"/>
        <v>471.86971094250845</v>
      </c>
      <c r="W494" s="79">
        <f t="shared" ca="1" si="301"/>
        <v>4.2749789627854451</v>
      </c>
      <c r="X494" s="80">
        <f t="shared" ca="1" si="318"/>
        <v>-8.3009101735934349E-4</v>
      </c>
      <c r="Y494" s="80">
        <f t="shared" ca="1" si="319"/>
        <v>-0.19661237955937852</v>
      </c>
      <c r="Z494" s="80">
        <f t="shared" ca="1" si="310"/>
        <v>0</v>
      </c>
      <c r="AA494" s="80">
        <f t="shared" ca="1" si="320"/>
        <v>0</v>
      </c>
      <c r="AB494" s="81">
        <f t="shared" ca="1" si="302"/>
        <v>-8.0689570387056E-2</v>
      </c>
      <c r="AC494" s="79">
        <f t="shared" ca="1" si="303"/>
        <v>475.8665578643301</v>
      </c>
      <c r="AD494" s="35"/>
      <c r="AE494" s="55">
        <f t="shared" ca="1" si="321"/>
        <v>0</v>
      </c>
      <c r="AF494" s="78">
        <f t="shared" ca="1" si="322"/>
        <v>4.1504550867967176E-5</v>
      </c>
      <c r="AG494" s="35"/>
      <c r="AH494" s="35"/>
      <c r="AR494" s="69">
        <f t="shared" si="311"/>
        <v>41</v>
      </c>
      <c r="AS494" s="70">
        <f t="shared" si="323"/>
        <v>491</v>
      </c>
      <c r="AT494" s="71">
        <f t="shared" ca="1" si="330"/>
        <v>1.2295694032868251E-2</v>
      </c>
      <c r="AU494" s="72">
        <f t="shared" ca="1" si="312"/>
        <v>9.059659612918658E-3</v>
      </c>
      <c r="AV494" s="73">
        <f t="shared" ca="1" si="313"/>
        <v>1.0090596596129187</v>
      </c>
      <c r="AW494" s="74">
        <f ca="1">PRODUCT(AV$4:AV494)</f>
        <v>78.210955803886847</v>
      </c>
      <c r="BO494" s="70">
        <f t="shared" si="324"/>
        <v>491</v>
      </c>
      <c r="BP494" s="171">
        <f t="shared" ca="1" si="327"/>
        <v>0.1143</v>
      </c>
      <c r="BQ494" s="172">
        <f t="shared" ca="1" si="314"/>
        <v>9.059659612918658E-3</v>
      </c>
      <c r="BR494" s="172">
        <f t="shared" ca="1" si="326"/>
        <v>1.2785932478660578E-2</v>
      </c>
    </row>
    <row r="495" spans="5:70">
      <c r="E495">
        <f t="shared" si="328"/>
        <v>492</v>
      </c>
      <c r="F495" s="64">
        <f t="shared" si="315"/>
        <v>95.916666666665108</v>
      </c>
      <c r="G495" s="55">
        <f t="shared" si="296"/>
        <v>0</v>
      </c>
      <c r="H495" s="78">
        <f t="shared" si="325"/>
        <v>1</v>
      </c>
      <c r="I495" s="79">
        <f t="shared" ca="1" si="304"/>
        <v>4183974.1172274882</v>
      </c>
      <c r="J495" s="79">
        <f t="shared" ca="1" si="297"/>
        <v>37905.381331342869</v>
      </c>
      <c r="K495" s="80">
        <f t="shared" ca="1" si="298"/>
        <v>-20</v>
      </c>
      <c r="L495" s="80">
        <f t="shared" ca="1" si="305"/>
        <v>-3486.6450976895735</v>
      </c>
      <c r="M495" s="80">
        <f t="shared" ca="1" si="329"/>
        <v>0</v>
      </c>
      <c r="N495" s="80">
        <f t="shared" ca="1" si="306"/>
        <v>0</v>
      </c>
      <c r="O495" s="81">
        <f t="shared" ca="1" si="299"/>
        <v>-1944.1138067905574</v>
      </c>
      <c r="P495" s="79">
        <f t="shared" ca="1" si="300"/>
        <v>4216428.739654351</v>
      </c>
      <c r="Q495" s="35"/>
      <c r="R495">
        <f t="shared" ca="1" si="307"/>
        <v>612</v>
      </c>
      <c r="S495" s="78">
        <f t="shared" ca="1" si="316"/>
        <v>105.91666666666434</v>
      </c>
      <c r="T495" s="55">
        <f t="shared" ca="1" si="308"/>
        <v>0</v>
      </c>
      <c r="U495" s="78">
        <f t="shared" ca="1" si="309"/>
        <v>4.1504550867967176E-5</v>
      </c>
      <c r="V495" s="79">
        <f t="shared" ca="1" si="317"/>
        <v>475.8665578643301</v>
      </c>
      <c r="W495" s="79">
        <f t="shared" ca="1" si="301"/>
        <v>4.3111890354220908</v>
      </c>
      <c r="X495" s="80">
        <f t="shared" ca="1" si="318"/>
        <v>-8.3009101735934349E-4</v>
      </c>
      <c r="Y495" s="80">
        <f t="shared" ca="1" si="319"/>
        <v>-0.19827773244347088</v>
      </c>
      <c r="Z495" s="80">
        <f t="shared" ca="1" si="310"/>
        <v>0</v>
      </c>
      <c r="AA495" s="80">
        <f t="shared" ca="1" si="320"/>
        <v>0</v>
      </c>
      <c r="AB495" s="81">
        <f t="shared" ca="1" si="302"/>
        <v>-8.0689570387056E-2</v>
      </c>
      <c r="AC495" s="79">
        <f t="shared" ca="1" si="303"/>
        <v>479.89794950590436</v>
      </c>
      <c r="AD495" s="35"/>
      <c r="AE495" s="55">
        <f t="shared" ca="1" si="321"/>
        <v>0</v>
      </c>
      <c r="AF495" s="78">
        <f t="shared" ca="1" si="322"/>
        <v>4.1504550867967176E-5</v>
      </c>
      <c r="AG495" s="35"/>
      <c r="AH495" s="35"/>
      <c r="AR495" s="69">
        <f t="shared" si="311"/>
        <v>41</v>
      </c>
      <c r="AS495" s="70">
        <f t="shared" si="323"/>
        <v>492</v>
      </c>
      <c r="AT495" s="71">
        <f t="shared" ca="1" si="330"/>
        <v>1.2184299230225869E-2</v>
      </c>
      <c r="AU495" s="72">
        <f t="shared" ca="1" si="312"/>
        <v>9.059659612918658E-3</v>
      </c>
      <c r="AV495" s="73">
        <f t="shared" ca="1" si="313"/>
        <v>1.0090596596129187</v>
      </c>
      <c r="AW495" s="74">
        <f ca="1">PRODUCT(AV$4:AV495)</f>
        <v>78.919520441471093</v>
      </c>
      <c r="BO495" s="70">
        <f t="shared" si="324"/>
        <v>492</v>
      </c>
      <c r="BP495" s="171">
        <f t="shared" ca="1" si="327"/>
        <v>0.1143</v>
      </c>
      <c r="BQ495" s="172">
        <f t="shared" ca="1" si="314"/>
        <v>9.059659612918658E-3</v>
      </c>
      <c r="BR495" s="172">
        <f t="shared" ca="1" si="326"/>
        <v>1.2671136296901749E-2</v>
      </c>
    </row>
    <row r="496" spans="5:70">
      <c r="E496">
        <f t="shared" si="328"/>
        <v>493</v>
      </c>
      <c r="F496" s="64">
        <f t="shared" si="315"/>
        <v>95.999999999998437</v>
      </c>
      <c r="G496" s="55">
        <f t="shared" si="296"/>
        <v>0</v>
      </c>
      <c r="H496" s="78">
        <f t="shared" si="325"/>
        <v>1</v>
      </c>
      <c r="I496" s="79">
        <f t="shared" ca="1" si="304"/>
        <v>4216428.739654351</v>
      </c>
      <c r="J496" s="79">
        <f t="shared" ca="1" si="297"/>
        <v>38199.409163396042</v>
      </c>
      <c r="K496" s="80">
        <f t="shared" ca="1" si="298"/>
        <v>-20</v>
      </c>
      <c r="L496" s="80">
        <f t="shared" ca="1" si="305"/>
        <v>-3513.6906163786261</v>
      </c>
      <c r="M496" s="80">
        <f t="shared" ca="1" si="329"/>
        <v>-31623.215547407632</v>
      </c>
      <c r="N496" s="80">
        <f t="shared" ca="1" si="306"/>
        <v>0</v>
      </c>
      <c r="O496" s="81">
        <f t="shared" ca="1" si="299"/>
        <v>-1944.1138067905574</v>
      </c>
      <c r="P496" s="79">
        <f t="shared" ca="1" si="300"/>
        <v>4217527.1288471697</v>
      </c>
      <c r="Q496" s="35"/>
      <c r="R496">
        <f t="shared" ca="1" si="307"/>
        <v>613</v>
      </c>
      <c r="S496" s="78">
        <f t="shared" ca="1" si="316"/>
        <v>105.99999999999767</v>
      </c>
      <c r="T496" s="55">
        <f t="shared" ca="1" si="308"/>
        <v>0</v>
      </c>
      <c r="U496" s="78">
        <f t="shared" ca="1" si="309"/>
        <v>4.1504550867967176E-5</v>
      </c>
      <c r="V496" s="79">
        <f t="shared" ca="1" si="317"/>
        <v>479.89794950590436</v>
      </c>
      <c r="W496" s="79">
        <f t="shared" ca="1" si="301"/>
        <v>4.3477120714611193</v>
      </c>
      <c r="X496" s="80">
        <f t="shared" ca="1" si="318"/>
        <v>-8.3009101735934349E-4</v>
      </c>
      <c r="Y496" s="80">
        <f t="shared" ca="1" si="319"/>
        <v>-0.19995747896079349</v>
      </c>
      <c r="Z496" s="80">
        <f t="shared" ca="1" si="310"/>
        <v>-3.5992346212942827</v>
      </c>
      <c r="AA496" s="80">
        <f t="shared" ca="1" si="320"/>
        <v>0</v>
      </c>
      <c r="AB496" s="81">
        <f t="shared" ca="1" si="302"/>
        <v>-8.0689570387056E-2</v>
      </c>
      <c r="AC496" s="79">
        <f t="shared" ca="1" si="303"/>
        <v>480.36494981570598</v>
      </c>
      <c r="AD496" s="35"/>
      <c r="AE496" s="55">
        <f t="shared" ca="1" si="321"/>
        <v>0</v>
      </c>
      <c r="AF496" s="78">
        <f t="shared" ca="1" si="322"/>
        <v>4.1504550867967176E-5</v>
      </c>
      <c r="AG496" s="35"/>
      <c r="AH496" s="35"/>
      <c r="AR496" s="69">
        <f t="shared" si="311"/>
        <v>42</v>
      </c>
      <c r="AS496" s="70">
        <f t="shared" si="323"/>
        <v>493</v>
      </c>
      <c r="AT496" s="71">
        <f t="shared" ca="1" si="330"/>
        <v>1.2073913626578076E-2</v>
      </c>
      <c r="AU496" s="72">
        <f t="shared" ca="1" si="312"/>
        <v>9.059659612918658E-3</v>
      </c>
      <c r="AV496" s="73">
        <f t="shared" ca="1" si="313"/>
        <v>1.0090596596129187</v>
      </c>
      <c r="AW496" s="74">
        <f ca="1">PRODUCT(AV$4:AV496)</f>
        <v>79.634504433485603</v>
      </c>
      <c r="BO496" s="70">
        <f t="shared" si="324"/>
        <v>493</v>
      </c>
      <c r="BP496" s="171">
        <f t="shared" ca="1" si="327"/>
        <v>0.1143</v>
      </c>
      <c r="BQ496" s="172">
        <f t="shared" ca="1" si="314"/>
        <v>9.059659612918658E-3</v>
      </c>
      <c r="BR496" s="172">
        <f t="shared" ca="1" si="326"/>
        <v>1.2557370791893983E-2</v>
      </c>
    </row>
    <row r="497" spans="5:70">
      <c r="E497">
        <f t="shared" si="328"/>
        <v>494</v>
      </c>
      <c r="F497" s="64">
        <f t="shared" si="315"/>
        <v>96.083333333331765</v>
      </c>
      <c r="G497" s="55">
        <f t="shared" si="296"/>
        <v>0</v>
      </c>
      <c r="H497" s="78">
        <f t="shared" si="325"/>
        <v>1</v>
      </c>
      <c r="I497" s="79">
        <f t="shared" ca="1" si="304"/>
        <v>4217527.1288471697</v>
      </c>
      <c r="J497" s="79">
        <f t="shared" ca="1" si="297"/>
        <v>38209.360195605492</v>
      </c>
      <c r="K497" s="80">
        <f t="shared" ca="1" si="298"/>
        <v>-20</v>
      </c>
      <c r="L497" s="80">
        <f t="shared" ca="1" si="305"/>
        <v>-3514.6059407059752</v>
      </c>
      <c r="M497" s="80">
        <f t="shared" ca="1" si="329"/>
        <v>0</v>
      </c>
      <c r="N497" s="80">
        <f t="shared" ca="1" si="306"/>
        <v>0</v>
      </c>
      <c r="O497" s="81">
        <f t="shared" ca="1" si="299"/>
        <v>-1944.1138067905574</v>
      </c>
      <c r="P497" s="79">
        <f t="shared" ca="1" si="300"/>
        <v>4250257.769295278</v>
      </c>
      <c r="Q497" s="35"/>
      <c r="R497">
        <f t="shared" ca="1" si="307"/>
        <v>614</v>
      </c>
      <c r="S497" s="78">
        <f t="shared" ca="1" si="316"/>
        <v>106.083333333331</v>
      </c>
      <c r="T497" s="55">
        <f t="shared" ca="1" si="308"/>
        <v>0</v>
      </c>
      <c r="U497" s="78">
        <f t="shared" ca="1" si="309"/>
        <v>4.1504550867967176E-5</v>
      </c>
      <c r="V497" s="79">
        <f t="shared" ca="1" si="317"/>
        <v>480.36494981570598</v>
      </c>
      <c r="W497" s="79">
        <f t="shared" ca="1" si="301"/>
        <v>4.3519429353070498</v>
      </c>
      <c r="X497" s="80">
        <f t="shared" ca="1" si="318"/>
        <v>-8.3009101735934349E-4</v>
      </c>
      <c r="Y497" s="80">
        <f t="shared" ca="1" si="319"/>
        <v>-0.20015206242321085</v>
      </c>
      <c r="Z497" s="80">
        <f t="shared" ca="1" si="310"/>
        <v>0</v>
      </c>
      <c r="AA497" s="80">
        <f t="shared" ca="1" si="320"/>
        <v>0</v>
      </c>
      <c r="AB497" s="81">
        <f t="shared" ca="1" si="302"/>
        <v>-8.0689570387056E-2</v>
      </c>
      <c r="AC497" s="79">
        <f t="shared" ca="1" si="303"/>
        <v>484.43522102718538</v>
      </c>
      <c r="AD497" s="35"/>
      <c r="AE497" s="55">
        <f t="shared" ca="1" si="321"/>
        <v>0</v>
      </c>
      <c r="AF497" s="78">
        <f t="shared" ca="1" si="322"/>
        <v>4.1504550867967176E-5</v>
      </c>
      <c r="AG497" s="35"/>
      <c r="AH497" s="35"/>
      <c r="AR497" s="69">
        <f t="shared" si="311"/>
        <v>42</v>
      </c>
      <c r="AS497" s="70">
        <f t="shared" si="323"/>
        <v>494</v>
      </c>
      <c r="AT497" s="71">
        <f t="shared" ca="1" si="330"/>
        <v>1.1964528078925498E-2</v>
      </c>
      <c r="AU497" s="72">
        <f t="shared" ca="1" si="312"/>
        <v>9.059659612918658E-3</v>
      </c>
      <c r="AV497" s="73">
        <f t="shared" ca="1" si="313"/>
        <v>1.0090596596129187</v>
      </c>
      <c r="AW497" s="74">
        <f ca="1">PRODUCT(AV$4:AV497)</f>
        <v>80.355965937096443</v>
      </c>
      <c r="BO497" s="70">
        <f t="shared" si="324"/>
        <v>494</v>
      </c>
      <c r="BP497" s="171">
        <f t="shared" ca="1" si="327"/>
        <v>0.1143</v>
      </c>
      <c r="BQ497" s="172">
        <f t="shared" ca="1" si="314"/>
        <v>9.059659612918658E-3</v>
      </c>
      <c r="BR497" s="172">
        <f t="shared" ca="1" si="326"/>
        <v>1.244462670989252E-2</v>
      </c>
    </row>
    <row r="498" spans="5:70">
      <c r="E498">
        <f t="shared" si="328"/>
        <v>495</v>
      </c>
      <c r="F498" s="64">
        <f t="shared" si="315"/>
        <v>96.166666666665094</v>
      </c>
      <c r="G498" s="55">
        <f t="shared" si="296"/>
        <v>0</v>
      </c>
      <c r="H498" s="78">
        <f t="shared" si="325"/>
        <v>1</v>
      </c>
      <c r="I498" s="79">
        <f t="shared" ca="1" si="304"/>
        <v>4250257.769295278</v>
      </c>
      <c r="J498" s="79">
        <f t="shared" ca="1" si="297"/>
        <v>38505.888656978175</v>
      </c>
      <c r="K498" s="80">
        <f t="shared" ca="1" si="298"/>
        <v>-20</v>
      </c>
      <c r="L498" s="80">
        <f t="shared" ca="1" si="305"/>
        <v>-3541.8814744127317</v>
      </c>
      <c r="M498" s="80">
        <f t="shared" ca="1" si="329"/>
        <v>0</v>
      </c>
      <c r="N498" s="80">
        <f t="shared" ca="1" si="306"/>
        <v>0</v>
      </c>
      <c r="O498" s="81">
        <f t="shared" ca="1" si="299"/>
        <v>-1944.1138067905574</v>
      </c>
      <c r="P498" s="79">
        <f t="shared" ca="1" si="300"/>
        <v>4283257.6626710529</v>
      </c>
      <c r="Q498" s="35"/>
      <c r="R498">
        <f t="shared" ca="1" si="307"/>
        <v>615</v>
      </c>
      <c r="S498" s="78">
        <f t="shared" ca="1" si="316"/>
        <v>106.16666666666433</v>
      </c>
      <c r="T498" s="55">
        <f t="shared" ca="1" si="308"/>
        <v>0</v>
      </c>
      <c r="U498" s="78">
        <f t="shared" ca="1" si="309"/>
        <v>4.1504550867967176E-5</v>
      </c>
      <c r="V498" s="79">
        <f t="shared" ca="1" si="317"/>
        <v>484.43522102718538</v>
      </c>
      <c r="W498" s="79">
        <f t="shared" ca="1" si="301"/>
        <v>4.3888182070153148</v>
      </c>
      <c r="X498" s="80">
        <f t="shared" ca="1" si="318"/>
        <v>-8.3009101735934349E-4</v>
      </c>
      <c r="Y498" s="80">
        <f t="shared" ca="1" si="319"/>
        <v>-0.20184800876132725</v>
      </c>
      <c r="Z498" s="80">
        <f t="shared" ca="1" si="310"/>
        <v>0</v>
      </c>
      <c r="AA498" s="80">
        <f t="shared" ca="1" si="320"/>
        <v>0</v>
      </c>
      <c r="AB498" s="81">
        <f t="shared" ca="1" si="302"/>
        <v>-8.0689570387056E-2</v>
      </c>
      <c r="AC498" s="79">
        <f t="shared" ca="1" si="303"/>
        <v>488.54067156403499</v>
      </c>
      <c r="AD498" s="35"/>
      <c r="AE498" s="55">
        <f t="shared" ca="1" si="321"/>
        <v>0</v>
      </c>
      <c r="AF498" s="78">
        <f t="shared" ca="1" si="322"/>
        <v>4.1504550867967176E-5</v>
      </c>
      <c r="AG498" s="35"/>
      <c r="AH498" s="35"/>
      <c r="AR498" s="69">
        <f t="shared" si="311"/>
        <v>42</v>
      </c>
      <c r="AS498" s="70">
        <f t="shared" si="323"/>
        <v>495</v>
      </c>
      <c r="AT498" s="71">
        <f t="shared" ca="1" si="330"/>
        <v>1.1856133527101225E-2</v>
      </c>
      <c r="AU498" s="72">
        <f t="shared" ca="1" si="312"/>
        <v>9.059659612918658E-3</v>
      </c>
      <c r="AV498" s="73">
        <f t="shared" ca="1" si="313"/>
        <v>1.0090596596129187</v>
      </c>
      <c r="AW498" s="74">
        <f ca="1">PRODUCT(AV$4:AV498)</f>
        <v>81.083963636353829</v>
      </c>
      <c r="BO498" s="70">
        <f t="shared" si="324"/>
        <v>495</v>
      </c>
      <c r="BP498" s="171">
        <f t="shared" ca="1" si="327"/>
        <v>0.1143</v>
      </c>
      <c r="BQ498" s="172">
        <f t="shared" ca="1" si="314"/>
        <v>9.059659612918658E-3</v>
      </c>
      <c r="BR498" s="172">
        <f t="shared" ca="1" si="326"/>
        <v>1.2332894880235678E-2</v>
      </c>
    </row>
    <row r="499" spans="5:70">
      <c r="E499">
        <f t="shared" si="328"/>
        <v>496</v>
      </c>
      <c r="F499" s="64">
        <f t="shared" si="315"/>
        <v>96.249999999998423</v>
      </c>
      <c r="G499" s="55">
        <f t="shared" si="296"/>
        <v>0</v>
      </c>
      <c r="H499" s="78">
        <f t="shared" si="325"/>
        <v>1</v>
      </c>
      <c r="I499" s="79">
        <f t="shared" ca="1" si="304"/>
        <v>4283257.6626710529</v>
      </c>
      <c r="J499" s="79">
        <f t="shared" ca="1" si="297"/>
        <v>38804.856458225309</v>
      </c>
      <c r="K499" s="80">
        <f t="shared" ca="1" si="298"/>
        <v>-20</v>
      </c>
      <c r="L499" s="80">
        <f t="shared" ca="1" si="305"/>
        <v>-3569.3813855592111</v>
      </c>
      <c r="M499" s="80">
        <f t="shared" ca="1" si="329"/>
        <v>0</v>
      </c>
      <c r="N499" s="80">
        <f t="shared" ca="1" si="306"/>
        <v>0</v>
      </c>
      <c r="O499" s="81">
        <f t="shared" ca="1" si="299"/>
        <v>-1944.1138067905574</v>
      </c>
      <c r="P499" s="79">
        <f t="shared" ca="1" si="300"/>
        <v>4316529.0239369282</v>
      </c>
      <c r="Q499" s="35"/>
      <c r="R499">
        <f t="shared" ca="1" si="307"/>
        <v>616</v>
      </c>
      <c r="S499" s="78">
        <f t="shared" ca="1" si="316"/>
        <v>106.24999999999766</v>
      </c>
      <c r="T499" s="55">
        <f t="shared" ca="1" si="308"/>
        <v>0</v>
      </c>
      <c r="U499" s="78">
        <f t="shared" ca="1" si="309"/>
        <v>4.1504550867967176E-5</v>
      </c>
      <c r="V499" s="79">
        <f t="shared" ca="1" si="317"/>
        <v>488.54067156403499</v>
      </c>
      <c r="W499" s="79">
        <f t="shared" ca="1" si="301"/>
        <v>4.4260121914368469</v>
      </c>
      <c r="X499" s="80">
        <f t="shared" ca="1" si="318"/>
        <v>-8.3009101735934349E-4</v>
      </c>
      <c r="Y499" s="80">
        <f t="shared" ca="1" si="319"/>
        <v>-0.20355861315168125</v>
      </c>
      <c r="Z499" s="80">
        <f t="shared" ca="1" si="310"/>
        <v>0</v>
      </c>
      <c r="AA499" s="80">
        <f t="shared" ca="1" si="320"/>
        <v>0</v>
      </c>
      <c r="AB499" s="81">
        <f t="shared" ca="1" si="302"/>
        <v>-8.0689570387056E-2</v>
      </c>
      <c r="AC499" s="79">
        <f t="shared" ca="1" si="303"/>
        <v>492.68160548091572</v>
      </c>
      <c r="AD499" s="35"/>
      <c r="AE499" s="55">
        <f t="shared" ca="1" si="321"/>
        <v>0</v>
      </c>
      <c r="AF499" s="78">
        <f t="shared" ca="1" si="322"/>
        <v>4.1504550867967176E-5</v>
      </c>
      <c r="AG499" s="35"/>
      <c r="AH499" s="35"/>
      <c r="AR499" s="69">
        <f t="shared" si="311"/>
        <v>42</v>
      </c>
      <c r="AS499" s="70">
        <f t="shared" si="323"/>
        <v>496</v>
      </c>
      <c r="AT499" s="71">
        <f t="shared" ca="1" si="330"/>
        <v>1.1748720993020375E-2</v>
      </c>
      <c r="AU499" s="72">
        <f t="shared" ca="1" si="312"/>
        <v>9.059659612918658E-3</v>
      </c>
      <c r="AV499" s="73">
        <f t="shared" ca="1" si="313"/>
        <v>1.0090596596129187</v>
      </c>
      <c r="AW499" s="74">
        <f ca="1">PRODUCT(AV$4:AV499)</f>
        <v>81.81855674696547</v>
      </c>
      <c r="BO499" s="70">
        <f t="shared" si="324"/>
        <v>496</v>
      </c>
      <c r="BP499" s="171">
        <f t="shared" ca="1" si="327"/>
        <v>0.1143</v>
      </c>
      <c r="BQ499" s="172">
        <f t="shared" ca="1" si="314"/>
        <v>9.059659612918658E-3</v>
      </c>
      <c r="BR499" s="172">
        <f t="shared" ca="1" si="326"/>
        <v>1.2222166214598897E-2</v>
      </c>
    </row>
    <row r="500" spans="5:70">
      <c r="E500">
        <f t="shared" si="328"/>
        <v>497</v>
      </c>
      <c r="F500" s="64">
        <f t="shared" si="315"/>
        <v>96.333333333331751</v>
      </c>
      <c r="G500" s="55">
        <f t="shared" si="296"/>
        <v>0</v>
      </c>
      <c r="H500" s="78">
        <f t="shared" si="325"/>
        <v>1</v>
      </c>
      <c r="I500" s="79">
        <f t="shared" ca="1" si="304"/>
        <v>4316529.0239369282</v>
      </c>
      <c r="J500" s="79">
        <f t="shared" ca="1" si="297"/>
        <v>39106.283666152587</v>
      </c>
      <c r="K500" s="80">
        <f t="shared" ca="1" si="298"/>
        <v>-20</v>
      </c>
      <c r="L500" s="80">
        <f t="shared" ca="1" si="305"/>
        <v>-3597.1075199474403</v>
      </c>
      <c r="M500" s="80">
        <f t="shared" ca="1" si="329"/>
        <v>0</v>
      </c>
      <c r="N500" s="80">
        <f t="shared" ca="1" si="306"/>
        <v>0</v>
      </c>
      <c r="O500" s="81">
        <f t="shared" ca="1" si="299"/>
        <v>-1944.1138067905574</v>
      </c>
      <c r="P500" s="79">
        <f t="shared" ca="1" si="300"/>
        <v>4350074.0862763431</v>
      </c>
      <c r="Q500" s="35"/>
      <c r="R500">
        <f t="shared" ca="1" si="307"/>
        <v>617</v>
      </c>
      <c r="S500" s="78">
        <f t="shared" ca="1" si="316"/>
        <v>106.33333333333098</v>
      </c>
      <c r="T500" s="55">
        <f t="shared" ca="1" si="308"/>
        <v>0</v>
      </c>
      <c r="U500" s="78">
        <f t="shared" ca="1" si="309"/>
        <v>4.1504550867967176E-5</v>
      </c>
      <c r="V500" s="79">
        <f t="shared" ca="1" si="317"/>
        <v>492.68160548091572</v>
      </c>
      <c r="W500" s="79">
        <f t="shared" ca="1" si="301"/>
        <v>4.4635276432033759</v>
      </c>
      <c r="X500" s="80">
        <f t="shared" ca="1" si="318"/>
        <v>-8.3009101735934349E-4</v>
      </c>
      <c r="Y500" s="80">
        <f t="shared" ca="1" si="319"/>
        <v>-0.20528400228371491</v>
      </c>
      <c r="Z500" s="80">
        <f t="shared" ca="1" si="310"/>
        <v>0</v>
      </c>
      <c r="AA500" s="80">
        <f t="shared" ca="1" si="320"/>
        <v>0</v>
      </c>
      <c r="AB500" s="81">
        <f t="shared" ca="1" si="302"/>
        <v>-8.0689570387056E-2</v>
      </c>
      <c r="AC500" s="79">
        <f t="shared" ca="1" si="303"/>
        <v>496.85832946043098</v>
      </c>
      <c r="AD500" s="35"/>
      <c r="AE500" s="55">
        <f t="shared" ca="1" si="321"/>
        <v>0</v>
      </c>
      <c r="AF500" s="78">
        <f t="shared" ca="1" si="322"/>
        <v>4.1504550867967176E-5</v>
      </c>
      <c r="AG500" s="35"/>
      <c r="AH500" s="35"/>
      <c r="AR500" s="69">
        <f t="shared" si="311"/>
        <v>42</v>
      </c>
      <c r="AS500" s="70">
        <f t="shared" si="323"/>
        <v>497</v>
      </c>
      <c r="AT500" s="71">
        <f t="shared" ca="1" si="330"/>
        <v>1.1642281579936459E-2</v>
      </c>
      <c r="AU500" s="72">
        <f t="shared" ca="1" si="312"/>
        <v>9.059659612918658E-3</v>
      </c>
      <c r="AV500" s="73">
        <f t="shared" ca="1" si="313"/>
        <v>1.0090596596129187</v>
      </c>
      <c r="AW500" s="74">
        <f ca="1">PRODUCT(AV$4:AV500)</f>
        <v>82.559805021113249</v>
      </c>
      <c r="BO500" s="70">
        <f t="shared" si="324"/>
        <v>497</v>
      </c>
      <c r="BP500" s="171">
        <f t="shared" ca="1" si="327"/>
        <v>0.1143</v>
      </c>
      <c r="BQ500" s="172">
        <f t="shared" ca="1" si="314"/>
        <v>9.059659612918658E-3</v>
      </c>
      <c r="BR500" s="172">
        <f t="shared" ca="1" si="326"/>
        <v>1.2112431706255498E-2</v>
      </c>
    </row>
    <row r="501" spans="5:70">
      <c r="E501">
        <f t="shared" si="328"/>
        <v>498</v>
      </c>
      <c r="F501" s="64">
        <f t="shared" si="315"/>
        <v>96.41666666666508</v>
      </c>
      <c r="G501" s="55">
        <f t="shared" si="296"/>
        <v>0</v>
      </c>
      <c r="H501" s="78">
        <f t="shared" si="325"/>
        <v>1</v>
      </c>
      <c r="I501" s="79">
        <f t="shared" ca="1" si="304"/>
        <v>4350074.0862763431</v>
      </c>
      <c r="J501" s="79">
        <f t="shared" ca="1" si="297"/>
        <v>39410.190512641821</v>
      </c>
      <c r="K501" s="80">
        <f t="shared" ca="1" si="298"/>
        <v>-20</v>
      </c>
      <c r="L501" s="80">
        <f t="shared" ca="1" si="305"/>
        <v>-3625.0617385636197</v>
      </c>
      <c r="M501" s="80">
        <f t="shared" ca="1" si="329"/>
        <v>0</v>
      </c>
      <c r="N501" s="80">
        <f t="shared" ca="1" si="306"/>
        <v>0</v>
      </c>
      <c r="O501" s="81">
        <f t="shared" ca="1" si="299"/>
        <v>-1944.1138067905574</v>
      </c>
      <c r="P501" s="79">
        <f t="shared" ca="1" si="300"/>
        <v>4383895.101243631</v>
      </c>
      <c r="Q501" s="35"/>
      <c r="R501">
        <f t="shared" ca="1" si="307"/>
        <v>618</v>
      </c>
      <c r="S501" s="78">
        <f t="shared" ca="1" si="316"/>
        <v>106.41666666666431</v>
      </c>
      <c r="T501" s="55">
        <f t="shared" ca="1" si="308"/>
        <v>0</v>
      </c>
      <c r="U501" s="78">
        <f t="shared" ca="1" si="309"/>
        <v>4.1504550867967176E-5</v>
      </c>
      <c r="V501" s="79">
        <f t="shared" ca="1" si="317"/>
        <v>496.85832946043098</v>
      </c>
      <c r="W501" s="79">
        <f t="shared" ca="1" si="301"/>
        <v>4.5013673407548991</v>
      </c>
      <c r="X501" s="80">
        <f t="shared" ca="1" si="318"/>
        <v>-8.3009101735934349E-4</v>
      </c>
      <c r="Y501" s="80">
        <f t="shared" ca="1" si="319"/>
        <v>-0.20702430394184626</v>
      </c>
      <c r="Z501" s="80">
        <f t="shared" ca="1" si="310"/>
        <v>0</v>
      </c>
      <c r="AA501" s="80">
        <f t="shared" ca="1" si="320"/>
        <v>0</v>
      </c>
      <c r="AB501" s="81">
        <f t="shared" ca="1" si="302"/>
        <v>-8.0689570387056E-2</v>
      </c>
      <c r="AC501" s="79">
        <f t="shared" ca="1" si="303"/>
        <v>501.0711528358396</v>
      </c>
      <c r="AD501" s="35"/>
      <c r="AE501" s="55">
        <f t="shared" ca="1" si="321"/>
        <v>0</v>
      </c>
      <c r="AF501" s="78">
        <f t="shared" ca="1" si="322"/>
        <v>4.1504550867967176E-5</v>
      </c>
      <c r="AG501" s="35"/>
      <c r="AH501" s="35"/>
      <c r="AR501" s="69">
        <f t="shared" si="311"/>
        <v>42</v>
      </c>
      <c r="AS501" s="70">
        <f t="shared" si="323"/>
        <v>498</v>
      </c>
      <c r="AT501" s="71">
        <f t="shared" ca="1" si="330"/>
        <v>1.1536806471704481E-2</v>
      </c>
      <c r="AU501" s="72">
        <f t="shared" ca="1" si="312"/>
        <v>9.059659612918658E-3</v>
      </c>
      <c r="AV501" s="73">
        <f t="shared" ca="1" si="313"/>
        <v>1.0090596596129187</v>
      </c>
      <c r="AW501" s="74">
        <f ca="1">PRODUCT(AV$4:AV501)</f>
        <v>83.307768752313464</v>
      </c>
      <c r="BO501" s="70">
        <f t="shared" si="324"/>
        <v>498</v>
      </c>
      <c r="BP501" s="171">
        <f t="shared" ca="1" si="327"/>
        <v>0.1143</v>
      </c>
      <c r="BQ501" s="172">
        <f t="shared" ca="1" si="314"/>
        <v>9.059659612918658E-3</v>
      </c>
      <c r="BR501" s="172">
        <f t="shared" ca="1" si="326"/>
        <v>1.2003682429344069E-2</v>
      </c>
    </row>
    <row r="502" spans="5:70">
      <c r="E502">
        <f t="shared" si="328"/>
        <v>499</v>
      </c>
      <c r="F502" s="64">
        <f t="shared" si="315"/>
        <v>96.499999999998408</v>
      </c>
      <c r="G502" s="55">
        <f t="shared" si="296"/>
        <v>0</v>
      </c>
      <c r="H502" s="78">
        <f t="shared" si="325"/>
        <v>1</v>
      </c>
      <c r="I502" s="79">
        <f t="shared" ca="1" si="304"/>
        <v>4383895.101243631</v>
      </c>
      <c r="J502" s="79">
        <f t="shared" ca="1" si="297"/>
        <v>39716.597396008874</v>
      </c>
      <c r="K502" s="80">
        <f t="shared" ca="1" si="298"/>
        <v>-20</v>
      </c>
      <c r="L502" s="80">
        <f t="shared" ca="1" si="305"/>
        <v>-3653.245917703026</v>
      </c>
      <c r="M502" s="80">
        <f t="shared" ca="1" si="329"/>
        <v>0</v>
      </c>
      <c r="N502" s="80">
        <f t="shared" ca="1" si="306"/>
        <v>0</v>
      </c>
      <c r="O502" s="81">
        <f t="shared" ca="1" si="299"/>
        <v>-1944.1138067905574</v>
      </c>
      <c r="P502" s="79">
        <f t="shared" ca="1" si="300"/>
        <v>4417994.338915146</v>
      </c>
      <c r="Q502" s="35"/>
      <c r="R502">
        <f t="shared" ca="1" si="307"/>
        <v>619</v>
      </c>
      <c r="S502" s="78">
        <f t="shared" ca="1" si="316"/>
        <v>106.49999999999764</v>
      </c>
      <c r="T502" s="55">
        <f t="shared" ca="1" si="308"/>
        <v>0</v>
      </c>
      <c r="U502" s="78">
        <f t="shared" ca="1" si="309"/>
        <v>4.1504550867967176E-5</v>
      </c>
      <c r="V502" s="79">
        <f t="shared" ca="1" si="317"/>
        <v>501.0711528358396</v>
      </c>
      <c r="W502" s="79">
        <f t="shared" ca="1" si="301"/>
        <v>4.5395340865454479</v>
      </c>
      <c r="X502" s="80">
        <f t="shared" ca="1" si="318"/>
        <v>-8.3009101735934349E-4</v>
      </c>
      <c r="Y502" s="80">
        <f t="shared" ca="1" si="319"/>
        <v>-0.20877964701493318</v>
      </c>
      <c r="Z502" s="80">
        <f t="shared" ca="1" si="310"/>
        <v>0</v>
      </c>
      <c r="AA502" s="80">
        <f t="shared" ca="1" si="320"/>
        <v>0</v>
      </c>
      <c r="AB502" s="81">
        <f t="shared" ca="1" si="302"/>
        <v>-8.0689570387056E-2</v>
      </c>
      <c r="AC502" s="79">
        <f t="shared" ca="1" si="303"/>
        <v>505.32038761396575</v>
      </c>
      <c r="AD502" s="35"/>
      <c r="AE502" s="55">
        <f t="shared" ca="1" si="321"/>
        <v>0</v>
      </c>
      <c r="AF502" s="78">
        <f t="shared" ca="1" si="322"/>
        <v>4.1504550867967176E-5</v>
      </c>
      <c r="AG502" s="35"/>
      <c r="AH502" s="35"/>
      <c r="AR502" s="69">
        <f t="shared" si="311"/>
        <v>42</v>
      </c>
      <c r="AS502" s="70">
        <f t="shared" si="323"/>
        <v>499</v>
      </c>
      <c r="AT502" s="71">
        <f t="shared" ca="1" si="330"/>
        <v>1.1432286932050721E-2</v>
      </c>
      <c r="AU502" s="72">
        <f t="shared" ca="1" si="312"/>
        <v>9.059659612918658E-3</v>
      </c>
      <c r="AV502" s="73">
        <f t="shared" ca="1" si="313"/>
        <v>1.0090596596129187</v>
      </c>
      <c r="AW502" s="74">
        <f ca="1">PRODUCT(AV$4:AV502)</f>
        <v>84.062508780321167</v>
      </c>
      <c r="BO502" s="70">
        <f t="shared" si="324"/>
        <v>499</v>
      </c>
      <c r="BP502" s="171">
        <f t="shared" ca="1" si="327"/>
        <v>0.1143</v>
      </c>
      <c r="BQ502" s="172">
        <f t="shared" ca="1" si="314"/>
        <v>9.059659612918658E-3</v>
      </c>
      <c r="BR502" s="172">
        <f t="shared" ca="1" si="326"/>
        <v>1.1895909538142426E-2</v>
      </c>
    </row>
    <row r="503" spans="5:70">
      <c r="E503">
        <f t="shared" si="328"/>
        <v>500</v>
      </c>
      <c r="F503" s="64">
        <f t="shared" si="315"/>
        <v>96.583333333331737</v>
      </c>
      <c r="G503" s="55">
        <f t="shared" si="296"/>
        <v>0</v>
      </c>
      <c r="H503" s="78">
        <f t="shared" si="325"/>
        <v>1</v>
      </c>
      <c r="I503" s="79">
        <f t="shared" ca="1" si="304"/>
        <v>4417994.338915146</v>
      </c>
      <c r="J503" s="79">
        <f t="shared" ca="1" si="297"/>
        <v>40025.524882372811</v>
      </c>
      <c r="K503" s="80">
        <f t="shared" ca="1" si="298"/>
        <v>-20</v>
      </c>
      <c r="L503" s="80">
        <f t="shared" ca="1" si="305"/>
        <v>-3681.6619490959552</v>
      </c>
      <c r="M503" s="80">
        <f t="shared" ca="1" si="329"/>
        <v>0</v>
      </c>
      <c r="N503" s="80">
        <f t="shared" ca="1" si="306"/>
        <v>0</v>
      </c>
      <c r="O503" s="81">
        <f t="shared" ca="1" si="299"/>
        <v>-1944.1138067905574</v>
      </c>
      <c r="P503" s="79">
        <f t="shared" ca="1" si="300"/>
        <v>4452374.0880416315</v>
      </c>
      <c r="Q503" s="35"/>
      <c r="R503">
        <f t="shared" ca="1" si="307"/>
        <v>620</v>
      </c>
      <c r="S503" s="78">
        <f t="shared" ca="1" si="316"/>
        <v>106.58333333333097</v>
      </c>
      <c r="T503" s="55">
        <f t="shared" ca="1" si="308"/>
        <v>0</v>
      </c>
      <c r="U503" s="78">
        <f t="shared" ca="1" si="309"/>
        <v>4.1504550867967176E-5</v>
      </c>
      <c r="V503" s="79">
        <f t="shared" ca="1" si="317"/>
        <v>505.32038761396575</v>
      </c>
      <c r="W503" s="79">
        <f t="shared" ca="1" si="301"/>
        <v>4.5780307072506474</v>
      </c>
      <c r="X503" s="80">
        <f t="shared" ca="1" si="318"/>
        <v>-8.3009101735934349E-4</v>
      </c>
      <c r="Y503" s="80">
        <f t="shared" ca="1" si="319"/>
        <v>-0.21055016150581907</v>
      </c>
      <c r="Z503" s="80">
        <f t="shared" ca="1" si="310"/>
        <v>0</v>
      </c>
      <c r="AA503" s="80">
        <f t="shared" ca="1" si="320"/>
        <v>0</v>
      </c>
      <c r="AB503" s="81">
        <f t="shared" ca="1" si="302"/>
        <v>-8.0689570387056E-2</v>
      </c>
      <c r="AC503" s="79">
        <f t="shared" ca="1" si="303"/>
        <v>509.6063484983062</v>
      </c>
      <c r="AD503" s="35"/>
      <c r="AE503" s="55">
        <f t="shared" ca="1" si="321"/>
        <v>0</v>
      </c>
      <c r="AF503" s="78">
        <f t="shared" ca="1" si="322"/>
        <v>4.1504550867967176E-5</v>
      </c>
      <c r="AG503" s="35"/>
      <c r="AH503" s="35"/>
      <c r="AR503" s="69">
        <f t="shared" si="311"/>
        <v>42</v>
      </c>
      <c r="AS503" s="70">
        <f t="shared" si="323"/>
        <v>500</v>
      </c>
      <c r="AT503" s="71">
        <f t="shared" ca="1" si="330"/>
        <v>1.1328714303849123E-2</v>
      </c>
      <c r="AU503" s="72">
        <f t="shared" ca="1" si="312"/>
        <v>9.059659612918658E-3</v>
      </c>
      <c r="AV503" s="73">
        <f t="shared" ca="1" si="313"/>
        <v>1.0090596596129187</v>
      </c>
      <c r="AW503" s="74">
        <f ca="1">PRODUCT(AV$4:AV503)</f>
        <v>84.824086496078863</v>
      </c>
      <c r="BO503" s="70">
        <f t="shared" si="324"/>
        <v>500</v>
      </c>
      <c r="BP503" s="171">
        <f t="shared" ca="1" si="327"/>
        <v>0.1143</v>
      </c>
      <c r="BQ503" s="172">
        <f t="shared" ca="1" si="314"/>
        <v>9.059659612918658E-3</v>
      </c>
      <c r="BR503" s="172">
        <f t="shared" ca="1" si="326"/>
        <v>1.1789104266348105E-2</v>
      </c>
    </row>
    <row r="504" spans="5:70">
      <c r="E504">
        <f t="shared" si="328"/>
        <v>501</v>
      </c>
      <c r="F504" s="64">
        <f t="shared" si="315"/>
        <v>96.666666666665066</v>
      </c>
      <c r="G504" s="55">
        <f t="shared" si="296"/>
        <v>0</v>
      </c>
      <c r="H504" s="78">
        <f t="shared" si="325"/>
        <v>1</v>
      </c>
      <c r="I504" s="79">
        <f t="shared" ca="1" si="304"/>
        <v>4452374.0880416315</v>
      </c>
      <c r="J504" s="79">
        <f t="shared" ca="1" si="297"/>
        <v>40336.993707036308</v>
      </c>
      <c r="K504" s="80">
        <f t="shared" ca="1" si="298"/>
        <v>-20</v>
      </c>
      <c r="L504" s="80">
        <f t="shared" ca="1" si="305"/>
        <v>-3710.3117400346932</v>
      </c>
      <c r="M504" s="80">
        <f t="shared" ca="1" si="329"/>
        <v>0</v>
      </c>
      <c r="N504" s="80">
        <f t="shared" ca="1" si="306"/>
        <v>0</v>
      </c>
      <c r="O504" s="81">
        <f t="shared" ca="1" si="299"/>
        <v>-1944.1138067905574</v>
      </c>
      <c r="P504" s="79">
        <f t="shared" ca="1" si="300"/>
        <v>4487036.6562018432</v>
      </c>
      <c r="Q504" s="35"/>
      <c r="R504">
        <f t="shared" ca="1" si="307"/>
        <v>621</v>
      </c>
      <c r="S504" s="78">
        <f t="shared" ca="1" si="316"/>
        <v>106.6666666666643</v>
      </c>
      <c r="T504" s="55">
        <f t="shared" ca="1" si="308"/>
        <v>0</v>
      </c>
      <c r="U504" s="78">
        <f t="shared" ca="1" si="309"/>
        <v>4.1504550867967176E-5</v>
      </c>
      <c r="V504" s="79">
        <f t="shared" ca="1" si="317"/>
        <v>509.6063484983062</v>
      </c>
      <c r="W504" s="79">
        <f t="shared" ca="1" si="301"/>
        <v>4.6168600539770557</v>
      </c>
      <c r="X504" s="80">
        <f t="shared" ca="1" si="318"/>
        <v>-8.3009101735934349E-4</v>
      </c>
      <c r="Y504" s="80">
        <f t="shared" ca="1" si="319"/>
        <v>-0.21233597854096092</v>
      </c>
      <c r="Z504" s="80">
        <f t="shared" ca="1" si="310"/>
        <v>0</v>
      </c>
      <c r="AA504" s="80">
        <f t="shared" ca="1" si="320"/>
        <v>0</v>
      </c>
      <c r="AB504" s="81">
        <f t="shared" ca="1" si="302"/>
        <v>-8.0689570387056E-2</v>
      </c>
      <c r="AC504" s="79">
        <f t="shared" ca="1" si="303"/>
        <v>513.92935291233778</v>
      </c>
      <c r="AD504" s="35"/>
      <c r="AE504" s="55">
        <f t="shared" ca="1" si="321"/>
        <v>0</v>
      </c>
      <c r="AF504" s="78">
        <f t="shared" ca="1" si="322"/>
        <v>4.1504550867967176E-5</v>
      </c>
      <c r="AG504" s="35"/>
      <c r="AH504" s="35"/>
      <c r="AR504" s="69">
        <f t="shared" si="311"/>
        <v>42</v>
      </c>
      <c r="AS504" s="70">
        <f t="shared" si="323"/>
        <v>501</v>
      </c>
      <c r="AT504" s="71">
        <f t="shared" ca="1" si="330"/>
        <v>1.1226080008404247E-2</v>
      </c>
      <c r="AU504" s="72">
        <f t="shared" ca="1" si="312"/>
        <v>9.059659612918658E-3</v>
      </c>
      <c r="AV504" s="73">
        <f t="shared" ca="1" si="313"/>
        <v>1.0090596596129187</v>
      </c>
      <c r="AW504" s="74">
        <f ca="1">PRODUCT(AV$4:AV504)</f>
        <v>85.592563846710107</v>
      </c>
      <c r="BO504" s="70">
        <f t="shared" si="324"/>
        <v>501</v>
      </c>
      <c r="BP504" s="171">
        <f t="shared" ca="1" si="327"/>
        <v>0.1143</v>
      </c>
      <c r="BQ504" s="172">
        <f t="shared" ca="1" si="314"/>
        <v>9.059659612918658E-3</v>
      </c>
      <c r="BR504" s="172">
        <f t="shared" ca="1" si="326"/>
        <v>1.1683257926365301E-2</v>
      </c>
    </row>
    <row r="505" spans="5:70">
      <c r="E505">
        <f t="shared" si="328"/>
        <v>502</v>
      </c>
      <c r="F505" s="64">
        <f t="shared" si="315"/>
        <v>96.749999999998394</v>
      </c>
      <c r="G505" s="55">
        <f t="shared" si="296"/>
        <v>0</v>
      </c>
      <c r="H505" s="78">
        <f t="shared" si="325"/>
        <v>1</v>
      </c>
      <c r="I505" s="79">
        <f t="shared" ca="1" si="304"/>
        <v>4487036.6562018432</v>
      </c>
      <c r="J505" s="79">
        <f t="shared" ca="1" si="297"/>
        <v>40651.02477587742</v>
      </c>
      <c r="K505" s="80">
        <f t="shared" ca="1" si="298"/>
        <v>-20</v>
      </c>
      <c r="L505" s="80">
        <f t="shared" ca="1" si="305"/>
        <v>-3739.1972135015362</v>
      </c>
      <c r="M505" s="80">
        <f t="shared" ca="1" si="329"/>
        <v>0</v>
      </c>
      <c r="N505" s="80">
        <f t="shared" ca="1" si="306"/>
        <v>0</v>
      </c>
      <c r="O505" s="81">
        <f t="shared" ca="1" si="299"/>
        <v>-1944.1138067905574</v>
      </c>
      <c r="P505" s="79">
        <f t="shared" ca="1" si="300"/>
        <v>4521984.3699574284</v>
      </c>
      <c r="Q505" s="35"/>
      <c r="R505">
        <f t="shared" ca="1" si="307"/>
        <v>622</v>
      </c>
      <c r="S505" s="78">
        <f t="shared" ca="1" si="316"/>
        <v>106.74999999999763</v>
      </c>
      <c r="T505" s="55">
        <f t="shared" ca="1" si="308"/>
        <v>0</v>
      </c>
      <c r="U505" s="78">
        <f t="shared" ca="1" si="309"/>
        <v>4.1504550867967176E-5</v>
      </c>
      <c r="V505" s="79">
        <f t="shared" ca="1" si="317"/>
        <v>513.92935291233778</v>
      </c>
      <c r="W505" s="79">
        <f t="shared" ca="1" si="301"/>
        <v>4.6560250024733261</v>
      </c>
      <c r="X505" s="80">
        <f t="shared" ca="1" si="318"/>
        <v>-8.3009101735934349E-4</v>
      </c>
      <c r="Y505" s="80">
        <f t="shared" ca="1" si="319"/>
        <v>-0.21413723038014076</v>
      </c>
      <c r="Z505" s="80">
        <f t="shared" ca="1" si="310"/>
        <v>0</v>
      </c>
      <c r="AA505" s="80">
        <f t="shared" ca="1" si="320"/>
        <v>0</v>
      </c>
      <c r="AB505" s="81">
        <f t="shared" ca="1" si="302"/>
        <v>-8.0689570387056E-2</v>
      </c>
      <c r="AC505" s="79">
        <f t="shared" ca="1" si="303"/>
        <v>518.28972102302646</v>
      </c>
      <c r="AD505" s="35"/>
      <c r="AE505" s="55">
        <f t="shared" ca="1" si="321"/>
        <v>0</v>
      </c>
      <c r="AF505" s="78">
        <f t="shared" ca="1" si="322"/>
        <v>4.1504550867967176E-5</v>
      </c>
      <c r="AG505" s="35"/>
      <c r="AH505" s="35"/>
      <c r="AR505" s="69">
        <f t="shared" si="311"/>
        <v>42</v>
      </c>
      <c r="AS505" s="70">
        <f t="shared" si="323"/>
        <v>502</v>
      </c>
      <c r="AT505" s="71">
        <f t="shared" ca="1" si="330"/>
        <v>1.1124375544740713E-2</v>
      </c>
      <c r="AU505" s="72">
        <f t="shared" ca="1" si="312"/>
        <v>9.059659612918658E-3</v>
      </c>
      <c r="AV505" s="73">
        <f t="shared" ca="1" si="313"/>
        <v>1.0090596596129187</v>
      </c>
      <c r="AW505" s="74">
        <f ca="1">PRODUCT(AV$4:AV505)</f>
        <v>86.368003340558303</v>
      </c>
      <c r="BO505" s="70">
        <f t="shared" si="324"/>
        <v>502</v>
      </c>
      <c r="BP505" s="171">
        <f t="shared" ca="1" si="327"/>
        <v>0.1143</v>
      </c>
      <c r="BQ505" s="172">
        <f t="shared" ca="1" si="314"/>
        <v>9.059659612918658E-3</v>
      </c>
      <c r="BR505" s="172">
        <f t="shared" ca="1" si="326"/>
        <v>1.1578361908598218E-2</v>
      </c>
    </row>
    <row r="506" spans="5:70">
      <c r="E506">
        <f t="shared" si="328"/>
        <v>503</v>
      </c>
      <c r="F506" s="64">
        <f t="shared" si="315"/>
        <v>96.833333333331723</v>
      </c>
      <c r="G506" s="55">
        <f t="shared" si="296"/>
        <v>0</v>
      </c>
      <c r="H506" s="78">
        <f t="shared" si="325"/>
        <v>1</v>
      </c>
      <c r="I506" s="79">
        <f t="shared" ca="1" si="304"/>
        <v>4521984.3699574284</v>
      </c>
      <c r="J506" s="79">
        <f t="shared" ca="1" si="297"/>
        <v>40967.639166752735</v>
      </c>
      <c r="K506" s="80">
        <f t="shared" ca="1" si="298"/>
        <v>-20</v>
      </c>
      <c r="L506" s="80">
        <f t="shared" ca="1" si="305"/>
        <v>-3768.3203082978571</v>
      </c>
      <c r="M506" s="80">
        <f t="shared" ca="1" si="329"/>
        <v>0</v>
      </c>
      <c r="N506" s="80">
        <f t="shared" ca="1" si="306"/>
        <v>0</v>
      </c>
      <c r="O506" s="81">
        <f t="shared" ca="1" si="299"/>
        <v>-1944.1138067905574</v>
      </c>
      <c r="P506" s="79">
        <f t="shared" ca="1" si="300"/>
        <v>4557219.5750090927</v>
      </c>
      <c r="Q506" s="35"/>
      <c r="R506">
        <f t="shared" ca="1" si="307"/>
        <v>623</v>
      </c>
      <c r="S506" s="78">
        <f t="shared" ca="1" si="316"/>
        <v>106.83333333333096</v>
      </c>
      <c r="T506" s="55">
        <f t="shared" ca="1" si="308"/>
        <v>0</v>
      </c>
      <c r="U506" s="78">
        <f t="shared" ca="1" si="309"/>
        <v>4.1504550867967176E-5</v>
      </c>
      <c r="V506" s="79">
        <f t="shared" ca="1" si="317"/>
        <v>518.28972102302646</v>
      </c>
      <c r="W506" s="79">
        <f t="shared" ca="1" si="301"/>
        <v>4.6955284533431909</v>
      </c>
      <c r="X506" s="80">
        <f t="shared" ca="1" si="318"/>
        <v>-8.3009101735934349E-4</v>
      </c>
      <c r="Y506" s="80">
        <f t="shared" ca="1" si="319"/>
        <v>-0.21595405042626103</v>
      </c>
      <c r="Z506" s="80">
        <f t="shared" ca="1" si="310"/>
        <v>0</v>
      </c>
      <c r="AA506" s="80">
        <f t="shared" ca="1" si="320"/>
        <v>0</v>
      </c>
      <c r="AB506" s="81">
        <f t="shared" ca="1" si="302"/>
        <v>-8.0689570387056E-2</v>
      </c>
      <c r="AC506" s="79">
        <f t="shared" ca="1" si="303"/>
        <v>522.68777576453886</v>
      </c>
      <c r="AD506" s="35"/>
      <c r="AE506" s="55">
        <f t="shared" ca="1" si="321"/>
        <v>0</v>
      </c>
      <c r="AF506" s="78">
        <f t="shared" ca="1" si="322"/>
        <v>4.1504550867967176E-5</v>
      </c>
      <c r="AG506" s="35"/>
      <c r="AH506" s="35"/>
      <c r="AR506" s="69">
        <f t="shared" si="311"/>
        <v>42</v>
      </c>
      <c r="AS506" s="70">
        <f t="shared" si="323"/>
        <v>503</v>
      </c>
      <c r="AT506" s="71">
        <f t="shared" ca="1" si="330"/>
        <v>1.1023592488899087E-2</v>
      </c>
      <c r="AU506" s="72">
        <f t="shared" ca="1" si="312"/>
        <v>9.059659612918658E-3</v>
      </c>
      <c r="AV506" s="73">
        <f t="shared" ca="1" si="313"/>
        <v>1.0090596596129187</v>
      </c>
      <c r="AW506" s="74">
        <f ca="1">PRODUCT(AV$4:AV506)</f>
        <v>87.150468052271179</v>
      </c>
      <c r="BO506" s="70">
        <f t="shared" si="324"/>
        <v>503</v>
      </c>
      <c r="BP506" s="171">
        <f t="shared" ca="1" si="327"/>
        <v>0.1143</v>
      </c>
      <c r="BQ506" s="172">
        <f t="shared" ca="1" si="314"/>
        <v>9.059659612918658E-3</v>
      </c>
      <c r="BR506" s="172">
        <f t="shared" ca="1" si="326"/>
        <v>1.1474407680750757E-2</v>
      </c>
    </row>
    <row r="507" spans="5:70">
      <c r="E507">
        <f t="shared" si="328"/>
        <v>504</v>
      </c>
      <c r="F507" s="64">
        <f t="shared" si="315"/>
        <v>96.916666666665051</v>
      </c>
      <c r="G507" s="55">
        <f t="shared" si="296"/>
        <v>0</v>
      </c>
      <c r="H507" s="78">
        <f t="shared" si="325"/>
        <v>1</v>
      </c>
      <c r="I507" s="79">
        <f t="shared" ca="1" si="304"/>
        <v>4557219.5750090927</v>
      </c>
      <c r="J507" s="79">
        <f t="shared" ca="1" si="297"/>
        <v>41286.858130912209</v>
      </c>
      <c r="K507" s="80">
        <f t="shared" ca="1" si="298"/>
        <v>-20</v>
      </c>
      <c r="L507" s="80">
        <f t="shared" ca="1" si="305"/>
        <v>-3797.6829791742443</v>
      </c>
      <c r="M507" s="80">
        <f t="shared" ca="1" si="329"/>
        <v>0</v>
      </c>
      <c r="N507" s="80">
        <f t="shared" ca="1" si="306"/>
        <v>0</v>
      </c>
      <c r="O507" s="81">
        <f t="shared" ca="1" si="299"/>
        <v>-1944.1138067905574</v>
      </c>
      <c r="P507" s="79">
        <f t="shared" ca="1" si="300"/>
        <v>4592744.6363540404</v>
      </c>
      <c r="Q507" s="35"/>
      <c r="R507">
        <f t="shared" ca="1" si="307"/>
        <v>624</v>
      </c>
      <c r="S507" s="78">
        <f t="shared" ca="1" si="316"/>
        <v>106.91666666666428</v>
      </c>
      <c r="T507" s="55">
        <f t="shared" ca="1" si="308"/>
        <v>0</v>
      </c>
      <c r="U507" s="78">
        <f t="shared" ca="1" si="309"/>
        <v>4.1504550867967176E-5</v>
      </c>
      <c r="V507" s="79">
        <f t="shared" ca="1" si="317"/>
        <v>522.68777576453886</v>
      </c>
      <c r="W507" s="79">
        <f t="shared" ca="1" si="301"/>
        <v>4.7353733322602762</v>
      </c>
      <c r="X507" s="80">
        <f t="shared" ca="1" si="318"/>
        <v>-8.3009101735934349E-4</v>
      </c>
      <c r="Y507" s="80">
        <f t="shared" ca="1" si="319"/>
        <v>-0.21778657323522455</v>
      </c>
      <c r="Z507" s="80">
        <f t="shared" ca="1" si="310"/>
        <v>0</v>
      </c>
      <c r="AA507" s="80">
        <f t="shared" ca="1" si="320"/>
        <v>0</v>
      </c>
      <c r="AB507" s="81">
        <f t="shared" ca="1" si="302"/>
        <v>-8.0689570387056E-2</v>
      </c>
      <c r="AC507" s="79">
        <f t="shared" ca="1" si="303"/>
        <v>527.12384286215934</v>
      </c>
      <c r="AD507" s="35"/>
      <c r="AE507" s="55">
        <f t="shared" ca="1" si="321"/>
        <v>0</v>
      </c>
      <c r="AF507" s="78">
        <f t="shared" ca="1" si="322"/>
        <v>4.1504550867967176E-5</v>
      </c>
      <c r="AG507" s="35"/>
      <c r="AH507" s="35"/>
      <c r="AR507" s="69">
        <f t="shared" si="311"/>
        <v>42</v>
      </c>
      <c r="AS507" s="70">
        <f t="shared" si="323"/>
        <v>504</v>
      </c>
      <c r="AT507" s="71">
        <f t="shared" ca="1" si="330"/>
        <v>1.0923722493238135E-2</v>
      </c>
      <c r="AU507" s="72">
        <f t="shared" ca="1" si="312"/>
        <v>9.059659612918658E-3</v>
      </c>
      <c r="AV507" s="73">
        <f t="shared" ca="1" si="313"/>
        <v>1.0090596596129187</v>
      </c>
      <c r="AW507" s="74">
        <f ca="1">PRODUCT(AV$4:AV507)</f>
        <v>87.940021627931301</v>
      </c>
      <c r="BO507" s="70">
        <f t="shared" si="324"/>
        <v>504</v>
      </c>
      <c r="BP507" s="171">
        <f t="shared" ca="1" si="327"/>
        <v>0.1143</v>
      </c>
      <c r="BQ507" s="172">
        <f t="shared" ca="1" si="314"/>
        <v>9.059659612918658E-3</v>
      </c>
      <c r="BR507" s="172">
        <f t="shared" ca="1" si="326"/>
        <v>1.1371386787132495E-2</v>
      </c>
    </row>
    <row r="508" spans="5:70">
      <c r="E508">
        <f t="shared" si="328"/>
        <v>505</v>
      </c>
      <c r="F508" s="64">
        <f t="shared" si="315"/>
        <v>96.99999999999838</v>
      </c>
      <c r="G508" s="55">
        <f t="shared" si="296"/>
        <v>0</v>
      </c>
      <c r="H508" s="78">
        <f t="shared" si="325"/>
        <v>1</v>
      </c>
      <c r="I508" s="79">
        <f t="shared" ca="1" si="304"/>
        <v>4592744.6363540404</v>
      </c>
      <c r="J508" s="79">
        <f t="shared" ca="1" si="297"/>
        <v>41608.703094425488</v>
      </c>
      <c r="K508" s="80">
        <f t="shared" ca="1" si="298"/>
        <v>-20</v>
      </c>
      <c r="L508" s="80">
        <f t="shared" ca="1" si="305"/>
        <v>-3827.2871969617004</v>
      </c>
      <c r="M508" s="80">
        <f t="shared" ca="1" si="329"/>
        <v>-34445.584772655304</v>
      </c>
      <c r="N508" s="80">
        <f t="shared" ca="1" si="306"/>
        <v>0</v>
      </c>
      <c r="O508" s="81">
        <f t="shared" ca="1" si="299"/>
        <v>-1944.1138067905574</v>
      </c>
      <c r="P508" s="79">
        <f t="shared" ca="1" si="300"/>
        <v>4594116.3536720574</v>
      </c>
      <c r="Q508" s="35"/>
      <c r="R508">
        <f t="shared" ca="1" si="307"/>
        <v>625</v>
      </c>
      <c r="S508" s="78">
        <f t="shared" ca="1" si="316"/>
        <v>106.99999999999761</v>
      </c>
      <c r="T508" s="55">
        <f t="shared" ca="1" si="308"/>
        <v>0</v>
      </c>
      <c r="U508" s="78">
        <f t="shared" ca="1" si="309"/>
        <v>4.1504550867967176E-5</v>
      </c>
      <c r="V508" s="79">
        <f t="shared" ca="1" si="317"/>
        <v>527.12384286215934</v>
      </c>
      <c r="W508" s="79">
        <f t="shared" ca="1" si="301"/>
        <v>4.7755625901847862</v>
      </c>
      <c r="X508" s="80">
        <f t="shared" ca="1" si="318"/>
        <v>-8.3009101735934349E-4</v>
      </c>
      <c r="Y508" s="80">
        <f t="shared" ca="1" si="319"/>
        <v>-0.21963493452589974</v>
      </c>
      <c r="Z508" s="80">
        <f t="shared" ca="1" si="310"/>
        <v>-3.9534288214661948</v>
      </c>
      <c r="AA508" s="80">
        <f t="shared" ca="1" si="320"/>
        <v>0</v>
      </c>
      <c r="AB508" s="81">
        <f t="shared" ca="1" si="302"/>
        <v>-8.0689570387056E-2</v>
      </c>
      <c r="AC508" s="79">
        <f t="shared" ca="1" si="303"/>
        <v>527.64482203494754</v>
      </c>
      <c r="AD508" s="35"/>
      <c r="AE508" s="55">
        <f t="shared" ca="1" si="321"/>
        <v>0</v>
      </c>
      <c r="AF508" s="78">
        <f t="shared" ca="1" si="322"/>
        <v>4.1504550867967176E-5</v>
      </c>
      <c r="AG508" s="35"/>
      <c r="AH508" s="35"/>
      <c r="AR508" s="69">
        <f t="shared" si="311"/>
        <v>43</v>
      </c>
      <c r="AS508" s="70">
        <f t="shared" si="323"/>
        <v>505</v>
      </c>
      <c r="AT508" s="71">
        <f t="shared" ca="1" si="330"/>
        <v>1.0824757285743414E-2</v>
      </c>
      <c r="AU508" s="72">
        <f t="shared" ca="1" si="312"/>
        <v>9.059659612918658E-3</v>
      </c>
      <c r="AV508" s="73">
        <f t="shared" ca="1" si="313"/>
        <v>1.0090596596129187</v>
      </c>
      <c r="AW508" s="74">
        <f ca="1">PRODUCT(AV$4:AV508)</f>
        <v>88.73672829023306</v>
      </c>
      <c r="BO508" s="70">
        <f t="shared" si="324"/>
        <v>505</v>
      </c>
      <c r="BP508" s="171">
        <f t="shared" ca="1" si="327"/>
        <v>0.1143</v>
      </c>
      <c r="BQ508" s="172">
        <f t="shared" ca="1" si="314"/>
        <v>9.059659612918658E-3</v>
      </c>
      <c r="BR508" s="172">
        <f t="shared" ca="1" si="326"/>
        <v>1.12692908479709E-2</v>
      </c>
    </row>
    <row r="509" spans="5:70">
      <c r="E509">
        <f t="shared" si="328"/>
        <v>506</v>
      </c>
      <c r="F509" s="64">
        <f t="shared" si="315"/>
        <v>97.083333333331709</v>
      </c>
      <c r="G509" s="55">
        <f t="shared" si="296"/>
        <v>0</v>
      </c>
      <c r="H509" s="78">
        <f t="shared" si="325"/>
        <v>1</v>
      </c>
      <c r="I509" s="79">
        <f t="shared" ca="1" si="304"/>
        <v>4594116.3536720574</v>
      </c>
      <c r="J509" s="79">
        <f t="shared" ca="1" si="297"/>
        <v>41621.130386411867</v>
      </c>
      <c r="K509" s="80">
        <f t="shared" ca="1" si="298"/>
        <v>-20</v>
      </c>
      <c r="L509" s="80">
        <f t="shared" ca="1" si="305"/>
        <v>-3828.4302947267147</v>
      </c>
      <c r="M509" s="80">
        <f t="shared" ca="1" si="329"/>
        <v>0</v>
      </c>
      <c r="N509" s="80">
        <f t="shared" ca="1" si="306"/>
        <v>0</v>
      </c>
      <c r="O509" s="81">
        <f t="shared" ca="1" si="299"/>
        <v>-1944.1138067905574</v>
      </c>
      <c r="P509" s="79">
        <f t="shared" ca="1" si="300"/>
        <v>4629944.9399569519</v>
      </c>
      <c r="Q509" s="35"/>
      <c r="R509">
        <f t="shared" ca="1" si="307"/>
        <v>626</v>
      </c>
      <c r="S509" s="78">
        <f t="shared" ca="1" si="316"/>
        <v>107.08333333333094</v>
      </c>
      <c r="T509" s="55">
        <f t="shared" ca="1" si="308"/>
        <v>0</v>
      </c>
      <c r="U509" s="78">
        <f t="shared" ca="1" si="309"/>
        <v>4.1504550867967176E-5</v>
      </c>
      <c r="V509" s="79">
        <f t="shared" ca="1" si="317"/>
        <v>527.64482203494754</v>
      </c>
      <c r="W509" s="79">
        <f t="shared" ca="1" si="301"/>
        <v>4.7802824841556673</v>
      </c>
      <c r="X509" s="80">
        <f t="shared" ca="1" si="318"/>
        <v>-8.3009101735934349E-4</v>
      </c>
      <c r="Y509" s="80">
        <f t="shared" ca="1" si="319"/>
        <v>-0.21985200918122816</v>
      </c>
      <c r="Z509" s="80">
        <f t="shared" ca="1" si="310"/>
        <v>0</v>
      </c>
      <c r="AA509" s="80">
        <f t="shared" ca="1" si="320"/>
        <v>0</v>
      </c>
      <c r="AB509" s="81">
        <f t="shared" ca="1" si="302"/>
        <v>-8.0689570387056E-2</v>
      </c>
      <c r="AC509" s="79">
        <f t="shared" ca="1" si="303"/>
        <v>532.12373284851753</v>
      </c>
      <c r="AD509" s="35"/>
      <c r="AE509" s="55">
        <f t="shared" ca="1" si="321"/>
        <v>0</v>
      </c>
      <c r="AF509" s="78">
        <f t="shared" ca="1" si="322"/>
        <v>4.1504550867967176E-5</v>
      </c>
      <c r="AG509" s="35"/>
      <c r="AH509" s="35"/>
      <c r="AR509" s="69">
        <f t="shared" si="311"/>
        <v>43</v>
      </c>
      <c r="AS509" s="70">
        <f t="shared" si="323"/>
        <v>506</v>
      </c>
      <c r="AT509" s="71">
        <f t="shared" ca="1" si="330"/>
        <v>1.0726688669342118E-2</v>
      </c>
      <c r="AU509" s="72">
        <f t="shared" ca="1" si="312"/>
        <v>9.059659612918658E-3</v>
      </c>
      <c r="AV509" s="73">
        <f t="shared" ca="1" si="313"/>
        <v>1.0090596596129187</v>
      </c>
      <c r="AW509" s="74">
        <f ca="1">PRODUCT(AV$4:AV509)</f>
        <v>89.540652843706624</v>
      </c>
      <c r="BO509" s="70">
        <f t="shared" si="324"/>
        <v>506</v>
      </c>
      <c r="BP509" s="171">
        <f t="shared" ca="1" si="327"/>
        <v>0.1143</v>
      </c>
      <c r="BQ509" s="172">
        <f t="shared" ca="1" si="314"/>
        <v>9.059659612918658E-3</v>
      </c>
      <c r="BR509" s="172">
        <f t="shared" ca="1" si="326"/>
        <v>1.1168111558729706E-2</v>
      </c>
    </row>
    <row r="510" spans="5:70">
      <c r="E510">
        <f t="shared" si="328"/>
        <v>507</v>
      </c>
      <c r="F510" s="64">
        <f t="shared" si="315"/>
        <v>97.166666666665037</v>
      </c>
      <c r="G510" s="55">
        <f t="shared" si="296"/>
        <v>0</v>
      </c>
      <c r="H510" s="78">
        <f t="shared" si="325"/>
        <v>1</v>
      </c>
      <c r="I510" s="79">
        <f t="shared" ca="1" si="304"/>
        <v>4629944.9399569519</v>
      </c>
      <c r="J510" s="79">
        <f t="shared" ca="1" si="297"/>
        <v>41945.725182565096</v>
      </c>
      <c r="K510" s="80">
        <f t="shared" ca="1" si="298"/>
        <v>-20</v>
      </c>
      <c r="L510" s="80">
        <f t="shared" ca="1" si="305"/>
        <v>-3858.2874499641266</v>
      </c>
      <c r="M510" s="80">
        <f t="shared" ca="1" si="329"/>
        <v>0</v>
      </c>
      <c r="N510" s="80">
        <f t="shared" ca="1" si="306"/>
        <v>0</v>
      </c>
      <c r="O510" s="81">
        <f t="shared" ca="1" si="299"/>
        <v>-1944.1138067905574</v>
      </c>
      <c r="P510" s="79">
        <f t="shared" ca="1" si="300"/>
        <v>4666068.2638827618</v>
      </c>
      <c r="Q510" s="35"/>
      <c r="R510">
        <f t="shared" ca="1" si="307"/>
        <v>627</v>
      </c>
      <c r="S510" s="78">
        <f t="shared" ca="1" si="316"/>
        <v>107.16666666666427</v>
      </c>
      <c r="T510" s="55">
        <f t="shared" ca="1" si="308"/>
        <v>0</v>
      </c>
      <c r="U510" s="78">
        <f t="shared" ca="1" si="309"/>
        <v>4.1504550867967176E-5</v>
      </c>
      <c r="V510" s="79">
        <f t="shared" ca="1" si="317"/>
        <v>532.12373284851753</v>
      </c>
      <c r="W510" s="79">
        <f t="shared" ca="1" si="301"/>
        <v>4.8208598915632317</v>
      </c>
      <c r="X510" s="80">
        <f t="shared" ca="1" si="318"/>
        <v>-8.3009101735934349E-4</v>
      </c>
      <c r="Y510" s="80">
        <f t="shared" ca="1" si="319"/>
        <v>-0.22171822202021566</v>
      </c>
      <c r="Z510" s="80">
        <f t="shared" ca="1" si="310"/>
        <v>0</v>
      </c>
      <c r="AA510" s="80">
        <f t="shared" ca="1" si="320"/>
        <v>0</v>
      </c>
      <c r="AB510" s="81">
        <f t="shared" ca="1" si="302"/>
        <v>-8.0689570387056E-2</v>
      </c>
      <c r="AC510" s="79">
        <f t="shared" ca="1" si="303"/>
        <v>536.64135485665611</v>
      </c>
      <c r="AD510" s="35"/>
      <c r="AE510" s="55">
        <f t="shared" ca="1" si="321"/>
        <v>0</v>
      </c>
      <c r="AF510" s="78">
        <f t="shared" ca="1" si="322"/>
        <v>4.1504550867967176E-5</v>
      </c>
      <c r="AG510" s="35"/>
      <c r="AH510" s="35"/>
      <c r="AR510" s="69">
        <f t="shared" si="311"/>
        <v>43</v>
      </c>
      <c r="AS510" s="70">
        <f t="shared" si="323"/>
        <v>507</v>
      </c>
      <c r="AT510" s="71">
        <f t="shared" ca="1" si="330"/>
        <v>1.0629508521224127E-2</v>
      </c>
      <c r="AU510" s="72">
        <f t="shared" ca="1" si="312"/>
        <v>9.059659612918658E-3</v>
      </c>
      <c r="AV510" s="73">
        <f t="shared" ca="1" si="313"/>
        <v>1.0090596596129187</v>
      </c>
      <c r="AW510" s="74">
        <f ca="1">PRODUCT(AV$4:AV510)</f>
        <v>90.35186067998913</v>
      </c>
      <c r="BO510" s="70">
        <f t="shared" si="324"/>
        <v>507</v>
      </c>
      <c r="BP510" s="171">
        <f t="shared" ca="1" si="327"/>
        <v>0.1143</v>
      </c>
      <c r="BQ510" s="172">
        <f t="shared" ca="1" si="314"/>
        <v>9.059659612918658E-3</v>
      </c>
      <c r="BR510" s="172">
        <f t="shared" ca="1" si="326"/>
        <v>1.1067840689433428E-2</v>
      </c>
    </row>
    <row r="511" spans="5:70">
      <c r="E511">
        <f t="shared" si="328"/>
        <v>508</v>
      </c>
      <c r="F511" s="64">
        <f t="shared" si="315"/>
        <v>97.249999999998366</v>
      </c>
      <c r="G511" s="55">
        <f t="shared" si="296"/>
        <v>0</v>
      </c>
      <c r="H511" s="78">
        <f t="shared" si="325"/>
        <v>1</v>
      </c>
      <c r="I511" s="79">
        <f t="shared" ca="1" si="304"/>
        <v>4666068.2638827618</v>
      </c>
      <c r="J511" s="79">
        <f t="shared" ca="1" si="297"/>
        <v>42272.990201420136</v>
      </c>
      <c r="K511" s="80">
        <f t="shared" ca="1" si="298"/>
        <v>-20</v>
      </c>
      <c r="L511" s="80">
        <f t="shared" ca="1" si="305"/>
        <v>-3888.3902199023019</v>
      </c>
      <c r="M511" s="80">
        <f t="shared" ca="1" si="329"/>
        <v>0</v>
      </c>
      <c r="N511" s="80">
        <f t="shared" ca="1" si="306"/>
        <v>0</v>
      </c>
      <c r="O511" s="81">
        <f t="shared" ca="1" si="299"/>
        <v>-1944.1138067905574</v>
      </c>
      <c r="P511" s="79">
        <f t="shared" ca="1" si="300"/>
        <v>4702488.7500574887</v>
      </c>
      <c r="Q511" s="35"/>
      <c r="R511">
        <f t="shared" ca="1" si="307"/>
        <v>628</v>
      </c>
      <c r="S511" s="78">
        <f t="shared" ca="1" si="316"/>
        <v>107.2499999999976</v>
      </c>
      <c r="T511" s="55">
        <f t="shared" ca="1" si="308"/>
        <v>0</v>
      </c>
      <c r="U511" s="78">
        <f t="shared" ca="1" si="309"/>
        <v>4.1504550867967176E-5</v>
      </c>
      <c r="V511" s="79">
        <f t="shared" ca="1" si="317"/>
        <v>536.64135485665611</v>
      </c>
      <c r="W511" s="79">
        <f t="shared" ca="1" si="301"/>
        <v>4.8617880092167969</v>
      </c>
      <c r="X511" s="80">
        <f t="shared" ca="1" si="318"/>
        <v>-8.3009101735934349E-4</v>
      </c>
      <c r="Y511" s="80">
        <f t="shared" ca="1" si="319"/>
        <v>-0.22360056452360672</v>
      </c>
      <c r="Z511" s="80">
        <f t="shared" ca="1" si="310"/>
        <v>0</v>
      </c>
      <c r="AA511" s="80">
        <f t="shared" ca="1" si="320"/>
        <v>0</v>
      </c>
      <c r="AB511" s="81">
        <f t="shared" ca="1" si="302"/>
        <v>-8.0689570387056E-2</v>
      </c>
      <c r="AC511" s="79">
        <f t="shared" ca="1" si="303"/>
        <v>541.19802263994472</v>
      </c>
      <c r="AD511" s="35"/>
      <c r="AE511" s="55">
        <f t="shared" ca="1" si="321"/>
        <v>0</v>
      </c>
      <c r="AF511" s="78">
        <f t="shared" ca="1" si="322"/>
        <v>4.1504550867967176E-5</v>
      </c>
      <c r="AG511" s="35"/>
      <c r="AH511" s="35"/>
      <c r="AR511" s="69">
        <f t="shared" si="311"/>
        <v>43</v>
      </c>
      <c r="AS511" s="70">
        <f t="shared" si="323"/>
        <v>508</v>
      </c>
      <c r="AT511" s="71">
        <f t="shared" ca="1" si="330"/>
        <v>1.0533208792169218E-2</v>
      </c>
      <c r="AU511" s="72">
        <f t="shared" ca="1" si="312"/>
        <v>9.059659612918658E-3</v>
      </c>
      <c r="AV511" s="73">
        <f t="shared" ca="1" si="313"/>
        <v>1.0090596596129187</v>
      </c>
      <c r="AW511" s="74">
        <f ca="1">PRODUCT(AV$4:AV511)</f>
        <v>91.170417783143677</v>
      </c>
      <c r="BO511" s="70">
        <f t="shared" si="324"/>
        <v>508</v>
      </c>
      <c r="BP511" s="171">
        <f t="shared" ca="1" si="327"/>
        <v>0.1143</v>
      </c>
      <c r="BQ511" s="172">
        <f t="shared" ca="1" si="314"/>
        <v>9.059659612918658E-3</v>
      </c>
      <c r="BR511" s="172">
        <f t="shared" ca="1" si="326"/>
        <v>1.0968470083997926E-2</v>
      </c>
    </row>
    <row r="512" spans="5:70">
      <c r="E512">
        <f t="shared" si="328"/>
        <v>509</v>
      </c>
      <c r="F512" s="64">
        <f t="shared" si="315"/>
        <v>97.333333333331694</v>
      </c>
      <c r="G512" s="55">
        <f t="shared" si="296"/>
        <v>0</v>
      </c>
      <c r="H512" s="78">
        <f t="shared" si="325"/>
        <v>1</v>
      </c>
      <c r="I512" s="79">
        <f t="shared" ca="1" si="304"/>
        <v>4702488.7500574887</v>
      </c>
      <c r="J512" s="79">
        <f t="shared" ca="1" si="297"/>
        <v>42602.947409100168</v>
      </c>
      <c r="K512" s="80">
        <f t="shared" ca="1" si="298"/>
        <v>-20</v>
      </c>
      <c r="L512" s="80">
        <f t="shared" ca="1" si="305"/>
        <v>-3918.7406250479075</v>
      </c>
      <c r="M512" s="80">
        <f t="shared" ca="1" si="329"/>
        <v>0</v>
      </c>
      <c r="N512" s="80">
        <f t="shared" ca="1" si="306"/>
        <v>0</v>
      </c>
      <c r="O512" s="81">
        <f t="shared" ca="1" si="299"/>
        <v>-1944.1138067905574</v>
      </c>
      <c r="P512" s="79">
        <f t="shared" ca="1" si="300"/>
        <v>4739208.8430347499</v>
      </c>
      <c r="Q512" s="35"/>
      <c r="R512">
        <f t="shared" ca="1" si="307"/>
        <v>629</v>
      </c>
      <c r="S512" s="78">
        <f t="shared" ca="1" si="316"/>
        <v>107.33333333333093</v>
      </c>
      <c r="T512" s="55">
        <f t="shared" ca="1" si="308"/>
        <v>0</v>
      </c>
      <c r="U512" s="78">
        <f t="shared" ca="1" si="309"/>
        <v>4.1504550867967176E-5</v>
      </c>
      <c r="V512" s="79">
        <f t="shared" ca="1" si="317"/>
        <v>541.19802263994472</v>
      </c>
      <c r="W512" s="79">
        <f t="shared" ca="1" si="301"/>
        <v>4.9030698683025449</v>
      </c>
      <c r="X512" s="80">
        <f t="shared" ca="1" si="318"/>
        <v>-8.3009101735934349E-4</v>
      </c>
      <c r="Y512" s="80">
        <f t="shared" ca="1" si="319"/>
        <v>-0.22549917609997699</v>
      </c>
      <c r="Z512" s="80">
        <f t="shared" ca="1" si="310"/>
        <v>0</v>
      </c>
      <c r="AA512" s="80">
        <f t="shared" ca="1" si="320"/>
        <v>0</v>
      </c>
      <c r="AB512" s="81">
        <f t="shared" ca="1" si="302"/>
        <v>-8.0689570387056E-2</v>
      </c>
      <c r="AC512" s="79">
        <f t="shared" ca="1" si="303"/>
        <v>545.7940736707427</v>
      </c>
      <c r="AD512" s="35"/>
      <c r="AE512" s="55">
        <f t="shared" ca="1" si="321"/>
        <v>0</v>
      </c>
      <c r="AF512" s="78">
        <f t="shared" ca="1" si="322"/>
        <v>4.1504550867967176E-5</v>
      </c>
      <c r="AG512" s="35"/>
      <c r="AH512" s="35"/>
      <c r="AR512" s="69">
        <f t="shared" si="311"/>
        <v>43</v>
      </c>
      <c r="AS512" s="70">
        <f t="shared" si="323"/>
        <v>509</v>
      </c>
      <c r="AT512" s="71">
        <f t="shared" ca="1" si="330"/>
        <v>1.0437781505880362E-2</v>
      </c>
      <c r="AU512" s="72">
        <f t="shared" ca="1" si="312"/>
        <v>9.059659612918658E-3</v>
      </c>
      <c r="AV512" s="73">
        <f t="shared" ca="1" si="313"/>
        <v>1.0090596596129187</v>
      </c>
      <c r="AW512" s="74">
        <f ca="1">PRODUCT(AV$4:AV512)</f>
        <v>91.996390735026537</v>
      </c>
      <c r="BO512" s="70">
        <f t="shared" si="324"/>
        <v>509</v>
      </c>
      <c r="BP512" s="171">
        <f t="shared" ca="1" si="327"/>
        <v>0.1143</v>
      </c>
      <c r="BQ512" s="172">
        <f t="shared" ca="1" si="314"/>
        <v>9.059659612918658E-3</v>
      </c>
      <c r="BR512" s="172">
        <f t="shared" ca="1" si="326"/>
        <v>1.0869991659566985E-2</v>
      </c>
    </row>
    <row r="513" spans="5:70">
      <c r="E513">
        <f t="shared" si="328"/>
        <v>510</v>
      </c>
      <c r="F513" s="64">
        <f t="shared" si="315"/>
        <v>97.416666666665023</v>
      </c>
      <c r="G513" s="55">
        <f t="shared" si="296"/>
        <v>0</v>
      </c>
      <c r="H513" s="78">
        <f t="shared" si="325"/>
        <v>1</v>
      </c>
      <c r="I513" s="79">
        <f t="shared" ca="1" si="304"/>
        <v>4739208.8430347499</v>
      </c>
      <c r="J513" s="79">
        <f t="shared" ca="1" si="297"/>
        <v>42935.618952428886</v>
      </c>
      <c r="K513" s="80">
        <f t="shared" ca="1" si="298"/>
        <v>-20</v>
      </c>
      <c r="L513" s="80">
        <f t="shared" ca="1" si="305"/>
        <v>-3949.3407025289584</v>
      </c>
      <c r="M513" s="80">
        <f t="shared" ca="1" si="329"/>
        <v>0</v>
      </c>
      <c r="N513" s="80">
        <f t="shared" ca="1" si="306"/>
        <v>0</v>
      </c>
      <c r="O513" s="81">
        <f t="shared" ca="1" si="299"/>
        <v>-1944.1138067905574</v>
      </c>
      <c r="P513" s="79">
        <f t="shared" ca="1" si="300"/>
        <v>4776231.007477859</v>
      </c>
      <c r="Q513" s="35"/>
      <c r="R513">
        <f t="shared" ca="1" si="307"/>
        <v>630</v>
      </c>
      <c r="S513" s="78">
        <f t="shared" ca="1" si="316"/>
        <v>107.41666666666426</v>
      </c>
      <c r="T513" s="55">
        <f t="shared" ca="1" si="308"/>
        <v>0</v>
      </c>
      <c r="U513" s="78">
        <f t="shared" ca="1" si="309"/>
        <v>4.1504550867967176E-5</v>
      </c>
      <c r="V513" s="79">
        <f t="shared" ca="1" si="317"/>
        <v>545.7940736707427</v>
      </c>
      <c r="W513" s="79">
        <f t="shared" ca="1" si="301"/>
        <v>4.9447085262051784</v>
      </c>
      <c r="X513" s="80">
        <f t="shared" ca="1" si="318"/>
        <v>-8.3009101735934349E-4</v>
      </c>
      <c r="Y513" s="80">
        <f t="shared" ca="1" si="319"/>
        <v>-0.22741419736280946</v>
      </c>
      <c r="Z513" s="80">
        <f t="shared" ca="1" si="310"/>
        <v>0</v>
      </c>
      <c r="AA513" s="80">
        <f t="shared" ca="1" si="320"/>
        <v>0</v>
      </c>
      <c r="AB513" s="81">
        <f t="shared" ca="1" si="302"/>
        <v>-8.0689570387056E-2</v>
      </c>
      <c r="AC513" s="79">
        <f t="shared" ca="1" si="303"/>
        <v>550.42984833818059</v>
      </c>
      <c r="AD513" s="35"/>
      <c r="AE513" s="55">
        <f t="shared" ca="1" si="321"/>
        <v>0</v>
      </c>
      <c r="AF513" s="78">
        <f t="shared" ca="1" si="322"/>
        <v>4.1504550867967176E-5</v>
      </c>
      <c r="AG513" s="35"/>
      <c r="AH513" s="35"/>
      <c r="AR513" s="69">
        <f t="shared" si="311"/>
        <v>43</v>
      </c>
      <c r="AS513" s="70">
        <f t="shared" si="323"/>
        <v>510</v>
      </c>
      <c r="AT513" s="71">
        <f t="shared" ca="1" si="330"/>
        <v>1.0343218758323069E-2</v>
      </c>
      <c r="AU513" s="72">
        <f t="shared" ca="1" si="312"/>
        <v>9.059659612918658E-3</v>
      </c>
      <c r="AV513" s="73">
        <f t="shared" ca="1" si="313"/>
        <v>1.0090596596129187</v>
      </c>
      <c r="AW513" s="74">
        <f ca="1">PRODUCT(AV$4:AV513)</f>
        <v>92.829846720702946</v>
      </c>
      <c r="BO513" s="70">
        <f t="shared" si="324"/>
        <v>510</v>
      </c>
      <c r="BP513" s="171">
        <f t="shared" ca="1" si="327"/>
        <v>0.1143</v>
      </c>
      <c r="BQ513" s="172">
        <f t="shared" ca="1" si="314"/>
        <v>9.059659612918658E-3</v>
      </c>
      <c r="BR513" s="172">
        <f t="shared" ca="1" si="326"/>
        <v>1.0772397405854853E-2</v>
      </c>
    </row>
    <row r="514" spans="5:70">
      <c r="E514">
        <f t="shared" si="328"/>
        <v>511</v>
      </c>
      <c r="F514" s="64">
        <f t="shared" si="315"/>
        <v>97.499999999998352</v>
      </c>
      <c r="G514" s="55">
        <f t="shared" si="296"/>
        <v>0</v>
      </c>
      <c r="H514" s="78">
        <f t="shared" si="325"/>
        <v>1</v>
      </c>
      <c r="I514" s="79">
        <f t="shared" ca="1" si="304"/>
        <v>4776231.007477859</v>
      </c>
      <c r="J514" s="79">
        <f t="shared" ca="1" si="297"/>
        <v>43271.027160416954</v>
      </c>
      <c r="K514" s="80">
        <f t="shared" ca="1" si="298"/>
        <v>-20</v>
      </c>
      <c r="L514" s="80">
        <f t="shared" ca="1" si="305"/>
        <v>-3980.1925062315495</v>
      </c>
      <c r="M514" s="80">
        <f t="shared" ca="1" si="329"/>
        <v>0</v>
      </c>
      <c r="N514" s="80">
        <f t="shared" ca="1" si="306"/>
        <v>0</v>
      </c>
      <c r="O514" s="81">
        <f t="shared" ca="1" si="299"/>
        <v>-1944.1138067905574</v>
      </c>
      <c r="P514" s="79">
        <f t="shared" ca="1" si="300"/>
        <v>4813557.7283252543</v>
      </c>
      <c r="Q514" s="35"/>
      <c r="R514">
        <f t="shared" ca="1" si="307"/>
        <v>631</v>
      </c>
      <c r="S514" s="78">
        <f t="shared" ca="1" si="316"/>
        <v>107.49999999999758</v>
      </c>
      <c r="T514" s="55">
        <f t="shared" ca="1" si="308"/>
        <v>0</v>
      </c>
      <c r="U514" s="78">
        <f t="shared" ca="1" si="309"/>
        <v>4.1504550867967176E-5</v>
      </c>
      <c r="V514" s="79">
        <f t="shared" ca="1" si="317"/>
        <v>550.42984833818059</v>
      </c>
      <c r="W514" s="79">
        <f t="shared" ca="1" si="301"/>
        <v>4.9867070667343567</v>
      </c>
      <c r="X514" s="80">
        <f t="shared" ca="1" si="318"/>
        <v>-8.3009101735934349E-4</v>
      </c>
      <c r="Y514" s="80">
        <f t="shared" ca="1" si="319"/>
        <v>-0.22934577014090859</v>
      </c>
      <c r="Z514" s="80">
        <f t="shared" ca="1" si="310"/>
        <v>0</v>
      </c>
      <c r="AA514" s="80">
        <f t="shared" ca="1" si="320"/>
        <v>0</v>
      </c>
      <c r="AB514" s="81">
        <f t="shared" ca="1" si="302"/>
        <v>-8.0689570387056E-2</v>
      </c>
      <c r="AC514" s="79">
        <f t="shared" ca="1" si="303"/>
        <v>555.10568997336952</v>
      </c>
      <c r="AD514" s="35"/>
      <c r="AE514" s="55">
        <f t="shared" ca="1" si="321"/>
        <v>0</v>
      </c>
      <c r="AF514" s="78">
        <f t="shared" ca="1" si="322"/>
        <v>4.1504550867967176E-5</v>
      </c>
      <c r="AG514" s="35"/>
      <c r="AH514" s="35"/>
      <c r="AR514" s="69">
        <f t="shared" si="311"/>
        <v>43</v>
      </c>
      <c r="AS514" s="70">
        <f t="shared" si="323"/>
        <v>511</v>
      </c>
      <c r="AT514" s="71">
        <f t="shared" ca="1" si="330"/>
        <v>1.0249512717070707E-2</v>
      </c>
      <c r="AU514" s="72">
        <f t="shared" ca="1" si="312"/>
        <v>9.059659612918658E-3</v>
      </c>
      <c r="AV514" s="73">
        <f t="shared" ca="1" si="313"/>
        <v>1.0090596596129187</v>
      </c>
      <c r="AW514" s="74">
        <f ca="1">PRODUCT(AV$4:AV514)</f>
        <v>93.670853533911924</v>
      </c>
      <c r="BO514" s="70">
        <f t="shared" si="324"/>
        <v>511</v>
      </c>
      <c r="BP514" s="171">
        <f t="shared" ca="1" si="327"/>
        <v>0.1143</v>
      </c>
      <c r="BQ514" s="172">
        <f t="shared" ca="1" si="314"/>
        <v>9.059659612918658E-3</v>
      </c>
      <c r="BR514" s="172">
        <f t="shared" ca="1" si="326"/>
        <v>1.0675679384494678E-2</v>
      </c>
    </row>
    <row r="515" spans="5:70">
      <c r="E515">
        <f t="shared" si="328"/>
        <v>512</v>
      </c>
      <c r="F515" s="64">
        <f t="shared" si="315"/>
        <v>97.58333333333168</v>
      </c>
      <c r="G515" s="55">
        <f t="shared" si="296"/>
        <v>0</v>
      </c>
      <c r="H515" s="78">
        <f t="shared" si="325"/>
        <v>1</v>
      </c>
      <c r="I515" s="79">
        <f t="shared" ca="1" si="304"/>
        <v>4813557.7283252543</v>
      </c>
      <c r="J515" s="79">
        <f t="shared" ca="1" si="297"/>
        <v>43609.194545760787</v>
      </c>
      <c r="K515" s="80">
        <f t="shared" ca="1" si="298"/>
        <v>-20</v>
      </c>
      <c r="L515" s="80">
        <f t="shared" ca="1" si="305"/>
        <v>-4011.298106937712</v>
      </c>
      <c r="M515" s="80">
        <f t="shared" ca="1" si="329"/>
        <v>0</v>
      </c>
      <c r="N515" s="80">
        <f t="shared" ca="1" si="306"/>
        <v>0</v>
      </c>
      <c r="O515" s="81">
        <f t="shared" ca="1" si="299"/>
        <v>-1944.1138067905574</v>
      </c>
      <c r="P515" s="79">
        <f t="shared" ca="1" si="300"/>
        <v>4851191.5109572867</v>
      </c>
      <c r="Q515" s="35"/>
      <c r="R515">
        <f t="shared" ca="1" si="307"/>
        <v>632</v>
      </c>
      <c r="S515" s="78">
        <f t="shared" ca="1" si="316"/>
        <v>107.58333333333091</v>
      </c>
      <c r="T515" s="55">
        <f t="shared" ca="1" si="308"/>
        <v>0</v>
      </c>
      <c r="U515" s="78">
        <f t="shared" ca="1" si="309"/>
        <v>4.1504550867967176E-5</v>
      </c>
      <c r="V515" s="79">
        <f t="shared" ca="1" si="317"/>
        <v>555.10568997336952</v>
      </c>
      <c r="W515" s="79">
        <f t="shared" ca="1" si="301"/>
        <v>5.0290686003530816</v>
      </c>
      <c r="X515" s="80">
        <f t="shared" ca="1" si="318"/>
        <v>-8.3009101735934349E-4</v>
      </c>
      <c r="Y515" s="80">
        <f t="shared" ca="1" si="319"/>
        <v>-0.23129403748890398</v>
      </c>
      <c r="Z515" s="80">
        <f t="shared" ca="1" si="310"/>
        <v>0</v>
      </c>
      <c r="AA515" s="80">
        <f t="shared" ca="1" si="320"/>
        <v>0</v>
      </c>
      <c r="AB515" s="81">
        <f t="shared" ca="1" si="302"/>
        <v>-8.0689570387056E-2</v>
      </c>
      <c r="AC515" s="79">
        <f t="shared" ca="1" si="303"/>
        <v>559.82194487482923</v>
      </c>
      <c r="AD515" s="35"/>
      <c r="AE515" s="55">
        <f t="shared" ca="1" si="321"/>
        <v>0</v>
      </c>
      <c r="AF515" s="78">
        <f t="shared" ca="1" si="322"/>
        <v>4.1504550867967176E-5</v>
      </c>
      <c r="AG515" s="35"/>
      <c r="AH515" s="35"/>
      <c r="AR515" s="69">
        <f t="shared" si="311"/>
        <v>43</v>
      </c>
      <c r="AS515" s="70">
        <f t="shared" si="323"/>
        <v>512</v>
      </c>
      <c r="AT515" s="71">
        <f t="shared" ca="1" si="330"/>
        <v>1.0156655620655765E-2</v>
      </c>
      <c r="AU515" s="72">
        <f t="shared" ca="1" si="312"/>
        <v>9.059659612918658E-3</v>
      </c>
      <c r="AV515" s="73">
        <f t="shared" ca="1" si="313"/>
        <v>1.0090596596129187</v>
      </c>
      <c r="AW515" s="74">
        <f ca="1">PRODUCT(AV$4:AV515)</f>
        <v>94.519479582580729</v>
      </c>
      <c r="BO515" s="70">
        <f t="shared" si="324"/>
        <v>512</v>
      </c>
      <c r="BP515" s="171">
        <f t="shared" ca="1" si="327"/>
        <v>0.1143</v>
      </c>
      <c r="BQ515" s="172">
        <f t="shared" ca="1" si="314"/>
        <v>9.059659612918658E-3</v>
      </c>
      <c r="BR515" s="172">
        <f t="shared" ca="1" si="326"/>
        <v>1.0579829728392802E-2</v>
      </c>
    </row>
    <row r="516" spans="5:70">
      <c r="E516">
        <f t="shared" si="328"/>
        <v>513</v>
      </c>
      <c r="F516" s="64">
        <f t="shared" si="315"/>
        <v>97.666666666665009</v>
      </c>
      <c r="G516" s="55">
        <f t="shared" ref="G516:G579" si="331">(1-(1-IF(F516&gt;$AJ$90,0,VLOOKUP(ROUND(F516,0),$AJ$4:$AK$90,2,FALSE)))^(1/12))*0</f>
        <v>0</v>
      </c>
      <c r="H516" s="78">
        <f t="shared" si="325"/>
        <v>1</v>
      </c>
      <c r="I516" s="79">
        <f t="shared" ca="1" si="304"/>
        <v>4851191.5109572867</v>
      </c>
      <c r="J516" s="79">
        <f t="shared" ref="J516:J579" ca="1" si="332">(I516)*$AU516</f>
        <v>43950.143806353568</v>
      </c>
      <c r="K516" s="80">
        <f t="shared" ref="K516:K579" ca="1" si="333">IF(I516=0,0,-$C$19)*H516</f>
        <v>-20</v>
      </c>
      <c r="L516" s="80">
        <f t="shared" ca="1" si="305"/>
        <v>-4042.6595924644057</v>
      </c>
      <c r="M516" s="80">
        <f t="shared" ca="1" si="329"/>
        <v>0</v>
      </c>
      <c r="N516" s="80">
        <f t="shared" ca="1" si="306"/>
        <v>0</v>
      </c>
      <c r="O516" s="81">
        <f t="shared" ref="O516:O579" ca="1" si="334">-MIN(
IF(MOD(E516-1,IF($C$7="Annual",12,1))=0,1,0)
*IF(F516&lt;=$C$6,H516*$C$5*$C$4/IF($C$7="Monthly",12,1),$C$12),I516)</f>
        <v>-1944.1138067905574</v>
      </c>
      <c r="P516" s="79">
        <f t="shared" ref="P516:P579" ca="1" si="335">SUM(I516:O516)</f>
        <v>4889134.8813643847</v>
      </c>
      <c r="Q516" s="35"/>
      <c r="R516">
        <f t="shared" ca="1" si="307"/>
        <v>633</v>
      </c>
      <c r="S516" s="78">
        <f t="shared" ca="1" si="316"/>
        <v>107.66666666666424</v>
      </c>
      <c r="T516" s="55">
        <f t="shared" ca="1" si="308"/>
        <v>0</v>
      </c>
      <c r="U516" s="78">
        <f t="shared" ca="1" si="309"/>
        <v>4.1504550867967176E-5</v>
      </c>
      <c r="V516" s="79">
        <f t="shared" ca="1" si="317"/>
        <v>559.82194487482923</v>
      </c>
      <c r="W516" s="79">
        <f t="shared" ref="W516:W579" ca="1" si="336">(V516)*$AU516</f>
        <v>5.0717962644080661</v>
      </c>
      <c r="X516" s="80">
        <f t="shared" ca="1" si="318"/>
        <v>-8.3009101735934349E-4</v>
      </c>
      <c r="Y516" s="80">
        <f t="shared" ca="1" si="319"/>
        <v>-0.23325914369784553</v>
      </c>
      <c r="Z516" s="80">
        <f t="shared" ca="1" si="310"/>
        <v>0</v>
      </c>
      <c r="AA516" s="80">
        <f t="shared" ca="1" si="320"/>
        <v>0</v>
      </c>
      <c r="AB516" s="81">
        <f t="shared" ref="AB516:AB579" ca="1" si="337">-MIN(IF(MOD(R516,IF($C$7="Annual",12,1))=0,1,0)*$C$39*U516/IF($C$7="Monthly",12,1),V516)</f>
        <v>-8.0689570387056E-2</v>
      </c>
      <c r="AC516" s="79">
        <f t="shared" ref="AC516:AC579" ca="1" si="338">SUM(V516:AB516)</f>
        <v>564.57896233413487</v>
      </c>
      <c r="AD516" s="35"/>
      <c r="AE516" s="55">
        <f t="shared" ca="1" si="321"/>
        <v>0</v>
      </c>
      <c r="AF516" s="78">
        <f t="shared" ca="1" si="322"/>
        <v>4.1504550867967176E-5</v>
      </c>
      <c r="AG516" s="35"/>
      <c r="AH516" s="35"/>
      <c r="AR516" s="69">
        <f t="shared" si="311"/>
        <v>43</v>
      </c>
      <c r="AS516" s="70">
        <f t="shared" si="323"/>
        <v>513</v>
      </c>
      <c r="AT516" s="71">
        <f t="shared" ca="1" si="330"/>
        <v>1.0064639777926987E-2</v>
      </c>
      <c r="AU516" s="72">
        <f t="shared" ca="1" si="312"/>
        <v>9.059659612918658E-3</v>
      </c>
      <c r="AV516" s="73">
        <f t="shared" ca="1" si="313"/>
        <v>1.0090596596129187</v>
      </c>
      <c r="AW516" s="74">
        <f ca="1">PRODUCT(AV$4:AV516)</f>
        <v>95.375793894389119</v>
      </c>
      <c r="BO516" s="70">
        <f t="shared" si="324"/>
        <v>513</v>
      </c>
      <c r="BP516" s="171">
        <f t="shared" ca="1" si="327"/>
        <v>0.1143</v>
      </c>
      <c r="BQ516" s="172">
        <f t="shared" ca="1" si="314"/>
        <v>9.059659612918658E-3</v>
      </c>
      <c r="BR516" s="172">
        <f t="shared" ca="1" si="326"/>
        <v>1.048484064108884E-2</v>
      </c>
    </row>
    <row r="517" spans="5:70">
      <c r="E517">
        <f t="shared" si="328"/>
        <v>514</v>
      </c>
      <c r="F517" s="64">
        <f t="shared" si="315"/>
        <v>97.749999999998337</v>
      </c>
      <c r="G517" s="55">
        <f t="shared" si="331"/>
        <v>0</v>
      </c>
      <c r="H517" s="78">
        <f t="shared" si="325"/>
        <v>1</v>
      </c>
      <c r="I517" s="79">
        <f t="shared" ref="I517:I580" ca="1" si="339">MAX(P516,0)*(1-G517)</f>
        <v>4889134.8813643847</v>
      </c>
      <c r="J517" s="79">
        <f t="shared" ca="1" si="332"/>
        <v>44293.897826808767</v>
      </c>
      <c r="K517" s="80">
        <f t="shared" ca="1" si="333"/>
        <v>-20</v>
      </c>
      <c r="L517" s="80">
        <f t="shared" ref="L517:L580" ca="1" si="340">IF(OR(I516+O516=0,K516=0),0,-I517*($C$16/12))</f>
        <v>-4074.279067803654</v>
      </c>
      <c r="M517" s="80">
        <f t="shared" ca="1" si="329"/>
        <v>0</v>
      </c>
      <c r="N517" s="80">
        <f t="shared" ref="N517:N580" ca="1" si="341">IF(OR(I516+O516=0,K516=0),0,-I517*($C$18*(1+$C$20))/12)</f>
        <v>0</v>
      </c>
      <c r="O517" s="81">
        <f t="shared" ca="1" si="334"/>
        <v>-1944.1138067905574</v>
      </c>
      <c r="P517" s="79">
        <f t="shared" ca="1" si="335"/>
        <v>4927390.3863165984</v>
      </c>
      <c r="Q517" s="35"/>
      <c r="R517">
        <f t="shared" ref="R517:R580" ca="1" si="342">R516+1</f>
        <v>634</v>
      </c>
      <c r="S517" s="78">
        <f t="shared" ca="1" si="316"/>
        <v>107.74999999999757</v>
      </c>
      <c r="T517" s="55">
        <f t="shared" ref="T517:T580" ca="1" si="343">(1-(1-IF(S517&gt;$AJ$90,0,VLOOKUP(ROUND(S517,0),$AJ$4:$AK$90,2,FALSE)))^(1/12))
*IF(S518-S$4&lt;SUBSTITUTE($C$8, "years", "", 1)/1,0,1)</f>
        <v>0</v>
      </c>
      <c r="U517" s="78">
        <f t="shared" ref="U517:U580" ca="1" si="344">IF(S518-S$4&lt;SUBSTITUTE($C$8, "years", "", 1)/1,U516,AF516)*
(1-T517)</f>
        <v>4.1504550867967176E-5</v>
      </c>
      <c r="V517" s="79">
        <f t="shared" ca="1" si="317"/>
        <v>564.57896233413487</v>
      </c>
      <c r="W517" s="79">
        <f t="shared" ca="1" si="336"/>
        <v>5.1148932233620856</v>
      </c>
      <c r="X517" s="80">
        <f t="shared" ca="1" si="318"/>
        <v>-8.3009101735934349E-4</v>
      </c>
      <c r="Y517" s="80">
        <f t="shared" ca="1" si="319"/>
        <v>-0.23524123430588956</v>
      </c>
      <c r="Z517" s="80">
        <f t="shared" ref="Z517:Z580" ca="1" si="345">-IF(MOD(R517-1,12)=0,1,0)*V517*($C$17)</f>
        <v>0</v>
      </c>
      <c r="AA517" s="80">
        <f t="shared" ca="1" si="320"/>
        <v>0</v>
      </c>
      <c r="AB517" s="81">
        <f t="shared" ca="1" si="337"/>
        <v>-8.0689570387056E-2</v>
      </c>
      <c r="AC517" s="79">
        <f t="shared" ca="1" si="338"/>
        <v>569.37709466178649</v>
      </c>
      <c r="AD517" s="35"/>
      <c r="AE517" s="55">
        <f t="shared" ca="1" si="321"/>
        <v>0</v>
      </c>
      <c r="AF517" s="78">
        <f t="shared" ca="1" si="322"/>
        <v>4.1504550867967176E-5</v>
      </c>
      <c r="AG517" s="35"/>
      <c r="AH517" s="35"/>
      <c r="AR517" s="69">
        <f t="shared" ref="AR517:AR580" si="346">ROUNDDOWN((AS517-1)/12,0)+1</f>
        <v>43</v>
      </c>
      <c r="AS517" s="70">
        <f t="shared" si="323"/>
        <v>514</v>
      </c>
      <c r="AT517" s="71">
        <f t="shared" ca="1" si="330"/>
        <v>9.973457567412327E-3</v>
      </c>
      <c r="AU517" s="72">
        <f t="shared" ref="AU517:AU580" ca="1" si="347">IF($AU$2="Yes",BQ517,((1+$AH$21)^(1/12))-1)</f>
        <v>9.059659612918658E-3</v>
      </c>
      <c r="AV517" s="73">
        <f t="shared" ref="AV517:AV580" ca="1" si="348">(1+AU517)</f>
        <v>1.0090596596129187</v>
      </c>
      <c r="AW517" s="74">
        <f ca="1">PRODUCT(AV$4:AV517)</f>
        <v>96.239866122384171</v>
      </c>
      <c r="BO517" s="70">
        <f t="shared" si="324"/>
        <v>514</v>
      </c>
      <c r="BP517" s="171">
        <f t="shared" ca="1" si="327"/>
        <v>0.1143</v>
      </c>
      <c r="BQ517" s="172">
        <f t="shared" ref="BQ517:BQ580" ca="1" si="349">(1+BP517)^(1/12)-1</f>
        <v>9.059659612918658E-3</v>
      </c>
      <c r="BR517" s="172">
        <f t="shared" ca="1" si="326"/>
        <v>1.0390704396121522E-2</v>
      </c>
    </row>
    <row r="518" spans="5:70">
      <c r="E518">
        <f t="shared" si="328"/>
        <v>515</v>
      </c>
      <c r="F518" s="64">
        <f t="shared" ref="F518:F581" si="350">(E518-E517)/12+F517</f>
        <v>97.833333333331666</v>
      </c>
      <c r="G518" s="55">
        <f t="shared" si="331"/>
        <v>0</v>
      </c>
      <c r="H518" s="78">
        <f t="shared" si="325"/>
        <v>1</v>
      </c>
      <c r="I518" s="79">
        <f t="shared" ca="1" si="339"/>
        <v>4927390.3863165984</v>
      </c>
      <c r="J518" s="79">
        <f t="shared" ca="1" si="332"/>
        <v>44640.479679996148</v>
      </c>
      <c r="K518" s="80">
        <f t="shared" ca="1" si="333"/>
        <v>-20</v>
      </c>
      <c r="L518" s="80">
        <f t="shared" ca="1" si="340"/>
        <v>-4106.1586552638319</v>
      </c>
      <c r="M518" s="80">
        <f t="shared" ca="1" si="329"/>
        <v>0</v>
      </c>
      <c r="N518" s="80">
        <f t="shared" ca="1" si="341"/>
        <v>0</v>
      </c>
      <c r="O518" s="81">
        <f t="shared" ca="1" si="334"/>
        <v>-1944.1138067905574</v>
      </c>
      <c r="P518" s="79">
        <f t="shared" ca="1" si="335"/>
        <v>4965960.5935345404</v>
      </c>
      <c r="Q518" s="35"/>
      <c r="R518">
        <f t="shared" ca="1" si="342"/>
        <v>635</v>
      </c>
      <c r="S518" s="78">
        <f t="shared" ref="S518:S581" ca="1" si="351">(R518-R517)/12+S517</f>
        <v>107.8333333333309</v>
      </c>
      <c r="T518" s="55">
        <f t="shared" ca="1" si="343"/>
        <v>0</v>
      </c>
      <c r="U518" s="78">
        <f t="shared" ca="1" si="344"/>
        <v>4.1504550867967176E-5</v>
      </c>
      <c r="V518" s="79">
        <f t="shared" ref="V518:V581" ca="1" si="352">MAX(AC517,0)*(1-AE518)</f>
        <v>569.37709466178649</v>
      </c>
      <c r="W518" s="79">
        <f t="shared" ca="1" si="336"/>
        <v>5.1583626690283504</v>
      </c>
      <c r="X518" s="80">
        <f t="shared" ref="X518:X581" ca="1" si="353">IF(V518=0,0,-$C$19)*U518</f>
        <v>-8.3009101735934349E-4</v>
      </c>
      <c r="Y518" s="80">
        <f t="shared" ref="Y518:Y581" ca="1" si="354">IF(OR(V517+AB517=0,X517=0),0,-V518*($D$16/12))</f>
        <v>-0.23724045610907771</v>
      </c>
      <c r="Z518" s="80">
        <f t="shared" ca="1" si="345"/>
        <v>0</v>
      </c>
      <c r="AA518" s="80">
        <f t="shared" ref="AA518:AA581" ca="1" si="355">IF(OR(V517+AB517=0,X517=0),0,-V518*($C$18*(1+$C$20))/12)</f>
        <v>0</v>
      </c>
      <c r="AB518" s="81">
        <f t="shared" ca="1" si="337"/>
        <v>-8.0689570387056E-2</v>
      </c>
      <c r="AC518" s="79">
        <f t="shared" ca="1" si="338"/>
        <v>574.21669721330125</v>
      </c>
      <c r="AD518" s="35"/>
      <c r="AE518" s="55">
        <f t="shared" ref="AE518:AE581" ca="1" si="356">(1-(1-IF(S518&gt;$AJ$90,0,VLOOKUP(ROUND(S518,0),$AJ$4:$AK$90,2,FALSE)))^(1/12))</f>
        <v>0</v>
      </c>
      <c r="AF518" s="78">
        <f t="shared" ref="AF518:AF581" ca="1" si="357">AF517*(1-AE518)</f>
        <v>4.1504550867967176E-5</v>
      </c>
      <c r="AG518" s="35"/>
      <c r="AH518" s="35"/>
      <c r="AR518" s="69">
        <f t="shared" si="346"/>
        <v>43</v>
      </c>
      <c r="AS518" s="70">
        <f t="shared" ref="AS518:AS581" si="358">AS517+1</f>
        <v>515</v>
      </c>
      <c r="AT518" s="71">
        <f t="shared" ca="1" si="330"/>
        <v>9.8831014366876843E-3</v>
      </c>
      <c r="AU518" s="72">
        <f t="shared" ca="1" si="347"/>
        <v>9.059659612918658E-3</v>
      </c>
      <c r="AV518" s="73">
        <f t="shared" ca="1" si="348"/>
        <v>1.0090596596129187</v>
      </c>
      <c r="AW518" s="74">
        <f ca="1">PRODUCT(AV$4:AV518)</f>
        <v>97.111766550645839</v>
      </c>
      <c r="BO518" s="70">
        <f t="shared" ref="BO518:BO581" si="359">BO517+1</f>
        <v>515</v>
      </c>
      <c r="BP518" s="171">
        <f t="shared" ca="1" si="327"/>
        <v>0.1143</v>
      </c>
      <c r="BQ518" s="172">
        <f t="shared" ca="1" si="349"/>
        <v>9.059659612918658E-3</v>
      </c>
      <c r="BR518" s="172">
        <f t="shared" ca="1" si="326"/>
        <v>1.0297413336400206E-2</v>
      </c>
    </row>
    <row r="519" spans="5:70">
      <c r="E519">
        <f t="shared" si="328"/>
        <v>516</v>
      </c>
      <c r="F519" s="64">
        <f t="shared" si="350"/>
        <v>97.916666666664995</v>
      </c>
      <c r="G519" s="55">
        <f t="shared" si="331"/>
        <v>0</v>
      </c>
      <c r="H519" s="78">
        <f t="shared" ref="H519:H582" si="360">H518*(1-G519)</f>
        <v>1</v>
      </c>
      <c r="I519" s="79">
        <f t="shared" ca="1" si="339"/>
        <v>4965960.5935345404</v>
      </c>
      <c r="J519" s="79">
        <f t="shared" ca="1" si="332"/>
        <v>44989.912628590442</v>
      </c>
      <c r="K519" s="80">
        <f t="shared" ca="1" si="333"/>
        <v>-20</v>
      </c>
      <c r="L519" s="80">
        <f t="shared" ca="1" si="340"/>
        <v>-4138.3004946121173</v>
      </c>
      <c r="M519" s="80">
        <f t="shared" ca="1" si="329"/>
        <v>0</v>
      </c>
      <c r="N519" s="80">
        <f t="shared" ca="1" si="341"/>
        <v>0</v>
      </c>
      <c r="O519" s="81">
        <f t="shared" ca="1" si="334"/>
        <v>-1944.1138067905574</v>
      </c>
      <c r="P519" s="79">
        <f t="shared" ca="1" si="335"/>
        <v>5004848.0918617276</v>
      </c>
      <c r="Q519" s="35"/>
      <c r="R519">
        <f t="shared" ca="1" si="342"/>
        <v>636</v>
      </c>
      <c r="S519" s="78">
        <f t="shared" ca="1" si="351"/>
        <v>107.91666666666423</v>
      </c>
      <c r="T519" s="55">
        <f t="shared" ca="1" si="343"/>
        <v>0</v>
      </c>
      <c r="U519" s="78">
        <f t="shared" ca="1" si="344"/>
        <v>4.1504550867967176E-5</v>
      </c>
      <c r="V519" s="79">
        <f t="shared" ca="1" si="352"/>
        <v>574.21669721330125</v>
      </c>
      <c r="W519" s="79">
        <f t="shared" ca="1" si="336"/>
        <v>5.2022078208068869</v>
      </c>
      <c r="X519" s="80">
        <f t="shared" ca="1" si="353"/>
        <v>-8.3009101735934349E-4</v>
      </c>
      <c r="Y519" s="80">
        <f t="shared" ca="1" si="354"/>
        <v>-0.23925695717220888</v>
      </c>
      <c r="Z519" s="80">
        <f t="shared" ca="1" si="345"/>
        <v>0</v>
      </c>
      <c r="AA519" s="80">
        <f t="shared" ca="1" si="355"/>
        <v>0</v>
      </c>
      <c r="AB519" s="81">
        <f t="shared" ca="1" si="337"/>
        <v>-8.0689570387056E-2</v>
      </c>
      <c r="AC519" s="79">
        <f t="shared" ca="1" si="338"/>
        <v>579.09812841553139</v>
      </c>
      <c r="AD519" s="35"/>
      <c r="AE519" s="55">
        <f t="shared" ca="1" si="356"/>
        <v>0</v>
      </c>
      <c r="AF519" s="78">
        <f t="shared" ca="1" si="357"/>
        <v>4.1504550867967176E-5</v>
      </c>
      <c r="AG519" s="35"/>
      <c r="AH519" s="35"/>
      <c r="AR519" s="69">
        <f t="shared" si="346"/>
        <v>43</v>
      </c>
      <c r="AS519" s="70">
        <f t="shared" si="358"/>
        <v>516</v>
      </c>
      <c r="AT519" s="71">
        <f t="shared" ca="1" si="330"/>
        <v>9.7935639017513471E-3</v>
      </c>
      <c r="AU519" s="72">
        <f t="shared" ca="1" si="347"/>
        <v>9.059659612918658E-3</v>
      </c>
      <c r="AV519" s="73">
        <f t="shared" ca="1" si="348"/>
        <v>1.0090596596129187</v>
      </c>
      <c r="AW519" s="74">
        <f ca="1">PRODUCT(AV$4:AV519)</f>
        <v>97.991566100003908</v>
      </c>
      <c r="BO519" s="70">
        <f t="shared" si="359"/>
        <v>516</v>
      </c>
      <c r="BP519" s="171">
        <f t="shared" ca="1" si="327"/>
        <v>0.1143</v>
      </c>
      <c r="BQ519" s="172">
        <f t="shared" ca="1" si="349"/>
        <v>9.059659612918658E-3</v>
      </c>
      <c r="BR519" s="172">
        <f t="shared" ref="BR519:BR582" ca="1" si="361">BR518/(1+BQ519)</f>
        <v>1.0204959873582059E-2</v>
      </c>
    </row>
    <row r="520" spans="5:70">
      <c r="E520">
        <f t="shared" si="328"/>
        <v>517</v>
      </c>
      <c r="F520" s="64">
        <f t="shared" si="350"/>
        <v>97.999999999998323</v>
      </c>
      <c r="G520" s="55">
        <f t="shared" si="331"/>
        <v>0</v>
      </c>
      <c r="H520" s="78">
        <f t="shared" si="360"/>
        <v>1</v>
      </c>
      <c r="I520" s="79">
        <f t="shared" ca="1" si="339"/>
        <v>5004848.0918617276</v>
      </c>
      <c r="J520" s="79">
        <f t="shared" ca="1" si="332"/>
        <v>45342.220126632703</v>
      </c>
      <c r="K520" s="80">
        <f t="shared" ca="1" si="333"/>
        <v>-20</v>
      </c>
      <c r="L520" s="80">
        <f t="shared" ca="1" si="340"/>
        <v>-4170.7067432181066</v>
      </c>
      <c r="M520" s="80">
        <f t="shared" ca="1" si="329"/>
        <v>-37536.360688962959</v>
      </c>
      <c r="N520" s="80">
        <f t="shared" ca="1" si="341"/>
        <v>0</v>
      </c>
      <c r="O520" s="81">
        <f t="shared" ca="1" si="334"/>
        <v>-1944.1138067905574</v>
      </c>
      <c r="P520" s="79">
        <f t="shared" ca="1" si="335"/>
        <v>5006519.1307493886</v>
      </c>
      <c r="Q520" s="35"/>
      <c r="R520">
        <f t="shared" ca="1" si="342"/>
        <v>637</v>
      </c>
      <c r="S520" s="78">
        <f t="shared" ca="1" si="351"/>
        <v>107.99999999999756</v>
      </c>
      <c r="T520" s="55">
        <f t="shared" ca="1" si="343"/>
        <v>0</v>
      </c>
      <c r="U520" s="78">
        <f t="shared" ca="1" si="344"/>
        <v>4.1504550867967176E-5</v>
      </c>
      <c r="V520" s="79">
        <f t="shared" ca="1" si="352"/>
        <v>579.09812841553139</v>
      </c>
      <c r="W520" s="79">
        <f t="shared" ca="1" si="336"/>
        <v>5.2464319259229724</v>
      </c>
      <c r="X520" s="80">
        <f t="shared" ca="1" si="353"/>
        <v>-8.3009101735934349E-4</v>
      </c>
      <c r="Y520" s="80">
        <f t="shared" ca="1" si="354"/>
        <v>-0.24129088683980476</v>
      </c>
      <c r="Z520" s="80">
        <f t="shared" ca="1" si="345"/>
        <v>-4.3432359631164852</v>
      </c>
      <c r="AA520" s="80">
        <f t="shared" ca="1" si="355"/>
        <v>0</v>
      </c>
      <c r="AB520" s="81">
        <f t="shared" ca="1" si="337"/>
        <v>-8.0689570387056E-2</v>
      </c>
      <c r="AC520" s="79">
        <f t="shared" ca="1" si="338"/>
        <v>579.67851383009349</v>
      </c>
      <c r="AD520" s="35"/>
      <c r="AE520" s="55">
        <f t="shared" ca="1" si="356"/>
        <v>0</v>
      </c>
      <c r="AF520" s="78">
        <f t="shared" ca="1" si="357"/>
        <v>4.1504550867967176E-5</v>
      </c>
      <c r="AG520" s="35"/>
      <c r="AH520" s="35"/>
      <c r="AR520" s="69">
        <f t="shared" si="346"/>
        <v>44</v>
      </c>
      <c r="AS520" s="70">
        <f t="shared" si="358"/>
        <v>517</v>
      </c>
      <c r="AT520" s="71">
        <f t="shared" ca="1" si="330"/>
        <v>9.7048375464041121E-3</v>
      </c>
      <c r="AU520" s="72">
        <f t="shared" ca="1" si="347"/>
        <v>9.059659612918658E-3</v>
      </c>
      <c r="AV520" s="73">
        <f t="shared" ca="1" si="348"/>
        <v>1.0090596596129187</v>
      </c>
      <c r="AW520" s="74">
        <f ca="1">PRODUCT(AV$4:AV520)</f>
        <v>98.879336333806762</v>
      </c>
      <c r="BO520" s="70">
        <f t="shared" si="359"/>
        <v>517</v>
      </c>
      <c r="BP520" s="171">
        <f t="shared" ref="BP520:BP583" ca="1" si="362">VLOOKUP(BO520,$BT$4:$BX$13,5,TRUE)/100</f>
        <v>0.1143</v>
      </c>
      <c r="BQ520" s="172">
        <f t="shared" ca="1" si="349"/>
        <v>9.059659612918658E-3</v>
      </c>
      <c r="BR520" s="172">
        <f t="shared" ca="1" si="361"/>
        <v>1.0113336487454808E-2</v>
      </c>
    </row>
    <row r="521" spans="5:70">
      <c r="E521">
        <f t="shared" si="328"/>
        <v>518</v>
      </c>
      <c r="F521" s="64">
        <f t="shared" si="350"/>
        <v>98.083333333331652</v>
      </c>
      <c r="G521" s="55">
        <f t="shared" si="331"/>
        <v>0</v>
      </c>
      <c r="H521" s="78">
        <f t="shared" si="360"/>
        <v>1</v>
      </c>
      <c r="I521" s="79">
        <f t="shared" ca="1" si="339"/>
        <v>5006519.1307493886</v>
      </c>
      <c r="J521" s="79">
        <f t="shared" ca="1" si="332"/>
        <v>45357.359170154865</v>
      </c>
      <c r="K521" s="80">
        <f t="shared" ca="1" si="333"/>
        <v>-20</v>
      </c>
      <c r="L521" s="80">
        <f t="shared" ca="1" si="340"/>
        <v>-4172.0992756244905</v>
      </c>
      <c r="M521" s="80">
        <f t="shared" ca="1" si="329"/>
        <v>0</v>
      </c>
      <c r="N521" s="80">
        <f t="shared" ca="1" si="341"/>
        <v>0</v>
      </c>
      <c r="O521" s="81">
        <f t="shared" ca="1" si="334"/>
        <v>-1944.1138067905574</v>
      </c>
      <c r="P521" s="79">
        <f t="shared" ca="1" si="335"/>
        <v>5045740.2768371282</v>
      </c>
      <c r="Q521" s="35"/>
      <c r="R521">
        <f t="shared" ca="1" si="342"/>
        <v>638</v>
      </c>
      <c r="S521" s="78">
        <f t="shared" ca="1" si="351"/>
        <v>108.08333333333088</v>
      </c>
      <c r="T521" s="55">
        <f t="shared" ca="1" si="343"/>
        <v>0</v>
      </c>
      <c r="U521" s="78">
        <f t="shared" ca="1" si="344"/>
        <v>4.1504550867967176E-5</v>
      </c>
      <c r="V521" s="79">
        <f t="shared" ca="1" si="352"/>
        <v>579.67851383009349</v>
      </c>
      <c r="W521" s="79">
        <f t="shared" ca="1" si="336"/>
        <v>5.251690020223208</v>
      </c>
      <c r="X521" s="80">
        <f t="shared" ca="1" si="353"/>
        <v>-8.3009101735934349E-4</v>
      </c>
      <c r="Y521" s="80">
        <f t="shared" ca="1" si="354"/>
        <v>-0.24153271409587229</v>
      </c>
      <c r="Z521" s="80">
        <f t="shared" ca="1" si="345"/>
        <v>0</v>
      </c>
      <c r="AA521" s="80">
        <f t="shared" ca="1" si="355"/>
        <v>0</v>
      </c>
      <c r="AB521" s="81">
        <f t="shared" ca="1" si="337"/>
        <v>-8.0689570387056E-2</v>
      </c>
      <c r="AC521" s="79">
        <f t="shared" ca="1" si="338"/>
        <v>584.60715147481631</v>
      </c>
      <c r="AD521" s="35"/>
      <c r="AE521" s="55">
        <f t="shared" ca="1" si="356"/>
        <v>0</v>
      </c>
      <c r="AF521" s="78">
        <f t="shared" ca="1" si="357"/>
        <v>4.1504550867967176E-5</v>
      </c>
      <c r="AG521" s="35"/>
      <c r="AH521" s="35"/>
      <c r="AR521" s="69">
        <f t="shared" si="346"/>
        <v>44</v>
      </c>
      <c r="AS521" s="70">
        <f t="shared" si="358"/>
        <v>518</v>
      </c>
      <c r="AT521" s="71">
        <f t="shared" ca="1" si="330"/>
        <v>9.6169150216350186E-3</v>
      </c>
      <c r="AU521" s="72">
        <f t="shared" ca="1" si="347"/>
        <v>9.059659612918658E-3</v>
      </c>
      <c r="AV521" s="73">
        <f t="shared" ca="1" si="348"/>
        <v>1.0090596596129187</v>
      </c>
      <c r="AW521" s="74">
        <f ca="1">PRODUCT(AV$4:AV521)</f>
        <v>99.775149463742352</v>
      </c>
      <c r="BO521" s="70">
        <f t="shared" si="359"/>
        <v>518</v>
      </c>
      <c r="BP521" s="171">
        <f t="shared" ca="1" si="362"/>
        <v>0.1143</v>
      </c>
      <c r="BQ521" s="172">
        <f t="shared" ca="1" si="349"/>
        <v>9.059659612918658E-3</v>
      </c>
      <c r="BR521" s="172">
        <f t="shared" ca="1" si="361"/>
        <v>1.0022535725325046E-2</v>
      </c>
    </row>
    <row r="522" spans="5:70">
      <c r="E522">
        <f t="shared" si="328"/>
        <v>519</v>
      </c>
      <c r="F522" s="64">
        <f t="shared" si="350"/>
        <v>98.16666666666498</v>
      </c>
      <c r="G522" s="55">
        <f t="shared" si="331"/>
        <v>0</v>
      </c>
      <c r="H522" s="78">
        <f t="shared" si="360"/>
        <v>1</v>
      </c>
      <c r="I522" s="79">
        <f t="shared" ca="1" si="339"/>
        <v>5045740.2768371282</v>
      </c>
      <c r="J522" s="79">
        <f t="shared" ca="1" si="332"/>
        <v>45712.689403338336</v>
      </c>
      <c r="K522" s="80">
        <f t="shared" ca="1" si="333"/>
        <v>-20</v>
      </c>
      <c r="L522" s="80">
        <f t="shared" ca="1" si="340"/>
        <v>-4204.7835640309404</v>
      </c>
      <c r="M522" s="80">
        <f t="shared" ca="1" si="329"/>
        <v>0</v>
      </c>
      <c r="N522" s="80">
        <f t="shared" ca="1" si="341"/>
        <v>0</v>
      </c>
      <c r="O522" s="81">
        <f t="shared" ca="1" si="334"/>
        <v>-1944.1138067905574</v>
      </c>
      <c r="P522" s="79">
        <f t="shared" ca="1" si="335"/>
        <v>5085284.0688696448</v>
      </c>
      <c r="Q522" s="35"/>
      <c r="R522">
        <f t="shared" ca="1" si="342"/>
        <v>639</v>
      </c>
      <c r="S522" s="78">
        <f t="shared" ca="1" si="351"/>
        <v>108.16666666666421</v>
      </c>
      <c r="T522" s="55">
        <f t="shared" ca="1" si="343"/>
        <v>0</v>
      </c>
      <c r="U522" s="78">
        <f t="shared" ca="1" si="344"/>
        <v>4.1504550867967176E-5</v>
      </c>
      <c r="V522" s="79">
        <f t="shared" ca="1" si="352"/>
        <v>584.60715147481631</v>
      </c>
      <c r="W522" s="79">
        <f t="shared" ca="1" si="336"/>
        <v>5.2963417996398139</v>
      </c>
      <c r="X522" s="80">
        <f t="shared" ca="1" si="353"/>
        <v>-8.3009101735934349E-4</v>
      </c>
      <c r="Y522" s="80">
        <f t="shared" ca="1" si="354"/>
        <v>-0.24358631311450682</v>
      </c>
      <c r="Z522" s="80">
        <f t="shared" ca="1" si="345"/>
        <v>0</v>
      </c>
      <c r="AA522" s="80">
        <f t="shared" ca="1" si="355"/>
        <v>0</v>
      </c>
      <c r="AB522" s="81">
        <f t="shared" ca="1" si="337"/>
        <v>-8.0689570387056E-2</v>
      </c>
      <c r="AC522" s="79">
        <f t="shared" ca="1" si="338"/>
        <v>589.57838729993705</v>
      </c>
      <c r="AD522" s="35"/>
      <c r="AE522" s="55">
        <f t="shared" ca="1" si="356"/>
        <v>0</v>
      </c>
      <c r="AF522" s="78">
        <f t="shared" ca="1" si="357"/>
        <v>4.1504550867967176E-5</v>
      </c>
      <c r="AG522" s="35"/>
      <c r="AH522" s="35"/>
      <c r="AR522" s="69">
        <f t="shared" si="346"/>
        <v>44</v>
      </c>
      <c r="AS522" s="70">
        <f t="shared" si="358"/>
        <v>519</v>
      </c>
      <c r="AT522" s="71">
        <f t="shared" ca="1" si="330"/>
        <v>9.5297890450126415E-3</v>
      </c>
      <c r="AU522" s="72">
        <f t="shared" ca="1" si="347"/>
        <v>9.059659612918658E-3</v>
      </c>
      <c r="AV522" s="73">
        <f t="shared" ca="1" si="348"/>
        <v>1.0090596596129187</v>
      </c>
      <c r="AW522" s="74">
        <f ca="1">PRODUCT(AV$4:AV522)</f>
        <v>100.67907835571194</v>
      </c>
      <c r="BO522" s="70">
        <f t="shared" si="359"/>
        <v>519</v>
      </c>
      <c r="BP522" s="171">
        <f t="shared" ca="1" si="362"/>
        <v>0.1143</v>
      </c>
      <c r="BQ522" s="172">
        <f t="shared" ca="1" si="349"/>
        <v>9.059659612918658E-3</v>
      </c>
      <c r="BR522" s="172">
        <f t="shared" ca="1" si="361"/>
        <v>9.932550201412026E-3</v>
      </c>
    </row>
    <row r="523" spans="5:70">
      <c r="E523">
        <f t="shared" si="328"/>
        <v>520</v>
      </c>
      <c r="F523" s="64">
        <f t="shared" si="350"/>
        <v>98.249999999998309</v>
      </c>
      <c r="G523" s="55">
        <f t="shared" si="331"/>
        <v>0</v>
      </c>
      <c r="H523" s="78">
        <f t="shared" si="360"/>
        <v>1</v>
      </c>
      <c r="I523" s="79">
        <f t="shared" ca="1" si="339"/>
        <v>5085284.0688696448</v>
      </c>
      <c r="J523" s="79">
        <f t="shared" ca="1" si="332"/>
        <v>46070.942698956984</v>
      </c>
      <c r="K523" s="80">
        <f t="shared" ca="1" si="333"/>
        <v>-20</v>
      </c>
      <c r="L523" s="80">
        <f t="shared" ca="1" si="340"/>
        <v>-4237.7367240580379</v>
      </c>
      <c r="M523" s="80">
        <f t="shared" ca="1" si="329"/>
        <v>0</v>
      </c>
      <c r="N523" s="80">
        <f t="shared" ca="1" si="341"/>
        <v>0</v>
      </c>
      <c r="O523" s="81">
        <f t="shared" ca="1" si="334"/>
        <v>-1944.1138067905574</v>
      </c>
      <c r="P523" s="79">
        <f t="shared" ca="1" si="335"/>
        <v>5125153.1610377533</v>
      </c>
      <c r="Q523" s="35"/>
      <c r="R523">
        <f t="shared" ca="1" si="342"/>
        <v>640</v>
      </c>
      <c r="S523" s="78">
        <f t="shared" ca="1" si="351"/>
        <v>108.24999999999754</v>
      </c>
      <c r="T523" s="55">
        <f t="shared" ca="1" si="343"/>
        <v>0</v>
      </c>
      <c r="U523" s="78">
        <f t="shared" ca="1" si="344"/>
        <v>4.1504550867967176E-5</v>
      </c>
      <c r="V523" s="79">
        <f t="shared" ca="1" si="352"/>
        <v>589.57838729993705</v>
      </c>
      <c r="W523" s="79">
        <f t="shared" ca="1" si="336"/>
        <v>5.3413795040709546</v>
      </c>
      <c r="X523" s="80">
        <f t="shared" ca="1" si="353"/>
        <v>-8.3009101735934349E-4</v>
      </c>
      <c r="Y523" s="80">
        <f t="shared" ca="1" si="354"/>
        <v>-0.24565766137497377</v>
      </c>
      <c r="Z523" s="80">
        <f t="shared" ca="1" si="345"/>
        <v>0</v>
      </c>
      <c r="AA523" s="80">
        <f t="shared" ca="1" si="355"/>
        <v>0</v>
      </c>
      <c r="AB523" s="81">
        <f t="shared" ca="1" si="337"/>
        <v>-8.0689570387056E-2</v>
      </c>
      <c r="AC523" s="79">
        <f t="shared" ca="1" si="338"/>
        <v>594.59258948122852</v>
      </c>
      <c r="AD523" s="35"/>
      <c r="AE523" s="55">
        <f t="shared" ca="1" si="356"/>
        <v>0</v>
      </c>
      <c r="AF523" s="78">
        <f t="shared" ca="1" si="357"/>
        <v>4.1504550867967176E-5</v>
      </c>
      <c r="AG523" s="35"/>
      <c r="AH523" s="35"/>
      <c r="AR523" s="69">
        <f t="shared" si="346"/>
        <v>44</v>
      </c>
      <c r="AS523" s="70">
        <f t="shared" si="358"/>
        <v>520</v>
      </c>
      <c r="AT523" s="71">
        <f t="shared" ca="1" si="330"/>
        <v>9.4434524000819066E-3</v>
      </c>
      <c r="AU523" s="72">
        <f t="shared" ca="1" si="347"/>
        <v>9.059659612918658E-3</v>
      </c>
      <c r="AV523" s="73">
        <f t="shared" ca="1" si="348"/>
        <v>1.0090596596129187</v>
      </c>
      <c r="AW523" s="74">
        <f ca="1">PRODUCT(AV$4:AV523)</f>
        <v>101.59119653575705</v>
      </c>
      <c r="BO523" s="70">
        <f t="shared" si="359"/>
        <v>520</v>
      </c>
      <c r="BP523" s="171">
        <f t="shared" ca="1" si="362"/>
        <v>0.1143</v>
      </c>
      <c r="BQ523" s="172">
        <f t="shared" ca="1" si="349"/>
        <v>9.059659612918658E-3</v>
      </c>
      <c r="BR523" s="172">
        <f t="shared" ca="1" si="361"/>
        <v>9.8433725962468969E-3</v>
      </c>
    </row>
    <row r="524" spans="5:70">
      <c r="E524">
        <f t="shared" si="328"/>
        <v>521</v>
      </c>
      <c r="F524" s="64">
        <f t="shared" si="350"/>
        <v>98.333333333331638</v>
      </c>
      <c r="G524" s="55">
        <f t="shared" si="331"/>
        <v>0</v>
      </c>
      <c r="H524" s="78">
        <f t="shared" si="360"/>
        <v>1</v>
      </c>
      <c r="I524" s="79">
        <f t="shared" ca="1" si="339"/>
        <v>5125153.1610377533</v>
      </c>
      <c r="J524" s="79">
        <f t="shared" ca="1" si="332"/>
        <v>46432.143103076131</v>
      </c>
      <c r="K524" s="80">
        <f t="shared" ca="1" si="333"/>
        <v>-20</v>
      </c>
      <c r="L524" s="80">
        <f t="shared" ca="1" si="340"/>
        <v>-4270.9609675314614</v>
      </c>
      <c r="M524" s="80">
        <f t="shared" ca="1" si="329"/>
        <v>0</v>
      </c>
      <c r="N524" s="80">
        <f t="shared" ca="1" si="341"/>
        <v>0</v>
      </c>
      <c r="O524" s="81">
        <f t="shared" ca="1" si="334"/>
        <v>-1944.1138067905574</v>
      </c>
      <c r="P524" s="79">
        <f t="shared" ca="1" si="335"/>
        <v>5165350.2293665074</v>
      </c>
      <c r="Q524" s="35"/>
      <c r="R524">
        <f t="shared" ca="1" si="342"/>
        <v>641</v>
      </c>
      <c r="S524" s="78">
        <f t="shared" ca="1" si="351"/>
        <v>108.33333333333087</v>
      </c>
      <c r="T524" s="55">
        <f t="shared" ca="1" si="343"/>
        <v>0</v>
      </c>
      <c r="U524" s="78">
        <f t="shared" ca="1" si="344"/>
        <v>4.1504550867967176E-5</v>
      </c>
      <c r="V524" s="79">
        <f t="shared" ca="1" si="352"/>
        <v>594.59258948122852</v>
      </c>
      <c r="W524" s="79">
        <f t="shared" ca="1" si="336"/>
        <v>5.3868064690638091</v>
      </c>
      <c r="X524" s="80">
        <f t="shared" ca="1" si="353"/>
        <v>-8.3009101735934349E-4</v>
      </c>
      <c r="Y524" s="80">
        <f t="shared" ca="1" si="354"/>
        <v>-0.24774691228384524</v>
      </c>
      <c r="Z524" s="80">
        <f t="shared" ca="1" si="345"/>
        <v>0</v>
      </c>
      <c r="AA524" s="80">
        <f t="shared" ca="1" si="355"/>
        <v>0</v>
      </c>
      <c r="AB524" s="81">
        <f t="shared" ca="1" si="337"/>
        <v>-8.0689570387056E-2</v>
      </c>
      <c r="AC524" s="79">
        <f t="shared" ca="1" si="338"/>
        <v>599.6501293766039</v>
      </c>
      <c r="AD524" s="35"/>
      <c r="AE524" s="55">
        <f t="shared" ca="1" si="356"/>
        <v>0</v>
      </c>
      <c r="AF524" s="78">
        <f t="shared" ca="1" si="357"/>
        <v>4.1504550867967176E-5</v>
      </c>
      <c r="AG524" s="35"/>
      <c r="AH524" s="35"/>
      <c r="AR524" s="69">
        <f t="shared" si="346"/>
        <v>44</v>
      </c>
      <c r="AS524" s="70">
        <f t="shared" si="358"/>
        <v>521</v>
      </c>
      <c r="AT524" s="71">
        <f t="shared" ca="1" si="330"/>
        <v>9.3578979357663641E-3</v>
      </c>
      <c r="AU524" s="72">
        <f t="shared" ca="1" si="347"/>
        <v>9.059659612918658E-3</v>
      </c>
      <c r="AV524" s="73">
        <f t="shared" ca="1" si="348"/>
        <v>1.0090596596129187</v>
      </c>
      <c r="AW524" s="74">
        <f ca="1">PRODUCT(AV$4:AV524)</f>
        <v>102.51157819604013</v>
      </c>
      <c r="BO524" s="70">
        <f t="shared" si="359"/>
        <v>521</v>
      </c>
      <c r="BP524" s="171">
        <f t="shared" ca="1" si="362"/>
        <v>0.1143</v>
      </c>
      <c r="BQ524" s="172">
        <f t="shared" ca="1" si="349"/>
        <v>9.059659612918658E-3</v>
      </c>
      <c r="BR524" s="172">
        <f t="shared" ca="1" si="361"/>
        <v>9.7549956560773355E-3</v>
      </c>
    </row>
    <row r="525" spans="5:70">
      <c r="E525">
        <f t="shared" si="328"/>
        <v>522</v>
      </c>
      <c r="F525" s="64">
        <f t="shared" si="350"/>
        <v>98.416666666664966</v>
      </c>
      <c r="G525" s="55">
        <f t="shared" si="331"/>
        <v>0</v>
      </c>
      <c r="H525" s="78">
        <f t="shared" si="360"/>
        <v>1</v>
      </c>
      <c r="I525" s="79">
        <f t="shared" ca="1" si="339"/>
        <v>5165350.2293665074</v>
      </c>
      <c r="J525" s="79">
        <f t="shared" ca="1" si="332"/>
        <v>46796.314859571874</v>
      </c>
      <c r="K525" s="80">
        <f t="shared" ca="1" si="333"/>
        <v>-20</v>
      </c>
      <c r="L525" s="80">
        <f t="shared" ca="1" si="340"/>
        <v>-4304.4585244720902</v>
      </c>
      <c r="M525" s="80">
        <f t="shared" ca="1" si="329"/>
        <v>0</v>
      </c>
      <c r="N525" s="80">
        <f t="shared" ca="1" si="341"/>
        <v>0</v>
      </c>
      <c r="O525" s="81">
        <f t="shared" ca="1" si="334"/>
        <v>-1944.1138067905574</v>
      </c>
      <c r="P525" s="79">
        <f t="shared" ca="1" si="335"/>
        <v>5205877.9718948165</v>
      </c>
      <c r="Q525" s="35"/>
      <c r="R525">
        <f t="shared" ca="1" si="342"/>
        <v>642</v>
      </c>
      <c r="S525" s="78">
        <f t="shared" ca="1" si="351"/>
        <v>108.4166666666642</v>
      </c>
      <c r="T525" s="55">
        <f t="shared" ca="1" si="343"/>
        <v>0</v>
      </c>
      <c r="U525" s="78">
        <f t="shared" ca="1" si="344"/>
        <v>4.1504550867967176E-5</v>
      </c>
      <c r="V525" s="79">
        <f t="shared" ca="1" si="352"/>
        <v>599.6501293766039</v>
      </c>
      <c r="W525" s="79">
        <f t="shared" ca="1" si="336"/>
        <v>5.4326260589946669</v>
      </c>
      <c r="X525" s="80">
        <f t="shared" ca="1" si="353"/>
        <v>-8.3009101735934349E-4</v>
      </c>
      <c r="Y525" s="80">
        <f t="shared" ca="1" si="354"/>
        <v>-0.24985422057358497</v>
      </c>
      <c r="Z525" s="80">
        <f t="shared" ca="1" si="345"/>
        <v>0</v>
      </c>
      <c r="AA525" s="80">
        <f t="shared" ca="1" si="355"/>
        <v>0</v>
      </c>
      <c r="AB525" s="81">
        <f t="shared" ca="1" si="337"/>
        <v>-8.0689570387056E-2</v>
      </c>
      <c r="AC525" s="79">
        <f t="shared" ca="1" si="338"/>
        <v>604.75138155362038</v>
      </c>
      <c r="AD525" s="35"/>
      <c r="AE525" s="55">
        <f t="shared" ca="1" si="356"/>
        <v>0</v>
      </c>
      <c r="AF525" s="78">
        <f t="shared" ca="1" si="357"/>
        <v>4.1504550867967176E-5</v>
      </c>
      <c r="AG525" s="35"/>
      <c r="AH525" s="35"/>
      <c r="AR525" s="69">
        <f t="shared" si="346"/>
        <v>44</v>
      </c>
      <c r="AS525" s="70">
        <f t="shared" si="358"/>
        <v>522</v>
      </c>
      <c r="AT525" s="71">
        <f t="shared" ca="1" si="330"/>
        <v>9.2731185657758865E-3</v>
      </c>
      <c r="AU525" s="72">
        <f t="shared" ca="1" si="347"/>
        <v>9.059659612918658E-3</v>
      </c>
      <c r="AV525" s="73">
        <f t="shared" ca="1" si="348"/>
        <v>1.0090596596129187</v>
      </c>
      <c r="AW525" s="74">
        <f ca="1">PRODUCT(AV$4:AV525)</f>
        <v>103.44029820087935</v>
      </c>
      <c r="BO525" s="70">
        <f t="shared" si="359"/>
        <v>522</v>
      </c>
      <c r="BP525" s="171">
        <f t="shared" ca="1" si="362"/>
        <v>0.1143</v>
      </c>
      <c r="BQ525" s="172">
        <f t="shared" ca="1" si="349"/>
        <v>9.059659612918658E-3</v>
      </c>
      <c r="BR525" s="172">
        <f t="shared" ca="1" si="361"/>
        <v>9.6674121922775223E-3</v>
      </c>
    </row>
    <row r="526" spans="5:70">
      <c r="E526">
        <f t="shared" si="328"/>
        <v>523</v>
      </c>
      <c r="F526" s="64">
        <f t="shared" si="350"/>
        <v>98.499999999998295</v>
      </c>
      <c r="G526" s="55">
        <f t="shared" si="331"/>
        <v>0</v>
      </c>
      <c r="H526" s="78">
        <f t="shared" si="360"/>
        <v>1</v>
      </c>
      <c r="I526" s="79">
        <f t="shared" ca="1" si="339"/>
        <v>5205877.9718948165</v>
      </c>
      <c r="J526" s="79">
        <f t="shared" ca="1" si="332"/>
        <v>47163.482411758363</v>
      </c>
      <c r="K526" s="80">
        <f t="shared" ca="1" si="333"/>
        <v>-20</v>
      </c>
      <c r="L526" s="80">
        <f t="shared" ca="1" si="340"/>
        <v>-4338.231643245681</v>
      </c>
      <c r="M526" s="80">
        <f t="shared" ca="1" si="329"/>
        <v>0</v>
      </c>
      <c r="N526" s="80">
        <f t="shared" ca="1" si="341"/>
        <v>0</v>
      </c>
      <c r="O526" s="81">
        <f t="shared" ca="1" si="334"/>
        <v>-1944.1138067905574</v>
      </c>
      <c r="P526" s="79">
        <f t="shared" ca="1" si="335"/>
        <v>5246739.1088565383</v>
      </c>
      <c r="Q526" s="35"/>
      <c r="R526">
        <f t="shared" ca="1" si="342"/>
        <v>643</v>
      </c>
      <c r="S526" s="78">
        <f t="shared" ca="1" si="351"/>
        <v>108.49999999999753</v>
      </c>
      <c r="T526" s="55">
        <f t="shared" ca="1" si="343"/>
        <v>0</v>
      </c>
      <c r="U526" s="78">
        <f t="shared" ca="1" si="344"/>
        <v>4.1504550867967176E-5</v>
      </c>
      <c r="V526" s="79">
        <f t="shared" ca="1" si="352"/>
        <v>604.75138155362038</v>
      </c>
      <c r="W526" s="79">
        <f t="shared" ca="1" si="336"/>
        <v>5.478841667318096</v>
      </c>
      <c r="X526" s="80">
        <f t="shared" ca="1" si="353"/>
        <v>-8.3009101735934349E-4</v>
      </c>
      <c r="Y526" s="80">
        <f t="shared" ca="1" si="354"/>
        <v>-0.25197974231400849</v>
      </c>
      <c r="Z526" s="80">
        <f t="shared" ca="1" si="345"/>
        <v>0</v>
      </c>
      <c r="AA526" s="80">
        <f t="shared" ca="1" si="355"/>
        <v>0</v>
      </c>
      <c r="AB526" s="81">
        <f t="shared" ca="1" si="337"/>
        <v>-8.0689570387056E-2</v>
      </c>
      <c r="AC526" s="79">
        <f t="shared" ca="1" si="338"/>
        <v>609.89672381721994</v>
      </c>
      <c r="AD526" s="35"/>
      <c r="AE526" s="55">
        <f t="shared" ca="1" si="356"/>
        <v>0</v>
      </c>
      <c r="AF526" s="78">
        <f t="shared" ca="1" si="357"/>
        <v>4.1504550867967176E-5</v>
      </c>
      <c r="AG526" s="35"/>
      <c r="AH526" s="35"/>
      <c r="AR526" s="69">
        <f t="shared" si="346"/>
        <v>44</v>
      </c>
      <c r="AS526" s="70">
        <f t="shared" si="358"/>
        <v>523</v>
      </c>
      <c r="AT526" s="71">
        <f t="shared" ca="1" si="330"/>
        <v>9.1891072680197212E-3</v>
      </c>
      <c r="AU526" s="72">
        <f t="shared" ca="1" si="347"/>
        <v>9.059659612918658E-3</v>
      </c>
      <c r="AV526" s="73">
        <f t="shared" ca="1" si="348"/>
        <v>1.0090596596129187</v>
      </c>
      <c r="AW526" s="74">
        <f ca="1">PRODUCT(AV$4:AV526)</f>
        <v>104.37743209283812</v>
      </c>
      <c r="BO526" s="70">
        <f t="shared" si="359"/>
        <v>523</v>
      </c>
      <c r="BP526" s="171">
        <f t="shared" ca="1" si="362"/>
        <v>0.1143</v>
      </c>
      <c r="BQ526" s="172">
        <f t="shared" ca="1" si="349"/>
        <v>9.059659612918658E-3</v>
      </c>
      <c r="BR526" s="172">
        <f t="shared" ca="1" si="361"/>
        <v>9.5806150807634105E-3</v>
      </c>
    </row>
    <row r="527" spans="5:70">
      <c r="E527">
        <f t="shared" si="328"/>
        <v>524</v>
      </c>
      <c r="F527" s="64">
        <f t="shared" si="350"/>
        <v>98.583333333331623</v>
      </c>
      <c r="G527" s="55">
        <f t="shared" si="331"/>
        <v>0</v>
      </c>
      <c r="H527" s="78">
        <f t="shared" si="360"/>
        <v>1</v>
      </c>
      <c r="I527" s="79">
        <f t="shared" ca="1" si="339"/>
        <v>5246739.1088565383</v>
      </c>
      <c r="J527" s="79">
        <f t="shared" ca="1" si="332"/>
        <v>47533.670404028409</v>
      </c>
      <c r="K527" s="80">
        <f t="shared" ca="1" si="333"/>
        <v>-20</v>
      </c>
      <c r="L527" s="80">
        <f t="shared" ca="1" si="340"/>
        <v>-4372.2825907137822</v>
      </c>
      <c r="M527" s="80">
        <f t="shared" ca="1" si="329"/>
        <v>0</v>
      </c>
      <c r="N527" s="80">
        <f t="shared" ca="1" si="341"/>
        <v>0</v>
      </c>
      <c r="O527" s="81">
        <f t="shared" ca="1" si="334"/>
        <v>-1944.1138067905574</v>
      </c>
      <c r="P527" s="79">
        <f t="shared" ca="1" si="335"/>
        <v>5287936.3828630624</v>
      </c>
      <c r="Q527" s="35"/>
      <c r="R527">
        <f t="shared" ca="1" si="342"/>
        <v>644</v>
      </c>
      <c r="S527" s="78">
        <f t="shared" ca="1" si="351"/>
        <v>108.58333333333086</v>
      </c>
      <c r="T527" s="55">
        <f t="shared" ca="1" si="343"/>
        <v>0</v>
      </c>
      <c r="U527" s="78">
        <f t="shared" ca="1" si="344"/>
        <v>4.1504550867967176E-5</v>
      </c>
      <c r="V527" s="79">
        <f t="shared" ca="1" si="352"/>
        <v>609.89672381721994</v>
      </c>
      <c r="W527" s="79">
        <f t="shared" ca="1" si="336"/>
        <v>5.5254567168182724</v>
      </c>
      <c r="X527" s="80">
        <f t="shared" ca="1" si="353"/>
        <v>-8.3009101735934349E-4</v>
      </c>
      <c r="Y527" s="80">
        <f t="shared" ca="1" si="354"/>
        <v>-0.25412363492384166</v>
      </c>
      <c r="Z527" s="80">
        <f t="shared" ca="1" si="345"/>
        <v>0</v>
      </c>
      <c r="AA527" s="80">
        <f t="shared" ca="1" si="355"/>
        <v>0</v>
      </c>
      <c r="AB527" s="81">
        <f t="shared" ca="1" si="337"/>
        <v>-8.0689570387056E-2</v>
      </c>
      <c r="AC527" s="79">
        <f t="shared" ca="1" si="338"/>
        <v>615.08653723770988</v>
      </c>
      <c r="AD527" s="35"/>
      <c r="AE527" s="55">
        <f t="shared" ca="1" si="356"/>
        <v>0</v>
      </c>
      <c r="AF527" s="78">
        <f t="shared" ca="1" si="357"/>
        <v>4.1504550867967176E-5</v>
      </c>
      <c r="AG527" s="35"/>
      <c r="AH527" s="35"/>
      <c r="AR527" s="69">
        <f t="shared" si="346"/>
        <v>44</v>
      </c>
      <c r="AS527" s="70">
        <f t="shared" si="358"/>
        <v>524</v>
      </c>
      <c r="AT527" s="71">
        <f t="shared" ca="1" si="330"/>
        <v>9.1058570840248654E-3</v>
      </c>
      <c r="AU527" s="72">
        <f t="shared" ca="1" si="347"/>
        <v>9.059659612918658E-3</v>
      </c>
      <c r="AV527" s="73">
        <f t="shared" ca="1" si="348"/>
        <v>1.0090596596129187</v>
      </c>
      <c r="AW527" s="74">
        <f ca="1">PRODUCT(AV$4:AV527)</f>
        <v>105.32305609886977</v>
      </c>
      <c r="BO527" s="70">
        <f t="shared" si="359"/>
        <v>524</v>
      </c>
      <c r="BP527" s="171">
        <f t="shared" ca="1" si="362"/>
        <v>0.1143</v>
      </c>
      <c r="BQ527" s="172">
        <f t="shared" ca="1" si="349"/>
        <v>9.059659612918658E-3</v>
      </c>
      <c r="BR527" s="172">
        <f t="shared" ca="1" si="361"/>
        <v>9.4945972614132561E-3</v>
      </c>
    </row>
    <row r="528" spans="5:70">
      <c r="E528">
        <f t="shared" ref="E528:E591" si="363">E527+1</f>
        <v>525</v>
      </c>
      <c r="F528" s="64">
        <f t="shared" si="350"/>
        <v>98.666666666664952</v>
      </c>
      <c r="G528" s="55">
        <f t="shared" si="331"/>
        <v>0</v>
      </c>
      <c r="H528" s="78">
        <f t="shared" si="360"/>
        <v>1</v>
      </c>
      <c r="I528" s="79">
        <f t="shared" ca="1" si="339"/>
        <v>5287936.3828630624</v>
      </c>
      <c r="J528" s="79">
        <f t="shared" ca="1" si="332"/>
        <v>47906.903683507662</v>
      </c>
      <c r="K528" s="80">
        <f t="shared" ca="1" si="333"/>
        <v>-20</v>
      </c>
      <c r="L528" s="80">
        <f t="shared" ca="1" si="340"/>
        <v>-4406.6136523858859</v>
      </c>
      <c r="M528" s="80">
        <f t="shared" ref="M528:M591" ca="1" si="364">IF(OR(I527+O527=0,K527=0),0,-IF(MOD(E528-1,12)=0,1,0)*I528*($C$17))</f>
        <v>0</v>
      </c>
      <c r="N528" s="80">
        <f t="shared" ca="1" si="341"/>
        <v>0</v>
      </c>
      <c r="O528" s="81">
        <f t="shared" ca="1" si="334"/>
        <v>-1944.1138067905574</v>
      </c>
      <c r="P528" s="79">
        <f t="shared" ca="1" si="335"/>
        <v>5329472.5590873938</v>
      </c>
      <c r="Q528" s="35"/>
      <c r="R528">
        <f t="shared" ca="1" si="342"/>
        <v>645</v>
      </c>
      <c r="S528" s="78">
        <f t="shared" ca="1" si="351"/>
        <v>108.66666666666418</v>
      </c>
      <c r="T528" s="55">
        <f t="shared" ca="1" si="343"/>
        <v>0</v>
      </c>
      <c r="U528" s="78">
        <f t="shared" ca="1" si="344"/>
        <v>4.1504550867967176E-5</v>
      </c>
      <c r="V528" s="79">
        <f t="shared" ca="1" si="352"/>
        <v>615.08653723770988</v>
      </c>
      <c r="W528" s="79">
        <f t="shared" ca="1" si="336"/>
        <v>5.5724746598624684</v>
      </c>
      <c r="X528" s="80">
        <f t="shared" ca="1" si="353"/>
        <v>-8.3009101735934349E-4</v>
      </c>
      <c r="Y528" s="80">
        <f t="shared" ca="1" si="354"/>
        <v>-0.25628605718237912</v>
      </c>
      <c r="Z528" s="80">
        <f t="shared" ca="1" si="345"/>
        <v>0</v>
      </c>
      <c r="AA528" s="80">
        <f t="shared" ca="1" si="355"/>
        <v>0</v>
      </c>
      <c r="AB528" s="81">
        <f t="shared" ca="1" si="337"/>
        <v>-8.0689570387056E-2</v>
      </c>
      <c r="AC528" s="79">
        <f t="shared" ca="1" si="338"/>
        <v>620.32120617898545</v>
      </c>
      <c r="AD528" s="35"/>
      <c r="AE528" s="55">
        <f t="shared" ca="1" si="356"/>
        <v>0</v>
      </c>
      <c r="AF528" s="78">
        <f t="shared" ca="1" si="357"/>
        <v>4.1504550867967176E-5</v>
      </c>
      <c r="AG528" s="35"/>
      <c r="AH528" s="35"/>
      <c r="AR528" s="69">
        <f t="shared" si="346"/>
        <v>44</v>
      </c>
      <c r="AS528" s="70">
        <f t="shared" si="358"/>
        <v>525</v>
      </c>
      <c r="AT528" s="71">
        <f t="shared" ca="1" si="330"/>
        <v>9.0233611183597167E-3</v>
      </c>
      <c r="AU528" s="72">
        <f t="shared" ca="1" si="347"/>
        <v>9.059659612918658E-3</v>
      </c>
      <c r="AV528" s="73">
        <f t="shared" ca="1" si="348"/>
        <v>1.0090596596129187</v>
      </c>
      <c r="AW528" s="74">
        <f ca="1">PRODUCT(AV$4:AV528)</f>
        <v>106.27724713651787</v>
      </c>
      <c r="BO528" s="70">
        <f t="shared" si="359"/>
        <v>525</v>
      </c>
      <c r="BP528" s="171">
        <f t="shared" ca="1" si="362"/>
        <v>0.1143</v>
      </c>
      <c r="BQ528" s="172">
        <f t="shared" ca="1" si="349"/>
        <v>9.059659612918658E-3</v>
      </c>
      <c r="BR528" s="172">
        <f t="shared" ca="1" si="361"/>
        <v>9.4093517374933423E-3</v>
      </c>
    </row>
    <row r="529" spans="5:70">
      <c r="E529">
        <f t="shared" si="363"/>
        <v>526</v>
      </c>
      <c r="F529" s="64">
        <f t="shared" si="350"/>
        <v>98.74999999999828</v>
      </c>
      <c r="G529" s="55">
        <f t="shared" si="331"/>
        <v>0</v>
      </c>
      <c r="H529" s="78">
        <f t="shared" si="360"/>
        <v>1</v>
      </c>
      <c r="I529" s="79">
        <f t="shared" ca="1" si="339"/>
        <v>5329472.5590873938</v>
      </c>
      <c r="J529" s="79">
        <f t="shared" ca="1" si="332"/>
        <v>48283.207301722308</v>
      </c>
      <c r="K529" s="80">
        <f t="shared" ca="1" si="333"/>
        <v>-20</v>
      </c>
      <c r="L529" s="80">
        <f t="shared" ca="1" si="340"/>
        <v>-4441.2271325728289</v>
      </c>
      <c r="M529" s="80">
        <f t="shared" ca="1" si="364"/>
        <v>0</v>
      </c>
      <c r="N529" s="80">
        <f t="shared" ca="1" si="341"/>
        <v>0</v>
      </c>
      <c r="O529" s="81">
        <f t="shared" ca="1" si="334"/>
        <v>-1944.1138067905574</v>
      </c>
      <c r="P529" s="79">
        <f t="shared" ca="1" si="335"/>
        <v>5371350.4254497522</v>
      </c>
      <c r="Q529" s="35"/>
      <c r="R529">
        <f t="shared" ca="1" si="342"/>
        <v>646</v>
      </c>
      <c r="S529" s="78">
        <f t="shared" ca="1" si="351"/>
        <v>108.74999999999751</v>
      </c>
      <c r="T529" s="55">
        <f t="shared" ca="1" si="343"/>
        <v>0</v>
      </c>
      <c r="U529" s="78">
        <f t="shared" ca="1" si="344"/>
        <v>4.1504550867967176E-5</v>
      </c>
      <c r="V529" s="79">
        <f t="shared" ca="1" si="352"/>
        <v>620.32120617898545</v>
      </c>
      <c r="W529" s="79">
        <f t="shared" ca="1" si="336"/>
        <v>5.6198989786567424</v>
      </c>
      <c r="X529" s="80">
        <f t="shared" ca="1" si="353"/>
        <v>-8.3009101735934349E-4</v>
      </c>
      <c r="Y529" s="80">
        <f t="shared" ca="1" si="354"/>
        <v>-0.25846716924124397</v>
      </c>
      <c r="Z529" s="80">
        <f t="shared" ca="1" si="345"/>
        <v>0</v>
      </c>
      <c r="AA529" s="80">
        <f t="shared" ca="1" si="355"/>
        <v>0</v>
      </c>
      <c r="AB529" s="81">
        <f t="shared" ca="1" si="337"/>
        <v>-8.0689570387056E-2</v>
      </c>
      <c r="AC529" s="79">
        <f t="shared" ca="1" si="338"/>
        <v>625.60111832699636</v>
      </c>
      <c r="AD529" s="35"/>
      <c r="AE529" s="55">
        <f t="shared" ca="1" si="356"/>
        <v>0</v>
      </c>
      <c r="AF529" s="78">
        <f t="shared" ca="1" si="357"/>
        <v>4.1504550867967176E-5</v>
      </c>
      <c r="AG529" s="35"/>
      <c r="AH529" s="35"/>
      <c r="AR529" s="69">
        <f t="shared" si="346"/>
        <v>44</v>
      </c>
      <c r="AS529" s="70">
        <f t="shared" si="358"/>
        <v>526</v>
      </c>
      <c r="AT529" s="71">
        <f t="shared" ca="1" si="330"/>
        <v>8.9416125380629326E-3</v>
      </c>
      <c r="AU529" s="72">
        <f t="shared" ca="1" si="347"/>
        <v>9.059659612918658E-3</v>
      </c>
      <c r="AV529" s="73">
        <f t="shared" ca="1" si="348"/>
        <v>1.0090596596129187</v>
      </c>
      <c r="AW529" s="74">
        <f ca="1">PRODUCT(AV$4:AV529)</f>
        <v>107.24008282017276</v>
      </c>
      <c r="BO529" s="70">
        <f t="shared" si="359"/>
        <v>526</v>
      </c>
      <c r="BP529" s="171">
        <f t="shared" ca="1" si="362"/>
        <v>0.1143</v>
      </c>
      <c r="BQ529" s="172">
        <f t="shared" ca="1" si="349"/>
        <v>9.059659612918658E-3</v>
      </c>
      <c r="BR529" s="172">
        <f t="shared" ca="1" si="361"/>
        <v>9.3248715750888569E-3</v>
      </c>
    </row>
    <row r="530" spans="5:70">
      <c r="E530">
        <f t="shared" si="363"/>
        <v>527</v>
      </c>
      <c r="F530" s="64">
        <f t="shared" si="350"/>
        <v>98.833333333331609</v>
      </c>
      <c r="G530" s="55">
        <f t="shared" si="331"/>
        <v>0</v>
      </c>
      <c r="H530" s="78">
        <f t="shared" si="360"/>
        <v>1</v>
      </c>
      <c r="I530" s="79">
        <f t="shared" ca="1" si="339"/>
        <v>5371350.4254497522</v>
      </c>
      <c r="J530" s="79">
        <f t="shared" ca="1" si="332"/>
        <v>48662.606516280568</v>
      </c>
      <c r="K530" s="80">
        <f t="shared" ca="1" si="333"/>
        <v>-20</v>
      </c>
      <c r="L530" s="80">
        <f t="shared" ca="1" si="340"/>
        <v>-4476.1253545414602</v>
      </c>
      <c r="M530" s="80">
        <f t="shared" ca="1" si="364"/>
        <v>0</v>
      </c>
      <c r="N530" s="80">
        <f t="shared" ca="1" si="341"/>
        <v>0</v>
      </c>
      <c r="O530" s="81">
        <f t="shared" ca="1" si="334"/>
        <v>-1944.1138067905574</v>
      </c>
      <c r="P530" s="79">
        <f t="shared" ca="1" si="335"/>
        <v>5413572.7928047003</v>
      </c>
      <c r="Q530" s="35"/>
      <c r="R530">
        <f t="shared" ca="1" si="342"/>
        <v>647</v>
      </c>
      <c r="S530" s="78">
        <f t="shared" ca="1" si="351"/>
        <v>108.83333333333084</v>
      </c>
      <c r="T530" s="55">
        <f t="shared" ca="1" si="343"/>
        <v>0</v>
      </c>
      <c r="U530" s="78">
        <f t="shared" ca="1" si="344"/>
        <v>4.1504550867967176E-5</v>
      </c>
      <c r="V530" s="79">
        <f t="shared" ca="1" si="352"/>
        <v>625.60111832699636</v>
      </c>
      <c r="W530" s="79">
        <f t="shared" ca="1" si="336"/>
        <v>5.6677331855038355</v>
      </c>
      <c r="X530" s="80">
        <f t="shared" ca="1" si="353"/>
        <v>-8.3009101735934349E-4</v>
      </c>
      <c r="Y530" s="80">
        <f t="shared" ca="1" si="354"/>
        <v>-0.26066713263624852</v>
      </c>
      <c r="Z530" s="80">
        <f t="shared" ca="1" si="345"/>
        <v>0</v>
      </c>
      <c r="AA530" s="80">
        <f t="shared" ca="1" si="355"/>
        <v>0</v>
      </c>
      <c r="AB530" s="81">
        <f t="shared" ca="1" si="337"/>
        <v>-8.0689570387056E-2</v>
      </c>
      <c r="AC530" s="79">
        <f t="shared" ca="1" si="338"/>
        <v>630.92666471845939</v>
      </c>
      <c r="AD530" s="35"/>
      <c r="AE530" s="55">
        <f t="shared" ca="1" si="356"/>
        <v>0</v>
      </c>
      <c r="AF530" s="78">
        <f t="shared" ca="1" si="357"/>
        <v>4.1504550867967176E-5</v>
      </c>
      <c r="AG530" s="35"/>
      <c r="AH530" s="35"/>
      <c r="AR530" s="69">
        <f t="shared" si="346"/>
        <v>44</v>
      </c>
      <c r="AS530" s="70">
        <f t="shared" si="358"/>
        <v>527</v>
      </c>
      <c r="AT530" s="71">
        <f t="shared" ca="1" si="330"/>
        <v>8.8606045720774768E-3</v>
      </c>
      <c r="AU530" s="72">
        <f t="shared" ca="1" si="347"/>
        <v>9.059659612918658E-3</v>
      </c>
      <c r="AV530" s="73">
        <f t="shared" ca="1" si="348"/>
        <v>1.0090596596129187</v>
      </c>
      <c r="AW530" s="74">
        <f ca="1">PRODUCT(AV$4:AV530)</f>
        <v>108.21164146738474</v>
      </c>
      <c r="BO530" s="70">
        <f t="shared" si="359"/>
        <v>527</v>
      </c>
      <c r="BP530" s="171">
        <f t="shared" ca="1" si="362"/>
        <v>0.1143</v>
      </c>
      <c r="BQ530" s="172">
        <f t="shared" ca="1" si="349"/>
        <v>9.059659612918658E-3</v>
      </c>
      <c r="BR530" s="172">
        <f t="shared" ca="1" si="361"/>
        <v>9.2411499025398889E-3</v>
      </c>
    </row>
    <row r="531" spans="5:70">
      <c r="E531">
        <f t="shared" si="363"/>
        <v>528</v>
      </c>
      <c r="F531" s="64">
        <f t="shared" si="350"/>
        <v>98.916666666664938</v>
      </c>
      <c r="G531" s="55">
        <f t="shared" si="331"/>
        <v>0</v>
      </c>
      <c r="H531" s="78">
        <f t="shared" si="360"/>
        <v>1</v>
      </c>
      <c r="I531" s="79">
        <f t="shared" ca="1" si="339"/>
        <v>5413572.7928047003</v>
      </c>
      <c r="J531" s="79">
        <f t="shared" ca="1" si="332"/>
        <v>49045.126792568008</v>
      </c>
      <c r="K531" s="80">
        <f t="shared" ca="1" si="333"/>
        <v>-20</v>
      </c>
      <c r="L531" s="80">
        <f t="shared" ca="1" si="340"/>
        <v>-4511.3106606705842</v>
      </c>
      <c r="M531" s="80">
        <f t="shared" ca="1" si="364"/>
        <v>0</v>
      </c>
      <c r="N531" s="80">
        <f t="shared" ca="1" si="341"/>
        <v>0</v>
      </c>
      <c r="O531" s="81">
        <f t="shared" ca="1" si="334"/>
        <v>-1944.1138067905574</v>
      </c>
      <c r="P531" s="79">
        <f t="shared" ca="1" si="335"/>
        <v>5456142.4951298069</v>
      </c>
      <c r="Q531" s="35"/>
      <c r="R531">
        <f t="shared" ca="1" si="342"/>
        <v>648</v>
      </c>
      <c r="S531" s="78">
        <f t="shared" ca="1" si="351"/>
        <v>108.91666666666417</v>
      </c>
      <c r="T531" s="55">
        <f t="shared" ca="1" si="343"/>
        <v>0</v>
      </c>
      <c r="U531" s="78">
        <f t="shared" ca="1" si="344"/>
        <v>4.1504550867967176E-5</v>
      </c>
      <c r="V531" s="79">
        <f t="shared" ca="1" si="352"/>
        <v>630.92666471845939</v>
      </c>
      <c r="W531" s="79">
        <f t="shared" ca="1" si="336"/>
        <v>5.7159808230632976</v>
      </c>
      <c r="X531" s="80">
        <f t="shared" ca="1" si="353"/>
        <v>-8.3009101735934349E-4</v>
      </c>
      <c r="Y531" s="80">
        <f t="shared" ca="1" si="354"/>
        <v>-0.2628861102993581</v>
      </c>
      <c r="Z531" s="80">
        <f t="shared" ca="1" si="345"/>
        <v>0</v>
      </c>
      <c r="AA531" s="80">
        <f t="shared" ca="1" si="355"/>
        <v>0</v>
      </c>
      <c r="AB531" s="81">
        <f t="shared" ca="1" si="337"/>
        <v>-8.0689570387056E-2</v>
      </c>
      <c r="AC531" s="79">
        <f t="shared" ca="1" si="338"/>
        <v>636.29823976981879</v>
      </c>
      <c r="AD531" s="35"/>
      <c r="AE531" s="55">
        <f t="shared" ca="1" si="356"/>
        <v>0</v>
      </c>
      <c r="AF531" s="78">
        <f t="shared" ca="1" si="357"/>
        <v>4.1504550867967176E-5</v>
      </c>
      <c r="AG531" s="35"/>
      <c r="AH531" s="35"/>
      <c r="AR531" s="69">
        <f t="shared" si="346"/>
        <v>44</v>
      </c>
      <c r="AS531" s="70">
        <f t="shared" si="358"/>
        <v>528</v>
      </c>
      <c r="AT531" s="71">
        <f t="shared" ca="1" si="330"/>
        <v>8.7803305106897832E-3</v>
      </c>
      <c r="AU531" s="72">
        <f t="shared" ca="1" si="347"/>
        <v>9.059659612918658E-3</v>
      </c>
      <c r="AV531" s="73">
        <f t="shared" ca="1" si="348"/>
        <v>1.0090596596129187</v>
      </c>
      <c r="AW531" s="74">
        <f ca="1">PRODUCT(AV$4:AV531)</f>
        <v>109.19200210523444</v>
      </c>
      <c r="BO531" s="70">
        <f t="shared" si="359"/>
        <v>528</v>
      </c>
      <c r="BP531" s="171">
        <f t="shared" ca="1" si="362"/>
        <v>0.1143</v>
      </c>
      <c r="BQ531" s="172">
        <f t="shared" ca="1" si="349"/>
        <v>9.059659612918658E-3</v>
      </c>
      <c r="BR531" s="172">
        <f t="shared" ca="1" si="361"/>
        <v>9.1581799098824843E-3</v>
      </c>
    </row>
    <row r="532" spans="5:70">
      <c r="E532">
        <f t="shared" si="363"/>
        <v>529</v>
      </c>
      <c r="F532" s="64">
        <f t="shared" si="350"/>
        <v>98.999999999998266</v>
      </c>
      <c r="G532" s="55">
        <f t="shared" si="331"/>
        <v>0</v>
      </c>
      <c r="H532" s="78">
        <f t="shared" si="360"/>
        <v>1</v>
      </c>
      <c r="I532" s="79">
        <f t="shared" ca="1" si="339"/>
        <v>5456142.4951298069</v>
      </c>
      <c r="J532" s="79">
        <f t="shared" ca="1" si="332"/>
        <v>49430.793805456749</v>
      </c>
      <c r="K532" s="80">
        <f t="shared" ca="1" si="333"/>
        <v>-20</v>
      </c>
      <c r="L532" s="80">
        <f t="shared" ca="1" si="340"/>
        <v>-4546.7854126081729</v>
      </c>
      <c r="M532" s="80">
        <f t="shared" ca="1" si="364"/>
        <v>-40921.068713473549</v>
      </c>
      <c r="N532" s="80">
        <f t="shared" ca="1" si="341"/>
        <v>0</v>
      </c>
      <c r="O532" s="81">
        <f t="shared" ca="1" si="334"/>
        <v>-1944.1138067905574</v>
      </c>
      <c r="P532" s="79">
        <f t="shared" ca="1" si="335"/>
        <v>5458141.3210023921</v>
      </c>
      <c r="Q532" s="35"/>
      <c r="R532">
        <f t="shared" ca="1" si="342"/>
        <v>649</v>
      </c>
      <c r="S532" s="78">
        <f t="shared" ca="1" si="351"/>
        <v>108.9999999999975</v>
      </c>
      <c r="T532" s="55">
        <f t="shared" ca="1" si="343"/>
        <v>0</v>
      </c>
      <c r="U532" s="78">
        <f t="shared" ca="1" si="344"/>
        <v>4.1504550867967176E-5</v>
      </c>
      <c r="V532" s="79">
        <f t="shared" ca="1" si="352"/>
        <v>636.29823976981879</v>
      </c>
      <c r="W532" s="79">
        <f t="shared" ca="1" si="336"/>
        <v>5.7646454646138601</v>
      </c>
      <c r="X532" s="80">
        <f t="shared" ca="1" si="353"/>
        <v>-8.3009101735934349E-4</v>
      </c>
      <c r="Y532" s="80">
        <f t="shared" ca="1" si="354"/>
        <v>-0.26512426657075783</v>
      </c>
      <c r="Z532" s="80">
        <f t="shared" ca="1" si="345"/>
        <v>-4.7722367982736404</v>
      </c>
      <c r="AA532" s="80">
        <f t="shared" ca="1" si="355"/>
        <v>0</v>
      </c>
      <c r="AB532" s="81">
        <f t="shared" ca="1" si="337"/>
        <v>-8.0689570387056E-2</v>
      </c>
      <c r="AC532" s="79">
        <f t="shared" ca="1" si="338"/>
        <v>636.94400450818375</v>
      </c>
      <c r="AD532" s="35"/>
      <c r="AE532" s="55">
        <f t="shared" ca="1" si="356"/>
        <v>0</v>
      </c>
      <c r="AF532" s="78">
        <f t="shared" ca="1" si="357"/>
        <v>4.1504550867967176E-5</v>
      </c>
      <c r="AG532" s="35"/>
      <c r="AH532" s="35"/>
      <c r="AR532" s="69">
        <f t="shared" si="346"/>
        <v>45</v>
      </c>
      <c r="AS532" s="70">
        <f t="shared" si="358"/>
        <v>529</v>
      </c>
      <c r="AT532" s="71">
        <f t="shared" ca="1" si="330"/>
        <v>8.7007837049740099E-3</v>
      </c>
      <c r="AU532" s="72">
        <f t="shared" ca="1" si="347"/>
        <v>9.059659612918658E-3</v>
      </c>
      <c r="AV532" s="73">
        <f t="shared" ca="1" si="348"/>
        <v>1.0090596596129187</v>
      </c>
      <c r="AW532" s="74">
        <f ca="1">PRODUCT(AV$4:AV532)</f>
        <v>110.18124447676095</v>
      </c>
      <c r="BO532" s="70">
        <f t="shared" si="359"/>
        <v>529</v>
      </c>
      <c r="BP532" s="171">
        <f t="shared" ca="1" si="362"/>
        <v>0.1143</v>
      </c>
      <c r="BQ532" s="172">
        <f t="shared" ca="1" si="349"/>
        <v>9.059659612918658E-3</v>
      </c>
      <c r="BR532" s="172">
        <f t="shared" ca="1" si="361"/>
        <v>9.0759548482947146E-3</v>
      </c>
    </row>
    <row r="533" spans="5:70">
      <c r="E533">
        <f t="shared" si="363"/>
        <v>530</v>
      </c>
      <c r="F533" s="64">
        <f t="shared" si="350"/>
        <v>99.083333333331595</v>
      </c>
      <c r="G533" s="55">
        <f t="shared" si="331"/>
        <v>0</v>
      </c>
      <c r="H533" s="78">
        <f t="shared" si="360"/>
        <v>1</v>
      </c>
      <c r="I533" s="79">
        <f t="shared" ca="1" si="339"/>
        <v>5458141.3210023921</v>
      </c>
      <c r="J533" s="79">
        <f t="shared" ca="1" si="332"/>
        <v>49448.902487487867</v>
      </c>
      <c r="K533" s="80">
        <f t="shared" ca="1" si="333"/>
        <v>-20</v>
      </c>
      <c r="L533" s="80">
        <f t="shared" ca="1" si="340"/>
        <v>-4548.4511008353275</v>
      </c>
      <c r="M533" s="80">
        <f t="shared" ca="1" si="364"/>
        <v>0</v>
      </c>
      <c r="N533" s="80">
        <f t="shared" ca="1" si="341"/>
        <v>0</v>
      </c>
      <c r="O533" s="81">
        <f t="shared" ca="1" si="334"/>
        <v>-1944.1138067905574</v>
      </c>
      <c r="P533" s="79">
        <f t="shared" ca="1" si="335"/>
        <v>5501077.6585822534</v>
      </c>
      <c r="Q533" s="35"/>
      <c r="R533">
        <f t="shared" ca="1" si="342"/>
        <v>650</v>
      </c>
      <c r="S533" s="78">
        <f t="shared" ca="1" si="351"/>
        <v>109.08333333333083</v>
      </c>
      <c r="T533" s="55">
        <f t="shared" ca="1" si="343"/>
        <v>0</v>
      </c>
      <c r="U533" s="78">
        <f t="shared" ca="1" si="344"/>
        <v>4.1504550867967176E-5</v>
      </c>
      <c r="V533" s="79">
        <f t="shared" ca="1" si="352"/>
        <v>636.94400450818375</v>
      </c>
      <c r="W533" s="79">
        <f t="shared" ca="1" si="336"/>
        <v>5.7704958733334717</v>
      </c>
      <c r="X533" s="80">
        <f t="shared" ca="1" si="353"/>
        <v>-8.3009101735934349E-4</v>
      </c>
      <c r="Y533" s="80">
        <f t="shared" ca="1" si="354"/>
        <v>-0.26539333521174324</v>
      </c>
      <c r="Z533" s="80">
        <f t="shared" ca="1" si="345"/>
        <v>0</v>
      </c>
      <c r="AA533" s="80">
        <f t="shared" ca="1" si="355"/>
        <v>0</v>
      </c>
      <c r="AB533" s="81">
        <f t="shared" ca="1" si="337"/>
        <v>-8.0689570387056E-2</v>
      </c>
      <c r="AC533" s="79">
        <f t="shared" ca="1" si="338"/>
        <v>642.36758738490096</v>
      </c>
      <c r="AD533" s="35"/>
      <c r="AE533" s="55">
        <f t="shared" ca="1" si="356"/>
        <v>0</v>
      </c>
      <c r="AF533" s="78">
        <f t="shared" ca="1" si="357"/>
        <v>4.1504550867967176E-5</v>
      </c>
      <c r="AG533" s="35"/>
      <c r="AH533" s="35"/>
      <c r="AR533" s="69">
        <f t="shared" si="346"/>
        <v>45</v>
      </c>
      <c r="AS533" s="70">
        <f t="shared" si="358"/>
        <v>530</v>
      </c>
      <c r="AT533" s="71">
        <f t="shared" ca="1" si="330"/>
        <v>8.6219575662413155E-3</v>
      </c>
      <c r="AU533" s="72">
        <f t="shared" ca="1" si="347"/>
        <v>9.059659612918658E-3</v>
      </c>
      <c r="AV533" s="73">
        <f t="shared" ca="1" si="348"/>
        <v>1.0090596596129187</v>
      </c>
      <c r="AW533" s="74">
        <f ca="1">PRODUCT(AV$4:AV533)</f>
        <v>111.17944904744817</v>
      </c>
      <c r="BO533" s="70">
        <f t="shared" si="359"/>
        <v>530</v>
      </c>
      <c r="BP533" s="171">
        <f t="shared" ca="1" si="362"/>
        <v>0.1143</v>
      </c>
      <c r="BQ533" s="172">
        <f t="shared" ca="1" si="349"/>
        <v>9.059659612918658E-3</v>
      </c>
      <c r="BR533" s="172">
        <f t="shared" ca="1" si="361"/>
        <v>8.9944680295477326E-3</v>
      </c>
    </row>
    <row r="534" spans="5:70">
      <c r="E534">
        <f t="shared" si="363"/>
        <v>531</v>
      </c>
      <c r="F534" s="64">
        <f t="shared" si="350"/>
        <v>99.166666666664923</v>
      </c>
      <c r="G534" s="55">
        <f t="shared" si="331"/>
        <v>0</v>
      </c>
      <c r="H534" s="78">
        <f t="shared" si="360"/>
        <v>1</v>
      </c>
      <c r="I534" s="79">
        <f t="shared" ca="1" si="339"/>
        <v>5501077.6585822534</v>
      </c>
      <c r="J534" s="79">
        <f t="shared" ca="1" si="332"/>
        <v>49837.891090986777</v>
      </c>
      <c r="K534" s="80">
        <f t="shared" ca="1" si="333"/>
        <v>-20</v>
      </c>
      <c r="L534" s="80">
        <f t="shared" ca="1" si="340"/>
        <v>-4584.2313821518783</v>
      </c>
      <c r="M534" s="80">
        <f t="shared" ca="1" si="364"/>
        <v>0</v>
      </c>
      <c r="N534" s="80">
        <f t="shared" ca="1" si="341"/>
        <v>0</v>
      </c>
      <c r="O534" s="81">
        <f t="shared" ca="1" si="334"/>
        <v>-1944.1138067905574</v>
      </c>
      <c r="P534" s="79">
        <f t="shared" ca="1" si="335"/>
        <v>5544367.204484297</v>
      </c>
      <c r="Q534" s="35"/>
      <c r="R534">
        <f t="shared" ca="1" si="342"/>
        <v>651</v>
      </c>
      <c r="S534" s="78">
        <f t="shared" ca="1" si="351"/>
        <v>109.16666666666416</v>
      </c>
      <c r="T534" s="55">
        <f t="shared" ca="1" si="343"/>
        <v>0</v>
      </c>
      <c r="U534" s="78">
        <f t="shared" ca="1" si="344"/>
        <v>4.1504550867967176E-5</v>
      </c>
      <c r="V534" s="79">
        <f t="shared" ca="1" si="352"/>
        <v>642.36758738490096</v>
      </c>
      <c r="W534" s="79">
        <f t="shared" ca="1" si="336"/>
        <v>5.8196316880789842</v>
      </c>
      <c r="X534" s="80">
        <f t="shared" ca="1" si="353"/>
        <v>-8.3009101735934349E-4</v>
      </c>
      <c r="Y534" s="80">
        <f t="shared" ca="1" si="354"/>
        <v>-0.26765316141037543</v>
      </c>
      <c r="Z534" s="80">
        <f t="shared" ca="1" si="345"/>
        <v>0</v>
      </c>
      <c r="AA534" s="80">
        <f t="shared" ca="1" si="355"/>
        <v>0</v>
      </c>
      <c r="AB534" s="81">
        <f t="shared" ca="1" si="337"/>
        <v>-8.0689570387056E-2</v>
      </c>
      <c r="AC534" s="79">
        <f t="shared" ca="1" si="338"/>
        <v>647.83804625016501</v>
      </c>
      <c r="AD534" s="35"/>
      <c r="AE534" s="55">
        <f t="shared" ca="1" si="356"/>
        <v>0</v>
      </c>
      <c r="AF534" s="78">
        <f t="shared" ca="1" si="357"/>
        <v>4.1504550867967176E-5</v>
      </c>
      <c r="AG534" s="35"/>
      <c r="AH534" s="35"/>
      <c r="AR534" s="69">
        <f t="shared" si="346"/>
        <v>45</v>
      </c>
      <c r="AS534" s="70">
        <f t="shared" si="358"/>
        <v>531</v>
      </c>
      <c r="AT534" s="71">
        <f t="shared" ca="1" si="330"/>
        <v>8.5438455654941407E-3</v>
      </c>
      <c r="AU534" s="72">
        <f t="shared" ca="1" si="347"/>
        <v>9.059659612918658E-3</v>
      </c>
      <c r="AV534" s="73">
        <f t="shared" ca="1" si="348"/>
        <v>1.0090596596129187</v>
      </c>
      <c r="AW534" s="74">
        <f ca="1">PRODUCT(AV$4:AV534)</f>
        <v>112.18669701176989</v>
      </c>
      <c r="BO534" s="70">
        <f t="shared" si="359"/>
        <v>531</v>
      </c>
      <c r="BP534" s="171">
        <f t="shared" ca="1" si="362"/>
        <v>0.1143</v>
      </c>
      <c r="BQ534" s="172">
        <f t="shared" ca="1" si="349"/>
        <v>9.059659612918658E-3</v>
      </c>
      <c r="BR534" s="172">
        <f t="shared" ca="1" si="361"/>
        <v>8.9137128254617413E-3</v>
      </c>
    </row>
    <row r="535" spans="5:70">
      <c r="E535">
        <f t="shared" si="363"/>
        <v>532</v>
      </c>
      <c r="F535" s="64">
        <f t="shared" si="350"/>
        <v>99.249999999998252</v>
      </c>
      <c r="G535" s="55">
        <f t="shared" si="331"/>
        <v>0</v>
      </c>
      <c r="H535" s="78">
        <f t="shared" si="360"/>
        <v>1</v>
      </c>
      <c r="I535" s="79">
        <f t="shared" ca="1" si="339"/>
        <v>5544367.204484297</v>
      </c>
      <c r="J535" s="79">
        <f t="shared" ca="1" si="332"/>
        <v>50230.07964165711</v>
      </c>
      <c r="K535" s="80">
        <f t="shared" ca="1" si="333"/>
        <v>-20</v>
      </c>
      <c r="L535" s="80">
        <f t="shared" ca="1" si="340"/>
        <v>-4620.3060037369141</v>
      </c>
      <c r="M535" s="80">
        <f t="shared" ca="1" si="364"/>
        <v>0</v>
      </c>
      <c r="N535" s="80">
        <f t="shared" ca="1" si="341"/>
        <v>0</v>
      </c>
      <c r="O535" s="81">
        <f t="shared" ca="1" si="334"/>
        <v>-1944.1138067905574</v>
      </c>
      <c r="P535" s="79">
        <f t="shared" ca="1" si="335"/>
        <v>5588012.864315426</v>
      </c>
      <c r="Q535" s="35"/>
      <c r="R535">
        <f t="shared" ca="1" si="342"/>
        <v>652</v>
      </c>
      <c r="S535" s="78">
        <f t="shared" ca="1" si="351"/>
        <v>109.24999999999748</v>
      </c>
      <c r="T535" s="55">
        <f t="shared" ca="1" si="343"/>
        <v>0</v>
      </c>
      <c r="U535" s="78">
        <f t="shared" ca="1" si="344"/>
        <v>4.1504550867967176E-5</v>
      </c>
      <c r="V535" s="79">
        <f t="shared" ca="1" si="352"/>
        <v>647.83804625016501</v>
      </c>
      <c r="W535" s="79">
        <f t="shared" ca="1" si="336"/>
        <v>5.8691921833247491</v>
      </c>
      <c r="X535" s="80">
        <f t="shared" ca="1" si="353"/>
        <v>-8.3009101735934349E-4</v>
      </c>
      <c r="Y535" s="80">
        <f t="shared" ca="1" si="354"/>
        <v>-0.26993251927090212</v>
      </c>
      <c r="Z535" s="80">
        <f t="shared" ca="1" si="345"/>
        <v>0</v>
      </c>
      <c r="AA535" s="80">
        <f t="shared" ca="1" si="355"/>
        <v>0</v>
      </c>
      <c r="AB535" s="81">
        <f t="shared" ca="1" si="337"/>
        <v>-8.0689570387056E-2</v>
      </c>
      <c r="AC535" s="79">
        <f t="shared" ca="1" si="338"/>
        <v>653.35578625281437</v>
      </c>
      <c r="AD535" s="35"/>
      <c r="AE535" s="55">
        <f t="shared" ca="1" si="356"/>
        <v>0</v>
      </c>
      <c r="AF535" s="78">
        <f t="shared" ca="1" si="357"/>
        <v>4.1504550867967176E-5</v>
      </c>
      <c r="AG535" s="35"/>
      <c r="AH535" s="35"/>
      <c r="AR535" s="69">
        <f t="shared" si="346"/>
        <v>45</v>
      </c>
      <c r="AS535" s="70">
        <f t="shared" si="358"/>
        <v>532</v>
      </c>
      <c r="AT535" s="71">
        <f t="shared" ca="1" si="330"/>
        <v>8.4664412328854192E-3</v>
      </c>
      <c r="AU535" s="72">
        <f t="shared" ca="1" si="347"/>
        <v>9.059659612918658E-3</v>
      </c>
      <c r="AV535" s="73">
        <f t="shared" ca="1" si="348"/>
        <v>1.0090596596129187</v>
      </c>
      <c r="AW535" s="74">
        <f ca="1">PRODUCT(AV$4:AV535)</f>
        <v>113.20307029979416</v>
      </c>
      <c r="BO535" s="70">
        <f t="shared" si="359"/>
        <v>532</v>
      </c>
      <c r="BP535" s="171">
        <f t="shared" ca="1" si="362"/>
        <v>0.1143</v>
      </c>
      <c r="BQ535" s="172">
        <f t="shared" ca="1" si="349"/>
        <v>9.059659612918658E-3</v>
      </c>
      <c r="BR535" s="172">
        <f t="shared" ca="1" si="361"/>
        <v>8.8336826673668586E-3</v>
      </c>
    </row>
    <row r="536" spans="5:70">
      <c r="E536">
        <f t="shared" si="363"/>
        <v>533</v>
      </c>
      <c r="F536" s="64">
        <f t="shared" si="350"/>
        <v>99.333333333331581</v>
      </c>
      <c r="G536" s="55">
        <f t="shared" si="331"/>
        <v>0</v>
      </c>
      <c r="H536" s="78">
        <f t="shared" si="360"/>
        <v>1</v>
      </c>
      <c r="I536" s="79">
        <f t="shared" ca="1" si="339"/>
        <v>5588012.864315426</v>
      </c>
      <c r="J536" s="79">
        <f t="shared" ca="1" si="332"/>
        <v>50625.494463308372</v>
      </c>
      <c r="K536" s="80">
        <f t="shared" ca="1" si="333"/>
        <v>-20</v>
      </c>
      <c r="L536" s="80">
        <f t="shared" ca="1" si="340"/>
        <v>-4656.6773869295221</v>
      </c>
      <c r="M536" s="80">
        <f t="shared" ca="1" si="364"/>
        <v>0</v>
      </c>
      <c r="N536" s="80">
        <f t="shared" ca="1" si="341"/>
        <v>0</v>
      </c>
      <c r="O536" s="81">
        <f t="shared" ca="1" si="334"/>
        <v>-1944.1138067905574</v>
      </c>
      <c r="P536" s="79">
        <f t="shared" ca="1" si="335"/>
        <v>5632017.5675850147</v>
      </c>
      <c r="Q536" s="35"/>
      <c r="R536">
        <f t="shared" ca="1" si="342"/>
        <v>653</v>
      </c>
      <c r="S536" s="78">
        <f t="shared" ca="1" si="351"/>
        <v>109.33333333333081</v>
      </c>
      <c r="T536" s="55">
        <f t="shared" ca="1" si="343"/>
        <v>0</v>
      </c>
      <c r="U536" s="78">
        <f t="shared" ca="1" si="344"/>
        <v>4.1504550867967176E-5</v>
      </c>
      <c r="V536" s="79">
        <f t="shared" ca="1" si="352"/>
        <v>653.35578625281437</v>
      </c>
      <c r="W536" s="79">
        <f t="shared" ca="1" si="336"/>
        <v>5.9191810295813374</v>
      </c>
      <c r="X536" s="80">
        <f t="shared" ca="1" si="353"/>
        <v>-8.3009101735934349E-4</v>
      </c>
      <c r="Y536" s="80">
        <f t="shared" ca="1" si="354"/>
        <v>-0.27223157760533934</v>
      </c>
      <c r="Z536" s="80">
        <f t="shared" ca="1" si="345"/>
        <v>0</v>
      </c>
      <c r="AA536" s="80">
        <f t="shared" ca="1" si="355"/>
        <v>0</v>
      </c>
      <c r="AB536" s="81">
        <f t="shared" ca="1" si="337"/>
        <v>-8.0689570387056E-2</v>
      </c>
      <c r="AC536" s="79">
        <f t="shared" ca="1" si="338"/>
        <v>658.92121604338581</v>
      </c>
      <c r="AD536" s="35"/>
      <c r="AE536" s="55">
        <f t="shared" ca="1" si="356"/>
        <v>0</v>
      </c>
      <c r="AF536" s="78">
        <f t="shared" ca="1" si="357"/>
        <v>4.1504550867967176E-5</v>
      </c>
      <c r="AG536" s="35"/>
      <c r="AH536" s="35"/>
      <c r="AR536" s="69">
        <f t="shared" si="346"/>
        <v>45</v>
      </c>
      <c r="AS536" s="70">
        <f t="shared" si="358"/>
        <v>533</v>
      </c>
      <c r="AT536" s="71">
        <f t="shared" ca="1" si="330"/>
        <v>8.3897381571826982E-3</v>
      </c>
      <c r="AU536" s="72">
        <f t="shared" ca="1" si="347"/>
        <v>9.059659612918658E-3</v>
      </c>
      <c r="AV536" s="73">
        <f t="shared" ca="1" si="348"/>
        <v>1.0090596596129187</v>
      </c>
      <c r="AW536" s="74">
        <f ca="1">PRODUCT(AV$4:AV536)</f>
        <v>114.22865158384759</v>
      </c>
      <c r="BO536" s="70">
        <f t="shared" si="359"/>
        <v>533</v>
      </c>
      <c r="BP536" s="171">
        <f t="shared" ca="1" si="362"/>
        <v>0.1143</v>
      </c>
      <c r="BQ536" s="172">
        <f t="shared" ca="1" si="349"/>
        <v>9.059659612918658E-3</v>
      </c>
      <c r="BR536" s="172">
        <f t="shared" ca="1" si="361"/>
        <v>8.7543710455688147E-3</v>
      </c>
    </row>
    <row r="537" spans="5:70">
      <c r="E537">
        <f t="shared" si="363"/>
        <v>534</v>
      </c>
      <c r="F537" s="64">
        <f t="shared" si="350"/>
        <v>99.416666666664909</v>
      </c>
      <c r="G537" s="55">
        <f t="shared" si="331"/>
        <v>0</v>
      </c>
      <c r="H537" s="78">
        <f t="shared" si="360"/>
        <v>1</v>
      </c>
      <c r="I537" s="79">
        <f t="shared" ca="1" si="339"/>
        <v>5632017.5675850147</v>
      </c>
      <c r="J537" s="79">
        <f t="shared" ca="1" si="332"/>
        <v>51024.162096298336</v>
      </c>
      <c r="K537" s="80">
        <f t="shared" ca="1" si="333"/>
        <v>-20</v>
      </c>
      <c r="L537" s="80">
        <f t="shared" ca="1" si="340"/>
        <v>-4693.3479729875125</v>
      </c>
      <c r="M537" s="80">
        <f t="shared" ca="1" si="364"/>
        <v>0</v>
      </c>
      <c r="N537" s="80">
        <f t="shared" ca="1" si="341"/>
        <v>0</v>
      </c>
      <c r="O537" s="81">
        <f t="shared" ca="1" si="334"/>
        <v>-1944.1138067905574</v>
      </c>
      <c r="P537" s="79">
        <f t="shared" ca="1" si="335"/>
        <v>5676384.2679015351</v>
      </c>
      <c r="Q537" s="35"/>
      <c r="R537">
        <f t="shared" ca="1" si="342"/>
        <v>654</v>
      </c>
      <c r="S537" s="78">
        <f t="shared" ca="1" si="351"/>
        <v>109.41666666666414</v>
      </c>
      <c r="T537" s="55">
        <f t="shared" ca="1" si="343"/>
        <v>0</v>
      </c>
      <c r="U537" s="78">
        <f t="shared" ca="1" si="344"/>
        <v>4.1504550867967176E-5</v>
      </c>
      <c r="V537" s="79">
        <f t="shared" ca="1" si="352"/>
        <v>658.92121604338581</v>
      </c>
      <c r="W537" s="79">
        <f t="shared" ca="1" si="336"/>
        <v>5.9696019290835123</v>
      </c>
      <c r="X537" s="80">
        <f t="shared" ca="1" si="353"/>
        <v>-8.3009101735934349E-4</v>
      </c>
      <c r="Y537" s="80">
        <f t="shared" ca="1" si="354"/>
        <v>-0.27455050668474412</v>
      </c>
      <c r="Z537" s="80">
        <f t="shared" ca="1" si="345"/>
        <v>0</v>
      </c>
      <c r="AA537" s="80">
        <f t="shared" ca="1" si="355"/>
        <v>0</v>
      </c>
      <c r="AB537" s="81">
        <f t="shared" ca="1" si="337"/>
        <v>-8.0689570387056E-2</v>
      </c>
      <c r="AC537" s="79">
        <f t="shared" ca="1" si="338"/>
        <v>664.53474780438012</v>
      </c>
      <c r="AD537" s="35"/>
      <c r="AE537" s="55">
        <f t="shared" ca="1" si="356"/>
        <v>0</v>
      </c>
      <c r="AF537" s="78">
        <f t="shared" ca="1" si="357"/>
        <v>4.1504550867967176E-5</v>
      </c>
      <c r="AG537" s="35"/>
      <c r="AH537" s="35"/>
      <c r="AR537" s="69">
        <f t="shared" si="346"/>
        <v>45</v>
      </c>
      <c r="AS537" s="70">
        <f t="shared" si="358"/>
        <v>534</v>
      </c>
      <c r="AT537" s="71">
        <f t="shared" ca="1" si="330"/>
        <v>8.3137299852371078E-3</v>
      </c>
      <c r="AU537" s="72">
        <f t="shared" ca="1" si="347"/>
        <v>9.059659612918658E-3</v>
      </c>
      <c r="AV537" s="73">
        <f t="shared" ca="1" si="348"/>
        <v>1.0090596596129187</v>
      </c>
      <c r="AW537" s="74">
        <f ca="1">PRODUCT(AV$4:AV537)</f>
        <v>115.26352428523994</v>
      </c>
      <c r="BO537" s="70">
        <f t="shared" si="359"/>
        <v>534</v>
      </c>
      <c r="BP537" s="171">
        <f t="shared" ca="1" si="362"/>
        <v>0.1143</v>
      </c>
      <c r="BQ537" s="172">
        <f t="shared" ca="1" si="349"/>
        <v>9.059659612918658E-3</v>
      </c>
      <c r="BR537" s="172">
        <f t="shared" ca="1" si="361"/>
        <v>8.6757715088194524E-3</v>
      </c>
    </row>
    <row r="538" spans="5:70">
      <c r="E538">
        <f t="shared" si="363"/>
        <v>535</v>
      </c>
      <c r="F538" s="64">
        <f t="shared" si="350"/>
        <v>99.499999999998238</v>
      </c>
      <c r="G538" s="55">
        <f t="shared" si="331"/>
        <v>0</v>
      </c>
      <c r="H538" s="78">
        <f t="shared" si="360"/>
        <v>1</v>
      </c>
      <c r="I538" s="79">
        <f t="shared" ca="1" si="339"/>
        <v>5676384.2679015351</v>
      </c>
      <c r="J538" s="79">
        <f t="shared" ca="1" si="332"/>
        <v>51426.109299314383</v>
      </c>
      <c r="K538" s="80">
        <f t="shared" ca="1" si="333"/>
        <v>-20</v>
      </c>
      <c r="L538" s="80">
        <f t="shared" ca="1" si="340"/>
        <v>-4730.3202232512795</v>
      </c>
      <c r="M538" s="80">
        <f t="shared" ca="1" si="364"/>
        <v>0</v>
      </c>
      <c r="N538" s="80">
        <f t="shared" ca="1" si="341"/>
        <v>0</v>
      </c>
      <c r="O538" s="81">
        <f t="shared" ca="1" si="334"/>
        <v>-1944.1138067905574</v>
      </c>
      <c r="P538" s="79">
        <f t="shared" ca="1" si="335"/>
        <v>5721115.9431708073</v>
      </c>
      <c r="Q538" s="35"/>
      <c r="R538">
        <f t="shared" ca="1" si="342"/>
        <v>655</v>
      </c>
      <c r="S538" s="78">
        <f t="shared" ca="1" si="351"/>
        <v>109.49999999999747</v>
      </c>
      <c r="T538" s="55">
        <f t="shared" ca="1" si="343"/>
        <v>0</v>
      </c>
      <c r="U538" s="78">
        <f t="shared" ca="1" si="344"/>
        <v>4.1504550867967176E-5</v>
      </c>
      <c r="V538" s="79">
        <f t="shared" ca="1" si="352"/>
        <v>664.53474780438012</v>
      </c>
      <c r="W538" s="79">
        <f t="shared" ca="1" si="336"/>
        <v>6.0204586160644284</v>
      </c>
      <c r="X538" s="80">
        <f t="shared" ca="1" si="353"/>
        <v>-8.3009101735934349E-4</v>
      </c>
      <c r="Y538" s="80">
        <f t="shared" ca="1" si="354"/>
        <v>-0.27688947825182508</v>
      </c>
      <c r="Z538" s="80">
        <f t="shared" ca="1" si="345"/>
        <v>0</v>
      </c>
      <c r="AA538" s="80">
        <f t="shared" ca="1" si="355"/>
        <v>0</v>
      </c>
      <c r="AB538" s="81">
        <f t="shared" ca="1" si="337"/>
        <v>-8.0689570387056E-2</v>
      </c>
      <c r="AC538" s="79">
        <f t="shared" ca="1" si="338"/>
        <v>670.19679728078813</v>
      </c>
      <c r="AD538" s="35"/>
      <c r="AE538" s="55">
        <f t="shared" ca="1" si="356"/>
        <v>0</v>
      </c>
      <c r="AF538" s="78">
        <f t="shared" ca="1" si="357"/>
        <v>4.1504550867967176E-5</v>
      </c>
      <c r="AG538" s="35"/>
      <c r="AH538" s="35"/>
      <c r="AR538" s="69">
        <f t="shared" si="346"/>
        <v>45</v>
      </c>
      <c r="AS538" s="70">
        <f t="shared" si="358"/>
        <v>535</v>
      </c>
      <c r="AT538" s="71">
        <f t="shared" ca="1" si="330"/>
        <v>8.2384104214571451E-3</v>
      </c>
      <c r="AU538" s="72">
        <f t="shared" ca="1" si="347"/>
        <v>9.059659612918658E-3</v>
      </c>
      <c r="AV538" s="73">
        <f t="shared" ca="1" si="348"/>
        <v>1.0090596596129187</v>
      </c>
      <c r="AW538" s="74">
        <f ca="1">PRODUCT(AV$4:AV538)</f>
        <v>116.30777258104959</v>
      </c>
      <c r="BO538" s="70">
        <f t="shared" si="359"/>
        <v>535</v>
      </c>
      <c r="BP538" s="171">
        <f t="shared" ca="1" si="362"/>
        <v>0.1143</v>
      </c>
      <c r="BQ538" s="172">
        <f t="shared" ca="1" si="349"/>
        <v>9.059659612918658E-3</v>
      </c>
      <c r="BR538" s="172">
        <f t="shared" ca="1" si="361"/>
        <v>8.59787766379198E-3</v>
      </c>
    </row>
    <row r="539" spans="5:70">
      <c r="E539">
        <f t="shared" si="363"/>
        <v>536</v>
      </c>
      <c r="F539" s="64">
        <f t="shared" si="350"/>
        <v>99.583333333331566</v>
      </c>
      <c r="G539" s="55">
        <f t="shared" si="331"/>
        <v>0</v>
      </c>
      <c r="H539" s="78">
        <f t="shared" si="360"/>
        <v>1</v>
      </c>
      <c r="I539" s="79">
        <f t="shared" ca="1" si="339"/>
        <v>5721115.9431708073</v>
      </c>
      <c r="J539" s="79">
        <f t="shared" ca="1" si="332"/>
        <v>51831.363051169596</v>
      </c>
      <c r="K539" s="80">
        <f t="shared" ca="1" si="333"/>
        <v>-20</v>
      </c>
      <c r="L539" s="80">
        <f t="shared" ca="1" si="340"/>
        <v>-4767.5966193090062</v>
      </c>
      <c r="M539" s="80">
        <f t="shared" ca="1" si="364"/>
        <v>0</v>
      </c>
      <c r="N539" s="80">
        <f t="shared" ca="1" si="341"/>
        <v>0</v>
      </c>
      <c r="O539" s="81">
        <f t="shared" ca="1" si="334"/>
        <v>-1944.1138067905574</v>
      </c>
      <c r="P539" s="79">
        <f t="shared" ca="1" si="335"/>
        <v>5766215.5957958773</v>
      </c>
      <c r="Q539" s="35"/>
      <c r="R539">
        <f t="shared" ca="1" si="342"/>
        <v>656</v>
      </c>
      <c r="S539" s="78">
        <f t="shared" ca="1" si="351"/>
        <v>109.5833333333308</v>
      </c>
      <c r="T539" s="55">
        <f t="shared" ca="1" si="343"/>
        <v>0</v>
      </c>
      <c r="U539" s="78">
        <f t="shared" ca="1" si="344"/>
        <v>4.1504550867967176E-5</v>
      </c>
      <c r="V539" s="79">
        <f t="shared" ca="1" si="352"/>
        <v>670.19679728078813</v>
      </c>
      <c r="W539" s="79">
        <f t="shared" ca="1" si="336"/>
        <v>6.0717548570321895</v>
      </c>
      <c r="X539" s="80">
        <f t="shared" ca="1" si="353"/>
        <v>-8.3009101735934349E-4</v>
      </c>
      <c r="Y539" s="80">
        <f t="shared" ca="1" si="354"/>
        <v>-0.27924866553366173</v>
      </c>
      <c r="Z539" s="80">
        <f t="shared" ca="1" si="345"/>
        <v>0</v>
      </c>
      <c r="AA539" s="80">
        <f t="shared" ca="1" si="355"/>
        <v>0</v>
      </c>
      <c r="AB539" s="81">
        <f t="shared" ca="1" si="337"/>
        <v>-8.0689570387056E-2</v>
      </c>
      <c r="AC539" s="79">
        <f t="shared" ca="1" si="338"/>
        <v>675.90778381088205</v>
      </c>
      <c r="AD539" s="35"/>
      <c r="AE539" s="55">
        <f t="shared" ca="1" si="356"/>
        <v>0</v>
      </c>
      <c r="AF539" s="78">
        <f t="shared" ca="1" si="357"/>
        <v>4.1504550867967176E-5</v>
      </c>
      <c r="AG539" s="35"/>
      <c r="AH539" s="35"/>
      <c r="AR539" s="69">
        <f t="shared" si="346"/>
        <v>45</v>
      </c>
      <c r="AS539" s="70">
        <f t="shared" si="358"/>
        <v>536</v>
      </c>
      <c r="AT539" s="71">
        <f t="shared" ca="1" si="330"/>
        <v>8.1637732272872212E-3</v>
      </c>
      <c r="AU539" s="72">
        <f t="shared" ca="1" si="347"/>
        <v>9.059659612918658E-3</v>
      </c>
      <c r="AV539" s="73">
        <f t="shared" ca="1" si="348"/>
        <v>1.0090596596129187</v>
      </c>
      <c r="AW539" s="74">
        <f ca="1">PRODUCT(AV$4:AV539)</f>
        <v>117.36148141097065</v>
      </c>
      <c r="BO539" s="70">
        <f t="shared" si="359"/>
        <v>536</v>
      </c>
      <c r="BP539" s="171">
        <f t="shared" ca="1" si="362"/>
        <v>0.1143</v>
      </c>
      <c r="BQ539" s="172">
        <f t="shared" ca="1" si="349"/>
        <v>9.059659612918658E-3</v>
      </c>
      <c r="BR539" s="172">
        <f t="shared" ca="1" si="361"/>
        <v>8.5206831745609345E-3</v>
      </c>
    </row>
    <row r="540" spans="5:70">
      <c r="E540">
        <f t="shared" si="363"/>
        <v>537</v>
      </c>
      <c r="F540" s="64">
        <f t="shared" si="350"/>
        <v>99.666666666664895</v>
      </c>
      <c r="G540" s="55">
        <f t="shared" si="331"/>
        <v>0</v>
      </c>
      <c r="H540" s="78">
        <f t="shared" si="360"/>
        <v>1</v>
      </c>
      <c r="I540" s="79">
        <f t="shared" ca="1" si="339"/>
        <v>5766215.5957958773</v>
      </c>
      <c r="J540" s="79">
        <f t="shared" ca="1" si="332"/>
        <v>52239.950552613605</v>
      </c>
      <c r="K540" s="80">
        <f t="shared" ca="1" si="333"/>
        <v>-20</v>
      </c>
      <c r="L540" s="80">
        <f t="shared" ca="1" si="340"/>
        <v>-4805.1796631632315</v>
      </c>
      <c r="M540" s="80">
        <f t="shared" ca="1" si="364"/>
        <v>0</v>
      </c>
      <c r="N540" s="80">
        <f t="shared" ca="1" si="341"/>
        <v>0</v>
      </c>
      <c r="O540" s="81">
        <f t="shared" ca="1" si="334"/>
        <v>-1944.1138067905574</v>
      </c>
      <c r="P540" s="79">
        <f t="shared" ca="1" si="335"/>
        <v>5811686.2528785365</v>
      </c>
      <c r="Q540" s="35"/>
      <c r="R540">
        <f t="shared" ca="1" si="342"/>
        <v>657</v>
      </c>
      <c r="S540" s="78">
        <f t="shared" ca="1" si="351"/>
        <v>109.66666666666413</v>
      </c>
      <c r="T540" s="55">
        <f t="shared" ca="1" si="343"/>
        <v>0</v>
      </c>
      <c r="U540" s="78">
        <f t="shared" ca="1" si="344"/>
        <v>4.1504550867967176E-5</v>
      </c>
      <c r="V540" s="79">
        <f t="shared" ca="1" si="352"/>
        <v>675.90778381088205</v>
      </c>
      <c r="W540" s="79">
        <f t="shared" ca="1" si="336"/>
        <v>6.1234944510488036</v>
      </c>
      <c r="X540" s="80">
        <f t="shared" ca="1" si="353"/>
        <v>-8.3009101735934349E-4</v>
      </c>
      <c r="Y540" s="80">
        <f t="shared" ca="1" si="354"/>
        <v>-0.28162824325453423</v>
      </c>
      <c r="Z540" s="80">
        <f t="shared" ca="1" si="345"/>
        <v>0</v>
      </c>
      <c r="AA540" s="80">
        <f t="shared" ca="1" si="355"/>
        <v>0</v>
      </c>
      <c r="AB540" s="81">
        <f t="shared" ca="1" si="337"/>
        <v>-8.0689570387056E-2</v>
      </c>
      <c r="AC540" s="79">
        <f t="shared" ca="1" si="338"/>
        <v>681.66813035727182</v>
      </c>
      <c r="AD540" s="35"/>
      <c r="AE540" s="55">
        <f t="shared" ca="1" si="356"/>
        <v>0</v>
      </c>
      <c r="AF540" s="78">
        <f t="shared" ca="1" si="357"/>
        <v>4.1504550867967176E-5</v>
      </c>
      <c r="AG540" s="35"/>
      <c r="AH540" s="35"/>
      <c r="AR540" s="69">
        <f t="shared" si="346"/>
        <v>45</v>
      </c>
      <c r="AS540" s="70">
        <f t="shared" si="358"/>
        <v>537</v>
      </c>
      <c r="AT540" s="71">
        <f t="shared" ref="AT540:AT598" ca="1" si="365">(1-AU540)*AT539</f>
        <v>8.0898122206909413E-3</v>
      </c>
      <c r="AU540" s="72">
        <f t="shared" ca="1" si="347"/>
        <v>9.059659612918658E-3</v>
      </c>
      <c r="AV540" s="73">
        <f t="shared" ca="1" si="348"/>
        <v>1.0090596596129187</v>
      </c>
      <c r="AW540" s="74">
        <f ca="1">PRODUCT(AV$4:AV540)</f>
        <v>118.42473648422192</v>
      </c>
      <c r="BO540" s="70">
        <f t="shared" si="359"/>
        <v>537</v>
      </c>
      <c r="BP540" s="171">
        <f t="shared" ca="1" si="362"/>
        <v>0.1143</v>
      </c>
      <c r="BQ540" s="172">
        <f t="shared" ca="1" si="349"/>
        <v>9.059659612918658E-3</v>
      </c>
      <c r="BR540" s="172">
        <f t="shared" ca="1" si="361"/>
        <v>8.4441817620868123E-3</v>
      </c>
    </row>
    <row r="541" spans="5:70">
      <c r="E541">
        <f t="shared" si="363"/>
        <v>538</v>
      </c>
      <c r="F541" s="64">
        <f t="shared" si="350"/>
        <v>99.749999999998224</v>
      </c>
      <c r="G541" s="55">
        <f t="shared" si="331"/>
        <v>0</v>
      </c>
      <c r="H541" s="78">
        <f t="shared" si="360"/>
        <v>1</v>
      </c>
      <c r="I541" s="79">
        <f t="shared" ca="1" si="339"/>
        <v>5811686.2528785365</v>
      </c>
      <c r="J541" s="79">
        <f t="shared" ca="1" si="332"/>
        <v>52651.899228158247</v>
      </c>
      <c r="K541" s="80">
        <f t="shared" ca="1" si="333"/>
        <v>-20</v>
      </c>
      <c r="L541" s="80">
        <f t="shared" ca="1" si="340"/>
        <v>-4843.071877398781</v>
      </c>
      <c r="M541" s="80">
        <f t="shared" ca="1" si="364"/>
        <v>0</v>
      </c>
      <c r="N541" s="80">
        <f t="shared" ca="1" si="341"/>
        <v>0</v>
      </c>
      <c r="O541" s="81">
        <f t="shared" ca="1" si="334"/>
        <v>-1944.1138067905574</v>
      </c>
      <c r="P541" s="79">
        <f t="shared" ca="1" si="335"/>
        <v>5857530.9664225057</v>
      </c>
      <c r="Q541" s="35"/>
      <c r="R541">
        <f t="shared" ca="1" si="342"/>
        <v>658</v>
      </c>
      <c r="S541" s="78">
        <f t="shared" ca="1" si="351"/>
        <v>109.74999999999746</v>
      </c>
      <c r="T541" s="55">
        <f t="shared" ca="1" si="343"/>
        <v>0</v>
      </c>
      <c r="U541" s="78">
        <f t="shared" ca="1" si="344"/>
        <v>4.1504550867967176E-5</v>
      </c>
      <c r="V541" s="79">
        <f t="shared" ca="1" si="352"/>
        <v>681.66813035727182</v>
      </c>
      <c r="W541" s="79">
        <f t="shared" ca="1" si="336"/>
        <v>6.1756812300115467</v>
      </c>
      <c r="X541" s="80">
        <f t="shared" ca="1" si="353"/>
        <v>-8.3009101735934349E-4</v>
      </c>
      <c r="Y541" s="80">
        <f t="shared" ca="1" si="354"/>
        <v>-0.28402838764886329</v>
      </c>
      <c r="Z541" s="80">
        <f t="shared" ca="1" si="345"/>
        <v>0</v>
      </c>
      <c r="AA541" s="80">
        <f t="shared" ca="1" si="355"/>
        <v>0</v>
      </c>
      <c r="AB541" s="81">
        <f t="shared" ca="1" si="337"/>
        <v>-8.0689570387056E-2</v>
      </c>
      <c r="AC541" s="79">
        <f t="shared" ca="1" si="338"/>
        <v>687.47826353822995</v>
      </c>
      <c r="AD541" s="35"/>
      <c r="AE541" s="55">
        <f t="shared" ca="1" si="356"/>
        <v>0</v>
      </c>
      <c r="AF541" s="78">
        <f t="shared" ca="1" si="357"/>
        <v>4.1504550867967176E-5</v>
      </c>
      <c r="AG541" s="35"/>
      <c r="AH541" s="35"/>
      <c r="AR541" s="69">
        <f t="shared" si="346"/>
        <v>45</v>
      </c>
      <c r="AS541" s="70">
        <f t="shared" si="358"/>
        <v>538</v>
      </c>
      <c r="AT541" s="71">
        <f t="shared" ca="1" si="365"/>
        <v>8.0165212756390519E-3</v>
      </c>
      <c r="AU541" s="72">
        <f t="shared" ca="1" si="347"/>
        <v>9.059659612918658E-3</v>
      </c>
      <c r="AV541" s="73">
        <f t="shared" ca="1" si="348"/>
        <v>1.0090596596129187</v>
      </c>
      <c r="AW541" s="74">
        <f ca="1">PRODUCT(AV$4:AV541)</f>
        <v>119.49762428651856</v>
      </c>
      <c r="BO541" s="70">
        <f t="shared" si="359"/>
        <v>538</v>
      </c>
      <c r="BP541" s="171">
        <f t="shared" ca="1" si="362"/>
        <v>0.1143</v>
      </c>
      <c r="BQ541" s="172">
        <f t="shared" ca="1" si="349"/>
        <v>9.059659612918658E-3</v>
      </c>
      <c r="BR541" s="172">
        <f t="shared" ca="1" si="361"/>
        <v>8.3683672037053302E-3</v>
      </c>
    </row>
    <row r="542" spans="5:70">
      <c r="E542">
        <f t="shared" si="363"/>
        <v>539</v>
      </c>
      <c r="F542" s="64">
        <f t="shared" si="350"/>
        <v>99.833333333331552</v>
      </c>
      <c r="G542" s="55">
        <f t="shared" si="331"/>
        <v>0</v>
      </c>
      <c r="H542" s="78">
        <f t="shared" si="360"/>
        <v>1</v>
      </c>
      <c r="I542" s="79">
        <f t="shared" ca="1" si="339"/>
        <v>5857530.9664225057</v>
      </c>
      <c r="J542" s="79">
        <f t="shared" ca="1" si="332"/>
        <v>53067.236727918367</v>
      </c>
      <c r="K542" s="80">
        <f t="shared" ca="1" si="333"/>
        <v>-20</v>
      </c>
      <c r="L542" s="80">
        <f t="shared" ca="1" si="340"/>
        <v>-4881.2758053520884</v>
      </c>
      <c r="M542" s="80">
        <f t="shared" ca="1" si="364"/>
        <v>0</v>
      </c>
      <c r="N542" s="80">
        <f t="shared" ca="1" si="341"/>
        <v>0</v>
      </c>
      <c r="O542" s="81">
        <f t="shared" ca="1" si="334"/>
        <v>-1944.1138067905574</v>
      </c>
      <c r="P542" s="79">
        <f t="shared" ca="1" si="335"/>
        <v>5903752.8135382812</v>
      </c>
      <c r="Q542" s="35"/>
      <c r="R542">
        <f t="shared" ca="1" si="342"/>
        <v>659</v>
      </c>
      <c r="S542" s="78">
        <f t="shared" ca="1" si="351"/>
        <v>109.83333333333078</v>
      </c>
      <c r="T542" s="55">
        <f t="shared" ca="1" si="343"/>
        <v>0</v>
      </c>
      <c r="U542" s="78">
        <f t="shared" ca="1" si="344"/>
        <v>4.1504550867967176E-5</v>
      </c>
      <c r="V542" s="79">
        <f t="shared" ca="1" si="352"/>
        <v>687.47826353822995</v>
      </c>
      <c r="W542" s="79">
        <f t="shared" ca="1" si="336"/>
        <v>6.2283190589367514</v>
      </c>
      <c r="X542" s="80">
        <f t="shared" ca="1" si="353"/>
        <v>-8.3009101735934349E-4</v>
      </c>
      <c r="Y542" s="80">
        <f t="shared" ca="1" si="354"/>
        <v>-0.28644927647426249</v>
      </c>
      <c r="Z542" s="80">
        <f t="shared" ca="1" si="345"/>
        <v>0</v>
      </c>
      <c r="AA542" s="80">
        <f t="shared" ca="1" si="355"/>
        <v>0</v>
      </c>
      <c r="AB542" s="81">
        <f t="shared" ca="1" si="337"/>
        <v>-8.0689570387056E-2</v>
      </c>
      <c r="AC542" s="79">
        <f t="shared" ca="1" si="338"/>
        <v>693.33861365928794</v>
      </c>
      <c r="AD542" s="35"/>
      <c r="AE542" s="55">
        <f t="shared" ca="1" si="356"/>
        <v>0</v>
      </c>
      <c r="AF542" s="78">
        <f t="shared" ca="1" si="357"/>
        <v>4.1504550867967176E-5</v>
      </c>
      <c r="AG542" s="35"/>
      <c r="AH542" s="35"/>
      <c r="AR542" s="69">
        <f t="shared" si="346"/>
        <v>45</v>
      </c>
      <c r="AS542" s="70">
        <f t="shared" si="358"/>
        <v>539</v>
      </c>
      <c r="AT542" s="71">
        <f t="shared" ca="1" si="365"/>
        <v>7.9438943216020418E-3</v>
      </c>
      <c r="AU542" s="72">
        <f t="shared" ca="1" si="347"/>
        <v>9.059659612918658E-3</v>
      </c>
      <c r="AV542" s="73">
        <f t="shared" ca="1" si="348"/>
        <v>1.0090596596129187</v>
      </c>
      <c r="AW542" s="74">
        <f ca="1">PRODUCT(AV$4:AV542)</f>
        <v>120.58023208710686</v>
      </c>
      <c r="BO542" s="70">
        <f t="shared" si="359"/>
        <v>539</v>
      </c>
      <c r="BP542" s="171">
        <f t="shared" ca="1" si="362"/>
        <v>0.1143</v>
      </c>
      <c r="BQ542" s="172">
        <f t="shared" ca="1" si="349"/>
        <v>9.059659612918658E-3</v>
      </c>
      <c r="BR542" s="172">
        <f t="shared" ca="1" si="361"/>
        <v>8.2932333326212696E-3</v>
      </c>
    </row>
    <row r="543" spans="5:70">
      <c r="E543">
        <f t="shared" si="363"/>
        <v>540</v>
      </c>
      <c r="F543" s="64">
        <f t="shared" si="350"/>
        <v>99.916666666664881</v>
      </c>
      <c r="G543" s="55">
        <f t="shared" si="331"/>
        <v>0</v>
      </c>
      <c r="H543" s="78">
        <f t="shared" si="360"/>
        <v>1</v>
      </c>
      <c r="I543" s="79">
        <f t="shared" ca="1" si="339"/>
        <v>5903752.8135382812</v>
      </c>
      <c r="J543" s="79">
        <f t="shared" ca="1" si="332"/>
        <v>53485.990929467662</v>
      </c>
      <c r="K543" s="80">
        <f t="shared" ca="1" si="333"/>
        <v>-20</v>
      </c>
      <c r="L543" s="80">
        <f t="shared" ca="1" si="340"/>
        <v>-4919.7940112819015</v>
      </c>
      <c r="M543" s="80">
        <f t="shared" ca="1" si="364"/>
        <v>0</v>
      </c>
      <c r="N543" s="80">
        <f t="shared" ca="1" si="341"/>
        <v>0</v>
      </c>
      <c r="O543" s="81">
        <f t="shared" ca="1" si="334"/>
        <v>-1944.1138067905574</v>
      </c>
      <c r="P543" s="79">
        <f t="shared" ca="1" si="335"/>
        <v>5950354.8966496764</v>
      </c>
      <c r="Q543" s="35"/>
      <c r="R543">
        <f t="shared" ca="1" si="342"/>
        <v>660</v>
      </c>
      <c r="S543" s="78">
        <f t="shared" ca="1" si="351"/>
        <v>109.91666666666411</v>
      </c>
      <c r="T543" s="55">
        <f t="shared" ca="1" si="343"/>
        <v>0</v>
      </c>
      <c r="U543" s="78">
        <f t="shared" ca="1" si="344"/>
        <v>4.1504550867967176E-5</v>
      </c>
      <c r="V543" s="79">
        <f t="shared" ca="1" si="352"/>
        <v>693.33861365928794</v>
      </c>
      <c r="W543" s="79">
        <f t="shared" ca="1" si="336"/>
        <v>6.2814118362460638</v>
      </c>
      <c r="X543" s="80">
        <f t="shared" ca="1" si="353"/>
        <v>-8.3009101735934349E-4</v>
      </c>
      <c r="Y543" s="80">
        <f t="shared" ca="1" si="354"/>
        <v>-0.28889108902470334</v>
      </c>
      <c r="Z543" s="80">
        <f t="shared" ca="1" si="345"/>
        <v>0</v>
      </c>
      <c r="AA543" s="80">
        <f t="shared" ca="1" si="355"/>
        <v>0</v>
      </c>
      <c r="AB543" s="81">
        <f t="shared" ca="1" si="337"/>
        <v>-8.0689570387056E-2</v>
      </c>
      <c r="AC543" s="79">
        <f t="shared" ca="1" si="338"/>
        <v>699.24961474510485</v>
      </c>
      <c r="AD543" s="35"/>
      <c r="AE543" s="55">
        <f t="shared" ca="1" si="356"/>
        <v>0</v>
      </c>
      <c r="AF543" s="78">
        <f t="shared" ca="1" si="357"/>
        <v>4.1504550867967176E-5</v>
      </c>
      <c r="AG543" s="35"/>
      <c r="AH543" s="35"/>
      <c r="AR543" s="69">
        <f t="shared" si="346"/>
        <v>45</v>
      </c>
      <c r="AS543" s="70">
        <f t="shared" si="358"/>
        <v>540</v>
      </c>
      <c r="AT543" s="71">
        <f t="shared" ca="1" si="365"/>
        <v>7.8719253430473302E-3</v>
      </c>
      <c r="AU543" s="72">
        <f t="shared" ca="1" si="347"/>
        <v>9.059659612918658E-3</v>
      </c>
      <c r="AV543" s="73">
        <f t="shared" ca="1" si="348"/>
        <v>1.0090596596129187</v>
      </c>
      <c r="AW543" s="74">
        <f ca="1">PRODUCT(AV$4:AV543)</f>
        <v>121.67264794586279</v>
      </c>
      <c r="BO543" s="70">
        <f t="shared" si="359"/>
        <v>540</v>
      </c>
      <c r="BP543" s="171">
        <f t="shared" ca="1" si="362"/>
        <v>0.1143</v>
      </c>
      <c r="BQ543" s="172">
        <f t="shared" ca="1" si="349"/>
        <v>9.059659612918658E-3</v>
      </c>
      <c r="BR543" s="172">
        <f t="shared" ca="1" si="361"/>
        <v>8.2187740374068709E-3</v>
      </c>
    </row>
    <row r="544" spans="5:70">
      <c r="E544">
        <f t="shared" si="363"/>
        <v>541</v>
      </c>
      <c r="F544" s="64">
        <f t="shared" si="350"/>
        <v>99.999999999998209</v>
      </c>
      <c r="G544" s="55">
        <f t="shared" si="331"/>
        <v>0</v>
      </c>
      <c r="H544" s="78">
        <f t="shared" si="360"/>
        <v>1</v>
      </c>
      <c r="I544" s="79">
        <f t="shared" ca="1" si="339"/>
        <v>5950354.8966496764</v>
      </c>
      <c r="J544" s="79">
        <f t="shared" ca="1" si="332"/>
        <v>53908.189939709846</v>
      </c>
      <c r="K544" s="80">
        <f t="shared" ca="1" si="333"/>
        <v>-20</v>
      </c>
      <c r="L544" s="80">
        <f t="shared" ca="1" si="340"/>
        <v>-4958.6290805413973</v>
      </c>
      <c r="M544" s="80">
        <f t="shared" ca="1" si="364"/>
        <v>-44627.661724872574</v>
      </c>
      <c r="N544" s="80">
        <f t="shared" ca="1" si="341"/>
        <v>0</v>
      </c>
      <c r="O544" s="81">
        <f t="shared" ca="1" si="334"/>
        <v>-1944.1138067905574</v>
      </c>
      <c r="P544" s="79">
        <f t="shared" ca="1" si="335"/>
        <v>5952712.6819771817</v>
      </c>
      <c r="Q544" s="35"/>
      <c r="R544">
        <f t="shared" ca="1" si="342"/>
        <v>661</v>
      </c>
      <c r="S544" s="78">
        <f t="shared" ca="1" si="351"/>
        <v>109.99999999999744</v>
      </c>
      <c r="T544" s="55">
        <f t="shared" ca="1" si="343"/>
        <v>0</v>
      </c>
      <c r="U544" s="78">
        <f t="shared" ca="1" si="344"/>
        <v>4.1504550867967176E-5</v>
      </c>
      <c r="V544" s="79">
        <f t="shared" ca="1" si="352"/>
        <v>699.24961474510485</v>
      </c>
      <c r="W544" s="79">
        <f t="shared" ca="1" si="336"/>
        <v>6.3349634940551569</v>
      </c>
      <c r="X544" s="80">
        <f t="shared" ca="1" si="353"/>
        <v>-8.3009101735934349E-4</v>
      </c>
      <c r="Y544" s="80">
        <f t="shared" ca="1" si="354"/>
        <v>-0.2913540061437937</v>
      </c>
      <c r="Z544" s="80">
        <f t="shared" ca="1" si="345"/>
        <v>-5.2443721105882863</v>
      </c>
      <c r="AA544" s="80">
        <f t="shared" ca="1" si="355"/>
        <v>0</v>
      </c>
      <c r="AB544" s="81">
        <f t="shared" ca="1" si="337"/>
        <v>-8.0689570387056E-2</v>
      </c>
      <c r="AC544" s="79">
        <f t="shared" ca="1" si="338"/>
        <v>699.96733246102337</v>
      </c>
      <c r="AD544" s="35"/>
      <c r="AE544" s="55">
        <f t="shared" ca="1" si="356"/>
        <v>0</v>
      </c>
      <c r="AF544" s="78">
        <f t="shared" ca="1" si="357"/>
        <v>4.1504550867967176E-5</v>
      </c>
      <c r="AG544" s="35"/>
      <c r="AH544" s="35"/>
      <c r="AR544" s="69">
        <f t="shared" si="346"/>
        <v>46</v>
      </c>
      <c r="AS544" s="70">
        <f t="shared" si="358"/>
        <v>541</v>
      </c>
      <c r="AT544" s="71">
        <f t="shared" ca="1" si="365"/>
        <v>7.8006083789410137E-3</v>
      </c>
      <c r="AU544" s="72">
        <f t="shared" ca="1" si="347"/>
        <v>9.059659612918658E-3</v>
      </c>
      <c r="AV544" s="73">
        <f t="shared" ca="1" si="348"/>
        <v>1.0090596596129187</v>
      </c>
      <c r="AW544" s="74">
        <f ca="1">PRODUCT(AV$4:AV544)</f>
        <v>122.7749607204548</v>
      </c>
      <c r="BO544" s="70">
        <f t="shared" si="359"/>
        <v>541</v>
      </c>
      <c r="BP544" s="171">
        <f t="shared" ca="1" si="362"/>
        <v>0.1143</v>
      </c>
      <c r="BQ544" s="172">
        <f t="shared" ca="1" si="349"/>
        <v>9.059659612918658E-3</v>
      </c>
      <c r="BR544" s="172">
        <f t="shared" ca="1" si="361"/>
        <v>8.1449832615047187E-3</v>
      </c>
    </row>
    <row r="545" spans="5:70">
      <c r="E545">
        <f t="shared" si="363"/>
        <v>542</v>
      </c>
      <c r="F545" s="64">
        <f t="shared" si="350"/>
        <v>100.08333333333154</v>
      </c>
      <c r="G545" s="55">
        <f t="shared" si="331"/>
        <v>0</v>
      </c>
      <c r="H545" s="78">
        <f t="shared" si="360"/>
        <v>1</v>
      </c>
      <c r="I545" s="79">
        <f t="shared" ca="1" si="339"/>
        <v>5952712.6819771817</v>
      </c>
      <c r="J545" s="79">
        <f t="shared" ca="1" si="332"/>
        <v>53929.550672217381</v>
      </c>
      <c r="K545" s="80">
        <f t="shared" ca="1" si="333"/>
        <v>-20</v>
      </c>
      <c r="L545" s="80">
        <f t="shared" ca="1" si="340"/>
        <v>-4960.5939016476514</v>
      </c>
      <c r="M545" s="80">
        <f t="shared" ca="1" si="364"/>
        <v>0</v>
      </c>
      <c r="N545" s="80">
        <f t="shared" ca="1" si="341"/>
        <v>0</v>
      </c>
      <c r="O545" s="81">
        <f t="shared" ca="1" si="334"/>
        <v>-1944.1138067905574</v>
      </c>
      <c r="P545" s="79">
        <f t="shared" ca="1" si="335"/>
        <v>5999717.524940961</v>
      </c>
      <c r="Q545" s="35"/>
      <c r="R545">
        <f t="shared" ca="1" si="342"/>
        <v>662</v>
      </c>
      <c r="S545" s="78">
        <f t="shared" ca="1" si="351"/>
        <v>110.08333333333077</v>
      </c>
      <c r="T545" s="55">
        <f t="shared" ca="1" si="343"/>
        <v>0</v>
      </c>
      <c r="U545" s="78">
        <f t="shared" ca="1" si="344"/>
        <v>4.1504550867967176E-5</v>
      </c>
      <c r="V545" s="79">
        <f t="shared" ca="1" si="352"/>
        <v>699.96733246102337</v>
      </c>
      <c r="W545" s="79">
        <f t="shared" ca="1" si="336"/>
        <v>6.3414657722595402</v>
      </c>
      <c r="X545" s="80">
        <f t="shared" ca="1" si="353"/>
        <v>-8.3009101735934349E-4</v>
      </c>
      <c r="Y545" s="80">
        <f t="shared" ca="1" si="354"/>
        <v>-0.29165305519209311</v>
      </c>
      <c r="Z545" s="80">
        <f t="shared" ca="1" si="345"/>
        <v>0</v>
      </c>
      <c r="AA545" s="80">
        <f t="shared" ca="1" si="355"/>
        <v>0</v>
      </c>
      <c r="AB545" s="81">
        <f t="shared" ca="1" si="337"/>
        <v>-8.0689570387056E-2</v>
      </c>
      <c r="AC545" s="79">
        <f t="shared" ca="1" si="338"/>
        <v>705.93562551668629</v>
      </c>
      <c r="AD545" s="35"/>
      <c r="AE545" s="55">
        <f t="shared" ca="1" si="356"/>
        <v>0</v>
      </c>
      <c r="AF545" s="78">
        <f t="shared" ca="1" si="357"/>
        <v>4.1504550867967176E-5</v>
      </c>
      <c r="AG545" s="35"/>
      <c r="AH545" s="35"/>
      <c r="AR545" s="69">
        <f t="shared" si="346"/>
        <v>46</v>
      </c>
      <c r="AS545" s="70">
        <f t="shared" si="358"/>
        <v>542</v>
      </c>
      <c r="AT545" s="71">
        <f t="shared" ca="1" si="365"/>
        <v>7.7299375222541272E-3</v>
      </c>
      <c r="AU545" s="72">
        <f t="shared" ca="1" si="347"/>
        <v>9.059659612918658E-3</v>
      </c>
      <c r="AV545" s="73">
        <f t="shared" ca="1" si="348"/>
        <v>1.0090596596129187</v>
      </c>
      <c r="AW545" s="74">
        <f ca="1">PRODUCT(AV$4:AV545)</f>
        <v>123.88726007357158</v>
      </c>
      <c r="BO545" s="70">
        <f t="shared" si="359"/>
        <v>542</v>
      </c>
      <c r="BP545" s="171">
        <f t="shared" ca="1" si="362"/>
        <v>0.1143</v>
      </c>
      <c r="BQ545" s="172">
        <f t="shared" ca="1" si="349"/>
        <v>9.059659612918658E-3</v>
      </c>
      <c r="BR545" s="172">
        <f t="shared" ca="1" si="361"/>
        <v>8.0718550027351049E-3</v>
      </c>
    </row>
    <row r="546" spans="5:70">
      <c r="E546">
        <f t="shared" si="363"/>
        <v>543</v>
      </c>
      <c r="F546" s="64">
        <f t="shared" si="350"/>
        <v>100.16666666666487</v>
      </c>
      <c r="G546" s="55">
        <f t="shared" si="331"/>
        <v>0</v>
      </c>
      <c r="H546" s="78">
        <f t="shared" si="360"/>
        <v>1</v>
      </c>
      <c r="I546" s="79">
        <f t="shared" ca="1" si="339"/>
        <v>5999717.524940961</v>
      </c>
      <c r="J546" s="79">
        <f t="shared" ca="1" si="332"/>
        <v>54355.398549627913</v>
      </c>
      <c r="K546" s="80">
        <f t="shared" ca="1" si="333"/>
        <v>-20</v>
      </c>
      <c r="L546" s="80">
        <f t="shared" ca="1" si="340"/>
        <v>-4999.7646041174676</v>
      </c>
      <c r="M546" s="80">
        <f t="shared" ca="1" si="364"/>
        <v>0</v>
      </c>
      <c r="N546" s="80">
        <f t="shared" ca="1" si="341"/>
        <v>0</v>
      </c>
      <c r="O546" s="81">
        <f t="shared" ca="1" si="334"/>
        <v>-1944.1138067905574</v>
      </c>
      <c r="P546" s="79">
        <f t="shared" ca="1" si="335"/>
        <v>6047109.0450796802</v>
      </c>
      <c r="R546">
        <f t="shared" ca="1" si="342"/>
        <v>663</v>
      </c>
      <c r="S546" s="78">
        <f t="shared" ca="1" si="351"/>
        <v>110.1666666666641</v>
      </c>
      <c r="T546" s="55">
        <f t="shared" ca="1" si="343"/>
        <v>0</v>
      </c>
      <c r="U546" s="78">
        <f t="shared" ca="1" si="344"/>
        <v>4.1504550867967176E-5</v>
      </c>
      <c r="V546" s="79">
        <f t="shared" ca="1" si="352"/>
        <v>705.93562551668629</v>
      </c>
      <c r="W546" s="79">
        <f t="shared" ca="1" si="336"/>
        <v>6.3955364758139925</v>
      </c>
      <c r="X546" s="80">
        <f t="shared" ca="1" si="353"/>
        <v>-8.3009101735934349E-4</v>
      </c>
      <c r="Y546" s="80">
        <f t="shared" ca="1" si="354"/>
        <v>-0.29413984396528597</v>
      </c>
      <c r="Z546" s="80">
        <f t="shared" ca="1" si="345"/>
        <v>0</v>
      </c>
      <c r="AA546" s="80">
        <f t="shared" ca="1" si="355"/>
        <v>0</v>
      </c>
      <c r="AB546" s="81">
        <f t="shared" ca="1" si="337"/>
        <v>-8.0689570387056E-2</v>
      </c>
      <c r="AC546" s="79">
        <f t="shared" ca="1" si="338"/>
        <v>711.9555024871305</v>
      </c>
      <c r="AE546" s="55">
        <f t="shared" ca="1" si="356"/>
        <v>0</v>
      </c>
      <c r="AF546" s="78">
        <f t="shared" ca="1" si="357"/>
        <v>4.1504550867967176E-5</v>
      </c>
      <c r="AR546" s="69">
        <f t="shared" si="346"/>
        <v>46</v>
      </c>
      <c r="AS546" s="70">
        <f t="shared" si="358"/>
        <v>543</v>
      </c>
      <c r="AT546" s="71">
        <f t="shared" ca="1" si="365"/>
        <v>7.659906919473377E-3</v>
      </c>
      <c r="AU546" s="72">
        <f t="shared" ca="1" si="347"/>
        <v>9.059659612918658E-3</v>
      </c>
      <c r="AV546" s="73">
        <f t="shared" ca="1" si="348"/>
        <v>1.0090596596129187</v>
      </c>
      <c r="AW546" s="74">
        <f ca="1">PRODUCT(AV$4:AV546)</f>
        <v>125.00963648021526</v>
      </c>
      <c r="BO546" s="70">
        <f t="shared" si="359"/>
        <v>543</v>
      </c>
      <c r="BP546" s="171">
        <f t="shared" ca="1" si="362"/>
        <v>0.1143</v>
      </c>
      <c r="BQ546" s="172">
        <f t="shared" ca="1" si="349"/>
        <v>9.059659612918658E-3</v>
      </c>
      <c r="BR546" s="172">
        <f t="shared" ca="1" si="361"/>
        <v>7.9993833128078045E-3</v>
      </c>
    </row>
    <row r="547" spans="5:70">
      <c r="E547">
        <f t="shared" si="363"/>
        <v>544</v>
      </c>
      <c r="F547" s="64">
        <f t="shared" si="350"/>
        <v>100.2499999999982</v>
      </c>
      <c r="G547" s="55">
        <f t="shared" si="331"/>
        <v>0</v>
      </c>
      <c r="H547" s="78">
        <f t="shared" si="360"/>
        <v>1</v>
      </c>
      <c r="I547" s="79">
        <f t="shared" ca="1" si="339"/>
        <v>6047109.0450796802</v>
      </c>
      <c r="J547" s="79">
        <f t="shared" ca="1" si="332"/>
        <v>54784.749590623491</v>
      </c>
      <c r="K547" s="80">
        <f t="shared" ca="1" si="333"/>
        <v>-20</v>
      </c>
      <c r="L547" s="80">
        <f t="shared" ca="1" si="340"/>
        <v>-5039.2575375664001</v>
      </c>
      <c r="M547" s="80">
        <f t="shared" ca="1" si="364"/>
        <v>0</v>
      </c>
      <c r="N547" s="80">
        <f t="shared" ca="1" si="341"/>
        <v>0</v>
      </c>
      <c r="O547" s="81">
        <f t="shared" ca="1" si="334"/>
        <v>-1944.1138067905574</v>
      </c>
      <c r="P547" s="79">
        <f t="shared" ca="1" si="335"/>
        <v>6094890.4233259466</v>
      </c>
      <c r="R547">
        <f t="shared" ca="1" si="342"/>
        <v>664</v>
      </c>
      <c r="S547" s="78">
        <f t="shared" ca="1" si="351"/>
        <v>110.24999999999743</v>
      </c>
      <c r="T547" s="55">
        <f t="shared" ca="1" si="343"/>
        <v>0</v>
      </c>
      <c r="U547" s="78">
        <f t="shared" ca="1" si="344"/>
        <v>4.1504550867967176E-5</v>
      </c>
      <c r="V547" s="79">
        <f t="shared" ca="1" si="352"/>
        <v>711.9555024871305</v>
      </c>
      <c r="W547" s="79">
        <f t="shared" ca="1" si="336"/>
        <v>6.4500745120778653</v>
      </c>
      <c r="X547" s="80">
        <f t="shared" ca="1" si="353"/>
        <v>-8.3009101735934349E-4</v>
      </c>
      <c r="Y547" s="80">
        <f t="shared" ca="1" si="354"/>
        <v>-0.29664812603630442</v>
      </c>
      <c r="Z547" s="80">
        <f t="shared" ca="1" si="345"/>
        <v>0</v>
      </c>
      <c r="AA547" s="80">
        <f t="shared" ca="1" si="355"/>
        <v>0</v>
      </c>
      <c r="AB547" s="81">
        <f t="shared" ca="1" si="337"/>
        <v>-8.0689570387056E-2</v>
      </c>
      <c r="AC547" s="79">
        <f t="shared" ca="1" si="338"/>
        <v>718.02740921176758</v>
      </c>
      <c r="AE547" s="55">
        <f t="shared" ca="1" si="356"/>
        <v>0</v>
      </c>
      <c r="AF547" s="78">
        <f t="shared" ca="1" si="357"/>
        <v>4.1504550867967176E-5</v>
      </c>
      <c r="AR547" s="69">
        <f t="shared" si="346"/>
        <v>46</v>
      </c>
      <c r="AS547" s="70">
        <f t="shared" si="358"/>
        <v>544</v>
      </c>
      <c r="AT547" s="71">
        <f t="shared" ca="1" si="365"/>
        <v>7.5905107701163075E-3</v>
      </c>
      <c r="AU547" s="72">
        <f t="shared" ca="1" si="347"/>
        <v>9.059659612918658E-3</v>
      </c>
      <c r="AV547" s="73">
        <f t="shared" ca="1" si="348"/>
        <v>1.0090596596129187</v>
      </c>
      <c r="AW547" s="74">
        <f ca="1">PRODUCT(AV$4:AV547)</f>
        <v>126.14218123506072</v>
      </c>
      <c r="BO547" s="70">
        <f t="shared" si="359"/>
        <v>544</v>
      </c>
      <c r="BP547" s="171">
        <f t="shared" ca="1" si="362"/>
        <v>0.1143</v>
      </c>
      <c r="BQ547" s="172">
        <f t="shared" ca="1" si="349"/>
        <v>9.059659612918658E-3</v>
      </c>
      <c r="BR547" s="172">
        <f t="shared" ca="1" si="361"/>
        <v>7.9275622968382423E-3</v>
      </c>
    </row>
    <row r="548" spans="5:70">
      <c r="E548">
        <f t="shared" si="363"/>
        <v>545</v>
      </c>
      <c r="F548" s="64">
        <f t="shared" si="350"/>
        <v>100.33333333333152</v>
      </c>
      <c r="G548" s="55">
        <f t="shared" si="331"/>
        <v>0</v>
      </c>
      <c r="H548" s="78">
        <f t="shared" si="360"/>
        <v>1</v>
      </c>
      <c r="I548" s="79">
        <f t="shared" ca="1" si="339"/>
        <v>6094890.4233259466</v>
      </c>
      <c r="J548" s="79">
        <f t="shared" ca="1" si="332"/>
        <v>55217.632613370777</v>
      </c>
      <c r="K548" s="80">
        <f t="shared" ca="1" si="333"/>
        <v>-20</v>
      </c>
      <c r="L548" s="80">
        <f t="shared" ca="1" si="340"/>
        <v>-5079.0753527716224</v>
      </c>
      <c r="M548" s="80">
        <f t="shared" ca="1" si="364"/>
        <v>0</v>
      </c>
      <c r="N548" s="80">
        <f t="shared" ca="1" si="341"/>
        <v>0</v>
      </c>
      <c r="O548" s="81">
        <f t="shared" ca="1" si="334"/>
        <v>-1944.1138067905574</v>
      </c>
      <c r="P548" s="79">
        <f t="shared" ca="1" si="335"/>
        <v>6143064.8667797558</v>
      </c>
      <c r="R548">
        <f t="shared" ca="1" si="342"/>
        <v>665</v>
      </c>
      <c r="S548" s="78">
        <f t="shared" ca="1" si="351"/>
        <v>110.33333333333076</v>
      </c>
      <c r="T548" s="55">
        <f t="shared" ca="1" si="343"/>
        <v>0</v>
      </c>
      <c r="U548" s="78">
        <f t="shared" ca="1" si="344"/>
        <v>4.1504550867967176E-5</v>
      </c>
      <c r="V548" s="79">
        <f t="shared" ca="1" si="352"/>
        <v>718.02740921176758</v>
      </c>
      <c r="W548" s="79">
        <f t="shared" ca="1" si="336"/>
        <v>6.505083920204469</v>
      </c>
      <c r="X548" s="80">
        <f t="shared" ca="1" si="353"/>
        <v>-8.3009101735934349E-4</v>
      </c>
      <c r="Y548" s="80">
        <f t="shared" ca="1" si="354"/>
        <v>-0.29917808717156985</v>
      </c>
      <c r="Z548" s="80">
        <f t="shared" ca="1" si="345"/>
        <v>0</v>
      </c>
      <c r="AA548" s="80">
        <f t="shared" ca="1" si="355"/>
        <v>0</v>
      </c>
      <c r="AB548" s="81">
        <f t="shared" ca="1" si="337"/>
        <v>-8.0689570387056E-2</v>
      </c>
      <c r="AC548" s="79">
        <f t="shared" ca="1" si="338"/>
        <v>724.15179538339601</v>
      </c>
      <c r="AE548" s="55">
        <f t="shared" ca="1" si="356"/>
        <v>0</v>
      </c>
      <c r="AF548" s="78">
        <f t="shared" ca="1" si="357"/>
        <v>4.1504550867967176E-5</v>
      </c>
      <c r="AR548" s="69">
        <f t="shared" si="346"/>
        <v>46</v>
      </c>
      <c r="AS548" s="70">
        <f t="shared" si="358"/>
        <v>545</v>
      </c>
      <c r="AT548" s="71">
        <f t="shared" ca="1" si="365"/>
        <v>7.5217433262508605E-3</v>
      </c>
      <c r="AU548" s="72">
        <f t="shared" ca="1" si="347"/>
        <v>9.059659612918658E-3</v>
      </c>
      <c r="AV548" s="73">
        <f t="shared" ca="1" si="348"/>
        <v>1.0090596596129187</v>
      </c>
      <c r="AW548" s="74">
        <f ca="1">PRODUCT(AV$4:AV548)</f>
        <v>127.28498645988147</v>
      </c>
      <c r="BO548" s="70">
        <f t="shared" si="359"/>
        <v>545</v>
      </c>
      <c r="BP548" s="171">
        <f t="shared" ca="1" si="362"/>
        <v>0.1143</v>
      </c>
      <c r="BQ548" s="172">
        <f t="shared" ca="1" si="349"/>
        <v>9.059659612918658E-3</v>
      </c>
      <c r="BR548" s="172">
        <f t="shared" ca="1" si="361"/>
        <v>7.8563861128679979E-3</v>
      </c>
    </row>
    <row r="549" spans="5:70">
      <c r="E549">
        <f t="shared" si="363"/>
        <v>546</v>
      </c>
      <c r="F549" s="64">
        <f t="shared" si="350"/>
        <v>100.41666666666485</v>
      </c>
      <c r="G549" s="55">
        <f t="shared" si="331"/>
        <v>0</v>
      </c>
      <c r="H549" s="78">
        <f t="shared" si="360"/>
        <v>1</v>
      </c>
      <c r="I549" s="79">
        <f t="shared" ca="1" si="339"/>
        <v>6143064.8667797558</v>
      </c>
      <c r="J549" s="79">
        <f t="shared" ca="1" si="332"/>
        <v>55654.076673104093</v>
      </c>
      <c r="K549" s="80">
        <f t="shared" ca="1" si="333"/>
        <v>-20</v>
      </c>
      <c r="L549" s="80">
        <f t="shared" ca="1" si="340"/>
        <v>-5119.2207223164633</v>
      </c>
      <c r="M549" s="80">
        <f t="shared" ca="1" si="364"/>
        <v>0</v>
      </c>
      <c r="N549" s="80">
        <f t="shared" ca="1" si="341"/>
        <v>0</v>
      </c>
      <c r="O549" s="81">
        <f t="shared" ca="1" si="334"/>
        <v>-1944.1138067905574</v>
      </c>
      <c r="P549" s="79">
        <f t="shared" ca="1" si="335"/>
        <v>6191635.6089237528</v>
      </c>
      <c r="R549">
        <f t="shared" ca="1" si="342"/>
        <v>666</v>
      </c>
      <c r="S549" s="78">
        <f t="shared" ca="1" si="351"/>
        <v>110.41666666666409</v>
      </c>
      <c r="T549" s="55">
        <f t="shared" ca="1" si="343"/>
        <v>0</v>
      </c>
      <c r="U549" s="78">
        <f t="shared" ca="1" si="344"/>
        <v>4.1504550867967176E-5</v>
      </c>
      <c r="V549" s="79">
        <f t="shared" ca="1" si="352"/>
        <v>724.15179538339601</v>
      </c>
      <c r="W549" s="79">
        <f t="shared" ca="1" si="336"/>
        <v>6.5605687742574883</v>
      </c>
      <c r="X549" s="80">
        <f t="shared" ca="1" si="353"/>
        <v>-8.3009101735934349E-4</v>
      </c>
      <c r="Y549" s="80">
        <f t="shared" ca="1" si="354"/>
        <v>-0.3017299147430817</v>
      </c>
      <c r="Z549" s="80">
        <f t="shared" ca="1" si="345"/>
        <v>0</v>
      </c>
      <c r="AA549" s="80">
        <f t="shared" ca="1" si="355"/>
        <v>0</v>
      </c>
      <c r="AB549" s="81">
        <f t="shared" ca="1" si="337"/>
        <v>-8.0689570387056E-2</v>
      </c>
      <c r="AC549" s="79">
        <f t="shared" ca="1" si="338"/>
        <v>730.32911458150591</v>
      </c>
      <c r="AE549" s="55">
        <f t="shared" ca="1" si="356"/>
        <v>0</v>
      </c>
      <c r="AF549" s="78">
        <f t="shared" ca="1" si="357"/>
        <v>4.1504550867967176E-5</v>
      </c>
      <c r="AR549" s="69">
        <f t="shared" si="346"/>
        <v>46</v>
      </c>
      <c r="AS549" s="70">
        <f t="shared" si="358"/>
        <v>546</v>
      </c>
      <c r="AT549" s="71">
        <f t="shared" ca="1" si="365"/>
        <v>7.4535988920192853E-3</v>
      </c>
      <c r="AU549" s="72">
        <f t="shared" ca="1" si="347"/>
        <v>9.059659612918658E-3</v>
      </c>
      <c r="AV549" s="73">
        <f t="shared" ca="1" si="348"/>
        <v>1.0090596596129187</v>
      </c>
      <c r="AW549" s="74">
        <f ca="1">PRODUCT(AV$4:AV549)</f>
        <v>128.43814511104296</v>
      </c>
      <c r="BO549" s="70">
        <f t="shared" si="359"/>
        <v>546</v>
      </c>
      <c r="BP549" s="171">
        <f t="shared" ca="1" si="362"/>
        <v>0.1143</v>
      </c>
      <c r="BQ549" s="172">
        <f t="shared" ca="1" si="349"/>
        <v>9.059659612918658E-3</v>
      </c>
      <c r="BR549" s="172">
        <f t="shared" ca="1" si="361"/>
        <v>7.7858489713896152E-3</v>
      </c>
    </row>
    <row r="550" spans="5:70">
      <c r="E550">
        <f t="shared" si="363"/>
        <v>547</v>
      </c>
      <c r="F550" s="64">
        <f t="shared" si="350"/>
        <v>100.49999999999818</v>
      </c>
      <c r="G550" s="55">
        <f t="shared" si="331"/>
        <v>0</v>
      </c>
      <c r="H550" s="78">
        <f t="shared" si="360"/>
        <v>1</v>
      </c>
      <c r="I550" s="79">
        <f t="shared" ca="1" si="339"/>
        <v>6191635.6089237528</v>
      </c>
      <c r="J550" s="79">
        <f t="shared" ca="1" si="332"/>
        <v>56094.111064075543</v>
      </c>
      <c r="K550" s="80">
        <f t="shared" ca="1" si="333"/>
        <v>-20</v>
      </c>
      <c r="L550" s="80">
        <f t="shared" ca="1" si="340"/>
        <v>-5159.696340769794</v>
      </c>
      <c r="M550" s="80">
        <f t="shared" ca="1" si="364"/>
        <v>0</v>
      </c>
      <c r="N550" s="80">
        <f t="shared" ca="1" si="341"/>
        <v>0</v>
      </c>
      <c r="O550" s="81">
        <f t="shared" ca="1" si="334"/>
        <v>-1944.1138067905574</v>
      </c>
      <c r="P550" s="79">
        <f t="shared" ca="1" si="335"/>
        <v>6240605.9098402681</v>
      </c>
      <c r="R550">
        <f t="shared" ca="1" si="342"/>
        <v>667</v>
      </c>
      <c r="S550" s="78">
        <f t="shared" ca="1" si="351"/>
        <v>110.49999999999741</v>
      </c>
      <c r="T550" s="55">
        <f t="shared" ca="1" si="343"/>
        <v>0</v>
      </c>
      <c r="U550" s="78">
        <f t="shared" ca="1" si="344"/>
        <v>4.1504550867967176E-5</v>
      </c>
      <c r="V550" s="79">
        <f t="shared" ca="1" si="352"/>
        <v>730.32911458150591</v>
      </c>
      <c r="W550" s="79">
        <f t="shared" ca="1" si="336"/>
        <v>6.6165331835127121</v>
      </c>
      <c r="X550" s="80">
        <f t="shared" ca="1" si="353"/>
        <v>-8.3009101735934349E-4</v>
      </c>
      <c r="Y550" s="80">
        <f t="shared" ca="1" si="354"/>
        <v>-0.30430379774229416</v>
      </c>
      <c r="Z550" s="80">
        <f t="shared" ca="1" si="345"/>
        <v>0</v>
      </c>
      <c r="AA550" s="80">
        <f t="shared" ca="1" si="355"/>
        <v>0</v>
      </c>
      <c r="AB550" s="81">
        <f t="shared" ca="1" si="337"/>
        <v>-8.0689570387056E-2</v>
      </c>
      <c r="AC550" s="79">
        <f t="shared" ca="1" si="338"/>
        <v>736.55982430587187</v>
      </c>
      <c r="AE550" s="55">
        <f t="shared" ca="1" si="356"/>
        <v>0</v>
      </c>
      <c r="AF550" s="78">
        <f t="shared" ca="1" si="357"/>
        <v>4.1504550867967176E-5</v>
      </c>
      <c r="AR550" s="69">
        <f t="shared" si="346"/>
        <v>46</v>
      </c>
      <c r="AS550" s="70">
        <f t="shared" si="358"/>
        <v>547</v>
      </c>
      <c r="AT550" s="71">
        <f t="shared" ca="1" si="365"/>
        <v>7.3860718231663633E-3</v>
      </c>
      <c r="AU550" s="72">
        <f t="shared" ca="1" si="347"/>
        <v>9.059659612918658E-3</v>
      </c>
      <c r="AV550" s="73">
        <f t="shared" ca="1" si="348"/>
        <v>1.0090596596129187</v>
      </c>
      <c r="AW550" s="74">
        <f ca="1">PRODUCT(AV$4:AV550)</f>
        <v>129.60175098706367</v>
      </c>
      <c r="BO550" s="70">
        <f t="shared" si="359"/>
        <v>547</v>
      </c>
      <c r="BP550" s="171">
        <f t="shared" ca="1" si="362"/>
        <v>0.1143</v>
      </c>
      <c r="BQ550" s="172">
        <f t="shared" ca="1" si="349"/>
        <v>9.059659612918658E-3</v>
      </c>
      <c r="BR550" s="172">
        <f t="shared" ca="1" si="361"/>
        <v>7.7159451348756854E-3</v>
      </c>
    </row>
    <row r="551" spans="5:70">
      <c r="E551">
        <f t="shared" si="363"/>
        <v>548</v>
      </c>
      <c r="F551" s="64">
        <f t="shared" si="350"/>
        <v>100.58333333333151</v>
      </c>
      <c r="G551" s="55">
        <f t="shared" si="331"/>
        <v>0</v>
      </c>
      <c r="H551" s="78">
        <f t="shared" si="360"/>
        <v>1</v>
      </c>
      <c r="I551" s="79">
        <f t="shared" ca="1" si="339"/>
        <v>6240605.9098402681</v>
      </c>
      <c r="J551" s="79">
        <f t="shared" ca="1" si="332"/>
        <v>56537.765321521372</v>
      </c>
      <c r="K551" s="80">
        <f t="shared" ca="1" si="333"/>
        <v>-20</v>
      </c>
      <c r="L551" s="80">
        <f t="shared" ca="1" si="340"/>
        <v>-5200.5049248668902</v>
      </c>
      <c r="M551" s="80">
        <f t="shared" ca="1" si="364"/>
        <v>0</v>
      </c>
      <c r="N551" s="80">
        <f t="shared" ca="1" si="341"/>
        <v>0</v>
      </c>
      <c r="O551" s="81">
        <f t="shared" ca="1" si="334"/>
        <v>-1944.1138067905574</v>
      </c>
      <c r="P551" s="79">
        <f t="shared" ca="1" si="335"/>
        <v>6289979.0564301312</v>
      </c>
      <c r="R551">
        <f t="shared" ca="1" si="342"/>
        <v>668</v>
      </c>
      <c r="S551" s="78">
        <f t="shared" ca="1" si="351"/>
        <v>110.58333333333074</v>
      </c>
      <c r="T551" s="55">
        <f t="shared" ca="1" si="343"/>
        <v>0</v>
      </c>
      <c r="U551" s="78">
        <f t="shared" ca="1" si="344"/>
        <v>4.1504550867967176E-5</v>
      </c>
      <c r="V551" s="79">
        <f t="shared" ca="1" si="352"/>
        <v>736.55982430587187</v>
      </c>
      <c r="W551" s="79">
        <f t="shared" ca="1" si="336"/>
        <v>6.67298129276237</v>
      </c>
      <c r="X551" s="80">
        <f t="shared" ca="1" si="353"/>
        <v>-8.3009101735934349E-4</v>
      </c>
      <c r="Y551" s="80">
        <f t="shared" ca="1" si="354"/>
        <v>-0.30689992679411332</v>
      </c>
      <c r="Z551" s="80">
        <f t="shared" ca="1" si="345"/>
        <v>0</v>
      </c>
      <c r="AA551" s="80">
        <f t="shared" ca="1" si="355"/>
        <v>0</v>
      </c>
      <c r="AB551" s="81">
        <f t="shared" ca="1" si="337"/>
        <v>-8.0689570387056E-2</v>
      </c>
      <c r="AC551" s="79">
        <f t="shared" ca="1" si="338"/>
        <v>742.84438601043564</v>
      </c>
      <c r="AE551" s="55">
        <f t="shared" ca="1" si="356"/>
        <v>0</v>
      </c>
      <c r="AF551" s="78">
        <f t="shared" ca="1" si="357"/>
        <v>4.1504550867967176E-5</v>
      </c>
      <c r="AR551" s="69">
        <f t="shared" si="346"/>
        <v>46</v>
      </c>
      <c r="AS551" s="70">
        <f t="shared" si="358"/>
        <v>548</v>
      </c>
      <c r="AT551" s="71">
        <f t="shared" ca="1" si="365"/>
        <v>7.3191565265719061E-3</v>
      </c>
      <c r="AU551" s="72">
        <f t="shared" ca="1" si="347"/>
        <v>9.059659612918658E-3</v>
      </c>
      <c r="AV551" s="73">
        <f t="shared" ca="1" si="348"/>
        <v>1.0090596596129187</v>
      </c>
      <c r="AW551" s="74">
        <f ca="1">PRODUCT(AV$4:AV551)</f>
        <v>130.7758987362447</v>
      </c>
      <c r="BO551" s="70">
        <f t="shared" si="359"/>
        <v>548</v>
      </c>
      <c r="BP551" s="171">
        <f t="shared" ca="1" si="362"/>
        <v>0.1143</v>
      </c>
      <c r="BQ551" s="172">
        <f t="shared" ca="1" si="349"/>
        <v>9.059659612918658E-3</v>
      </c>
      <c r="BR551" s="172">
        <f t="shared" ca="1" si="361"/>
        <v>7.6466689173121521E-3</v>
      </c>
    </row>
    <row r="552" spans="5:70">
      <c r="E552">
        <f t="shared" si="363"/>
        <v>549</v>
      </c>
      <c r="F552" s="64">
        <f t="shared" si="350"/>
        <v>100.66666666666484</v>
      </c>
      <c r="G552" s="55">
        <f t="shared" si="331"/>
        <v>0</v>
      </c>
      <c r="H552" s="78">
        <f t="shared" si="360"/>
        <v>1</v>
      </c>
      <c r="I552" s="79">
        <f t="shared" ca="1" si="339"/>
        <v>6289979.0564301312</v>
      </c>
      <c r="J552" s="79">
        <f t="shared" ca="1" si="332"/>
        <v>56985.06922364427</v>
      </c>
      <c r="K552" s="80">
        <f t="shared" ca="1" si="333"/>
        <v>-20</v>
      </c>
      <c r="L552" s="80">
        <f t="shared" ca="1" si="340"/>
        <v>-5241.6492136917759</v>
      </c>
      <c r="M552" s="80">
        <f t="shared" ca="1" si="364"/>
        <v>0</v>
      </c>
      <c r="N552" s="80">
        <f t="shared" ca="1" si="341"/>
        <v>0</v>
      </c>
      <c r="O552" s="81">
        <f t="shared" ca="1" si="334"/>
        <v>-1944.1138067905574</v>
      </c>
      <c r="P552" s="79">
        <f t="shared" ca="1" si="335"/>
        <v>6339758.3626332926</v>
      </c>
      <c r="R552">
        <f t="shared" ca="1" si="342"/>
        <v>669</v>
      </c>
      <c r="S552" s="78">
        <f t="shared" ca="1" si="351"/>
        <v>110.66666666666407</v>
      </c>
      <c r="T552" s="55">
        <f t="shared" ca="1" si="343"/>
        <v>0</v>
      </c>
      <c r="U552" s="78">
        <f t="shared" ca="1" si="344"/>
        <v>4.1504550867967176E-5</v>
      </c>
      <c r="V552" s="79">
        <f t="shared" ca="1" si="352"/>
        <v>742.84438601043564</v>
      </c>
      <c r="W552" s="79">
        <f t="shared" ca="1" si="336"/>
        <v>6.7299172826221012</v>
      </c>
      <c r="X552" s="80">
        <f t="shared" ca="1" si="353"/>
        <v>-8.3009101735934349E-4</v>
      </c>
      <c r="Y552" s="80">
        <f t="shared" ca="1" si="354"/>
        <v>-0.30951849417101485</v>
      </c>
      <c r="Z552" s="80">
        <f t="shared" ca="1" si="345"/>
        <v>0</v>
      </c>
      <c r="AA552" s="80">
        <f t="shared" ca="1" si="355"/>
        <v>0</v>
      </c>
      <c r="AB552" s="81">
        <f t="shared" ca="1" si="337"/>
        <v>-8.0689570387056E-2</v>
      </c>
      <c r="AC552" s="79">
        <f t="shared" ca="1" si="338"/>
        <v>749.18326513748218</v>
      </c>
      <c r="AE552" s="55">
        <f t="shared" ca="1" si="356"/>
        <v>0</v>
      </c>
      <c r="AF552" s="78">
        <f t="shared" ca="1" si="357"/>
        <v>4.1504550867967176E-5</v>
      </c>
      <c r="AR552" s="69">
        <f t="shared" si="346"/>
        <v>46</v>
      </c>
      <c r="AS552" s="70">
        <f t="shared" si="358"/>
        <v>549</v>
      </c>
      <c r="AT552" s="71">
        <f t="shared" ca="1" si="365"/>
        <v>7.2528474597874926E-3</v>
      </c>
      <c r="AU552" s="72">
        <f t="shared" ca="1" si="347"/>
        <v>9.059659612918658E-3</v>
      </c>
      <c r="AV552" s="73">
        <f t="shared" ca="1" si="348"/>
        <v>1.0090596596129187</v>
      </c>
      <c r="AW552" s="74">
        <f ca="1">PRODUCT(AV$4:AV552)</f>
        <v>131.9606838643686</v>
      </c>
      <c r="BO552" s="70">
        <f t="shared" si="359"/>
        <v>549</v>
      </c>
      <c r="BP552" s="171">
        <f t="shared" ca="1" si="362"/>
        <v>0.1143</v>
      </c>
      <c r="BQ552" s="172">
        <f t="shared" ca="1" si="349"/>
        <v>9.059659612918658E-3</v>
      </c>
      <c r="BR552" s="172">
        <f t="shared" ca="1" si="361"/>
        <v>7.5780146837358059E-3</v>
      </c>
    </row>
    <row r="553" spans="5:70">
      <c r="E553">
        <f t="shared" si="363"/>
        <v>550</v>
      </c>
      <c r="F553" s="64">
        <f t="shared" si="350"/>
        <v>100.74999999999817</v>
      </c>
      <c r="G553" s="55">
        <f t="shared" si="331"/>
        <v>0</v>
      </c>
      <c r="H553" s="78">
        <f t="shared" si="360"/>
        <v>1</v>
      </c>
      <c r="I553" s="79">
        <f t="shared" ca="1" si="339"/>
        <v>6339758.3626332926</v>
      </c>
      <c r="J553" s="79">
        <f t="shared" ca="1" si="332"/>
        <v>57436.052793612158</v>
      </c>
      <c r="K553" s="80">
        <f t="shared" ca="1" si="333"/>
        <v>-20</v>
      </c>
      <c r="L553" s="80">
        <f t="shared" ca="1" si="340"/>
        <v>-5283.1319688610774</v>
      </c>
      <c r="M553" s="80">
        <f t="shared" ca="1" si="364"/>
        <v>0</v>
      </c>
      <c r="N553" s="80">
        <f t="shared" ca="1" si="341"/>
        <v>0</v>
      </c>
      <c r="O553" s="81">
        <f t="shared" ca="1" si="334"/>
        <v>-1944.1138067905574</v>
      </c>
      <c r="P553" s="79">
        <f t="shared" ca="1" si="335"/>
        <v>6389947.1696512522</v>
      </c>
      <c r="R553">
        <f t="shared" ca="1" si="342"/>
        <v>670</v>
      </c>
      <c r="S553" s="78">
        <f t="shared" ca="1" si="351"/>
        <v>110.7499999999974</v>
      </c>
      <c r="T553" s="55">
        <f t="shared" ca="1" si="343"/>
        <v>0</v>
      </c>
      <c r="U553" s="78">
        <f t="shared" ca="1" si="344"/>
        <v>4.1504550867967176E-5</v>
      </c>
      <c r="V553" s="79">
        <f t="shared" ca="1" si="352"/>
        <v>749.18326513748218</v>
      </c>
      <c r="W553" s="79">
        <f t="shared" ca="1" si="336"/>
        <v>6.7873453698405779</v>
      </c>
      <c r="X553" s="80">
        <f t="shared" ca="1" si="353"/>
        <v>-8.3009101735934349E-4</v>
      </c>
      <c r="Y553" s="80">
        <f t="shared" ca="1" si="354"/>
        <v>-0.31215969380728426</v>
      </c>
      <c r="Z553" s="80">
        <f t="shared" ca="1" si="345"/>
        <v>0</v>
      </c>
      <c r="AA553" s="80">
        <f t="shared" ca="1" si="355"/>
        <v>0</v>
      </c>
      <c r="AB553" s="81">
        <f t="shared" ca="1" si="337"/>
        <v>-8.0689570387056E-2</v>
      </c>
      <c r="AC553" s="79">
        <f t="shared" ca="1" si="338"/>
        <v>755.57693115211089</v>
      </c>
      <c r="AE553" s="55">
        <f t="shared" ca="1" si="356"/>
        <v>0</v>
      </c>
      <c r="AF553" s="78">
        <f t="shared" ca="1" si="357"/>
        <v>4.1504550867967176E-5</v>
      </c>
      <c r="AR553" s="69">
        <f t="shared" si="346"/>
        <v>46</v>
      </c>
      <c r="AS553" s="70">
        <f t="shared" si="358"/>
        <v>550</v>
      </c>
      <c r="AT553" s="71">
        <f t="shared" ca="1" si="365"/>
        <v>7.1871391305773965E-3</v>
      </c>
      <c r="AU553" s="72">
        <f t="shared" ca="1" si="347"/>
        <v>9.059659612918658E-3</v>
      </c>
      <c r="AV553" s="73">
        <f t="shared" ca="1" si="348"/>
        <v>1.0090596596129187</v>
      </c>
      <c r="AW553" s="74">
        <f ca="1">PRODUCT(AV$4:AV553)</f>
        <v>133.15620274246774</v>
      </c>
      <c r="BO553" s="70">
        <f t="shared" si="359"/>
        <v>550</v>
      </c>
      <c r="BP553" s="171">
        <f t="shared" ca="1" si="362"/>
        <v>0.1143</v>
      </c>
      <c r="BQ553" s="172">
        <f t="shared" ca="1" si="349"/>
        <v>9.059659612918658E-3</v>
      </c>
      <c r="BR553" s="172">
        <f t="shared" ca="1" si="361"/>
        <v>7.5099768497759369E-3</v>
      </c>
    </row>
    <row r="554" spans="5:70">
      <c r="E554">
        <f t="shared" si="363"/>
        <v>551</v>
      </c>
      <c r="F554" s="64">
        <f t="shared" si="350"/>
        <v>100.8333333333315</v>
      </c>
      <c r="G554" s="55">
        <f t="shared" si="331"/>
        <v>0</v>
      </c>
      <c r="H554" s="78">
        <f t="shared" si="360"/>
        <v>1</v>
      </c>
      <c r="I554" s="79">
        <f t="shared" ca="1" si="339"/>
        <v>6389947.1696512522</v>
      </c>
      <c r="J554" s="79">
        <f t="shared" ca="1" si="332"/>
        <v>57890.746301573337</v>
      </c>
      <c r="K554" s="80">
        <f t="shared" ca="1" si="333"/>
        <v>-20</v>
      </c>
      <c r="L554" s="80">
        <f t="shared" ca="1" si="340"/>
        <v>-5324.9559747093772</v>
      </c>
      <c r="M554" s="80">
        <f t="shared" ca="1" si="364"/>
        <v>0</v>
      </c>
      <c r="N554" s="80">
        <f t="shared" ca="1" si="341"/>
        <v>0</v>
      </c>
      <c r="O554" s="81">
        <f t="shared" ca="1" si="334"/>
        <v>-1944.1138067905574</v>
      </c>
      <c r="P554" s="79">
        <f t="shared" ca="1" si="335"/>
        <v>6440548.846171326</v>
      </c>
      <c r="R554">
        <f t="shared" ca="1" si="342"/>
        <v>671</v>
      </c>
      <c r="S554" s="78">
        <f t="shared" ca="1" si="351"/>
        <v>110.83333333333073</v>
      </c>
      <c r="T554" s="55">
        <f t="shared" ca="1" si="343"/>
        <v>0</v>
      </c>
      <c r="U554" s="78">
        <f t="shared" ca="1" si="344"/>
        <v>4.1504550867967176E-5</v>
      </c>
      <c r="V554" s="79">
        <f t="shared" ca="1" si="352"/>
        <v>755.57693115211089</v>
      </c>
      <c r="W554" s="79">
        <f t="shared" ca="1" si="336"/>
        <v>6.8452698076118006</v>
      </c>
      <c r="X554" s="80">
        <f t="shared" ca="1" si="353"/>
        <v>-8.3009101735934349E-4</v>
      </c>
      <c r="Y554" s="80">
        <f t="shared" ca="1" si="354"/>
        <v>-0.31482372131337955</v>
      </c>
      <c r="Z554" s="80">
        <f t="shared" ca="1" si="345"/>
        <v>0</v>
      </c>
      <c r="AA554" s="80">
        <f t="shared" ca="1" si="355"/>
        <v>0</v>
      </c>
      <c r="AB554" s="81">
        <f t="shared" ca="1" si="337"/>
        <v>-8.0689570387056E-2</v>
      </c>
      <c r="AC554" s="79">
        <f t="shared" ca="1" si="338"/>
        <v>762.02585757700479</v>
      </c>
      <c r="AE554" s="55">
        <f t="shared" ca="1" si="356"/>
        <v>0</v>
      </c>
      <c r="AF554" s="78">
        <f t="shared" ca="1" si="357"/>
        <v>4.1504550867967176E-5</v>
      </c>
      <c r="AR554" s="69">
        <f t="shared" si="346"/>
        <v>46</v>
      </c>
      <c r="AS554" s="70">
        <f t="shared" si="358"/>
        <v>551</v>
      </c>
      <c r="AT554" s="71">
        <f t="shared" ca="1" si="365"/>
        <v>7.1220260964636774E-3</v>
      </c>
      <c r="AU554" s="72">
        <f t="shared" ca="1" si="347"/>
        <v>9.059659612918658E-3</v>
      </c>
      <c r="AV554" s="73">
        <f t="shared" ca="1" si="348"/>
        <v>1.0090596596129187</v>
      </c>
      <c r="AW554" s="74">
        <f ca="1">PRODUCT(AV$4:AV554)</f>
        <v>134.36255261466329</v>
      </c>
      <c r="BO554" s="70">
        <f t="shared" si="359"/>
        <v>551</v>
      </c>
      <c r="BP554" s="171">
        <f t="shared" ca="1" si="362"/>
        <v>0.1143</v>
      </c>
      <c r="BQ554" s="172">
        <f t="shared" ca="1" si="349"/>
        <v>9.059659612918658E-3</v>
      </c>
      <c r="BR554" s="172">
        <f t="shared" ca="1" si="361"/>
        <v>7.4425498812000961E-3</v>
      </c>
    </row>
    <row r="555" spans="5:70">
      <c r="E555">
        <f t="shared" si="363"/>
        <v>552</v>
      </c>
      <c r="F555" s="64">
        <f t="shared" si="350"/>
        <v>100.91666666666482</v>
      </c>
      <c r="G555" s="55">
        <f t="shared" si="331"/>
        <v>0</v>
      </c>
      <c r="H555" s="78">
        <f t="shared" si="360"/>
        <v>1</v>
      </c>
      <c r="I555" s="79">
        <f t="shared" ca="1" si="339"/>
        <v>6440548.846171326</v>
      </c>
      <c r="J555" s="79">
        <f t="shared" ca="1" si="332"/>
        <v>58349.180266688221</v>
      </c>
      <c r="K555" s="80">
        <f t="shared" ca="1" si="333"/>
        <v>-20</v>
      </c>
      <c r="L555" s="80">
        <f t="shared" ca="1" si="340"/>
        <v>-5367.1240384761049</v>
      </c>
      <c r="M555" s="80">
        <f t="shared" ca="1" si="364"/>
        <v>0</v>
      </c>
      <c r="N555" s="80">
        <f t="shared" ca="1" si="341"/>
        <v>0</v>
      </c>
      <c r="O555" s="81">
        <f t="shared" ca="1" si="334"/>
        <v>-1944.1138067905574</v>
      </c>
      <c r="P555" s="79">
        <f t="shared" ca="1" si="335"/>
        <v>6491566.7885927474</v>
      </c>
      <c r="R555">
        <f t="shared" ca="1" si="342"/>
        <v>672</v>
      </c>
      <c r="S555" s="78">
        <f t="shared" ca="1" si="351"/>
        <v>110.91666666666406</v>
      </c>
      <c r="T555" s="55">
        <f t="shared" ca="1" si="343"/>
        <v>0</v>
      </c>
      <c r="U555" s="78">
        <f t="shared" ca="1" si="344"/>
        <v>4.1504550867967176E-5</v>
      </c>
      <c r="V555" s="79">
        <f t="shared" ca="1" si="352"/>
        <v>762.02585757700479</v>
      </c>
      <c r="W555" s="79">
        <f t="shared" ca="1" si="336"/>
        <v>6.9036948858900953</v>
      </c>
      <c r="X555" s="80">
        <f t="shared" ca="1" si="353"/>
        <v>-8.3009101735934349E-4</v>
      </c>
      <c r="Y555" s="80">
        <f t="shared" ca="1" si="354"/>
        <v>-0.31751077399041866</v>
      </c>
      <c r="Z555" s="80">
        <f t="shared" ca="1" si="345"/>
        <v>0</v>
      </c>
      <c r="AA555" s="80">
        <f t="shared" ca="1" si="355"/>
        <v>0</v>
      </c>
      <c r="AB555" s="81">
        <f t="shared" ca="1" si="337"/>
        <v>-8.0689570387056E-2</v>
      </c>
      <c r="AC555" s="79">
        <f t="shared" ca="1" si="338"/>
        <v>768.53052202749996</v>
      </c>
      <c r="AE555" s="55">
        <f t="shared" ca="1" si="356"/>
        <v>0</v>
      </c>
      <c r="AF555" s="78">
        <f t="shared" ca="1" si="357"/>
        <v>4.1504550867967176E-5</v>
      </c>
      <c r="AR555" s="69">
        <f t="shared" si="346"/>
        <v>46</v>
      </c>
      <c r="AS555" s="70">
        <f t="shared" si="358"/>
        <v>552</v>
      </c>
      <c r="AT555" s="71">
        <f t="shared" ca="1" si="365"/>
        <v>7.0575029642753924E-3</v>
      </c>
      <c r="AU555" s="72">
        <f t="shared" ca="1" si="347"/>
        <v>9.059659612918658E-3</v>
      </c>
      <c r="AV555" s="73">
        <f t="shared" ca="1" si="348"/>
        <v>1.0090596596129187</v>
      </c>
      <c r="AW555" s="74">
        <f ca="1">PRODUCT(AV$4:AV555)</f>
        <v>135.579831606075</v>
      </c>
      <c r="BO555" s="70">
        <f t="shared" si="359"/>
        <v>552</v>
      </c>
      <c r="BP555" s="171">
        <f t="shared" ca="1" si="362"/>
        <v>0.1143</v>
      </c>
      <c r="BQ555" s="172">
        <f t="shared" ca="1" si="349"/>
        <v>9.059659612918658E-3</v>
      </c>
      <c r="BR555" s="172">
        <f t="shared" ca="1" si="361"/>
        <v>7.3757282934639396E-3</v>
      </c>
    </row>
    <row r="556" spans="5:70">
      <c r="E556">
        <f t="shared" si="363"/>
        <v>553</v>
      </c>
      <c r="F556" s="64">
        <f t="shared" si="350"/>
        <v>100.99999999999815</v>
      </c>
      <c r="G556" s="55">
        <f t="shared" si="331"/>
        <v>0</v>
      </c>
      <c r="H556" s="78">
        <f t="shared" si="360"/>
        <v>1</v>
      </c>
      <c r="I556" s="79">
        <f t="shared" ca="1" si="339"/>
        <v>6491566.7885927474</v>
      </c>
      <c r="J556" s="79">
        <f t="shared" ca="1" si="332"/>
        <v>58811.385459177785</v>
      </c>
      <c r="K556" s="80">
        <f t="shared" ca="1" si="333"/>
        <v>-20</v>
      </c>
      <c r="L556" s="80">
        <f t="shared" ca="1" si="340"/>
        <v>-5409.638990493957</v>
      </c>
      <c r="M556" s="80">
        <f t="shared" ca="1" si="364"/>
        <v>-48686.750914445605</v>
      </c>
      <c r="N556" s="80">
        <f t="shared" ca="1" si="341"/>
        <v>0</v>
      </c>
      <c r="O556" s="81">
        <f t="shared" ca="1" si="334"/>
        <v>-1944.1138067905574</v>
      </c>
      <c r="P556" s="79">
        <f t="shared" ca="1" si="335"/>
        <v>6494317.6703401962</v>
      </c>
      <c r="R556">
        <f t="shared" ca="1" si="342"/>
        <v>673</v>
      </c>
      <c r="S556" s="78">
        <f t="shared" ca="1" si="351"/>
        <v>110.99999999999739</v>
      </c>
      <c r="T556" s="55">
        <f t="shared" ca="1" si="343"/>
        <v>0</v>
      </c>
      <c r="U556" s="78">
        <f t="shared" ca="1" si="344"/>
        <v>4.1504550867967176E-5</v>
      </c>
      <c r="V556" s="79">
        <f t="shared" ca="1" si="352"/>
        <v>768.53052202749996</v>
      </c>
      <c r="W556" s="79">
        <f t="shared" ca="1" si="336"/>
        <v>6.9626249317078344</v>
      </c>
      <c r="X556" s="80">
        <f t="shared" ca="1" si="353"/>
        <v>-8.3009101735934349E-4</v>
      </c>
      <c r="Y556" s="80">
        <f t="shared" ca="1" si="354"/>
        <v>-0.32022105084479169</v>
      </c>
      <c r="Z556" s="80">
        <f t="shared" ca="1" si="345"/>
        <v>-5.7639789152062493</v>
      </c>
      <c r="AA556" s="80">
        <f t="shared" ca="1" si="355"/>
        <v>0</v>
      </c>
      <c r="AB556" s="81">
        <f t="shared" ca="1" si="337"/>
        <v>-8.0689570387056E-2</v>
      </c>
      <c r="AC556" s="79">
        <f t="shared" ca="1" si="338"/>
        <v>769.32742733175223</v>
      </c>
      <c r="AE556" s="55">
        <f t="shared" ca="1" si="356"/>
        <v>0</v>
      </c>
      <c r="AF556" s="78">
        <f t="shared" ca="1" si="357"/>
        <v>4.1504550867967176E-5</v>
      </c>
      <c r="AR556" s="69">
        <f t="shared" si="346"/>
        <v>47</v>
      </c>
      <c r="AS556" s="70">
        <f t="shared" si="358"/>
        <v>553</v>
      </c>
      <c r="AT556" s="71">
        <f t="shared" ca="1" si="365"/>
        <v>6.993564389701893E-3</v>
      </c>
      <c r="AU556" s="72">
        <f t="shared" ca="1" si="347"/>
        <v>9.059659612918658E-3</v>
      </c>
      <c r="AV556" s="73">
        <f t="shared" ca="1" si="348"/>
        <v>1.0090596596129187</v>
      </c>
      <c r="AW556" s="74">
        <f ca="1">PRODUCT(AV$4:AV556)</f>
        <v>136.80813873080288</v>
      </c>
      <c r="BO556" s="70">
        <f t="shared" si="359"/>
        <v>553</v>
      </c>
      <c r="BP556" s="171">
        <f t="shared" ca="1" si="362"/>
        <v>0.1143</v>
      </c>
      <c r="BQ556" s="172">
        <f t="shared" ca="1" si="349"/>
        <v>9.059659612918658E-3</v>
      </c>
      <c r="BR556" s="172">
        <f t="shared" ca="1" si="361"/>
        <v>7.3095066512651125E-3</v>
      </c>
    </row>
    <row r="557" spans="5:70">
      <c r="E557">
        <f t="shared" si="363"/>
        <v>554</v>
      </c>
      <c r="F557" s="64">
        <f t="shared" si="350"/>
        <v>101.08333333333148</v>
      </c>
      <c r="G557" s="55">
        <f t="shared" si="331"/>
        <v>0</v>
      </c>
      <c r="H557" s="78">
        <f t="shared" si="360"/>
        <v>1</v>
      </c>
      <c r="I557" s="79">
        <f t="shared" ca="1" si="339"/>
        <v>6494317.6703401962</v>
      </c>
      <c r="J557" s="79">
        <f t="shared" ca="1" si="332"/>
        <v>58836.307511445062</v>
      </c>
      <c r="K557" s="80">
        <f t="shared" ca="1" si="333"/>
        <v>-20</v>
      </c>
      <c r="L557" s="80">
        <f t="shared" ca="1" si="340"/>
        <v>-5411.9313919501637</v>
      </c>
      <c r="M557" s="80">
        <f t="shared" ca="1" si="364"/>
        <v>0</v>
      </c>
      <c r="N557" s="80">
        <f t="shared" ca="1" si="341"/>
        <v>0</v>
      </c>
      <c r="O557" s="81">
        <f t="shared" ca="1" si="334"/>
        <v>-1944.1138067905574</v>
      </c>
      <c r="P557" s="79">
        <f t="shared" ca="1" si="335"/>
        <v>6545777.9326529009</v>
      </c>
      <c r="R557">
        <f t="shared" ca="1" si="342"/>
        <v>674</v>
      </c>
      <c r="S557" s="78">
        <f t="shared" ca="1" si="351"/>
        <v>111.08333333333071</v>
      </c>
      <c r="T557" s="55">
        <f t="shared" ca="1" si="343"/>
        <v>0</v>
      </c>
      <c r="U557" s="78">
        <f t="shared" ca="1" si="344"/>
        <v>4.1504550867967176E-5</v>
      </c>
      <c r="V557" s="79">
        <f t="shared" ca="1" si="352"/>
        <v>769.32742733175223</v>
      </c>
      <c r="W557" s="79">
        <f t="shared" ca="1" si="336"/>
        <v>6.9698446225080897</v>
      </c>
      <c r="X557" s="80">
        <f t="shared" ca="1" si="353"/>
        <v>-8.3009101735934349E-4</v>
      </c>
      <c r="Y557" s="80">
        <f t="shared" ca="1" si="354"/>
        <v>-0.32055309472156346</v>
      </c>
      <c r="Z557" s="80">
        <f t="shared" ca="1" si="345"/>
        <v>0</v>
      </c>
      <c r="AA557" s="80">
        <f t="shared" ca="1" si="355"/>
        <v>0</v>
      </c>
      <c r="AB557" s="81">
        <f t="shared" ca="1" si="337"/>
        <v>-8.0689570387056E-2</v>
      </c>
      <c r="AC557" s="79">
        <f t="shared" ca="1" si="338"/>
        <v>775.89519919813415</v>
      </c>
      <c r="AE557" s="55">
        <f t="shared" ca="1" si="356"/>
        <v>0</v>
      </c>
      <c r="AF557" s="78">
        <f t="shared" ca="1" si="357"/>
        <v>4.1504550867967176E-5</v>
      </c>
      <c r="AR557" s="69">
        <f t="shared" si="346"/>
        <v>47</v>
      </c>
      <c r="AS557" s="70">
        <f t="shared" si="358"/>
        <v>554</v>
      </c>
      <c r="AT557" s="71">
        <f t="shared" ca="1" si="365"/>
        <v>6.9302050768501643E-3</v>
      </c>
      <c r="AU557" s="72">
        <f t="shared" ca="1" si="347"/>
        <v>9.059659612918658E-3</v>
      </c>
      <c r="AV557" s="73">
        <f t="shared" ca="1" si="348"/>
        <v>1.0090596596129187</v>
      </c>
      <c r="AW557" s="74">
        <f ca="1">PRODUCT(AV$4:AV557)</f>
        <v>138.0475738999809</v>
      </c>
      <c r="BO557" s="70">
        <f t="shared" si="359"/>
        <v>554</v>
      </c>
      <c r="BP557" s="171">
        <f t="shared" ca="1" si="362"/>
        <v>0.1143</v>
      </c>
      <c r="BQ557" s="172">
        <f t="shared" ca="1" si="349"/>
        <v>9.059659612918658E-3</v>
      </c>
      <c r="BR557" s="172">
        <f t="shared" ca="1" si="361"/>
        <v>7.2438795681011399E-3</v>
      </c>
    </row>
    <row r="558" spans="5:70">
      <c r="E558">
        <f t="shared" si="363"/>
        <v>555</v>
      </c>
      <c r="F558" s="64">
        <f t="shared" si="350"/>
        <v>101.16666666666481</v>
      </c>
      <c r="G558" s="55">
        <f t="shared" si="331"/>
        <v>0</v>
      </c>
      <c r="H558" s="78">
        <f t="shared" si="360"/>
        <v>1</v>
      </c>
      <c r="I558" s="79">
        <f t="shared" ca="1" si="339"/>
        <v>6545777.9326529009</v>
      </c>
      <c r="J558" s="79">
        <f t="shared" ca="1" si="332"/>
        <v>59302.519971589674</v>
      </c>
      <c r="K558" s="80">
        <f t="shared" ca="1" si="333"/>
        <v>-20</v>
      </c>
      <c r="L558" s="80">
        <f t="shared" ca="1" si="340"/>
        <v>-5454.814943877418</v>
      </c>
      <c r="M558" s="80">
        <f t="shared" ca="1" si="364"/>
        <v>0</v>
      </c>
      <c r="N558" s="80">
        <f t="shared" ca="1" si="341"/>
        <v>0</v>
      </c>
      <c r="O558" s="81">
        <f t="shared" ca="1" si="334"/>
        <v>-1944.1138067905574</v>
      </c>
      <c r="P558" s="79">
        <f t="shared" ca="1" si="335"/>
        <v>6597661.5238738228</v>
      </c>
      <c r="R558">
        <f t="shared" ca="1" si="342"/>
        <v>675</v>
      </c>
      <c r="S558" s="78">
        <f t="shared" ca="1" si="351"/>
        <v>111.16666666666404</v>
      </c>
      <c r="T558" s="55">
        <f t="shared" ca="1" si="343"/>
        <v>0</v>
      </c>
      <c r="U558" s="78">
        <f t="shared" ca="1" si="344"/>
        <v>4.1504550867967176E-5</v>
      </c>
      <c r="V558" s="79">
        <f t="shared" ca="1" si="352"/>
        <v>775.89519919813415</v>
      </c>
      <c r="W558" s="79">
        <f t="shared" ca="1" si="336"/>
        <v>7.0293464000328134</v>
      </c>
      <c r="X558" s="80">
        <f t="shared" ca="1" si="353"/>
        <v>-8.3009101735934349E-4</v>
      </c>
      <c r="Y558" s="80">
        <f t="shared" ca="1" si="354"/>
        <v>-0.3232896663325559</v>
      </c>
      <c r="Z558" s="80">
        <f t="shared" ca="1" si="345"/>
        <v>0</v>
      </c>
      <c r="AA558" s="80">
        <f t="shared" ca="1" si="355"/>
        <v>0</v>
      </c>
      <c r="AB558" s="81">
        <f t="shared" ca="1" si="337"/>
        <v>-8.0689570387056E-2</v>
      </c>
      <c r="AC558" s="79">
        <f t="shared" ca="1" si="338"/>
        <v>782.51973627042992</v>
      </c>
      <c r="AE558" s="55">
        <f t="shared" ca="1" si="356"/>
        <v>0</v>
      </c>
      <c r="AF558" s="78">
        <f t="shared" ca="1" si="357"/>
        <v>4.1504550867967176E-5</v>
      </c>
      <c r="AR558" s="69">
        <f t="shared" si="346"/>
        <v>47</v>
      </c>
      <c r="AS558" s="70">
        <f t="shared" si="358"/>
        <v>555</v>
      </c>
      <c r="AT558" s="71">
        <f t="shared" ca="1" si="365"/>
        <v>6.867419777806181E-3</v>
      </c>
      <c r="AU558" s="72">
        <f t="shared" ca="1" si="347"/>
        <v>9.059659612918658E-3</v>
      </c>
      <c r="AV558" s="73">
        <f t="shared" ca="1" si="348"/>
        <v>1.0090596596129187</v>
      </c>
      <c r="AW558" s="74">
        <f ca="1">PRODUCT(AV$4:AV558)</f>
        <v>139.29823792990396</v>
      </c>
      <c r="BO558" s="70">
        <f t="shared" si="359"/>
        <v>555</v>
      </c>
      <c r="BP558" s="171">
        <f t="shared" ca="1" si="362"/>
        <v>0.1143</v>
      </c>
      <c r="BQ558" s="172">
        <f t="shared" ca="1" si="349"/>
        <v>9.059659612918658E-3</v>
      </c>
      <c r="BR558" s="172">
        <f t="shared" ca="1" si="361"/>
        <v>7.1788417058312841E-3</v>
      </c>
    </row>
    <row r="559" spans="5:70">
      <c r="E559">
        <f t="shared" si="363"/>
        <v>556</v>
      </c>
      <c r="F559" s="64">
        <f t="shared" si="350"/>
        <v>101.24999999999814</v>
      </c>
      <c r="G559" s="55">
        <f t="shared" si="331"/>
        <v>0</v>
      </c>
      <c r="H559" s="78">
        <f t="shared" si="360"/>
        <v>1</v>
      </c>
      <c r="I559" s="79">
        <f t="shared" ca="1" si="339"/>
        <v>6597661.5238738228</v>
      </c>
      <c r="J559" s="79">
        <f t="shared" ca="1" si="332"/>
        <v>59772.567647547039</v>
      </c>
      <c r="K559" s="80">
        <f t="shared" ca="1" si="333"/>
        <v>-20</v>
      </c>
      <c r="L559" s="80">
        <f t="shared" ca="1" si="340"/>
        <v>-5498.0512698948523</v>
      </c>
      <c r="M559" s="80">
        <f t="shared" ca="1" si="364"/>
        <v>0</v>
      </c>
      <c r="N559" s="80">
        <f t="shared" ca="1" si="341"/>
        <v>0</v>
      </c>
      <c r="O559" s="81">
        <f t="shared" ca="1" si="334"/>
        <v>-1944.1138067905574</v>
      </c>
      <c r="P559" s="79">
        <f t="shared" ca="1" si="335"/>
        <v>6649971.9264446851</v>
      </c>
      <c r="R559">
        <f t="shared" ca="1" si="342"/>
        <v>676</v>
      </c>
      <c r="S559" s="78">
        <f t="shared" ca="1" si="351"/>
        <v>111.24999999999737</v>
      </c>
      <c r="T559" s="55">
        <f t="shared" ca="1" si="343"/>
        <v>0</v>
      </c>
      <c r="U559" s="78">
        <f t="shared" ca="1" si="344"/>
        <v>4.1504550867967176E-5</v>
      </c>
      <c r="V559" s="79">
        <f t="shared" ca="1" si="352"/>
        <v>782.51973627042992</v>
      </c>
      <c r="W559" s="79">
        <f t="shared" ca="1" si="336"/>
        <v>7.0893624510009738</v>
      </c>
      <c r="X559" s="80">
        <f t="shared" ca="1" si="353"/>
        <v>-8.3009101735934349E-4</v>
      </c>
      <c r="Y559" s="80">
        <f t="shared" ca="1" si="354"/>
        <v>-0.32604989011267915</v>
      </c>
      <c r="Z559" s="80">
        <f t="shared" ca="1" si="345"/>
        <v>0</v>
      </c>
      <c r="AA559" s="80">
        <f t="shared" ca="1" si="355"/>
        <v>0</v>
      </c>
      <c r="AB559" s="81">
        <f t="shared" ca="1" si="337"/>
        <v>-8.0689570387056E-2</v>
      </c>
      <c r="AC559" s="79">
        <f t="shared" ca="1" si="338"/>
        <v>789.20152916991367</v>
      </c>
      <c r="AE559" s="55">
        <f t="shared" ca="1" si="356"/>
        <v>0</v>
      </c>
      <c r="AF559" s="78">
        <f t="shared" ca="1" si="357"/>
        <v>4.1504550867967176E-5</v>
      </c>
      <c r="AR559" s="69">
        <f t="shared" si="346"/>
        <v>47</v>
      </c>
      <c r="AS559" s="70">
        <f t="shared" si="358"/>
        <v>556</v>
      </c>
      <c r="AT559" s="71">
        <f t="shared" ca="1" si="365"/>
        <v>6.8052032922002311E-3</v>
      </c>
      <c r="AU559" s="72">
        <f t="shared" ca="1" si="347"/>
        <v>9.059659612918658E-3</v>
      </c>
      <c r="AV559" s="73">
        <f t="shared" ca="1" si="348"/>
        <v>1.0090596596129187</v>
      </c>
      <c r="AW559" s="74">
        <f ca="1">PRODUCT(AV$4:AV559)</f>
        <v>140.56023255022825</v>
      </c>
      <c r="BO559" s="70">
        <f t="shared" si="359"/>
        <v>556</v>
      </c>
      <c r="BP559" s="171">
        <f t="shared" ca="1" si="362"/>
        <v>0.1143</v>
      </c>
      <c r="BQ559" s="172">
        <f t="shared" ca="1" si="349"/>
        <v>9.059659612918658E-3</v>
      </c>
      <c r="BR559" s="172">
        <f t="shared" ca="1" si="361"/>
        <v>7.1143877742423384E-3</v>
      </c>
    </row>
    <row r="560" spans="5:70">
      <c r="E560">
        <f t="shared" si="363"/>
        <v>557</v>
      </c>
      <c r="F560" s="64">
        <f t="shared" si="350"/>
        <v>101.33333333333147</v>
      </c>
      <c r="G560" s="55">
        <f t="shared" si="331"/>
        <v>0</v>
      </c>
      <c r="H560" s="78">
        <f t="shared" si="360"/>
        <v>1</v>
      </c>
      <c r="I560" s="79">
        <f t="shared" ca="1" si="339"/>
        <v>6649971.9264446851</v>
      </c>
      <c r="J560" s="79">
        <f t="shared" ca="1" si="332"/>
        <v>60246.482089053796</v>
      </c>
      <c r="K560" s="80">
        <f t="shared" ca="1" si="333"/>
        <v>-20</v>
      </c>
      <c r="L560" s="80">
        <f t="shared" ca="1" si="340"/>
        <v>-5541.6432720372377</v>
      </c>
      <c r="M560" s="80">
        <f t="shared" ca="1" si="364"/>
        <v>0</v>
      </c>
      <c r="N560" s="80">
        <f t="shared" ca="1" si="341"/>
        <v>0</v>
      </c>
      <c r="O560" s="81">
        <f t="shared" ca="1" si="334"/>
        <v>-1944.1138067905574</v>
      </c>
      <c r="P560" s="79">
        <f t="shared" ca="1" si="335"/>
        <v>6702712.6514549106</v>
      </c>
      <c r="R560">
        <f t="shared" ca="1" si="342"/>
        <v>677</v>
      </c>
      <c r="S560" s="78">
        <f t="shared" ca="1" si="351"/>
        <v>111.3333333333307</v>
      </c>
      <c r="T560" s="55">
        <f t="shared" ca="1" si="343"/>
        <v>0</v>
      </c>
      <c r="U560" s="78">
        <f t="shared" ca="1" si="344"/>
        <v>4.1504550867967176E-5</v>
      </c>
      <c r="V560" s="79">
        <f t="shared" ca="1" si="352"/>
        <v>789.20152916991367</v>
      </c>
      <c r="W560" s="79">
        <f t="shared" ca="1" si="336"/>
        <v>7.1498972202743127</v>
      </c>
      <c r="X560" s="80">
        <f t="shared" ca="1" si="353"/>
        <v>-8.3009101735934349E-4</v>
      </c>
      <c r="Y560" s="80">
        <f t="shared" ca="1" si="354"/>
        <v>-0.32883397048746404</v>
      </c>
      <c r="Z560" s="80">
        <f t="shared" ca="1" si="345"/>
        <v>0</v>
      </c>
      <c r="AA560" s="80">
        <f t="shared" ca="1" si="355"/>
        <v>0</v>
      </c>
      <c r="AB560" s="81">
        <f t="shared" ca="1" si="337"/>
        <v>-8.0689570387056E-2</v>
      </c>
      <c r="AC560" s="79">
        <f t="shared" ca="1" si="338"/>
        <v>795.94107275829595</v>
      </c>
      <c r="AE560" s="55">
        <f t="shared" ca="1" si="356"/>
        <v>0</v>
      </c>
      <c r="AF560" s="78">
        <f t="shared" ca="1" si="357"/>
        <v>4.1504550867967176E-5</v>
      </c>
      <c r="AR560" s="69">
        <f t="shared" si="346"/>
        <v>47</v>
      </c>
      <c r="AS560" s="70">
        <f t="shared" si="358"/>
        <v>557</v>
      </c>
      <c r="AT560" s="71">
        <f t="shared" ca="1" si="365"/>
        <v>6.7435504667761837E-3</v>
      </c>
      <c r="AU560" s="72">
        <f t="shared" ca="1" si="347"/>
        <v>9.059659612918658E-3</v>
      </c>
      <c r="AV560" s="73">
        <f t="shared" ca="1" si="348"/>
        <v>1.0090596596129187</v>
      </c>
      <c r="AW560" s="74">
        <f ca="1">PRODUCT(AV$4:AV560)</f>
        <v>141.83366041224602</v>
      </c>
      <c r="BO560" s="70">
        <f t="shared" si="359"/>
        <v>557</v>
      </c>
      <c r="BP560" s="171">
        <f t="shared" ca="1" si="362"/>
        <v>0.1143</v>
      </c>
      <c r="BQ560" s="172">
        <f t="shared" ca="1" si="349"/>
        <v>9.059659612918658E-3</v>
      </c>
      <c r="BR560" s="172">
        <f t="shared" ca="1" si="361"/>
        <v>7.0505125306183185E-3</v>
      </c>
    </row>
    <row r="561" spans="5:70">
      <c r="E561">
        <f t="shared" si="363"/>
        <v>558</v>
      </c>
      <c r="F561" s="64">
        <f t="shared" si="350"/>
        <v>101.4166666666648</v>
      </c>
      <c r="G561" s="55">
        <f t="shared" si="331"/>
        <v>0</v>
      </c>
      <c r="H561" s="78">
        <f t="shared" si="360"/>
        <v>1</v>
      </c>
      <c r="I561" s="79">
        <f t="shared" ca="1" si="339"/>
        <v>6702712.6514549106</v>
      </c>
      <c r="J561" s="79">
        <f t="shared" ca="1" si="332"/>
        <v>60724.29510538499</v>
      </c>
      <c r="K561" s="80">
        <f t="shared" ca="1" si="333"/>
        <v>-20</v>
      </c>
      <c r="L561" s="80">
        <f t="shared" ca="1" si="340"/>
        <v>-5585.593876212426</v>
      </c>
      <c r="M561" s="80">
        <f t="shared" ca="1" si="364"/>
        <v>0</v>
      </c>
      <c r="N561" s="80">
        <f t="shared" ca="1" si="341"/>
        <v>0</v>
      </c>
      <c r="O561" s="81">
        <f t="shared" ca="1" si="334"/>
        <v>-1944.1138067905574</v>
      </c>
      <c r="P561" s="79">
        <f t="shared" ca="1" si="335"/>
        <v>6755887.2388772918</v>
      </c>
      <c r="R561">
        <f t="shared" ca="1" si="342"/>
        <v>678</v>
      </c>
      <c r="S561" s="78">
        <f t="shared" ca="1" si="351"/>
        <v>111.41666666666403</v>
      </c>
      <c r="T561" s="55">
        <f t="shared" ca="1" si="343"/>
        <v>0</v>
      </c>
      <c r="U561" s="78">
        <f t="shared" ca="1" si="344"/>
        <v>4.1504550867967176E-5</v>
      </c>
      <c r="V561" s="79">
        <f t="shared" ca="1" si="352"/>
        <v>795.94107275829595</v>
      </c>
      <c r="W561" s="79">
        <f t="shared" ca="1" si="336"/>
        <v>7.2109551911314851</v>
      </c>
      <c r="X561" s="80">
        <f t="shared" ca="1" si="353"/>
        <v>-8.3009101735934349E-4</v>
      </c>
      <c r="Y561" s="80">
        <f t="shared" ca="1" si="354"/>
        <v>-0.33164211364928997</v>
      </c>
      <c r="Z561" s="80">
        <f t="shared" ca="1" si="345"/>
        <v>0</v>
      </c>
      <c r="AA561" s="80">
        <f t="shared" ca="1" si="355"/>
        <v>0</v>
      </c>
      <c r="AB561" s="81">
        <f t="shared" ca="1" si="337"/>
        <v>-8.0689570387056E-2</v>
      </c>
      <c r="AC561" s="79">
        <f t="shared" ca="1" si="338"/>
        <v>802.73886617437358</v>
      </c>
      <c r="AE561" s="55">
        <f t="shared" ca="1" si="356"/>
        <v>0</v>
      </c>
      <c r="AF561" s="78">
        <f t="shared" ca="1" si="357"/>
        <v>4.1504550867967176E-5</v>
      </c>
      <c r="AR561" s="69">
        <f t="shared" si="346"/>
        <v>47</v>
      </c>
      <c r="AS561" s="70">
        <f t="shared" si="358"/>
        <v>558</v>
      </c>
      <c r="AT561" s="71">
        <f t="shared" ca="1" si="365"/>
        <v>6.6824561949646527E-3</v>
      </c>
      <c r="AU561" s="72">
        <f t="shared" ca="1" si="347"/>
        <v>9.059659612918658E-3</v>
      </c>
      <c r="AV561" s="73">
        <f t="shared" ca="1" si="348"/>
        <v>1.0090596596129187</v>
      </c>
      <c r="AW561" s="74">
        <f ca="1">PRODUCT(AV$4:AV561)</f>
        <v>143.11862509723525</v>
      </c>
      <c r="BO561" s="70">
        <f t="shared" si="359"/>
        <v>558</v>
      </c>
      <c r="BP561" s="171">
        <f t="shared" ca="1" si="362"/>
        <v>0.1143</v>
      </c>
      <c r="BQ561" s="172">
        <f t="shared" ca="1" si="349"/>
        <v>9.059659612918658E-3</v>
      </c>
      <c r="BR561" s="172">
        <f t="shared" ca="1" si="361"/>
        <v>6.9872107793140176E-3</v>
      </c>
    </row>
    <row r="562" spans="5:70">
      <c r="E562">
        <f t="shared" si="363"/>
        <v>559</v>
      </c>
      <c r="F562" s="64">
        <f t="shared" si="350"/>
        <v>101.49999999999812</v>
      </c>
      <c r="G562" s="55">
        <f t="shared" si="331"/>
        <v>0</v>
      </c>
      <c r="H562" s="78">
        <f t="shared" si="360"/>
        <v>1</v>
      </c>
      <c r="I562" s="79">
        <f t="shared" ca="1" si="339"/>
        <v>6755887.2388772918</v>
      </c>
      <c r="J562" s="79">
        <f t="shared" ca="1" si="332"/>
        <v>61206.038767489146</v>
      </c>
      <c r="K562" s="80">
        <f t="shared" ca="1" si="333"/>
        <v>-20</v>
      </c>
      <c r="L562" s="80">
        <f t="shared" ca="1" si="340"/>
        <v>-5629.9060323977437</v>
      </c>
      <c r="M562" s="80">
        <f t="shared" ca="1" si="364"/>
        <v>0</v>
      </c>
      <c r="N562" s="80">
        <f t="shared" ca="1" si="341"/>
        <v>0</v>
      </c>
      <c r="O562" s="81">
        <f t="shared" ca="1" si="334"/>
        <v>-1944.1138067905574</v>
      </c>
      <c r="P562" s="79">
        <f t="shared" ca="1" si="335"/>
        <v>6809499.2578055933</v>
      </c>
      <c r="R562">
        <f t="shared" ca="1" si="342"/>
        <v>679</v>
      </c>
      <c r="S562" s="78">
        <f t="shared" ca="1" si="351"/>
        <v>111.49999999999736</v>
      </c>
      <c r="T562" s="55">
        <f t="shared" ca="1" si="343"/>
        <v>0</v>
      </c>
      <c r="U562" s="78">
        <f t="shared" ca="1" si="344"/>
        <v>4.1504550867967176E-5</v>
      </c>
      <c r="V562" s="79">
        <f t="shared" ca="1" si="352"/>
        <v>802.73886617437358</v>
      </c>
      <c r="W562" s="79">
        <f t="shared" ca="1" si="336"/>
        <v>7.2725408856000877</v>
      </c>
      <c r="X562" s="80">
        <f t="shared" ca="1" si="353"/>
        <v>-8.3009101735934349E-4</v>
      </c>
      <c r="Y562" s="80">
        <f t="shared" ca="1" si="354"/>
        <v>-0.33447452757265567</v>
      </c>
      <c r="Z562" s="80">
        <f t="shared" ca="1" si="345"/>
        <v>0</v>
      </c>
      <c r="AA562" s="80">
        <f t="shared" ca="1" si="355"/>
        <v>0</v>
      </c>
      <c r="AB562" s="81">
        <f t="shared" ca="1" si="337"/>
        <v>-8.0689570387056E-2</v>
      </c>
      <c r="AC562" s="79">
        <f t="shared" ca="1" si="338"/>
        <v>809.59541287099648</v>
      </c>
      <c r="AE562" s="55">
        <f t="shared" ca="1" si="356"/>
        <v>0</v>
      </c>
      <c r="AF562" s="78">
        <f t="shared" ca="1" si="357"/>
        <v>4.1504550867967176E-5</v>
      </c>
      <c r="AR562" s="69">
        <f t="shared" si="346"/>
        <v>47</v>
      </c>
      <c r="AS562" s="70">
        <f t="shared" si="358"/>
        <v>559</v>
      </c>
      <c r="AT562" s="71">
        <f t="shared" ca="1" si="365"/>
        <v>6.621915416460033E-3</v>
      </c>
      <c r="AU562" s="72">
        <f t="shared" ca="1" si="347"/>
        <v>9.059659612918658E-3</v>
      </c>
      <c r="AV562" s="73">
        <f t="shared" ca="1" si="348"/>
        <v>1.0090596596129187</v>
      </c>
      <c r="AW562" s="74">
        <f ca="1">PRODUCT(AV$4:AV562)</f>
        <v>144.41523112488511</v>
      </c>
      <c r="BO562" s="70">
        <f t="shared" si="359"/>
        <v>559</v>
      </c>
      <c r="BP562" s="171">
        <f t="shared" ca="1" si="362"/>
        <v>0.1143</v>
      </c>
      <c r="BQ562" s="172">
        <f t="shared" ca="1" si="349"/>
        <v>9.059659612918658E-3</v>
      </c>
      <c r="BR562" s="172">
        <f t="shared" ca="1" si="361"/>
        <v>6.9244773713323885E-3</v>
      </c>
    </row>
    <row r="563" spans="5:70">
      <c r="E563">
        <f t="shared" si="363"/>
        <v>560</v>
      </c>
      <c r="F563" s="64">
        <f t="shared" si="350"/>
        <v>101.58333333333145</v>
      </c>
      <c r="G563" s="55">
        <f t="shared" si="331"/>
        <v>0</v>
      </c>
      <c r="H563" s="78">
        <f t="shared" si="360"/>
        <v>1</v>
      </c>
      <c r="I563" s="79">
        <f t="shared" ca="1" si="339"/>
        <v>6809499.2578055933</v>
      </c>
      <c r="J563" s="79">
        <f t="shared" ca="1" si="332"/>
        <v>61691.745410140909</v>
      </c>
      <c r="K563" s="80">
        <f t="shared" ca="1" si="333"/>
        <v>-20</v>
      </c>
      <c r="L563" s="80">
        <f t="shared" ca="1" si="340"/>
        <v>-5674.5827148379949</v>
      </c>
      <c r="M563" s="80">
        <f t="shared" ca="1" si="364"/>
        <v>0</v>
      </c>
      <c r="N563" s="80">
        <f t="shared" ca="1" si="341"/>
        <v>0</v>
      </c>
      <c r="O563" s="81">
        <f t="shared" ca="1" si="334"/>
        <v>-1944.1138067905574</v>
      </c>
      <c r="P563" s="79">
        <f t="shared" ca="1" si="335"/>
        <v>6863552.3066941053</v>
      </c>
      <c r="R563">
        <f t="shared" ca="1" si="342"/>
        <v>680</v>
      </c>
      <c r="S563" s="78">
        <f t="shared" ca="1" si="351"/>
        <v>111.58333333333069</v>
      </c>
      <c r="T563" s="55">
        <f t="shared" ca="1" si="343"/>
        <v>0</v>
      </c>
      <c r="U563" s="78">
        <f t="shared" ca="1" si="344"/>
        <v>4.1504550867967176E-5</v>
      </c>
      <c r="V563" s="79">
        <f t="shared" ca="1" si="352"/>
        <v>809.59541287099648</v>
      </c>
      <c r="W563" s="79">
        <f t="shared" ca="1" si="336"/>
        <v>7.3346588647915727</v>
      </c>
      <c r="X563" s="80">
        <f t="shared" ca="1" si="353"/>
        <v>-8.3009101735934349E-4</v>
      </c>
      <c r="Y563" s="80">
        <f t="shared" ca="1" si="354"/>
        <v>-0.33733142202958188</v>
      </c>
      <c r="Z563" s="80">
        <f t="shared" ca="1" si="345"/>
        <v>0</v>
      </c>
      <c r="AA563" s="80">
        <f t="shared" ca="1" si="355"/>
        <v>0</v>
      </c>
      <c r="AB563" s="81">
        <f t="shared" ca="1" si="337"/>
        <v>-8.0689570387056E-2</v>
      </c>
      <c r="AC563" s="79">
        <f t="shared" ca="1" si="338"/>
        <v>816.51122065235393</v>
      </c>
      <c r="AE563" s="55">
        <f t="shared" ca="1" si="356"/>
        <v>0</v>
      </c>
      <c r="AF563" s="78">
        <f t="shared" ca="1" si="357"/>
        <v>4.1504550867967176E-5</v>
      </c>
      <c r="AR563" s="69">
        <f t="shared" si="346"/>
        <v>47</v>
      </c>
      <c r="AS563" s="70">
        <f t="shared" si="358"/>
        <v>560</v>
      </c>
      <c r="AT563" s="71">
        <f t="shared" ca="1" si="365"/>
        <v>6.5619231168013671E-3</v>
      </c>
      <c r="AU563" s="72">
        <f t="shared" ca="1" si="347"/>
        <v>9.059659612918658E-3</v>
      </c>
      <c r="AV563" s="73">
        <f t="shared" ca="1" si="348"/>
        <v>1.0090596596129187</v>
      </c>
      <c r="AW563" s="74">
        <f ca="1">PRODUCT(AV$4:AV563)</f>
        <v>145.72358396179754</v>
      </c>
      <c r="BO563" s="70">
        <f t="shared" si="359"/>
        <v>560</v>
      </c>
      <c r="BP563" s="171">
        <f t="shared" ca="1" si="362"/>
        <v>0.1143</v>
      </c>
      <c r="BQ563" s="172">
        <f t="shared" ca="1" si="349"/>
        <v>9.059659612918658E-3</v>
      </c>
      <c r="BR563" s="172">
        <f t="shared" ca="1" si="361"/>
        <v>6.8623072039057228E-3</v>
      </c>
    </row>
    <row r="564" spans="5:70">
      <c r="E564">
        <f t="shared" si="363"/>
        <v>561</v>
      </c>
      <c r="F564" s="64">
        <f t="shared" si="350"/>
        <v>101.66666666666478</v>
      </c>
      <c r="G564" s="55">
        <f t="shared" si="331"/>
        <v>0</v>
      </c>
      <c r="H564" s="78">
        <f t="shared" si="360"/>
        <v>1</v>
      </c>
      <c r="I564" s="79">
        <f t="shared" ca="1" si="339"/>
        <v>6863552.3066941053</v>
      </c>
      <c r="J564" s="79">
        <f t="shared" ca="1" si="332"/>
        <v>62181.447634111282</v>
      </c>
      <c r="K564" s="80">
        <f t="shared" ca="1" si="333"/>
        <v>-20</v>
      </c>
      <c r="L564" s="80">
        <f t="shared" ca="1" si="340"/>
        <v>-5719.6269222450883</v>
      </c>
      <c r="M564" s="80">
        <f t="shared" ca="1" si="364"/>
        <v>0</v>
      </c>
      <c r="N564" s="80">
        <f t="shared" ca="1" si="341"/>
        <v>0</v>
      </c>
      <c r="O564" s="81">
        <f t="shared" ca="1" si="334"/>
        <v>-1944.1138067905574</v>
      </c>
      <c r="P564" s="79">
        <f t="shared" ca="1" si="335"/>
        <v>6918050.0135991806</v>
      </c>
      <c r="R564">
        <f t="shared" ca="1" si="342"/>
        <v>681</v>
      </c>
      <c r="S564" s="78">
        <f t="shared" ca="1" si="351"/>
        <v>111.66666666666401</v>
      </c>
      <c r="T564" s="55">
        <f t="shared" ca="1" si="343"/>
        <v>0</v>
      </c>
      <c r="U564" s="78">
        <f t="shared" ca="1" si="344"/>
        <v>4.1504550867967176E-5</v>
      </c>
      <c r="V564" s="79">
        <f t="shared" ca="1" si="352"/>
        <v>816.51122065235393</v>
      </c>
      <c r="W564" s="79">
        <f t="shared" ca="1" si="336"/>
        <v>7.3973137292390456</v>
      </c>
      <c r="X564" s="80">
        <f t="shared" ca="1" si="353"/>
        <v>-8.3009101735934349E-4</v>
      </c>
      <c r="Y564" s="80">
        <f t="shared" ca="1" si="354"/>
        <v>-0.34021300860514747</v>
      </c>
      <c r="Z564" s="80">
        <f t="shared" ca="1" si="345"/>
        <v>0</v>
      </c>
      <c r="AA564" s="80">
        <f t="shared" ca="1" si="355"/>
        <v>0</v>
      </c>
      <c r="AB564" s="81">
        <f t="shared" ca="1" si="337"/>
        <v>-8.0689570387056E-2</v>
      </c>
      <c r="AC564" s="79">
        <f t="shared" ca="1" si="338"/>
        <v>823.48680171158333</v>
      </c>
      <c r="AE564" s="55">
        <f t="shared" ca="1" si="356"/>
        <v>0</v>
      </c>
      <c r="AF564" s="78">
        <f t="shared" ca="1" si="357"/>
        <v>4.1504550867967176E-5</v>
      </c>
      <c r="AR564" s="69">
        <f t="shared" si="346"/>
        <v>47</v>
      </c>
      <c r="AS564" s="70">
        <f t="shared" si="358"/>
        <v>561</v>
      </c>
      <c r="AT564" s="71">
        <f t="shared" ca="1" si="365"/>
        <v>6.5024743269570043E-3</v>
      </c>
      <c r="AU564" s="72">
        <f t="shared" ca="1" si="347"/>
        <v>9.059659612918658E-3</v>
      </c>
      <c r="AV564" s="73">
        <f t="shared" ca="1" si="348"/>
        <v>1.0090596596129187</v>
      </c>
      <c r="AW564" s="74">
        <f ca="1">PRODUCT(AV$4:AV564)</f>
        <v>147.04379003006599</v>
      </c>
      <c r="BO564" s="70">
        <f t="shared" si="359"/>
        <v>561</v>
      </c>
      <c r="BP564" s="171">
        <f t="shared" ca="1" si="362"/>
        <v>0.1143</v>
      </c>
      <c r="BQ564" s="172">
        <f t="shared" ca="1" si="349"/>
        <v>9.059659612918658E-3</v>
      </c>
      <c r="BR564" s="172">
        <f t="shared" ca="1" si="361"/>
        <v>6.8006952200805899E-3</v>
      </c>
    </row>
    <row r="565" spans="5:70">
      <c r="E565">
        <f t="shared" si="363"/>
        <v>562</v>
      </c>
      <c r="F565" s="64">
        <f t="shared" si="350"/>
        <v>101.74999999999811</v>
      </c>
      <c r="G565" s="55">
        <f t="shared" si="331"/>
        <v>0</v>
      </c>
      <c r="H565" s="78">
        <f t="shared" si="360"/>
        <v>1</v>
      </c>
      <c r="I565" s="79">
        <f t="shared" ca="1" si="339"/>
        <v>6918050.0135991806</v>
      </c>
      <c r="J565" s="79">
        <f t="shared" ca="1" si="332"/>
        <v>62675.178308355869</v>
      </c>
      <c r="K565" s="80">
        <f t="shared" ca="1" si="333"/>
        <v>-20</v>
      </c>
      <c r="L565" s="80">
        <f t="shared" ca="1" si="340"/>
        <v>-5765.0416779993175</v>
      </c>
      <c r="M565" s="80">
        <f t="shared" ca="1" si="364"/>
        <v>0</v>
      </c>
      <c r="N565" s="80">
        <f t="shared" ca="1" si="341"/>
        <v>0</v>
      </c>
      <c r="O565" s="81">
        <f t="shared" ca="1" si="334"/>
        <v>-1944.1138067905574</v>
      </c>
      <c r="P565" s="79">
        <f t="shared" ca="1" si="335"/>
        <v>6972996.0364227463</v>
      </c>
      <c r="R565">
        <f t="shared" ca="1" si="342"/>
        <v>682</v>
      </c>
      <c r="S565" s="78">
        <f t="shared" ca="1" si="351"/>
        <v>111.74999999999734</v>
      </c>
      <c r="T565" s="55">
        <f t="shared" ca="1" si="343"/>
        <v>0</v>
      </c>
      <c r="U565" s="78">
        <f t="shared" ca="1" si="344"/>
        <v>4.1504550867967176E-5</v>
      </c>
      <c r="V565" s="79">
        <f t="shared" ca="1" si="352"/>
        <v>823.48680171158333</v>
      </c>
      <c r="W565" s="79">
        <f t="shared" ca="1" si="336"/>
        <v>7.4605101192379868</v>
      </c>
      <c r="X565" s="80">
        <f t="shared" ca="1" si="353"/>
        <v>-8.3009101735934349E-4</v>
      </c>
      <c r="Y565" s="80">
        <f t="shared" ca="1" si="354"/>
        <v>-0.34311950071315972</v>
      </c>
      <c r="Z565" s="80">
        <f t="shared" ca="1" si="345"/>
        <v>0</v>
      </c>
      <c r="AA565" s="80">
        <f t="shared" ca="1" si="355"/>
        <v>0</v>
      </c>
      <c r="AB565" s="81">
        <f t="shared" ca="1" si="337"/>
        <v>-8.0689570387056E-2</v>
      </c>
      <c r="AC565" s="79">
        <f t="shared" ca="1" si="338"/>
        <v>830.52267266870354</v>
      </c>
      <c r="AE565" s="55">
        <f t="shared" ca="1" si="356"/>
        <v>0</v>
      </c>
      <c r="AF565" s="78">
        <f t="shared" ca="1" si="357"/>
        <v>4.1504550867967176E-5</v>
      </c>
      <c r="AR565" s="69">
        <f t="shared" si="346"/>
        <v>47</v>
      </c>
      <c r="AS565" s="70">
        <f t="shared" si="358"/>
        <v>562</v>
      </c>
      <c r="AT565" s="71">
        <f t="shared" ca="1" si="365"/>
        <v>6.4435641229130319E-3</v>
      </c>
      <c r="AU565" s="72">
        <f t="shared" ca="1" si="347"/>
        <v>9.059659612918658E-3</v>
      </c>
      <c r="AV565" s="73">
        <f t="shared" ca="1" si="348"/>
        <v>1.0090596596129187</v>
      </c>
      <c r="AW565" s="74">
        <f ca="1">PRODUCT(AV$4:AV565)</f>
        <v>148.37595671593186</v>
      </c>
      <c r="BO565" s="70">
        <f t="shared" si="359"/>
        <v>562</v>
      </c>
      <c r="BP565" s="171">
        <f t="shared" ca="1" si="362"/>
        <v>0.1143</v>
      </c>
      <c r="BQ565" s="172">
        <f t="shared" ca="1" si="349"/>
        <v>9.059659612918658E-3</v>
      </c>
      <c r="BR565" s="172">
        <f t="shared" ca="1" si="361"/>
        <v>6.7396364083064991E-3</v>
      </c>
    </row>
    <row r="566" spans="5:70">
      <c r="E566">
        <f t="shared" si="363"/>
        <v>563</v>
      </c>
      <c r="F566" s="64">
        <f t="shared" si="350"/>
        <v>101.83333333333144</v>
      </c>
      <c r="G566" s="55">
        <f t="shared" si="331"/>
        <v>0</v>
      </c>
      <c r="H566" s="78">
        <f t="shared" si="360"/>
        <v>1</v>
      </c>
      <c r="I566" s="79">
        <f t="shared" ca="1" si="339"/>
        <v>6972996.0364227463</v>
      </c>
      <c r="J566" s="79">
        <f t="shared" ca="1" si="332"/>
        <v>63172.970572221035</v>
      </c>
      <c r="K566" s="80">
        <f t="shared" ca="1" si="333"/>
        <v>-20</v>
      </c>
      <c r="L566" s="80">
        <f t="shared" ca="1" si="340"/>
        <v>-5810.8300303522892</v>
      </c>
      <c r="M566" s="80">
        <f t="shared" ca="1" si="364"/>
        <v>0</v>
      </c>
      <c r="N566" s="80">
        <f t="shared" ca="1" si="341"/>
        <v>0</v>
      </c>
      <c r="O566" s="81">
        <f t="shared" ca="1" si="334"/>
        <v>-1944.1138067905574</v>
      </c>
      <c r="P566" s="79">
        <f t="shared" ca="1" si="335"/>
        <v>7028394.0631578248</v>
      </c>
      <c r="R566">
        <f t="shared" ca="1" si="342"/>
        <v>683</v>
      </c>
      <c r="S566" s="78">
        <f t="shared" ca="1" si="351"/>
        <v>111.83333333333067</v>
      </c>
      <c r="T566" s="55">
        <f t="shared" ca="1" si="343"/>
        <v>0</v>
      </c>
      <c r="U566" s="78">
        <f t="shared" ca="1" si="344"/>
        <v>4.1504550867967176E-5</v>
      </c>
      <c r="V566" s="79">
        <f t="shared" ca="1" si="352"/>
        <v>830.52267266870354</v>
      </c>
      <c r="W566" s="79">
        <f t="shared" ca="1" si="336"/>
        <v>7.5242527151899159</v>
      </c>
      <c r="X566" s="80">
        <f t="shared" ca="1" si="353"/>
        <v>-8.3009101735934349E-4</v>
      </c>
      <c r="Y566" s="80">
        <f t="shared" ca="1" si="354"/>
        <v>-0.34605111361195984</v>
      </c>
      <c r="Z566" s="80">
        <f t="shared" ca="1" si="345"/>
        <v>0</v>
      </c>
      <c r="AA566" s="80">
        <f t="shared" ca="1" si="355"/>
        <v>0</v>
      </c>
      <c r="AB566" s="81">
        <f t="shared" ca="1" si="337"/>
        <v>-8.0689570387056E-2</v>
      </c>
      <c r="AC566" s="79">
        <f t="shared" ca="1" si="338"/>
        <v>837.61935460887707</v>
      </c>
      <c r="AE566" s="55">
        <f t="shared" ca="1" si="356"/>
        <v>0</v>
      </c>
      <c r="AF566" s="78">
        <f t="shared" ca="1" si="357"/>
        <v>4.1504550867967176E-5</v>
      </c>
      <c r="AR566" s="69">
        <f t="shared" si="346"/>
        <v>47</v>
      </c>
      <c r="AS566" s="70">
        <f t="shared" si="358"/>
        <v>563</v>
      </c>
      <c r="AT566" s="71">
        <f t="shared" ca="1" si="365"/>
        <v>6.385187625265425E-3</v>
      </c>
      <c r="AU566" s="72">
        <f t="shared" ca="1" si="347"/>
        <v>9.059659612918658E-3</v>
      </c>
      <c r="AV566" s="73">
        <f t="shared" ca="1" si="348"/>
        <v>1.0090596596129187</v>
      </c>
      <c r="AW566" s="74">
        <f ca="1">PRODUCT(AV$4:AV566)</f>
        <v>149.72019237851936</v>
      </c>
      <c r="BO566" s="70">
        <f t="shared" si="359"/>
        <v>563</v>
      </c>
      <c r="BP566" s="171">
        <f t="shared" ca="1" si="362"/>
        <v>0.1143</v>
      </c>
      <c r="BQ566" s="172">
        <f t="shared" ca="1" si="349"/>
        <v>9.059659612918658E-3</v>
      </c>
      <c r="BR566" s="172">
        <f t="shared" ca="1" si="361"/>
        <v>6.6791258020282608E-3</v>
      </c>
    </row>
    <row r="567" spans="5:70">
      <c r="E567">
        <f t="shared" si="363"/>
        <v>564</v>
      </c>
      <c r="F567" s="64">
        <f t="shared" si="350"/>
        <v>101.91666666666477</v>
      </c>
      <c r="G567" s="55">
        <f t="shared" si="331"/>
        <v>0</v>
      </c>
      <c r="H567" s="78">
        <f t="shared" si="360"/>
        <v>1</v>
      </c>
      <c r="I567" s="79">
        <f t="shared" ca="1" si="339"/>
        <v>7028394.0631578248</v>
      </c>
      <c r="J567" s="79">
        <f t="shared" ca="1" si="332"/>
        <v>63674.857837668213</v>
      </c>
      <c r="K567" s="80">
        <f t="shared" ca="1" si="333"/>
        <v>-20</v>
      </c>
      <c r="L567" s="80">
        <f t="shared" ca="1" si="340"/>
        <v>-5856.9950526315206</v>
      </c>
      <c r="M567" s="80">
        <f t="shared" ca="1" si="364"/>
        <v>0</v>
      </c>
      <c r="N567" s="80">
        <f t="shared" ca="1" si="341"/>
        <v>0</v>
      </c>
      <c r="O567" s="81">
        <f t="shared" ca="1" si="334"/>
        <v>-1944.1138067905574</v>
      </c>
      <c r="P567" s="79">
        <f t="shared" ca="1" si="335"/>
        <v>7084247.8121360708</v>
      </c>
      <c r="R567">
        <f t="shared" ca="1" si="342"/>
        <v>684</v>
      </c>
      <c r="S567" s="78">
        <f t="shared" ca="1" si="351"/>
        <v>111.916666666664</v>
      </c>
      <c r="T567" s="55">
        <f t="shared" ca="1" si="343"/>
        <v>0</v>
      </c>
      <c r="U567" s="78">
        <f t="shared" ca="1" si="344"/>
        <v>4.1504550867967176E-5</v>
      </c>
      <c r="V567" s="79">
        <f t="shared" ca="1" si="352"/>
        <v>837.61935460887707</v>
      </c>
      <c r="W567" s="79">
        <f t="shared" ca="1" si="336"/>
        <v>7.5885462379490356</v>
      </c>
      <c r="X567" s="80">
        <f t="shared" ca="1" si="353"/>
        <v>-8.3009101735934349E-4</v>
      </c>
      <c r="Y567" s="80">
        <f t="shared" ca="1" si="354"/>
        <v>-0.34900806442036547</v>
      </c>
      <c r="Z567" s="80">
        <f t="shared" ca="1" si="345"/>
        <v>0</v>
      </c>
      <c r="AA567" s="80">
        <f t="shared" ca="1" si="355"/>
        <v>0</v>
      </c>
      <c r="AB567" s="81">
        <f t="shared" ca="1" si="337"/>
        <v>-8.0689570387056E-2</v>
      </c>
      <c r="AC567" s="79">
        <f t="shared" ca="1" si="338"/>
        <v>844.77737312100123</v>
      </c>
      <c r="AE567" s="55">
        <f t="shared" ca="1" si="356"/>
        <v>0</v>
      </c>
      <c r="AF567" s="78">
        <f t="shared" ca="1" si="357"/>
        <v>4.1504550867967176E-5</v>
      </c>
      <c r="AR567" s="69">
        <f t="shared" si="346"/>
        <v>47</v>
      </c>
      <c r="AS567" s="70">
        <f t="shared" si="358"/>
        <v>564</v>
      </c>
      <c r="AT567" s="71">
        <f t="shared" ca="1" si="365"/>
        <v>6.3273399988159002E-3</v>
      </c>
      <c r="AU567" s="72">
        <f t="shared" ca="1" si="347"/>
        <v>9.059659612918658E-3</v>
      </c>
      <c r="AV567" s="73">
        <f t="shared" ca="1" si="348"/>
        <v>1.0090596596129187</v>
      </c>
      <c r="AW567" s="74">
        <f ca="1">PRODUCT(AV$4:AV567)</f>
        <v>151.07660635864943</v>
      </c>
      <c r="BO567" s="70">
        <f t="shared" si="359"/>
        <v>564</v>
      </c>
      <c r="BP567" s="171">
        <f t="shared" ca="1" si="362"/>
        <v>0.1143</v>
      </c>
      <c r="BQ567" s="172">
        <f t="shared" ca="1" si="349"/>
        <v>9.059659612918658E-3</v>
      </c>
      <c r="BR567" s="172">
        <f t="shared" ca="1" si="361"/>
        <v>6.6191584792820012E-3</v>
      </c>
    </row>
    <row r="568" spans="5:70">
      <c r="E568">
        <f t="shared" si="363"/>
        <v>565</v>
      </c>
      <c r="F568" s="64">
        <f t="shared" si="350"/>
        <v>101.9999999999981</v>
      </c>
      <c r="G568" s="55">
        <f t="shared" si="331"/>
        <v>0</v>
      </c>
      <c r="H568" s="78">
        <f t="shared" si="360"/>
        <v>1</v>
      </c>
      <c r="I568" s="79">
        <f t="shared" ca="1" si="339"/>
        <v>7084247.8121360708</v>
      </c>
      <c r="J568" s="79">
        <f t="shared" ca="1" si="332"/>
        <v>64180.873791516526</v>
      </c>
      <c r="K568" s="80">
        <f t="shared" ca="1" si="333"/>
        <v>-20</v>
      </c>
      <c r="L568" s="80">
        <f t="shared" ca="1" si="340"/>
        <v>-5903.5398434467261</v>
      </c>
      <c r="M568" s="80">
        <f t="shared" ca="1" si="364"/>
        <v>-53131.858591020529</v>
      </c>
      <c r="N568" s="80">
        <f t="shared" ca="1" si="341"/>
        <v>0</v>
      </c>
      <c r="O568" s="81">
        <f t="shared" ca="1" si="334"/>
        <v>-1944.1138067905574</v>
      </c>
      <c r="P568" s="79">
        <f t="shared" ca="1" si="335"/>
        <v>7087429.1736863302</v>
      </c>
      <c r="R568">
        <f t="shared" ca="1" si="342"/>
        <v>685</v>
      </c>
      <c r="S568" s="78">
        <f t="shared" ca="1" si="351"/>
        <v>111.99999999999733</v>
      </c>
      <c r="T568" s="55">
        <f t="shared" ca="1" si="343"/>
        <v>0</v>
      </c>
      <c r="U568" s="78">
        <f t="shared" ca="1" si="344"/>
        <v>4.1504550867967176E-5</v>
      </c>
      <c r="V568" s="79">
        <f t="shared" ca="1" si="352"/>
        <v>844.77737312100123</v>
      </c>
      <c r="W568" s="79">
        <f t="shared" ca="1" si="336"/>
        <v>7.6533954491718506</v>
      </c>
      <c r="X568" s="80">
        <f t="shared" ca="1" si="353"/>
        <v>-8.3009101735934349E-4</v>
      </c>
      <c r="Y568" s="80">
        <f t="shared" ca="1" si="354"/>
        <v>-0.35199057213375051</v>
      </c>
      <c r="Z568" s="80">
        <f t="shared" ca="1" si="345"/>
        <v>-6.335830298407509</v>
      </c>
      <c r="AA568" s="80">
        <f t="shared" ca="1" si="355"/>
        <v>0</v>
      </c>
      <c r="AB568" s="81">
        <f t="shared" ca="1" si="337"/>
        <v>-8.0689570387056E-2</v>
      </c>
      <c r="AC568" s="79">
        <f t="shared" ca="1" si="338"/>
        <v>845.66142803822731</v>
      </c>
      <c r="AE568" s="55">
        <f t="shared" ca="1" si="356"/>
        <v>0</v>
      </c>
      <c r="AF568" s="78">
        <f t="shared" ca="1" si="357"/>
        <v>4.1504550867967176E-5</v>
      </c>
      <c r="AR568" s="69">
        <f t="shared" si="346"/>
        <v>48</v>
      </c>
      <c r="AS568" s="70">
        <f t="shared" si="358"/>
        <v>565</v>
      </c>
      <c r="AT568" s="71">
        <f t="shared" ca="1" si="365"/>
        <v>6.2700164521714234E-3</v>
      </c>
      <c r="AU568" s="72">
        <f t="shared" ca="1" si="347"/>
        <v>9.059659612918658E-3</v>
      </c>
      <c r="AV568" s="73">
        <f t="shared" ca="1" si="348"/>
        <v>1.0090596596129187</v>
      </c>
      <c r="AW568" s="74">
        <f ca="1">PRODUCT(AV$4:AV568)</f>
        <v>152.44530898773368</v>
      </c>
      <c r="BO568" s="70">
        <f t="shared" si="359"/>
        <v>565</v>
      </c>
      <c r="BP568" s="171">
        <f t="shared" ca="1" si="362"/>
        <v>0.1143</v>
      </c>
      <c r="BQ568" s="172">
        <f t="shared" ca="1" si="349"/>
        <v>9.059659612918658E-3</v>
      </c>
      <c r="BR568" s="172">
        <f t="shared" ca="1" si="361"/>
        <v>6.5597295622948099E-3</v>
      </c>
    </row>
    <row r="569" spans="5:70">
      <c r="E569">
        <f t="shared" si="363"/>
        <v>566</v>
      </c>
      <c r="F569" s="64">
        <f t="shared" si="350"/>
        <v>102.08333333333142</v>
      </c>
      <c r="G569" s="55">
        <f t="shared" si="331"/>
        <v>0</v>
      </c>
      <c r="H569" s="78">
        <f t="shared" si="360"/>
        <v>1</v>
      </c>
      <c r="I569" s="79">
        <f t="shared" ca="1" si="339"/>
        <v>7087429.1736863302</v>
      </c>
      <c r="J569" s="79">
        <f t="shared" ca="1" si="332"/>
        <v>64209.695844267502</v>
      </c>
      <c r="K569" s="80">
        <f t="shared" ca="1" si="333"/>
        <v>-20</v>
      </c>
      <c r="L569" s="80">
        <f t="shared" ca="1" si="340"/>
        <v>-5906.1909780719425</v>
      </c>
      <c r="M569" s="80">
        <f t="shared" ca="1" si="364"/>
        <v>0</v>
      </c>
      <c r="N569" s="80">
        <f t="shared" ca="1" si="341"/>
        <v>0</v>
      </c>
      <c r="O569" s="81">
        <f t="shared" ca="1" si="334"/>
        <v>-1944.1138067905574</v>
      </c>
      <c r="P569" s="79">
        <f t="shared" ca="1" si="335"/>
        <v>7143768.5647457354</v>
      </c>
      <c r="R569">
        <f t="shared" ca="1" si="342"/>
        <v>686</v>
      </c>
      <c r="S569" s="78">
        <f t="shared" ca="1" si="351"/>
        <v>112.08333333333066</v>
      </c>
      <c r="T569" s="55">
        <f t="shared" ca="1" si="343"/>
        <v>0</v>
      </c>
      <c r="U569" s="78">
        <f t="shared" ca="1" si="344"/>
        <v>4.1504550867967176E-5</v>
      </c>
      <c r="V569" s="79">
        <f t="shared" ca="1" si="352"/>
        <v>845.66142803822731</v>
      </c>
      <c r="W569" s="79">
        <f t="shared" ca="1" si="336"/>
        <v>7.6614046858010463</v>
      </c>
      <c r="X569" s="80">
        <f t="shared" ca="1" si="353"/>
        <v>-8.3009101735934349E-4</v>
      </c>
      <c r="Y569" s="80">
        <f t="shared" ca="1" si="354"/>
        <v>-0.35235892834926141</v>
      </c>
      <c r="Z569" s="80">
        <f t="shared" ca="1" si="345"/>
        <v>0</v>
      </c>
      <c r="AA569" s="80">
        <f t="shared" ca="1" si="355"/>
        <v>0</v>
      </c>
      <c r="AB569" s="81">
        <f t="shared" ca="1" si="337"/>
        <v>-8.0689570387056E-2</v>
      </c>
      <c r="AC569" s="79">
        <f t="shared" ca="1" si="338"/>
        <v>852.88895413427451</v>
      </c>
      <c r="AE569" s="55">
        <f t="shared" ca="1" si="356"/>
        <v>0</v>
      </c>
      <c r="AF569" s="78">
        <f t="shared" ca="1" si="357"/>
        <v>4.1504550867967176E-5</v>
      </c>
      <c r="AR569" s="69">
        <f t="shared" si="346"/>
        <v>48</v>
      </c>
      <c r="AS569" s="70">
        <f t="shared" si="358"/>
        <v>566</v>
      </c>
      <c r="AT569" s="71">
        <f t="shared" ca="1" si="365"/>
        <v>6.2132122373473502E-3</v>
      </c>
      <c r="AU569" s="72">
        <f t="shared" ca="1" si="347"/>
        <v>9.059659612918658E-3</v>
      </c>
      <c r="AV569" s="73">
        <f t="shared" ca="1" si="348"/>
        <v>1.0090596596129187</v>
      </c>
      <c r="AW569" s="74">
        <f ca="1">PRODUCT(AV$4:AV569)</f>
        <v>153.82641159674876</v>
      </c>
      <c r="BO569" s="70">
        <f t="shared" si="359"/>
        <v>566</v>
      </c>
      <c r="BP569" s="171">
        <f t="shared" ca="1" si="362"/>
        <v>0.1143</v>
      </c>
      <c r="BQ569" s="172">
        <f t="shared" ca="1" si="349"/>
        <v>9.059659612918658E-3</v>
      </c>
      <c r="BR569" s="172">
        <f t="shared" ca="1" si="361"/>
        <v>6.5008342170879783E-3</v>
      </c>
    </row>
    <row r="570" spans="5:70">
      <c r="E570">
        <f t="shared" si="363"/>
        <v>567</v>
      </c>
      <c r="F570" s="64">
        <f t="shared" si="350"/>
        <v>102.16666666666475</v>
      </c>
      <c r="G570" s="55">
        <f t="shared" si="331"/>
        <v>0</v>
      </c>
      <c r="H570" s="78">
        <f t="shared" si="360"/>
        <v>1</v>
      </c>
      <c r="I570" s="79">
        <f t="shared" ca="1" si="339"/>
        <v>7143768.5647457354</v>
      </c>
      <c r="J570" s="79">
        <f t="shared" ca="1" si="332"/>
        <v>64720.111550064823</v>
      </c>
      <c r="K570" s="80">
        <f t="shared" ca="1" si="333"/>
        <v>-20</v>
      </c>
      <c r="L570" s="80">
        <f t="shared" ca="1" si="340"/>
        <v>-5953.1404706214462</v>
      </c>
      <c r="M570" s="80">
        <f t="shared" ca="1" si="364"/>
        <v>0</v>
      </c>
      <c r="N570" s="80">
        <f t="shared" ca="1" si="341"/>
        <v>0</v>
      </c>
      <c r="O570" s="81">
        <f t="shared" ca="1" si="334"/>
        <v>-1944.1138067905574</v>
      </c>
      <c r="P570" s="79">
        <f t="shared" ca="1" si="335"/>
        <v>7200571.4220183883</v>
      </c>
      <c r="R570">
        <f t="shared" ca="1" si="342"/>
        <v>687</v>
      </c>
      <c r="S570" s="78">
        <f t="shared" ca="1" si="351"/>
        <v>112.16666666666399</v>
      </c>
      <c r="T570" s="55">
        <f t="shared" ca="1" si="343"/>
        <v>0</v>
      </c>
      <c r="U570" s="78">
        <f t="shared" ca="1" si="344"/>
        <v>4.1504550867967176E-5</v>
      </c>
      <c r="V570" s="79">
        <f t="shared" ca="1" si="352"/>
        <v>852.88895413427451</v>
      </c>
      <c r="W570" s="79">
        <f t="shared" ca="1" si="336"/>
        <v>7.7268836120747206</v>
      </c>
      <c r="X570" s="80">
        <f t="shared" ca="1" si="353"/>
        <v>-8.3009101735934349E-4</v>
      </c>
      <c r="Y570" s="80">
        <f t="shared" ca="1" si="354"/>
        <v>-0.35537039755594774</v>
      </c>
      <c r="Z570" s="80">
        <f t="shared" ca="1" si="345"/>
        <v>0</v>
      </c>
      <c r="AA570" s="80">
        <f t="shared" ca="1" si="355"/>
        <v>0</v>
      </c>
      <c r="AB570" s="81">
        <f t="shared" ca="1" si="337"/>
        <v>-8.0689570387056E-2</v>
      </c>
      <c r="AC570" s="79">
        <f t="shared" ca="1" si="338"/>
        <v>860.17894768738881</v>
      </c>
      <c r="AE570" s="55">
        <f t="shared" ca="1" si="356"/>
        <v>0</v>
      </c>
      <c r="AF570" s="78">
        <f t="shared" ca="1" si="357"/>
        <v>4.1504550867967176E-5</v>
      </c>
      <c r="AR570" s="69">
        <f t="shared" si="346"/>
        <v>48</v>
      </c>
      <c r="AS570" s="70">
        <f t="shared" si="358"/>
        <v>567</v>
      </c>
      <c r="AT570" s="71">
        <f t="shared" ca="1" si="365"/>
        <v>6.1569226493741625E-3</v>
      </c>
      <c r="AU570" s="72">
        <f t="shared" ca="1" si="347"/>
        <v>9.059659612918658E-3</v>
      </c>
      <c r="AV570" s="73">
        <f t="shared" ca="1" si="348"/>
        <v>1.0090596596129187</v>
      </c>
      <c r="AW570" s="74">
        <f ca="1">PRODUCT(AV$4:AV570)</f>
        <v>155.22002652529201</v>
      </c>
      <c r="BO570" s="70">
        <f t="shared" si="359"/>
        <v>567</v>
      </c>
      <c r="BP570" s="171">
        <f t="shared" ca="1" si="362"/>
        <v>0.1143</v>
      </c>
      <c r="BQ570" s="172">
        <f t="shared" ca="1" si="349"/>
        <v>9.059659612918658E-3</v>
      </c>
      <c r="BR570" s="172">
        <f t="shared" ca="1" si="361"/>
        <v>6.4424676530838E-3</v>
      </c>
    </row>
    <row r="571" spans="5:70">
      <c r="E571">
        <f t="shared" si="363"/>
        <v>568</v>
      </c>
      <c r="F571" s="64">
        <f t="shared" si="350"/>
        <v>102.24999999999808</v>
      </c>
      <c r="G571" s="55">
        <f t="shared" si="331"/>
        <v>0</v>
      </c>
      <c r="H571" s="78">
        <f t="shared" si="360"/>
        <v>1</v>
      </c>
      <c r="I571" s="79">
        <f t="shared" ca="1" si="339"/>
        <v>7200571.4220183883</v>
      </c>
      <c r="J571" s="79">
        <f t="shared" ca="1" si="332"/>
        <v>65234.726101996261</v>
      </c>
      <c r="K571" s="80">
        <f t="shared" ca="1" si="333"/>
        <v>-20</v>
      </c>
      <c r="L571" s="80">
        <f t="shared" ca="1" si="340"/>
        <v>-6000.4761850153236</v>
      </c>
      <c r="M571" s="80">
        <f t="shared" ca="1" si="364"/>
        <v>0</v>
      </c>
      <c r="N571" s="80">
        <f t="shared" ca="1" si="341"/>
        <v>0</v>
      </c>
      <c r="O571" s="81">
        <f t="shared" ca="1" si="334"/>
        <v>-1944.1138067905574</v>
      </c>
      <c r="P571" s="79">
        <f t="shared" ca="1" si="335"/>
        <v>7257841.5581285786</v>
      </c>
      <c r="R571">
        <f t="shared" ca="1" si="342"/>
        <v>688</v>
      </c>
      <c r="S571" s="78">
        <f t="shared" ca="1" si="351"/>
        <v>112.24999999999731</v>
      </c>
      <c r="T571" s="55">
        <f t="shared" ca="1" si="343"/>
        <v>0</v>
      </c>
      <c r="U571" s="78">
        <f t="shared" ca="1" si="344"/>
        <v>4.1504550867967176E-5</v>
      </c>
      <c r="V571" s="79">
        <f t="shared" ca="1" si="352"/>
        <v>860.17894768738881</v>
      </c>
      <c r="W571" s="79">
        <f t="shared" ca="1" si="336"/>
        <v>7.7929284722463077</v>
      </c>
      <c r="X571" s="80">
        <f t="shared" ca="1" si="353"/>
        <v>-8.3009101735934349E-4</v>
      </c>
      <c r="Y571" s="80">
        <f t="shared" ca="1" si="354"/>
        <v>-0.35840789486974534</v>
      </c>
      <c r="Z571" s="80">
        <f t="shared" ca="1" si="345"/>
        <v>0</v>
      </c>
      <c r="AA571" s="80">
        <f t="shared" ca="1" si="355"/>
        <v>0</v>
      </c>
      <c r="AB571" s="81">
        <f t="shared" ca="1" si="337"/>
        <v>-8.0689570387056E-2</v>
      </c>
      <c r="AC571" s="79">
        <f t="shared" ca="1" si="338"/>
        <v>867.53194860336089</v>
      </c>
      <c r="AE571" s="55">
        <f t="shared" ca="1" si="356"/>
        <v>0</v>
      </c>
      <c r="AF571" s="78">
        <f t="shared" ca="1" si="357"/>
        <v>4.1504550867967176E-5</v>
      </c>
      <c r="AR571" s="69">
        <f t="shared" si="346"/>
        <v>48</v>
      </c>
      <c r="AS571" s="70">
        <f t="shared" si="358"/>
        <v>568</v>
      </c>
      <c r="AT571" s="71">
        <f t="shared" ca="1" si="365"/>
        <v>6.1011430259077636E-3</v>
      </c>
      <c r="AU571" s="72">
        <f t="shared" ca="1" si="347"/>
        <v>9.059659612918658E-3</v>
      </c>
      <c r="AV571" s="73">
        <f t="shared" ca="1" si="348"/>
        <v>1.0090596596129187</v>
      </c>
      <c r="AW571" s="74">
        <f ca="1">PRODUCT(AV$4:AV571)</f>
        <v>156.62626713071936</v>
      </c>
      <c r="BO571" s="70">
        <f t="shared" si="359"/>
        <v>568</v>
      </c>
      <c r="BP571" s="171">
        <f t="shared" ca="1" si="362"/>
        <v>0.1143</v>
      </c>
      <c r="BQ571" s="172">
        <f t="shared" ca="1" si="349"/>
        <v>9.059659612918658E-3</v>
      </c>
      <c r="BR571" s="172">
        <f t="shared" ca="1" si="361"/>
        <v>6.3846251227159048E-3</v>
      </c>
    </row>
    <row r="572" spans="5:70">
      <c r="E572">
        <f t="shared" si="363"/>
        <v>569</v>
      </c>
      <c r="F572" s="64">
        <f t="shared" si="350"/>
        <v>102.33333333333141</v>
      </c>
      <c r="G572" s="55">
        <f t="shared" si="331"/>
        <v>0</v>
      </c>
      <c r="H572" s="78">
        <f t="shared" si="360"/>
        <v>1</v>
      </c>
      <c r="I572" s="79">
        <f t="shared" ca="1" si="339"/>
        <v>7257841.5581285786</v>
      </c>
      <c r="J572" s="79">
        <f t="shared" ca="1" si="332"/>
        <v>65753.574041140106</v>
      </c>
      <c r="K572" s="80">
        <f t="shared" ca="1" si="333"/>
        <v>-20</v>
      </c>
      <c r="L572" s="80">
        <f t="shared" ca="1" si="340"/>
        <v>-6048.2012984404828</v>
      </c>
      <c r="M572" s="80">
        <f t="shared" ca="1" si="364"/>
        <v>0</v>
      </c>
      <c r="N572" s="80">
        <f t="shared" ca="1" si="341"/>
        <v>0</v>
      </c>
      <c r="O572" s="81">
        <f t="shared" ca="1" si="334"/>
        <v>-1944.1138067905574</v>
      </c>
      <c r="P572" s="79">
        <f t="shared" ca="1" si="335"/>
        <v>7315582.8170644874</v>
      </c>
      <c r="R572">
        <f t="shared" ca="1" si="342"/>
        <v>689</v>
      </c>
      <c r="S572" s="78">
        <f t="shared" ca="1" si="351"/>
        <v>112.33333333333064</v>
      </c>
      <c r="T572" s="55">
        <f t="shared" ca="1" si="343"/>
        <v>0</v>
      </c>
      <c r="U572" s="78">
        <f t="shared" ca="1" si="344"/>
        <v>4.1504550867967176E-5</v>
      </c>
      <c r="V572" s="79">
        <f t="shared" ca="1" si="352"/>
        <v>867.53194860336089</v>
      </c>
      <c r="W572" s="79">
        <f t="shared" ca="1" si="336"/>
        <v>7.8595441576784939</v>
      </c>
      <c r="X572" s="80">
        <f t="shared" ca="1" si="353"/>
        <v>-8.3009101735934349E-4</v>
      </c>
      <c r="Y572" s="80">
        <f t="shared" ca="1" si="354"/>
        <v>-0.36147164525140041</v>
      </c>
      <c r="Z572" s="80">
        <f t="shared" ca="1" si="345"/>
        <v>0</v>
      </c>
      <c r="AA572" s="80">
        <f t="shared" ca="1" si="355"/>
        <v>0</v>
      </c>
      <c r="AB572" s="81">
        <f t="shared" ca="1" si="337"/>
        <v>-8.0689570387056E-2</v>
      </c>
      <c r="AC572" s="79">
        <f t="shared" ca="1" si="338"/>
        <v>874.9485014543834</v>
      </c>
      <c r="AE572" s="55">
        <f t="shared" ca="1" si="356"/>
        <v>0</v>
      </c>
      <c r="AF572" s="78">
        <f t="shared" ca="1" si="357"/>
        <v>4.1504550867967176E-5</v>
      </c>
      <c r="AR572" s="69">
        <f t="shared" si="346"/>
        <v>48</v>
      </c>
      <c r="AS572" s="70">
        <f t="shared" si="358"/>
        <v>569</v>
      </c>
      <c r="AT572" s="71">
        <f t="shared" ca="1" si="365"/>
        <v>6.0458687468433071E-3</v>
      </c>
      <c r="AU572" s="72">
        <f t="shared" ca="1" si="347"/>
        <v>9.059659612918658E-3</v>
      </c>
      <c r="AV572" s="73">
        <f t="shared" ca="1" si="348"/>
        <v>1.0090596596129187</v>
      </c>
      <c r="AW572" s="74">
        <f ca="1">PRODUCT(AV$4:AV572)</f>
        <v>158.04524779736573</v>
      </c>
      <c r="BO572" s="70">
        <f t="shared" si="359"/>
        <v>569</v>
      </c>
      <c r="BP572" s="171">
        <f t="shared" ca="1" si="362"/>
        <v>0.1143</v>
      </c>
      <c r="BQ572" s="172">
        <f t="shared" ca="1" si="349"/>
        <v>9.059659612918658E-3</v>
      </c>
      <c r="BR572" s="172">
        <f t="shared" ca="1" si="361"/>
        <v>6.3273019210430877E-3</v>
      </c>
    </row>
    <row r="573" spans="5:70">
      <c r="E573">
        <f t="shared" si="363"/>
        <v>570</v>
      </c>
      <c r="F573" s="64">
        <f t="shared" si="350"/>
        <v>102.41666666666474</v>
      </c>
      <c r="G573" s="55">
        <f t="shared" si="331"/>
        <v>0</v>
      </c>
      <c r="H573" s="78">
        <f t="shared" si="360"/>
        <v>1</v>
      </c>
      <c r="I573" s="79">
        <f t="shared" ca="1" si="339"/>
        <v>7315582.8170644874</v>
      </c>
      <c r="J573" s="79">
        <f t="shared" ca="1" si="332"/>
        <v>66276.690192720838</v>
      </c>
      <c r="K573" s="80">
        <f t="shared" ca="1" si="333"/>
        <v>-20</v>
      </c>
      <c r="L573" s="80">
        <f t="shared" ca="1" si="340"/>
        <v>-6096.3190142204066</v>
      </c>
      <c r="M573" s="80">
        <f t="shared" ca="1" si="364"/>
        <v>0</v>
      </c>
      <c r="N573" s="80">
        <f t="shared" ca="1" si="341"/>
        <v>0</v>
      </c>
      <c r="O573" s="81">
        <f t="shared" ca="1" si="334"/>
        <v>-1944.1138067905574</v>
      </c>
      <c r="P573" s="79">
        <f t="shared" ca="1" si="335"/>
        <v>7373799.0744361971</v>
      </c>
      <c r="R573">
        <f t="shared" ca="1" si="342"/>
        <v>690</v>
      </c>
      <c r="S573" s="78">
        <f t="shared" ca="1" si="351"/>
        <v>112.41666666666397</v>
      </c>
      <c r="T573" s="55">
        <f t="shared" ca="1" si="343"/>
        <v>0</v>
      </c>
      <c r="U573" s="78">
        <f t="shared" ca="1" si="344"/>
        <v>4.1504550867967176E-5</v>
      </c>
      <c r="V573" s="79">
        <f t="shared" ca="1" si="352"/>
        <v>874.9485014543834</v>
      </c>
      <c r="W573" s="79">
        <f t="shared" ca="1" si="336"/>
        <v>7.9267356020099786</v>
      </c>
      <c r="X573" s="80">
        <f t="shared" ca="1" si="353"/>
        <v>-8.3009101735934349E-4</v>
      </c>
      <c r="Y573" s="80">
        <f t="shared" ca="1" si="354"/>
        <v>-0.36456187560599312</v>
      </c>
      <c r="Z573" s="80">
        <f t="shared" ca="1" si="345"/>
        <v>0</v>
      </c>
      <c r="AA573" s="80">
        <f t="shared" ca="1" si="355"/>
        <v>0</v>
      </c>
      <c r="AB573" s="81">
        <f t="shared" ca="1" si="337"/>
        <v>-8.0689570387056E-2</v>
      </c>
      <c r="AC573" s="79">
        <f t="shared" ca="1" si="338"/>
        <v>882.4291555193829</v>
      </c>
      <c r="AE573" s="55">
        <f t="shared" ca="1" si="356"/>
        <v>0</v>
      </c>
      <c r="AF573" s="78">
        <f t="shared" ca="1" si="357"/>
        <v>4.1504550867967176E-5</v>
      </c>
      <c r="AR573" s="69">
        <f t="shared" si="346"/>
        <v>48</v>
      </c>
      <c r="AS573" s="70">
        <f t="shared" si="358"/>
        <v>570</v>
      </c>
      <c r="AT573" s="71">
        <f t="shared" ca="1" si="365"/>
        <v>5.9910952339325236E-3</v>
      </c>
      <c r="AU573" s="72">
        <f t="shared" ca="1" si="347"/>
        <v>9.059659612918658E-3</v>
      </c>
      <c r="AV573" s="73">
        <f t="shared" ca="1" si="348"/>
        <v>1.0090596596129187</v>
      </c>
      <c r="AW573" s="74">
        <f ca="1">PRODUCT(AV$4:AV573)</f>
        <v>159.47708394584924</v>
      </c>
      <c r="BO573" s="70">
        <f t="shared" si="359"/>
        <v>570</v>
      </c>
      <c r="BP573" s="171">
        <f t="shared" ca="1" si="362"/>
        <v>0.1143</v>
      </c>
      <c r="BQ573" s="172">
        <f t="shared" ca="1" si="349"/>
        <v>9.059659612918658E-3</v>
      </c>
      <c r="BR573" s="172">
        <f t="shared" ca="1" si="361"/>
        <v>6.2704933853666087E-3</v>
      </c>
    </row>
    <row r="574" spans="5:70">
      <c r="E574">
        <f t="shared" si="363"/>
        <v>571</v>
      </c>
      <c r="F574" s="64">
        <f t="shared" si="350"/>
        <v>102.49999999999807</v>
      </c>
      <c r="G574" s="55">
        <f t="shared" si="331"/>
        <v>0</v>
      </c>
      <c r="H574" s="78">
        <f t="shared" si="360"/>
        <v>1</v>
      </c>
      <c r="I574" s="79">
        <f t="shared" ca="1" si="339"/>
        <v>7373799.0744361971</v>
      </c>
      <c r="J574" s="79">
        <f t="shared" ca="1" si="332"/>
        <v>66804.109668446588</v>
      </c>
      <c r="K574" s="80">
        <f t="shared" ca="1" si="333"/>
        <v>-20</v>
      </c>
      <c r="L574" s="80">
        <f t="shared" ca="1" si="340"/>
        <v>-6144.8325620301648</v>
      </c>
      <c r="M574" s="80">
        <f t="shared" ca="1" si="364"/>
        <v>0</v>
      </c>
      <c r="N574" s="80">
        <f t="shared" ca="1" si="341"/>
        <v>0</v>
      </c>
      <c r="O574" s="81">
        <f t="shared" ca="1" si="334"/>
        <v>-1944.1138067905574</v>
      </c>
      <c r="P574" s="79">
        <f t="shared" ca="1" si="335"/>
        <v>7432494.2377358228</v>
      </c>
      <c r="R574">
        <f t="shared" ca="1" si="342"/>
        <v>691</v>
      </c>
      <c r="S574" s="78">
        <f t="shared" ca="1" si="351"/>
        <v>112.4999999999973</v>
      </c>
      <c r="T574" s="55">
        <f t="shared" ca="1" si="343"/>
        <v>0</v>
      </c>
      <c r="U574" s="78">
        <f t="shared" ca="1" si="344"/>
        <v>4.1504550867967176E-5</v>
      </c>
      <c r="V574" s="79">
        <f t="shared" ca="1" si="352"/>
        <v>882.4291555193829</v>
      </c>
      <c r="W574" s="79">
        <f t="shared" ca="1" si="336"/>
        <v>7.9945077815208707</v>
      </c>
      <c r="X574" s="80">
        <f t="shared" ca="1" si="353"/>
        <v>-8.3009101735934349E-4</v>
      </c>
      <c r="Y574" s="80">
        <f t="shared" ca="1" si="354"/>
        <v>-0.3676788147997429</v>
      </c>
      <c r="Z574" s="80">
        <f t="shared" ca="1" si="345"/>
        <v>0</v>
      </c>
      <c r="AA574" s="80">
        <f t="shared" ca="1" si="355"/>
        <v>0</v>
      </c>
      <c r="AB574" s="81">
        <f t="shared" ca="1" si="337"/>
        <v>-8.0689570387056E-2</v>
      </c>
      <c r="AC574" s="79">
        <f t="shared" ca="1" si="338"/>
        <v>889.97446482469945</v>
      </c>
      <c r="AE574" s="55">
        <f t="shared" ca="1" si="356"/>
        <v>0</v>
      </c>
      <c r="AF574" s="78">
        <f t="shared" ca="1" si="357"/>
        <v>4.1504550867967176E-5</v>
      </c>
      <c r="AR574" s="69">
        <f t="shared" si="346"/>
        <v>48</v>
      </c>
      <c r="AS574" s="70">
        <f t="shared" si="358"/>
        <v>571</v>
      </c>
      <c r="AT574" s="71">
        <f t="shared" ca="1" si="365"/>
        <v>5.936817950404516E-3</v>
      </c>
      <c r="AU574" s="72">
        <f t="shared" ca="1" si="347"/>
        <v>9.059659612918658E-3</v>
      </c>
      <c r="AV574" s="73">
        <f t="shared" ca="1" si="348"/>
        <v>1.0090596596129187</v>
      </c>
      <c r="AW574" s="74">
        <f ca="1">PRODUCT(AV$4:AV574)</f>
        <v>160.92189204245949</v>
      </c>
      <c r="BO574" s="70">
        <f t="shared" si="359"/>
        <v>571</v>
      </c>
      <c r="BP574" s="171">
        <f t="shared" ca="1" si="362"/>
        <v>0.1143</v>
      </c>
      <c r="BQ574" s="172">
        <f t="shared" ca="1" si="349"/>
        <v>9.059659612918658E-3</v>
      </c>
      <c r="BR574" s="172">
        <f t="shared" ca="1" si="361"/>
        <v>6.2141948948509227E-3</v>
      </c>
    </row>
    <row r="575" spans="5:70">
      <c r="E575">
        <f t="shared" si="363"/>
        <v>572</v>
      </c>
      <c r="F575" s="64">
        <f t="shared" si="350"/>
        <v>102.5833333333314</v>
      </c>
      <c r="G575" s="55">
        <f t="shared" si="331"/>
        <v>0</v>
      </c>
      <c r="H575" s="78">
        <f t="shared" si="360"/>
        <v>1</v>
      </c>
      <c r="I575" s="79">
        <f t="shared" ca="1" si="339"/>
        <v>7432494.2377358228</v>
      </c>
      <c r="J575" s="79">
        <f t="shared" ca="1" si="332"/>
        <v>67335.867868865884</v>
      </c>
      <c r="K575" s="80">
        <f t="shared" ca="1" si="333"/>
        <v>-20</v>
      </c>
      <c r="L575" s="80">
        <f t="shared" ca="1" si="340"/>
        <v>-6193.7451981131862</v>
      </c>
      <c r="M575" s="80">
        <f t="shared" ca="1" si="364"/>
        <v>0</v>
      </c>
      <c r="N575" s="80">
        <f t="shared" ca="1" si="341"/>
        <v>0</v>
      </c>
      <c r="O575" s="81">
        <f t="shared" ca="1" si="334"/>
        <v>-1944.1138067905574</v>
      </c>
      <c r="P575" s="79">
        <f t="shared" ca="1" si="335"/>
        <v>7491672.2465997851</v>
      </c>
      <c r="R575">
        <f t="shared" ca="1" si="342"/>
        <v>692</v>
      </c>
      <c r="S575" s="78">
        <f t="shared" ca="1" si="351"/>
        <v>112.58333333333063</v>
      </c>
      <c r="T575" s="55">
        <f t="shared" ca="1" si="343"/>
        <v>0</v>
      </c>
      <c r="U575" s="78">
        <f t="shared" ca="1" si="344"/>
        <v>4.1504550867967176E-5</v>
      </c>
      <c r="V575" s="79">
        <f t="shared" ca="1" si="352"/>
        <v>889.97446482469945</v>
      </c>
      <c r="W575" s="79">
        <f t="shared" ca="1" si="336"/>
        <v>8.0628657155012267</v>
      </c>
      <c r="X575" s="80">
        <f t="shared" ca="1" si="353"/>
        <v>-8.3009101735934349E-4</v>
      </c>
      <c r="Y575" s="80">
        <f t="shared" ca="1" si="354"/>
        <v>-0.37082269367695814</v>
      </c>
      <c r="Z575" s="80">
        <f t="shared" ca="1" si="345"/>
        <v>0</v>
      </c>
      <c r="AA575" s="80">
        <f t="shared" ca="1" si="355"/>
        <v>0</v>
      </c>
      <c r="AB575" s="81">
        <f t="shared" ca="1" si="337"/>
        <v>-8.0689570387056E-2</v>
      </c>
      <c r="AC575" s="79">
        <f t="shared" ca="1" si="338"/>
        <v>897.58498818511919</v>
      </c>
      <c r="AE575" s="55">
        <f t="shared" ca="1" si="356"/>
        <v>0</v>
      </c>
      <c r="AF575" s="78">
        <f t="shared" ca="1" si="357"/>
        <v>4.1504550867967176E-5</v>
      </c>
      <c r="AR575" s="69">
        <f t="shared" si="346"/>
        <v>48</v>
      </c>
      <c r="AS575" s="70">
        <f t="shared" si="358"/>
        <v>572</v>
      </c>
      <c r="AT575" s="71">
        <f t="shared" ca="1" si="365"/>
        <v>5.8830324005899855E-3</v>
      </c>
      <c r="AU575" s="72">
        <f t="shared" ca="1" si="347"/>
        <v>9.059659612918658E-3</v>
      </c>
      <c r="AV575" s="73">
        <f t="shared" ca="1" si="348"/>
        <v>1.0090596596129187</v>
      </c>
      <c r="AW575" s="74">
        <f ca="1">PRODUCT(AV$4:AV575)</f>
        <v>162.37978960863103</v>
      </c>
      <c r="BO575" s="70">
        <f t="shared" si="359"/>
        <v>572</v>
      </c>
      <c r="BP575" s="171">
        <f t="shared" ca="1" si="362"/>
        <v>0.1143</v>
      </c>
      <c r="BQ575" s="172">
        <f t="shared" ca="1" si="349"/>
        <v>9.059659612918658E-3</v>
      </c>
      <c r="BR575" s="172">
        <f t="shared" ca="1" si="361"/>
        <v>6.1584018701478218E-3</v>
      </c>
    </row>
    <row r="576" spans="5:70">
      <c r="E576">
        <f t="shared" si="363"/>
        <v>573</v>
      </c>
      <c r="F576" s="64">
        <f t="shared" si="350"/>
        <v>102.66666666666472</v>
      </c>
      <c r="G576" s="55">
        <f t="shared" si="331"/>
        <v>0</v>
      </c>
      <c r="H576" s="78">
        <f t="shared" si="360"/>
        <v>1</v>
      </c>
      <c r="I576" s="79">
        <f t="shared" ca="1" si="339"/>
        <v>7491672.2465997851</v>
      </c>
      <c r="J576" s="79">
        <f t="shared" ca="1" si="332"/>
        <v>67872.000485743658</v>
      </c>
      <c r="K576" s="80">
        <f t="shared" ca="1" si="333"/>
        <v>-20</v>
      </c>
      <c r="L576" s="80">
        <f t="shared" ca="1" si="340"/>
        <v>-6243.0602054998217</v>
      </c>
      <c r="M576" s="80">
        <f t="shared" ca="1" si="364"/>
        <v>0</v>
      </c>
      <c r="N576" s="80">
        <f t="shared" ca="1" si="341"/>
        <v>0</v>
      </c>
      <c r="O576" s="81">
        <f t="shared" ca="1" si="334"/>
        <v>-1944.1138067905574</v>
      </c>
      <c r="P576" s="79">
        <f t="shared" ca="1" si="335"/>
        <v>7551337.0730732381</v>
      </c>
      <c r="R576">
        <f t="shared" ca="1" si="342"/>
        <v>693</v>
      </c>
      <c r="S576" s="78">
        <f t="shared" ca="1" si="351"/>
        <v>112.66666666666396</v>
      </c>
      <c r="T576" s="55">
        <f t="shared" ca="1" si="343"/>
        <v>0</v>
      </c>
      <c r="U576" s="78">
        <f t="shared" ca="1" si="344"/>
        <v>4.1504550867967176E-5</v>
      </c>
      <c r="V576" s="79">
        <f t="shared" ca="1" si="352"/>
        <v>897.58498818511919</v>
      </c>
      <c r="W576" s="79">
        <f t="shared" ca="1" si="336"/>
        <v>8.1318144666227958</v>
      </c>
      <c r="X576" s="80">
        <f t="shared" ca="1" si="353"/>
        <v>-8.3009101735934349E-4</v>
      </c>
      <c r="Y576" s="80">
        <f t="shared" ca="1" si="354"/>
        <v>-0.37399374507713301</v>
      </c>
      <c r="Z576" s="80">
        <f t="shared" ca="1" si="345"/>
        <v>0</v>
      </c>
      <c r="AA576" s="80">
        <f t="shared" ca="1" si="355"/>
        <v>0</v>
      </c>
      <c r="AB576" s="81">
        <f t="shared" ca="1" si="337"/>
        <v>-8.0689570387056E-2</v>
      </c>
      <c r="AC576" s="79">
        <f t="shared" ca="1" si="338"/>
        <v>905.2612892452604</v>
      </c>
      <c r="AE576" s="55">
        <f t="shared" ca="1" si="356"/>
        <v>0</v>
      </c>
      <c r="AF576" s="78">
        <f t="shared" ca="1" si="357"/>
        <v>4.1504550867967176E-5</v>
      </c>
      <c r="AR576" s="69">
        <f t="shared" si="346"/>
        <v>48</v>
      </c>
      <c r="AS576" s="70">
        <f t="shared" si="358"/>
        <v>573</v>
      </c>
      <c r="AT576" s="71">
        <f t="shared" ca="1" si="365"/>
        <v>5.8297341295488686E-3</v>
      </c>
      <c r="AU576" s="72">
        <f t="shared" ca="1" si="347"/>
        <v>9.059659612918658E-3</v>
      </c>
      <c r="AV576" s="73">
        <f t="shared" ca="1" si="348"/>
        <v>1.0090596596129187</v>
      </c>
      <c r="AW576" s="74">
        <f ca="1">PRODUCT(AV$4:AV576)</f>
        <v>163.85089523050257</v>
      </c>
      <c r="BO576" s="70">
        <f t="shared" si="359"/>
        <v>573</v>
      </c>
      <c r="BP576" s="171">
        <f t="shared" ca="1" si="362"/>
        <v>0.1143</v>
      </c>
      <c r="BQ576" s="172">
        <f t="shared" ca="1" si="349"/>
        <v>9.059659612918658E-3</v>
      </c>
      <c r="BR576" s="172">
        <f t="shared" ca="1" si="361"/>
        <v>6.1031097730239476E-3</v>
      </c>
    </row>
    <row r="577" spans="5:70">
      <c r="E577">
        <f t="shared" si="363"/>
        <v>574</v>
      </c>
      <c r="F577" s="64">
        <f t="shared" si="350"/>
        <v>102.74999999999805</v>
      </c>
      <c r="G577" s="55">
        <f t="shared" si="331"/>
        <v>0</v>
      </c>
      <c r="H577" s="78">
        <f t="shared" si="360"/>
        <v>1</v>
      </c>
      <c r="I577" s="79">
        <f t="shared" ca="1" si="339"/>
        <v>7551337.0730732381</v>
      </c>
      <c r="J577" s="79">
        <f t="shared" ca="1" si="332"/>
        <v>68412.543504457004</v>
      </c>
      <c r="K577" s="80">
        <f t="shared" ca="1" si="333"/>
        <v>-20</v>
      </c>
      <c r="L577" s="80">
        <f t="shared" ca="1" si="340"/>
        <v>-6292.7808942276988</v>
      </c>
      <c r="M577" s="80">
        <f t="shared" ca="1" si="364"/>
        <v>0</v>
      </c>
      <c r="N577" s="80">
        <f t="shared" ca="1" si="341"/>
        <v>0</v>
      </c>
      <c r="O577" s="81">
        <f t="shared" ca="1" si="334"/>
        <v>-1944.1138067905574</v>
      </c>
      <c r="P577" s="79">
        <f t="shared" ca="1" si="335"/>
        <v>7611492.7218766771</v>
      </c>
      <c r="R577">
        <f t="shared" ca="1" si="342"/>
        <v>694</v>
      </c>
      <c r="S577" s="78">
        <f t="shared" ca="1" si="351"/>
        <v>112.74999999999729</v>
      </c>
      <c r="T577" s="55">
        <f t="shared" ca="1" si="343"/>
        <v>0</v>
      </c>
      <c r="U577" s="78">
        <f t="shared" ca="1" si="344"/>
        <v>4.1504550867967176E-5</v>
      </c>
      <c r="V577" s="79">
        <f t="shared" ca="1" si="352"/>
        <v>905.2612892452604</v>
      </c>
      <c r="W577" s="79">
        <f t="shared" ca="1" si="336"/>
        <v>8.2013591413139615</v>
      </c>
      <c r="X577" s="80">
        <f t="shared" ca="1" si="353"/>
        <v>-8.3009101735934349E-4</v>
      </c>
      <c r="Y577" s="80">
        <f t="shared" ca="1" si="354"/>
        <v>-0.37719220385219188</v>
      </c>
      <c r="Z577" s="80">
        <f t="shared" ca="1" si="345"/>
        <v>0</v>
      </c>
      <c r="AA577" s="80">
        <f t="shared" ca="1" si="355"/>
        <v>0</v>
      </c>
      <c r="AB577" s="81">
        <f t="shared" ca="1" si="337"/>
        <v>-8.0689570387056E-2</v>
      </c>
      <c r="AC577" s="79">
        <f t="shared" ca="1" si="338"/>
        <v>913.00393652131766</v>
      </c>
      <c r="AE577" s="55">
        <f t="shared" ca="1" si="356"/>
        <v>0</v>
      </c>
      <c r="AF577" s="78">
        <f t="shared" ca="1" si="357"/>
        <v>4.1504550867967176E-5</v>
      </c>
      <c r="AR577" s="69">
        <f t="shared" si="346"/>
        <v>48</v>
      </c>
      <c r="AS577" s="70">
        <f t="shared" si="358"/>
        <v>574</v>
      </c>
      <c r="AT577" s="71">
        <f t="shared" ca="1" si="365"/>
        <v>5.7769187227013413E-3</v>
      </c>
      <c r="AU577" s="72">
        <f t="shared" ca="1" si="347"/>
        <v>9.059659612918658E-3</v>
      </c>
      <c r="AV577" s="73">
        <f t="shared" ca="1" si="348"/>
        <v>1.0090596596129187</v>
      </c>
      <c r="AW577" s="74">
        <f ca="1">PRODUCT(AV$4:AV577)</f>
        <v>165.33532856856291</v>
      </c>
      <c r="BO577" s="70">
        <f t="shared" si="359"/>
        <v>574</v>
      </c>
      <c r="BP577" s="171">
        <f t="shared" ca="1" si="362"/>
        <v>0.1143</v>
      </c>
      <c r="BQ577" s="172">
        <f t="shared" ca="1" si="349"/>
        <v>9.059659612918658E-3</v>
      </c>
      <c r="BR577" s="172">
        <f t="shared" ca="1" si="361"/>
        <v>6.0483141059916486E-3</v>
      </c>
    </row>
    <row r="578" spans="5:70">
      <c r="E578">
        <f t="shared" si="363"/>
        <v>575</v>
      </c>
      <c r="F578" s="64">
        <f t="shared" si="350"/>
        <v>102.83333333333138</v>
      </c>
      <c r="G578" s="55">
        <f t="shared" si="331"/>
        <v>0</v>
      </c>
      <c r="H578" s="78">
        <f t="shared" si="360"/>
        <v>1</v>
      </c>
      <c r="I578" s="79">
        <f t="shared" ca="1" si="339"/>
        <v>7611492.7218766771</v>
      </c>
      <c r="J578" s="79">
        <f t="shared" ca="1" si="332"/>
        <v>68957.533206410444</v>
      </c>
      <c r="K578" s="80">
        <f t="shared" ca="1" si="333"/>
        <v>-20</v>
      </c>
      <c r="L578" s="80">
        <f t="shared" ca="1" si="340"/>
        <v>-6342.9106015638981</v>
      </c>
      <c r="M578" s="80">
        <f t="shared" ca="1" si="364"/>
        <v>0</v>
      </c>
      <c r="N578" s="80">
        <f t="shared" ca="1" si="341"/>
        <v>0</v>
      </c>
      <c r="O578" s="81">
        <f t="shared" ca="1" si="334"/>
        <v>-1944.1138067905574</v>
      </c>
      <c r="P578" s="79">
        <f t="shared" ca="1" si="335"/>
        <v>7672143.2306747334</v>
      </c>
      <c r="R578">
        <f t="shared" ca="1" si="342"/>
        <v>695</v>
      </c>
      <c r="S578" s="78">
        <f t="shared" ca="1" si="351"/>
        <v>112.83333333333061</v>
      </c>
      <c r="T578" s="55">
        <f t="shared" ca="1" si="343"/>
        <v>0</v>
      </c>
      <c r="U578" s="78">
        <f t="shared" ca="1" si="344"/>
        <v>4.1504550867967176E-5</v>
      </c>
      <c r="V578" s="79">
        <f t="shared" ca="1" si="352"/>
        <v>913.00393652131766</v>
      </c>
      <c r="W578" s="79">
        <f t="shared" ca="1" si="336"/>
        <v>8.2715048901379316</v>
      </c>
      <c r="X578" s="80">
        <f t="shared" ca="1" si="353"/>
        <v>-8.3009101735934349E-4</v>
      </c>
      <c r="Y578" s="80">
        <f t="shared" ca="1" si="354"/>
        <v>-0.3804183068838824</v>
      </c>
      <c r="Z578" s="80">
        <f t="shared" ca="1" si="345"/>
        <v>0</v>
      </c>
      <c r="AA578" s="80">
        <f t="shared" ca="1" si="355"/>
        <v>0</v>
      </c>
      <c r="AB578" s="81">
        <f t="shared" ca="1" si="337"/>
        <v>-8.0689570387056E-2</v>
      </c>
      <c r="AC578" s="79">
        <f t="shared" ca="1" si="338"/>
        <v>920.81350344316729</v>
      </c>
      <c r="AE578" s="55">
        <f t="shared" ca="1" si="356"/>
        <v>0</v>
      </c>
      <c r="AF578" s="78">
        <f t="shared" ca="1" si="357"/>
        <v>4.1504550867967176E-5</v>
      </c>
      <c r="AR578" s="69">
        <f t="shared" si="346"/>
        <v>48</v>
      </c>
      <c r="AS578" s="70">
        <f t="shared" si="358"/>
        <v>575</v>
      </c>
      <c r="AT578" s="71">
        <f t="shared" ca="1" si="365"/>
        <v>5.7245818054621703E-3</v>
      </c>
      <c r="AU578" s="72">
        <f t="shared" ca="1" si="347"/>
        <v>9.059659612918658E-3</v>
      </c>
      <c r="AV578" s="73">
        <f t="shared" ca="1" si="348"/>
        <v>1.0090596596129187</v>
      </c>
      <c r="AW578" s="74">
        <f ca="1">PRODUCT(AV$4:AV578)</f>
        <v>166.83321036738417</v>
      </c>
      <c r="BO578" s="70">
        <f t="shared" si="359"/>
        <v>575</v>
      </c>
      <c r="BP578" s="171">
        <f t="shared" ca="1" si="362"/>
        <v>0.1143</v>
      </c>
      <c r="BQ578" s="172">
        <f t="shared" ca="1" si="349"/>
        <v>9.059659612918658E-3</v>
      </c>
      <c r="BR578" s="172">
        <f t="shared" ca="1" si="361"/>
        <v>5.9940104119431533E-3</v>
      </c>
    </row>
    <row r="579" spans="5:70">
      <c r="E579">
        <f t="shared" si="363"/>
        <v>576</v>
      </c>
      <c r="F579" s="64">
        <f t="shared" si="350"/>
        <v>102.91666666666471</v>
      </c>
      <c r="G579" s="55">
        <f t="shared" si="331"/>
        <v>0</v>
      </c>
      <c r="H579" s="78">
        <f t="shared" si="360"/>
        <v>1</v>
      </c>
      <c r="I579" s="79">
        <f t="shared" ca="1" si="339"/>
        <v>7672143.2306747334</v>
      </c>
      <c r="J579" s="79">
        <f t="shared" ca="1" si="332"/>
        <v>69507.006171471163</v>
      </c>
      <c r="K579" s="80">
        <f t="shared" ca="1" si="333"/>
        <v>-20</v>
      </c>
      <c r="L579" s="80">
        <f t="shared" ca="1" si="340"/>
        <v>-6393.4526922289451</v>
      </c>
      <c r="M579" s="80">
        <f t="shared" ca="1" si="364"/>
        <v>0</v>
      </c>
      <c r="N579" s="80">
        <f t="shared" ca="1" si="341"/>
        <v>0</v>
      </c>
      <c r="O579" s="81">
        <f t="shared" ca="1" si="334"/>
        <v>-1944.1138067905574</v>
      </c>
      <c r="P579" s="79">
        <f t="shared" ca="1" si="335"/>
        <v>7733292.6703471849</v>
      </c>
      <c r="R579">
        <f t="shared" ca="1" si="342"/>
        <v>696</v>
      </c>
      <c r="S579" s="78">
        <f t="shared" ca="1" si="351"/>
        <v>112.91666666666394</v>
      </c>
      <c r="T579" s="55">
        <f t="shared" ca="1" si="343"/>
        <v>0</v>
      </c>
      <c r="U579" s="78">
        <f t="shared" ca="1" si="344"/>
        <v>4.1504550867967176E-5</v>
      </c>
      <c r="V579" s="79">
        <f t="shared" ca="1" si="352"/>
        <v>920.81350344316729</v>
      </c>
      <c r="W579" s="79">
        <f t="shared" ca="1" si="336"/>
        <v>8.342256908174198</v>
      </c>
      <c r="X579" s="80">
        <f t="shared" ca="1" si="353"/>
        <v>-8.3009101735934349E-4</v>
      </c>
      <c r="Y579" s="80">
        <f t="shared" ca="1" si="354"/>
        <v>-0.38367229310131973</v>
      </c>
      <c r="Z579" s="80">
        <f t="shared" ca="1" si="345"/>
        <v>0</v>
      </c>
      <c r="AA579" s="80">
        <f t="shared" ca="1" si="355"/>
        <v>0</v>
      </c>
      <c r="AB579" s="81">
        <f t="shared" ca="1" si="337"/>
        <v>-8.0689570387056E-2</v>
      </c>
      <c r="AC579" s="79">
        <f t="shared" ca="1" si="338"/>
        <v>928.69056839683572</v>
      </c>
      <c r="AE579" s="55">
        <f t="shared" ca="1" si="356"/>
        <v>0</v>
      </c>
      <c r="AF579" s="78">
        <f t="shared" ca="1" si="357"/>
        <v>4.1504550867967176E-5</v>
      </c>
      <c r="AR579" s="69">
        <f t="shared" si="346"/>
        <v>48</v>
      </c>
      <c r="AS579" s="70">
        <f t="shared" si="358"/>
        <v>576</v>
      </c>
      <c r="AT579" s="71">
        <f t="shared" ca="1" si="365"/>
        <v>5.6727190428783759E-3</v>
      </c>
      <c r="AU579" s="72">
        <f t="shared" ca="1" si="347"/>
        <v>9.059659612918658E-3</v>
      </c>
      <c r="AV579" s="73">
        <f t="shared" ca="1" si="348"/>
        <v>1.0090596596129187</v>
      </c>
      <c r="AW579" s="74">
        <f ca="1">PRODUCT(AV$4:AV579)</f>
        <v>168.34466246544312</v>
      </c>
      <c r="BO579" s="70">
        <f t="shared" si="359"/>
        <v>576</v>
      </c>
      <c r="BP579" s="171">
        <f t="shared" ca="1" si="362"/>
        <v>0.1143</v>
      </c>
      <c r="BQ579" s="172">
        <f t="shared" ca="1" si="349"/>
        <v>9.059659612918658E-3</v>
      </c>
      <c r="BR579" s="172">
        <f t="shared" ca="1" si="361"/>
        <v>5.9401942737880254E-3</v>
      </c>
    </row>
    <row r="580" spans="5:70">
      <c r="E580">
        <f t="shared" si="363"/>
        <v>577</v>
      </c>
      <c r="F580" s="64">
        <f t="shared" si="350"/>
        <v>102.99999999999804</v>
      </c>
      <c r="G580" s="55">
        <f t="shared" ref="G580:G643" si="366">(1-(1-IF(F580&gt;$AJ$90,0,VLOOKUP(ROUND(F580,0),$AJ$4:$AK$90,2,FALSE)))^(1/12))*0</f>
        <v>0</v>
      </c>
      <c r="H580" s="78">
        <f t="shared" si="360"/>
        <v>1</v>
      </c>
      <c r="I580" s="79">
        <f t="shared" ca="1" si="339"/>
        <v>7733292.6703471849</v>
      </c>
      <c r="J580" s="79">
        <f t="shared" ref="J580:J643" ca="1" si="367">(I580)*$AU580</f>
        <v>70060.999280424265</v>
      </c>
      <c r="K580" s="80">
        <f t="shared" ref="K580:K643" ca="1" si="368">IF(I580=0,0,-$C$19)*H580</f>
        <v>-20</v>
      </c>
      <c r="L580" s="80">
        <f t="shared" ca="1" si="340"/>
        <v>-6444.4105586226542</v>
      </c>
      <c r="M580" s="80">
        <f t="shared" ca="1" si="364"/>
        <v>-57999.695027603884</v>
      </c>
      <c r="N580" s="80">
        <f t="shared" ca="1" si="341"/>
        <v>0</v>
      </c>
      <c r="O580" s="81">
        <f t="shared" ref="O580:O643" ca="1" si="369">-MIN(
IF(MOD(E580-1,IF($C$7="Annual",12,1))=0,1,0)
*IF(F580&lt;=$C$6,H580*$C$5*$C$4/IF($C$7="Monthly",12,1),$C$12),I580)</f>
        <v>-1944.1138067905574</v>
      </c>
      <c r="P580" s="79">
        <f t="shared" ref="P580:P643" ca="1" si="370">SUM(I580:O580)</f>
        <v>7736945.450234592</v>
      </c>
      <c r="R580">
        <f t="shared" ca="1" si="342"/>
        <v>697</v>
      </c>
      <c r="S580" s="78">
        <f t="shared" ca="1" si="351"/>
        <v>112.99999999999727</v>
      </c>
      <c r="T580" s="55">
        <f t="shared" ca="1" si="343"/>
        <v>0</v>
      </c>
      <c r="U580" s="78">
        <f t="shared" ca="1" si="344"/>
        <v>4.1504550867967176E-5</v>
      </c>
      <c r="V580" s="79">
        <f t="shared" ca="1" si="352"/>
        <v>928.69056839683572</v>
      </c>
      <c r="W580" s="79">
        <f t="shared" ref="W580:W643" ca="1" si="371">(V580)*$AU580</f>
        <v>8.4136204354032849</v>
      </c>
      <c r="X580" s="80">
        <f t="shared" ca="1" si="353"/>
        <v>-8.3009101735934349E-4</v>
      </c>
      <c r="Y580" s="80">
        <f t="shared" ca="1" si="354"/>
        <v>-0.3869544034986816</v>
      </c>
      <c r="Z580" s="80">
        <f t="shared" ca="1" si="345"/>
        <v>-6.9651792629762674</v>
      </c>
      <c r="AA580" s="80">
        <f t="shared" ca="1" si="355"/>
        <v>0</v>
      </c>
      <c r="AB580" s="81">
        <f t="shared" ref="AB580:AB643" ca="1" si="372">-MIN(IF(MOD(R580,IF($C$7="Annual",12,1))=0,1,0)*$C$39*U580/IF($C$7="Monthly",12,1),V580)</f>
        <v>-8.0689570387056E-2</v>
      </c>
      <c r="AC580" s="79">
        <f t="shared" ref="AC580:AC643" ca="1" si="373">SUM(V580:AB580)</f>
        <v>929.67053550435958</v>
      </c>
      <c r="AE580" s="55">
        <f t="shared" ca="1" si="356"/>
        <v>0</v>
      </c>
      <c r="AF580" s="78">
        <f t="shared" ca="1" si="357"/>
        <v>4.1504550867967176E-5</v>
      </c>
      <c r="AR580" s="69">
        <f t="shared" si="346"/>
        <v>49</v>
      </c>
      <c r="AS580" s="70">
        <f t="shared" si="358"/>
        <v>577</v>
      </c>
      <c r="AT580" s="71">
        <f t="shared" ca="1" si="365"/>
        <v>5.6213261392701764E-3</v>
      </c>
      <c r="AU580" s="72">
        <f t="shared" ca="1" si="347"/>
        <v>9.059659612918658E-3</v>
      </c>
      <c r="AV580" s="73">
        <f t="shared" ca="1" si="348"/>
        <v>1.0090596596129187</v>
      </c>
      <c r="AW580" s="74">
        <f ca="1">PRODUCT(AV$4:AV580)</f>
        <v>169.86980780503171</v>
      </c>
      <c r="BO580" s="70">
        <f t="shared" si="359"/>
        <v>577</v>
      </c>
      <c r="BP580" s="171">
        <f t="shared" ca="1" si="362"/>
        <v>0.1143</v>
      </c>
      <c r="BQ580" s="172">
        <f t="shared" ca="1" si="349"/>
        <v>9.059659612918658E-3</v>
      </c>
      <c r="BR580" s="172">
        <f t="shared" ca="1" si="361"/>
        <v>5.8868613140938761E-3</v>
      </c>
    </row>
    <row r="581" spans="5:70">
      <c r="E581">
        <f t="shared" si="363"/>
        <v>578</v>
      </c>
      <c r="F581" s="64">
        <f t="shared" si="350"/>
        <v>103.08333333333137</v>
      </c>
      <c r="G581" s="55">
        <f t="shared" si="366"/>
        <v>0</v>
      </c>
      <c r="H581" s="78">
        <f t="shared" si="360"/>
        <v>1</v>
      </c>
      <c r="I581" s="79">
        <f t="shared" ref="I581:I644" ca="1" si="374">MAX(P580,0)*(1-G581)</f>
        <v>7736945.450234592</v>
      </c>
      <c r="J581" s="79">
        <f t="shared" ca="1" si="367"/>
        <v>70094.092222845095</v>
      </c>
      <c r="K581" s="80">
        <f t="shared" ca="1" si="368"/>
        <v>-20</v>
      </c>
      <c r="L581" s="80">
        <f t="shared" ref="L581:L644" ca="1" si="375">IF(OR(I580+O580=0,K580=0),0,-I581*($C$16/12))</f>
        <v>-6447.4545418621601</v>
      </c>
      <c r="M581" s="80">
        <f t="shared" ca="1" si="364"/>
        <v>0</v>
      </c>
      <c r="N581" s="80">
        <f t="shared" ref="N581:N644" ca="1" si="376">IF(OR(I580+O580=0,K580=0),0,-I581*($C$18*(1+$C$20))/12)</f>
        <v>0</v>
      </c>
      <c r="O581" s="81">
        <f t="shared" ca="1" si="369"/>
        <v>-1944.1138067905574</v>
      </c>
      <c r="P581" s="79">
        <f t="shared" ca="1" si="370"/>
        <v>7798627.9741087845</v>
      </c>
      <c r="R581">
        <f t="shared" ref="R581:R644" ca="1" si="377">R580+1</f>
        <v>698</v>
      </c>
      <c r="S581" s="78">
        <f t="shared" ca="1" si="351"/>
        <v>113.0833333333306</v>
      </c>
      <c r="T581" s="55">
        <f t="shared" ref="T581:T644" ca="1" si="378">(1-(1-IF(S581&gt;$AJ$90,0,VLOOKUP(ROUND(S581,0),$AJ$4:$AK$90,2,FALSE)))^(1/12))
*IF(S582-S$4&lt;SUBSTITUTE($C$8, "years", "", 1)/1,0,1)</f>
        <v>0</v>
      </c>
      <c r="U581" s="78">
        <f t="shared" ref="U581:U644" ca="1" si="379">IF(S582-S$4&lt;SUBSTITUTE($C$8, "years", "", 1)/1,U580,AF580)*
(1-T581)</f>
        <v>4.1504550867967176E-5</v>
      </c>
      <c r="V581" s="79">
        <f t="shared" ca="1" si="352"/>
        <v>929.67053550435958</v>
      </c>
      <c r="W581" s="79">
        <f t="shared" ca="1" si="371"/>
        <v>8.4224986038293075</v>
      </c>
      <c r="X581" s="80">
        <f t="shared" ca="1" si="353"/>
        <v>-8.3009101735934349E-4</v>
      </c>
      <c r="Y581" s="80">
        <f t="shared" ca="1" si="354"/>
        <v>-0.38736272312681652</v>
      </c>
      <c r="Z581" s="80">
        <f t="shared" ref="Z581:Z644" ca="1" si="380">-IF(MOD(R581-1,12)=0,1,0)*V581*($C$17)</f>
        <v>0</v>
      </c>
      <c r="AA581" s="80">
        <f t="shared" ca="1" si="355"/>
        <v>0</v>
      </c>
      <c r="AB581" s="81">
        <f t="shared" ca="1" si="372"/>
        <v>-8.0689570387056E-2</v>
      </c>
      <c r="AC581" s="79">
        <f t="shared" ca="1" si="373"/>
        <v>937.62415172365763</v>
      </c>
      <c r="AE581" s="55">
        <f t="shared" ca="1" si="356"/>
        <v>0</v>
      </c>
      <c r="AF581" s="78">
        <f t="shared" ca="1" si="357"/>
        <v>4.1504550867967176E-5</v>
      </c>
      <c r="AR581" s="69">
        <f t="shared" ref="AR581:AR644" si="381">ROUNDDOWN((AS581-1)/12,0)+1</f>
        <v>49</v>
      </c>
      <c r="AS581" s="70">
        <f t="shared" si="358"/>
        <v>578</v>
      </c>
      <c r="AT581" s="71">
        <f t="shared" ca="1" si="365"/>
        <v>5.5703988378751866E-3</v>
      </c>
      <c r="AU581" s="72">
        <f t="shared" ref="AU581:AU644" ca="1" si="382">IF($AU$2="Yes",BQ581,((1+$AH$21)^(1/12))-1)</f>
        <v>9.059659612918658E-3</v>
      </c>
      <c r="AV581" s="73">
        <f t="shared" ref="AV581:AV644" ca="1" si="383">(1+AU581)</f>
        <v>1.0090596596129187</v>
      </c>
      <c r="AW581" s="74">
        <f ca="1">PRODUCT(AV$4:AV581)</f>
        <v>171.40877044225721</v>
      </c>
      <c r="BO581" s="70">
        <f t="shared" si="359"/>
        <v>578</v>
      </c>
      <c r="BP581" s="171">
        <f t="shared" ca="1" si="362"/>
        <v>0.1143</v>
      </c>
      <c r="BQ581" s="172">
        <f t="shared" ref="BQ581:BQ644" ca="1" si="384">(1+BP581)^(1/12)-1</f>
        <v>9.059659612918658E-3</v>
      </c>
      <c r="BR581" s="172">
        <f t="shared" ca="1" si="361"/>
        <v>5.8340071947303009E-3</v>
      </c>
    </row>
    <row r="582" spans="5:70">
      <c r="E582">
        <f t="shared" si="363"/>
        <v>579</v>
      </c>
      <c r="F582" s="64">
        <f t="shared" ref="F582:F645" si="385">(E582-E581)/12+F581</f>
        <v>103.1666666666647</v>
      </c>
      <c r="G582" s="55">
        <f t="shared" si="366"/>
        <v>0</v>
      </c>
      <c r="H582" s="78">
        <f t="shared" si="360"/>
        <v>1</v>
      </c>
      <c r="I582" s="79">
        <f t="shared" ca="1" si="374"/>
        <v>7798627.9741087845</v>
      </c>
      <c r="J582" s="79">
        <f t="shared" ca="1" si="367"/>
        <v>70652.914893211011</v>
      </c>
      <c r="K582" s="80">
        <f t="shared" ca="1" si="368"/>
        <v>-20</v>
      </c>
      <c r="L582" s="80">
        <f t="shared" ca="1" si="375"/>
        <v>-6498.8566450906537</v>
      </c>
      <c r="M582" s="80">
        <f t="shared" ca="1" si="364"/>
        <v>0</v>
      </c>
      <c r="N582" s="80">
        <f t="shared" ca="1" si="376"/>
        <v>0</v>
      </c>
      <c r="O582" s="81">
        <f t="shared" ca="1" si="369"/>
        <v>-1944.1138067905574</v>
      </c>
      <c r="P582" s="79">
        <f t="shared" ca="1" si="370"/>
        <v>7860817.9185501141</v>
      </c>
      <c r="R582">
        <f t="shared" ca="1" si="377"/>
        <v>699</v>
      </c>
      <c r="S582" s="78">
        <f t="shared" ref="S582:S645" ca="1" si="386">(R582-R581)/12+S581</f>
        <v>113.16666666666393</v>
      </c>
      <c r="T582" s="55">
        <f t="shared" ca="1" si="378"/>
        <v>0</v>
      </c>
      <c r="U582" s="78">
        <f t="shared" ca="1" si="379"/>
        <v>4.1504550867967176E-5</v>
      </c>
      <c r="V582" s="79">
        <f t="shared" ref="V582:V645" ca="1" si="387">MAX(AC581,0)*(1-AE582)</f>
        <v>937.62415172365763</v>
      </c>
      <c r="W582" s="79">
        <f t="shared" ca="1" si="371"/>
        <v>8.4945556594679363</v>
      </c>
      <c r="X582" s="80">
        <f t="shared" ref="X582:X645" ca="1" si="388">IF(V582=0,0,-$C$19)*U582</f>
        <v>-8.3009101735934349E-4</v>
      </c>
      <c r="Y582" s="80">
        <f t="shared" ref="Y582:Y645" ca="1" si="389">IF(OR(V581+AB581=0,X581=0),0,-V582*($D$16/12))</f>
        <v>-0.39067672988485735</v>
      </c>
      <c r="Z582" s="80">
        <f t="shared" ca="1" si="380"/>
        <v>0</v>
      </c>
      <c r="AA582" s="80">
        <f t="shared" ref="AA582:AA645" ca="1" si="390">IF(OR(V581+AB581=0,X581=0),0,-V582*($C$18*(1+$C$20))/12)</f>
        <v>0</v>
      </c>
      <c r="AB582" s="81">
        <f t="shared" ca="1" si="372"/>
        <v>-8.0689570387056E-2</v>
      </c>
      <c r="AC582" s="79">
        <f t="shared" ca="1" si="373"/>
        <v>945.64651099183618</v>
      </c>
      <c r="AE582" s="55">
        <f t="shared" ref="AE582:AE645" ca="1" si="391">(1-(1-IF(S582&gt;$AJ$90,0,VLOOKUP(ROUND(S582,0),$AJ$4:$AK$90,2,FALSE)))^(1/12))</f>
        <v>0</v>
      </c>
      <c r="AF582" s="78">
        <f t="shared" ref="AF582:AF645" ca="1" si="392">AF581*(1-AE582)</f>
        <v>4.1504550867967176E-5</v>
      </c>
      <c r="AR582" s="69">
        <f t="shared" si="381"/>
        <v>49</v>
      </c>
      <c r="AS582" s="70">
        <f t="shared" ref="AS582:AS645" si="393">AS581+1</f>
        <v>579</v>
      </c>
      <c r="AT582" s="71">
        <f t="shared" ca="1" si="365"/>
        <v>5.5199329204958401E-3</v>
      </c>
      <c r="AU582" s="72">
        <f t="shared" ca="1" si="382"/>
        <v>9.059659612918658E-3</v>
      </c>
      <c r="AV582" s="73">
        <f t="shared" ca="1" si="383"/>
        <v>1.0090596596129187</v>
      </c>
      <c r="AW582" s="74">
        <f ca="1">PRODUCT(AV$4:AV582)</f>
        <v>172.96167555713296</v>
      </c>
      <c r="BO582" s="70">
        <f t="shared" ref="BO582:BO645" si="394">BO581+1</f>
        <v>579</v>
      </c>
      <c r="BP582" s="171">
        <f t="shared" ca="1" si="362"/>
        <v>0.1143</v>
      </c>
      <c r="BQ582" s="172">
        <f t="shared" ca="1" si="384"/>
        <v>9.059659612918658E-3</v>
      </c>
      <c r="BR582" s="172">
        <f t="shared" ca="1" si="361"/>
        <v>5.7816276165160154E-3</v>
      </c>
    </row>
    <row r="583" spans="5:70">
      <c r="E583">
        <f t="shared" si="363"/>
        <v>580</v>
      </c>
      <c r="F583" s="64">
        <f t="shared" si="385"/>
        <v>103.24999999999802</v>
      </c>
      <c r="G583" s="55">
        <f t="shared" si="366"/>
        <v>0</v>
      </c>
      <c r="H583" s="78">
        <f t="shared" ref="H583:H646" si="395">H582*(1-G583)</f>
        <v>1</v>
      </c>
      <c r="I583" s="79">
        <f t="shared" ca="1" si="374"/>
        <v>7860817.9185501141</v>
      </c>
      <c r="J583" s="79">
        <f t="shared" ca="1" si="367"/>
        <v>71216.334621195783</v>
      </c>
      <c r="K583" s="80">
        <f t="shared" ca="1" si="368"/>
        <v>-20</v>
      </c>
      <c r="L583" s="80">
        <f t="shared" ca="1" si="375"/>
        <v>-6550.6815987917626</v>
      </c>
      <c r="M583" s="80">
        <f t="shared" ca="1" si="364"/>
        <v>0</v>
      </c>
      <c r="N583" s="80">
        <f t="shared" ca="1" si="376"/>
        <v>0</v>
      </c>
      <c r="O583" s="81">
        <f t="shared" ca="1" si="369"/>
        <v>-1944.1138067905574</v>
      </c>
      <c r="P583" s="79">
        <f t="shared" ca="1" si="370"/>
        <v>7923519.4577657273</v>
      </c>
      <c r="R583">
        <f t="shared" ca="1" si="377"/>
        <v>700</v>
      </c>
      <c r="S583" s="78">
        <f t="shared" ca="1" si="386"/>
        <v>113.24999999999726</v>
      </c>
      <c r="T583" s="55">
        <f t="shared" ca="1" si="378"/>
        <v>0</v>
      </c>
      <c r="U583" s="78">
        <f t="shared" ca="1" si="379"/>
        <v>4.1504550867967176E-5</v>
      </c>
      <c r="V583" s="79">
        <f t="shared" ca="1" si="387"/>
        <v>945.64651099183618</v>
      </c>
      <c r="W583" s="79">
        <f t="shared" ca="1" si="371"/>
        <v>8.5672355037301777</v>
      </c>
      <c r="X583" s="80">
        <f t="shared" ca="1" si="388"/>
        <v>-8.3009101735934349E-4</v>
      </c>
      <c r="Y583" s="80">
        <f t="shared" ca="1" si="389"/>
        <v>-0.39401937957993177</v>
      </c>
      <c r="Z583" s="80">
        <f t="shared" ca="1" si="380"/>
        <v>0</v>
      </c>
      <c r="AA583" s="80">
        <f t="shared" ca="1" si="390"/>
        <v>0</v>
      </c>
      <c r="AB583" s="81">
        <f t="shared" ca="1" si="372"/>
        <v>-8.0689570387056E-2</v>
      </c>
      <c r="AC583" s="79">
        <f t="shared" ca="1" si="373"/>
        <v>953.73820745458193</v>
      </c>
      <c r="AE583" s="55">
        <f t="shared" ca="1" si="391"/>
        <v>0</v>
      </c>
      <c r="AF583" s="78">
        <f t="shared" ca="1" si="392"/>
        <v>4.1504550867967176E-5</v>
      </c>
      <c r="AR583" s="69">
        <f t="shared" si="381"/>
        <v>49</v>
      </c>
      <c r="AS583" s="70">
        <f t="shared" si="393"/>
        <v>580</v>
      </c>
      <c r="AT583" s="71">
        <f t="shared" ca="1" si="365"/>
        <v>5.4699242071500039E-3</v>
      </c>
      <c r="AU583" s="72">
        <f t="shared" ca="1" si="382"/>
        <v>9.059659612918658E-3</v>
      </c>
      <c r="AV583" s="73">
        <f t="shared" ca="1" si="383"/>
        <v>1.0090596596129187</v>
      </c>
      <c r="AW583" s="74">
        <f ca="1">PRODUCT(AV$4:AV583)</f>
        <v>174.52864946376067</v>
      </c>
      <c r="BO583" s="70">
        <f t="shared" si="394"/>
        <v>580</v>
      </c>
      <c r="BP583" s="171">
        <f t="shared" ca="1" si="362"/>
        <v>0.1143</v>
      </c>
      <c r="BQ583" s="172">
        <f t="shared" ca="1" si="384"/>
        <v>9.059659612918658E-3</v>
      </c>
      <c r="BR583" s="172">
        <f t="shared" ref="BR583:BR646" ca="1" si="396">BR582/(1+BQ583)</f>
        <v>5.7297183188691567E-3</v>
      </c>
    </row>
    <row r="584" spans="5:70">
      <c r="E584">
        <f t="shared" si="363"/>
        <v>581</v>
      </c>
      <c r="F584" s="64">
        <f t="shared" si="385"/>
        <v>103.33333333333135</v>
      </c>
      <c r="G584" s="55">
        <f t="shared" si="366"/>
        <v>0</v>
      </c>
      <c r="H584" s="78">
        <f t="shared" si="395"/>
        <v>1</v>
      </c>
      <c r="I584" s="79">
        <f t="shared" ca="1" si="374"/>
        <v>7923519.4577657273</v>
      </c>
      <c r="J584" s="79">
        <f t="shared" ca="1" si="367"/>
        <v>71784.389223695311</v>
      </c>
      <c r="K584" s="80">
        <f t="shared" ca="1" si="368"/>
        <v>-20</v>
      </c>
      <c r="L584" s="80">
        <f t="shared" ca="1" si="375"/>
        <v>-6602.9328814714399</v>
      </c>
      <c r="M584" s="80">
        <f t="shared" ca="1" si="364"/>
        <v>0</v>
      </c>
      <c r="N584" s="80">
        <f t="shared" ca="1" si="376"/>
        <v>0</v>
      </c>
      <c r="O584" s="81">
        <f t="shared" ca="1" si="369"/>
        <v>-1944.1138067905574</v>
      </c>
      <c r="P584" s="79">
        <f t="shared" ca="1" si="370"/>
        <v>7986736.8003011607</v>
      </c>
      <c r="R584">
        <f t="shared" ca="1" si="377"/>
        <v>701</v>
      </c>
      <c r="S584" s="78">
        <f t="shared" ca="1" si="386"/>
        <v>113.33333333333059</v>
      </c>
      <c r="T584" s="55">
        <f t="shared" ca="1" si="378"/>
        <v>0</v>
      </c>
      <c r="U584" s="78">
        <f t="shared" ca="1" si="379"/>
        <v>4.1504550867967176E-5</v>
      </c>
      <c r="V584" s="79">
        <f t="shared" ca="1" si="387"/>
        <v>953.73820745458193</v>
      </c>
      <c r="W584" s="79">
        <f t="shared" ca="1" si="371"/>
        <v>8.640543519373713</v>
      </c>
      <c r="X584" s="80">
        <f t="shared" ca="1" si="388"/>
        <v>-8.3009101735934349E-4</v>
      </c>
      <c r="Y584" s="80">
        <f t="shared" ca="1" si="389"/>
        <v>-0.39739091977274249</v>
      </c>
      <c r="Z584" s="80">
        <f t="shared" ca="1" si="380"/>
        <v>0</v>
      </c>
      <c r="AA584" s="80">
        <f t="shared" ca="1" si="390"/>
        <v>0</v>
      </c>
      <c r="AB584" s="81">
        <f t="shared" ca="1" si="372"/>
        <v>-8.0689570387056E-2</v>
      </c>
      <c r="AC584" s="79">
        <f t="shared" ca="1" si="373"/>
        <v>961.8998403927784</v>
      </c>
      <c r="AE584" s="55">
        <f t="shared" ca="1" si="391"/>
        <v>0</v>
      </c>
      <c r="AF584" s="78">
        <f t="shared" ca="1" si="392"/>
        <v>4.1504550867967176E-5</v>
      </c>
      <c r="AR584" s="69">
        <f t="shared" si="381"/>
        <v>49</v>
      </c>
      <c r="AS584" s="70">
        <f t="shared" si="393"/>
        <v>581</v>
      </c>
      <c r="AT584" s="71">
        <f t="shared" ca="1" si="365"/>
        <v>5.4203685557247605E-3</v>
      </c>
      <c r="AU584" s="72">
        <f t="shared" ca="1" si="382"/>
        <v>9.059659612918658E-3</v>
      </c>
      <c r="AV584" s="73">
        <f t="shared" ca="1" si="383"/>
        <v>1.0090596596129187</v>
      </c>
      <c r="AW584" s="74">
        <f ca="1">PRODUCT(AV$4:AV584)</f>
        <v>176.10981962060475</v>
      </c>
      <c r="BO584" s="70">
        <f t="shared" si="394"/>
        <v>581</v>
      </c>
      <c r="BP584" s="171">
        <f t="shared" ref="BP584:BP647" ca="1" si="397">VLOOKUP(BO584,$BT$4:$BX$13,5,TRUE)/100</f>
        <v>0.1143</v>
      </c>
      <c r="BQ584" s="172">
        <f t="shared" ca="1" si="384"/>
        <v>9.059659612918658E-3</v>
      </c>
      <c r="BR584" s="172">
        <f t="shared" ca="1" si="396"/>
        <v>5.6782750794607236E-3</v>
      </c>
    </row>
    <row r="585" spans="5:70">
      <c r="E585">
        <f t="shared" si="363"/>
        <v>582</v>
      </c>
      <c r="F585" s="64">
        <f t="shared" si="385"/>
        <v>103.41666666666468</v>
      </c>
      <c r="G585" s="55">
        <f t="shared" si="366"/>
        <v>0</v>
      </c>
      <c r="H585" s="78">
        <f t="shared" si="395"/>
        <v>1</v>
      </c>
      <c r="I585" s="79">
        <f t="shared" ca="1" si="374"/>
        <v>7986736.8003011607</v>
      </c>
      <c r="J585" s="79">
        <f t="shared" ca="1" si="367"/>
        <v>72357.116828699611</v>
      </c>
      <c r="K585" s="80">
        <f t="shared" ca="1" si="368"/>
        <v>-20</v>
      </c>
      <c r="L585" s="80">
        <f t="shared" ca="1" si="375"/>
        <v>-6655.6140002509674</v>
      </c>
      <c r="M585" s="80">
        <f t="shared" ca="1" si="364"/>
        <v>0</v>
      </c>
      <c r="N585" s="80">
        <f t="shared" ca="1" si="376"/>
        <v>0</v>
      </c>
      <c r="O585" s="81">
        <f t="shared" ca="1" si="369"/>
        <v>-1944.1138067905574</v>
      </c>
      <c r="P585" s="79">
        <f t="shared" ca="1" si="370"/>
        <v>8050474.189322819</v>
      </c>
      <c r="R585">
        <f t="shared" ca="1" si="377"/>
        <v>702</v>
      </c>
      <c r="S585" s="78">
        <f t="shared" ca="1" si="386"/>
        <v>113.41666666666391</v>
      </c>
      <c r="T585" s="55">
        <f t="shared" ca="1" si="378"/>
        <v>0</v>
      </c>
      <c r="U585" s="78">
        <f t="shared" ca="1" si="379"/>
        <v>4.1504550867967176E-5</v>
      </c>
      <c r="V585" s="79">
        <f t="shared" ca="1" si="387"/>
        <v>961.8998403927784</v>
      </c>
      <c r="W585" s="79">
        <f t="shared" ca="1" si="371"/>
        <v>8.7144851356793573</v>
      </c>
      <c r="X585" s="80">
        <f t="shared" ca="1" si="388"/>
        <v>-8.3009101735934349E-4</v>
      </c>
      <c r="Y585" s="80">
        <f t="shared" ca="1" si="389"/>
        <v>-0.40079160016365767</v>
      </c>
      <c r="Z585" s="80">
        <f t="shared" ca="1" si="380"/>
        <v>0</v>
      </c>
      <c r="AA585" s="80">
        <f t="shared" ca="1" si="390"/>
        <v>0</v>
      </c>
      <c r="AB585" s="81">
        <f t="shared" ca="1" si="372"/>
        <v>-8.0689570387056E-2</v>
      </c>
      <c r="AC585" s="79">
        <f t="shared" ca="1" si="373"/>
        <v>970.13201426688966</v>
      </c>
      <c r="AE585" s="55">
        <f t="shared" ca="1" si="391"/>
        <v>0</v>
      </c>
      <c r="AF585" s="78">
        <f t="shared" ca="1" si="392"/>
        <v>4.1504550867967176E-5</v>
      </c>
      <c r="AR585" s="69">
        <f t="shared" si="381"/>
        <v>49</v>
      </c>
      <c r="AS585" s="70">
        <f t="shared" si="393"/>
        <v>582</v>
      </c>
      <c r="AT585" s="71">
        <f t="shared" ca="1" si="365"/>
        <v>5.3712618616333268E-3</v>
      </c>
      <c r="AU585" s="72">
        <f t="shared" ca="1" si="382"/>
        <v>9.059659612918658E-3</v>
      </c>
      <c r="AV585" s="73">
        <f t="shared" ca="1" si="383"/>
        <v>1.0090596596129187</v>
      </c>
      <c r="AW585" s="74">
        <f ca="1">PRODUCT(AV$4:AV585)</f>
        <v>177.70531464085994</v>
      </c>
      <c r="BO585" s="70">
        <f t="shared" si="394"/>
        <v>582</v>
      </c>
      <c r="BP585" s="171">
        <f t="shared" ca="1" si="397"/>
        <v>0.1143</v>
      </c>
      <c r="BQ585" s="172">
        <f t="shared" ca="1" si="384"/>
        <v>9.059659612918658E-3</v>
      </c>
      <c r="BR585" s="172">
        <f t="shared" ca="1" si="396"/>
        <v>5.6272937138711343E-3</v>
      </c>
    </row>
    <row r="586" spans="5:70">
      <c r="E586">
        <f t="shared" si="363"/>
        <v>583</v>
      </c>
      <c r="F586" s="64">
        <f t="shared" si="385"/>
        <v>103.49999999999801</v>
      </c>
      <c r="G586" s="55">
        <f t="shared" si="366"/>
        <v>0</v>
      </c>
      <c r="H586" s="78">
        <f t="shared" si="395"/>
        <v>1</v>
      </c>
      <c r="I586" s="79">
        <f t="shared" ca="1" si="374"/>
        <v>8050474.189322819</v>
      </c>
      <c r="J586" s="79">
        <f t="shared" ca="1" si="367"/>
        <v>72934.555877852021</v>
      </c>
      <c r="K586" s="80">
        <f t="shared" ca="1" si="368"/>
        <v>-20</v>
      </c>
      <c r="L586" s="80">
        <f t="shared" ca="1" si="375"/>
        <v>-6708.7284911023498</v>
      </c>
      <c r="M586" s="80">
        <f t="shared" ca="1" si="364"/>
        <v>0</v>
      </c>
      <c r="N586" s="80">
        <f t="shared" ca="1" si="376"/>
        <v>0</v>
      </c>
      <c r="O586" s="81">
        <f t="shared" ca="1" si="369"/>
        <v>-1944.1138067905574</v>
      </c>
      <c r="P586" s="79">
        <f t="shared" ca="1" si="370"/>
        <v>8114735.9029027782</v>
      </c>
      <c r="R586">
        <f t="shared" ca="1" si="377"/>
        <v>703</v>
      </c>
      <c r="S586" s="78">
        <f t="shared" ca="1" si="386"/>
        <v>113.49999999999724</v>
      </c>
      <c r="T586" s="55">
        <f t="shared" ca="1" si="378"/>
        <v>0</v>
      </c>
      <c r="U586" s="78">
        <f t="shared" ca="1" si="379"/>
        <v>4.1504550867967176E-5</v>
      </c>
      <c r="V586" s="79">
        <f t="shared" ca="1" si="387"/>
        <v>970.13201426688966</v>
      </c>
      <c r="W586" s="79">
        <f t="shared" ca="1" si="371"/>
        <v>8.7890658288531682</v>
      </c>
      <c r="X586" s="80">
        <f t="shared" ca="1" si="388"/>
        <v>-8.3009101735934349E-4</v>
      </c>
      <c r="Y586" s="80">
        <f t="shared" ca="1" si="389"/>
        <v>-0.40422167261120406</v>
      </c>
      <c r="Z586" s="80">
        <f t="shared" ca="1" si="380"/>
        <v>0</v>
      </c>
      <c r="AA586" s="80">
        <f t="shared" ca="1" si="390"/>
        <v>0</v>
      </c>
      <c r="AB586" s="81">
        <f t="shared" ca="1" si="372"/>
        <v>-8.0689570387056E-2</v>
      </c>
      <c r="AC586" s="79">
        <f t="shared" ca="1" si="373"/>
        <v>978.43533876172705</v>
      </c>
      <c r="AE586" s="55">
        <f t="shared" ca="1" si="391"/>
        <v>0</v>
      </c>
      <c r="AF586" s="78">
        <f t="shared" ca="1" si="392"/>
        <v>4.1504550867967176E-5</v>
      </c>
      <c r="AR586" s="69">
        <f t="shared" si="381"/>
        <v>49</v>
      </c>
      <c r="AS586" s="70">
        <f t="shared" si="393"/>
        <v>583</v>
      </c>
      <c r="AT586" s="71">
        <f t="shared" ca="1" si="365"/>
        <v>5.322600057475077E-3</v>
      </c>
      <c r="AU586" s="72">
        <f t="shared" ca="1" si="382"/>
        <v>9.059659612918658E-3</v>
      </c>
      <c r="AV586" s="73">
        <f t="shared" ca="1" si="383"/>
        <v>1.0090596596129187</v>
      </c>
      <c r="AW586" s="74">
        <f ca="1">PRODUCT(AV$4:AV586)</f>
        <v>179.31526430291274</v>
      </c>
      <c r="BO586" s="70">
        <f t="shared" si="394"/>
        <v>583</v>
      </c>
      <c r="BP586" s="171">
        <f t="shared" ca="1" si="397"/>
        <v>0.1143</v>
      </c>
      <c r="BQ586" s="172">
        <f t="shared" ca="1" si="384"/>
        <v>9.059659612918658E-3</v>
      </c>
      <c r="BR586" s="172">
        <f t="shared" ca="1" si="396"/>
        <v>5.5767700752498602E-3</v>
      </c>
    </row>
    <row r="587" spans="5:70">
      <c r="E587">
        <f t="shared" si="363"/>
        <v>584</v>
      </c>
      <c r="F587" s="64">
        <f t="shared" si="385"/>
        <v>103.58333333333134</v>
      </c>
      <c r="G587" s="55">
        <f t="shared" si="366"/>
        <v>0</v>
      </c>
      <c r="H587" s="78">
        <f t="shared" si="395"/>
        <v>1</v>
      </c>
      <c r="I587" s="79">
        <f t="shared" ca="1" si="374"/>
        <v>8114735.9029027782</v>
      </c>
      <c r="J587" s="79">
        <f t="shared" ca="1" si="367"/>
        <v>73516.745129029325</v>
      </c>
      <c r="K587" s="80">
        <f t="shared" ca="1" si="368"/>
        <v>-20</v>
      </c>
      <c r="L587" s="80">
        <f t="shared" ca="1" si="375"/>
        <v>-6762.2799190856485</v>
      </c>
      <c r="M587" s="80">
        <f t="shared" ca="1" si="364"/>
        <v>0</v>
      </c>
      <c r="N587" s="80">
        <f t="shared" ca="1" si="376"/>
        <v>0</v>
      </c>
      <c r="O587" s="81">
        <f t="shared" ca="1" si="369"/>
        <v>-1944.1138067905574</v>
      </c>
      <c r="P587" s="79">
        <f t="shared" ca="1" si="370"/>
        <v>8179526.2543059308</v>
      </c>
      <c r="R587">
        <f t="shared" ca="1" si="377"/>
        <v>704</v>
      </c>
      <c r="S587" s="78">
        <f t="shared" ca="1" si="386"/>
        <v>113.58333333333057</v>
      </c>
      <c r="T587" s="55">
        <f t="shared" ca="1" si="378"/>
        <v>0</v>
      </c>
      <c r="U587" s="78">
        <f t="shared" ca="1" si="379"/>
        <v>4.1504550867967176E-5</v>
      </c>
      <c r="V587" s="79">
        <f t="shared" ca="1" si="387"/>
        <v>978.43533876172705</v>
      </c>
      <c r="W587" s="79">
        <f t="shared" ca="1" si="371"/>
        <v>8.8642911224320038</v>
      </c>
      <c r="X587" s="80">
        <f t="shared" ca="1" si="388"/>
        <v>-8.3009101735934349E-4</v>
      </c>
      <c r="Y587" s="80">
        <f t="shared" ca="1" si="389"/>
        <v>-0.40768139115071961</v>
      </c>
      <c r="Z587" s="80">
        <f t="shared" ca="1" si="380"/>
        <v>0</v>
      </c>
      <c r="AA587" s="80">
        <f t="shared" ca="1" si="390"/>
        <v>0</v>
      </c>
      <c r="AB587" s="81">
        <f t="shared" ca="1" si="372"/>
        <v>-8.0689570387056E-2</v>
      </c>
      <c r="AC587" s="79">
        <f t="shared" ca="1" si="373"/>
        <v>986.81042883160376</v>
      </c>
      <c r="AE587" s="55">
        <f t="shared" ca="1" si="391"/>
        <v>0</v>
      </c>
      <c r="AF587" s="78">
        <f t="shared" ca="1" si="392"/>
        <v>4.1504550867967176E-5</v>
      </c>
      <c r="AR587" s="69">
        <f t="shared" si="381"/>
        <v>49</v>
      </c>
      <c r="AS587" s="70">
        <f t="shared" si="393"/>
        <v>584</v>
      </c>
      <c r="AT587" s="71">
        <f t="shared" ca="1" si="365"/>
        <v>5.2743791126986517E-3</v>
      </c>
      <c r="AU587" s="72">
        <f t="shared" ca="1" si="382"/>
        <v>9.059659612918658E-3</v>
      </c>
      <c r="AV587" s="73">
        <f t="shared" ca="1" si="383"/>
        <v>1.0090596596129187</v>
      </c>
      <c r="AW587" s="74">
        <f ca="1">PRODUCT(AV$4:AV587)</f>
        <v>180.93979956089768</v>
      </c>
      <c r="BO587" s="70">
        <f t="shared" si="394"/>
        <v>584</v>
      </c>
      <c r="BP587" s="171">
        <f t="shared" ca="1" si="397"/>
        <v>0.1143</v>
      </c>
      <c r="BQ587" s="172">
        <f t="shared" ca="1" si="384"/>
        <v>9.059659612918658E-3</v>
      </c>
      <c r="BR587" s="172">
        <f t="shared" ca="1" si="396"/>
        <v>5.5267000539781196E-3</v>
      </c>
    </row>
    <row r="588" spans="5:70">
      <c r="E588">
        <f t="shared" si="363"/>
        <v>585</v>
      </c>
      <c r="F588" s="64">
        <f t="shared" si="385"/>
        <v>103.66666666666467</v>
      </c>
      <c r="G588" s="55">
        <f t="shared" si="366"/>
        <v>0</v>
      </c>
      <c r="H588" s="78">
        <f t="shared" si="395"/>
        <v>1</v>
      </c>
      <c r="I588" s="79">
        <f t="shared" ca="1" si="374"/>
        <v>8179526.2543059308</v>
      </c>
      <c r="J588" s="79">
        <f t="shared" ca="1" si="367"/>
        <v>74103.723658943272</v>
      </c>
      <c r="K588" s="80">
        <f t="shared" ca="1" si="368"/>
        <v>-20</v>
      </c>
      <c r="L588" s="80">
        <f t="shared" ca="1" si="375"/>
        <v>-6816.2718785882762</v>
      </c>
      <c r="M588" s="80">
        <f t="shared" ca="1" si="364"/>
        <v>0</v>
      </c>
      <c r="N588" s="80">
        <f t="shared" ca="1" si="376"/>
        <v>0</v>
      </c>
      <c r="O588" s="81">
        <f t="shared" ca="1" si="369"/>
        <v>-1944.1138067905574</v>
      </c>
      <c r="P588" s="79">
        <f t="shared" ca="1" si="370"/>
        <v>8244849.5922794957</v>
      </c>
      <c r="R588">
        <f t="shared" ca="1" si="377"/>
        <v>705</v>
      </c>
      <c r="S588" s="78">
        <f t="shared" ca="1" si="386"/>
        <v>113.6666666666639</v>
      </c>
      <c r="T588" s="55">
        <f t="shared" ca="1" si="378"/>
        <v>0</v>
      </c>
      <c r="U588" s="78">
        <f t="shared" ca="1" si="379"/>
        <v>4.1504550867967176E-5</v>
      </c>
      <c r="V588" s="79">
        <f t="shared" ca="1" si="387"/>
        <v>986.81042883160376</v>
      </c>
      <c r="W588" s="79">
        <f t="shared" ca="1" si="371"/>
        <v>8.9401665876926213</v>
      </c>
      <c r="X588" s="80">
        <f t="shared" ca="1" si="388"/>
        <v>-8.3009101735934349E-4</v>
      </c>
      <c r="Y588" s="80">
        <f t="shared" ca="1" si="389"/>
        <v>-0.41117101201316825</v>
      </c>
      <c r="Z588" s="80">
        <f t="shared" ca="1" si="380"/>
        <v>0</v>
      </c>
      <c r="AA588" s="80">
        <f t="shared" ca="1" si="390"/>
        <v>0</v>
      </c>
      <c r="AB588" s="81">
        <f t="shared" ca="1" si="372"/>
        <v>-8.0689570387056E-2</v>
      </c>
      <c r="AC588" s="79">
        <f t="shared" ca="1" si="373"/>
        <v>995.2579047458787</v>
      </c>
      <c r="AE588" s="55">
        <f t="shared" ca="1" si="391"/>
        <v>0</v>
      </c>
      <c r="AF588" s="78">
        <f t="shared" ca="1" si="392"/>
        <v>4.1504550867967176E-5</v>
      </c>
      <c r="AR588" s="69">
        <f t="shared" si="381"/>
        <v>49</v>
      </c>
      <c r="AS588" s="70">
        <f t="shared" si="393"/>
        <v>585</v>
      </c>
      <c r="AT588" s="71">
        <f t="shared" ca="1" si="365"/>
        <v>5.2265950332681136E-3</v>
      </c>
      <c r="AU588" s="72">
        <f t="shared" ca="1" si="382"/>
        <v>9.059659612918658E-3</v>
      </c>
      <c r="AV588" s="73">
        <f t="shared" ca="1" si="383"/>
        <v>1.0090596596129187</v>
      </c>
      <c r="AW588" s="74">
        <f ca="1">PRODUCT(AV$4:AV588)</f>
        <v>182.57905255534914</v>
      </c>
      <c r="BO588" s="70">
        <f t="shared" si="394"/>
        <v>585</v>
      </c>
      <c r="BP588" s="171">
        <f t="shared" ca="1" si="397"/>
        <v>0.1143</v>
      </c>
      <c r="BQ588" s="172">
        <f t="shared" ca="1" si="384"/>
        <v>9.059659612918658E-3</v>
      </c>
      <c r="BR588" s="172">
        <f t="shared" ca="1" si="396"/>
        <v>5.4770795773345995E-3</v>
      </c>
    </row>
    <row r="589" spans="5:70">
      <c r="E589">
        <f t="shared" si="363"/>
        <v>586</v>
      </c>
      <c r="F589" s="64">
        <f t="shared" si="385"/>
        <v>103.749999999998</v>
      </c>
      <c r="G589" s="55">
        <f t="shared" si="366"/>
        <v>0</v>
      </c>
      <c r="H589" s="78">
        <f t="shared" si="395"/>
        <v>1</v>
      </c>
      <c r="I589" s="79">
        <f t="shared" ca="1" si="374"/>
        <v>8244849.5922794957</v>
      </c>
      <c r="J589" s="79">
        <f t="shared" ca="1" si="367"/>
        <v>74695.530865763416</v>
      </c>
      <c r="K589" s="80">
        <f t="shared" ca="1" si="368"/>
        <v>-20</v>
      </c>
      <c r="L589" s="80">
        <f t="shared" ca="1" si="375"/>
        <v>-6870.7079935662468</v>
      </c>
      <c r="M589" s="80">
        <f t="shared" ca="1" si="364"/>
        <v>0</v>
      </c>
      <c r="N589" s="80">
        <f t="shared" ca="1" si="376"/>
        <v>0</v>
      </c>
      <c r="O589" s="81">
        <f t="shared" ca="1" si="369"/>
        <v>-1944.1138067905574</v>
      </c>
      <c r="P589" s="79">
        <f t="shared" ca="1" si="370"/>
        <v>8310710.3013449023</v>
      </c>
      <c r="R589">
        <f t="shared" ca="1" si="377"/>
        <v>706</v>
      </c>
      <c r="S589" s="78">
        <f t="shared" ca="1" si="386"/>
        <v>113.74999999999723</v>
      </c>
      <c r="T589" s="55">
        <f t="shared" ca="1" si="378"/>
        <v>0</v>
      </c>
      <c r="U589" s="78">
        <f t="shared" ca="1" si="379"/>
        <v>4.1504550867967176E-5</v>
      </c>
      <c r="V589" s="79">
        <f t="shared" ca="1" si="387"/>
        <v>995.2579047458787</v>
      </c>
      <c r="W589" s="79">
        <f t="shared" ca="1" si="371"/>
        <v>9.0166978440642822</v>
      </c>
      <c r="X589" s="80">
        <f t="shared" ca="1" si="388"/>
        <v>-8.3009101735934349E-4</v>
      </c>
      <c r="Y589" s="80">
        <f t="shared" ca="1" si="389"/>
        <v>-0.41469079364411615</v>
      </c>
      <c r="Z589" s="80">
        <f t="shared" ca="1" si="380"/>
        <v>0</v>
      </c>
      <c r="AA589" s="80">
        <f t="shared" ca="1" si="390"/>
        <v>0</v>
      </c>
      <c r="AB589" s="81">
        <f t="shared" ca="1" si="372"/>
        <v>-8.0689570387056E-2</v>
      </c>
      <c r="AC589" s="79">
        <f t="shared" ca="1" si="373"/>
        <v>1003.7783921348944</v>
      </c>
      <c r="AE589" s="55">
        <f t="shared" ca="1" si="391"/>
        <v>0</v>
      </c>
      <c r="AF589" s="78">
        <f t="shared" ca="1" si="392"/>
        <v>4.1504550867967176E-5</v>
      </c>
      <c r="AR589" s="69">
        <f t="shared" si="381"/>
        <v>49</v>
      </c>
      <c r="AS589" s="70">
        <f t="shared" si="393"/>
        <v>586</v>
      </c>
      <c r="AT589" s="71">
        <f t="shared" ca="1" si="365"/>
        <v>5.1792438613321333E-3</v>
      </c>
      <c r="AU589" s="72">
        <f t="shared" ca="1" si="382"/>
        <v>9.059659612918658E-3</v>
      </c>
      <c r="AV589" s="73">
        <f t="shared" ca="1" si="383"/>
        <v>1.0090596596129187</v>
      </c>
      <c r="AW589" s="74">
        <f ca="1">PRODUCT(AV$4:AV589)</f>
        <v>184.23315662394978</v>
      </c>
      <c r="BO589" s="70">
        <f t="shared" si="394"/>
        <v>586</v>
      </c>
      <c r="BP589" s="171">
        <f t="shared" ca="1" si="397"/>
        <v>0.1143</v>
      </c>
      <c r="BQ589" s="172">
        <f t="shared" ca="1" si="384"/>
        <v>9.059659612918658E-3</v>
      </c>
      <c r="BR589" s="172">
        <f t="shared" ca="1" si="396"/>
        <v>5.4279046091641799E-3</v>
      </c>
    </row>
    <row r="590" spans="5:70">
      <c r="E590">
        <f t="shared" si="363"/>
        <v>587</v>
      </c>
      <c r="F590" s="64">
        <f t="shared" si="385"/>
        <v>103.83333333333132</v>
      </c>
      <c r="G590" s="55">
        <f t="shared" si="366"/>
        <v>0</v>
      </c>
      <c r="H590" s="78">
        <f t="shared" si="395"/>
        <v>1</v>
      </c>
      <c r="I590" s="79">
        <f t="shared" ca="1" si="374"/>
        <v>8310710.3013449023</v>
      </c>
      <c r="J590" s="79">
        <f t="shared" ca="1" si="367"/>
        <v>75292.206471761456</v>
      </c>
      <c r="K590" s="80">
        <f t="shared" ca="1" si="368"/>
        <v>-20</v>
      </c>
      <c r="L590" s="80">
        <f t="shared" ca="1" si="375"/>
        <v>-6925.5919177874193</v>
      </c>
      <c r="M590" s="80">
        <f t="shared" ca="1" si="364"/>
        <v>0</v>
      </c>
      <c r="N590" s="80">
        <f t="shared" ca="1" si="376"/>
        <v>0</v>
      </c>
      <c r="O590" s="81">
        <f t="shared" ca="1" si="369"/>
        <v>-1944.1138067905574</v>
      </c>
      <c r="P590" s="79">
        <f t="shared" ca="1" si="370"/>
        <v>8377112.8020920856</v>
      </c>
      <c r="R590">
        <f t="shared" ca="1" si="377"/>
        <v>707</v>
      </c>
      <c r="S590" s="78">
        <f t="shared" ca="1" si="386"/>
        <v>113.83333333333056</v>
      </c>
      <c r="T590" s="55">
        <f t="shared" ca="1" si="378"/>
        <v>0</v>
      </c>
      <c r="U590" s="78">
        <f t="shared" ca="1" si="379"/>
        <v>4.1504550867967176E-5</v>
      </c>
      <c r="V590" s="79">
        <f t="shared" ca="1" si="387"/>
        <v>1003.7783921348944</v>
      </c>
      <c r="W590" s="79">
        <f t="shared" ca="1" si="371"/>
        <v>9.0938905595449295</v>
      </c>
      <c r="X590" s="80">
        <f t="shared" ca="1" si="388"/>
        <v>-8.3009101735934349E-4</v>
      </c>
      <c r="Y590" s="80">
        <f t="shared" ca="1" si="389"/>
        <v>-0.41824099672287268</v>
      </c>
      <c r="Z590" s="80">
        <f t="shared" ca="1" si="380"/>
        <v>0</v>
      </c>
      <c r="AA590" s="80">
        <f t="shared" ca="1" si="390"/>
        <v>0</v>
      </c>
      <c r="AB590" s="81">
        <f t="shared" ca="1" si="372"/>
        <v>-8.0689570387056E-2</v>
      </c>
      <c r="AC590" s="79">
        <f t="shared" ca="1" si="373"/>
        <v>1012.3725220363119</v>
      </c>
      <c r="AE590" s="55">
        <f t="shared" ca="1" si="391"/>
        <v>0</v>
      </c>
      <c r="AF590" s="78">
        <f t="shared" ca="1" si="392"/>
        <v>4.1504550867967176E-5</v>
      </c>
      <c r="AR590" s="69">
        <f t="shared" si="381"/>
        <v>49</v>
      </c>
      <c r="AS590" s="70">
        <f t="shared" si="393"/>
        <v>587</v>
      </c>
      <c r="AT590" s="71">
        <f t="shared" ca="1" si="365"/>
        <v>5.1323216748961654E-3</v>
      </c>
      <c r="AU590" s="72">
        <f t="shared" ca="1" si="382"/>
        <v>9.059659612918658E-3</v>
      </c>
      <c r="AV590" s="73">
        <f t="shared" ca="1" si="383"/>
        <v>1.0090596596129187</v>
      </c>
      <c r="AW590" s="74">
        <f ca="1">PRODUCT(AV$4:AV590)</f>
        <v>185.90224631237629</v>
      </c>
      <c r="BO590" s="70">
        <f t="shared" si="394"/>
        <v>587</v>
      </c>
      <c r="BP590" s="171">
        <f t="shared" ca="1" si="397"/>
        <v>0.1143</v>
      </c>
      <c r="BQ590" s="172">
        <f t="shared" ca="1" si="384"/>
        <v>9.059659612918658E-3</v>
      </c>
      <c r="BR590" s="172">
        <f t="shared" ca="1" si="396"/>
        <v>5.3791711495496282E-3</v>
      </c>
    </row>
    <row r="591" spans="5:70">
      <c r="E591">
        <f t="shared" si="363"/>
        <v>588</v>
      </c>
      <c r="F591" s="64">
        <f t="shared" si="385"/>
        <v>103.91666666666465</v>
      </c>
      <c r="G591" s="55">
        <f t="shared" si="366"/>
        <v>0</v>
      </c>
      <c r="H591" s="78">
        <f t="shared" si="395"/>
        <v>1</v>
      </c>
      <c r="I591" s="79">
        <f t="shared" ca="1" si="374"/>
        <v>8377112.8020920856</v>
      </c>
      <c r="J591" s="79">
        <f t="shared" ca="1" si="367"/>
        <v>75893.790525977514</v>
      </c>
      <c r="K591" s="80">
        <f t="shared" ca="1" si="368"/>
        <v>-20</v>
      </c>
      <c r="L591" s="80">
        <f t="shared" ca="1" si="375"/>
        <v>-6980.927335076738</v>
      </c>
      <c r="M591" s="80">
        <f t="shared" ca="1" si="364"/>
        <v>0</v>
      </c>
      <c r="N591" s="80">
        <f t="shared" ca="1" si="376"/>
        <v>0</v>
      </c>
      <c r="O591" s="81">
        <f t="shared" ca="1" si="369"/>
        <v>-1944.1138067905574</v>
      </c>
      <c r="P591" s="79">
        <f t="shared" ca="1" si="370"/>
        <v>8444061.5514761973</v>
      </c>
      <c r="R591">
        <f t="shared" ca="1" si="377"/>
        <v>708</v>
      </c>
      <c r="S591" s="78">
        <f t="shared" ca="1" si="386"/>
        <v>113.91666666666389</v>
      </c>
      <c r="T591" s="55">
        <f t="shared" ca="1" si="378"/>
        <v>0</v>
      </c>
      <c r="U591" s="78">
        <f t="shared" ca="1" si="379"/>
        <v>4.1504550867967176E-5</v>
      </c>
      <c r="V591" s="79">
        <f t="shared" ca="1" si="387"/>
        <v>1012.3725220363119</v>
      </c>
      <c r="W591" s="79">
        <f t="shared" ca="1" si="371"/>
        <v>9.17175045112098</v>
      </c>
      <c r="X591" s="80">
        <f t="shared" ca="1" si="388"/>
        <v>-8.3009101735934349E-4</v>
      </c>
      <c r="Y591" s="80">
        <f t="shared" ca="1" si="389"/>
        <v>-0.42182188418179667</v>
      </c>
      <c r="Z591" s="80">
        <f t="shared" ca="1" si="380"/>
        <v>0</v>
      </c>
      <c r="AA591" s="80">
        <f t="shared" ca="1" si="390"/>
        <v>0</v>
      </c>
      <c r="AB591" s="81">
        <f t="shared" ca="1" si="372"/>
        <v>-8.0689570387056E-2</v>
      </c>
      <c r="AC591" s="79">
        <f t="shared" ca="1" si="373"/>
        <v>1021.0409309418466</v>
      </c>
      <c r="AE591" s="55">
        <f t="shared" ca="1" si="391"/>
        <v>0</v>
      </c>
      <c r="AF591" s="78">
        <f t="shared" ca="1" si="392"/>
        <v>4.1504550867967176E-5</v>
      </c>
      <c r="AR591" s="69">
        <f t="shared" si="381"/>
        <v>49</v>
      </c>
      <c r="AS591" s="70">
        <f t="shared" si="393"/>
        <v>588</v>
      </c>
      <c r="AT591" s="71">
        <f t="shared" ca="1" si="365"/>
        <v>5.0858245874976019E-3</v>
      </c>
      <c r="AU591" s="72">
        <f t="shared" ca="1" si="382"/>
        <v>9.059659612918658E-3</v>
      </c>
      <c r="AV591" s="73">
        <f t="shared" ca="1" si="383"/>
        <v>1.0090596596129187</v>
      </c>
      <c r="AW591" s="74">
        <f ca="1">PRODUCT(AV$4:AV591)</f>
        <v>187.58645738524339</v>
      </c>
      <c r="BO591" s="70">
        <f t="shared" si="394"/>
        <v>588</v>
      </c>
      <c r="BP591" s="171">
        <f t="shared" ca="1" si="397"/>
        <v>0.1143</v>
      </c>
      <c r="BQ591" s="172">
        <f t="shared" ca="1" si="384"/>
        <v>9.059659612918658E-3</v>
      </c>
      <c r="BR591" s="172">
        <f t="shared" ca="1" si="396"/>
        <v>5.3308752344862452E-3</v>
      </c>
    </row>
    <row r="592" spans="5:70">
      <c r="E592">
        <f t="shared" ref="E592:E655" si="398">E591+1</f>
        <v>589</v>
      </c>
      <c r="F592" s="64">
        <f t="shared" si="385"/>
        <v>103.99999999999798</v>
      </c>
      <c r="G592" s="55">
        <f t="shared" si="366"/>
        <v>0</v>
      </c>
      <c r="H592" s="78">
        <f t="shared" si="395"/>
        <v>1</v>
      </c>
      <c r="I592" s="79">
        <f t="shared" ca="1" si="374"/>
        <v>8444061.5514761973</v>
      </c>
      <c r="J592" s="79">
        <f t="shared" ca="1" si="367"/>
        <v>76500.323406908166</v>
      </c>
      <c r="K592" s="80">
        <f t="shared" ca="1" si="368"/>
        <v>-20</v>
      </c>
      <c r="L592" s="80">
        <f t="shared" ca="1" si="375"/>
        <v>-7036.717959563498</v>
      </c>
      <c r="M592" s="80">
        <f t="shared" ref="M592:M655" ca="1" si="399">IF(OR(I591+O591=0,K591=0),0,-IF(MOD(E592-1,12)=0,1,0)*I592*($C$17))</f>
        <v>-63330.461636071479</v>
      </c>
      <c r="N592" s="80">
        <f t="shared" ca="1" si="376"/>
        <v>0</v>
      </c>
      <c r="O592" s="81">
        <f t="shared" ca="1" si="369"/>
        <v>-1944.1138067905574</v>
      </c>
      <c r="P592" s="79">
        <f t="shared" ca="1" si="370"/>
        <v>8448230.58148068</v>
      </c>
      <c r="R592">
        <f t="shared" ca="1" si="377"/>
        <v>709</v>
      </c>
      <c r="S592" s="78">
        <f t="shared" ca="1" si="386"/>
        <v>113.99999999999721</v>
      </c>
      <c r="T592" s="55">
        <f t="shared" ca="1" si="378"/>
        <v>0</v>
      </c>
      <c r="U592" s="78">
        <f t="shared" ca="1" si="379"/>
        <v>4.1504550867967176E-5</v>
      </c>
      <c r="V592" s="79">
        <f t="shared" ca="1" si="387"/>
        <v>1021.0409309418466</v>
      </c>
      <c r="W592" s="79">
        <f t="shared" ca="1" si="371"/>
        <v>9.2502832851907151</v>
      </c>
      <c r="X592" s="80">
        <f t="shared" ca="1" si="388"/>
        <v>-8.3009101735934349E-4</v>
      </c>
      <c r="Y592" s="80">
        <f t="shared" ca="1" si="389"/>
        <v>-0.42543372122576945</v>
      </c>
      <c r="Z592" s="80">
        <f t="shared" ca="1" si="380"/>
        <v>-7.6578069820638488</v>
      </c>
      <c r="AA592" s="80">
        <f t="shared" ca="1" si="390"/>
        <v>0</v>
      </c>
      <c r="AB592" s="81">
        <f t="shared" ca="1" si="372"/>
        <v>-8.0689570387056E-2</v>
      </c>
      <c r="AC592" s="79">
        <f t="shared" ca="1" si="373"/>
        <v>1022.1264538623431</v>
      </c>
      <c r="AE592" s="55">
        <f t="shared" ca="1" si="391"/>
        <v>0</v>
      </c>
      <c r="AF592" s="78">
        <f t="shared" ca="1" si="392"/>
        <v>4.1504550867967176E-5</v>
      </c>
      <c r="AR592" s="69">
        <f t="shared" si="381"/>
        <v>50</v>
      </c>
      <c r="AS592" s="70">
        <f t="shared" si="393"/>
        <v>589</v>
      </c>
      <c r="AT592" s="71">
        <f t="shared" ca="1" si="365"/>
        <v>5.0397487478838609E-3</v>
      </c>
      <c r="AU592" s="72">
        <f t="shared" ca="1" si="382"/>
        <v>9.059659612918658E-3</v>
      </c>
      <c r="AV592" s="73">
        <f t="shared" ca="1" si="383"/>
        <v>1.0090596596129187</v>
      </c>
      <c r="AW592" s="74">
        <f ca="1">PRODUCT(AV$4:AV592)</f>
        <v>189.28592683714697</v>
      </c>
      <c r="BO592" s="70">
        <f t="shared" si="394"/>
        <v>589</v>
      </c>
      <c r="BP592" s="171">
        <f t="shared" ca="1" si="397"/>
        <v>0.1143</v>
      </c>
      <c r="BQ592" s="172">
        <f t="shared" ca="1" si="384"/>
        <v>9.059659612918658E-3</v>
      </c>
      <c r="BR592" s="172">
        <f t="shared" ca="1" si="396"/>
        <v>5.2830129355594304E-3</v>
      </c>
    </row>
    <row r="593" spans="5:70">
      <c r="E593">
        <f t="shared" si="398"/>
        <v>590</v>
      </c>
      <c r="F593" s="64">
        <f t="shared" si="385"/>
        <v>104.08333333333131</v>
      </c>
      <c r="G593" s="55">
        <f t="shared" si="366"/>
        <v>0</v>
      </c>
      <c r="H593" s="78">
        <f t="shared" si="395"/>
        <v>1</v>
      </c>
      <c r="I593" s="79">
        <f t="shared" ca="1" si="374"/>
        <v>8448230.58148068</v>
      </c>
      <c r="J593" s="79">
        <f t="shared" ca="1" si="367"/>
        <v>76538.093399664824</v>
      </c>
      <c r="K593" s="80">
        <f t="shared" ca="1" si="368"/>
        <v>-20</v>
      </c>
      <c r="L593" s="80">
        <f t="shared" ca="1" si="375"/>
        <v>-7040.1921512339004</v>
      </c>
      <c r="M593" s="80">
        <f t="shared" ca="1" si="399"/>
        <v>0</v>
      </c>
      <c r="N593" s="80">
        <f t="shared" ca="1" si="376"/>
        <v>0</v>
      </c>
      <c r="O593" s="81">
        <f t="shared" ca="1" si="369"/>
        <v>-1944.1138067905574</v>
      </c>
      <c r="P593" s="79">
        <f t="shared" ca="1" si="370"/>
        <v>8515764.3689223211</v>
      </c>
      <c r="R593">
        <f t="shared" ca="1" si="377"/>
        <v>710</v>
      </c>
      <c r="S593" s="78">
        <f t="shared" ca="1" si="386"/>
        <v>114.08333333333054</v>
      </c>
      <c r="T593" s="55">
        <f t="shared" ca="1" si="378"/>
        <v>0</v>
      </c>
      <c r="U593" s="78">
        <f t="shared" ca="1" si="379"/>
        <v>4.1504550867967176E-5</v>
      </c>
      <c r="V593" s="79">
        <f t="shared" ca="1" si="387"/>
        <v>1022.1264538623431</v>
      </c>
      <c r="W593" s="79">
        <f t="shared" ca="1" si="371"/>
        <v>9.2601177533524357</v>
      </c>
      <c r="X593" s="80">
        <f t="shared" ca="1" si="388"/>
        <v>-8.3009101735934349E-4</v>
      </c>
      <c r="Y593" s="80">
        <f t="shared" ca="1" si="389"/>
        <v>-0.42588602244264295</v>
      </c>
      <c r="Z593" s="80">
        <f t="shared" ca="1" si="380"/>
        <v>0</v>
      </c>
      <c r="AA593" s="80">
        <f t="shared" ca="1" si="390"/>
        <v>0</v>
      </c>
      <c r="AB593" s="81">
        <f t="shared" ca="1" si="372"/>
        <v>-8.0689570387056E-2</v>
      </c>
      <c r="AC593" s="79">
        <f t="shared" ca="1" si="373"/>
        <v>1030.8791659318483</v>
      </c>
      <c r="AE593" s="55">
        <f t="shared" ca="1" si="391"/>
        <v>0</v>
      </c>
      <c r="AF593" s="78">
        <f t="shared" ca="1" si="392"/>
        <v>4.1504550867967176E-5</v>
      </c>
      <c r="AR593" s="69">
        <f t="shared" si="381"/>
        <v>50</v>
      </c>
      <c r="AS593" s="70">
        <f t="shared" si="393"/>
        <v>590</v>
      </c>
      <c r="AT593" s="71">
        <f t="shared" ca="1" si="365"/>
        <v>4.9940903396933998E-3</v>
      </c>
      <c r="AU593" s="72">
        <f t="shared" ca="1" si="382"/>
        <v>9.059659612918658E-3</v>
      </c>
      <c r="AV593" s="73">
        <f t="shared" ca="1" si="383"/>
        <v>1.0090596596129187</v>
      </c>
      <c r="AW593" s="74">
        <f ca="1">PRODUCT(AV$4:AV593)</f>
        <v>191.00079290380734</v>
      </c>
      <c r="BO593" s="70">
        <f t="shared" si="394"/>
        <v>590</v>
      </c>
      <c r="BP593" s="171">
        <f t="shared" ca="1" si="397"/>
        <v>0.1143</v>
      </c>
      <c r="BQ593" s="172">
        <f t="shared" ca="1" si="384"/>
        <v>9.059659612918658E-3</v>
      </c>
      <c r="BR593" s="172">
        <f t="shared" ca="1" si="396"/>
        <v>5.235580359625144E-3</v>
      </c>
    </row>
    <row r="594" spans="5:70">
      <c r="E594">
        <f t="shared" si="398"/>
        <v>591</v>
      </c>
      <c r="F594" s="64">
        <f t="shared" si="385"/>
        <v>104.16666666666464</v>
      </c>
      <c r="G594" s="55">
        <f t="shared" si="366"/>
        <v>0</v>
      </c>
      <c r="H594" s="78">
        <f t="shared" si="395"/>
        <v>1</v>
      </c>
      <c r="I594" s="79">
        <f t="shared" ca="1" si="374"/>
        <v>8515764.3689223211</v>
      </c>
      <c r="J594" s="79">
        <f t="shared" ca="1" si="367"/>
        <v>77149.926526257303</v>
      </c>
      <c r="K594" s="80">
        <f t="shared" ca="1" si="368"/>
        <v>-20</v>
      </c>
      <c r="L594" s="80">
        <f t="shared" ca="1" si="375"/>
        <v>-7096.4703074352683</v>
      </c>
      <c r="M594" s="80">
        <f t="shared" ca="1" si="399"/>
        <v>0</v>
      </c>
      <c r="N594" s="80">
        <f t="shared" ca="1" si="376"/>
        <v>0</v>
      </c>
      <c r="O594" s="81">
        <f t="shared" ca="1" si="369"/>
        <v>-1944.1138067905574</v>
      </c>
      <c r="P594" s="79">
        <f t="shared" ca="1" si="370"/>
        <v>8583853.7113343533</v>
      </c>
      <c r="R594">
        <f t="shared" ca="1" si="377"/>
        <v>711</v>
      </c>
      <c r="S594" s="78">
        <f t="shared" ca="1" si="386"/>
        <v>114.16666666666387</v>
      </c>
      <c r="T594" s="55">
        <f t="shared" ca="1" si="378"/>
        <v>0</v>
      </c>
      <c r="U594" s="78">
        <f t="shared" ca="1" si="379"/>
        <v>4.1504550867967176E-5</v>
      </c>
      <c r="V594" s="79">
        <f t="shared" ca="1" si="387"/>
        <v>1030.8791659318483</v>
      </c>
      <c r="W594" s="79">
        <f t="shared" ca="1" si="371"/>
        <v>9.3394143453920382</v>
      </c>
      <c r="X594" s="80">
        <f t="shared" ca="1" si="388"/>
        <v>-8.3009101735934349E-4</v>
      </c>
      <c r="Y594" s="80">
        <f t="shared" ca="1" si="389"/>
        <v>-0.42953298580493682</v>
      </c>
      <c r="Z594" s="80">
        <f t="shared" ca="1" si="380"/>
        <v>0</v>
      </c>
      <c r="AA594" s="80">
        <f t="shared" ca="1" si="390"/>
        <v>0</v>
      </c>
      <c r="AB594" s="81">
        <f t="shared" ca="1" si="372"/>
        <v>-8.0689570387056E-2</v>
      </c>
      <c r="AC594" s="79">
        <f t="shared" ca="1" si="373"/>
        <v>1039.7075276300311</v>
      </c>
      <c r="AE594" s="55">
        <f t="shared" ca="1" si="391"/>
        <v>0</v>
      </c>
      <c r="AF594" s="78">
        <f t="shared" ca="1" si="392"/>
        <v>4.1504550867967176E-5</v>
      </c>
      <c r="AR594" s="69">
        <f t="shared" si="381"/>
        <v>50</v>
      </c>
      <c r="AS594" s="70">
        <f t="shared" si="393"/>
        <v>591</v>
      </c>
      <c r="AT594" s="71">
        <f t="shared" ca="1" si="365"/>
        <v>4.9488455811396125E-3</v>
      </c>
      <c r="AU594" s="72">
        <f t="shared" ca="1" si="382"/>
        <v>9.059659612918658E-3</v>
      </c>
      <c r="AV594" s="73">
        <f t="shared" ca="1" si="383"/>
        <v>1.0090596596129187</v>
      </c>
      <c r="AW594" s="74">
        <f ca="1">PRODUCT(AV$4:AV594)</f>
        <v>192.73119507331339</v>
      </c>
      <c r="BO594" s="70">
        <f t="shared" si="394"/>
        <v>591</v>
      </c>
      <c r="BP594" s="171">
        <f t="shared" ca="1" si="397"/>
        <v>0.1143</v>
      </c>
      <c r="BQ594" s="172">
        <f t="shared" ca="1" si="384"/>
        <v>9.059659612918658E-3</v>
      </c>
      <c r="BR594" s="172">
        <f t="shared" ca="1" si="396"/>
        <v>5.1885736484932358E-3</v>
      </c>
    </row>
    <row r="595" spans="5:70">
      <c r="E595">
        <f t="shared" si="398"/>
        <v>592</v>
      </c>
      <c r="F595" s="64">
        <f t="shared" si="385"/>
        <v>104.24999999999797</v>
      </c>
      <c r="G595" s="55">
        <f t="shared" si="366"/>
        <v>0</v>
      </c>
      <c r="H595" s="78">
        <f t="shared" si="395"/>
        <v>1</v>
      </c>
      <c r="I595" s="79">
        <f t="shared" ca="1" si="374"/>
        <v>8583853.7113343533</v>
      </c>
      <c r="J595" s="79">
        <f t="shared" ca="1" si="367"/>
        <v>77766.792791777771</v>
      </c>
      <c r="K595" s="80">
        <f t="shared" ca="1" si="368"/>
        <v>-20</v>
      </c>
      <c r="L595" s="80">
        <f t="shared" ca="1" si="375"/>
        <v>-7153.2114261119614</v>
      </c>
      <c r="M595" s="80">
        <f t="shared" ca="1" si="399"/>
        <v>0</v>
      </c>
      <c r="N595" s="80">
        <f t="shared" ca="1" si="376"/>
        <v>0</v>
      </c>
      <c r="O595" s="81">
        <f t="shared" ca="1" si="369"/>
        <v>-1944.1138067905574</v>
      </c>
      <c r="P595" s="79">
        <f t="shared" ca="1" si="370"/>
        <v>8652503.178893229</v>
      </c>
      <c r="R595">
        <f t="shared" ca="1" si="377"/>
        <v>712</v>
      </c>
      <c r="S595" s="78">
        <f t="shared" ca="1" si="386"/>
        <v>114.2499999999972</v>
      </c>
      <c r="T595" s="55">
        <f t="shared" ca="1" si="378"/>
        <v>0</v>
      </c>
      <c r="U595" s="78">
        <f t="shared" ca="1" si="379"/>
        <v>4.1504550867967176E-5</v>
      </c>
      <c r="V595" s="79">
        <f t="shared" ca="1" si="387"/>
        <v>1039.7075276300311</v>
      </c>
      <c r="W595" s="79">
        <f t="shared" ca="1" si="371"/>
        <v>9.4193962973173022</v>
      </c>
      <c r="X595" s="80">
        <f t="shared" ca="1" si="388"/>
        <v>-8.3009101735934349E-4</v>
      </c>
      <c r="Y595" s="80">
        <f t="shared" ca="1" si="389"/>
        <v>-0.4332114698458463</v>
      </c>
      <c r="Z595" s="80">
        <f t="shared" ca="1" si="380"/>
        <v>0</v>
      </c>
      <c r="AA595" s="80">
        <f t="shared" ca="1" si="390"/>
        <v>0</v>
      </c>
      <c r="AB595" s="81">
        <f t="shared" ca="1" si="372"/>
        <v>-8.0689570387056E-2</v>
      </c>
      <c r="AC595" s="79">
        <f t="shared" ca="1" si="373"/>
        <v>1048.612192796098</v>
      </c>
      <c r="AE595" s="55">
        <f t="shared" ca="1" si="391"/>
        <v>0</v>
      </c>
      <c r="AF595" s="78">
        <f t="shared" ca="1" si="392"/>
        <v>4.1504550867967176E-5</v>
      </c>
      <c r="AR595" s="69">
        <f t="shared" si="381"/>
        <v>50</v>
      </c>
      <c r="AS595" s="70">
        <f t="shared" si="393"/>
        <v>592</v>
      </c>
      <c r="AT595" s="71">
        <f t="shared" ca="1" si="365"/>
        <v>4.9040107246975913E-3</v>
      </c>
      <c r="AU595" s="72">
        <f t="shared" ca="1" si="382"/>
        <v>9.059659612918658E-3</v>
      </c>
      <c r="AV595" s="73">
        <f t="shared" ca="1" si="383"/>
        <v>1.0090596596129187</v>
      </c>
      <c r="AW595" s="74">
        <f ca="1">PRODUCT(AV$4:AV595)</f>
        <v>194.47727409746864</v>
      </c>
      <c r="BO595" s="70">
        <f t="shared" si="394"/>
        <v>592</v>
      </c>
      <c r="BP595" s="171">
        <f t="shared" ca="1" si="397"/>
        <v>0.1143</v>
      </c>
      <c r="BQ595" s="172">
        <f t="shared" ca="1" si="384"/>
        <v>9.059659612918658E-3</v>
      </c>
      <c r="BR595" s="172">
        <f t="shared" ca="1" si="396"/>
        <v>5.1419889786136173E-3</v>
      </c>
    </row>
    <row r="596" spans="5:70">
      <c r="E596">
        <f t="shared" si="398"/>
        <v>593</v>
      </c>
      <c r="F596" s="64">
        <f t="shared" si="385"/>
        <v>104.3333333333313</v>
      </c>
      <c r="G596" s="55">
        <f t="shared" si="366"/>
        <v>0</v>
      </c>
      <c r="H596" s="78">
        <f t="shared" si="395"/>
        <v>1</v>
      </c>
      <c r="I596" s="79">
        <f t="shared" ca="1" si="374"/>
        <v>8652503.178893229</v>
      </c>
      <c r="J596" s="79">
        <f t="shared" ca="1" si="367"/>
        <v>78388.733600469292</v>
      </c>
      <c r="K596" s="80">
        <f t="shared" ca="1" si="368"/>
        <v>-20</v>
      </c>
      <c r="L596" s="80">
        <f t="shared" ca="1" si="375"/>
        <v>-7210.4193157443578</v>
      </c>
      <c r="M596" s="80">
        <f t="shared" ca="1" si="399"/>
        <v>0</v>
      </c>
      <c r="N596" s="80">
        <f t="shared" ca="1" si="376"/>
        <v>0</v>
      </c>
      <c r="O596" s="81">
        <f t="shared" ca="1" si="369"/>
        <v>-1944.1138067905574</v>
      </c>
      <c r="P596" s="79">
        <f t="shared" ca="1" si="370"/>
        <v>8721717.3793711644</v>
      </c>
      <c r="R596">
        <f t="shared" ca="1" si="377"/>
        <v>713</v>
      </c>
      <c r="S596" s="78">
        <f t="shared" ca="1" si="386"/>
        <v>114.33333333333053</v>
      </c>
      <c r="T596" s="55">
        <f t="shared" ca="1" si="378"/>
        <v>0</v>
      </c>
      <c r="U596" s="78">
        <f t="shared" ca="1" si="379"/>
        <v>4.1504550867967176E-5</v>
      </c>
      <c r="V596" s="79">
        <f t="shared" ca="1" si="387"/>
        <v>1048.612192796098</v>
      </c>
      <c r="W596" s="79">
        <f t="shared" ca="1" si="371"/>
        <v>9.5000695326888831</v>
      </c>
      <c r="X596" s="80">
        <f t="shared" ca="1" si="388"/>
        <v>-8.3009101735934349E-4</v>
      </c>
      <c r="Y596" s="80">
        <f t="shared" ca="1" si="389"/>
        <v>-0.43692174699837422</v>
      </c>
      <c r="Z596" s="80">
        <f t="shared" ca="1" si="380"/>
        <v>0</v>
      </c>
      <c r="AA596" s="80">
        <f t="shared" ca="1" si="390"/>
        <v>0</v>
      </c>
      <c r="AB596" s="81">
        <f t="shared" ca="1" si="372"/>
        <v>-8.0689570387056E-2</v>
      </c>
      <c r="AC596" s="79">
        <f t="shared" ca="1" si="373"/>
        <v>1057.5938209203841</v>
      </c>
      <c r="AE596" s="55">
        <f t="shared" ca="1" si="391"/>
        <v>0</v>
      </c>
      <c r="AF596" s="78">
        <f t="shared" ca="1" si="392"/>
        <v>4.1504550867967176E-5</v>
      </c>
      <c r="AR596" s="69">
        <f t="shared" si="381"/>
        <v>50</v>
      </c>
      <c r="AS596" s="70">
        <f t="shared" si="393"/>
        <v>593</v>
      </c>
      <c r="AT596" s="71">
        <f t="shared" ca="1" si="365"/>
        <v>4.8595820567937289E-3</v>
      </c>
      <c r="AU596" s="72">
        <f t="shared" ca="1" si="382"/>
        <v>9.059659612918658E-3</v>
      </c>
      <c r="AV596" s="73">
        <f t="shared" ca="1" si="383"/>
        <v>1.0090596596129187</v>
      </c>
      <c r="AW596" s="74">
        <f ca="1">PRODUCT(AV$4:AV596)</f>
        <v>196.23917200323999</v>
      </c>
      <c r="BO596" s="70">
        <f t="shared" si="394"/>
        <v>593</v>
      </c>
      <c r="BP596" s="171">
        <f t="shared" ca="1" si="397"/>
        <v>0.1143</v>
      </c>
      <c r="BQ596" s="172">
        <f t="shared" ca="1" si="384"/>
        <v>9.059659612918658E-3</v>
      </c>
      <c r="BR596" s="172">
        <f t="shared" ca="1" si="396"/>
        <v>5.0958225607652527E-3</v>
      </c>
    </row>
    <row r="597" spans="5:70">
      <c r="E597">
        <f t="shared" si="398"/>
        <v>594</v>
      </c>
      <c r="F597" s="64">
        <f t="shared" si="385"/>
        <v>104.41666666666463</v>
      </c>
      <c r="G597" s="55">
        <f t="shared" si="366"/>
        <v>0</v>
      </c>
      <c r="H597" s="78">
        <f t="shared" si="395"/>
        <v>1</v>
      </c>
      <c r="I597" s="79">
        <f t="shared" ca="1" si="374"/>
        <v>8721717.3793711644</v>
      </c>
      <c r="J597" s="79">
        <f t="shared" ca="1" si="367"/>
        <v>79015.790697179691</v>
      </c>
      <c r="K597" s="80">
        <f t="shared" ca="1" si="368"/>
        <v>-20</v>
      </c>
      <c r="L597" s="80">
        <f t="shared" ca="1" si="375"/>
        <v>-7268.0978161426374</v>
      </c>
      <c r="M597" s="80">
        <f t="shared" ca="1" si="399"/>
        <v>0</v>
      </c>
      <c r="N597" s="80">
        <f t="shared" ca="1" si="376"/>
        <v>0</v>
      </c>
      <c r="O597" s="81">
        <f t="shared" ca="1" si="369"/>
        <v>-1944.1138067905574</v>
      </c>
      <c r="P597" s="79">
        <f t="shared" ca="1" si="370"/>
        <v>8791500.9584454112</v>
      </c>
      <c r="R597">
        <f t="shared" ca="1" si="377"/>
        <v>714</v>
      </c>
      <c r="S597" s="78">
        <f t="shared" ca="1" si="386"/>
        <v>114.41666666666386</v>
      </c>
      <c r="T597" s="55">
        <f t="shared" ca="1" si="378"/>
        <v>0</v>
      </c>
      <c r="U597" s="78">
        <f t="shared" ca="1" si="379"/>
        <v>4.1504550867967176E-5</v>
      </c>
      <c r="V597" s="79">
        <f t="shared" ca="1" si="387"/>
        <v>1057.5938209203841</v>
      </c>
      <c r="W597" s="79">
        <f t="shared" ca="1" si="371"/>
        <v>9.5814400262647315</v>
      </c>
      <c r="X597" s="80">
        <f t="shared" ca="1" si="388"/>
        <v>-8.3009101735934349E-4</v>
      </c>
      <c r="Y597" s="80">
        <f t="shared" ca="1" si="389"/>
        <v>-0.44066409205016011</v>
      </c>
      <c r="Z597" s="80">
        <f t="shared" ca="1" si="380"/>
        <v>0</v>
      </c>
      <c r="AA597" s="80">
        <f t="shared" ca="1" si="390"/>
        <v>0</v>
      </c>
      <c r="AB597" s="81">
        <f t="shared" ca="1" si="372"/>
        <v>-8.0689570387056E-2</v>
      </c>
      <c r="AC597" s="79">
        <f t="shared" ca="1" si="373"/>
        <v>1066.6530771931943</v>
      </c>
      <c r="AE597" s="55">
        <f t="shared" ca="1" si="391"/>
        <v>0</v>
      </c>
      <c r="AF597" s="78">
        <f t="shared" ca="1" si="392"/>
        <v>4.1504550867967176E-5</v>
      </c>
      <c r="AR597" s="69">
        <f t="shared" si="381"/>
        <v>50</v>
      </c>
      <c r="AS597" s="70">
        <f t="shared" si="393"/>
        <v>594</v>
      </c>
      <c r="AT597" s="71">
        <f t="shared" ca="1" si="365"/>
        <v>4.8155558974981305E-3</v>
      </c>
      <c r="AU597" s="72">
        <f t="shared" ca="1" si="382"/>
        <v>9.059659612918658E-3</v>
      </c>
      <c r="AV597" s="73">
        <f t="shared" ca="1" si="383"/>
        <v>1.0090596596129187</v>
      </c>
      <c r="AW597" s="74">
        <f ca="1">PRODUCT(AV$4:AV597)</f>
        <v>198.01703210431035</v>
      </c>
      <c r="BO597" s="70">
        <f t="shared" si="394"/>
        <v>594</v>
      </c>
      <c r="BP597" s="171">
        <f t="shared" ca="1" si="397"/>
        <v>0.1143</v>
      </c>
      <c r="BQ597" s="172">
        <f t="shared" ca="1" si="384"/>
        <v>9.059659612918658E-3</v>
      </c>
      <c r="BR597" s="172">
        <f t="shared" ca="1" si="396"/>
        <v>5.0500706397479424E-3</v>
      </c>
    </row>
    <row r="598" spans="5:70">
      <c r="E598">
        <f t="shared" si="398"/>
        <v>595</v>
      </c>
      <c r="F598" s="64">
        <f t="shared" si="385"/>
        <v>104.49999999999795</v>
      </c>
      <c r="G598" s="55">
        <f t="shared" si="366"/>
        <v>0</v>
      </c>
      <c r="H598" s="78">
        <f t="shared" si="395"/>
        <v>1</v>
      </c>
      <c r="I598" s="79">
        <f t="shared" ca="1" si="374"/>
        <v>8791500.9584454112</v>
      </c>
      <c r="J598" s="79">
        <f t="shared" ca="1" si="367"/>
        <v>79648.006170163571</v>
      </c>
      <c r="K598" s="80">
        <f t="shared" ca="1" si="368"/>
        <v>-20</v>
      </c>
      <c r="L598" s="80">
        <f t="shared" ca="1" si="375"/>
        <v>-7326.2507987045101</v>
      </c>
      <c r="M598" s="80">
        <f t="shared" ca="1" si="399"/>
        <v>0</v>
      </c>
      <c r="N598" s="80">
        <f t="shared" ca="1" si="376"/>
        <v>0</v>
      </c>
      <c r="O598" s="81">
        <f t="shared" ca="1" si="369"/>
        <v>-1944.1138067905574</v>
      </c>
      <c r="P598" s="79">
        <f t="shared" ca="1" si="370"/>
        <v>8861858.6000100803</v>
      </c>
      <c r="R598">
        <f t="shared" ca="1" si="377"/>
        <v>715</v>
      </c>
      <c r="S598" s="78">
        <f t="shared" ca="1" si="386"/>
        <v>114.49999999999719</v>
      </c>
      <c r="T598" s="55">
        <f t="shared" ca="1" si="378"/>
        <v>0</v>
      </c>
      <c r="U598" s="78">
        <f t="shared" ca="1" si="379"/>
        <v>4.1504550867967176E-5</v>
      </c>
      <c r="V598" s="79">
        <f t="shared" ca="1" si="387"/>
        <v>1066.6530771931943</v>
      </c>
      <c r="W598" s="79">
        <f t="shared" ca="1" si="371"/>
        <v>9.6635138044425908</v>
      </c>
      <c r="X598" s="80">
        <f t="shared" ca="1" si="388"/>
        <v>-8.3009101735934349E-4</v>
      </c>
      <c r="Y598" s="80">
        <f t="shared" ca="1" si="389"/>
        <v>-0.44443878216383098</v>
      </c>
      <c r="Z598" s="80">
        <f t="shared" ca="1" si="380"/>
        <v>0</v>
      </c>
      <c r="AA598" s="80">
        <f t="shared" ca="1" si="390"/>
        <v>0</v>
      </c>
      <c r="AB598" s="81">
        <f t="shared" ca="1" si="372"/>
        <v>-8.0689570387056E-2</v>
      </c>
      <c r="AC598" s="79">
        <f t="shared" ca="1" si="373"/>
        <v>1075.7906325540687</v>
      </c>
      <c r="AE598" s="55">
        <f t="shared" ca="1" si="391"/>
        <v>0</v>
      </c>
      <c r="AF598" s="78">
        <f t="shared" ca="1" si="392"/>
        <v>4.1504550867967176E-5</v>
      </c>
      <c r="AR598" s="69">
        <f t="shared" si="381"/>
        <v>50</v>
      </c>
      <c r="AS598" s="70">
        <f t="shared" si="393"/>
        <v>595</v>
      </c>
      <c r="AT598" s="71">
        <f t="shared" ca="1" si="365"/>
        <v>4.7719286002198148E-3</v>
      </c>
      <c r="AU598" s="72">
        <f t="shared" ca="1" si="382"/>
        <v>9.059659612918658E-3</v>
      </c>
      <c r="AV598" s="73">
        <f t="shared" ca="1" si="383"/>
        <v>1.0090596596129187</v>
      </c>
      <c r="AW598" s="74">
        <f ca="1">PRODUCT(AV$4:AV598)</f>
        <v>199.81099901273578</v>
      </c>
      <c r="BO598" s="70">
        <f t="shared" si="394"/>
        <v>595</v>
      </c>
      <c r="BP598" s="171">
        <f t="shared" ca="1" si="397"/>
        <v>0.1143</v>
      </c>
      <c r="BQ598" s="172">
        <f t="shared" ca="1" si="384"/>
        <v>9.059659612918658E-3</v>
      </c>
      <c r="BR598" s="172">
        <f t="shared" ca="1" si="396"/>
        <v>5.0047294940768717E-3</v>
      </c>
    </row>
    <row r="599" spans="5:70">
      <c r="E599">
        <f t="shared" si="398"/>
        <v>596</v>
      </c>
      <c r="F599" s="64">
        <f t="shared" si="385"/>
        <v>104.58333333333128</v>
      </c>
      <c r="G599" s="55">
        <f t="shared" si="366"/>
        <v>0</v>
      </c>
      <c r="H599" s="78">
        <f t="shared" si="395"/>
        <v>1</v>
      </c>
      <c r="I599" s="79">
        <f t="shared" ca="1" si="374"/>
        <v>8861858.6000100803</v>
      </c>
      <c r="J599" s="79">
        <f t="shared" ca="1" si="367"/>
        <v>80285.422453907202</v>
      </c>
      <c r="K599" s="80">
        <f t="shared" ca="1" si="368"/>
        <v>-20</v>
      </c>
      <c r="L599" s="80">
        <f t="shared" ca="1" si="375"/>
        <v>-7384.8821666750673</v>
      </c>
      <c r="M599" s="80">
        <f t="shared" ca="1" si="399"/>
        <v>0</v>
      </c>
      <c r="N599" s="80">
        <f t="shared" ca="1" si="376"/>
        <v>0</v>
      </c>
      <c r="O599" s="81">
        <f t="shared" ca="1" si="369"/>
        <v>-1944.1138067905574</v>
      </c>
      <c r="P599" s="79">
        <f t="shared" ca="1" si="370"/>
        <v>8932795.0264905225</v>
      </c>
      <c r="R599">
        <f t="shared" ca="1" si="377"/>
        <v>716</v>
      </c>
      <c r="S599" s="78">
        <f t="shared" ca="1" si="386"/>
        <v>114.58333333333051</v>
      </c>
      <c r="T599" s="55">
        <f t="shared" ca="1" si="378"/>
        <v>0</v>
      </c>
      <c r="U599" s="78">
        <f t="shared" ca="1" si="379"/>
        <v>4.1504550867967176E-5</v>
      </c>
      <c r="V599" s="79">
        <f t="shared" ca="1" si="387"/>
        <v>1075.7906325540687</v>
      </c>
      <c r="W599" s="79">
        <f t="shared" ca="1" si="371"/>
        <v>9.7462969457063124</v>
      </c>
      <c r="X599" s="80">
        <f t="shared" ca="1" si="388"/>
        <v>-8.3009101735934349E-4</v>
      </c>
      <c r="Y599" s="80">
        <f t="shared" ca="1" si="389"/>
        <v>-0.44824609689752865</v>
      </c>
      <c r="Z599" s="80">
        <f t="shared" ca="1" si="380"/>
        <v>0</v>
      </c>
      <c r="AA599" s="80">
        <f t="shared" ca="1" si="390"/>
        <v>0</v>
      </c>
      <c r="AB599" s="81">
        <f t="shared" ca="1" si="372"/>
        <v>-8.0689570387056E-2</v>
      </c>
      <c r="AC599" s="79">
        <f t="shared" ca="1" si="373"/>
        <v>1085.0071637414731</v>
      </c>
      <c r="AE599" s="55">
        <f t="shared" ca="1" si="391"/>
        <v>0</v>
      </c>
      <c r="AF599" s="78">
        <f t="shared" ca="1" si="392"/>
        <v>4.1504550867967176E-5</v>
      </c>
      <c r="AR599" s="69">
        <f t="shared" si="381"/>
        <v>50</v>
      </c>
      <c r="AS599" s="70">
        <f t="shared" si="393"/>
        <v>596</v>
      </c>
      <c r="AT599" s="71">
        <f t="shared" ref="AT599:AT662" ca="1" si="400">(1-AU599)*AT598</f>
        <v>4.728696551404672E-3</v>
      </c>
      <c r="AU599" s="72">
        <f t="shared" ca="1" si="382"/>
        <v>9.059659612918658E-3</v>
      </c>
      <c r="AV599" s="73">
        <f t="shared" ca="1" si="383"/>
        <v>1.0090596596129187</v>
      </c>
      <c r="AW599" s="74">
        <f ca="1">PRODUCT(AV$4:AV599)</f>
        <v>201.62121865070839</v>
      </c>
      <c r="BO599" s="70">
        <f t="shared" si="394"/>
        <v>596</v>
      </c>
      <c r="BP599" s="171">
        <f t="shared" ca="1" si="397"/>
        <v>0.1143</v>
      </c>
      <c r="BQ599" s="172">
        <f t="shared" ca="1" si="384"/>
        <v>9.059659612918658E-3</v>
      </c>
      <c r="BR599" s="172">
        <f t="shared" ca="1" si="396"/>
        <v>4.959795435679904E-3</v>
      </c>
    </row>
    <row r="600" spans="5:70">
      <c r="E600">
        <f t="shared" si="398"/>
        <v>597</v>
      </c>
      <c r="F600" s="64">
        <f t="shared" si="385"/>
        <v>104.66666666666461</v>
      </c>
      <c r="G600" s="55">
        <f t="shared" si="366"/>
        <v>0</v>
      </c>
      <c r="H600" s="78">
        <f t="shared" si="395"/>
        <v>1</v>
      </c>
      <c r="I600" s="79">
        <f t="shared" ca="1" si="374"/>
        <v>8932795.0264905225</v>
      </c>
      <c r="J600" s="79">
        <f t="shared" ca="1" si="367"/>
        <v>80928.082331976839</v>
      </c>
      <c r="K600" s="80">
        <f t="shared" ca="1" si="368"/>
        <v>-20</v>
      </c>
      <c r="L600" s="80">
        <f t="shared" ca="1" si="375"/>
        <v>-7443.9958554087689</v>
      </c>
      <c r="M600" s="80">
        <f t="shared" ca="1" si="399"/>
        <v>0</v>
      </c>
      <c r="N600" s="80">
        <f t="shared" ca="1" si="376"/>
        <v>0</v>
      </c>
      <c r="O600" s="81">
        <f t="shared" ca="1" si="369"/>
        <v>-1944.1138067905574</v>
      </c>
      <c r="P600" s="79">
        <f t="shared" ca="1" si="370"/>
        <v>9004314.9991602991</v>
      </c>
      <c r="R600">
        <f t="shared" ca="1" si="377"/>
        <v>717</v>
      </c>
      <c r="S600" s="78">
        <f t="shared" ca="1" si="386"/>
        <v>114.66666666666384</v>
      </c>
      <c r="T600" s="55">
        <f t="shared" ca="1" si="378"/>
        <v>0</v>
      </c>
      <c r="U600" s="78">
        <f t="shared" ca="1" si="379"/>
        <v>4.1504550867967176E-5</v>
      </c>
      <c r="V600" s="79">
        <f t="shared" ca="1" si="387"/>
        <v>1085.0071637414731</v>
      </c>
      <c r="W600" s="79">
        <f t="shared" ca="1" si="371"/>
        <v>9.8297955810760449</v>
      </c>
      <c r="X600" s="80">
        <f t="shared" ca="1" si="388"/>
        <v>-8.3009101735934349E-4</v>
      </c>
      <c r="Y600" s="80">
        <f t="shared" ca="1" si="389"/>
        <v>-0.45208631822561379</v>
      </c>
      <c r="Z600" s="80">
        <f t="shared" ca="1" si="380"/>
        <v>0</v>
      </c>
      <c r="AA600" s="80">
        <f t="shared" ca="1" si="390"/>
        <v>0</v>
      </c>
      <c r="AB600" s="81">
        <f t="shared" ca="1" si="372"/>
        <v>-8.0689570387056E-2</v>
      </c>
      <c r="AC600" s="79">
        <f t="shared" ca="1" si="373"/>
        <v>1094.3033533429191</v>
      </c>
      <c r="AE600" s="55">
        <f t="shared" ca="1" si="391"/>
        <v>0</v>
      </c>
      <c r="AF600" s="78">
        <f t="shared" ca="1" si="392"/>
        <v>4.1504550867967176E-5</v>
      </c>
      <c r="AR600" s="69">
        <f t="shared" si="381"/>
        <v>50</v>
      </c>
      <c r="AS600" s="70">
        <f t="shared" si="393"/>
        <v>597</v>
      </c>
      <c r="AT600" s="71">
        <f t="shared" ca="1" si="400"/>
        <v>4.6858561702361632E-3</v>
      </c>
      <c r="AU600" s="72">
        <f t="shared" ca="1" si="382"/>
        <v>9.059659612918658E-3</v>
      </c>
      <c r="AV600" s="73">
        <f t="shared" ca="1" si="383"/>
        <v>1.0090596596129187</v>
      </c>
      <c r="AW600" s="74">
        <f ca="1">PRODUCT(AV$4:AV600)</f>
        <v>203.44783826242565</v>
      </c>
      <c r="BO600" s="70">
        <f t="shared" si="394"/>
        <v>597</v>
      </c>
      <c r="BP600" s="171">
        <f t="shared" ca="1" si="397"/>
        <v>0.1143</v>
      </c>
      <c r="BQ600" s="172">
        <f t="shared" ca="1" si="384"/>
        <v>9.059659612918658E-3</v>
      </c>
      <c r="BR600" s="172">
        <f t="shared" ca="1" si="396"/>
        <v>4.915264809597592E-3</v>
      </c>
    </row>
    <row r="601" spans="5:70">
      <c r="E601">
        <f t="shared" si="398"/>
        <v>598</v>
      </c>
      <c r="F601" s="64">
        <f t="shared" si="385"/>
        <v>104.74999999999794</v>
      </c>
      <c r="G601" s="55">
        <f t="shared" si="366"/>
        <v>0</v>
      </c>
      <c r="H601" s="78">
        <f t="shared" si="395"/>
        <v>1</v>
      </c>
      <c r="I601" s="79">
        <f t="shared" ca="1" si="374"/>
        <v>9004314.9991602991</v>
      </c>
      <c r="J601" s="79">
        <f t="shared" ca="1" si="367"/>
        <v>81576.028939890268</v>
      </c>
      <c r="K601" s="80">
        <f t="shared" ca="1" si="368"/>
        <v>-20</v>
      </c>
      <c r="L601" s="80">
        <f t="shared" ca="1" si="375"/>
        <v>-7503.5958326335831</v>
      </c>
      <c r="M601" s="80">
        <f t="shared" ca="1" si="399"/>
        <v>0</v>
      </c>
      <c r="N601" s="80">
        <f t="shared" ca="1" si="376"/>
        <v>0</v>
      </c>
      <c r="O601" s="81">
        <f t="shared" ca="1" si="369"/>
        <v>-1944.1138067905574</v>
      </c>
      <c r="P601" s="79">
        <f t="shared" ca="1" si="370"/>
        <v>9076423.3184607662</v>
      </c>
      <c r="R601">
        <f t="shared" ca="1" si="377"/>
        <v>718</v>
      </c>
      <c r="S601" s="78">
        <f t="shared" ca="1" si="386"/>
        <v>114.74999999999717</v>
      </c>
      <c r="T601" s="55">
        <f t="shared" ca="1" si="378"/>
        <v>0</v>
      </c>
      <c r="U601" s="78">
        <f t="shared" ca="1" si="379"/>
        <v>4.1504550867967176E-5</v>
      </c>
      <c r="V601" s="79">
        <f t="shared" ca="1" si="387"/>
        <v>1094.3033533429191</v>
      </c>
      <c r="W601" s="79">
        <f t="shared" ca="1" si="371"/>
        <v>9.9140158945622989</v>
      </c>
      <c r="X601" s="80">
        <f t="shared" ca="1" si="388"/>
        <v>-8.3009101735934349E-4</v>
      </c>
      <c r="Y601" s="80">
        <f t="shared" ca="1" si="389"/>
        <v>-0.45595973055954964</v>
      </c>
      <c r="Z601" s="80">
        <f t="shared" ca="1" si="380"/>
        <v>0</v>
      </c>
      <c r="AA601" s="80">
        <f t="shared" ca="1" si="390"/>
        <v>0</v>
      </c>
      <c r="AB601" s="81">
        <f t="shared" ca="1" si="372"/>
        <v>-8.0689570387056E-2</v>
      </c>
      <c r="AC601" s="79">
        <f t="shared" ca="1" si="373"/>
        <v>1103.6798898455174</v>
      </c>
      <c r="AE601" s="55">
        <f t="shared" ca="1" si="391"/>
        <v>0</v>
      </c>
      <c r="AF601" s="78">
        <f t="shared" ca="1" si="392"/>
        <v>4.1504550867967176E-5</v>
      </c>
      <c r="AR601" s="69">
        <f t="shared" si="381"/>
        <v>50</v>
      </c>
      <c r="AS601" s="70">
        <f t="shared" si="393"/>
        <v>598</v>
      </c>
      <c r="AT601" s="71">
        <f t="shared" ca="1" si="400"/>
        <v>4.6434039083387288E-3</v>
      </c>
      <c r="AU601" s="72">
        <f t="shared" ca="1" si="382"/>
        <v>9.059659612918658E-3</v>
      </c>
      <c r="AV601" s="73">
        <f t="shared" ca="1" si="383"/>
        <v>1.0090596596129187</v>
      </c>
      <c r="AW601" s="74">
        <f ca="1">PRODUCT(AV$4:AV601)</f>
        <v>205.29100642606736</v>
      </c>
      <c r="BO601" s="70">
        <f t="shared" si="394"/>
        <v>598</v>
      </c>
      <c r="BP601" s="171">
        <f t="shared" ca="1" si="397"/>
        <v>0.1143</v>
      </c>
      <c r="BQ601" s="172">
        <f t="shared" ca="1" si="384"/>
        <v>9.059659612918658E-3</v>
      </c>
      <c r="BR601" s="172">
        <f t="shared" ca="1" si="396"/>
        <v>4.8711339936858807E-3</v>
      </c>
    </row>
    <row r="602" spans="5:70">
      <c r="E602">
        <f t="shared" si="398"/>
        <v>599</v>
      </c>
      <c r="F602" s="64">
        <f t="shared" si="385"/>
        <v>104.83333333333127</v>
      </c>
      <c r="G602" s="55">
        <f t="shared" si="366"/>
        <v>0</v>
      </c>
      <c r="H602" s="78">
        <f t="shared" si="395"/>
        <v>1</v>
      </c>
      <c r="I602" s="79">
        <f t="shared" ca="1" si="374"/>
        <v>9076423.3184607662</v>
      </c>
      <c r="J602" s="79">
        <f t="shared" ca="1" si="367"/>
        <v>82229.305768012142</v>
      </c>
      <c r="K602" s="80">
        <f t="shared" ca="1" si="368"/>
        <v>-20</v>
      </c>
      <c r="L602" s="80">
        <f t="shared" ca="1" si="375"/>
        <v>-7563.6860987173059</v>
      </c>
      <c r="M602" s="80">
        <f t="shared" ca="1" si="399"/>
        <v>0</v>
      </c>
      <c r="N602" s="80">
        <f t="shared" ca="1" si="376"/>
        <v>0</v>
      </c>
      <c r="O602" s="81">
        <f t="shared" ca="1" si="369"/>
        <v>-1944.1138067905574</v>
      </c>
      <c r="P602" s="79">
        <f t="shared" ca="1" si="370"/>
        <v>9149124.8243232723</v>
      </c>
      <c r="R602">
        <f t="shared" ca="1" si="377"/>
        <v>719</v>
      </c>
      <c r="S602" s="78">
        <f t="shared" ca="1" si="386"/>
        <v>114.8333333333305</v>
      </c>
      <c r="T602" s="55">
        <f t="shared" ca="1" si="378"/>
        <v>0</v>
      </c>
      <c r="U602" s="78">
        <f t="shared" ca="1" si="379"/>
        <v>4.1504550867967176E-5</v>
      </c>
      <c r="V602" s="79">
        <f t="shared" ca="1" si="387"/>
        <v>1103.6798898455174</v>
      </c>
      <c r="W602" s="79">
        <f t="shared" ca="1" si="371"/>
        <v>9.9989641236239475</v>
      </c>
      <c r="X602" s="80">
        <f t="shared" ca="1" si="388"/>
        <v>-8.3009101735934349E-4</v>
      </c>
      <c r="Y602" s="80">
        <f t="shared" ca="1" si="389"/>
        <v>-0.45986662076896562</v>
      </c>
      <c r="Z602" s="80">
        <f t="shared" ca="1" si="380"/>
        <v>0</v>
      </c>
      <c r="AA602" s="80">
        <f t="shared" ca="1" si="390"/>
        <v>0</v>
      </c>
      <c r="AB602" s="81">
        <f t="shared" ca="1" si="372"/>
        <v>-8.0689570387056E-2</v>
      </c>
      <c r="AC602" s="79">
        <f t="shared" ca="1" si="373"/>
        <v>1113.137467686968</v>
      </c>
      <c r="AE602" s="55">
        <f t="shared" ca="1" si="391"/>
        <v>0</v>
      </c>
      <c r="AF602" s="78">
        <f t="shared" ca="1" si="392"/>
        <v>4.1504550867967176E-5</v>
      </c>
      <c r="AR602" s="69">
        <f t="shared" si="381"/>
        <v>50</v>
      </c>
      <c r="AS602" s="70">
        <f t="shared" si="393"/>
        <v>599</v>
      </c>
      <c r="AT602" s="71">
        <f t="shared" ca="1" si="400"/>
        <v>4.6013362494838842E-3</v>
      </c>
      <c r="AU602" s="72">
        <f t="shared" ca="1" si="382"/>
        <v>9.059659612918658E-3</v>
      </c>
      <c r="AV602" s="73">
        <f t="shared" ca="1" si="383"/>
        <v>1.0090596596129187</v>
      </c>
      <c r="AW602" s="74">
        <f ca="1">PRODUCT(AV$4:AV602)</f>
        <v>207.15087306588103</v>
      </c>
      <c r="BO602" s="70">
        <f t="shared" si="394"/>
        <v>599</v>
      </c>
      <c r="BP602" s="171">
        <f t="shared" ca="1" si="397"/>
        <v>0.1143</v>
      </c>
      <c r="BQ602" s="172">
        <f t="shared" ca="1" si="384"/>
        <v>9.059659612918658E-3</v>
      </c>
      <c r="BR602" s="172">
        <f t="shared" ca="1" si="396"/>
        <v>4.8273993983214795E-3</v>
      </c>
    </row>
    <row r="603" spans="5:70">
      <c r="E603">
        <f t="shared" si="398"/>
        <v>600</v>
      </c>
      <c r="F603" s="64">
        <f t="shared" si="385"/>
        <v>104.9166666666646</v>
      </c>
      <c r="G603" s="55">
        <f t="shared" si="366"/>
        <v>0</v>
      </c>
      <c r="H603" s="78">
        <f t="shared" si="395"/>
        <v>1</v>
      </c>
      <c r="I603" s="79">
        <f t="shared" ca="1" si="374"/>
        <v>9149124.8243232723</v>
      </c>
      <c r="J603" s="79">
        <f t="shared" ca="1" si="367"/>
        <v>82887.956664473066</v>
      </c>
      <c r="K603" s="80">
        <f t="shared" ca="1" si="368"/>
        <v>-20</v>
      </c>
      <c r="L603" s="80">
        <f t="shared" ca="1" si="375"/>
        <v>-7624.2706869360609</v>
      </c>
      <c r="M603" s="80">
        <f t="shared" ca="1" si="399"/>
        <v>0</v>
      </c>
      <c r="N603" s="80">
        <f t="shared" ca="1" si="376"/>
        <v>0</v>
      </c>
      <c r="O603" s="81">
        <f t="shared" ca="1" si="369"/>
        <v>-1944.1138067905574</v>
      </c>
      <c r="P603" s="79">
        <f t="shared" ca="1" si="370"/>
        <v>9222424.3964940198</v>
      </c>
      <c r="R603">
        <f t="shared" ca="1" si="377"/>
        <v>720</v>
      </c>
      <c r="S603" s="78">
        <f t="shared" ca="1" si="386"/>
        <v>114.91666666666383</v>
      </c>
      <c r="T603" s="55">
        <f t="shared" ca="1" si="378"/>
        <v>0</v>
      </c>
      <c r="U603" s="78">
        <f t="shared" ca="1" si="379"/>
        <v>4.1504550867967176E-5</v>
      </c>
      <c r="V603" s="79">
        <f t="shared" ca="1" si="387"/>
        <v>1113.137467686968</v>
      </c>
      <c r="W603" s="79">
        <f t="shared" ca="1" si="371"/>
        <v>10.084646559630171</v>
      </c>
      <c r="X603" s="80">
        <f t="shared" ca="1" si="388"/>
        <v>-8.3009101735934349E-4</v>
      </c>
      <c r="Y603" s="80">
        <f t="shared" ca="1" si="389"/>
        <v>-0.46380727820290335</v>
      </c>
      <c r="Z603" s="80">
        <f t="shared" ca="1" si="380"/>
        <v>0</v>
      </c>
      <c r="AA603" s="80">
        <f t="shared" ca="1" si="390"/>
        <v>0</v>
      </c>
      <c r="AB603" s="81">
        <f t="shared" ca="1" si="372"/>
        <v>-8.0689570387056E-2</v>
      </c>
      <c r="AC603" s="79">
        <f t="shared" ca="1" si="373"/>
        <v>1122.6767873069907</v>
      </c>
      <c r="AE603" s="55">
        <f t="shared" ca="1" si="391"/>
        <v>0</v>
      </c>
      <c r="AF603" s="78">
        <f t="shared" ca="1" si="392"/>
        <v>4.1504550867967176E-5</v>
      </c>
      <c r="AR603" s="69">
        <f t="shared" si="381"/>
        <v>50</v>
      </c>
      <c r="AS603" s="70">
        <f t="shared" si="393"/>
        <v>600</v>
      </c>
      <c r="AT603" s="71">
        <f t="shared" ca="1" si="400"/>
        <v>4.5596497092989761E-3</v>
      </c>
      <c r="AU603" s="72">
        <f t="shared" ca="1" si="382"/>
        <v>9.059659612918658E-3</v>
      </c>
      <c r="AV603" s="73">
        <f t="shared" ca="1" si="383"/>
        <v>1.0090596596129187</v>
      </c>
      <c r="AW603" s="74">
        <f ca="1">PRODUCT(AV$4:AV603)</f>
        <v>209.02758946437683</v>
      </c>
      <c r="BO603" s="70">
        <f t="shared" si="394"/>
        <v>600</v>
      </c>
      <c r="BP603" s="171">
        <f t="shared" ca="1" si="397"/>
        <v>0.1143</v>
      </c>
      <c r="BQ603" s="172">
        <f t="shared" ca="1" si="384"/>
        <v>9.059659612918658E-3</v>
      </c>
      <c r="BR603" s="172">
        <f t="shared" ca="1" si="396"/>
        <v>4.784057466109882E-3</v>
      </c>
    </row>
    <row r="604" spans="5:70">
      <c r="E604">
        <f t="shared" si="398"/>
        <v>601</v>
      </c>
      <c r="F604" s="64">
        <f t="shared" si="385"/>
        <v>104.99999999999793</v>
      </c>
      <c r="G604" s="55">
        <f t="shared" si="366"/>
        <v>0</v>
      </c>
      <c r="H604" s="78">
        <f t="shared" si="395"/>
        <v>1</v>
      </c>
      <c r="I604" s="79">
        <f t="shared" ca="1" si="374"/>
        <v>9222424.3964940198</v>
      </c>
      <c r="J604" s="79">
        <f t="shared" ca="1" si="367"/>
        <v>83552.025838112604</v>
      </c>
      <c r="K604" s="80">
        <f t="shared" ca="1" si="368"/>
        <v>-20</v>
      </c>
      <c r="L604" s="80">
        <f t="shared" ca="1" si="375"/>
        <v>-7685.353663745017</v>
      </c>
      <c r="M604" s="80">
        <f t="shared" ca="1" si="399"/>
        <v>-69168.182973705145</v>
      </c>
      <c r="N604" s="80">
        <f t="shared" ca="1" si="376"/>
        <v>0</v>
      </c>
      <c r="O604" s="81">
        <f t="shared" ca="1" si="369"/>
        <v>-1944.1138067905574</v>
      </c>
      <c r="P604" s="79">
        <f t="shared" ca="1" si="370"/>
        <v>9227158.7718878929</v>
      </c>
      <c r="R604">
        <f t="shared" ca="1" si="377"/>
        <v>721</v>
      </c>
      <c r="S604" s="78">
        <f t="shared" ca="1" si="386"/>
        <v>114.99999999999716</v>
      </c>
      <c r="T604" s="55">
        <f t="shared" ca="1" si="378"/>
        <v>0</v>
      </c>
      <c r="U604" s="78">
        <f t="shared" ca="1" si="379"/>
        <v>4.1504550867967176E-5</v>
      </c>
      <c r="V604" s="79">
        <f t="shared" ca="1" si="387"/>
        <v>1122.6767873069907</v>
      </c>
      <c r="W604" s="79">
        <f t="shared" ca="1" si="371"/>
        <v>10.171069548326415</v>
      </c>
      <c r="X604" s="80">
        <f t="shared" ca="1" si="388"/>
        <v>-8.3009101735934349E-4</v>
      </c>
      <c r="Y604" s="80">
        <f t="shared" ca="1" si="389"/>
        <v>-0.46778199471124615</v>
      </c>
      <c r="Z604" s="80">
        <f t="shared" ca="1" si="380"/>
        <v>-8.420075904802431</v>
      </c>
      <c r="AA604" s="80">
        <f t="shared" ca="1" si="390"/>
        <v>0</v>
      </c>
      <c r="AB604" s="81">
        <f t="shared" ca="1" si="372"/>
        <v>-8.0689570387056E-2</v>
      </c>
      <c r="AC604" s="79">
        <f t="shared" ca="1" si="373"/>
        <v>1123.8784792943991</v>
      </c>
      <c r="AE604" s="55">
        <f t="shared" ca="1" si="391"/>
        <v>0</v>
      </c>
      <c r="AF604" s="78">
        <f t="shared" ca="1" si="392"/>
        <v>4.1504550867967176E-5</v>
      </c>
      <c r="AR604" s="69">
        <f t="shared" si="381"/>
        <v>51</v>
      </c>
      <c r="AS604" s="70">
        <f t="shared" si="393"/>
        <v>601</v>
      </c>
      <c r="AT604" s="71">
        <f t="shared" ca="1" si="400"/>
        <v>4.5183408349785837E-3</v>
      </c>
      <c r="AU604" s="72">
        <f t="shared" ca="1" si="382"/>
        <v>9.059659612918658E-3</v>
      </c>
      <c r="AV604" s="73">
        <f t="shared" ca="1" si="383"/>
        <v>1.0090596596129187</v>
      </c>
      <c r="AW604" s="74">
        <f ca="1">PRODUCT(AV$4:AV604)</f>
        <v>210.92130827463299</v>
      </c>
      <c r="BO604" s="70">
        <f t="shared" si="394"/>
        <v>601</v>
      </c>
      <c r="BP604" s="171">
        <f t="shared" ca="1" si="397"/>
        <v>0.1143</v>
      </c>
      <c r="BQ604" s="172">
        <f t="shared" ca="1" si="384"/>
        <v>9.059659612918658E-3</v>
      </c>
      <c r="BR604" s="172">
        <f t="shared" ca="1" si="396"/>
        <v>4.741104671596004E-3</v>
      </c>
    </row>
    <row r="605" spans="5:70">
      <c r="E605">
        <f t="shared" si="398"/>
        <v>602</v>
      </c>
      <c r="F605" s="64">
        <f t="shared" si="385"/>
        <v>105.08333333333125</v>
      </c>
      <c r="G605" s="55">
        <f t="shared" si="366"/>
        <v>0</v>
      </c>
      <c r="H605" s="78">
        <f t="shared" si="395"/>
        <v>1</v>
      </c>
      <c r="I605" s="79">
        <f t="shared" ca="1" si="374"/>
        <v>9227158.7718878929</v>
      </c>
      <c r="J605" s="79">
        <f t="shared" ca="1" si="367"/>
        <v>83594.917667660862</v>
      </c>
      <c r="K605" s="80">
        <f t="shared" ca="1" si="368"/>
        <v>-20</v>
      </c>
      <c r="L605" s="80">
        <f t="shared" ca="1" si="375"/>
        <v>-7689.2989765732445</v>
      </c>
      <c r="M605" s="80">
        <f t="shared" ca="1" si="399"/>
        <v>0</v>
      </c>
      <c r="N605" s="80">
        <f t="shared" ca="1" si="376"/>
        <v>0</v>
      </c>
      <c r="O605" s="81">
        <f t="shared" ca="1" si="369"/>
        <v>-1944.1138067905574</v>
      </c>
      <c r="P605" s="79">
        <f t="shared" ca="1" si="370"/>
        <v>9301100.2767721899</v>
      </c>
      <c r="R605">
        <f t="shared" ca="1" si="377"/>
        <v>722</v>
      </c>
      <c r="S605" s="78">
        <f t="shared" ca="1" si="386"/>
        <v>115.08333333333049</v>
      </c>
      <c r="T605" s="55">
        <f t="shared" ca="1" si="378"/>
        <v>0</v>
      </c>
      <c r="U605" s="78">
        <f t="shared" ca="1" si="379"/>
        <v>4.1504550867967176E-5</v>
      </c>
      <c r="V605" s="79">
        <f t="shared" ca="1" si="387"/>
        <v>1123.8784792943991</v>
      </c>
      <c r="W605" s="79">
        <f t="shared" ca="1" si="371"/>
        <v>10.181956468691906</v>
      </c>
      <c r="X605" s="80">
        <f t="shared" ca="1" si="388"/>
        <v>-8.3009101735934349E-4</v>
      </c>
      <c r="Y605" s="80">
        <f t="shared" ca="1" si="389"/>
        <v>-0.46828269970599967</v>
      </c>
      <c r="Z605" s="80">
        <f t="shared" ca="1" si="380"/>
        <v>0</v>
      </c>
      <c r="AA605" s="80">
        <f t="shared" ca="1" si="390"/>
        <v>0</v>
      </c>
      <c r="AB605" s="81">
        <f t="shared" ca="1" si="372"/>
        <v>-8.0689570387056E-2</v>
      </c>
      <c r="AC605" s="79">
        <f t="shared" ca="1" si="373"/>
        <v>1133.5106334019806</v>
      </c>
      <c r="AE605" s="55">
        <f t="shared" ca="1" si="391"/>
        <v>0</v>
      </c>
      <c r="AF605" s="78">
        <f t="shared" ca="1" si="392"/>
        <v>4.1504550867967176E-5</v>
      </c>
      <c r="AR605" s="69">
        <f t="shared" si="381"/>
        <v>51</v>
      </c>
      <c r="AS605" s="70">
        <f t="shared" si="393"/>
        <v>602</v>
      </c>
      <c r="AT605" s="71">
        <f t="shared" ca="1" si="400"/>
        <v>4.4774062049985274E-3</v>
      </c>
      <c r="AU605" s="72">
        <f t="shared" ca="1" si="382"/>
        <v>9.059659612918658E-3</v>
      </c>
      <c r="AV605" s="73">
        <f t="shared" ca="1" si="383"/>
        <v>1.0090596596129187</v>
      </c>
      <c r="AW605" s="74">
        <f ca="1">PRODUCT(AV$4:AV605)</f>
        <v>212.83218353271266</v>
      </c>
      <c r="BO605" s="70">
        <f t="shared" si="394"/>
        <v>602</v>
      </c>
      <c r="BP605" s="171">
        <f t="shared" ca="1" si="397"/>
        <v>0.1143</v>
      </c>
      <c r="BQ605" s="172">
        <f t="shared" ca="1" si="384"/>
        <v>9.059659612918658E-3</v>
      </c>
      <c r="BR605" s="172">
        <f t="shared" ca="1" si="396"/>
        <v>4.6985375209774218E-3</v>
      </c>
    </row>
    <row r="606" spans="5:70">
      <c r="E606">
        <f t="shared" si="398"/>
        <v>603</v>
      </c>
      <c r="F606" s="64">
        <f t="shared" si="385"/>
        <v>105.16666666666458</v>
      </c>
      <c r="G606" s="55">
        <f t="shared" si="366"/>
        <v>0</v>
      </c>
      <c r="H606" s="78">
        <f t="shared" si="395"/>
        <v>1</v>
      </c>
      <c r="I606" s="79">
        <f t="shared" ca="1" si="374"/>
        <v>9301100.2767721899</v>
      </c>
      <c r="J606" s="79">
        <f t="shared" ca="1" si="367"/>
        <v>84264.802533179565</v>
      </c>
      <c r="K606" s="80">
        <f t="shared" ca="1" si="368"/>
        <v>-20</v>
      </c>
      <c r="L606" s="80">
        <f t="shared" ca="1" si="375"/>
        <v>-7750.9168973101587</v>
      </c>
      <c r="M606" s="80">
        <f t="shared" ca="1" si="399"/>
        <v>0</v>
      </c>
      <c r="N606" s="80">
        <f t="shared" ca="1" si="376"/>
        <v>0</v>
      </c>
      <c r="O606" s="81">
        <f t="shared" ca="1" si="369"/>
        <v>-1944.1138067905574</v>
      </c>
      <c r="P606" s="79">
        <f t="shared" ca="1" si="370"/>
        <v>9375650.0486012697</v>
      </c>
      <c r="R606">
        <f t="shared" ca="1" si="377"/>
        <v>723</v>
      </c>
      <c r="S606" s="78">
        <f t="shared" ca="1" si="386"/>
        <v>115.16666666666382</v>
      </c>
      <c r="T606" s="55">
        <f t="shared" ca="1" si="378"/>
        <v>0</v>
      </c>
      <c r="U606" s="78">
        <f t="shared" ca="1" si="379"/>
        <v>4.1504550867967176E-5</v>
      </c>
      <c r="V606" s="79">
        <f t="shared" ca="1" si="387"/>
        <v>1133.5106334019806</v>
      </c>
      <c r="W606" s="79">
        <f t="shared" ca="1" si="371"/>
        <v>10.269220506245771</v>
      </c>
      <c r="X606" s="80">
        <f t="shared" ca="1" si="388"/>
        <v>-8.3009101735934349E-4</v>
      </c>
      <c r="Y606" s="80">
        <f t="shared" ca="1" si="389"/>
        <v>-0.47229609725082528</v>
      </c>
      <c r="Z606" s="80">
        <f t="shared" ca="1" si="380"/>
        <v>0</v>
      </c>
      <c r="AA606" s="80">
        <f t="shared" ca="1" si="390"/>
        <v>0</v>
      </c>
      <c r="AB606" s="81">
        <f t="shared" ca="1" si="372"/>
        <v>-8.0689570387056E-2</v>
      </c>
      <c r="AC606" s="79">
        <f t="shared" ca="1" si="373"/>
        <v>1143.2260381495712</v>
      </c>
      <c r="AE606" s="55">
        <f t="shared" ca="1" si="391"/>
        <v>0</v>
      </c>
      <c r="AF606" s="78">
        <f t="shared" ca="1" si="392"/>
        <v>4.1504550867967176E-5</v>
      </c>
      <c r="AR606" s="69">
        <f t="shared" si="381"/>
        <v>51</v>
      </c>
      <c r="AS606" s="70">
        <f t="shared" si="393"/>
        <v>603</v>
      </c>
      <c r="AT606" s="71">
        <f t="shared" ca="1" si="400"/>
        <v>4.4368424288324711E-3</v>
      </c>
      <c r="AU606" s="72">
        <f t="shared" ca="1" si="382"/>
        <v>9.059659612918658E-3</v>
      </c>
      <c r="AV606" s="73">
        <f t="shared" ca="1" si="383"/>
        <v>1.0090596596129187</v>
      </c>
      <c r="AW606" s="74">
        <f ca="1">PRODUCT(AV$4:AV606)</f>
        <v>214.76037067019328</v>
      </c>
      <c r="BO606" s="70">
        <f t="shared" si="394"/>
        <v>603</v>
      </c>
      <c r="BP606" s="171">
        <f t="shared" ca="1" si="397"/>
        <v>0.1143</v>
      </c>
      <c r="BQ606" s="172">
        <f t="shared" ca="1" si="384"/>
        <v>9.059659612918658E-3</v>
      </c>
      <c r="BR606" s="172">
        <f t="shared" ca="1" si="396"/>
        <v>4.6563525518201858E-3</v>
      </c>
    </row>
    <row r="607" spans="5:70">
      <c r="E607">
        <f t="shared" si="398"/>
        <v>604</v>
      </c>
      <c r="F607" s="64">
        <f t="shared" si="385"/>
        <v>105.24999999999791</v>
      </c>
      <c r="G607" s="55">
        <f t="shared" si="366"/>
        <v>0</v>
      </c>
      <c r="H607" s="78">
        <f t="shared" si="395"/>
        <v>1</v>
      </c>
      <c r="I607" s="79">
        <f t="shared" ca="1" si="374"/>
        <v>9375650.0486012697</v>
      </c>
      <c r="J607" s="79">
        <f t="shared" ca="1" si="367"/>
        <v>84940.198090171776</v>
      </c>
      <c r="K607" s="80">
        <f t="shared" ca="1" si="368"/>
        <v>-20</v>
      </c>
      <c r="L607" s="80">
        <f t="shared" ca="1" si="375"/>
        <v>-7813.0417071677257</v>
      </c>
      <c r="M607" s="80">
        <f t="shared" ca="1" si="399"/>
        <v>0</v>
      </c>
      <c r="N607" s="80">
        <f t="shared" ca="1" si="376"/>
        <v>0</v>
      </c>
      <c r="O607" s="81">
        <f t="shared" ca="1" si="369"/>
        <v>-1944.1138067905574</v>
      </c>
      <c r="P607" s="79">
        <f t="shared" ca="1" si="370"/>
        <v>9450813.091177484</v>
      </c>
      <c r="R607">
        <f t="shared" ca="1" si="377"/>
        <v>724</v>
      </c>
      <c r="S607" s="78">
        <f t="shared" ca="1" si="386"/>
        <v>115.24999999999714</v>
      </c>
      <c r="T607" s="55">
        <f t="shared" ca="1" si="378"/>
        <v>0</v>
      </c>
      <c r="U607" s="78">
        <f t="shared" ca="1" si="379"/>
        <v>4.1504550867967176E-5</v>
      </c>
      <c r="V607" s="79">
        <f t="shared" ca="1" si="387"/>
        <v>1143.2260381495712</v>
      </c>
      <c r="W607" s="79">
        <f t="shared" ca="1" si="371"/>
        <v>10.357238766260675</v>
      </c>
      <c r="X607" s="80">
        <f t="shared" ca="1" si="388"/>
        <v>-8.3009101735934349E-4</v>
      </c>
      <c r="Y607" s="80">
        <f t="shared" ca="1" si="389"/>
        <v>-0.47634418256232136</v>
      </c>
      <c r="Z607" s="80">
        <f t="shared" ca="1" si="380"/>
        <v>0</v>
      </c>
      <c r="AA607" s="80">
        <f t="shared" ca="1" si="390"/>
        <v>0</v>
      </c>
      <c r="AB607" s="81">
        <f t="shared" ca="1" si="372"/>
        <v>-8.0689570387056E-2</v>
      </c>
      <c r="AC607" s="79">
        <f t="shared" ca="1" si="373"/>
        <v>1153.0254130718652</v>
      </c>
      <c r="AE607" s="55">
        <f t="shared" ca="1" si="391"/>
        <v>0</v>
      </c>
      <c r="AF607" s="78">
        <f t="shared" ca="1" si="392"/>
        <v>4.1504550867967176E-5</v>
      </c>
      <c r="AR607" s="69">
        <f t="shared" si="381"/>
        <v>51</v>
      </c>
      <c r="AS607" s="70">
        <f t="shared" si="393"/>
        <v>604</v>
      </c>
      <c r="AT607" s="71">
        <f t="shared" ca="1" si="400"/>
        <v>4.3966461466710934E-3</v>
      </c>
      <c r="AU607" s="72">
        <f t="shared" ca="1" si="382"/>
        <v>9.059659612918658E-3</v>
      </c>
      <c r="AV607" s="73">
        <f t="shared" ca="1" si="383"/>
        <v>1.0090596596129187</v>
      </c>
      <c r="AW607" s="74">
        <f ca="1">PRODUCT(AV$4:AV607)</f>
        <v>216.70602652680947</v>
      </c>
      <c r="BO607" s="70">
        <f t="shared" si="394"/>
        <v>604</v>
      </c>
      <c r="BP607" s="171">
        <f t="shared" ca="1" si="397"/>
        <v>0.1143</v>
      </c>
      <c r="BQ607" s="172">
        <f t="shared" ca="1" si="384"/>
        <v>9.059659612918658E-3</v>
      </c>
      <c r="BR607" s="172">
        <f t="shared" ca="1" si="396"/>
        <v>4.6145463327771823E-3</v>
      </c>
    </row>
    <row r="608" spans="5:70">
      <c r="E608">
        <f t="shared" si="398"/>
        <v>605</v>
      </c>
      <c r="F608" s="64">
        <f t="shared" si="385"/>
        <v>105.33333333333124</v>
      </c>
      <c r="G608" s="55">
        <f t="shared" si="366"/>
        <v>0</v>
      </c>
      <c r="H608" s="78">
        <f t="shared" si="395"/>
        <v>1</v>
      </c>
      <c r="I608" s="79">
        <f t="shared" ca="1" si="374"/>
        <v>9450813.091177484</v>
      </c>
      <c r="J608" s="79">
        <f t="shared" ca="1" si="367"/>
        <v>85621.149671383595</v>
      </c>
      <c r="K608" s="80">
        <f t="shared" ca="1" si="368"/>
        <v>-20</v>
      </c>
      <c r="L608" s="80">
        <f t="shared" ca="1" si="375"/>
        <v>-7875.6775759812372</v>
      </c>
      <c r="M608" s="80">
        <f t="shared" ca="1" si="399"/>
        <v>0</v>
      </c>
      <c r="N608" s="80">
        <f t="shared" ca="1" si="376"/>
        <v>0</v>
      </c>
      <c r="O608" s="81">
        <f t="shared" ca="1" si="369"/>
        <v>-1944.1138067905574</v>
      </c>
      <c r="P608" s="79">
        <f t="shared" ca="1" si="370"/>
        <v>9526594.4494660962</v>
      </c>
      <c r="R608">
        <f t="shared" ca="1" si="377"/>
        <v>725</v>
      </c>
      <c r="S608" s="78">
        <f t="shared" ca="1" si="386"/>
        <v>115.33333333333047</v>
      </c>
      <c r="T608" s="55">
        <f t="shared" ca="1" si="378"/>
        <v>0</v>
      </c>
      <c r="U608" s="78">
        <f t="shared" ca="1" si="379"/>
        <v>4.1504550867967176E-5</v>
      </c>
      <c r="V608" s="79">
        <f t="shared" ca="1" si="387"/>
        <v>1153.0254130718652</v>
      </c>
      <c r="W608" s="79">
        <f t="shared" ca="1" si="371"/>
        <v>10.446017767476029</v>
      </c>
      <c r="X608" s="80">
        <f t="shared" ca="1" si="388"/>
        <v>-8.3009101735934349E-4</v>
      </c>
      <c r="Y608" s="80">
        <f t="shared" ca="1" si="389"/>
        <v>-0.48042725544661052</v>
      </c>
      <c r="Z608" s="80">
        <f t="shared" ca="1" si="380"/>
        <v>0</v>
      </c>
      <c r="AA608" s="80">
        <f t="shared" ca="1" si="390"/>
        <v>0</v>
      </c>
      <c r="AB608" s="81">
        <f t="shared" ca="1" si="372"/>
        <v>-8.0689570387056E-2</v>
      </c>
      <c r="AC608" s="79">
        <f t="shared" ca="1" si="373"/>
        <v>1162.9094839224902</v>
      </c>
      <c r="AE608" s="55">
        <f t="shared" ca="1" si="391"/>
        <v>0</v>
      </c>
      <c r="AF608" s="78">
        <f t="shared" ca="1" si="392"/>
        <v>4.1504550867967176E-5</v>
      </c>
      <c r="AR608" s="69">
        <f t="shared" si="381"/>
        <v>51</v>
      </c>
      <c r="AS608" s="70">
        <f t="shared" si="393"/>
        <v>605</v>
      </c>
      <c r="AT608" s="71">
        <f t="shared" ca="1" si="400"/>
        <v>4.3568140291438025E-3</v>
      </c>
      <c r="AU608" s="72">
        <f t="shared" ca="1" si="382"/>
        <v>9.059659612918658E-3</v>
      </c>
      <c r="AV608" s="73">
        <f t="shared" ca="1" si="383"/>
        <v>1.0090596596129187</v>
      </c>
      <c r="AW608" s="74">
        <f ca="1">PRODUCT(AV$4:AV608)</f>
        <v>218.66930936321049</v>
      </c>
      <c r="BO608" s="70">
        <f t="shared" si="394"/>
        <v>605</v>
      </c>
      <c r="BP608" s="171">
        <f t="shared" ca="1" si="397"/>
        <v>0.1143</v>
      </c>
      <c r="BQ608" s="172">
        <f t="shared" ca="1" si="384"/>
        <v>9.059659612918658E-3</v>
      </c>
      <c r="BR608" s="172">
        <f t="shared" ca="1" si="396"/>
        <v>4.5731154633090274E-3</v>
      </c>
    </row>
    <row r="609" spans="5:70">
      <c r="E609">
        <f t="shared" si="398"/>
        <v>606</v>
      </c>
      <c r="F609" s="64">
        <f t="shared" si="385"/>
        <v>105.41666666666457</v>
      </c>
      <c r="G609" s="55">
        <f t="shared" si="366"/>
        <v>0</v>
      </c>
      <c r="H609" s="78">
        <f t="shared" si="395"/>
        <v>1</v>
      </c>
      <c r="I609" s="79">
        <f t="shared" ca="1" si="374"/>
        <v>9526594.4494660962</v>
      </c>
      <c r="J609" s="79">
        <f t="shared" ca="1" si="367"/>
        <v>86307.702982483053</v>
      </c>
      <c r="K609" s="80">
        <f t="shared" ca="1" si="368"/>
        <v>-20</v>
      </c>
      <c r="L609" s="80">
        <f t="shared" ca="1" si="375"/>
        <v>-7938.8287078884141</v>
      </c>
      <c r="M609" s="80">
        <f t="shared" ca="1" si="399"/>
        <v>0</v>
      </c>
      <c r="N609" s="80">
        <f t="shared" ca="1" si="376"/>
        <v>0</v>
      </c>
      <c r="O609" s="81">
        <f t="shared" ca="1" si="369"/>
        <v>-1944.1138067905574</v>
      </c>
      <c r="P609" s="79">
        <f t="shared" ca="1" si="370"/>
        <v>9602999.2099339012</v>
      </c>
      <c r="R609">
        <f t="shared" ca="1" si="377"/>
        <v>726</v>
      </c>
      <c r="S609" s="78">
        <f t="shared" ca="1" si="386"/>
        <v>115.4166666666638</v>
      </c>
      <c r="T609" s="55">
        <f t="shared" ca="1" si="378"/>
        <v>0</v>
      </c>
      <c r="U609" s="78">
        <f t="shared" ca="1" si="379"/>
        <v>4.1504550867967176E-5</v>
      </c>
      <c r="V609" s="79">
        <f t="shared" ca="1" si="387"/>
        <v>1162.9094839224902</v>
      </c>
      <c r="W609" s="79">
        <f t="shared" ca="1" si="371"/>
        <v>10.535564084972663</v>
      </c>
      <c r="X609" s="80">
        <f t="shared" ca="1" si="388"/>
        <v>-8.3009101735934349E-4</v>
      </c>
      <c r="Y609" s="80">
        <f t="shared" ca="1" si="389"/>
        <v>-0.4845456183010376</v>
      </c>
      <c r="Z609" s="80">
        <f t="shared" ca="1" si="380"/>
        <v>0</v>
      </c>
      <c r="AA609" s="80">
        <f t="shared" ca="1" si="390"/>
        <v>0</v>
      </c>
      <c r="AB609" s="81">
        <f t="shared" ca="1" si="372"/>
        <v>-8.0689570387056E-2</v>
      </c>
      <c r="AC609" s="79">
        <f t="shared" ca="1" si="373"/>
        <v>1172.8789827277574</v>
      </c>
      <c r="AE609" s="55">
        <f t="shared" ca="1" si="391"/>
        <v>0</v>
      </c>
      <c r="AF609" s="78">
        <f t="shared" ca="1" si="392"/>
        <v>4.1504550867967176E-5</v>
      </c>
      <c r="AR609" s="69">
        <f t="shared" si="381"/>
        <v>51</v>
      </c>
      <c r="AS609" s="70">
        <f t="shared" si="393"/>
        <v>606</v>
      </c>
      <c r="AT609" s="71">
        <f t="shared" ca="1" si="400"/>
        <v>4.3173427770429708E-3</v>
      </c>
      <c r="AU609" s="72">
        <f t="shared" ca="1" si="382"/>
        <v>9.059659612918658E-3</v>
      </c>
      <c r="AV609" s="73">
        <f t="shared" ca="1" si="383"/>
        <v>1.0090596596129187</v>
      </c>
      <c r="AW609" s="74">
        <f ca="1">PRODUCT(AV$4:AV609)</f>
        <v>220.65037887383318</v>
      </c>
      <c r="BO609" s="70">
        <f t="shared" si="394"/>
        <v>606</v>
      </c>
      <c r="BP609" s="171">
        <f t="shared" ca="1" si="397"/>
        <v>0.1143</v>
      </c>
      <c r="BQ609" s="172">
        <f t="shared" ca="1" si="384"/>
        <v>9.059659612918658E-3</v>
      </c>
      <c r="BR609" s="172">
        <f t="shared" ca="1" si="396"/>
        <v>4.5320565734074652E-3</v>
      </c>
    </row>
    <row r="610" spans="5:70">
      <c r="E610">
        <f t="shared" si="398"/>
        <v>607</v>
      </c>
      <c r="F610" s="64">
        <f t="shared" si="385"/>
        <v>105.4999999999979</v>
      </c>
      <c r="G610" s="55">
        <f t="shared" si="366"/>
        <v>0</v>
      </c>
      <c r="H610" s="78">
        <f t="shared" si="395"/>
        <v>1</v>
      </c>
      <c r="I610" s="79">
        <f t="shared" ca="1" si="374"/>
        <v>9602999.2099339012</v>
      </c>
      <c r="J610" s="79">
        <f t="shared" ca="1" si="367"/>
        <v>86999.904105127949</v>
      </c>
      <c r="K610" s="80">
        <f t="shared" ca="1" si="368"/>
        <v>-20</v>
      </c>
      <c r="L610" s="80">
        <f t="shared" ca="1" si="375"/>
        <v>-8002.4993416115849</v>
      </c>
      <c r="M610" s="80">
        <f t="shared" ca="1" si="399"/>
        <v>0</v>
      </c>
      <c r="N610" s="80">
        <f t="shared" ca="1" si="376"/>
        <v>0</v>
      </c>
      <c r="O610" s="81">
        <f t="shared" ca="1" si="369"/>
        <v>-1944.1138067905574</v>
      </c>
      <c r="P610" s="79">
        <f t="shared" ca="1" si="370"/>
        <v>9680032.5008906294</v>
      </c>
      <c r="R610">
        <f t="shared" ca="1" si="377"/>
        <v>727</v>
      </c>
      <c r="S610" s="78">
        <f t="shared" ca="1" si="386"/>
        <v>115.49999999999713</v>
      </c>
      <c r="T610" s="55">
        <f t="shared" ca="1" si="378"/>
        <v>0</v>
      </c>
      <c r="U610" s="78">
        <f t="shared" ca="1" si="379"/>
        <v>4.1504550867967176E-5</v>
      </c>
      <c r="V610" s="79">
        <f t="shared" ca="1" si="387"/>
        <v>1172.8789827277574</v>
      </c>
      <c r="W610" s="79">
        <f t="shared" ca="1" si="371"/>
        <v>10.625884350659783</v>
      </c>
      <c r="X610" s="80">
        <f t="shared" ca="1" si="388"/>
        <v>-8.3009101735934349E-4</v>
      </c>
      <c r="Y610" s="80">
        <f t="shared" ca="1" si="389"/>
        <v>-0.48869957613656562</v>
      </c>
      <c r="Z610" s="80">
        <f t="shared" ca="1" si="380"/>
        <v>0</v>
      </c>
      <c r="AA610" s="80">
        <f t="shared" ca="1" si="390"/>
        <v>0</v>
      </c>
      <c r="AB610" s="81">
        <f t="shared" ca="1" si="372"/>
        <v>-8.0689570387056E-2</v>
      </c>
      <c r="AC610" s="79">
        <f t="shared" ca="1" si="373"/>
        <v>1182.9346478408763</v>
      </c>
      <c r="AE610" s="55">
        <f t="shared" ca="1" si="391"/>
        <v>0</v>
      </c>
      <c r="AF610" s="78">
        <f t="shared" ca="1" si="392"/>
        <v>4.1504550867967176E-5</v>
      </c>
      <c r="AR610" s="69">
        <f t="shared" si="381"/>
        <v>51</v>
      </c>
      <c r="AS610" s="70">
        <f t="shared" si="393"/>
        <v>607</v>
      </c>
      <c r="AT610" s="71">
        <f t="shared" ca="1" si="400"/>
        <v>4.2782291210506683E-3</v>
      </c>
      <c r="AU610" s="72">
        <f t="shared" ca="1" si="382"/>
        <v>9.059659612918658E-3</v>
      </c>
      <c r="AV610" s="73">
        <f t="shared" ca="1" si="383"/>
        <v>1.0090596596129187</v>
      </c>
      <c r="AW610" s="74">
        <f ca="1">PRODUCT(AV$4:AV610)</f>
        <v>222.64939619989164</v>
      </c>
      <c r="BO610" s="70">
        <f t="shared" si="394"/>
        <v>607</v>
      </c>
      <c r="BP610" s="171">
        <f t="shared" ca="1" si="397"/>
        <v>0.1143</v>
      </c>
      <c r="BQ610" s="172">
        <f t="shared" ca="1" si="384"/>
        <v>9.059659612918658E-3</v>
      </c>
      <c r="BR610" s="172">
        <f t="shared" ca="1" si="396"/>
        <v>4.4913663233212484E-3</v>
      </c>
    </row>
    <row r="611" spans="5:70">
      <c r="E611">
        <f t="shared" si="398"/>
        <v>608</v>
      </c>
      <c r="F611" s="64">
        <f t="shared" si="385"/>
        <v>105.58333333333123</v>
      </c>
      <c r="G611" s="55">
        <f t="shared" si="366"/>
        <v>0</v>
      </c>
      <c r="H611" s="78">
        <f t="shared" si="395"/>
        <v>1</v>
      </c>
      <c r="I611" s="79">
        <f t="shared" ca="1" si="374"/>
        <v>9680032.5008906294</v>
      </c>
      <c r="J611" s="79">
        <f t="shared" ca="1" si="367"/>
        <v>87697.799500058827</v>
      </c>
      <c r="K611" s="80">
        <f t="shared" ca="1" si="368"/>
        <v>-20</v>
      </c>
      <c r="L611" s="80">
        <f t="shared" ca="1" si="375"/>
        <v>-8066.6937507421917</v>
      </c>
      <c r="M611" s="80">
        <f t="shared" ca="1" si="399"/>
        <v>0</v>
      </c>
      <c r="N611" s="80">
        <f t="shared" ca="1" si="376"/>
        <v>0</v>
      </c>
      <c r="O611" s="81">
        <f t="shared" ca="1" si="369"/>
        <v>-1944.1138067905574</v>
      </c>
      <c r="P611" s="79">
        <f t="shared" ca="1" si="370"/>
        <v>9757699.4928331561</v>
      </c>
      <c r="R611">
        <f t="shared" ca="1" si="377"/>
        <v>728</v>
      </c>
      <c r="S611" s="78">
        <f t="shared" ca="1" si="386"/>
        <v>115.58333333333046</v>
      </c>
      <c r="T611" s="55">
        <f t="shared" ca="1" si="378"/>
        <v>0</v>
      </c>
      <c r="U611" s="78">
        <f t="shared" ca="1" si="379"/>
        <v>4.1504550867967176E-5</v>
      </c>
      <c r="V611" s="79">
        <f t="shared" ca="1" si="387"/>
        <v>1182.9346478408763</v>
      </c>
      <c r="W611" s="79">
        <f t="shared" ca="1" si="371"/>
        <v>10.716985253766143</v>
      </c>
      <c r="X611" s="80">
        <f t="shared" ca="1" si="388"/>
        <v>-8.3009101735934349E-4</v>
      </c>
      <c r="Y611" s="80">
        <f t="shared" ca="1" si="389"/>
        <v>-0.49288943660036516</v>
      </c>
      <c r="Z611" s="80">
        <f t="shared" ca="1" si="380"/>
        <v>0</v>
      </c>
      <c r="AA611" s="80">
        <f t="shared" ca="1" si="390"/>
        <v>0</v>
      </c>
      <c r="AB611" s="81">
        <f t="shared" ca="1" si="372"/>
        <v>-8.0689570387056E-2</v>
      </c>
      <c r="AC611" s="79">
        <f t="shared" ca="1" si="373"/>
        <v>1193.0772239966377</v>
      </c>
      <c r="AE611" s="55">
        <f t="shared" ca="1" si="391"/>
        <v>0</v>
      </c>
      <c r="AF611" s="78">
        <f t="shared" ca="1" si="392"/>
        <v>4.1504550867967176E-5</v>
      </c>
      <c r="AR611" s="69">
        <f t="shared" si="381"/>
        <v>51</v>
      </c>
      <c r="AS611" s="70">
        <f t="shared" si="393"/>
        <v>608</v>
      </c>
      <c r="AT611" s="71">
        <f t="shared" ca="1" si="400"/>
        <v>4.2394698214678729E-3</v>
      </c>
      <c r="AU611" s="72">
        <f t="shared" ca="1" si="382"/>
        <v>9.059659612918658E-3</v>
      </c>
      <c r="AV611" s="73">
        <f t="shared" ca="1" si="383"/>
        <v>1.0090596596129187</v>
      </c>
      <c r="AW611" s="74">
        <f ca="1">PRODUCT(AV$4:AV611)</f>
        <v>224.66652394248453</v>
      </c>
      <c r="BO611" s="70">
        <f t="shared" si="394"/>
        <v>608</v>
      </c>
      <c r="BP611" s="171">
        <f t="shared" ca="1" si="397"/>
        <v>0.1143</v>
      </c>
      <c r="BQ611" s="172">
        <f t="shared" ca="1" si="384"/>
        <v>9.059659612918658E-3</v>
      </c>
      <c r="BR611" s="172">
        <f t="shared" ca="1" si="396"/>
        <v>4.4510414032844833E-3</v>
      </c>
    </row>
    <row r="612" spans="5:70">
      <c r="E612">
        <f t="shared" si="398"/>
        <v>609</v>
      </c>
      <c r="F612" s="64">
        <f t="shared" si="385"/>
        <v>105.66666666666455</v>
      </c>
      <c r="G612" s="55">
        <f t="shared" si="366"/>
        <v>0</v>
      </c>
      <c r="H612" s="78">
        <f t="shared" si="395"/>
        <v>1</v>
      </c>
      <c r="I612" s="79">
        <f t="shared" ca="1" si="374"/>
        <v>9757699.4928331561</v>
      </c>
      <c r="J612" s="79">
        <f t="shared" ca="1" si="367"/>
        <v>88401.436010217411</v>
      </c>
      <c r="K612" s="80">
        <f t="shared" ca="1" si="368"/>
        <v>-20</v>
      </c>
      <c r="L612" s="80">
        <f t="shared" ca="1" si="375"/>
        <v>-8131.4162440276305</v>
      </c>
      <c r="M612" s="80">
        <f t="shared" ca="1" si="399"/>
        <v>0</v>
      </c>
      <c r="N612" s="80">
        <f t="shared" ca="1" si="376"/>
        <v>0</v>
      </c>
      <c r="O612" s="81">
        <f t="shared" ca="1" si="369"/>
        <v>-1944.1138067905574</v>
      </c>
      <c r="P612" s="79">
        <f t="shared" ca="1" si="370"/>
        <v>9836005.3987925556</v>
      </c>
      <c r="R612">
        <f t="shared" ca="1" si="377"/>
        <v>729</v>
      </c>
      <c r="S612" s="78">
        <f t="shared" ca="1" si="386"/>
        <v>115.66666666666379</v>
      </c>
      <c r="T612" s="55">
        <f t="shared" ca="1" si="378"/>
        <v>0</v>
      </c>
      <c r="U612" s="78">
        <f t="shared" ca="1" si="379"/>
        <v>4.1504550867967176E-5</v>
      </c>
      <c r="V612" s="79">
        <f t="shared" ca="1" si="387"/>
        <v>1193.0772239966377</v>
      </c>
      <c r="W612" s="79">
        <f t="shared" ca="1" si="371"/>
        <v>10.808873541335446</v>
      </c>
      <c r="X612" s="80">
        <f t="shared" ca="1" si="388"/>
        <v>-8.3009101735934349E-4</v>
      </c>
      <c r="Y612" s="80">
        <f t="shared" ca="1" si="389"/>
        <v>-0.4971155099985991</v>
      </c>
      <c r="Z612" s="80">
        <f t="shared" ca="1" si="380"/>
        <v>0</v>
      </c>
      <c r="AA612" s="80">
        <f t="shared" ca="1" si="390"/>
        <v>0</v>
      </c>
      <c r="AB612" s="81">
        <f t="shared" ca="1" si="372"/>
        <v>-8.0689570387056E-2</v>
      </c>
      <c r="AC612" s="79">
        <f t="shared" ca="1" si="373"/>
        <v>1203.3074623665702</v>
      </c>
      <c r="AE612" s="55">
        <f t="shared" ca="1" si="391"/>
        <v>0</v>
      </c>
      <c r="AF612" s="78">
        <f t="shared" ca="1" si="392"/>
        <v>4.1504550867967176E-5</v>
      </c>
      <c r="AR612" s="69">
        <f t="shared" si="381"/>
        <v>51</v>
      </c>
      <c r="AS612" s="70">
        <f t="shared" si="393"/>
        <v>609</v>
      </c>
      <c r="AT612" s="71">
        <f t="shared" ca="1" si="400"/>
        <v>4.2010616679461332E-3</v>
      </c>
      <c r="AU612" s="72">
        <f t="shared" ca="1" si="382"/>
        <v>9.059659612918658E-3</v>
      </c>
      <c r="AV612" s="73">
        <f t="shared" ca="1" si="383"/>
        <v>1.0090596596129187</v>
      </c>
      <c r="AW612" s="74">
        <f ca="1">PRODUCT(AV$4:AV612)</f>
        <v>226.70192617582109</v>
      </c>
      <c r="BO612" s="70">
        <f t="shared" si="394"/>
        <v>609</v>
      </c>
      <c r="BP612" s="171">
        <f t="shared" ca="1" si="397"/>
        <v>0.1143</v>
      </c>
      <c r="BQ612" s="172">
        <f t="shared" ca="1" si="384"/>
        <v>9.059659612918658E-3</v>
      </c>
      <c r="BR612" s="172">
        <f t="shared" ca="1" si="396"/>
        <v>4.4110785332474095E-3</v>
      </c>
    </row>
    <row r="613" spans="5:70">
      <c r="E613">
        <f t="shared" si="398"/>
        <v>610</v>
      </c>
      <c r="F613" s="64">
        <f t="shared" si="385"/>
        <v>105.74999999999788</v>
      </c>
      <c r="G613" s="55">
        <f t="shared" si="366"/>
        <v>0</v>
      </c>
      <c r="H613" s="78">
        <f t="shared" si="395"/>
        <v>1</v>
      </c>
      <c r="I613" s="79">
        <f t="shared" ca="1" si="374"/>
        <v>9836005.3987925556</v>
      </c>
      <c r="J613" s="79">
        <f t="shared" ca="1" si="367"/>
        <v>89110.86086389079</v>
      </c>
      <c r="K613" s="80">
        <f t="shared" ca="1" si="368"/>
        <v>-20</v>
      </c>
      <c r="L613" s="80">
        <f t="shared" ca="1" si="375"/>
        <v>-8196.6711656604639</v>
      </c>
      <c r="M613" s="80">
        <f t="shared" ca="1" si="399"/>
        <v>0</v>
      </c>
      <c r="N613" s="80">
        <f t="shared" ca="1" si="376"/>
        <v>0</v>
      </c>
      <c r="O613" s="81">
        <f t="shared" ca="1" si="369"/>
        <v>-1944.1138067905574</v>
      </c>
      <c r="P613" s="79">
        <f t="shared" ca="1" si="370"/>
        <v>9914955.4746839963</v>
      </c>
      <c r="R613">
        <f t="shared" ca="1" si="377"/>
        <v>730</v>
      </c>
      <c r="S613" s="78">
        <f t="shared" ca="1" si="386"/>
        <v>115.74999999999712</v>
      </c>
      <c r="T613" s="55">
        <f t="shared" ca="1" si="378"/>
        <v>0</v>
      </c>
      <c r="U613" s="78">
        <f t="shared" ca="1" si="379"/>
        <v>4.1504550867967176E-5</v>
      </c>
      <c r="V613" s="79">
        <f t="shared" ca="1" si="387"/>
        <v>1203.3074623665702</v>
      </c>
      <c r="W613" s="79">
        <f t="shared" ca="1" si="371"/>
        <v>10.901556018726055</v>
      </c>
      <c r="X613" s="80">
        <f t="shared" ca="1" si="388"/>
        <v>-8.3009101735934349E-4</v>
      </c>
      <c r="Y613" s="80">
        <f t="shared" ca="1" si="389"/>
        <v>-0.5013781093194043</v>
      </c>
      <c r="Z613" s="80">
        <f t="shared" ca="1" si="380"/>
        <v>0</v>
      </c>
      <c r="AA613" s="80">
        <f t="shared" ca="1" si="390"/>
        <v>0</v>
      </c>
      <c r="AB613" s="81">
        <f t="shared" ca="1" si="372"/>
        <v>-8.0689570387056E-2</v>
      </c>
      <c r="AC613" s="79">
        <f t="shared" ca="1" si="373"/>
        <v>1213.6261206145725</v>
      </c>
      <c r="AE613" s="55">
        <f t="shared" ca="1" si="391"/>
        <v>0</v>
      </c>
      <c r="AF613" s="78">
        <f t="shared" ca="1" si="392"/>
        <v>4.1504550867967176E-5</v>
      </c>
      <c r="AR613" s="69">
        <f t="shared" si="381"/>
        <v>51</v>
      </c>
      <c r="AS613" s="70">
        <f t="shared" si="393"/>
        <v>610</v>
      </c>
      <c r="AT613" s="71">
        <f t="shared" ca="1" si="400"/>
        <v>4.163001479221661E-3</v>
      </c>
      <c r="AU613" s="72">
        <f t="shared" ca="1" si="382"/>
        <v>9.059659612918658E-3</v>
      </c>
      <c r="AV613" s="73">
        <f t="shared" ca="1" si="383"/>
        <v>1.0090596596129187</v>
      </c>
      <c r="AW613" s="74">
        <f ca="1">PRODUCT(AV$4:AV613)</f>
        <v>228.75576846056703</v>
      </c>
      <c r="BO613" s="70">
        <f t="shared" si="394"/>
        <v>610</v>
      </c>
      <c r="BP613" s="171">
        <f t="shared" ca="1" si="397"/>
        <v>0.1143</v>
      </c>
      <c r="BQ613" s="172">
        <f t="shared" ca="1" si="384"/>
        <v>9.059659612918658E-3</v>
      </c>
      <c r="BR613" s="172">
        <f t="shared" ca="1" si="396"/>
        <v>4.3714744626096001E-3</v>
      </c>
    </row>
    <row r="614" spans="5:70">
      <c r="E614">
        <f t="shared" si="398"/>
        <v>611</v>
      </c>
      <c r="F614" s="64">
        <f t="shared" si="385"/>
        <v>105.83333333333121</v>
      </c>
      <c r="G614" s="55">
        <f t="shared" si="366"/>
        <v>0</v>
      </c>
      <c r="H614" s="78">
        <f t="shared" si="395"/>
        <v>1</v>
      </c>
      <c r="I614" s="79">
        <f t="shared" ca="1" si="374"/>
        <v>9914955.4746839963</v>
      </c>
      <c r="J614" s="79">
        <f t="shared" ca="1" si="367"/>
        <v>89826.12167788134</v>
      </c>
      <c r="K614" s="80">
        <f t="shared" ca="1" si="368"/>
        <v>-20</v>
      </c>
      <c r="L614" s="80">
        <f t="shared" ca="1" si="375"/>
        <v>-8262.4628955699973</v>
      </c>
      <c r="M614" s="80">
        <f t="shared" ca="1" si="399"/>
        <v>0</v>
      </c>
      <c r="N614" s="80">
        <f t="shared" ca="1" si="376"/>
        <v>0</v>
      </c>
      <c r="O614" s="81">
        <f t="shared" ca="1" si="369"/>
        <v>-1944.1138067905574</v>
      </c>
      <c r="P614" s="79">
        <f t="shared" ca="1" si="370"/>
        <v>9994555.0196595173</v>
      </c>
      <c r="R614">
        <f t="shared" ca="1" si="377"/>
        <v>731</v>
      </c>
      <c r="S614" s="78">
        <f t="shared" ca="1" si="386"/>
        <v>115.83333333333044</v>
      </c>
      <c r="T614" s="55">
        <f t="shared" ca="1" si="378"/>
        <v>0</v>
      </c>
      <c r="U614" s="78">
        <f t="shared" ca="1" si="379"/>
        <v>4.1504550867967176E-5</v>
      </c>
      <c r="V614" s="79">
        <f t="shared" ca="1" si="387"/>
        <v>1213.6261206145725</v>
      </c>
      <c r="W614" s="79">
        <f t="shared" ca="1" si="371"/>
        <v>10.99503955011499</v>
      </c>
      <c r="X614" s="80">
        <f t="shared" ca="1" si="388"/>
        <v>-8.3009101735934349E-4</v>
      </c>
      <c r="Y614" s="80">
        <f t="shared" ca="1" si="389"/>
        <v>-0.50567755025607197</v>
      </c>
      <c r="Z614" s="80">
        <f t="shared" ca="1" si="380"/>
        <v>0</v>
      </c>
      <c r="AA614" s="80">
        <f t="shared" ca="1" si="390"/>
        <v>0</v>
      </c>
      <c r="AB614" s="81">
        <f t="shared" ca="1" si="372"/>
        <v>-8.0689570387056E-2</v>
      </c>
      <c r="AC614" s="79">
        <f t="shared" ca="1" si="373"/>
        <v>1224.0339629530272</v>
      </c>
      <c r="AE614" s="55">
        <f t="shared" ca="1" si="391"/>
        <v>0</v>
      </c>
      <c r="AF614" s="78">
        <f t="shared" ca="1" si="392"/>
        <v>4.1504550867967176E-5</v>
      </c>
      <c r="AR614" s="69">
        <f t="shared" si="381"/>
        <v>51</v>
      </c>
      <c r="AS614" s="70">
        <f t="shared" si="393"/>
        <v>611</v>
      </c>
      <c r="AT614" s="71">
        <f t="shared" ca="1" si="400"/>
        <v>4.1252861028518361E-3</v>
      </c>
      <c r="AU614" s="72">
        <f t="shared" ca="1" si="382"/>
        <v>9.059659612918658E-3</v>
      </c>
      <c r="AV614" s="73">
        <f t="shared" ca="1" si="383"/>
        <v>1.0090596596129187</v>
      </c>
      <c r="AW614" s="74">
        <f ca="1">PRODUCT(AV$4:AV614)</f>
        <v>230.82821785731139</v>
      </c>
      <c r="BO614" s="70">
        <f t="shared" si="394"/>
        <v>611</v>
      </c>
      <c r="BP614" s="171">
        <f t="shared" ca="1" si="397"/>
        <v>0.1143</v>
      </c>
      <c r="BQ614" s="172">
        <f t="shared" ca="1" si="384"/>
        <v>9.059659612918658E-3</v>
      </c>
      <c r="BR614" s="172">
        <f t="shared" ca="1" si="396"/>
        <v>4.3322259699555563E-3</v>
      </c>
    </row>
    <row r="615" spans="5:70">
      <c r="E615">
        <f t="shared" si="398"/>
        <v>612</v>
      </c>
      <c r="F615" s="64">
        <f t="shared" si="385"/>
        <v>105.91666666666454</v>
      </c>
      <c r="G615" s="55">
        <f t="shared" si="366"/>
        <v>0</v>
      </c>
      <c r="H615" s="78">
        <f t="shared" si="395"/>
        <v>1</v>
      </c>
      <c r="I615" s="79">
        <f t="shared" ca="1" si="374"/>
        <v>9994555.0196595173</v>
      </c>
      <c r="J615" s="79">
        <f t="shared" ca="1" si="367"/>
        <v>90547.266460702769</v>
      </c>
      <c r="K615" s="80">
        <f t="shared" ca="1" si="368"/>
        <v>-20</v>
      </c>
      <c r="L615" s="80">
        <f t="shared" ca="1" si="375"/>
        <v>-8328.7958497162654</v>
      </c>
      <c r="M615" s="80">
        <f t="shared" ca="1" si="399"/>
        <v>0</v>
      </c>
      <c r="N615" s="80">
        <f t="shared" ca="1" si="376"/>
        <v>0</v>
      </c>
      <c r="O615" s="81">
        <f t="shared" ca="1" si="369"/>
        <v>-1944.1138067905574</v>
      </c>
      <c r="P615" s="79">
        <f t="shared" ca="1" si="370"/>
        <v>10074809.376463715</v>
      </c>
      <c r="R615">
        <f t="shared" ca="1" si="377"/>
        <v>732</v>
      </c>
      <c r="S615" s="78">
        <f t="shared" ca="1" si="386"/>
        <v>115.91666666666377</v>
      </c>
      <c r="T615" s="55">
        <f t="shared" ca="1" si="378"/>
        <v>0</v>
      </c>
      <c r="U615" s="78">
        <f t="shared" ca="1" si="379"/>
        <v>4.1504550867967176E-5</v>
      </c>
      <c r="V615" s="79">
        <f t="shared" ca="1" si="387"/>
        <v>1224.0339629530272</v>
      </c>
      <c r="W615" s="79">
        <f t="shared" ca="1" si="371"/>
        <v>11.089331059006312</v>
      </c>
      <c r="X615" s="80">
        <f t="shared" ca="1" si="388"/>
        <v>-8.3009101735934349E-4</v>
      </c>
      <c r="Y615" s="80">
        <f t="shared" ca="1" si="389"/>
        <v>-0.51001415123042804</v>
      </c>
      <c r="Z615" s="80">
        <f t="shared" ca="1" si="380"/>
        <v>0</v>
      </c>
      <c r="AA615" s="80">
        <f t="shared" ca="1" si="390"/>
        <v>0</v>
      </c>
      <c r="AB615" s="81">
        <f t="shared" ca="1" si="372"/>
        <v>-8.0689570387056E-2</v>
      </c>
      <c r="AC615" s="79">
        <f t="shared" ca="1" si="373"/>
        <v>1234.5317601993986</v>
      </c>
      <c r="AE615" s="55">
        <f t="shared" ca="1" si="391"/>
        <v>0</v>
      </c>
      <c r="AF615" s="78">
        <f t="shared" ca="1" si="392"/>
        <v>4.1504550867967176E-5</v>
      </c>
      <c r="AR615" s="69">
        <f t="shared" si="381"/>
        <v>51</v>
      </c>
      <c r="AS615" s="70">
        <f t="shared" si="393"/>
        <v>612</v>
      </c>
      <c r="AT615" s="71">
        <f t="shared" ca="1" si="400"/>
        <v>4.0879124149540945E-3</v>
      </c>
      <c r="AU615" s="72">
        <f t="shared" ca="1" si="382"/>
        <v>9.059659612918658E-3</v>
      </c>
      <c r="AV615" s="73">
        <f t="shared" ca="1" si="383"/>
        <v>1.0090596596129187</v>
      </c>
      <c r="AW615" s="74">
        <f ca="1">PRODUCT(AV$4:AV615)</f>
        <v>232.91944294015525</v>
      </c>
      <c r="BO615" s="70">
        <f t="shared" si="394"/>
        <v>612</v>
      </c>
      <c r="BP615" s="171">
        <f t="shared" ca="1" si="397"/>
        <v>0.1143</v>
      </c>
      <c r="BQ615" s="172">
        <f t="shared" ca="1" si="384"/>
        <v>9.059659612918658E-3</v>
      </c>
      <c r="BR615" s="172">
        <f t="shared" ca="1" si="396"/>
        <v>4.2933298627926761E-3</v>
      </c>
    </row>
    <row r="616" spans="5:70">
      <c r="E616">
        <f t="shared" si="398"/>
        <v>613</v>
      </c>
      <c r="F616" s="64">
        <f t="shared" si="385"/>
        <v>105.99999999999787</v>
      </c>
      <c r="G616" s="55">
        <f t="shared" si="366"/>
        <v>0</v>
      </c>
      <c r="H616" s="78">
        <f t="shared" si="395"/>
        <v>1</v>
      </c>
      <c r="I616" s="79">
        <f t="shared" ca="1" si="374"/>
        <v>10074809.376463715</v>
      </c>
      <c r="J616" s="79">
        <f t="shared" ca="1" si="367"/>
        <v>91274.343615802529</v>
      </c>
      <c r="K616" s="80">
        <f t="shared" ca="1" si="368"/>
        <v>-20</v>
      </c>
      <c r="L616" s="80">
        <f t="shared" ca="1" si="375"/>
        <v>-8395.6744803864294</v>
      </c>
      <c r="M616" s="80">
        <f t="shared" ca="1" si="399"/>
        <v>-75561.070323477863</v>
      </c>
      <c r="N616" s="80">
        <f t="shared" ca="1" si="376"/>
        <v>0</v>
      </c>
      <c r="O616" s="81">
        <f t="shared" ca="1" si="369"/>
        <v>-1944.1138067905574</v>
      </c>
      <c r="P616" s="79">
        <f t="shared" ca="1" si="370"/>
        <v>10080162.861468863</v>
      </c>
      <c r="R616">
        <f t="shared" ca="1" si="377"/>
        <v>733</v>
      </c>
      <c r="S616" s="78">
        <f t="shared" ca="1" si="386"/>
        <v>115.9999999999971</v>
      </c>
      <c r="T616" s="55">
        <f t="shared" ca="1" si="378"/>
        <v>0</v>
      </c>
      <c r="U616" s="78">
        <f t="shared" ca="1" si="379"/>
        <v>4.1504550867967176E-5</v>
      </c>
      <c r="V616" s="79">
        <f t="shared" ca="1" si="387"/>
        <v>1234.5317601993986</v>
      </c>
      <c r="W616" s="79">
        <f t="shared" ca="1" si="371"/>
        <v>11.184437528743873</v>
      </c>
      <c r="X616" s="80">
        <f t="shared" ca="1" si="388"/>
        <v>-8.3009101735934349E-4</v>
      </c>
      <c r="Y616" s="80">
        <f t="shared" ca="1" si="389"/>
        <v>-0.51438823341641615</v>
      </c>
      <c r="Z616" s="80">
        <f t="shared" ca="1" si="380"/>
        <v>-9.2589882014954892</v>
      </c>
      <c r="AA616" s="80">
        <f t="shared" ca="1" si="390"/>
        <v>0</v>
      </c>
      <c r="AB616" s="81">
        <f t="shared" ca="1" si="372"/>
        <v>-8.0689570387056E-2</v>
      </c>
      <c r="AC616" s="79">
        <f t="shared" ca="1" si="373"/>
        <v>1235.8613016318263</v>
      </c>
      <c r="AE616" s="55">
        <f t="shared" ca="1" si="391"/>
        <v>0</v>
      </c>
      <c r="AF616" s="78">
        <f t="shared" ca="1" si="392"/>
        <v>4.1504550867967176E-5</v>
      </c>
      <c r="AR616" s="69">
        <f t="shared" si="381"/>
        <v>52</v>
      </c>
      <c r="AS616" s="70">
        <f t="shared" si="393"/>
        <v>613</v>
      </c>
      <c r="AT616" s="71">
        <f t="shared" ca="1" si="400"/>
        <v>4.0508773199471864E-3</v>
      </c>
      <c r="AU616" s="72">
        <f t="shared" ca="1" si="382"/>
        <v>9.059659612918658E-3</v>
      </c>
      <c r="AV616" s="73">
        <f t="shared" ca="1" si="383"/>
        <v>1.0090596596129187</v>
      </c>
      <c r="AW616" s="74">
        <f ca="1">PRODUCT(AV$4:AV616)</f>
        <v>235.02961381042368</v>
      </c>
      <c r="BO616" s="70">
        <f t="shared" si="394"/>
        <v>613</v>
      </c>
      <c r="BP616" s="171">
        <f t="shared" ca="1" si="397"/>
        <v>0.1143</v>
      </c>
      <c r="BQ616" s="172">
        <f t="shared" ca="1" si="384"/>
        <v>9.059659612918658E-3</v>
      </c>
      <c r="BR616" s="172">
        <f t="shared" ca="1" si="396"/>
        <v>4.2547829772915735E-3</v>
      </c>
    </row>
    <row r="617" spans="5:70">
      <c r="E617">
        <f t="shared" si="398"/>
        <v>614</v>
      </c>
      <c r="F617" s="64">
        <f t="shared" si="385"/>
        <v>106.0833333333312</v>
      </c>
      <c r="G617" s="55">
        <f t="shared" si="366"/>
        <v>0</v>
      </c>
      <c r="H617" s="78">
        <f t="shared" si="395"/>
        <v>1</v>
      </c>
      <c r="I617" s="79">
        <f t="shared" ca="1" si="374"/>
        <v>10080162.861468863</v>
      </c>
      <c r="J617" s="79">
        <f t="shared" ca="1" si="367"/>
        <v>91322.844367692029</v>
      </c>
      <c r="K617" s="80">
        <f t="shared" ca="1" si="368"/>
        <v>-20</v>
      </c>
      <c r="L617" s="80">
        <f t="shared" ca="1" si="375"/>
        <v>-8400.1357178907201</v>
      </c>
      <c r="M617" s="80">
        <f t="shared" ca="1" si="399"/>
        <v>0</v>
      </c>
      <c r="N617" s="80">
        <f t="shared" ca="1" si="376"/>
        <v>0</v>
      </c>
      <c r="O617" s="81">
        <f t="shared" ca="1" si="369"/>
        <v>-1944.1138067905574</v>
      </c>
      <c r="P617" s="79">
        <f t="shared" ca="1" si="370"/>
        <v>10161121.456311874</v>
      </c>
      <c r="R617">
        <f t="shared" ca="1" si="377"/>
        <v>734</v>
      </c>
      <c r="S617" s="78">
        <f t="shared" ca="1" si="386"/>
        <v>116.08333333333043</v>
      </c>
      <c r="T617" s="55">
        <f t="shared" ca="1" si="378"/>
        <v>0</v>
      </c>
      <c r="U617" s="78">
        <f t="shared" ca="1" si="379"/>
        <v>4.1504550867967176E-5</v>
      </c>
      <c r="V617" s="79">
        <f t="shared" ca="1" si="387"/>
        <v>1235.8613016318263</v>
      </c>
      <c r="W617" s="79">
        <f t="shared" ca="1" si="371"/>
        <v>11.196482721562941</v>
      </c>
      <c r="X617" s="80">
        <f t="shared" ca="1" si="388"/>
        <v>-8.3009101735934349E-4</v>
      </c>
      <c r="Y617" s="80">
        <f t="shared" ca="1" si="389"/>
        <v>-0.51494220901326104</v>
      </c>
      <c r="Z617" s="80">
        <f t="shared" ca="1" si="380"/>
        <v>0</v>
      </c>
      <c r="AA617" s="80">
        <f t="shared" ca="1" si="390"/>
        <v>0</v>
      </c>
      <c r="AB617" s="81">
        <f t="shared" ca="1" si="372"/>
        <v>-8.0689570387056E-2</v>
      </c>
      <c r="AC617" s="79">
        <f t="shared" ca="1" si="373"/>
        <v>1246.4613224829716</v>
      </c>
      <c r="AE617" s="55">
        <f t="shared" ca="1" si="391"/>
        <v>0</v>
      </c>
      <c r="AF617" s="78">
        <f t="shared" ca="1" si="392"/>
        <v>4.1504550867967176E-5</v>
      </c>
      <c r="AR617" s="69">
        <f t="shared" si="381"/>
        <v>52</v>
      </c>
      <c r="AS617" s="70">
        <f t="shared" si="393"/>
        <v>614</v>
      </c>
      <c r="AT617" s="71">
        <f t="shared" ca="1" si="400"/>
        <v>4.0141777502947723E-3</v>
      </c>
      <c r="AU617" s="72">
        <f t="shared" ca="1" si="382"/>
        <v>9.059659612918658E-3</v>
      </c>
      <c r="AV617" s="73">
        <f t="shared" ca="1" si="383"/>
        <v>1.0090596596129187</v>
      </c>
      <c r="AW617" s="74">
        <f ca="1">PRODUCT(AV$4:AV617)</f>
        <v>237.15890211050186</v>
      </c>
      <c r="BO617" s="70">
        <f t="shared" si="394"/>
        <v>614</v>
      </c>
      <c r="BP617" s="171">
        <f t="shared" ca="1" si="397"/>
        <v>0.1143</v>
      </c>
      <c r="BQ617" s="172">
        <f t="shared" ca="1" si="384"/>
        <v>9.059659612918658E-3</v>
      </c>
      <c r="BR617" s="172">
        <f t="shared" ca="1" si="396"/>
        <v>4.2165821780287341E-3</v>
      </c>
    </row>
    <row r="618" spans="5:70">
      <c r="E618">
        <f t="shared" si="398"/>
        <v>615</v>
      </c>
      <c r="F618" s="64">
        <f t="shared" si="385"/>
        <v>106.16666666666453</v>
      </c>
      <c r="G618" s="55">
        <f t="shared" si="366"/>
        <v>0</v>
      </c>
      <c r="H618" s="78">
        <f t="shared" si="395"/>
        <v>1</v>
      </c>
      <c r="I618" s="79">
        <f t="shared" ca="1" si="374"/>
        <v>10161121.456311874</v>
      </c>
      <c r="J618" s="79">
        <f t="shared" ca="1" si="367"/>
        <v>92056.301679709897</v>
      </c>
      <c r="K618" s="80">
        <f t="shared" ca="1" si="368"/>
        <v>-20</v>
      </c>
      <c r="L618" s="80">
        <f t="shared" ca="1" si="375"/>
        <v>-8467.6012135932287</v>
      </c>
      <c r="M618" s="80">
        <f t="shared" ca="1" si="399"/>
        <v>0</v>
      </c>
      <c r="N618" s="80">
        <f t="shared" ca="1" si="376"/>
        <v>0</v>
      </c>
      <c r="O618" s="81">
        <f t="shared" ca="1" si="369"/>
        <v>-1944.1138067905574</v>
      </c>
      <c r="P618" s="79">
        <f t="shared" ca="1" si="370"/>
        <v>10242746.042971201</v>
      </c>
      <c r="R618">
        <f t="shared" ca="1" si="377"/>
        <v>735</v>
      </c>
      <c r="S618" s="78">
        <f t="shared" ca="1" si="386"/>
        <v>116.16666666666376</v>
      </c>
      <c r="T618" s="55">
        <f t="shared" ca="1" si="378"/>
        <v>0</v>
      </c>
      <c r="U618" s="78">
        <f t="shared" ca="1" si="379"/>
        <v>4.1504550867967176E-5</v>
      </c>
      <c r="V618" s="79">
        <f t="shared" ca="1" si="387"/>
        <v>1246.4613224829716</v>
      </c>
      <c r="W618" s="79">
        <f t="shared" ca="1" si="371"/>
        <v>11.292515302364157</v>
      </c>
      <c r="X618" s="80">
        <f t="shared" ca="1" si="388"/>
        <v>-8.3009101735934349E-4</v>
      </c>
      <c r="Y618" s="80">
        <f t="shared" ca="1" si="389"/>
        <v>-0.51935888436790489</v>
      </c>
      <c r="Z618" s="80">
        <f t="shared" ca="1" si="380"/>
        <v>0</v>
      </c>
      <c r="AA618" s="80">
        <f t="shared" ca="1" si="390"/>
        <v>0</v>
      </c>
      <c r="AB618" s="81">
        <f t="shared" ca="1" si="372"/>
        <v>-8.0689570387056E-2</v>
      </c>
      <c r="AC618" s="79">
        <f t="shared" ca="1" si="373"/>
        <v>1257.1529592395634</v>
      </c>
      <c r="AE618" s="55">
        <f t="shared" ca="1" si="391"/>
        <v>0</v>
      </c>
      <c r="AF618" s="78">
        <f t="shared" ca="1" si="392"/>
        <v>4.1504550867967176E-5</v>
      </c>
      <c r="AR618" s="69">
        <f t="shared" si="381"/>
        <v>52</v>
      </c>
      <c r="AS618" s="70">
        <f t="shared" si="393"/>
        <v>615</v>
      </c>
      <c r="AT618" s="71">
        <f t="shared" ca="1" si="400"/>
        <v>3.9778106662513501E-3</v>
      </c>
      <c r="AU618" s="72">
        <f t="shared" ca="1" si="382"/>
        <v>9.059659612918658E-3</v>
      </c>
      <c r="AV618" s="73">
        <f t="shared" ca="1" si="383"/>
        <v>1.0090596596129187</v>
      </c>
      <c r="AW618" s="74">
        <f ca="1">PRODUCT(AV$4:AV618)</f>
        <v>239.30748103779649</v>
      </c>
      <c r="BO618" s="70">
        <f t="shared" si="394"/>
        <v>615</v>
      </c>
      <c r="BP618" s="171">
        <f t="shared" ca="1" si="397"/>
        <v>0.1143</v>
      </c>
      <c r="BQ618" s="172">
        <f t="shared" ca="1" si="384"/>
        <v>9.059659612918658E-3</v>
      </c>
      <c r="BR618" s="172">
        <f t="shared" ca="1" si="396"/>
        <v>4.1787243577314746E-3</v>
      </c>
    </row>
    <row r="619" spans="5:70">
      <c r="E619">
        <f t="shared" si="398"/>
        <v>616</v>
      </c>
      <c r="F619" s="64">
        <f t="shared" si="385"/>
        <v>106.24999999999785</v>
      </c>
      <c r="G619" s="55">
        <f t="shared" si="366"/>
        <v>0</v>
      </c>
      <c r="H619" s="78">
        <f t="shared" si="395"/>
        <v>1</v>
      </c>
      <c r="I619" s="79">
        <f t="shared" ca="1" si="374"/>
        <v>10242746.042971201</v>
      </c>
      <c r="J619" s="79">
        <f t="shared" ca="1" si="367"/>
        <v>92795.792650888587</v>
      </c>
      <c r="K619" s="80">
        <f t="shared" ca="1" si="368"/>
        <v>-20</v>
      </c>
      <c r="L619" s="80">
        <f t="shared" ca="1" si="375"/>
        <v>-8535.6217024760008</v>
      </c>
      <c r="M619" s="80">
        <f t="shared" ca="1" si="399"/>
        <v>0</v>
      </c>
      <c r="N619" s="80">
        <f t="shared" ca="1" si="376"/>
        <v>0</v>
      </c>
      <c r="O619" s="81">
        <f t="shared" ca="1" si="369"/>
        <v>-1944.1138067905574</v>
      </c>
      <c r="P619" s="79">
        <f t="shared" ca="1" si="370"/>
        <v>10325042.100112824</v>
      </c>
      <c r="R619">
        <f t="shared" ca="1" si="377"/>
        <v>736</v>
      </c>
      <c r="S619" s="78">
        <f t="shared" ca="1" si="386"/>
        <v>116.24999999999709</v>
      </c>
      <c r="T619" s="55">
        <f t="shared" ca="1" si="378"/>
        <v>0</v>
      </c>
      <c r="U619" s="78">
        <f t="shared" ca="1" si="379"/>
        <v>4.1504550867967176E-5</v>
      </c>
      <c r="V619" s="79">
        <f t="shared" ca="1" si="387"/>
        <v>1257.1529592395634</v>
      </c>
      <c r="W619" s="79">
        <f t="shared" ca="1" si="371"/>
        <v>11.389377892083848</v>
      </c>
      <c r="X619" s="80">
        <f t="shared" ca="1" si="388"/>
        <v>-8.3009101735934349E-4</v>
      </c>
      <c r="Y619" s="80">
        <f t="shared" ca="1" si="389"/>
        <v>-0.52381373301648482</v>
      </c>
      <c r="Z619" s="80">
        <f t="shared" ca="1" si="380"/>
        <v>0</v>
      </c>
      <c r="AA619" s="80">
        <f t="shared" ca="1" si="390"/>
        <v>0</v>
      </c>
      <c r="AB619" s="81">
        <f t="shared" ca="1" si="372"/>
        <v>-8.0689570387056E-2</v>
      </c>
      <c r="AC619" s="79">
        <f t="shared" ca="1" si="373"/>
        <v>1267.9370037372262</v>
      </c>
      <c r="AE619" s="55">
        <f t="shared" ca="1" si="391"/>
        <v>0</v>
      </c>
      <c r="AF619" s="78">
        <f t="shared" ca="1" si="392"/>
        <v>4.1504550867967176E-5</v>
      </c>
      <c r="AR619" s="69">
        <f t="shared" si="381"/>
        <v>52</v>
      </c>
      <c r="AS619" s="70">
        <f t="shared" si="393"/>
        <v>616</v>
      </c>
      <c r="AT619" s="71">
        <f t="shared" ca="1" si="400"/>
        <v>3.9417730556104754E-3</v>
      </c>
      <c r="AU619" s="72">
        <f t="shared" ca="1" si="382"/>
        <v>9.059659612918658E-3</v>
      </c>
      <c r="AV619" s="73">
        <f t="shared" ca="1" si="383"/>
        <v>1.0090596596129187</v>
      </c>
      <c r="AW619" s="74">
        <f ca="1">PRODUCT(AV$4:AV619)</f>
        <v>241.47552535882392</v>
      </c>
      <c r="BO619" s="70">
        <f t="shared" si="394"/>
        <v>616</v>
      </c>
      <c r="BP619" s="171">
        <f t="shared" ca="1" si="397"/>
        <v>0.1143</v>
      </c>
      <c r="BQ619" s="172">
        <f t="shared" ca="1" si="384"/>
        <v>9.059659612918658E-3</v>
      </c>
      <c r="BR619" s="172">
        <f t="shared" ca="1" si="396"/>
        <v>4.1412064370251987E-3</v>
      </c>
    </row>
    <row r="620" spans="5:70">
      <c r="E620">
        <f t="shared" si="398"/>
        <v>617</v>
      </c>
      <c r="F620" s="64">
        <f t="shared" si="385"/>
        <v>106.33333333333118</v>
      </c>
      <c r="G620" s="55">
        <f t="shared" si="366"/>
        <v>0</v>
      </c>
      <c r="H620" s="78">
        <f t="shared" si="395"/>
        <v>1</v>
      </c>
      <c r="I620" s="79">
        <f t="shared" ca="1" si="374"/>
        <v>10325042.100112824</v>
      </c>
      <c r="J620" s="79">
        <f t="shared" ca="1" si="367"/>
        <v>93541.366916076993</v>
      </c>
      <c r="K620" s="80">
        <f t="shared" ca="1" si="368"/>
        <v>-20</v>
      </c>
      <c r="L620" s="80">
        <f t="shared" ca="1" si="375"/>
        <v>-8604.2017500940201</v>
      </c>
      <c r="M620" s="80">
        <f t="shared" ca="1" si="399"/>
        <v>0</v>
      </c>
      <c r="N620" s="80">
        <f t="shared" ca="1" si="376"/>
        <v>0</v>
      </c>
      <c r="O620" s="81">
        <f t="shared" ca="1" si="369"/>
        <v>-1944.1138067905574</v>
      </c>
      <c r="P620" s="79">
        <f t="shared" ca="1" si="370"/>
        <v>10408015.151472017</v>
      </c>
      <c r="R620">
        <f t="shared" ca="1" si="377"/>
        <v>737</v>
      </c>
      <c r="S620" s="78">
        <f t="shared" ca="1" si="386"/>
        <v>116.33333333333042</v>
      </c>
      <c r="T620" s="55">
        <f t="shared" ca="1" si="378"/>
        <v>0</v>
      </c>
      <c r="U620" s="78">
        <f t="shared" ca="1" si="379"/>
        <v>4.1504550867967176E-5</v>
      </c>
      <c r="V620" s="79">
        <f t="shared" ca="1" si="387"/>
        <v>1267.9370037372262</v>
      </c>
      <c r="W620" s="79">
        <f t="shared" ca="1" si="371"/>
        <v>11.487077664483241</v>
      </c>
      <c r="X620" s="80">
        <f t="shared" ca="1" si="388"/>
        <v>-8.3009101735934349E-4</v>
      </c>
      <c r="Y620" s="80">
        <f t="shared" ca="1" si="389"/>
        <v>-0.52830708489051093</v>
      </c>
      <c r="Z620" s="80">
        <f t="shared" ca="1" si="380"/>
        <v>0</v>
      </c>
      <c r="AA620" s="80">
        <f t="shared" ca="1" si="390"/>
        <v>0</v>
      </c>
      <c r="AB620" s="81">
        <f t="shared" ca="1" si="372"/>
        <v>-8.0689570387056E-2</v>
      </c>
      <c r="AC620" s="79">
        <f t="shared" ca="1" si="373"/>
        <v>1278.8142546554145</v>
      </c>
      <c r="AE620" s="55">
        <f t="shared" ca="1" si="391"/>
        <v>0</v>
      </c>
      <c r="AF620" s="78">
        <f t="shared" ca="1" si="392"/>
        <v>4.1504550867967176E-5</v>
      </c>
      <c r="AR620" s="69">
        <f t="shared" si="381"/>
        <v>52</v>
      </c>
      <c r="AS620" s="70">
        <f t="shared" si="393"/>
        <v>617</v>
      </c>
      <c r="AT620" s="71">
        <f t="shared" ca="1" si="400"/>
        <v>3.9060619334552703E-3</v>
      </c>
      <c r="AU620" s="72">
        <f t="shared" ca="1" si="382"/>
        <v>9.059659612918658E-3</v>
      </c>
      <c r="AV620" s="73">
        <f t="shared" ca="1" si="383"/>
        <v>1.0090596596129187</v>
      </c>
      <c r="AW620" s="74">
        <f ca="1">PRODUCT(AV$4:AV620)</f>
        <v>243.66321142342557</v>
      </c>
      <c r="BO620" s="70">
        <f t="shared" si="394"/>
        <v>617</v>
      </c>
      <c r="BP620" s="171">
        <f t="shared" ca="1" si="397"/>
        <v>0.1143</v>
      </c>
      <c r="BQ620" s="172">
        <f t="shared" ca="1" si="384"/>
        <v>9.059659612918658E-3</v>
      </c>
      <c r="BR620" s="172">
        <f t="shared" ca="1" si="396"/>
        <v>4.1040253641829172E-3</v>
      </c>
    </row>
    <row r="621" spans="5:70">
      <c r="E621">
        <f t="shared" si="398"/>
        <v>618</v>
      </c>
      <c r="F621" s="64">
        <f t="shared" si="385"/>
        <v>106.41666666666451</v>
      </c>
      <c r="G621" s="55">
        <f t="shared" si="366"/>
        <v>0</v>
      </c>
      <c r="H621" s="78">
        <f t="shared" si="395"/>
        <v>1</v>
      </c>
      <c r="I621" s="79">
        <f t="shared" ca="1" si="374"/>
        <v>10408015.151472017</v>
      </c>
      <c r="J621" s="79">
        <f t="shared" ca="1" si="367"/>
        <v>94293.074518436508</v>
      </c>
      <c r="K621" s="80">
        <f t="shared" ca="1" si="368"/>
        <v>-20</v>
      </c>
      <c r="L621" s="80">
        <f t="shared" ca="1" si="375"/>
        <v>-8673.3459595600143</v>
      </c>
      <c r="M621" s="80">
        <f t="shared" ca="1" si="399"/>
        <v>0</v>
      </c>
      <c r="N621" s="80">
        <f t="shared" ca="1" si="376"/>
        <v>0</v>
      </c>
      <c r="O621" s="81">
        <f t="shared" ca="1" si="369"/>
        <v>-1944.1138067905574</v>
      </c>
      <c r="P621" s="79">
        <f t="shared" ca="1" si="370"/>
        <v>10491670.766224103</v>
      </c>
      <c r="R621">
        <f t="shared" ca="1" si="377"/>
        <v>738</v>
      </c>
      <c r="S621" s="78">
        <f t="shared" ca="1" si="386"/>
        <v>116.41666666666374</v>
      </c>
      <c r="T621" s="55">
        <f t="shared" ca="1" si="378"/>
        <v>0</v>
      </c>
      <c r="U621" s="78">
        <f t="shared" ca="1" si="379"/>
        <v>4.1504550867967176E-5</v>
      </c>
      <c r="V621" s="79">
        <f t="shared" ca="1" si="387"/>
        <v>1278.8142546554145</v>
      </c>
      <c r="W621" s="79">
        <f t="shared" ca="1" si="371"/>
        <v>11.585621855326334</v>
      </c>
      <c r="X621" s="80">
        <f t="shared" ca="1" si="388"/>
        <v>-8.3009101735934349E-4</v>
      </c>
      <c r="Y621" s="80">
        <f t="shared" ca="1" si="389"/>
        <v>-0.5328392727730894</v>
      </c>
      <c r="Z621" s="80">
        <f t="shared" ca="1" si="380"/>
        <v>0</v>
      </c>
      <c r="AA621" s="80">
        <f t="shared" ca="1" si="390"/>
        <v>0</v>
      </c>
      <c r="AB621" s="81">
        <f t="shared" ca="1" si="372"/>
        <v>-8.0689570387056E-2</v>
      </c>
      <c r="AC621" s="79">
        <f t="shared" ca="1" si="373"/>
        <v>1289.7855175765633</v>
      </c>
      <c r="AE621" s="55">
        <f t="shared" ca="1" si="391"/>
        <v>0</v>
      </c>
      <c r="AF621" s="78">
        <f t="shared" ca="1" si="392"/>
        <v>4.1504550867967176E-5</v>
      </c>
      <c r="AR621" s="69">
        <f t="shared" si="381"/>
        <v>52</v>
      </c>
      <c r="AS621" s="70">
        <f t="shared" si="393"/>
        <v>618</v>
      </c>
      <c r="AT621" s="71">
        <f t="shared" ca="1" si="400"/>
        <v>3.8706743419111866E-3</v>
      </c>
      <c r="AU621" s="72">
        <f t="shared" ca="1" si="382"/>
        <v>9.059659612918658E-3</v>
      </c>
      <c r="AV621" s="73">
        <f t="shared" ca="1" si="383"/>
        <v>1.0090596596129187</v>
      </c>
      <c r="AW621" s="74">
        <f ca="1">PRODUCT(AV$4:AV621)</f>
        <v>245.87071717911243</v>
      </c>
      <c r="BO621" s="70">
        <f t="shared" si="394"/>
        <v>618</v>
      </c>
      <c r="BP621" s="171">
        <f t="shared" ca="1" si="397"/>
        <v>0.1143</v>
      </c>
      <c r="BQ621" s="172">
        <f t="shared" ca="1" si="384"/>
        <v>9.059659612918658E-3</v>
      </c>
      <c r="BR621" s="172">
        <f t="shared" ca="1" si="396"/>
        <v>4.0671781148770196E-3</v>
      </c>
    </row>
    <row r="622" spans="5:70">
      <c r="E622">
        <f t="shared" si="398"/>
        <v>619</v>
      </c>
      <c r="F622" s="64">
        <f t="shared" si="385"/>
        <v>106.49999999999784</v>
      </c>
      <c r="G622" s="55">
        <f t="shared" si="366"/>
        <v>0</v>
      </c>
      <c r="H622" s="78">
        <f t="shared" si="395"/>
        <v>1</v>
      </c>
      <c r="I622" s="79">
        <f t="shared" ca="1" si="374"/>
        <v>10491670.766224103</v>
      </c>
      <c r="J622" s="79">
        <f t="shared" ca="1" si="367"/>
        <v>95050.96591279986</v>
      </c>
      <c r="K622" s="80">
        <f t="shared" ca="1" si="368"/>
        <v>-20</v>
      </c>
      <c r="L622" s="80">
        <f t="shared" ca="1" si="375"/>
        <v>-8743.0589718534193</v>
      </c>
      <c r="M622" s="80">
        <f t="shared" ca="1" si="399"/>
        <v>0</v>
      </c>
      <c r="N622" s="80">
        <f t="shared" ca="1" si="376"/>
        <v>0</v>
      </c>
      <c r="O622" s="81">
        <f t="shared" ca="1" si="369"/>
        <v>-1944.1138067905574</v>
      </c>
      <c r="P622" s="79">
        <f t="shared" ca="1" si="370"/>
        <v>10576014.55935826</v>
      </c>
      <c r="R622">
        <f t="shared" ca="1" si="377"/>
        <v>739</v>
      </c>
      <c r="S622" s="78">
        <f t="shared" ca="1" si="386"/>
        <v>116.49999999999707</v>
      </c>
      <c r="T622" s="55">
        <f t="shared" ca="1" si="378"/>
        <v>0</v>
      </c>
      <c r="U622" s="78">
        <f t="shared" ca="1" si="379"/>
        <v>4.1504550867967176E-5</v>
      </c>
      <c r="V622" s="79">
        <f t="shared" ca="1" si="387"/>
        <v>1289.7855175765633</v>
      </c>
      <c r="W622" s="79">
        <f t="shared" ca="1" si="371"/>
        <v>11.685017762915779</v>
      </c>
      <c r="X622" s="80">
        <f t="shared" ca="1" si="388"/>
        <v>-8.3009101735934349E-4</v>
      </c>
      <c r="Y622" s="80">
        <f t="shared" ca="1" si="389"/>
        <v>-0.53741063232356812</v>
      </c>
      <c r="Z622" s="80">
        <f t="shared" ca="1" si="380"/>
        <v>0</v>
      </c>
      <c r="AA622" s="80">
        <f t="shared" ca="1" si="390"/>
        <v>0</v>
      </c>
      <c r="AB622" s="81">
        <f t="shared" ca="1" si="372"/>
        <v>-8.0689570387056E-2</v>
      </c>
      <c r="AC622" s="79">
        <f t="shared" ca="1" si="373"/>
        <v>1300.8516050457511</v>
      </c>
      <c r="AE622" s="55">
        <f t="shared" ca="1" si="391"/>
        <v>0</v>
      </c>
      <c r="AF622" s="78">
        <f t="shared" ca="1" si="392"/>
        <v>4.1504550867967176E-5</v>
      </c>
      <c r="AR622" s="69">
        <f t="shared" si="381"/>
        <v>52</v>
      </c>
      <c r="AS622" s="70">
        <f t="shared" si="393"/>
        <v>619</v>
      </c>
      <c r="AT622" s="71">
        <f t="shared" ca="1" si="400"/>
        <v>3.8356073499010131E-3</v>
      </c>
      <c r="AU622" s="72">
        <f t="shared" ca="1" si="382"/>
        <v>9.059659612918658E-3</v>
      </c>
      <c r="AV622" s="73">
        <f t="shared" ca="1" si="383"/>
        <v>1.0090596596129187</v>
      </c>
      <c r="AW622" s="74">
        <f ca="1">PRODUCT(AV$4:AV622)</f>
        <v>248.09822218553938</v>
      </c>
      <c r="BO622" s="70">
        <f t="shared" si="394"/>
        <v>619</v>
      </c>
      <c r="BP622" s="171">
        <f t="shared" ca="1" si="397"/>
        <v>0.1143</v>
      </c>
      <c r="BQ622" s="172">
        <f t="shared" ca="1" si="384"/>
        <v>9.059659612918658E-3</v>
      </c>
      <c r="BR622" s="172">
        <f t="shared" ca="1" si="396"/>
        <v>4.0306616919332733E-3</v>
      </c>
    </row>
    <row r="623" spans="5:70">
      <c r="E623">
        <f t="shared" si="398"/>
        <v>620</v>
      </c>
      <c r="F623" s="64">
        <f t="shared" si="385"/>
        <v>106.58333333333117</v>
      </c>
      <c r="G623" s="55">
        <f t="shared" si="366"/>
        <v>0</v>
      </c>
      <c r="H623" s="78">
        <f t="shared" si="395"/>
        <v>1</v>
      </c>
      <c r="I623" s="79">
        <f t="shared" ca="1" si="374"/>
        <v>10576014.55935826</v>
      </c>
      <c r="J623" s="79">
        <f t="shared" ca="1" si="367"/>
        <v>95815.091969057743</v>
      </c>
      <c r="K623" s="80">
        <f t="shared" ca="1" si="368"/>
        <v>-20</v>
      </c>
      <c r="L623" s="80">
        <f t="shared" ca="1" si="375"/>
        <v>-8813.3454661318829</v>
      </c>
      <c r="M623" s="80">
        <f t="shared" ca="1" si="399"/>
        <v>0</v>
      </c>
      <c r="N623" s="80">
        <f t="shared" ca="1" si="376"/>
        <v>0</v>
      </c>
      <c r="O623" s="81">
        <f t="shared" ca="1" si="369"/>
        <v>-1944.1138067905574</v>
      </c>
      <c r="P623" s="79">
        <f t="shared" ca="1" si="370"/>
        <v>10661052.192054396</v>
      </c>
      <c r="R623">
        <f t="shared" ca="1" si="377"/>
        <v>740</v>
      </c>
      <c r="S623" s="78">
        <f t="shared" ca="1" si="386"/>
        <v>116.5833333333304</v>
      </c>
      <c r="T623" s="55">
        <f t="shared" ca="1" si="378"/>
        <v>0</v>
      </c>
      <c r="U623" s="78">
        <f t="shared" ca="1" si="379"/>
        <v>4.1504550867967176E-5</v>
      </c>
      <c r="V623" s="79">
        <f t="shared" ca="1" si="387"/>
        <v>1300.8516050457511</v>
      </c>
      <c r="W623" s="79">
        <f t="shared" ca="1" si="371"/>
        <v>11.785272748633403</v>
      </c>
      <c r="X623" s="80">
        <f t="shared" ca="1" si="388"/>
        <v>-8.3009101735934349E-4</v>
      </c>
      <c r="Y623" s="80">
        <f t="shared" ca="1" si="389"/>
        <v>-0.5420215021023963</v>
      </c>
      <c r="Z623" s="80">
        <f t="shared" ca="1" si="380"/>
        <v>0</v>
      </c>
      <c r="AA623" s="80">
        <f t="shared" ca="1" si="390"/>
        <v>0</v>
      </c>
      <c r="AB623" s="81">
        <f t="shared" ca="1" si="372"/>
        <v>-8.0689570387056E-2</v>
      </c>
      <c r="AC623" s="79">
        <f t="shared" ca="1" si="373"/>
        <v>1312.0133366308776</v>
      </c>
      <c r="AE623" s="55">
        <f t="shared" ca="1" si="391"/>
        <v>0</v>
      </c>
      <c r="AF623" s="78">
        <f t="shared" ca="1" si="392"/>
        <v>4.1504550867967176E-5</v>
      </c>
      <c r="AR623" s="69">
        <f t="shared" si="381"/>
        <v>52</v>
      </c>
      <c r="AS623" s="70">
        <f t="shared" si="393"/>
        <v>620</v>
      </c>
      <c r="AT623" s="71">
        <f t="shared" ca="1" si="400"/>
        <v>3.8008580529021009E-3</v>
      </c>
      <c r="AU623" s="72">
        <f t="shared" ca="1" si="382"/>
        <v>9.059659612918658E-3</v>
      </c>
      <c r="AV623" s="73">
        <f t="shared" ca="1" si="383"/>
        <v>1.0090596596129187</v>
      </c>
      <c r="AW623" s="74">
        <f ca="1">PRODUCT(AV$4:AV623)</f>
        <v>250.34590762911063</v>
      </c>
      <c r="BO623" s="70">
        <f t="shared" si="394"/>
        <v>620</v>
      </c>
      <c r="BP623" s="171">
        <f t="shared" ca="1" si="397"/>
        <v>0.1143</v>
      </c>
      <c r="BQ623" s="172">
        <f t="shared" ca="1" si="384"/>
        <v>9.059659612918658E-3</v>
      </c>
      <c r="BR623" s="172">
        <f t="shared" ca="1" si="396"/>
        <v>3.9944731250870337E-3</v>
      </c>
    </row>
    <row r="624" spans="5:70">
      <c r="E624">
        <f t="shared" si="398"/>
        <v>621</v>
      </c>
      <c r="F624" s="64">
        <f t="shared" si="385"/>
        <v>106.6666666666645</v>
      </c>
      <c r="G624" s="55">
        <f t="shared" si="366"/>
        <v>0</v>
      </c>
      <c r="H624" s="78">
        <f t="shared" si="395"/>
        <v>1</v>
      </c>
      <c r="I624" s="79">
        <f t="shared" ca="1" si="374"/>
        <v>10661052.192054396</v>
      </c>
      <c r="J624" s="79">
        <f t="shared" ca="1" si="367"/>
        <v>96585.503975573141</v>
      </c>
      <c r="K624" s="80">
        <f t="shared" ca="1" si="368"/>
        <v>-20</v>
      </c>
      <c r="L624" s="80">
        <f t="shared" ca="1" si="375"/>
        <v>-8884.2101600453316</v>
      </c>
      <c r="M624" s="80">
        <f t="shared" ca="1" si="399"/>
        <v>0</v>
      </c>
      <c r="N624" s="80">
        <f t="shared" ca="1" si="376"/>
        <v>0</v>
      </c>
      <c r="O624" s="81">
        <f t="shared" ca="1" si="369"/>
        <v>-1944.1138067905574</v>
      </c>
      <c r="P624" s="79">
        <f t="shared" ca="1" si="370"/>
        <v>10746789.372063136</v>
      </c>
      <c r="R624">
        <f t="shared" ca="1" si="377"/>
        <v>741</v>
      </c>
      <c r="S624" s="78">
        <f t="shared" ca="1" si="386"/>
        <v>116.66666666666373</v>
      </c>
      <c r="T624" s="55">
        <f t="shared" ca="1" si="378"/>
        <v>0</v>
      </c>
      <c r="U624" s="78">
        <f t="shared" ca="1" si="379"/>
        <v>4.1504550867967176E-5</v>
      </c>
      <c r="V624" s="79">
        <f t="shared" ca="1" si="387"/>
        <v>1312.0133366308776</v>
      </c>
      <c r="W624" s="79">
        <f t="shared" ca="1" si="371"/>
        <v>11.886394237485414</v>
      </c>
      <c r="X624" s="80">
        <f t="shared" ca="1" si="388"/>
        <v>-8.3009101735934349E-4</v>
      </c>
      <c r="Y624" s="80">
        <f t="shared" ca="1" si="389"/>
        <v>-0.54667222359619905</v>
      </c>
      <c r="Z624" s="80">
        <f t="shared" ca="1" si="380"/>
        <v>0</v>
      </c>
      <c r="AA624" s="80">
        <f t="shared" ca="1" si="390"/>
        <v>0</v>
      </c>
      <c r="AB624" s="81">
        <f t="shared" ca="1" si="372"/>
        <v>-8.0689570387056E-2</v>
      </c>
      <c r="AC624" s="79">
        <f t="shared" ca="1" si="373"/>
        <v>1323.2715389833622</v>
      </c>
      <c r="AE624" s="55">
        <f t="shared" ca="1" si="391"/>
        <v>0</v>
      </c>
      <c r="AF624" s="78">
        <f t="shared" ca="1" si="392"/>
        <v>4.1504550867967176E-5</v>
      </c>
      <c r="AR624" s="69">
        <f t="shared" si="381"/>
        <v>52</v>
      </c>
      <c r="AS624" s="70">
        <f t="shared" si="393"/>
        <v>621</v>
      </c>
      <c r="AT624" s="71">
        <f t="shared" ca="1" si="400"/>
        <v>3.766423572705787E-3</v>
      </c>
      <c r="AU624" s="72">
        <f t="shared" ca="1" si="382"/>
        <v>9.059659612918658E-3</v>
      </c>
      <c r="AV624" s="73">
        <f t="shared" ca="1" si="383"/>
        <v>1.0090596596129187</v>
      </c>
      <c r="AW624" s="74">
        <f ca="1">PRODUCT(AV$4:AV624)</f>
        <v>252.61395633771755</v>
      </c>
      <c r="BO624" s="70">
        <f t="shared" si="394"/>
        <v>621</v>
      </c>
      <c r="BP624" s="171">
        <f t="shared" ca="1" si="397"/>
        <v>0.1143</v>
      </c>
      <c r="BQ624" s="172">
        <f t="shared" ca="1" si="384"/>
        <v>9.059659612918658E-3</v>
      </c>
      <c r="BR624" s="172">
        <f t="shared" ca="1" si="396"/>
        <v>3.9586094707416385E-3</v>
      </c>
    </row>
    <row r="625" spans="5:70">
      <c r="E625">
        <f t="shared" si="398"/>
        <v>622</v>
      </c>
      <c r="F625" s="64">
        <f t="shared" si="385"/>
        <v>106.74999999999783</v>
      </c>
      <c r="G625" s="55">
        <f t="shared" si="366"/>
        <v>0</v>
      </c>
      <c r="H625" s="78">
        <f t="shared" si="395"/>
        <v>1</v>
      </c>
      <c r="I625" s="79">
        <f t="shared" ca="1" si="374"/>
        <v>10746789.372063136</v>
      </c>
      <c r="J625" s="79">
        <f t="shared" ca="1" si="367"/>
        <v>97362.253642623851</v>
      </c>
      <c r="K625" s="80">
        <f t="shared" ca="1" si="368"/>
        <v>-20</v>
      </c>
      <c r="L625" s="80">
        <f t="shared" ca="1" si="375"/>
        <v>-8955.6578100526131</v>
      </c>
      <c r="M625" s="80">
        <f t="shared" ca="1" si="399"/>
        <v>0</v>
      </c>
      <c r="N625" s="80">
        <f t="shared" ca="1" si="376"/>
        <v>0</v>
      </c>
      <c r="O625" s="81">
        <f t="shared" ca="1" si="369"/>
        <v>-1944.1138067905574</v>
      </c>
      <c r="P625" s="79">
        <f t="shared" ca="1" si="370"/>
        <v>10833231.854088917</v>
      </c>
      <c r="R625">
        <f t="shared" ca="1" si="377"/>
        <v>742</v>
      </c>
      <c r="S625" s="78">
        <f t="shared" ca="1" si="386"/>
        <v>116.74999999999706</v>
      </c>
      <c r="T625" s="55">
        <f t="shared" ca="1" si="378"/>
        <v>0</v>
      </c>
      <c r="U625" s="78">
        <f t="shared" ca="1" si="379"/>
        <v>4.1504550867967176E-5</v>
      </c>
      <c r="V625" s="79">
        <f t="shared" ca="1" si="387"/>
        <v>1323.2715389833622</v>
      </c>
      <c r="W625" s="79">
        <f t="shared" ca="1" si="371"/>
        <v>11.988389718652284</v>
      </c>
      <c r="X625" s="80">
        <f t="shared" ca="1" si="388"/>
        <v>-8.3009101735934349E-4</v>
      </c>
      <c r="Y625" s="80">
        <f t="shared" ca="1" si="389"/>
        <v>-0.55136314124306762</v>
      </c>
      <c r="Z625" s="80">
        <f t="shared" ca="1" si="380"/>
        <v>0</v>
      </c>
      <c r="AA625" s="80">
        <f t="shared" ca="1" si="390"/>
        <v>0</v>
      </c>
      <c r="AB625" s="81">
        <f t="shared" ca="1" si="372"/>
        <v>-8.0689570387056E-2</v>
      </c>
      <c r="AC625" s="79">
        <f t="shared" ca="1" si="373"/>
        <v>1334.6270458993672</v>
      </c>
      <c r="AE625" s="55">
        <f t="shared" ca="1" si="391"/>
        <v>0</v>
      </c>
      <c r="AF625" s="78">
        <f t="shared" ca="1" si="392"/>
        <v>4.1504550867967176E-5</v>
      </c>
      <c r="AR625" s="69">
        <f t="shared" si="381"/>
        <v>52</v>
      </c>
      <c r="AS625" s="70">
        <f t="shared" si="393"/>
        <v>622</v>
      </c>
      <c r="AT625" s="71">
        <f t="shared" ca="1" si="400"/>
        <v>3.7323010571789998E-3</v>
      </c>
      <c r="AU625" s="72">
        <f t="shared" ca="1" si="382"/>
        <v>9.059659612918658E-3</v>
      </c>
      <c r="AV625" s="73">
        <f t="shared" ca="1" si="383"/>
        <v>1.0090596596129187</v>
      </c>
      <c r="AW625" s="74">
        <f ca="1">PRODUCT(AV$4:AV625)</f>
        <v>254.90255279560998</v>
      </c>
      <c r="BO625" s="70">
        <f t="shared" si="394"/>
        <v>622</v>
      </c>
      <c r="BP625" s="171">
        <f t="shared" ca="1" si="397"/>
        <v>0.1143</v>
      </c>
      <c r="BQ625" s="172">
        <f t="shared" ca="1" si="384"/>
        <v>9.059659612918658E-3</v>
      </c>
      <c r="BR625" s="172">
        <f t="shared" ca="1" si="396"/>
        <v>3.9230678117289763E-3</v>
      </c>
    </row>
    <row r="626" spans="5:70">
      <c r="E626">
        <f t="shared" si="398"/>
        <v>623</v>
      </c>
      <c r="F626" s="64">
        <f t="shared" si="385"/>
        <v>106.83333333333115</v>
      </c>
      <c r="G626" s="55">
        <f t="shared" si="366"/>
        <v>0</v>
      </c>
      <c r="H626" s="78">
        <f t="shared" si="395"/>
        <v>1</v>
      </c>
      <c r="I626" s="79">
        <f t="shared" ca="1" si="374"/>
        <v>10833231.854088917</v>
      </c>
      <c r="J626" s="79">
        <f t="shared" ca="1" si="367"/>
        <v>98145.393105873271</v>
      </c>
      <c r="K626" s="80">
        <f t="shared" ca="1" si="368"/>
        <v>-20</v>
      </c>
      <c r="L626" s="80">
        <f t="shared" ca="1" si="375"/>
        <v>-9027.693211740765</v>
      </c>
      <c r="M626" s="80">
        <f t="shared" ca="1" si="399"/>
        <v>0</v>
      </c>
      <c r="N626" s="80">
        <f t="shared" ca="1" si="376"/>
        <v>0</v>
      </c>
      <c r="O626" s="81">
        <f t="shared" ca="1" si="369"/>
        <v>-1944.1138067905574</v>
      </c>
      <c r="P626" s="79">
        <f t="shared" ca="1" si="370"/>
        <v>10920385.440176262</v>
      </c>
      <c r="R626">
        <f t="shared" ca="1" si="377"/>
        <v>743</v>
      </c>
      <c r="S626" s="78">
        <f t="shared" ca="1" si="386"/>
        <v>116.83333333333039</v>
      </c>
      <c r="T626" s="55">
        <f t="shared" ca="1" si="378"/>
        <v>0</v>
      </c>
      <c r="U626" s="78">
        <f t="shared" ca="1" si="379"/>
        <v>4.1504550867967176E-5</v>
      </c>
      <c r="V626" s="79">
        <f t="shared" ca="1" si="387"/>
        <v>1334.6270458993672</v>
      </c>
      <c r="W626" s="79">
        <f t="shared" ca="1" si="371"/>
        <v>12.091266746043432</v>
      </c>
      <c r="X626" s="80">
        <f t="shared" ca="1" si="388"/>
        <v>-8.3009101735934349E-4</v>
      </c>
      <c r="Y626" s="80">
        <f t="shared" ca="1" si="389"/>
        <v>-0.55609460245806974</v>
      </c>
      <c r="Z626" s="80">
        <f t="shared" ca="1" si="380"/>
        <v>0</v>
      </c>
      <c r="AA626" s="80">
        <f t="shared" ca="1" si="390"/>
        <v>0</v>
      </c>
      <c r="AB626" s="81">
        <f t="shared" ca="1" si="372"/>
        <v>-8.0689570387056E-2</v>
      </c>
      <c r="AC626" s="79">
        <f t="shared" ca="1" si="373"/>
        <v>1346.0806983815482</v>
      </c>
      <c r="AE626" s="55">
        <f t="shared" ca="1" si="391"/>
        <v>0</v>
      </c>
      <c r="AF626" s="78">
        <f t="shared" ca="1" si="392"/>
        <v>4.1504550867967176E-5</v>
      </c>
      <c r="AR626" s="69">
        <f t="shared" si="381"/>
        <v>52</v>
      </c>
      <c r="AS626" s="70">
        <f t="shared" si="393"/>
        <v>623</v>
      </c>
      <c r="AT626" s="71">
        <f t="shared" ca="1" si="400"/>
        <v>3.6984876800280216E-3</v>
      </c>
      <c r="AU626" s="72">
        <f t="shared" ca="1" si="382"/>
        <v>9.059659612918658E-3</v>
      </c>
      <c r="AV626" s="73">
        <f t="shared" ca="1" si="383"/>
        <v>1.0090596596129187</v>
      </c>
      <c r="AW626" s="74">
        <f ca="1">PRODUCT(AV$4:AV626)</f>
        <v>257.21188315840226</v>
      </c>
      <c r="BO626" s="70">
        <f t="shared" si="394"/>
        <v>623</v>
      </c>
      <c r="BP626" s="171">
        <f t="shared" ca="1" si="397"/>
        <v>0.1143</v>
      </c>
      <c r="BQ626" s="172">
        <f t="shared" ca="1" si="384"/>
        <v>9.059659612918658E-3</v>
      </c>
      <c r="BR626" s="172">
        <f t="shared" ca="1" si="396"/>
        <v>3.8878452570722021E-3</v>
      </c>
    </row>
    <row r="627" spans="5:70">
      <c r="E627">
        <f t="shared" si="398"/>
        <v>624</v>
      </c>
      <c r="F627" s="64">
        <f t="shared" si="385"/>
        <v>106.91666666666448</v>
      </c>
      <c r="G627" s="55">
        <f t="shared" si="366"/>
        <v>0</v>
      </c>
      <c r="H627" s="78">
        <f t="shared" si="395"/>
        <v>1</v>
      </c>
      <c r="I627" s="79">
        <f t="shared" ca="1" si="374"/>
        <v>10920385.440176262</v>
      </c>
      <c r="J627" s="79">
        <f t="shared" ca="1" si="367"/>
        <v>98934.974929869815</v>
      </c>
      <c r="K627" s="80">
        <f t="shared" ca="1" si="368"/>
        <v>-20</v>
      </c>
      <c r="L627" s="80">
        <f t="shared" ca="1" si="375"/>
        <v>-9100.3212001468855</v>
      </c>
      <c r="M627" s="80">
        <f t="shared" ca="1" si="399"/>
        <v>0</v>
      </c>
      <c r="N627" s="80">
        <f t="shared" ca="1" si="376"/>
        <v>0</v>
      </c>
      <c r="O627" s="81">
        <f t="shared" ca="1" si="369"/>
        <v>-1944.1138067905574</v>
      </c>
      <c r="P627" s="79">
        <f t="shared" ca="1" si="370"/>
        <v>11008255.980099194</v>
      </c>
      <c r="R627">
        <f t="shared" ca="1" si="377"/>
        <v>744</v>
      </c>
      <c r="S627" s="78">
        <f t="shared" ca="1" si="386"/>
        <v>116.91666666666372</v>
      </c>
      <c r="T627" s="55">
        <f t="shared" ca="1" si="378"/>
        <v>0</v>
      </c>
      <c r="U627" s="78">
        <f t="shared" ca="1" si="379"/>
        <v>4.1504550867967176E-5</v>
      </c>
      <c r="V627" s="79">
        <f t="shared" ca="1" si="387"/>
        <v>1346.0806983815482</v>
      </c>
      <c r="W627" s="79">
        <f t="shared" ca="1" si="371"/>
        <v>12.195032938856654</v>
      </c>
      <c r="X627" s="80">
        <f t="shared" ca="1" si="388"/>
        <v>-8.3009101735934349E-4</v>
      </c>
      <c r="Y627" s="80">
        <f t="shared" ca="1" si="389"/>
        <v>-0.56086695765897843</v>
      </c>
      <c r="Z627" s="80">
        <f t="shared" ca="1" si="380"/>
        <v>0</v>
      </c>
      <c r="AA627" s="80">
        <f t="shared" ca="1" si="390"/>
        <v>0</v>
      </c>
      <c r="AB627" s="81">
        <f t="shared" ca="1" si="372"/>
        <v>-8.0689570387056E-2</v>
      </c>
      <c r="AC627" s="79">
        <f t="shared" ca="1" si="373"/>
        <v>1357.6333447013415</v>
      </c>
      <c r="AE627" s="55">
        <f t="shared" ca="1" si="391"/>
        <v>0</v>
      </c>
      <c r="AF627" s="78">
        <f t="shared" ca="1" si="392"/>
        <v>4.1504550867967176E-5</v>
      </c>
      <c r="AR627" s="69">
        <f t="shared" si="381"/>
        <v>52</v>
      </c>
      <c r="AS627" s="70">
        <f t="shared" si="393"/>
        <v>624</v>
      </c>
      <c r="AT627" s="71">
        <f t="shared" ca="1" si="400"/>
        <v>3.6649806405643945E-3</v>
      </c>
      <c r="AU627" s="72">
        <f t="shared" ca="1" si="382"/>
        <v>9.059659612918658E-3</v>
      </c>
      <c r="AV627" s="73">
        <f t="shared" ca="1" si="383"/>
        <v>1.0090596596129187</v>
      </c>
      <c r="AW627" s="74">
        <f ca="1">PRODUCT(AV$4:AV627)</f>
        <v>259.54213526821519</v>
      </c>
      <c r="BO627" s="70">
        <f t="shared" si="394"/>
        <v>624</v>
      </c>
      <c r="BP627" s="171">
        <f t="shared" ca="1" si="397"/>
        <v>0.1143</v>
      </c>
      <c r="BQ627" s="172">
        <f t="shared" ca="1" si="384"/>
        <v>9.059659612918658E-3</v>
      </c>
      <c r="BR627" s="172">
        <f t="shared" ca="1" si="396"/>
        <v>3.8529389417505827E-3</v>
      </c>
    </row>
    <row r="628" spans="5:70">
      <c r="E628">
        <f t="shared" si="398"/>
        <v>625</v>
      </c>
      <c r="F628" s="64">
        <f t="shared" si="385"/>
        <v>106.99999999999781</v>
      </c>
      <c r="G628" s="55">
        <f t="shared" si="366"/>
        <v>0</v>
      </c>
      <c r="H628" s="78">
        <f t="shared" si="395"/>
        <v>1</v>
      </c>
      <c r="I628" s="79">
        <f t="shared" ca="1" si="374"/>
        <v>11008255.980099194</v>
      </c>
      <c r="J628" s="79">
        <f t="shared" ca="1" si="367"/>
        <v>99731.052111574958</v>
      </c>
      <c r="K628" s="80">
        <f t="shared" ca="1" si="368"/>
        <v>-20</v>
      </c>
      <c r="L628" s="80">
        <f t="shared" ca="1" si="375"/>
        <v>-9173.5466500826624</v>
      </c>
      <c r="M628" s="80">
        <f t="shared" ca="1" si="399"/>
        <v>-82561.919850743943</v>
      </c>
      <c r="N628" s="80">
        <f t="shared" ca="1" si="376"/>
        <v>0</v>
      </c>
      <c r="O628" s="81">
        <f t="shared" ca="1" si="369"/>
        <v>-1944.1138067905574</v>
      </c>
      <c r="P628" s="79">
        <f t="shared" ca="1" si="370"/>
        <v>11014287.451903153</v>
      </c>
      <c r="R628">
        <f t="shared" ca="1" si="377"/>
        <v>745</v>
      </c>
      <c r="S628" s="78">
        <f t="shared" ca="1" si="386"/>
        <v>116.99999999999704</v>
      </c>
      <c r="T628" s="55">
        <f t="shared" ca="1" si="378"/>
        <v>0</v>
      </c>
      <c r="U628" s="78">
        <f t="shared" ca="1" si="379"/>
        <v>4.1504550867967176E-5</v>
      </c>
      <c r="V628" s="79">
        <f t="shared" ca="1" si="387"/>
        <v>1357.6333447013415</v>
      </c>
      <c r="W628" s="79">
        <f t="shared" ca="1" si="371"/>
        <v>12.299695982142419</v>
      </c>
      <c r="X628" s="80">
        <f t="shared" ca="1" si="388"/>
        <v>-8.3009101735934349E-4</v>
      </c>
      <c r="Y628" s="80">
        <f t="shared" ca="1" si="389"/>
        <v>-0.56568056029222569</v>
      </c>
      <c r="Z628" s="80">
        <f t="shared" ca="1" si="380"/>
        <v>-10.18225008526006</v>
      </c>
      <c r="AA628" s="80">
        <f t="shared" ca="1" si="390"/>
        <v>0</v>
      </c>
      <c r="AB628" s="81">
        <f t="shared" ca="1" si="372"/>
        <v>-8.0689570387056E-2</v>
      </c>
      <c r="AC628" s="79">
        <f t="shared" ca="1" si="373"/>
        <v>1359.1035903765271</v>
      </c>
      <c r="AE628" s="55">
        <f t="shared" ca="1" si="391"/>
        <v>0</v>
      </c>
      <c r="AF628" s="78">
        <f t="shared" ca="1" si="392"/>
        <v>4.1504550867967176E-5</v>
      </c>
      <c r="AR628" s="69">
        <f t="shared" si="381"/>
        <v>53</v>
      </c>
      <c r="AS628" s="70">
        <f t="shared" si="393"/>
        <v>625</v>
      </c>
      <c r="AT628" s="71">
        <f t="shared" ca="1" si="400"/>
        <v>3.6317771634729445E-3</v>
      </c>
      <c r="AU628" s="72">
        <f t="shared" ca="1" si="382"/>
        <v>9.059659612918658E-3</v>
      </c>
      <c r="AV628" s="73">
        <f t="shared" ca="1" si="383"/>
        <v>1.0090596596129187</v>
      </c>
      <c r="AW628" s="74">
        <f ca="1">PRODUCT(AV$4:AV628)</f>
        <v>261.89349866895532</v>
      </c>
      <c r="BO628" s="70">
        <f t="shared" si="394"/>
        <v>625</v>
      </c>
      <c r="BP628" s="171">
        <f t="shared" ca="1" si="397"/>
        <v>0.1143</v>
      </c>
      <c r="BQ628" s="172">
        <f t="shared" ca="1" si="384"/>
        <v>9.059659612918658E-3</v>
      </c>
      <c r="BR628" s="172">
        <f t="shared" ca="1" si="396"/>
        <v>3.818346026466456E-3</v>
      </c>
    </row>
    <row r="629" spans="5:70">
      <c r="E629">
        <f t="shared" si="398"/>
        <v>626</v>
      </c>
      <c r="F629" s="64">
        <f t="shared" si="385"/>
        <v>107.08333333333114</v>
      </c>
      <c r="G629" s="55">
        <f t="shared" si="366"/>
        <v>0</v>
      </c>
      <c r="H629" s="78">
        <f t="shared" si="395"/>
        <v>1</v>
      </c>
      <c r="I629" s="79">
        <f t="shared" ca="1" si="374"/>
        <v>11014287.451903153</v>
      </c>
      <c r="J629" s="79">
        <f t="shared" ca="1" si="367"/>
        <v>99785.695193083753</v>
      </c>
      <c r="K629" s="80">
        <f t="shared" ca="1" si="368"/>
        <v>-20</v>
      </c>
      <c r="L629" s="80">
        <f t="shared" ca="1" si="375"/>
        <v>-9178.5728765859621</v>
      </c>
      <c r="M629" s="80">
        <f t="shared" ca="1" si="399"/>
        <v>0</v>
      </c>
      <c r="N629" s="80">
        <f t="shared" ca="1" si="376"/>
        <v>0</v>
      </c>
      <c r="O629" s="81">
        <f t="shared" ca="1" si="369"/>
        <v>-1944.1138067905574</v>
      </c>
      <c r="P629" s="79">
        <f t="shared" ca="1" si="370"/>
        <v>11102930.460412862</v>
      </c>
      <c r="R629">
        <f t="shared" ca="1" si="377"/>
        <v>746</v>
      </c>
      <c r="S629" s="78">
        <f t="shared" ca="1" si="386"/>
        <v>117.08333333333037</v>
      </c>
      <c r="T629" s="55">
        <f t="shared" ca="1" si="378"/>
        <v>0</v>
      </c>
      <c r="U629" s="78">
        <f t="shared" ca="1" si="379"/>
        <v>4.1504550867967176E-5</v>
      </c>
      <c r="V629" s="79">
        <f t="shared" ca="1" si="387"/>
        <v>1359.1035903765271</v>
      </c>
      <c r="W629" s="79">
        <f t="shared" ca="1" si="371"/>
        <v>12.313015907506966</v>
      </c>
      <c r="X629" s="80">
        <f t="shared" ca="1" si="388"/>
        <v>-8.3009101735934349E-4</v>
      </c>
      <c r="Y629" s="80">
        <f t="shared" ca="1" si="389"/>
        <v>-0.56629316265688634</v>
      </c>
      <c r="Z629" s="80">
        <f t="shared" ca="1" si="380"/>
        <v>0</v>
      </c>
      <c r="AA629" s="80">
        <f t="shared" ca="1" si="390"/>
        <v>0</v>
      </c>
      <c r="AB629" s="81">
        <f t="shared" ca="1" si="372"/>
        <v>-8.0689570387056E-2</v>
      </c>
      <c r="AC629" s="79">
        <f t="shared" ca="1" si="373"/>
        <v>1370.7687934599728</v>
      </c>
      <c r="AE629" s="55">
        <f t="shared" ca="1" si="391"/>
        <v>0</v>
      </c>
      <c r="AF629" s="78">
        <f t="shared" ca="1" si="392"/>
        <v>4.1504550867967176E-5</v>
      </c>
      <c r="AR629" s="69">
        <f t="shared" si="381"/>
        <v>53</v>
      </c>
      <c r="AS629" s="70">
        <f t="shared" si="393"/>
        <v>626</v>
      </c>
      <c r="AT629" s="71">
        <f t="shared" ca="1" si="400"/>
        <v>3.5988744985819086E-3</v>
      </c>
      <c r="AU629" s="72">
        <f t="shared" ca="1" si="382"/>
        <v>9.059659612918658E-3</v>
      </c>
      <c r="AV629" s="73">
        <f t="shared" ca="1" si="383"/>
        <v>1.0090596596129187</v>
      </c>
      <c r="AW629" s="74">
        <f ca="1">PRODUCT(AV$4:AV629)</f>
        <v>264.2661646217324</v>
      </c>
      <c r="BO629" s="70">
        <f t="shared" si="394"/>
        <v>626</v>
      </c>
      <c r="BP629" s="171">
        <f t="shared" ca="1" si="397"/>
        <v>0.1143</v>
      </c>
      <c r="BQ629" s="172">
        <f t="shared" ca="1" si="384"/>
        <v>9.059659612918658E-3</v>
      </c>
      <c r="BR629" s="172">
        <f t="shared" ca="1" si="396"/>
        <v>3.7840636974142802E-3</v>
      </c>
    </row>
    <row r="630" spans="5:70">
      <c r="E630">
        <f t="shared" si="398"/>
        <v>627</v>
      </c>
      <c r="F630" s="64">
        <f t="shared" si="385"/>
        <v>107.16666666666447</v>
      </c>
      <c r="G630" s="55">
        <f t="shared" si="366"/>
        <v>0</v>
      </c>
      <c r="H630" s="78">
        <f t="shared" si="395"/>
        <v>1</v>
      </c>
      <c r="I630" s="79">
        <f t="shared" ca="1" si="374"/>
        <v>11102930.460412862</v>
      </c>
      <c r="J630" s="79">
        <f t="shared" ca="1" si="367"/>
        <v>100588.77067724676</v>
      </c>
      <c r="K630" s="80">
        <f t="shared" ca="1" si="368"/>
        <v>-20</v>
      </c>
      <c r="L630" s="80">
        <f t="shared" ca="1" si="375"/>
        <v>-9252.4420503440524</v>
      </c>
      <c r="M630" s="80">
        <f t="shared" ca="1" si="399"/>
        <v>0</v>
      </c>
      <c r="N630" s="80">
        <f t="shared" ca="1" si="376"/>
        <v>0</v>
      </c>
      <c r="O630" s="81">
        <f t="shared" ca="1" si="369"/>
        <v>-1944.1138067905574</v>
      </c>
      <c r="P630" s="79">
        <f t="shared" ca="1" si="370"/>
        <v>11192302.675232975</v>
      </c>
      <c r="R630">
        <f t="shared" ca="1" si="377"/>
        <v>747</v>
      </c>
      <c r="S630" s="78">
        <f t="shared" ca="1" si="386"/>
        <v>117.1666666666637</v>
      </c>
      <c r="T630" s="55">
        <f t="shared" ca="1" si="378"/>
        <v>0</v>
      </c>
      <c r="U630" s="78">
        <f t="shared" ca="1" si="379"/>
        <v>4.1504550867967176E-5</v>
      </c>
      <c r="V630" s="79">
        <f t="shared" ca="1" si="387"/>
        <v>1370.7687934599728</v>
      </c>
      <c r="W630" s="79">
        <f t="shared" ca="1" si="371"/>
        <v>12.418698676758552</v>
      </c>
      <c r="X630" s="80">
        <f t="shared" ca="1" si="388"/>
        <v>-8.3009101735934349E-4</v>
      </c>
      <c r="Y630" s="80">
        <f t="shared" ca="1" si="389"/>
        <v>-0.57115366394165534</v>
      </c>
      <c r="Z630" s="80">
        <f t="shared" ca="1" si="380"/>
        <v>0</v>
      </c>
      <c r="AA630" s="80">
        <f t="shared" ca="1" si="390"/>
        <v>0</v>
      </c>
      <c r="AB630" s="81">
        <f t="shared" ca="1" si="372"/>
        <v>-8.0689570387056E-2</v>
      </c>
      <c r="AC630" s="79">
        <f t="shared" ca="1" si="373"/>
        <v>1382.5348188113853</v>
      </c>
      <c r="AE630" s="55">
        <f t="shared" ca="1" si="391"/>
        <v>0</v>
      </c>
      <c r="AF630" s="78">
        <f t="shared" ca="1" si="392"/>
        <v>4.1504550867967176E-5</v>
      </c>
      <c r="AR630" s="69">
        <f t="shared" si="381"/>
        <v>53</v>
      </c>
      <c r="AS630" s="70">
        <f t="shared" si="393"/>
        <v>627</v>
      </c>
      <c r="AT630" s="71">
        <f t="shared" ca="1" si="400"/>
        <v>3.5662699206351432E-3</v>
      </c>
      <c r="AU630" s="72">
        <f t="shared" ca="1" si="382"/>
        <v>9.059659612918658E-3</v>
      </c>
      <c r="AV630" s="73">
        <f t="shared" ca="1" si="383"/>
        <v>1.0090596596129187</v>
      </c>
      <c r="AW630" s="74">
        <f ca="1">PRODUCT(AV$4:AV630)</f>
        <v>266.66032612041681</v>
      </c>
      <c r="BO630" s="70">
        <f t="shared" si="394"/>
        <v>627</v>
      </c>
      <c r="BP630" s="171">
        <f t="shared" ca="1" si="397"/>
        <v>0.1143</v>
      </c>
      <c r="BQ630" s="172">
        <f t="shared" ca="1" si="384"/>
        <v>9.059659612918658E-3</v>
      </c>
      <c r="BR630" s="172">
        <f t="shared" ca="1" si="396"/>
        <v>3.7500891660517573E-3</v>
      </c>
    </row>
    <row r="631" spans="5:70">
      <c r="E631">
        <f t="shared" si="398"/>
        <v>628</v>
      </c>
      <c r="F631" s="64">
        <f t="shared" si="385"/>
        <v>107.2499999999978</v>
      </c>
      <c r="G631" s="55">
        <f t="shared" si="366"/>
        <v>0</v>
      </c>
      <c r="H631" s="78">
        <f t="shared" si="395"/>
        <v>1</v>
      </c>
      <c r="I631" s="79">
        <f t="shared" ca="1" si="374"/>
        <v>11192302.675232975</v>
      </c>
      <c r="J631" s="79">
        <f t="shared" ca="1" si="367"/>
        <v>101398.45252236963</v>
      </c>
      <c r="K631" s="80">
        <f t="shared" ca="1" si="368"/>
        <v>-20</v>
      </c>
      <c r="L631" s="80">
        <f t="shared" ca="1" si="375"/>
        <v>-9326.9188960274805</v>
      </c>
      <c r="M631" s="80">
        <f t="shared" ca="1" si="399"/>
        <v>0</v>
      </c>
      <c r="N631" s="80">
        <f t="shared" ca="1" si="376"/>
        <v>0</v>
      </c>
      <c r="O631" s="81">
        <f t="shared" ca="1" si="369"/>
        <v>-1944.1138067905574</v>
      </c>
      <c r="P631" s="79">
        <f t="shared" ca="1" si="370"/>
        <v>11282410.095052527</v>
      </c>
      <c r="R631">
        <f t="shared" ca="1" si="377"/>
        <v>748</v>
      </c>
      <c r="S631" s="78">
        <f t="shared" ca="1" si="386"/>
        <v>117.24999999999703</v>
      </c>
      <c r="T631" s="55">
        <f t="shared" ca="1" si="378"/>
        <v>0</v>
      </c>
      <c r="U631" s="78">
        <f t="shared" ca="1" si="379"/>
        <v>4.1504550867967176E-5</v>
      </c>
      <c r="V631" s="79">
        <f t="shared" ca="1" si="387"/>
        <v>1382.5348188113853</v>
      </c>
      <c r="W631" s="79">
        <f t="shared" ca="1" si="371"/>
        <v>12.525294861439322</v>
      </c>
      <c r="X631" s="80">
        <f t="shared" ca="1" si="388"/>
        <v>-8.3009101735934349E-4</v>
      </c>
      <c r="Y631" s="80">
        <f t="shared" ca="1" si="389"/>
        <v>-0.57605617450474389</v>
      </c>
      <c r="Z631" s="80">
        <f t="shared" ca="1" si="380"/>
        <v>0</v>
      </c>
      <c r="AA631" s="80">
        <f t="shared" ca="1" si="390"/>
        <v>0</v>
      </c>
      <c r="AB631" s="81">
        <f t="shared" ca="1" si="372"/>
        <v>-8.0689570387056E-2</v>
      </c>
      <c r="AC631" s="79">
        <f t="shared" ca="1" si="373"/>
        <v>1394.4025378369154</v>
      </c>
      <c r="AE631" s="55">
        <f t="shared" ca="1" si="391"/>
        <v>0</v>
      </c>
      <c r="AF631" s="78">
        <f t="shared" ca="1" si="392"/>
        <v>4.1504550867967176E-5</v>
      </c>
      <c r="AR631" s="69">
        <f t="shared" si="381"/>
        <v>53</v>
      </c>
      <c r="AS631" s="70">
        <f t="shared" si="393"/>
        <v>628</v>
      </c>
      <c r="AT631" s="71">
        <f t="shared" ca="1" si="400"/>
        <v>3.5339607290663985E-3</v>
      </c>
      <c r="AU631" s="72">
        <f t="shared" ca="1" si="382"/>
        <v>9.059659612918658E-3</v>
      </c>
      <c r="AV631" s="73">
        <f t="shared" ca="1" si="383"/>
        <v>1.0090596596129187</v>
      </c>
      <c r="AW631" s="74">
        <f ca="1">PRODUCT(AV$4:AV631)</f>
        <v>269.07617790733769</v>
      </c>
      <c r="BO631" s="70">
        <f t="shared" si="394"/>
        <v>628</v>
      </c>
      <c r="BP631" s="171">
        <f t="shared" ca="1" si="397"/>
        <v>0.1143</v>
      </c>
      <c r="BQ631" s="172">
        <f t="shared" ca="1" si="384"/>
        <v>9.059659612918658E-3</v>
      </c>
      <c r="BR631" s="172">
        <f t="shared" ca="1" si="396"/>
        <v>3.716419668873012E-3</v>
      </c>
    </row>
    <row r="632" spans="5:70">
      <c r="E632">
        <f t="shared" si="398"/>
        <v>629</v>
      </c>
      <c r="F632" s="64">
        <f t="shared" si="385"/>
        <v>107.33333333333113</v>
      </c>
      <c r="G632" s="55">
        <f t="shared" si="366"/>
        <v>0</v>
      </c>
      <c r="H632" s="78">
        <f t="shared" si="395"/>
        <v>1</v>
      </c>
      <c r="I632" s="79">
        <f t="shared" ca="1" si="374"/>
        <v>11282410.095052527</v>
      </c>
      <c r="J632" s="79">
        <f t="shared" ca="1" si="367"/>
        <v>102214.79507453313</v>
      </c>
      <c r="K632" s="80">
        <f t="shared" ca="1" si="368"/>
        <v>-20</v>
      </c>
      <c r="L632" s="80">
        <f t="shared" ca="1" si="375"/>
        <v>-9402.0084125437734</v>
      </c>
      <c r="M632" s="80">
        <f t="shared" ca="1" si="399"/>
        <v>0</v>
      </c>
      <c r="N632" s="80">
        <f t="shared" ca="1" si="376"/>
        <v>0</v>
      </c>
      <c r="O632" s="81">
        <f t="shared" ca="1" si="369"/>
        <v>-1944.1138067905574</v>
      </c>
      <c r="P632" s="79">
        <f t="shared" ca="1" si="370"/>
        <v>11373258.767907728</v>
      </c>
      <c r="R632">
        <f t="shared" ca="1" si="377"/>
        <v>749</v>
      </c>
      <c r="S632" s="78">
        <f t="shared" ca="1" si="386"/>
        <v>117.33333333333036</v>
      </c>
      <c r="T632" s="55">
        <f t="shared" ca="1" si="378"/>
        <v>0</v>
      </c>
      <c r="U632" s="78">
        <f t="shared" ca="1" si="379"/>
        <v>4.1504550867967176E-5</v>
      </c>
      <c r="V632" s="79">
        <f t="shared" ca="1" si="387"/>
        <v>1394.4025378369154</v>
      </c>
      <c r="W632" s="79">
        <f t="shared" ca="1" si="371"/>
        <v>12.632812356192384</v>
      </c>
      <c r="X632" s="80">
        <f t="shared" ca="1" si="388"/>
        <v>-8.3009101735934349E-4</v>
      </c>
      <c r="Y632" s="80">
        <f t="shared" ca="1" si="389"/>
        <v>-0.58100105743204811</v>
      </c>
      <c r="Z632" s="80">
        <f t="shared" ca="1" si="380"/>
        <v>0</v>
      </c>
      <c r="AA632" s="80">
        <f t="shared" ca="1" si="390"/>
        <v>0</v>
      </c>
      <c r="AB632" s="81">
        <f t="shared" ca="1" si="372"/>
        <v>-8.0689570387056E-2</v>
      </c>
      <c r="AC632" s="79">
        <f t="shared" ca="1" si="373"/>
        <v>1406.3728294742712</v>
      </c>
      <c r="AE632" s="55">
        <f t="shared" ca="1" si="391"/>
        <v>0</v>
      </c>
      <c r="AF632" s="78">
        <f t="shared" ca="1" si="392"/>
        <v>4.1504550867967176E-5</v>
      </c>
      <c r="AR632" s="69">
        <f t="shared" si="381"/>
        <v>53</v>
      </c>
      <c r="AS632" s="70">
        <f t="shared" si="393"/>
        <v>629</v>
      </c>
      <c r="AT632" s="71">
        <f t="shared" ca="1" si="400"/>
        <v>3.501944247775635E-3</v>
      </c>
      <c r="AU632" s="72">
        <f t="shared" ca="1" si="382"/>
        <v>9.059659612918658E-3</v>
      </c>
      <c r="AV632" s="73">
        <f t="shared" ca="1" si="383"/>
        <v>1.0090596596129187</v>
      </c>
      <c r="AW632" s="74">
        <f ca="1">PRODUCT(AV$4:AV632)</f>
        <v>271.51391648912329</v>
      </c>
      <c r="BO632" s="70">
        <f t="shared" si="394"/>
        <v>629</v>
      </c>
      <c r="BP632" s="171">
        <f t="shared" ca="1" si="397"/>
        <v>0.1143</v>
      </c>
      <c r="BQ632" s="172">
        <f t="shared" ca="1" si="384"/>
        <v>9.059659612918658E-3</v>
      </c>
      <c r="BR632" s="172">
        <f t="shared" ca="1" si="396"/>
        <v>3.6830524671838064E-3</v>
      </c>
    </row>
    <row r="633" spans="5:70">
      <c r="E633">
        <f t="shared" si="398"/>
        <v>630</v>
      </c>
      <c r="F633" s="64">
        <f t="shared" si="385"/>
        <v>107.41666666666445</v>
      </c>
      <c r="G633" s="55">
        <f t="shared" si="366"/>
        <v>0</v>
      </c>
      <c r="H633" s="78">
        <f t="shared" si="395"/>
        <v>1</v>
      </c>
      <c r="I633" s="79">
        <f t="shared" ca="1" si="374"/>
        <v>11373258.767907728</v>
      </c>
      <c r="J633" s="79">
        <f t="shared" ca="1" si="367"/>
        <v>103037.85312688665</v>
      </c>
      <c r="K633" s="80">
        <f t="shared" ca="1" si="368"/>
        <v>-20</v>
      </c>
      <c r="L633" s="80">
        <f t="shared" ca="1" si="375"/>
        <v>-9477.7156399231062</v>
      </c>
      <c r="M633" s="80">
        <f t="shared" ca="1" si="399"/>
        <v>0</v>
      </c>
      <c r="N633" s="80">
        <f t="shared" ca="1" si="376"/>
        <v>0</v>
      </c>
      <c r="O633" s="81">
        <f t="shared" ca="1" si="369"/>
        <v>-1944.1138067905574</v>
      </c>
      <c r="P633" s="79">
        <f t="shared" ca="1" si="370"/>
        <v>11464854.791587902</v>
      </c>
      <c r="R633">
        <f t="shared" ca="1" si="377"/>
        <v>750</v>
      </c>
      <c r="S633" s="78">
        <f t="shared" ca="1" si="386"/>
        <v>117.41666666666369</v>
      </c>
      <c r="T633" s="55">
        <f t="shared" ca="1" si="378"/>
        <v>0</v>
      </c>
      <c r="U633" s="78">
        <f t="shared" ca="1" si="379"/>
        <v>4.1504550867967176E-5</v>
      </c>
      <c r="V633" s="79">
        <f t="shared" ca="1" si="387"/>
        <v>1406.3728294742712</v>
      </c>
      <c r="W633" s="79">
        <f t="shared" ca="1" si="371"/>
        <v>12.741259123894194</v>
      </c>
      <c r="X633" s="80">
        <f t="shared" ca="1" si="388"/>
        <v>-8.3009101735934349E-4</v>
      </c>
      <c r="Y633" s="80">
        <f t="shared" ca="1" si="389"/>
        <v>-0.58598867894761297</v>
      </c>
      <c r="Z633" s="80">
        <f t="shared" ca="1" si="380"/>
        <v>0</v>
      </c>
      <c r="AA633" s="80">
        <f t="shared" ca="1" si="390"/>
        <v>0</v>
      </c>
      <c r="AB633" s="81">
        <f t="shared" ca="1" si="372"/>
        <v>-8.0689570387056E-2</v>
      </c>
      <c r="AC633" s="79">
        <f t="shared" ca="1" si="373"/>
        <v>1418.4465802578134</v>
      </c>
      <c r="AE633" s="55">
        <f t="shared" ca="1" si="391"/>
        <v>0</v>
      </c>
      <c r="AF633" s="78">
        <f t="shared" ca="1" si="392"/>
        <v>4.1504550867967176E-5</v>
      </c>
      <c r="AR633" s="69">
        <f t="shared" si="381"/>
        <v>53</v>
      </c>
      <c r="AS633" s="70">
        <f t="shared" si="393"/>
        <v>630</v>
      </c>
      <c r="AT633" s="71">
        <f t="shared" ca="1" si="400"/>
        <v>3.4702178249073692E-3</v>
      </c>
      <c r="AU633" s="72">
        <f t="shared" ca="1" si="382"/>
        <v>9.059659612918658E-3</v>
      </c>
      <c r="AV633" s="73">
        <f t="shared" ca="1" si="383"/>
        <v>1.0090596596129187</v>
      </c>
      <c r="AW633" s="74">
        <f ca="1">PRODUCT(AV$4:AV633)</f>
        <v>273.9737401526852</v>
      </c>
      <c r="BO633" s="70">
        <f t="shared" si="394"/>
        <v>630</v>
      </c>
      <c r="BP633" s="171">
        <f t="shared" ca="1" si="397"/>
        <v>0.1143</v>
      </c>
      <c r="BQ633" s="172">
        <f t="shared" ca="1" si="384"/>
        <v>9.059659612918658E-3</v>
      </c>
      <c r="BR633" s="172">
        <f t="shared" ca="1" si="396"/>
        <v>3.6499848468787739E-3</v>
      </c>
    </row>
    <row r="634" spans="5:70">
      <c r="E634">
        <f t="shared" si="398"/>
        <v>631</v>
      </c>
      <c r="F634" s="64">
        <f t="shared" si="385"/>
        <v>107.49999999999778</v>
      </c>
      <c r="G634" s="55">
        <f t="shared" si="366"/>
        <v>0</v>
      </c>
      <c r="H634" s="78">
        <f t="shared" si="395"/>
        <v>1</v>
      </c>
      <c r="I634" s="79">
        <f t="shared" ca="1" si="374"/>
        <v>11464854.791587902</v>
      </c>
      <c r="J634" s="79">
        <f t="shared" ca="1" si="367"/>
        <v>103867.68192332587</v>
      </c>
      <c r="K634" s="80">
        <f t="shared" ca="1" si="368"/>
        <v>-20</v>
      </c>
      <c r="L634" s="80">
        <f t="shared" ca="1" si="375"/>
        <v>-9554.0456596565855</v>
      </c>
      <c r="M634" s="80">
        <f t="shared" ca="1" si="399"/>
        <v>0</v>
      </c>
      <c r="N634" s="80">
        <f t="shared" ca="1" si="376"/>
        <v>0</v>
      </c>
      <c r="O634" s="81">
        <f t="shared" ca="1" si="369"/>
        <v>-1944.1138067905574</v>
      </c>
      <c r="P634" s="79">
        <f t="shared" ca="1" si="370"/>
        <v>11557204.314044783</v>
      </c>
      <c r="R634">
        <f t="shared" ca="1" si="377"/>
        <v>751</v>
      </c>
      <c r="S634" s="78">
        <f t="shared" ca="1" si="386"/>
        <v>117.49999999999702</v>
      </c>
      <c r="T634" s="55">
        <f t="shared" ca="1" si="378"/>
        <v>0</v>
      </c>
      <c r="U634" s="78">
        <f t="shared" ca="1" si="379"/>
        <v>4.1504550867967176E-5</v>
      </c>
      <c r="V634" s="79">
        <f t="shared" ca="1" si="387"/>
        <v>1418.4465802578134</v>
      </c>
      <c r="W634" s="79">
        <f t="shared" ca="1" si="371"/>
        <v>12.850643196244295</v>
      </c>
      <c r="X634" s="80">
        <f t="shared" ca="1" si="388"/>
        <v>-8.3009101735934349E-4</v>
      </c>
      <c r="Y634" s="80">
        <f t="shared" ca="1" si="389"/>
        <v>-0.59101940844075562</v>
      </c>
      <c r="Z634" s="80">
        <f t="shared" ca="1" si="380"/>
        <v>0</v>
      </c>
      <c r="AA634" s="80">
        <f t="shared" ca="1" si="390"/>
        <v>0</v>
      </c>
      <c r="AB634" s="81">
        <f t="shared" ca="1" si="372"/>
        <v>-8.0689570387056E-2</v>
      </c>
      <c r="AC634" s="79">
        <f t="shared" ca="1" si="373"/>
        <v>1430.6246843842125</v>
      </c>
      <c r="AE634" s="55">
        <f t="shared" ca="1" si="391"/>
        <v>0</v>
      </c>
      <c r="AF634" s="78">
        <f t="shared" ca="1" si="392"/>
        <v>4.1504550867967176E-5</v>
      </c>
      <c r="AR634" s="69">
        <f t="shared" si="381"/>
        <v>53</v>
      </c>
      <c r="AS634" s="70">
        <f t="shared" si="393"/>
        <v>631</v>
      </c>
      <c r="AT634" s="71">
        <f t="shared" ca="1" si="400"/>
        <v>3.4387788326310257E-3</v>
      </c>
      <c r="AU634" s="72">
        <f t="shared" ca="1" si="382"/>
        <v>9.059659612918658E-3</v>
      </c>
      <c r="AV634" s="73">
        <f t="shared" ca="1" si="383"/>
        <v>1.0090596596129187</v>
      </c>
      <c r="AW634" s="74">
        <f ca="1">PRODUCT(AV$4:AV634)</f>
        <v>276.45584898134678</v>
      </c>
      <c r="BO634" s="70">
        <f t="shared" si="394"/>
        <v>631</v>
      </c>
      <c r="BP634" s="171">
        <f t="shared" ca="1" si="397"/>
        <v>0.1143</v>
      </c>
      <c r="BQ634" s="172">
        <f t="shared" ca="1" si="384"/>
        <v>9.059659612918658E-3</v>
      </c>
      <c r="BR634" s="172">
        <f t="shared" ca="1" si="396"/>
        <v>3.6172141182206513E-3</v>
      </c>
    </row>
    <row r="635" spans="5:70">
      <c r="E635">
        <f t="shared" si="398"/>
        <v>632</v>
      </c>
      <c r="F635" s="64">
        <f t="shared" si="385"/>
        <v>107.58333333333111</v>
      </c>
      <c r="G635" s="55">
        <f t="shared" si="366"/>
        <v>0</v>
      </c>
      <c r="H635" s="78">
        <f t="shared" si="395"/>
        <v>1</v>
      </c>
      <c r="I635" s="79">
        <f t="shared" ca="1" si="374"/>
        <v>11557204.314044783</v>
      </c>
      <c r="J635" s="79">
        <f t="shared" ca="1" si="367"/>
        <v>104704.3371622008</v>
      </c>
      <c r="K635" s="80">
        <f t="shared" ca="1" si="368"/>
        <v>-20</v>
      </c>
      <c r="L635" s="80">
        <f t="shared" ca="1" si="375"/>
        <v>-9631.0035950373203</v>
      </c>
      <c r="M635" s="80">
        <f t="shared" ca="1" si="399"/>
        <v>0</v>
      </c>
      <c r="N635" s="80">
        <f t="shared" ca="1" si="376"/>
        <v>0</v>
      </c>
      <c r="O635" s="81">
        <f t="shared" ca="1" si="369"/>
        <v>-1944.1138067905574</v>
      </c>
      <c r="P635" s="79">
        <f t="shared" ca="1" si="370"/>
        <v>11650313.533805156</v>
      </c>
      <c r="R635">
        <f t="shared" ca="1" si="377"/>
        <v>752</v>
      </c>
      <c r="S635" s="78">
        <f t="shared" ca="1" si="386"/>
        <v>117.58333333333034</v>
      </c>
      <c r="T635" s="55">
        <f t="shared" ca="1" si="378"/>
        <v>0</v>
      </c>
      <c r="U635" s="78">
        <f t="shared" ca="1" si="379"/>
        <v>4.1504550867967176E-5</v>
      </c>
      <c r="V635" s="79">
        <f t="shared" ca="1" si="387"/>
        <v>1430.6246843842125</v>
      </c>
      <c r="W635" s="79">
        <f t="shared" ca="1" si="371"/>
        <v>12.960972674360152</v>
      </c>
      <c r="X635" s="80">
        <f t="shared" ca="1" si="388"/>
        <v>-8.3009101735934349E-4</v>
      </c>
      <c r="Y635" s="80">
        <f t="shared" ca="1" si="389"/>
        <v>-0.59609361849342191</v>
      </c>
      <c r="Z635" s="80">
        <f t="shared" ca="1" si="380"/>
        <v>0</v>
      </c>
      <c r="AA635" s="80">
        <f t="shared" ca="1" si="390"/>
        <v>0</v>
      </c>
      <c r="AB635" s="81">
        <f t="shared" ca="1" si="372"/>
        <v>-8.0689570387056E-2</v>
      </c>
      <c r="AC635" s="79">
        <f t="shared" ca="1" si="373"/>
        <v>1442.9080437786749</v>
      </c>
      <c r="AE635" s="55">
        <f t="shared" ca="1" si="391"/>
        <v>0</v>
      </c>
      <c r="AF635" s="78">
        <f t="shared" ca="1" si="392"/>
        <v>4.1504550867967176E-5</v>
      </c>
      <c r="AR635" s="69">
        <f t="shared" si="381"/>
        <v>53</v>
      </c>
      <c r="AS635" s="70">
        <f t="shared" si="393"/>
        <v>632</v>
      </c>
      <c r="AT635" s="71">
        <f t="shared" ca="1" si="400"/>
        <v>3.4076246669232789E-3</v>
      </c>
      <c r="AU635" s="72">
        <f t="shared" ca="1" si="382"/>
        <v>9.059659612918658E-3</v>
      </c>
      <c r="AV635" s="73">
        <f t="shared" ca="1" si="383"/>
        <v>1.0090596596129187</v>
      </c>
      <c r="AW635" s="74">
        <f ca="1">PRODUCT(AV$4:AV635)</f>
        <v>278.96044487111823</v>
      </c>
      <c r="BO635" s="70">
        <f t="shared" si="394"/>
        <v>632</v>
      </c>
      <c r="BP635" s="171">
        <f t="shared" ca="1" si="397"/>
        <v>0.1143</v>
      </c>
      <c r="BQ635" s="172">
        <f t="shared" ca="1" si="384"/>
        <v>9.059659612918658E-3</v>
      </c>
      <c r="BR635" s="172">
        <f t="shared" ca="1" si="396"/>
        <v>3.5847376156214949E-3</v>
      </c>
    </row>
    <row r="636" spans="5:70">
      <c r="E636">
        <f t="shared" si="398"/>
        <v>633</v>
      </c>
      <c r="F636" s="64">
        <f t="shared" si="385"/>
        <v>107.66666666666444</v>
      </c>
      <c r="G636" s="55">
        <f t="shared" si="366"/>
        <v>0</v>
      </c>
      <c r="H636" s="78">
        <f t="shared" si="395"/>
        <v>1</v>
      </c>
      <c r="I636" s="79">
        <f t="shared" ca="1" si="374"/>
        <v>11650313.533805156</v>
      </c>
      <c r="J636" s="79">
        <f t="shared" ca="1" si="367"/>
        <v>105547.87500005422</v>
      </c>
      <c r="K636" s="80">
        <f t="shared" ca="1" si="368"/>
        <v>-20</v>
      </c>
      <c r="L636" s="80">
        <f t="shared" ca="1" si="375"/>
        <v>-9708.5946115042971</v>
      </c>
      <c r="M636" s="80">
        <f t="shared" ca="1" si="399"/>
        <v>0</v>
      </c>
      <c r="N636" s="80">
        <f t="shared" ca="1" si="376"/>
        <v>0</v>
      </c>
      <c r="O636" s="81">
        <f t="shared" ca="1" si="369"/>
        <v>-1944.1138067905574</v>
      </c>
      <c r="P636" s="79">
        <f t="shared" ca="1" si="370"/>
        <v>11744188.700386915</v>
      </c>
      <c r="R636">
        <f t="shared" ca="1" si="377"/>
        <v>753</v>
      </c>
      <c r="S636" s="78">
        <f t="shared" ca="1" si="386"/>
        <v>117.66666666666367</v>
      </c>
      <c r="T636" s="55">
        <f t="shared" ca="1" si="378"/>
        <v>0</v>
      </c>
      <c r="U636" s="78">
        <f t="shared" ca="1" si="379"/>
        <v>4.1504550867967176E-5</v>
      </c>
      <c r="V636" s="79">
        <f t="shared" ca="1" si="387"/>
        <v>1442.9080437786749</v>
      </c>
      <c r="W636" s="79">
        <f t="shared" ca="1" si="371"/>
        <v>13.072255729377128</v>
      </c>
      <c r="X636" s="80">
        <f t="shared" ca="1" si="388"/>
        <v>-8.3009101735934349E-4</v>
      </c>
      <c r="Y636" s="80">
        <f t="shared" ca="1" si="389"/>
        <v>-0.60121168490778121</v>
      </c>
      <c r="Z636" s="80">
        <f t="shared" ca="1" si="380"/>
        <v>0</v>
      </c>
      <c r="AA636" s="80">
        <f t="shared" ca="1" si="390"/>
        <v>0</v>
      </c>
      <c r="AB636" s="81">
        <f t="shared" ca="1" si="372"/>
        <v>-8.0689570387056E-2</v>
      </c>
      <c r="AC636" s="79">
        <f t="shared" ca="1" si="373"/>
        <v>1455.2975681617397</v>
      </c>
      <c r="AE636" s="55">
        <f t="shared" ca="1" si="391"/>
        <v>0</v>
      </c>
      <c r="AF636" s="78">
        <f t="shared" ca="1" si="392"/>
        <v>4.1504550867967176E-5</v>
      </c>
      <c r="AR636" s="69">
        <f t="shared" si="381"/>
        <v>53</v>
      </c>
      <c r="AS636" s="70">
        <f t="shared" si="393"/>
        <v>633</v>
      </c>
      <c r="AT636" s="71">
        <f t="shared" ca="1" si="400"/>
        <v>3.3767527473523686E-3</v>
      </c>
      <c r="AU636" s="72">
        <f t="shared" ca="1" si="382"/>
        <v>9.059659612918658E-3</v>
      </c>
      <c r="AV636" s="73">
        <f t="shared" ca="1" si="383"/>
        <v>1.0090596596129187</v>
      </c>
      <c r="AW636" s="74">
        <f ca="1">PRODUCT(AV$4:AV636)</f>
        <v>281.48773154711893</v>
      </c>
      <c r="BO636" s="70">
        <f t="shared" si="394"/>
        <v>633</v>
      </c>
      <c r="BP636" s="171">
        <f t="shared" ca="1" si="397"/>
        <v>0.1143</v>
      </c>
      <c r="BQ636" s="172">
        <f t="shared" ca="1" si="384"/>
        <v>9.059659612918658E-3</v>
      </c>
      <c r="BR636" s="172">
        <f t="shared" ca="1" si="396"/>
        <v>3.5525526974258606E-3</v>
      </c>
    </row>
    <row r="637" spans="5:70">
      <c r="E637">
        <f t="shared" si="398"/>
        <v>634</v>
      </c>
      <c r="F637" s="64">
        <f t="shared" si="385"/>
        <v>107.74999999999777</v>
      </c>
      <c r="G637" s="55">
        <f t="shared" si="366"/>
        <v>0</v>
      </c>
      <c r="H637" s="78">
        <f t="shared" si="395"/>
        <v>1</v>
      </c>
      <c r="I637" s="79">
        <f t="shared" ca="1" si="374"/>
        <v>11744188.700386915</v>
      </c>
      <c r="J637" s="79">
        <f t="shared" ca="1" si="367"/>
        <v>106398.35205539099</v>
      </c>
      <c r="K637" s="80">
        <f t="shared" ca="1" si="368"/>
        <v>-20</v>
      </c>
      <c r="L637" s="80">
        <f t="shared" ca="1" si="375"/>
        <v>-9786.8239169890967</v>
      </c>
      <c r="M637" s="80">
        <f t="shared" ca="1" si="399"/>
        <v>0</v>
      </c>
      <c r="N637" s="80">
        <f t="shared" ca="1" si="376"/>
        <v>0</v>
      </c>
      <c r="O637" s="81">
        <f t="shared" ca="1" si="369"/>
        <v>-1944.1138067905574</v>
      </c>
      <c r="P637" s="79">
        <f t="shared" ca="1" si="370"/>
        <v>11838836.114718528</v>
      </c>
      <c r="R637">
        <f t="shared" ca="1" si="377"/>
        <v>754</v>
      </c>
      <c r="S637" s="78">
        <f t="shared" ca="1" si="386"/>
        <v>117.749999999997</v>
      </c>
      <c r="T637" s="55">
        <f t="shared" ca="1" si="378"/>
        <v>0</v>
      </c>
      <c r="U637" s="78">
        <f t="shared" ca="1" si="379"/>
        <v>4.1504550867967176E-5</v>
      </c>
      <c r="V637" s="79">
        <f t="shared" ca="1" si="387"/>
        <v>1455.2975681617397</v>
      </c>
      <c r="W637" s="79">
        <f t="shared" ca="1" si="371"/>
        <v>13.184500603053651</v>
      </c>
      <c r="X637" s="80">
        <f t="shared" ca="1" si="388"/>
        <v>-8.3009101735934349E-4</v>
      </c>
      <c r="Y637" s="80">
        <f t="shared" ca="1" si="389"/>
        <v>-0.60637398673405829</v>
      </c>
      <c r="Z637" s="80">
        <f t="shared" ca="1" si="380"/>
        <v>0</v>
      </c>
      <c r="AA637" s="80">
        <f t="shared" ca="1" si="390"/>
        <v>0</v>
      </c>
      <c r="AB637" s="81">
        <f t="shared" ca="1" si="372"/>
        <v>-8.0689570387056E-2</v>
      </c>
      <c r="AC637" s="79">
        <f t="shared" ca="1" si="373"/>
        <v>1467.794175116655</v>
      </c>
      <c r="AE637" s="55">
        <f t="shared" ca="1" si="391"/>
        <v>0</v>
      </c>
      <c r="AF637" s="78">
        <f t="shared" ca="1" si="392"/>
        <v>4.1504550867967176E-5</v>
      </c>
      <c r="AR637" s="69">
        <f t="shared" si="381"/>
        <v>53</v>
      </c>
      <c r="AS637" s="70">
        <f t="shared" si="393"/>
        <v>634</v>
      </c>
      <c r="AT637" s="71">
        <f t="shared" ca="1" si="400"/>
        <v>3.3461605168643681E-3</v>
      </c>
      <c r="AU637" s="72">
        <f t="shared" ca="1" si="382"/>
        <v>9.059659612918658E-3</v>
      </c>
      <c r="AV637" s="73">
        <f t="shared" ca="1" si="383"/>
        <v>1.0090596596129187</v>
      </c>
      <c r="AW637" s="74">
        <f ca="1">PRODUCT(AV$4:AV637)</f>
        <v>284.03791458014842</v>
      </c>
      <c r="BO637" s="70">
        <f t="shared" si="394"/>
        <v>634</v>
      </c>
      <c r="BP637" s="171">
        <f t="shared" ca="1" si="397"/>
        <v>0.1143</v>
      </c>
      <c r="BQ637" s="172">
        <f t="shared" ca="1" si="384"/>
        <v>9.059659612918658E-3</v>
      </c>
      <c r="BR637" s="172">
        <f t="shared" ca="1" si="396"/>
        <v>3.5206567456959295E-3</v>
      </c>
    </row>
    <row r="638" spans="5:70">
      <c r="E638">
        <f t="shared" si="398"/>
        <v>635</v>
      </c>
      <c r="F638" s="64">
        <f t="shared" si="385"/>
        <v>107.8333333333311</v>
      </c>
      <c r="G638" s="55">
        <f t="shared" si="366"/>
        <v>0</v>
      </c>
      <c r="H638" s="78">
        <f t="shared" si="395"/>
        <v>1</v>
      </c>
      <c r="I638" s="79">
        <f t="shared" ca="1" si="374"/>
        <v>11838836.114718528</v>
      </c>
      <c r="J638" s="79">
        <f t="shared" ca="1" si="367"/>
        <v>107255.8254124783</v>
      </c>
      <c r="K638" s="80">
        <f t="shared" ca="1" si="368"/>
        <v>-20</v>
      </c>
      <c r="L638" s="80">
        <f t="shared" ca="1" si="375"/>
        <v>-9865.6967622654411</v>
      </c>
      <c r="M638" s="80">
        <f t="shared" ca="1" si="399"/>
        <v>0</v>
      </c>
      <c r="N638" s="80">
        <f t="shared" ca="1" si="376"/>
        <v>0</v>
      </c>
      <c r="O638" s="81">
        <f t="shared" ca="1" si="369"/>
        <v>-1944.1138067905574</v>
      </c>
      <c r="P638" s="79">
        <f t="shared" ca="1" si="370"/>
        <v>11934262.129561951</v>
      </c>
      <c r="R638">
        <f t="shared" ca="1" si="377"/>
        <v>755</v>
      </c>
      <c r="S638" s="78">
        <f t="shared" ca="1" si="386"/>
        <v>117.83333333333033</v>
      </c>
      <c r="T638" s="55">
        <f t="shared" ca="1" si="378"/>
        <v>0</v>
      </c>
      <c r="U638" s="78">
        <f t="shared" ca="1" si="379"/>
        <v>4.1504550867967176E-5</v>
      </c>
      <c r="V638" s="79">
        <f t="shared" ca="1" si="387"/>
        <v>1467.794175116655</v>
      </c>
      <c r="W638" s="79">
        <f t="shared" ca="1" si="371"/>
        <v>13.297715608381615</v>
      </c>
      <c r="X638" s="80">
        <f t="shared" ca="1" si="388"/>
        <v>-8.3009101735934349E-4</v>
      </c>
      <c r="Y638" s="80">
        <f t="shared" ca="1" si="389"/>
        <v>-0.61158090629860629</v>
      </c>
      <c r="Z638" s="80">
        <f t="shared" ca="1" si="380"/>
        <v>0</v>
      </c>
      <c r="AA638" s="80">
        <f t="shared" ca="1" si="390"/>
        <v>0</v>
      </c>
      <c r="AB638" s="81">
        <f t="shared" ca="1" si="372"/>
        <v>-8.0689570387056E-2</v>
      </c>
      <c r="AC638" s="79">
        <f t="shared" ca="1" si="373"/>
        <v>1480.3987901573337</v>
      </c>
      <c r="AE638" s="55">
        <f t="shared" ca="1" si="391"/>
        <v>0</v>
      </c>
      <c r="AF638" s="78">
        <f t="shared" ca="1" si="392"/>
        <v>4.1504550867967176E-5</v>
      </c>
      <c r="AR638" s="69">
        <f t="shared" si="381"/>
        <v>53</v>
      </c>
      <c r="AS638" s="70">
        <f t="shared" si="393"/>
        <v>635</v>
      </c>
      <c r="AT638" s="71">
        <f t="shared" ca="1" si="400"/>
        <v>3.3158454415713888E-3</v>
      </c>
      <c r="AU638" s="72">
        <f t="shared" ca="1" si="382"/>
        <v>9.059659612918658E-3</v>
      </c>
      <c r="AV638" s="73">
        <f t="shared" ca="1" si="383"/>
        <v>1.0090596596129187</v>
      </c>
      <c r="AW638" s="74">
        <f ca="1">PRODUCT(AV$4:AV638)</f>
        <v>286.61120140340785</v>
      </c>
      <c r="BO638" s="70">
        <f t="shared" si="394"/>
        <v>635</v>
      </c>
      <c r="BP638" s="171">
        <f t="shared" ca="1" si="397"/>
        <v>0.1143</v>
      </c>
      <c r="BQ638" s="172">
        <f t="shared" ca="1" si="384"/>
        <v>9.059659612918658E-3</v>
      </c>
      <c r="BR638" s="172">
        <f t="shared" ca="1" si="396"/>
        <v>3.4890471659985642E-3</v>
      </c>
    </row>
    <row r="639" spans="5:70">
      <c r="E639">
        <f t="shared" si="398"/>
        <v>636</v>
      </c>
      <c r="F639" s="64">
        <f t="shared" si="385"/>
        <v>107.91666666666443</v>
      </c>
      <c r="G639" s="55">
        <f t="shared" si="366"/>
        <v>0</v>
      </c>
      <c r="H639" s="78">
        <f t="shared" si="395"/>
        <v>1</v>
      </c>
      <c r="I639" s="79">
        <f t="shared" ca="1" si="374"/>
        <v>11934262.129561951</v>
      </c>
      <c r="J639" s="79">
        <f t="shared" ca="1" si="367"/>
        <v>108120.35262517702</v>
      </c>
      <c r="K639" s="80">
        <f t="shared" ca="1" si="368"/>
        <v>-20</v>
      </c>
      <c r="L639" s="80">
        <f t="shared" ca="1" si="375"/>
        <v>-9945.2184413016275</v>
      </c>
      <c r="M639" s="80">
        <f t="shared" ca="1" si="399"/>
        <v>0</v>
      </c>
      <c r="N639" s="80">
        <f t="shared" ca="1" si="376"/>
        <v>0</v>
      </c>
      <c r="O639" s="81">
        <f t="shared" ca="1" si="369"/>
        <v>-1944.1138067905574</v>
      </c>
      <c r="P639" s="79">
        <f t="shared" ca="1" si="370"/>
        <v>12030473.149939036</v>
      </c>
      <c r="R639">
        <f t="shared" ca="1" si="377"/>
        <v>756</v>
      </c>
      <c r="S639" s="78">
        <f t="shared" ca="1" si="386"/>
        <v>117.91666666666366</v>
      </c>
      <c r="T639" s="55">
        <f t="shared" ca="1" si="378"/>
        <v>0</v>
      </c>
      <c r="U639" s="78">
        <f t="shared" ca="1" si="379"/>
        <v>4.1504550867967176E-5</v>
      </c>
      <c r="V639" s="79">
        <f t="shared" ca="1" si="387"/>
        <v>1480.3987901573337</v>
      </c>
      <c r="W639" s="79">
        <f t="shared" ca="1" si="371"/>
        <v>13.411909130202039</v>
      </c>
      <c r="X639" s="80">
        <f t="shared" ca="1" si="388"/>
        <v>-8.3009101735934349E-4</v>
      </c>
      <c r="Y639" s="80">
        <f t="shared" ca="1" si="389"/>
        <v>-0.61683282923222238</v>
      </c>
      <c r="Z639" s="80">
        <f t="shared" ca="1" si="380"/>
        <v>0</v>
      </c>
      <c r="AA639" s="80">
        <f t="shared" ca="1" si="390"/>
        <v>0</v>
      </c>
      <c r="AB639" s="81">
        <f t="shared" ca="1" si="372"/>
        <v>-8.0689570387056E-2</v>
      </c>
      <c r="AC639" s="79">
        <f t="shared" ca="1" si="373"/>
        <v>1493.1123467968991</v>
      </c>
      <c r="AE639" s="55">
        <f t="shared" ca="1" si="391"/>
        <v>0</v>
      </c>
      <c r="AF639" s="78">
        <f t="shared" ca="1" si="392"/>
        <v>4.1504550867967176E-5</v>
      </c>
      <c r="AR639" s="69">
        <f t="shared" si="381"/>
        <v>53</v>
      </c>
      <c r="AS639" s="70">
        <f t="shared" si="393"/>
        <v>636</v>
      </c>
      <c r="AT639" s="71">
        <f t="shared" ca="1" si="400"/>
        <v>3.2858050105417039E-3</v>
      </c>
      <c r="AU639" s="72">
        <f t="shared" ca="1" si="382"/>
        <v>9.059659612918658E-3</v>
      </c>
      <c r="AV639" s="73">
        <f t="shared" ca="1" si="383"/>
        <v>1.0090596596129187</v>
      </c>
      <c r="AW639" s="74">
        <f ca="1">PRODUCT(AV$4:AV639)</f>
        <v>289.20780132937239</v>
      </c>
      <c r="BO639" s="70">
        <f t="shared" si="394"/>
        <v>636</v>
      </c>
      <c r="BP639" s="171">
        <f t="shared" ca="1" si="397"/>
        <v>0.1143</v>
      </c>
      <c r="BQ639" s="172">
        <f t="shared" ca="1" si="384"/>
        <v>9.059659612918658E-3</v>
      </c>
      <c r="BR639" s="172">
        <f t="shared" ca="1" si="396"/>
        <v>3.4577213871942753E-3</v>
      </c>
    </row>
    <row r="640" spans="5:70">
      <c r="E640">
        <f t="shared" si="398"/>
        <v>637</v>
      </c>
      <c r="F640" s="64">
        <f t="shared" si="385"/>
        <v>107.99999999999775</v>
      </c>
      <c r="G640" s="55">
        <f t="shared" si="366"/>
        <v>0</v>
      </c>
      <c r="H640" s="78">
        <f t="shared" si="395"/>
        <v>1</v>
      </c>
      <c r="I640" s="79">
        <f t="shared" ca="1" si="374"/>
        <v>12030473.149939036</v>
      </c>
      <c r="J640" s="79">
        <f t="shared" ca="1" si="367"/>
        <v>108991.99172080499</v>
      </c>
      <c r="K640" s="80">
        <f t="shared" ca="1" si="368"/>
        <v>-20</v>
      </c>
      <c r="L640" s="80">
        <f t="shared" ca="1" si="375"/>
        <v>-10025.394291615865</v>
      </c>
      <c r="M640" s="80">
        <f t="shared" ca="1" si="399"/>
        <v>-90228.54862454276</v>
      </c>
      <c r="N640" s="80">
        <f t="shared" ca="1" si="376"/>
        <v>0</v>
      </c>
      <c r="O640" s="81">
        <f t="shared" ca="1" si="369"/>
        <v>-1944.1138067905574</v>
      </c>
      <c r="P640" s="79">
        <f t="shared" ca="1" si="370"/>
        <v>12037247.084936893</v>
      </c>
      <c r="R640">
        <f t="shared" ca="1" si="377"/>
        <v>757</v>
      </c>
      <c r="S640" s="78">
        <f t="shared" ca="1" si="386"/>
        <v>117.99999999999699</v>
      </c>
      <c r="T640" s="55">
        <f t="shared" ca="1" si="378"/>
        <v>0</v>
      </c>
      <c r="U640" s="78">
        <f t="shared" ca="1" si="379"/>
        <v>4.1504550867967176E-5</v>
      </c>
      <c r="V640" s="79">
        <f t="shared" ca="1" si="387"/>
        <v>1493.1123467968991</v>
      </c>
      <c r="W640" s="79">
        <f t="shared" ca="1" si="371"/>
        <v>13.527089625826065</v>
      </c>
      <c r="X640" s="80">
        <f t="shared" ca="1" si="388"/>
        <v>-8.3009101735934349E-4</v>
      </c>
      <c r="Y640" s="80">
        <f t="shared" ca="1" si="389"/>
        <v>-0.62213014449870807</v>
      </c>
      <c r="Z640" s="80">
        <f t="shared" ca="1" si="380"/>
        <v>-11.198342600976742</v>
      </c>
      <c r="AA640" s="80">
        <f t="shared" ca="1" si="390"/>
        <v>0</v>
      </c>
      <c r="AB640" s="81">
        <f t="shared" ca="1" si="372"/>
        <v>-8.0689570387056E-2</v>
      </c>
      <c r="AC640" s="79">
        <f t="shared" ca="1" si="373"/>
        <v>1494.7374440158453</v>
      </c>
      <c r="AE640" s="55">
        <f t="shared" ca="1" si="391"/>
        <v>0</v>
      </c>
      <c r="AF640" s="78">
        <f t="shared" ca="1" si="392"/>
        <v>4.1504550867967176E-5</v>
      </c>
      <c r="AR640" s="69">
        <f t="shared" si="381"/>
        <v>54</v>
      </c>
      <c r="AS640" s="70">
        <f t="shared" si="393"/>
        <v>637</v>
      </c>
      <c r="AT640" s="71">
        <f t="shared" ca="1" si="400"/>
        <v>3.2560367355917736E-3</v>
      </c>
      <c r="AU640" s="72">
        <f t="shared" ca="1" si="382"/>
        <v>9.059659612918658E-3</v>
      </c>
      <c r="AV640" s="73">
        <f t="shared" ca="1" si="383"/>
        <v>1.0090596596129187</v>
      </c>
      <c r="AW640" s="74">
        <f ca="1">PRODUCT(AV$4:AV640)</f>
        <v>291.8279255668171</v>
      </c>
      <c r="BO640" s="70">
        <f t="shared" si="394"/>
        <v>637</v>
      </c>
      <c r="BP640" s="171">
        <f t="shared" ca="1" si="397"/>
        <v>0.1143</v>
      </c>
      <c r="BQ640" s="172">
        <f t="shared" ca="1" si="384"/>
        <v>9.059659612918658E-3</v>
      </c>
      <c r="BR640" s="172">
        <f t="shared" ca="1" si="396"/>
        <v>3.4266768612280845E-3</v>
      </c>
    </row>
    <row r="641" spans="5:70">
      <c r="E641">
        <f t="shared" si="398"/>
        <v>638</v>
      </c>
      <c r="F641" s="64">
        <f t="shared" si="385"/>
        <v>108.08333333333108</v>
      </c>
      <c r="G641" s="55">
        <f t="shared" si="366"/>
        <v>0</v>
      </c>
      <c r="H641" s="78">
        <f t="shared" si="395"/>
        <v>1</v>
      </c>
      <c r="I641" s="79">
        <f t="shared" ca="1" si="374"/>
        <v>12037247.084936893</v>
      </c>
      <c r="J641" s="79">
        <f t="shared" ca="1" si="367"/>
        <v>109053.36126612562</v>
      </c>
      <c r="K641" s="80">
        <f t="shared" ca="1" si="368"/>
        <v>-20</v>
      </c>
      <c r="L641" s="80">
        <f t="shared" ca="1" si="375"/>
        <v>-10031.03923744741</v>
      </c>
      <c r="M641" s="80">
        <f t="shared" ca="1" si="399"/>
        <v>0</v>
      </c>
      <c r="N641" s="80">
        <f t="shared" ca="1" si="376"/>
        <v>0</v>
      </c>
      <c r="O641" s="81">
        <f t="shared" ca="1" si="369"/>
        <v>-1944.1138067905574</v>
      </c>
      <c r="P641" s="79">
        <f t="shared" ca="1" si="370"/>
        <v>12134305.293158781</v>
      </c>
      <c r="R641">
        <f t="shared" ca="1" si="377"/>
        <v>758</v>
      </c>
      <c r="S641" s="78">
        <f t="shared" ca="1" si="386"/>
        <v>118.08333333333032</v>
      </c>
      <c r="T641" s="55">
        <f t="shared" ca="1" si="378"/>
        <v>0</v>
      </c>
      <c r="U641" s="78">
        <f t="shared" ca="1" si="379"/>
        <v>4.1504550867967176E-5</v>
      </c>
      <c r="V641" s="79">
        <f t="shared" ca="1" si="387"/>
        <v>1494.7374440158453</v>
      </c>
      <c r="W641" s="79">
        <f t="shared" ca="1" si="371"/>
        <v>13.541812453467617</v>
      </c>
      <c r="X641" s="80">
        <f t="shared" ca="1" si="388"/>
        <v>-8.3009101735934349E-4</v>
      </c>
      <c r="Y641" s="80">
        <f t="shared" ca="1" si="389"/>
        <v>-0.6228072683399356</v>
      </c>
      <c r="Z641" s="80">
        <f t="shared" ca="1" si="380"/>
        <v>0</v>
      </c>
      <c r="AA641" s="80">
        <f t="shared" ca="1" si="390"/>
        <v>0</v>
      </c>
      <c r="AB641" s="81">
        <f t="shared" ca="1" si="372"/>
        <v>-8.0689570387056E-2</v>
      </c>
      <c r="AC641" s="79">
        <f t="shared" ca="1" si="373"/>
        <v>1507.5749295395685</v>
      </c>
      <c r="AE641" s="55">
        <f t="shared" ca="1" si="391"/>
        <v>0</v>
      </c>
      <c r="AF641" s="78">
        <f t="shared" ca="1" si="392"/>
        <v>4.1504550867967176E-5</v>
      </c>
      <c r="AR641" s="69">
        <f t="shared" si="381"/>
        <v>54</v>
      </c>
      <c r="AS641" s="70">
        <f t="shared" si="393"/>
        <v>638</v>
      </c>
      <c r="AT641" s="71">
        <f t="shared" ca="1" si="400"/>
        <v>3.2265381510801533E-3</v>
      </c>
      <c r="AU641" s="72">
        <f t="shared" ca="1" si="382"/>
        <v>9.059659612918658E-3</v>
      </c>
      <c r="AV641" s="73">
        <f t="shared" ca="1" si="383"/>
        <v>1.0090596596129187</v>
      </c>
      <c r="AW641" s="74">
        <f ca="1">PRODUCT(AV$4:AV641)</f>
        <v>294.47178723799664</v>
      </c>
      <c r="BO641" s="70">
        <f t="shared" si="394"/>
        <v>638</v>
      </c>
      <c r="BP641" s="171">
        <f t="shared" ca="1" si="397"/>
        <v>0.1143</v>
      </c>
      <c r="BQ641" s="172">
        <f t="shared" ca="1" si="384"/>
        <v>9.059659612918658E-3</v>
      </c>
      <c r="BR641" s="172">
        <f t="shared" ca="1" si="396"/>
        <v>3.3959110629222639E-3</v>
      </c>
    </row>
    <row r="642" spans="5:70">
      <c r="E642">
        <f t="shared" si="398"/>
        <v>639</v>
      </c>
      <c r="F642" s="64">
        <f t="shared" si="385"/>
        <v>108.16666666666441</v>
      </c>
      <c r="G642" s="55">
        <f t="shared" si="366"/>
        <v>0</v>
      </c>
      <c r="H642" s="78">
        <f t="shared" si="395"/>
        <v>1</v>
      </c>
      <c r="I642" s="79">
        <f t="shared" ca="1" si="374"/>
        <v>12134305.293158781</v>
      </c>
      <c r="J642" s="79">
        <f t="shared" ca="1" si="367"/>
        <v>109932.6755952557</v>
      </c>
      <c r="K642" s="80">
        <f t="shared" ca="1" si="368"/>
        <v>-20</v>
      </c>
      <c r="L642" s="80">
        <f t="shared" ca="1" si="375"/>
        <v>-10111.921077632318</v>
      </c>
      <c r="M642" s="80">
        <f t="shared" ca="1" si="399"/>
        <v>0</v>
      </c>
      <c r="N642" s="80">
        <f t="shared" ca="1" si="376"/>
        <v>0</v>
      </c>
      <c r="O642" s="81">
        <f t="shared" ca="1" si="369"/>
        <v>-1944.1138067905574</v>
      </c>
      <c r="P642" s="79">
        <f t="shared" ca="1" si="370"/>
        <v>12232161.933869615</v>
      </c>
      <c r="R642">
        <f t="shared" ca="1" si="377"/>
        <v>759</v>
      </c>
      <c r="S642" s="78">
        <f t="shared" ca="1" si="386"/>
        <v>118.16666666666364</v>
      </c>
      <c r="T642" s="55">
        <f t="shared" ca="1" si="378"/>
        <v>0</v>
      </c>
      <c r="U642" s="78">
        <f t="shared" ca="1" si="379"/>
        <v>4.1504550867967176E-5</v>
      </c>
      <c r="V642" s="79">
        <f t="shared" ca="1" si="387"/>
        <v>1507.5749295395685</v>
      </c>
      <c r="W642" s="79">
        <f t="shared" ca="1" si="371"/>
        <v>13.658115702598321</v>
      </c>
      <c r="X642" s="80">
        <f t="shared" ca="1" si="388"/>
        <v>-8.3009101735934349E-4</v>
      </c>
      <c r="Y642" s="80">
        <f t="shared" ca="1" si="389"/>
        <v>-0.62815622064148691</v>
      </c>
      <c r="Z642" s="80">
        <f t="shared" ca="1" si="380"/>
        <v>0</v>
      </c>
      <c r="AA642" s="80">
        <f t="shared" ca="1" si="390"/>
        <v>0</v>
      </c>
      <c r="AB642" s="81">
        <f t="shared" ca="1" si="372"/>
        <v>-8.0689570387056E-2</v>
      </c>
      <c r="AC642" s="79">
        <f t="shared" ca="1" si="373"/>
        <v>1520.5233693601208</v>
      </c>
      <c r="AE642" s="55">
        <f t="shared" ca="1" si="391"/>
        <v>0</v>
      </c>
      <c r="AF642" s="78">
        <f t="shared" ca="1" si="392"/>
        <v>4.1504550867967176E-5</v>
      </c>
      <c r="AR642" s="69">
        <f t="shared" si="381"/>
        <v>54</v>
      </c>
      <c r="AS642" s="70">
        <f t="shared" si="393"/>
        <v>639</v>
      </c>
      <c r="AT642" s="71">
        <f t="shared" ca="1" si="400"/>
        <v>3.197306813703271E-3</v>
      </c>
      <c r="AU642" s="72">
        <f t="shared" ca="1" si="382"/>
        <v>9.059659612918658E-3</v>
      </c>
      <c r="AV642" s="73">
        <f t="shared" ca="1" si="383"/>
        <v>1.0090596596129187</v>
      </c>
      <c r="AW642" s="74">
        <f ca="1">PRODUCT(AV$4:AV642)</f>
        <v>297.13960139598066</v>
      </c>
      <c r="BO642" s="70">
        <f t="shared" si="394"/>
        <v>639</v>
      </c>
      <c r="BP642" s="171">
        <f t="shared" ca="1" si="397"/>
        <v>0.1143</v>
      </c>
      <c r="BQ642" s="172">
        <f t="shared" ca="1" si="384"/>
        <v>9.059659612918658E-3</v>
      </c>
      <c r="BR642" s="172">
        <f t="shared" ca="1" si="396"/>
        <v>3.3654214897709377E-3</v>
      </c>
    </row>
    <row r="643" spans="5:70">
      <c r="E643">
        <f t="shared" si="398"/>
        <v>640</v>
      </c>
      <c r="F643" s="64">
        <f t="shared" si="385"/>
        <v>108.24999999999774</v>
      </c>
      <c r="G643" s="55">
        <f t="shared" si="366"/>
        <v>0</v>
      </c>
      <c r="H643" s="78">
        <f t="shared" si="395"/>
        <v>1</v>
      </c>
      <c r="I643" s="79">
        <f t="shared" ca="1" si="374"/>
        <v>12232161.933869615</v>
      </c>
      <c r="J643" s="79">
        <f t="shared" ca="1" si="367"/>
        <v>110819.22345095954</v>
      </c>
      <c r="K643" s="80">
        <f t="shared" ca="1" si="368"/>
        <v>-20</v>
      </c>
      <c r="L643" s="80">
        <f t="shared" ca="1" si="375"/>
        <v>-10193.46827822468</v>
      </c>
      <c r="M643" s="80">
        <f t="shared" ca="1" si="399"/>
        <v>0</v>
      </c>
      <c r="N643" s="80">
        <f t="shared" ca="1" si="376"/>
        <v>0</v>
      </c>
      <c r="O643" s="81">
        <f t="shared" ca="1" si="369"/>
        <v>-1944.1138067905574</v>
      </c>
      <c r="P643" s="79">
        <f t="shared" ca="1" si="370"/>
        <v>12330823.575235559</v>
      </c>
      <c r="R643">
        <f t="shared" ca="1" si="377"/>
        <v>760</v>
      </c>
      <c r="S643" s="78">
        <f t="shared" ca="1" si="386"/>
        <v>118.24999999999697</v>
      </c>
      <c r="T643" s="55">
        <f t="shared" ca="1" si="378"/>
        <v>0</v>
      </c>
      <c r="U643" s="78">
        <f t="shared" ca="1" si="379"/>
        <v>4.1504550867967176E-5</v>
      </c>
      <c r="V643" s="79">
        <f t="shared" ca="1" si="387"/>
        <v>1520.5233693601208</v>
      </c>
      <c r="W643" s="79">
        <f t="shared" ca="1" si="371"/>
        <v>13.775424159890886</v>
      </c>
      <c r="X643" s="80">
        <f t="shared" ca="1" si="388"/>
        <v>-8.3009101735934349E-4</v>
      </c>
      <c r="Y643" s="80">
        <f t="shared" ca="1" si="389"/>
        <v>-0.63355140390005038</v>
      </c>
      <c r="Z643" s="80">
        <f t="shared" ca="1" si="380"/>
        <v>0</v>
      </c>
      <c r="AA643" s="80">
        <f t="shared" ca="1" si="390"/>
        <v>0</v>
      </c>
      <c r="AB643" s="81">
        <f t="shared" ca="1" si="372"/>
        <v>-8.0689570387056E-2</v>
      </c>
      <c r="AC643" s="79">
        <f t="shared" ca="1" si="373"/>
        <v>1533.5837224547072</v>
      </c>
      <c r="AE643" s="55">
        <f t="shared" ca="1" si="391"/>
        <v>0</v>
      </c>
      <c r="AF643" s="78">
        <f t="shared" ca="1" si="392"/>
        <v>4.1504550867967176E-5</v>
      </c>
      <c r="AR643" s="69">
        <f t="shared" si="381"/>
        <v>54</v>
      </c>
      <c r="AS643" s="70">
        <f t="shared" si="393"/>
        <v>640</v>
      </c>
      <c r="AT643" s="71">
        <f t="shared" ca="1" si="400"/>
        <v>3.1683403022930538E-3</v>
      </c>
      <c r="AU643" s="72">
        <f t="shared" ca="1" si="382"/>
        <v>9.059659612918658E-3</v>
      </c>
      <c r="AV643" s="73">
        <f t="shared" ca="1" si="383"/>
        <v>1.0090596596129187</v>
      </c>
      <c r="AW643" s="74">
        <f ca="1">PRODUCT(AV$4:AV643)</f>
        <v>299.83158504214657</v>
      </c>
      <c r="BO643" s="70">
        <f t="shared" si="394"/>
        <v>640</v>
      </c>
      <c r="BP643" s="171">
        <f t="shared" ca="1" si="397"/>
        <v>0.1143</v>
      </c>
      <c r="BQ643" s="172">
        <f t="shared" ca="1" si="384"/>
        <v>9.059659612918658E-3</v>
      </c>
      <c r="BR643" s="172">
        <f t="shared" ca="1" si="396"/>
        <v>3.3352056617365258E-3</v>
      </c>
    </row>
    <row r="644" spans="5:70">
      <c r="E644">
        <f t="shared" si="398"/>
        <v>641</v>
      </c>
      <c r="F644" s="64">
        <f t="shared" si="385"/>
        <v>108.33333333333107</v>
      </c>
      <c r="G644" s="55">
        <f t="shared" ref="G644:G707" si="401">(1-(1-IF(F644&gt;$AJ$90,0,VLOOKUP(ROUND(F644,0),$AJ$4:$AK$90,2,FALSE)))^(1/12))*0</f>
        <v>0</v>
      </c>
      <c r="H644" s="78">
        <f t="shared" si="395"/>
        <v>1</v>
      </c>
      <c r="I644" s="79">
        <f t="shared" ca="1" si="374"/>
        <v>12330823.575235559</v>
      </c>
      <c r="J644" s="79">
        <f t="shared" ref="J644:J707" ca="1" si="402">(I644)*$AU644</f>
        <v>111713.06433858685</v>
      </c>
      <c r="K644" s="80">
        <f t="shared" ref="K644:K707" ca="1" si="403">IF(I644=0,0,-$C$19)*H644</f>
        <v>-20</v>
      </c>
      <c r="L644" s="80">
        <f t="shared" ca="1" si="375"/>
        <v>-10275.6863126963</v>
      </c>
      <c r="M644" s="80">
        <f t="shared" ca="1" si="399"/>
        <v>0</v>
      </c>
      <c r="N644" s="80">
        <f t="shared" ca="1" si="376"/>
        <v>0</v>
      </c>
      <c r="O644" s="81">
        <f t="shared" ref="O644:O707" ca="1" si="404">-MIN(
IF(MOD(E644-1,IF($C$7="Annual",12,1))=0,1,0)
*IF(F644&lt;=$C$6,H644*$C$5*$C$4/IF($C$7="Monthly",12,1),$C$12),I644)</f>
        <v>-1944.1138067905574</v>
      </c>
      <c r="P644" s="79">
        <f t="shared" ref="P644:P707" ca="1" si="405">SUM(I644:O644)</f>
        <v>12430296.83945466</v>
      </c>
      <c r="R644">
        <f t="shared" ca="1" si="377"/>
        <v>761</v>
      </c>
      <c r="S644" s="78">
        <f t="shared" ca="1" si="386"/>
        <v>118.3333333333303</v>
      </c>
      <c r="T644" s="55">
        <f t="shared" ca="1" si="378"/>
        <v>0</v>
      </c>
      <c r="U644" s="78">
        <f t="shared" ca="1" si="379"/>
        <v>4.1504550867967176E-5</v>
      </c>
      <c r="V644" s="79">
        <f t="shared" ca="1" si="387"/>
        <v>1533.5837224547072</v>
      </c>
      <c r="W644" s="79">
        <f t="shared" ref="W644:W707" ca="1" si="406">(V644)*$AU644</f>
        <v>13.893746513352367</v>
      </c>
      <c r="X644" s="80">
        <f t="shared" ca="1" si="388"/>
        <v>-8.3009101735934349E-4</v>
      </c>
      <c r="Y644" s="80">
        <f t="shared" ca="1" si="389"/>
        <v>-0.63899321768946138</v>
      </c>
      <c r="Z644" s="80">
        <f t="shared" ca="1" si="380"/>
        <v>0</v>
      </c>
      <c r="AA644" s="80">
        <f t="shared" ca="1" si="390"/>
        <v>0</v>
      </c>
      <c r="AB644" s="81">
        <f t="shared" ref="AB644:AB707" ca="1" si="407">-MIN(IF(MOD(R644,IF($C$7="Annual",12,1))=0,1,0)*$C$39*U644/IF($C$7="Monthly",12,1),V644)</f>
        <v>-8.0689570387056E-2</v>
      </c>
      <c r="AC644" s="79">
        <f t="shared" ref="AC644:AC707" ca="1" si="408">SUM(V644:AB644)</f>
        <v>1546.7569560889658</v>
      </c>
      <c r="AE644" s="55">
        <f t="shared" ca="1" si="391"/>
        <v>0</v>
      </c>
      <c r="AF644" s="78">
        <f t="shared" ca="1" si="392"/>
        <v>4.1504550867967176E-5</v>
      </c>
      <c r="AR644" s="69">
        <f t="shared" si="381"/>
        <v>54</v>
      </c>
      <c r="AS644" s="70">
        <f t="shared" si="393"/>
        <v>641</v>
      </c>
      <c r="AT644" s="71">
        <f t="shared" ca="1" si="400"/>
        <v>3.1396362176163871E-3</v>
      </c>
      <c r="AU644" s="72">
        <f t="shared" ca="1" si="382"/>
        <v>9.059659612918658E-3</v>
      </c>
      <c r="AV644" s="73">
        <f t="shared" ca="1" si="383"/>
        <v>1.0090596596129187</v>
      </c>
      <c r="AW644" s="74">
        <f ca="1">PRODUCT(AV$4:AV644)</f>
        <v>302.54795714383027</v>
      </c>
      <c r="BO644" s="70">
        <f t="shared" si="394"/>
        <v>641</v>
      </c>
      <c r="BP644" s="171">
        <f t="shared" ca="1" si="397"/>
        <v>0.1143</v>
      </c>
      <c r="BQ644" s="172">
        <f t="shared" ca="1" si="384"/>
        <v>9.059659612918658E-3</v>
      </c>
      <c r="BR644" s="172">
        <f t="shared" ca="1" si="396"/>
        <v>3.305261121048017E-3</v>
      </c>
    </row>
    <row r="645" spans="5:70">
      <c r="E645">
        <f t="shared" si="398"/>
        <v>642</v>
      </c>
      <c r="F645" s="64">
        <f t="shared" si="385"/>
        <v>108.4166666666644</v>
      </c>
      <c r="G645" s="55">
        <f t="shared" si="401"/>
        <v>0</v>
      </c>
      <c r="H645" s="78">
        <f t="shared" si="395"/>
        <v>1</v>
      </c>
      <c r="I645" s="79">
        <f t="shared" ref="I645:I708" ca="1" si="409">MAX(P644,0)*(1-G645)</f>
        <v>12430296.83945466</v>
      </c>
      <c r="J645" s="79">
        <f t="shared" ca="1" si="402"/>
        <v>112614.25825299782</v>
      </c>
      <c r="K645" s="80">
        <f t="shared" ca="1" si="403"/>
        <v>-20</v>
      </c>
      <c r="L645" s="80">
        <f t="shared" ref="L645:L708" ca="1" si="410">IF(OR(I644+O644=0,K644=0),0,-I645*($C$16/12))</f>
        <v>-10358.580699545551</v>
      </c>
      <c r="M645" s="80">
        <f t="shared" ca="1" si="399"/>
        <v>0</v>
      </c>
      <c r="N645" s="80">
        <f t="shared" ref="N645:N708" ca="1" si="411">IF(OR(I644+O644=0,K644=0),0,-I645*($C$18*(1+$C$20))/12)</f>
        <v>0</v>
      </c>
      <c r="O645" s="81">
        <f t="shared" ca="1" si="404"/>
        <v>-1944.1138067905574</v>
      </c>
      <c r="P645" s="79">
        <f t="shared" ca="1" si="405"/>
        <v>12530588.403201321</v>
      </c>
      <c r="R645">
        <f t="shared" ref="R645:R708" ca="1" si="412">R644+1</f>
        <v>762</v>
      </c>
      <c r="S645" s="78">
        <f t="shared" ca="1" si="386"/>
        <v>118.41666666666363</v>
      </c>
      <c r="T645" s="55">
        <f t="shared" ref="T645:T708" ca="1" si="413">(1-(1-IF(S645&gt;$AJ$90,0,VLOOKUP(ROUND(S645,0),$AJ$4:$AK$90,2,FALSE)))^(1/12))
*IF(S646-S$4&lt;SUBSTITUTE($C$8, "years", "", 1)/1,0,1)</f>
        <v>0</v>
      </c>
      <c r="U645" s="78">
        <f t="shared" ref="U645:U708" ca="1" si="414">IF(S646-S$4&lt;SUBSTITUTE($C$8, "years", "", 1)/1,U644,AF644)*
(1-T645)</f>
        <v>4.1504550867967176E-5</v>
      </c>
      <c r="V645" s="79">
        <f t="shared" ca="1" si="387"/>
        <v>1546.7569560889658</v>
      </c>
      <c r="W645" s="79">
        <f t="shared" ca="1" si="406"/>
        <v>14.013091526080201</v>
      </c>
      <c r="X645" s="80">
        <f t="shared" ca="1" si="388"/>
        <v>-8.3009101735934349E-4</v>
      </c>
      <c r="Y645" s="80">
        <f t="shared" ca="1" si="389"/>
        <v>-0.64448206503706917</v>
      </c>
      <c r="Z645" s="80">
        <f t="shared" ref="Z645:Z708" ca="1" si="415">-IF(MOD(R645-1,12)=0,1,0)*V645*($C$17)</f>
        <v>0</v>
      </c>
      <c r="AA645" s="80">
        <f t="shared" ca="1" si="390"/>
        <v>0</v>
      </c>
      <c r="AB645" s="81">
        <f t="shared" ca="1" si="407"/>
        <v>-8.0689570387056E-2</v>
      </c>
      <c r="AC645" s="79">
        <f t="shared" ca="1" si="408"/>
        <v>1560.0440458886046</v>
      </c>
      <c r="AE645" s="55">
        <f t="shared" ca="1" si="391"/>
        <v>0</v>
      </c>
      <c r="AF645" s="78">
        <f t="shared" ca="1" si="392"/>
        <v>4.1504550867967176E-5</v>
      </c>
      <c r="AR645" s="69">
        <f t="shared" ref="AR645:AR708" si="416">ROUNDDOWN((AS645-1)/12,0)+1</f>
        <v>54</v>
      </c>
      <c r="AS645" s="70">
        <f t="shared" si="393"/>
        <v>642</v>
      </c>
      <c r="AT645" s="71">
        <f t="shared" ca="1" si="400"/>
        <v>3.1111921821763912E-3</v>
      </c>
      <c r="AU645" s="72">
        <f t="shared" ref="AU645:AU708" ca="1" si="417">IF($AU$2="Yes",BQ645,((1+$AH$21)^(1/12))-1)</f>
        <v>9.059659612918658E-3</v>
      </c>
      <c r="AV645" s="73">
        <f t="shared" ref="AV645:AV708" ca="1" si="418">(1+AU645)</f>
        <v>1.0090596596129187</v>
      </c>
      <c r="AW645" s="74">
        <f ca="1">PRODUCT(AV$4:AV645)</f>
        <v>305.28893865213729</v>
      </c>
      <c r="BO645" s="70">
        <f t="shared" si="394"/>
        <v>642</v>
      </c>
      <c r="BP645" s="171">
        <f t="shared" ca="1" si="397"/>
        <v>0.1143</v>
      </c>
      <c r="BQ645" s="172">
        <f t="shared" ref="BQ645:BQ708" ca="1" si="419">(1+BP645)^(1/12)-1</f>
        <v>9.059659612918658E-3</v>
      </c>
      <c r="BR645" s="172">
        <f t="shared" ca="1" si="396"/>
        <v>3.2755854320010522E-3</v>
      </c>
    </row>
    <row r="646" spans="5:70">
      <c r="E646">
        <f t="shared" si="398"/>
        <v>643</v>
      </c>
      <c r="F646" s="64">
        <f t="shared" ref="F646:F709" si="420">(E646-E645)/12+F645</f>
        <v>108.49999999999773</v>
      </c>
      <c r="G646" s="55">
        <f t="shared" si="401"/>
        <v>0</v>
      </c>
      <c r="H646" s="78">
        <f t="shared" si="395"/>
        <v>1</v>
      </c>
      <c r="I646" s="79">
        <f t="shared" ca="1" si="409"/>
        <v>12530588.403201321</v>
      </c>
      <c r="J646" s="79">
        <f t="shared" ca="1" si="402"/>
        <v>113522.86568258991</v>
      </c>
      <c r="K646" s="80">
        <f t="shared" ca="1" si="403"/>
        <v>-20</v>
      </c>
      <c r="L646" s="80">
        <f t="shared" ca="1" si="410"/>
        <v>-10442.157002667769</v>
      </c>
      <c r="M646" s="80">
        <f t="shared" ca="1" si="399"/>
        <v>0</v>
      </c>
      <c r="N646" s="80">
        <f t="shared" ca="1" si="411"/>
        <v>0</v>
      </c>
      <c r="O646" s="81">
        <f t="shared" ca="1" si="404"/>
        <v>-1944.1138067905574</v>
      </c>
      <c r="P646" s="79">
        <f t="shared" ca="1" si="405"/>
        <v>12631704.998074455</v>
      </c>
      <c r="R646">
        <f t="shared" ca="1" si="412"/>
        <v>763</v>
      </c>
      <c r="S646" s="78">
        <f t="shared" ref="S646:S709" ca="1" si="421">(R646-R645)/12+S645</f>
        <v>118.49999999999696</v>
      </c>
      <c r="T646" s="55">
        <f t="shared" ca="1" si="413"/>
        <v>0</v>
      </c>
      <c r="U646" s="78">
        <f t="shared" ca="1" si="414"/>
        <v>4.1504550867967176E-5</v>
      </c>
      <c r="V646" s="79">
        <f t="shared" ref="V646:V709" ca="1" si="422">MAX(AC645,0)*(1-AE646)</f>
        <v>1560.0440458886046</v>
      </c>
      <c r="W646" s="79">
        <f t="shared" ca="1" si="406"/>
        <v>14.133468036911212</v>
      </c>
      <c r="X646" s="80">
        <f t="shared" ref="X646:X709" ca="1" si="423">IF(V646=0,0,-$C$19)*U646</f>
        <v>-8.3009101735934349E-4</v>
      </c>
      <c r="Y646" s="80">
        <f t="shared" ref="Y646:Y709" ca="1" si="424">IF(OR(V645+AB645=0,X645=0),0,-V646*($D$16/12))</f>
        <v>-0.6500183524535853</v>
      </c>
      <c r="Z646" s="80">
        <f t="shared" ca="1" si="415"/>
        <v>0</v>
      </c>
      <c r="AA646" s="80">
        <f t="shared" ref="AA646:AA709" ca="1" si="425">IF(OR(V645+AB645=0,X645=0),0,-V646*($C$18*(1+$C$20))/12)</f>
        <v>0</v>
      </c>
      <c r="AB646" s="81">
        <f t="shared" ca="1" si="407"/>
        <v>-8.0689570387056E-2</v>
      </c>
      <c r="AC646" s="79">
        <f t="shared" ca="1" si="408"/>
        <v>1573.4459759116578</v>
      </c>
      <c r="AE646" s="55">
        <f t="shared" ref="AE646:AE709" ca="1" si="426">(1-(1-IF(S646&gt;$AJ$90,0,VLOOKUP(ROUND(S646,0),$AJ$4:$AK$90,2,FALSE)))^(1/12))</f>
        <v>0</v>
      </c>
      <c r="AF646" s="78">
        <f t="shared" ref="AF646:AF709" ca="1" si="427">AF645*(1-AE646)</f>
        <v>4.1504550867967176E-5</v>
      </c>
      <c r="AR646" s="69">
        <f t="shared" si="416"/>
        <v>54</v>
      </c>
      <c r="AS646" s="70">
        <f t="shared" ref="AS646:AS709" si="428">AS645+1</f>
        <v>643</v>
      </c>
      <c r="AT646" s="71">
        <f t="shared" ca="1" si="400"/>
        <v>3.0830058400154996E-3</v>
      </c>
      <c r="AU646" s="72">
        <f t="shared" ca="1" si="417"/>
        <v>9.059659612918658E-3</v>
      </c>
      <c r="AV646" s="73">
        <f t="shared" ca="1" si="418"/>
        <v>1.0090596596129187</v>
      </c>
      <c r="AW646" s="74">
        <f ca="1">PRODUCT(AV$4:AV646)</f>
        <v>308.05475251991487</v>
      </c>
      <c r="BO646" s="70">
        <f t="shared" ref="BO646:BO709" si="429">BO645+1</f>
        <v>643</v>
      </c>
      <c r="BP646" s="171">
        <f t="shared" ca="1" si="397"/>
        <v>0.1143</v>
      </c>
      <c r="BQ646" s="172">
        <f t="shared" ca="1" si="419"/>
        <v>9.059659612918658E-3</v>
      </c>
      <c r="BR646" s="172">
        <f t="shared" ca="1" si="396"/>
        <v>3.2461761807598042E-3</v>
      </c>
    </row>
    <row r="647" spans="5:70">
      <c r="E647">
        <f t="shared" si="398"/>
        <v>644</v>
      </c>
      <c r="F647" s="64">
        <f t="shared" si="420"/>
        <v>108.58333333333105</v>
      </c>
      <c r="G647" s="55">
        <f t="shared" si="401"/>
        <v>0</v>
      </c>
      <c r="H647" s="78">
        <f t="shared" ref="H647:H710" si="430">H646*(1-G647)</f>
        <v>1</v>
      </c>
      <c r="I647" s="79">
        <f t="shared" ca="1" si="409"/>
        <v>12631704.998074455</v>
      </c>
      <c r="J647" s="79">
        <f t="shared" ca="1" si="402"/>
        <v>114438.9476133579</v>
      </c>
      <c r="K647" s="80">
        <f t="shared" ca="1" si="403"/>
        <v>-20</v>
      </c>
      <c r="L647" s="80">
        <f t="shared" ca="1" si="410"/>
        <v>-10526.420831728714</v>
      </c>
      <c r="M647" s="80">
        <f t="shared" ca="1" si="399"/>
        <v>0</v>
      </c>
      <c r="N647" s="80">
        <f t="shared" ca="1" si="411"/>
        <v>0</v>
      </c>
      <c r="O647" s="81">
        <f t="shared" ca="1" si="404"/>
        <v>-1944.1138067905574</v>
      </c>
      <c r="P647" s="79">
        <f t="shared" ca="1" si="405"/>
        <v>12733653.411049295</v>
      </c>
      <c r="R647">
        <f t="shared" ca="1" si="412"/>
        <v>764</v>
      </c>
      <c r="S647" s="78">
        <f t="shared" ca="1" si="421"/>
        <v>118.58333333333029</v>
      </c>
      <c r="T647" s="55">
        <f t="shared" ca="1" si="413"/>
        <v>0</v>
      </c>
      <c r="U647" s="78">
        <f t="shared" ca="1" si="414"/>
        <v>4.1504550867967176E-5</v>
      </c>
      <c r="V647" s="79">
        <f t="shared" ca="1" si="422"/>
        <v>1573.4459759116578</v>
      </c>
      <c r="W647" s="79">
        <f t="shared" ca="1" si="406"/>
        <v>14.254884961076229</v>
      </c>
      <c r="X647" s="80">
        <f t="shared" ca="1" si="423"/>
        <v>-8.3009101735934349E-4</v>
      </c>
      <c r="Y647" s="80">
        <f t="shared" ca="1" si="424"/>
        <v>-0.65560248996319082</v>
      </c>
      <c r="Z647" s="80">
        <f t="shared" ca="1" si="415"/>
        <v>0</v>
      </c>
      <c r="AA647" s="80">
        <f t="shared" ca="1" si="425"/>
        <v>0</v>
      </c>
      <c r="AB647" s="81">
        <f t="shared" ca="1" si="407"/>
        <v>-8.0689570387056E-2</v>
      </c>
      <c r="AC647" s="79">
        <f t="shared" ca="1" si="408"/>
        <v>1586.9637387213663</v>
      </c>
      <c r="AE647" s="55">
        <f t="shared" ca="1" si="426"/>
        <v>0</v>
      </c>
      <c r="AF647" s="78">
        <f t="shared" ca="1" si="427"/>
        <v>4.1504550867967176E-5</v>
      </c>
      <c r="AR647" s="69">
        <f t="shared" si="416"/>
        <v>54</v>
      </c>
      <c r="AS647" s="70">
        <f t="shared" si="428"/>
        <v>644</v>
      </c>
      <c r="AT647" s="71">
        <f t="shared" ca="1" si="400"/>
        <v>3.0550748565203187E-3</v>
      </c>
      <c r="AU647" s="72">
        <f t="shared" ca="1" si="417"/>
        <v>9.059659612918658E-3</v>
      </c>
      <c r="AV647" s="73">
        <f t="shared" ca="1" si="418"/>
        <v>1.0090596596129187</v>
      </c>
      <c r="AW647" s="74">
        <f ca="1">PRODUCT(AV$4:AV647)</f>
        <v>310.84562371988721</v>
      </c>
      <c r="BO647" s="70">
        <f t="shared" si="429"/>
        <v>644</v>
      </c>
      <c r="BP647" s="171">
        <f t="shared" ca="1" si="397"/>
        <v>0.1143</v>
      </c>
      <c r="BQ647" s="172">
        <f t="shared" ca="1" si="419"/>
        <v>9.059659612918658E-3</v>
      </c>
      <c r="BR647" s="172">
        <f t="shared" ref="BR647:BR710" ca="1" si="431">BR646/(1+BQ647)</f>
        <v>3.2170309751606329E-3</v>
      </c>
    </row>
    <row r="648" spans="5:70">
      <c r="E648">
        <f t="shared" si="398"/>
        <v>645</v>
      </c>
      <c r="F648" s="64">
        <f t="shared" si="420"/>
        <v>108.66666666666438</v>
      </c>
      <c r="G648" s="55">
        <f t="shared" si="401"/>
        <v>0</v>
      </c>
      <c r="H648" s="78">
        <f t="shared" si="430"/>
        <v>1</v>
      </c>
      <c r="I648" s="79">
        <f t="shared" ca="1" si="409"/>
        <v>12733653.411049295</v>
      </c>
      <c r="J648" s="79">
        <f t="shared" ca="1" si="402"/>
        <v>115362.56553298721</v>
      </c>
      <c r="K648" s="80">
        <f t="shared" ca="1" si="403"/>
        <v>-20</v>
      </c>
      <c r="L648" s="80">
        <f t="shared" ca="1" si="410"/>
        <v>-10611.37784254108</v>
      </c>
      <c r="M648" s="80">
        <f t="shared" ca="1" si="399"/>
        <v>0</v>
      </c>
      <c r="N648" s="80">
        <f t="shared" ca="1" si="411"/>
        <v>0</v>
      </c>
      <c r="O648" s="81">
        <f t="shared" ca="1" si="404"/>
        <v>-1944.1138067905574</v>
      </c>
      <c r="P648" s="79">
        <f t="shared" ca="1" si="405"/>
        <v>12836440.484932952</v>
      </c>
      <c r="R648">
        <f t="shared" ca="1" si="412"/>
        <v>765</v>
      </c>
      <c r="S648" s="78">
        <f t="shared" ca="1" si="421"/>
        <v>118.66666666666362</v>
      </c>
      <c r="T648" s="55">
        <f t="shared" ca="1" si="413"/>
        <v>0</v>
      </c>
      <c r="U648" s="78">
        <f t="shared" ca="1" si="414"/>
        <v>4.1504550867967176E-5</v>
      </c>
      <c r="V648" s="79">
        <f t="shared" ca="1" si="422"/>
        <v>1586.9637387213663</v>
      </c>
      <c r="W648" s="79">
        <f t="shared" ca="1" si="406"/>
        <v>14.377351290860361</v>
      </c>
      <c r="X648" s="80">
        <f t="shared" ca="1" si="423"/>
        <v>-8.3009101735934349E-4</v>
      </c>
      <c r="Y648" s="80">
        <f t="shared" ca="1" si="424"/>
        <v>-0.66123489113390266</v>
      </c>
      <c r="Z648" s="80">
        <f t="shared" ca="1" si="415"/>
        <v>0</v>
      </c>
      <c r="AA648" s="80">
        <f t="shared" ca="1" si="425"/>
        <v>0</v>
      </c>
      <c r="AB648" s="81">
        <f t="shared" ca="1" si="407"/>
        <v>-8.0689570387056E-2</v>
      </c>
      <c r="AC648" s="79">
        <f t="shared" ca="1" si="408"/>
        <v>1600.5983354596883</v>
      </c>
      <c r="AE648" s="55">
        <f t="shared" ca="1" si="426"/>
        <v>0</v>
      </c>
      <c r="AF648" s="78">
        <f t="shared" ca="1" si="427"/>
        <v>4.1504550867967176E-5</v>
      </c>
      <c r="AR648" s="69">
        <f t="shared" si="416"/>
        <v>54</v>
      </c>
      <c r="AS648" s="70">
        <f t="shared" si="428"/>
        <v>645</v>
      </c>
      <c r="AT648" s="71">
        <f t="shared" ca="1" si="400"/>
        <v>3.0273969182282585E-3</v>
      </c>
      <c r="AU648" s="72">
        <f t="shared" ca="1" si="417"/>
        <v>9.059659612918658E-3</v>
      </c>
      <c r="AV648" s="73">
        <f t="shared" ca="1" si="418"/>
        <v>1.0090596596129187</v>
      </c>
      <c r="AW648" s="74">
        <f ca="1">PRODUCT(AV$4:AV648)</f>
        <v>313.66177926295478</v>
      </c>
      <c r="BO648" s="70">
        <f t="shared" si="429"/>
        <v>645</v>
      </c>
      <c r="BP648" s="171">
        <f t="shared" ref="BP648:BP711" ca="1" si="432">VLOOKUP(BO648,$BT$4:$BX$13,5,TRUE)/100</f>
        <v>0.1143</v>
      </c>
      <c r="BQ648" s="172">
        <f t="shared" ca="1" si="419"/>
        <v>9.059659612918658E-3</v>
      </c>
      <c r="BR648" s="172">
        <f t="shared" ca="1" si="431"/>
        <v>3.1881474445175076E-3</v>
      </c>
    </row>
    <row r="649" spans="5:70">
      <c r="E649">
        <f t="shared" si="398"/>
        <v>646</v>
      </c>
      <c r="F649" s="64">
        <f t="shared" si="420"/>
        <v>108.74999999999771</v>
      </c>
      <c r="G649" s="55">
        <f t="shared" si="401"/>
        <v>0</v>
      </c>
      <c r="H649" s="78">
        <f t="shared" si="430"/>
        <v>1</v>
      </c>
      <c r="I649" s="79">
        <f t="shared" ca="1" si="409"/>
        <v>12836440.484932952</v>
      </c>
      <c r="J649" s="79">
        <f t="shared" ca="1" si="402"/>
        <v>116293.78143498105</v>
      </c>
      <c r="K649" s="80">
        <f t="shared" ca="1" si="403"/>
        <v>-20</v>
      </c>
      <c r="L649" s="80">
        <f t="shared" ca="1" si="410"/>
        <v>-10697.033737444128</v>
      </c>
      <c r="M649" s="80">
        <f t="shared" ca="1" si="399"/>
        <v>0</v>
      </c>
      <c r="N649" s="80">
        <f t="shared" ca="1" si="411"/>
        <v>0</v>
      </c>
      <c r="O649" s="81">
        <f t="shared" ca="1" si="404"/>
        <v>-1944.1138067905574</v>
      </c>
      <c r="P649" s="79">
        <f t="shared" ca="1" si="405"/>
        <v>12940073.1188237</v>
      </c>
      <c r="R649">
        <f t="shared" ca="1" si="412"/>
        <v>766</v>
      </c>
      <c r="S649" s="78">
        <f t="shared" ca="1" si="421"/>
        <v>118.74999999999694</v>
      </c>
      <c r="T649" s="55">
        <f t="shared" ca="1" si="413"/>
        <v>0</v>
      </c>
      <c r="U649" s="78">
        <f t="shared" ca="1" si="414"/>
        <v>4.1504550867967176E-5</v>
      </c>
      <c r="V649" s="79">
        <f t="shared" ca="1" si="422"/>
        <v>1600.5983354596883</v>
      </c>
      <c r="W649" s="79">
        <f t="shared" ca="1" si="406"/>
        <v>14.500876096268968</v>
      </c>
      <c r="X649" s="80">
        <f t="shared" ca="1" si="423"/>
        <v>-8.3009101735934349E-4</v>
      </c>
      <c r="Y649" s="80">
        <f t="shared" ca="1" si="424"/>
        <v>-0.6669159731082035</v>
      </c>
      <c r="Z649" s="80">
        <f t="shared" ca="1" si="415"/>
        <v>0</v>
      </c>
      <c r="AA649" s="80">
        <f t="shared" ca="1" si="425"/>
        <v>0</v>
      </c>
      <c r="AB649" s="81">
        <f t="shared" ca="1" si="407"/>
        <v>-8.0689570387056E-2</v>
      </c>
      <c r="AC649" s="79">
        <f t="shared" ca="1" si="408"/>
        <v>1614.3507759214447</v>
      </c>
      <c r="AE649" s="55">
        <f t="shared" ca="1" si="426"/>
        <v>0</v>
      </c>
      <c r="AF649" s="78">
        <f t="shared" ca="1" si="427"/>
        <v>4.1504550867967176E-5</v>
      </c>
      <c r="AR649" s="69">
        <f t="shared" si="416"/>
        <v>54</v>
      </c>
      <c r="AS649" s="70">
        <f t="shared" si="428"/>
        <v>646</v>
      </c>
      <c r="AT649" s="71">
        <f t="shared" ca="1" si="400"/>
        <v>2.9999697326359115E-3</v>
      </c>
      <c r="AU649" s="72">
        <f t="shared" ca="1" si="417"/>
        <v>9.059659612918658E-3</v>
      </c>
      <c r="AV649" s="73">
        <f t="shared" ca="1" si="418"/>
        <v>1.0090596596129187</v>
      </c>
      <c r="AW649" s="74">
        <f ca="1">PRODUCT(AV$4:AV649)</f>
        <v>316.50344821665959</v>
      </c>
      <c r="BO649" s="70">
        <f t="shared" si="429"/>
        <v>646</v>
      </c>
      <c r="BP649" s="171">
        <f t="shared" ca="1" si="432"/>
        <v>0.1143</v>
      </c>
      <c r="BQ649" s="172">
        <f t="shared" ca="1" si="419"/>
        <v>9.059659612918658E-3</v>
      </c>
      <c r="BR649" s="172">
        <f t="shared" ca="1" si="431"/>
        <v>3.1595232394291731E-3</v>
      </c>
    </row>
    <row r="650" spans="5:70">
      <c r="E650">
        <f t="shared" si="398"/>
        <v>647</v>
      </c>
      <c r="F650" s="64">
        <f t="shared" si="420"/>
        <v>108.83333333333104</v>
      </c>
      <c r="G650" s="55">
        <f t="shared" si="401"/>
        <v>0</v>
      </c>
      <c r="H650" s="78">
        <f t="shared" si="430"/>
        <v>1</v>
      </c>
      <c r="I650" s="79">
        <f t="shared" ca="1" si="409"/>
        <v>12940073.1188237</v>
      </c>
      <c r="J650" s="79">
        <f t="shared" ca="1" si="402"/>
        <v>117232.65782282145</v>
      </c>
      <c r="K650" s="80">
        <f t="shared" ca="1" si="403"/>
        <v>-20</v>
      </c>
      <c r="L650" s="80">
        <f t="shared" ca="1" si="410"/>
        <v>-10783.394265686416</v>
      </c>
      <c r="M650" s="80">
        <f t="shared" ca="1" si="399"/>
        <v>0</v>
      </c>
      <c r="N650" s="80">
        <f t="shared" ca="1" si="411"/>
        <v>0</v>
      </c>
      <c r="O650" s="81">
        <f t="shared" ca="1" si="404"/>
        <v>-1944.1138067905574</v>
      </c>
      <c r="P650" s="79">
        <f t="shared" ca="1" si="405"/>
        <v>13044558.268574044</v>
      </c>
      <c r="R650">
        <f t="shared" ca="1" si="412"/>
        <v>767</v>
      </c>
      <c r="S650" s="78">
        <f t="shared" ca="1" si="421"/>
        <v>118.83333333333027</v>
      </c>
      <c r="T650" s="55">
        <f t="shared" ca="1" si="413"/>
        <v>0</v>
      </c>
      <c r="U650" s="78">
        <f t="shared" ca="1" si="414"/>
        <v>4.1504550867967176E-5</v>
      </c>
      <c r="V650" s="79">
        <f t="shared" ca="1" si="422"/>
        <v>1614.3507759214447</v>
      </c>
      <c r="W650" s="79">
        <f t="shared" ca="1" si="406"/>
        <v>14.625468525699411</v>
      </c>
      <c r="X650" s="80">
        <f t="shared" ca="1" si="423"/>
        <v>-8.3009101735934349E-4</v>
      </c>
      <c r="Y650" s="80">
        <f t="shared" ca="1" si="424"/>
        <v>-0.67264615663393534</v>
      </c>
      <c r="Z650" s="80">
        <f t="shared" ca="1" si="415"/>
        <v>0</v>
      </c>
      <c r="AA650" s="80">
        <f t="shared" ca="1" si="425"/>
        <v>0</v>
      </c>
      <c r="AB650" s="81">
        <f t="shared" ca="1" si="407"/>
        <v>-8.0689570387056E-2</v>
      </c>
      <c r="AC650" s="79">
        <f t="shared" ca="1" si="408"/>
        <v>1628.2220786291059</v>
      </c>
      <c r="AE650" s="55">
        <f t="shared" ca="1" si="426"/>
        <v>0</v>
      </c>
      <c r="AF650" s="78">
        <f t="shared" ca="1" si="427"/>
        <v>4.1504550867967176E-5</v>
      </c>
      <c r="AR650" s="69">
        <f t="shared" si="416"/>
        <v>54</v>
      </c>
      <c r="AS650" s="70">
        <f t="shared" si="428"/>
        <v>647</v>
      </c>
      <c r="AT650" s="71">
        <f t="shared" ca="1" si="400"/>
        <v>2.9727910280091716E-3</v>
      </c>
      <c r="AU650" s="72">
        <f t="shared" ca="1" si="417"/>
        <v>9.059659612918658E-3</v>
      </c>
      <c r="AV650" s="73">
        <f t="shared" ca="1" si="418"/>
        <v>1.0090596596129187</v>
      </c>
      <c r="AW650" s="74">
        <f ca="1">PRODUCT(AV$4:AV650)</f>
        <v>319.37086172381754</v>
      </c>
      <c r="BO650" s="70">
        <f t="shared" si="429"/>
        <v>647</v>
      </c>
      <c r="BP650" s="171">
        <f t="shared" ca="1" si="432"/>
        <v>0.1143</v>
      </c>
      <c r="BQ650" s="172">
        <f t="shared" ca="1" si="419"/>
        <v>9.059659612918658E-3</v>
      </c>
      <c r="BR650" s="172">
        <f t="shared" ca="1" si="431"/>
        <v>3.1311560315880481E-3</v>
      </c>
    </row>
    <row r="651" spans="5:70">
      <c r="E651">
        <f t="shared" si="398"/>
        <v>648</v>
      </c>
      <c r="F651" s="64">
        <f t="shared" si="420"/>
        <v>108.91666666666437</v>
      </c>
      <c r="G651" s="55">
        <f t="shared" si="401"/>
        <v>0</v>
      </c>
      <c r="H651" s="78">
        <f t="shared" si="430"/>
        <v>1</v>
      </c>
      <c r="I651" s="79">
        <f t="shared" ca="1" si="409"/>
        <v>13044558.268574044</v>
      </c>
      <c r="J651" s="79">
        <f t="shared" ca="1" si="402"/>
        <v>118179.2577141644</v>
      </c>
      <c r="K651" s="80">
        <f t="shared" ca="1" si="403"/>
        <v>-20</v>
      </c>
      <c r="L651" s="80">
        <f t="shared" ca="1" si="410"/>
        <v>-10870.465223811703</v>
      </c>
      <c r="M651" s="80">
        <f t="shared" ca="1" si="399"/>
        <v>0</v>
      </c>
      <c r="N651" s="80">
        <f t="shared" ca="1" si="411"/>
        <v>0</v>
      </c>
      <c r="O651" s="81">
        <f t="shared" ca="1" si="404"/>
        <v>-1944.1138067905574</v>
      </c>
      <c r="P651" s="79">
        <f t="shared" ca="1" si="405"/>
        <v>13149902.947257606</v>
      </c>
      <c r="R651">
        <f t="shared" ca="1" si="412"/>
        <v>768</v>
      </c>
      <c r="S651" s="78">
        <f t="shared" ca="1" si="421"/>
        <v>118.9166666666636</v>
      </c>
      <c r="T651" s="55">
        <f t="shared" ca="1" si="413"/>
        <v>0</v>
      </c>
      <c r="U651" s="78">
        <f t="shared" ca="1" si="414"/>
        <v>4.1504550867967176E-5</v>
      </c>
      <c r="V651" s="79">
        <f t="shared" ca="1" si="422"/>
        <v>1628.2220786291059</v>
      </c>
      <c r="W651" s="79">
        <f t="shared" ca="1" si="406"/>
        <v>14.751137806618578</v>
      </c>
      <c r="X651" s="80">
        <f t="shared" ca="1" si="423"/>
        <v>-8.3009101735934349E-4</v>
      </c>
      <c r="Y651" s="80">
        <f t="shared" ca="1" si="424"/>
        <v>-0.67842586609546085</v>
      </c>
      <c r="Z651" s="80">
        <f t="shared" ca="1" si="415"/>
        <v>0</v>
      </c>
      <c r="AA651" s="80">
        <f t="shared" ca="1" si="425"/>
        <v>0</v>
      </c>
      <c r="AB651" s="81">
        <f t="shared" ca="1" si="407"/>
        <v>-8.0689570387056E-2</v>
      </c>
      <c r="AC651" s="79">
        <f t="shared" ca="1" si="408"/>
        <v>1642.2132709082246</v>
      </c>
      <c r="AE651" s="55">
        <f t="shared" ca="1" si="426"/>
        <v>0</v>
      </c>
      <c r="AF651" s="78">
        <f t="shared" ca="1" si="427"/>
        <v>4.1504550867967176E-5</v>
      </c>
      <c r="AR651" s="69">
        <f t="shared" si="416"/>
        <v>54</v>
      </c>
      <c r="AS651" s="70">
        <f t="shared" si="428"/>
        <v>648</v>
      </c>
      <c r="AT651" s="71">
        <f t="shared" ca="1" si="400"/>
        <v>2.94585855319507E-3</v>
      </c>
      <c r="AU651" s="72">
        <f t="shared" ca="1" si="417"/>
        <v>9.059659612918658E-3</v>
      </c>
      <c r="AV651" s="73">
        <f t="shared" ca="1" si="418"/>
        <v>1.0090596596129187</v>
      </c>
      <c r="AW651" s="74">
        <f ca="1">PRODUCT(AV$4:AV651)</f>
        <v>322.26425302131986</v>
      </c>
      <c r="BO651" s="70">
        <f t="shared" si="429"/>
        <v>648</v>
      </c>
      <c r="BP651" s="171">
        <f t="shared" ca="1" si="432"/>
        <v>0.1143</v>
      </c>
      <c r="BQ651" s="172">
        <f t="shared" ca="1" si="419"/>
        <v>9.059659612918658E-3</v>
      </c>
      <c r="BR651" s="172">
        <f t="shared" ca="1" si="431"/>
        <v>3.1030435135908398E-3</v>
      </c>
    </row>
    <row r="652" spans="5:70">
      <c r="E652">
        <f t="shared" si="398"/>
        <v>649</v>
      </c>
      <c r="F652" s="64">
        <f t="shared" si="420"/>
        <v>108.9999999999977</v>
      </c>
      <c r="G652" s="55">
        <f t="shared" si="401"/>
        <v>0</v>
      </c>
      <c r="H652" s="78">
        <f t="shared" si="430"/>
        <v>1</v>
      </c>
      <c r="I652" s="79">
        <f t="shared" ca="1" si="409"/>
        <v>13149902.947257606</v>
      </c>
      <c r="J652" s="79">
        <f t="shared" ca="1" si="402"/>
        <v>119133.64464506977</v>
      </c>
      <c r="K652" s="80">
        <f t="shared" ca="1" si="403"/>
        <v>-20</v>
      </c>
      <c r="L652" s="80">
        <f t="shared" ca="1" si="410"/>
        <v>-10958.252456048005</v>
      </c>
      <c r="M652" s="80">
        <f t="shared" ca="1" si="399"/>
        <v>-98624.27210443205</v>
      </c>
      <c r="N652" s="80">
        <f t="shared" ca="1" si="411"/>
        <v>0</v>
      </c>
      <c r="O652" s="81">
        <f t="shared" ca="1" si="404"/>
        <v>-1944.1138067905574</v>
      </c>
      <c r="P652" s="79">
        <f t="shared" ca="1" si="405"/>
        <v>13157489.953535406</v>
      </c>
      <c r="R652">
        <f t="shared" ca="1" si="412"/>
        <v>769</v>
      </c>
      <c r="S652" s="78">
        <f t="shared" ca="1" si="421"/>
        <v>118.99999999999693</v>
      </c>
      <c r="T652" s="55">
        <f t="shared" ca="1" si="413"/>
        <v>0</v>
      </c>
      <c r="U652" s="78">
        <f t="shared" ca="1" si="414"/>
        <v>4.1504550867967176E-5</v>
      </c>
      <c r="V652" s="79">
        <f t="shared" ca="1" si="422"/>
        <v>1642.2132709082246</v>
      </c>
      <c r="W652" s="79">
        <f t="shared" ca="1" si="406"/>
        <v>14.877893246246289</v>
      </c>
      <c r="X652" s="80">
        <f t="shared" ca="1" si="423"/>
        <v>-8.3009101735934349E-4</v>
      </c>
      <c r="Y652" s="80">
        <f t="shared" ca="1" si="424"/>
        <v>-0.68425552954509361</v>
      </c>
      <c r="Z652" s="80">
        <f t="shared" ca="1" si="415"/>
        <v>-12.316599531811685</v>
      </c>
      <c r="AA652" s="80">
        <f t="shared" ca="1" si="425"/>
        <v>0</v>
      </c>
      <c r="AB652" s="81">
        <f t="shared" ca="1" si="407"/>
        <v>-8.0689570387056E-2</v>
      </c>
      <c r="AC652" s="79">
        <f t="shared" ca="1" si="408"/>
        <v>1644.0087894317096</v>
      </c>
      <c r="AE652" s="55">
        <f t="shared" ca="1" si="426"/>
        <v>0</v>
      </c>
      <c r="AF652" s="78">
        <f t="shared" ca="1" si="427"/>
        <v>4.1504550867967176E-5</v>
      </c>
      <c r="AR652" s="69">
        <f t="shared" si="416"/>
        <v>55</v>
      </c>
      <c r="AS652" s="70">
        <f t="shared" si="428"/>
        <v>649</v>
      </c>
      <c r="AT652" s="71">
        <f t="shared" ca="1" si="400"/>
        <v>2.9191700774353177E-3</v>
      </c>
      <c r="AU652" s="72">
        <f t="shared" ca="1" si="417"/>
        <v>9.059659612918658E-3</v>
      </c>
      <c r="AV652" s="73">
        <f t="shared" ca="1" si="418"/>
        <v>1.0090596596129187</v>
      </c>
      <c r="AW652" s="74">
        <f ca="1">PRODUCT(AV$4:AV652)</f>
        <v>325.1838574591045</v>
      </c>
      <c r="BO652" s="70">
        <f t="shared" si="429"/>
        <v>649</v>
      </c>
      <c r="BP652" s="171">
        <f t="shared" ca="1" si="432"/>
        <v>0.1143</v>
      </c>
      <c r="BQ652" s="172">
        <f t="shared" ca="1" si="419"/>
        <v>9.059659612918658E-3</v>
      </c>
      <c r="BR652" s="172">
        <f t="shared" ca="1" si="431"/>
        <v>3.0751833987508587E-3</v>
      </c>
    </row>
    <row r="653" spans="5:70">
      <c r="E653">
        <f t="shared" si="398"/>
        <v>650</v>
      </c>
      <c r="F653" s="64">
        <f t="shared" si="420"/>
        <v>109.08333333333103</v>
      </c>
      <c r="G653" s="55">
        <f t="shared" si="401"/>
        <v>0</v>
      </c>
      <c r="H653" s="78">
        <f t="shared" si="430"/>
        <v>1</v>
      </c>
      <c r="I653" s="79">
        <f t="shared" ca="1" si="409"/>
        <v>13157489.953535406</v>
      </c>
      <c r="J653" s="79">
        <f t="shared" ca="1" si="402"/>
        <v>119202.38033942771</v>
      </c>
      <c r="K653" s="80">
        <f t="shared" ca="1" si="403"/>
        <v>-20</v>
      </c>
      <c r="L653" s="80">
        <f t="shared" ca="1" si="410"/>
        <v>-10964.574961279506</v>
      </c>
      <c r="M653" s="80">
        <f t="shared" ca="1" si="399"/>
        <v>0</v>
      </c>
      <c r="N653" s="80">
        <f t="shared" ca="1" si="411"/>
        <v>0</v>
      </c>
      <c r="O653" s="81">
        <f t="shared" ca="1" si="404"/>
        <v>-1944.1138067905574</v>
      </c>
      <c r="P653" s="79">
        <f t="shared" ca="1" si="405"/>
        <v>13263763.645106765</v>
      </c>
      <c r="R653">
        <f t="shared" ca="1" si="412"/>
        <v>770</v>
      </c>
      <c r="S653" s="78">
        <f t="shared" ca="1" si="421"/>
        <v>119.08333333333026</v>
      </c>
      <c r="T653" s="55">
        <f t="shared" ca="1" si="413"/>
        <v>0</v>
      </c>
      <c r="U653" s="78">
        <f t="shared" ca="1" si="414"/>
        <v>4.1504550867967176E-5</v>
      </c>
      <c r="V653" s="79">
        <f t="shared" ca="1" si="422"/>
        <v>1644.0087894317096</v>
      </c>
      <c r="W653" s="79">
        <f t="shared" ca="1" si="406"/>
        <v>14.894160032897753</v>
      </c>
      <c r="X653" s="80">
        <f t="shared" ca="1" si="423"/>
        <v>-8.3009101735934349E-4</v>
      </c>
      <c r="Y653" s="80">
        <f t="shared" ca="1" si="424"/>
        <v>-0.68500366226321241</v>
      </c>
      <c r="Z653" s="80">
        <f t="shared" ca="1" si="415"/>
        <v>0</v>
      </c>
      <c r="AA653" s="80">
        <f t="shared" ca="1" si="425"/>
        <v>0</v>
      </c>
      <c r="AB653" s="81">
        <f t="shared" ca="1" si="407"/>
        <v>-8.0689570387056E-2</v>
      </c>
      <c r="AC653" s="79">
        <f t="shared" ca="1" si="408"/>
        <v>1658.1364261409399</v>
      </c>
      <c r="AE653" s="55">
        <f t="shared" ca="1" si="426"/>
        <v>0</v>
      </c>
      <c r="AF653" s="78">
        <f t="shared" ca="1" si="427"/>
        <v>4.1504550867967176E-5</v>
      </c>
      <c r="AR653" s="69">
        <f t="shared" si="416"/>
        <v>55</v>
      </c>
      <c r="AS653" s="70">
        <f t="shared" si="428"/>
        <v>650</v>
      </c>
      <c r="AT653" s="71">
        <f t="shared" ca="1" si="400"/>
        <v>2.8927233901815362E-3</v>
      </c>
      <c r="AU653" s="72">
        <f t="shared" ca="1" si="417"/>
        <v>9.059659612918658E-3</v>
      </c>
      <c r="AV653" s="73">
        <f t="shared" ca="1" si="418"/>
        <v>1.0090596596129187</v>
      </c>
      <c r="AW653" s="74">
        <f ca="1">PRODUCT(AV$4:AV653)</f>
        <v>328.12991251929986</v>
      </c>
      <c r="BO653" s="70">
        <f t="shared" si="429"/>
        <v>650</v>
      </c>
      <c r="BP653" s="171">
        <f t="shared" ca="1" si="432"/>
        <v>0.1143</v>
      </c>
      <c r="BQ653" s="172">
        <f t="shared" ca="1" si="419"/>
        <v>9.059659612918658E-3</v>
      </c>
      <c r="BR653" s="172">
        <f t="shared" ca="1" si="431"/>
        <v>3.0475734209120179E-3</v>
      </c>
    </row>
    <row r="654" spans="5:70">
      <c r="E654">
        <f t="shared" si="398"/>
        <v>651</v>
      </c>
      <c r="F654" s="64">
        <f t="shared" si="420"/>
        <v>109.16666666666436</v>
      </c>
      <c r="G654" s="55">
        <f t="shared" si="401"/>
        <v>0</v>
      </c>
      <c r="H654" s="78">
        <f t="shared" si="430"/>
        <v>1</v>
      </c>
      <c r="I654" s="79">
        <f t="shared" ca="1" si="409"/>
        <v>13263763.645106765</v>
      </c>
      <c r="J654" s="79">
        <f t="shared" ca="1" si="402"/>
        <v>120165.18381087252</v>
      </c>
      <c r="K654" s="80">
        <f t="shared" ca="1" si="403"/>
        <v>-20</v>
      </c>
      <c r="L654" s="80">
        <f t="shared" ca="1" si="410"/>
        <v>-11053.136370922304</v>
      </c>
      <c r="M654" s="80">
        <f t="shared" ca="1" si="399"/>
        <v>0</v>
      </c>
      <c r="N654" s="80">
        <f t="shared" ca="1" si="411"/>
        <v>0</v>
      </c>
      <c r="O654" s="81">
        <f t="shared" ca="1" si="404"/>
        <v>-1944.1138067905574</v>
      </c>
      <c r="P654" s="79">
        <f t="shared" ca="1" si="405"/>
        <v>13370911.578739926</v>
      </c>
      <c r="R654">
        <f t="shared" ca="1" si="412"/>
        <v>771</v>
      </c>
      <c r="S654" s="78">
        <f t="shared" ca="1" si="421"/>
        <v>119.16666666666359</v>
      </c>
      <c r="T654" s="55">
        <f t="shared" ca="1" si="413"/>
        <v>0</v>
      </c>
      <c r="U654" s="78">
        <f t="shared" ca="1" si="414"/>
        <v>4.1504550867967176E-5</v>
      </c>
      <c r="V654" s="79">
        <f t="shared" ca="1" si="422"/>
        <v>1658.1364261409399</v>
      </c>
      <c r="W654" s="79">
        <f t="shared" ca="1" si="406"/>
        <v>15.022151612618353</v>
      </c>
      <c r="X654" s="80">
        <f t="shared" ca="1" si="423"/>
        <v>-8.3009101735934349E-4</v>
      </c>
      <c r="Y654" s="80">
        <f t="shared" ca="1" si="424"/>
        <v>-0.69089017755872495</v>
      </c>
      <c r="Z654" s="80">
        <f t="shared" ca="1" si="415"/>
        <v>0</v>
      </c>
      <c r="AA654" s="80">
        <f t="shared" ca="1" si="425"/>
        <v>0</v>
      </c>
      <c r="AB654" s="81">
        <f t="shared" ca="1" si="407"/>
        <v>-8.0689570387056E-2</v>
      </c>
      <c r="AC654" s="79">
        <f t="shared" ca="1" si="408"/>
        <v>1672.386167914595</v>
      </c>
      <c r="AE654" s="55">
        <f t="shared" ca="1" si="426"/>
        <v>0</v>
      </c>
      <c r="AF654" s="78">
        <f t="shared" ca="1" si="427"/>
        <v>4.1504550867967176E-5</v>
      </c>
      <c r="AR654" s="69">
        <f t="shared" si="416"/>
        <v>55</v>
      </c>
      <c r="AS654" s="70">
        <f t="shared" si="428"/>
        <v>651</v>
      </c>
      <c r="AT654" s="71">
        <f t="shared" ca="1" si="400"/>
        <v>2.8665163009121636E-3</v>
      </c>
      <c r="AU654" s="72">
        <f t="shared" ca="1" si="417"/>
        <v>9.059659612918658E-3</v>
      </c>
      <c r="AV654" s="73">
        <f t="shared" ca="1" si="418"/>
        <v>1.0090596596129187</v>
      </c>
      <c r="AW654" s="74">
        <f ca="1">PRODUCT(AV$4:AV654)</f>
        <v>331.10265783554149</v>
      </c>
      <c r="BO654" s="70">
        <f t="shared" si="429"/>
        <v>651</v>
      </c>
      <c r="BP654" s="171">
        <f t="shared" ca="1" si="432"/>
        <v>0.1143</v>
      </c>
      <c r="BQ654" s="172">
        <f t="shared" ca="1" si="419"/>
        <v>9.059659612918658E-3</v>
      </c>
      <c r="BR654" s="172">
        <f t="shared" ca="1" si="431"/>
        <v>3.0202113342645029E-3</v>
      </c>
    </row>
    <row r="655" spans="5:70">
      <c r="E655">
        <f t="shared" si="398"/>
        <v>652</v>
      </c>
      <c r="F655" s="64">
        <f t="shared" si="420"/>
        <v>109.24999999999768</v>
      </c>
      <c r="G655" s="55">
        <f t="shared" si="401"/>
        <v>0</v>
      </c>
      <c r="H655" s="78">
        <f t="shared" si="430"/>
        <v>1</v>
      </c>
      <c r="I655" s="79">
        <f t="shared" ca="1" si="409"/>
        <v>13370911.578739926</v>
      </c>
      <c r="J655" s="79">
        <f t="shared" ca="1" si="402"/>
        <v>121135.90761781656</v>
      </c>
      <c r="K655" s="80">
        <f t="shared" ca="1" si="403"/>
        <v>-20</v>
      </c>
      <c r="L655" s="80">
        <f t="shared" ca="1" si="410"/>
        <v>-11142.426315616605</v>
      </c>
      <c r="M655" s="80">
        <f t="shared" ca="1" si="399"/>
        <v>0</v>
      </c>
      <c r="N655" s="80">
        <f t="shared" ca="1" si="411"/>
        <v>0</v>
      </c>
      <c r="O655" s="81">
        <f t="shared" ca="1" si="404"/>
        <v>-1944.1138067905574</v>
      </c>
      <c r="P655" s="79">
        <f t="shared" ca="1" si="405"/>
        <v>13478940.946235336</v>
      </c>
      <c r="R655">
        <f t="shared" ca="1" si="412"/>
        <v>772</v>
      </c>
      <c r="S655" s="78">
        <f t="shared" ca="1" si="421"/>
        <v>119.24999999999692</v>
      </c>
      <c r="T655" s="55">
        <f t="shared" ca="1" si="413"/>
        <v>0</v>
      </c>
      <c r="U655" s="78">
        <f t="shared" ca="1" si="414"/>
        <v>4.1504550867967176E-5</v>
      </c>
      <c r="V655" s="79">
        <f t="shared" ca="1" si="422"/>
        <v>1672.386167914595</v>
      </c>
      <c r="W655" s="79">
        <f t="shared" ca="1" si="406"/>
        <v>15.151249422659658</v>
      </c>
      <c r="X655" s="80">
        <f t="shared" ca="1" si="423"/>
        <v>-8.3009101735934349E-4</v>
      </c>
      <c r="Y655" s="80">
        <f t="shared" ca="1" si="424"/>
        <v>-0.69682756996441464</v>
      </c>
      <c r="Z655" s="80">
        <f t="shared" ca="1" si="415"/>
        <v>0</v>
      </c>
      <c r="AA655" s="80">
        <f t="shared" ca="1" si="425"/>
        <v>0</v>
      </c>
      <c r="AB655" s="81">
        <f t="shared" ca="1" si="407"/>
        <v>-8.0689570387056E-2</v>
      </c>
      <c r="AC655" s="79">
        <f t="shared" ca="1" si="408"/>
        <v>1686.7590701058859</v>
      </c>
      <c r="AE655" s="55">
        <f t="shared" ca="1" si="426"/>
        <v>0</v>
      </c>
      <c r="AF655" s="78">
        <f t="shared" ca="1" si="427"/>
        <v>4.1504550867967176E-5</v>
      </c>
      <c r="AR655" s="69">
        <f t="shared" si="416"/>
        <v>55</v>
      </c>
      <c r="AS655" s="70">
        <f t="shared" si="428"/>
        <v>652</v>
      </c>
      <c r="AT655" s="71">
        <f t="shared" ca="1" si="400"/>
        <v>2.8405466389510169E-3</v>
      </c>
      <c r="AU655" s="72">
        <f t="shared" ca="1" si="417"/>
        <v>9.059659612918658E-3</v>
      </c>
      <c r="AV655" s="73">
        <f t="shared" ca="1" si="418"/>
        <v>1.0090596596129187</v>
      </c>
      <c r="AW655" s="74">
        <f ca="1">PRODUCT(AV$4:AV655)</f>
        <v>334.1023352124642</v>
      </c>
      <c r="BO655" s="70">
        <f t="shared" si="429"/>
        <v>652</v>
      </c>
      <c r="BP655" s="171">
        <f t="shared" ca="1" si="432"/>
        <v>0.1143</v>
      </c>
      <c r="BQ655" s="172">
        <f t="shared" ca="1" si="419"/>
        <v>9.059659612918658E-3</v>
      </c>
      <c r="BR655" s="172">
        <f t="shared" ca="1" si="431"/>
        <v>2.9930949131620958E-3</v>
      </c>
    </row>
    <row r="656" spans="5:70">
      <c r="E656">
        <f t="shared" ref="E656:E719" si="433">E655+1</f>
        <v>653</v>
      </c>
      <c r="F656" s="64">
        <f t="shared" si="420"/>
        <v>109.33333333333101</v>
      </c>
      <c r="G656" s="55">
        <f t="shared" si="401"/>
        <v>0</v>
      </c>
      <c r="H656" s="78">
        <f t="shared" si="430"/>
        <v>1</v>
      </c>
      <c r="I656" s="79">
        <f t="shared" ca="1" si="409"/>
        <v>13478940.946235336</v>
      </c>
      <c r="J656" s="79">
        <f t="shared" ca="1" si="402"/>
        <v>122114.61691552387</v>
      </c>
      <c r="K656" s="80">
        <f t="shared" ca="1" si="403"/>
        <v>-20</v>
      </c>
      <c r="L656" s="80">
        <f t="shared" ca="1" si="410"/>
        <v>-11232.450788529448</v>
      </c>
      <c r="M656" s="80">
        <f t="shared" ref="M656:M719" ca="1" si="434">IF(OR(I655+O655=0,K655=0),0,-IF(MOD(E656-1,12)=0,1,0)*I656*($C$17))</f>
        <v>0</v>
      </c>
      <c r="N656" s="80">
        <f t="shared" ca="1" si="411"/>
        <v>0</v>
      </c>
      <c r="O656" s="81">
        <f t="shared" ca="1" si="404"/>
        <v>-1944.1138067905574</v>
      </c>
      <c r="P656" s="79">
        <f t="shared" ca="1" si="405"/>
        <v>13587858.998555541</v>
      </c>
      <c r="R656">
        <f t="shared" ca="1" si="412"/>
        <v>773</v>
      </c>
      <c r="S656" s="78">
        <f t="shared" ca="1" si="421"/>
        <v>119.33333333333024</v>
      </c>
      <c r="T656" s="55">
        <f t="shared" ca="1" si="413"/>
        <v>0</v>
      </c>
      <c r="U656" s="78">
        <f t="shared" ca="1" si="414"/>
        <v>4.1504550867967176E-5</v>
      </c>
      <c r="V656" s="79">
        <f t="shared" ca="1" si="422"/>
        <v>1686.7590701058859</v>
      </c>
      <c r="W656" s="79">
        <f t="shared" ca="1" si="406"/>
        <v>15.281463024162527</v>
      </c>
      <c r="X656" s="80">
        <f t="shared" ca="1" si="423"/>
        <v>-8.3009101735934349E-4</v>
      </c>
      <c r="Y656" s="80">
        <f t="shared" ca="1" si="424"/>
        <v>-0.70281627921078582</v>
      </c>
      <c r="Z656" s="80">
        <f t="shared" ca="1" si="415"/>
        <v>0</v>
      </c>
      <c r="AA656" s="80">
        <f t="shared" ca="1" si="425"/>
        <v>0</v>
      </c>
      <c r="AB656" s="81">
        <f t="shared" ca="1" si="407"/>
        <v>-8.0689570387056E-2</v>
      </c>
      <c r="AC656" s="79">
        <f t="shared" ca="1" si="408"/>
        <v>1701.2561971894334</v>
      </c>
      <c r="AE656" s="55">
        <f t="shared" ca="1" si="426"/>
        <v>0</v>
      </c>
      <c r="AF656" s="78">
        <f t="shared" ca="1" si="427"/>
        <v>4.1504550867967176E-5</v>
      </c>
      <c r="AR656" s="69">
        <f t="shared" si="416"/>
        <v>55</v>
      </c>
      <c r="AS656" s="70">
        <f t="shared" si="428"/>
        <v>653</v>
      </c>
      <c r="AT656" s="71">
        <f t="shared" ca="1" si="400"/>
        <v>2.8148122532875007E-3</v>
      </c>
      <c r="AU656" s="72">
        <f t="shared" ca="1" si="417"/>
        <v>9.059659612918658E-3</v>
      </c>
      <c r="AV656" s="73">
        <f t="shared" ca="1" si="418"/>
        <v>1.0090596596129187</v>
      </c>
      <c r="AW656" s="74">
        <f ca="1">PRODUCT(AV$4:AV656)</f>
        <v>337.12918864537039</v>
      </c>
      <c r="BO656" s="70">
        <f t="shared" si="429"/>
        <v>653</v>
      </c>
      <c r="BP656" s="171">
        <f t="shared" ca="1" si="432"/>
        <v>0.1143</v>
      </c>
      <c r="BQ656" s="172">
        <f t="shared" ca="1" si="419"/>
        <v>9.059659612918658E-3</v>
      </c>
      <c r="BR656" s="172">
        <f t="shared" ca="1" si="431"/>
        <v>2.966221951941142E-3</v>
      </c>
    </row>
    <row r="657" spans="5:70">
      <c r="E657">
        <f t="shared" si="433"/>
        <v>654</v>
      </c>
      <c r="F657" s="64">
        <f t="shared" si="420"/>
        <v>109.41666666666434</v>
      </c>
      <c r="G657" s="55">
        <f t="shared" si="401"/>
        <v>0</v>
      </c>
      <c r="H657" s="78">
        <f t="shared" si="430"/>
        <v>1</v>
      </c>
      <c r="I657" s="79">
        <f t="shared" ca="1" si="409"/>
        <v>13587858.998555541</v>
      </c>
      <c r="J657" s="79">
        <f t="shared" ca="1" si="402"/>
        <v>123101.37739524699</v>
      </c>
      <c r="K657" s="80">
        <f t="shared" ca="1" si="403"/>
        <v>-20</v>
      </c>
      <c r="L657" s="80">
        <f t="shared" ca="1" si="410"/>
        <v>-11323.215832129617</v>
      </c>
      <c r="M657" s="80">
        <f t="shared" ca="1" si="434"/>
        <v>0</v>
      </c>
      <c r="N657" s="80">
        <f t="shared" ca="1" si="411"/>
        <v>0</v>
      </c>
      <c r="O657" s="81">
        <f t="shared" ca="1" si="404"/>
        <v>-1944.1138067905574</v>
      </c>
      <c r="P657" s="79">
        <f t="shared" ca="1" si="405"/>
        <v>13697673.046311868</v>
      </c>
      <c r="R657">
        <f t="shared" ca="1" si="412"/>
        <v>774</v>
      </c>
      <c r="S657" s="78">
        <f t="shared" ca="1" si="421"/>
        <v>119.41666666666357</v>
      </c>
      <c r="T657" s="55">
        <f t="shared" ca="1" si="413"/>
        <v>0</v>
      </c>
      <c r="U657" s="78">
        <f t="shared" ca="1" si="414"/>
        <v>4.1504550867967176E-5</v>
      </c>
      <c r="V657" s="79">
        <f t="shared" ca="1" si="422"/>
        <v>1701.2561971894334</v>
      </c>
      <c r="W657" s="79">
        <f t="shared" ca="1" si="406"/>
        <v>15.41280206090469</v>
      </c>
      <c r="X657" s="80">
        <f t="shared" ca="1" si="423"/>
        <v>-8.3009101735934349E-4</v>
      </c>
      <c r="Y657" s="80">
        <f t="shared" ca="1" si="424"/>
        <v>-0.70885674882893057</v>
      </c>
      <c r="Z657" s="80">
        <f t="shared" ca="1" si="415"/>
        <v>0</v>
      </c>
      <c r="AA657" s="80">
        <f t="shared" ca="1" si="425"/>
        <v>0</v>
      </c>
      <c r="AB657" s="81">
        <f t="shared" ca="1" si="407"/>
        <v>-8.0689570387056E-2</v>
      </c>
      <c r="AC657" s="79">
        <f t="shared" ca="1" si="408"/>
        <v>1715.8786228401045</v>
      </c>
      <c r="AE657" s="55">
        <f t="shared" ca="1" si="426"/>
        <v>0</v>
      </c>
      <c r="AF657" s="78">
        <f t="shared" ca="1" si="427"/>
        <v>4.1504550867967176E-5</v>
      </c>
      <c r="AR657" s="69">
        <f t="shared" si="416"/>
        <v>55</v>
      </c>
      <c r="AS657" s="70">
        <f t="shared" si="428"/>
        <v>654</v>
      </c>
      <c r="AT657" s="71">
        <f t="shared" ca="1" si="400"/>
        <v>2.7893110123984434E-3</v>
      </c>
      <c r="AU657" s="72">
        <f t="shared" ca="1" si="417"/>
        <v>9.059659612918658E-3</v>
      </c>
      <c r="AV657" s="73">
        <f t="shared" ca="1" si="418"/>
        <v>1.0090596596129187</v>
      </c>
      <c r="AW657" s="74">
        <f ca="1">PRODUCT(AV$4:AV657)</f>
        <v>340.18346434007691</v>
      </c>
      <c r="BO657" s="70">
        <f t="shared" si="429"/>
        <v>654</v>
      </c>
      <c r="BP657" s="171">
        <f t="shared" ca="1" si="432"/>
        <v>0.1143</v>
      </c>
      <c r="BQ657" s="172">
        <f t="shared" ca="1" si="419"/>
        <v>9.059659612918658E-3</v>
      </c>
      <c r="BR657" s="172">
        <f t="shared" ca="1" si="431"/>
        <v>2.939590264741138E-3</v>
      </c>
    </row>
    <row r="658" spans="5:70">
      <c r="E658">
        <f t="shared" si="433"/>
        <v>655</v>
      </c>
      <c r="F658" s="64">
        <f t="shared" si="420"/>
        <v>109.49999999999767</v>
      </c>
      <c r="G658" s="55">
        <f t="shared" si="401"/>
        <v>0</v>
      </c>
      <c r="H658" s="78">
        <f t="shared" si="430"/>
        <v>1</v>
      </c>
      <c r="I658" s="79">
        <f t="shared" ca="1" si="409"/>
        <v>13697673.046311868</v>
      </c>
      <c r="J658" s="79">
        <f t="shared" ca="1" si="402"/>
        <v>124096.25528863612</v>
      </c>
      <c r="K658" s="80">
        <f t="shared" ca="1" si="403"/>
        <v>-20</v>
      </c>
      <c r="L658" s="80">
        <f t="shared" ca="1" si="410"/>
        <v>-11414.727538593224</v>
      </c>
      <c r="M658" s="80">
        <f t="shared" ca="1" si="434"/>
        <v>0</v>
      </c>
      <c r="N658" s="80">
        <f t="shared" ca="1" si="411"/>
        <v>0</v>
      </c>
      <c r="O658" s="81">
        <f t="shared" ca="1" si="404"/>
        <v>-1944.1138067905574</v>
      </c>
      <c r="P658" s="79">
        <f t="shared" ca="1" si="405"/>
        <v>13808390.460255122</v>
      </c>
      <c r="R658">
        <f t="shared" ca="1" si="412"/>
        <v>775</v>
      </c>
      <c r="S658" s="78">
        <f t="shared" ca="1" si="421"/>
        <v>119.4999999999969</v>
      </c>
      <c r="T658" s="55">
        <f t="shared" ca="1" si="413"/>
        <v>0</v>
      </c>
      <c r="U658" s="78">
        <f t="shared" ca="1" si="414"/>
        <v>4.1504550867967176E-5</v>
      </c>
      <c r="V658" s="79">
        <f t="shared" ca="1" si="422"/>
        <v>1715.8786228401045</v>
      </c>
      <c r="W658" s="79">
        <f t="shared" ca="1" si="406"/>
        <v>15.545276260014981</v>
      </c>
      <c r="X658" s="80">
        <f t="shared" ca="1" si="423"/>
        <v>-8.3009101735934349E-4</v>
      </c>
      <c r="Y658" s="80">
        <f t="shared" ca="1" si="424"/>
        <v>-0.71494942618337698</v>
      </c>
      <c r="Z658" s="80">
        <f t="shared" ca="1" si="415"/>
        <v>0</v>
      </c>
      <c r="AA658" s="80">
        <f t="shared" ca="1" si="425"/>
        <v>0</v>
      </c>
      <c r="AB658" s="81">
        <f t="shared" ca="1" si="407"/>
        <v>-8.0689570387056E-2</v>
      </c>
      <c r="AC658" s="79">
        <f t="shared" ca="1" si="408"/>
        <v>1730.6274300125317</v>
      </c>
      <c r="AE658" s="55">
        <f t="shared" ca="1" si="426"/>
        <v>0</v>
      </c>
      <c r="AF658" s="78">
        <f t="shared" ca="1" si="427"/>
        <v>4.1504550867967176E-5</v>
      </c>
      <c r="AR658" s="69">
        <f t="shared" si="416"/>
        <v>55</v>
      </c>
      <c r="AS658" s="70">
        <f t="shared" si="428"/>
        <v>655</v>
      </c>
      <c r="AT658" s="71">
        <f t="shared" ca="1" si="400"/>
        <v>2.7640408040715478E-3</v>
      </c>
      <c r="AU658" s="72">
        <f t="shared" ca="1" si="417"/>
        <v>9.059659612918658E-3</v>
      </c>
      <c r="AV658" s="73">
        <f t="shared" ca="1" si="418"/>
        <v>1.0090596596129187</v>
      </c>
      <c r="AW658" s="74">
        <f ca="1">PRODUCT(AV$4:AV658)</f>
        <v>343.26541073294146</v>
      </c>
      <c r="BO658" s="70">
        <f t="shared" si="429"/>
        <v>655</v>
      </c>
      <c r="BP658" s="171">
        <f t="shared" ca="1" si="432"/>
        <v>0.1143</v>
      </c>
      <c r="BQ658" s="172">
        <f t="shared" ca="1" si="419"/>
        <v>9.059659612918658E-3</v>
      </c>
      <c r="BR658" s="172">
        <f t="shared" ca="1" si="431"/>
        <v>2.9131976853269334E-3</v>
      </c>
    </row>
    <row r="659" spans="5:70">
      <c r="E659">
        <f t="shared" si="433"/>
        <v>656</v>
      </c>
      <c r="F659" s="64">
        <f t="shared" si="420"/>
        <v>109.583333333331</v>
      </c>
      <c r="G659" s="55">
        <f t="shared" si="401"/>
        <v>0</v>
      </c>
      <c r="H659" s="78">
        <f t="shared" si="430"/>
        <v>1</v>
      </c>
      <c r="I659" s="79">
        <f t="shared" ca="1" si="409"/>
        <v>13808390.460255122</v>
      </c>
      <c r="J659" s="79">
        <f t="shared" ca="1" si="402"/>
        <v>125099.31737218461</v>
      </c>
      <c r="K659" s="80">
        <f t="shared" ca="1" si="403"/>
        <v>-20</v>
      </c>
      <c r="L659" s="80">
        <f t="shared" ca="1" si="410"/>
        <v>-11506.992050212602</v>
      </c>
      <c r="M659" s="80">
        <f t="shared" ca="1" si="434"/>
        <v>0</v>
      </c>
      <c r="N659" s="80">
        <f t="shared" ca="1" si="411"/>
        <v>0</v>
      </c>
      <c r="O659" s="81">
        <f t="shared" ca="1" si="404"/>
        <v>-1944.1138067905574</v>
      </c>
      <c r="P659" s="79">
        <f t="shared" ca="1" si="405"/>
        <v>13920018.671770304</v>
      </c>
      <c r="R659">
        <f t="shared" ca="1" si="412"/>
        <v>776</v>
      </c>
      <c r="S659" s="78">
        <f t="shared" ca="1" si="421"/>
        <v>119.58333333333023</v>
      </c>
      <c r="T659" s="55">
        <f t="shared" ca="1" si="413"/>
        <v>0</v>
      </c>
      <c r="U659" s="78">
        <f t="shared" ca="1" si="414"/>
        <v>4.1504550867967176E-5</v>
      </c>
      <c r="V659" s="79">
        <f t="shared" ca="1" si="422"/>
        <v>1730.6274300125317</v>
      </c>
      <c r="W659" s="79">
        <f t="shared" ca="1" si="406"/>
        <v>15.678895432693745</v>
      </c>
      <c r="X659" s="80">
        <f t="shared" ca="1" si="423"/>
        <v>-8.3009101735934349E-4</v>
      </c>
      <c r="Y659" s="80">
        <f t="shared" ca="1" si="424"/>
        <v>-0.72109476250522164</v>
      </c>
      <c r="Z659" s="80">
        <f t="shared" ca="1" si="415"/>
        <v>0</v>
      </c>
      <c r="AA659" s="80">
        <f t="shared" ca="1" si="425"/>
        <v>0</v>
      </c>
      <c r="AB659" s="81">
        <f t="shared" ca="1" si="407"/>
        <v>-8.0689570387056E-2</v>
      </c>
      <c r="AC659" s="79">
        <f t="shared" ca="1" si="408"/>
        <v>1745.5037110213159</v>
      </c>
      <c r="AE659" s="55">
        <f t="shared" ca="1" si="426"/>
        <v>0</v>
      </c>
      <c r="AF659" s="78">
        <f t="shared" ca="1" si="427"/>
        <v>4.1504550867967176E-5</v>
      </c>
      <c r="AR659" s="69">
        <f t="shared" si="416"/>
        <v>55</v>
      </c>
      <c r="AS659" s="70">
        <f t="shared" si="428"/>
        <v>656</v>
      </c>
      <c r="AT659" s="71">
        <f t="shared" ca="1" si="400"/>
        <v>2.7389995352304418E-3</v>
      </c>
      <c r="AU659" s="72">
        <f t="shared" ca="1" si="417"/>
        <v>9.059659612918658E-3</v>
      </c>
      <c r="AV659" s="73">
        <f t="shared" ca="1" si="418"/>
        <v>1.0090596596129187</v>
      </c>
      <c r="AW659" s="74">
        <f ca="1">PRODUCT(AV$4:AV659)</f>
        <v>346.37527851107063</v>
      </c>
      <c r="BO659" s="70">
        <f t="shared" si="429"/>
        <v>656</v>
      </c>
      <c r="BP659" s="171">
        <f t="shared" ca="1" si="432"/>
        <v>0.1143</v>
      </c>
      <c r="BQ659" s="172">
        <f t="shared" ca="1" si="419"/>
        <v>9.059659612918658E-3</v>
      </c>
      <c r="BR659" s="172">
        <f t="shared" ca="1" si="431"/>
        <v>2.8870420669125287E-3</v>
      </c>
    </row>
    <row r="660" spans="5:70">
      <c r="E660">
        <f t="shared" si="433"/>
        <v>657</v>
      </c>
      <c r="F660" s="64">
        <f t="shared" si="420"/>
        <v>109.66666666666433</v>
      </c>
      <c r="G660" s="55">
        <f t="shared" si="401"/>
        <v>0</v>
      </c>
      <c r="H660" s="78">
        <f t="shared" si="430"/>
        <v>1</v>
      </c>
      <c r="I660" s="79">
        <f t="shared" ca="1" si="409"/>
        <v>13920018.671770304</v>
      </c>
      <c r="J660" s="79">
        <f t="shared" ca="1" si="402"/>
        <v>126110.63097171104</v>
      </c>
      <c r="K660" s="80">
        <f t="shared" ca="1" si="403"/>
        <v>-20</v>
      </c>
      <c r="L660" s="80">
        <f t="shared" ca="1" si="410"/>
        <v>-11600.015559808588</v>
      </c>
      <c r="M660" s="80">
        <f t="shared" ca="1" si="434"/>
        <v>0</v>
      </c>
      <c r="N660" s="80">
        <f t="shared" ca="1" si="411"/>
        <v>0</v>
      </c>
      <c r="O660" s="81">
        <f t="shared" ca="1" si="404"/>
        <v>-1944.1138067905574</v>
      </c>
      <c r="P660" s="79">
        <f t="shared" ca="1" si="405"/>
        <v>14032565.173375417</v>
      </c>
      <c r="R660">
        <f t="shared" ca="1" si="412"/>
        <v>777</v>
      </c>
      <c r="S660" s="78">
        <f t="shared" ca="1" si="421"/>
        <v>119.66666666666356</v>
      </c>
      <c r="T660" s="55">
        <f t="shared" ca="1" si="413"/>
        <v>0</v>
      </c>
      <c r="U660" s="78">
        <f t="shared" ca="1" si="414"/>
        <v>4.1504550867967176E-5</v>
      </c>
      <c r="V660" s="79">
        <f t="shared" ca="1" si="422"/>
        <v>1745.5037110213159</v>
      </c>
      <c r="W660" s="79">
        <f t="shared" ca="1" si="406"/>
        <v>15.813669474939456</v>
      </c>
      <c r="X660" s="80">
        <f t="shared" ca="1" si="423"/>
        <v>-8.3009101735934349E-4</v>
      </c>
      <c r="Y660" s="80">
        <f t="shared" ca="1" si="424"/>
        <v>-0.72729321292554838</v>
      </c>
      <c r="Z660" s="80">
        <f t="shared" ca="1" si="415"/>
        <v>0</v>
      </c>
      <c r="AA660" s="80">
        <f t="shared" ca="1" si="425"/>
        <v>0</v>
      </c>
      <c r="AB660" s="81">
        <f t="shared" ca="1" si="407"/>
        <v>-8.0689570387056E-2</v>
      </c>
      <c r="AC660" s="79">
        <f t="shared" ca="1" si="408"/>
        <v>1760.5085676219253</v>
      </c>
      <c r="AE660" s="55">
        <f t="shared" ca="1" si="426"/>
        <v>0</v>
      </c>
      <c r="AF660" s="78">
        <f t="shared" ca="1" si="427"/>
        <v>4.1504550867967176E-5</v>
      </c>
      <c r="AR660" s="69">
        <f t="shared" si="416"/>
        <v>55</v>
      </c>
      <c r="AS660" s="70">
        <f t="shared" si="428"/>
        <v>657</v>
      </c>
      <c r="AT660" s="71">
        <f t="shared" ca="1" si="400"/>
        <v>2.7141851317613115E-3</v>
      </c>
      <c r="AU660" s="72">
        <f t="shared" ca="1" si="417"/>
        <v>9.059659612918658E-3</v>
      </c>
      <c r="AV660" s="73">
        <f t="shared" ca="1" si="418"/>
        <v>1.0090596596129187</v>
      </c>
      <c r="AW660" s="74">
        <f ca="1">PRODUCT(AV$4:AV660)</f>
        <v>349.51332063271082</v>
      </c>
      <c r="BO660" s="70">
        <f t="shared" si="429"/>
        <v>657</v>
      </c>
      <c r="BP660" s="171">
        <f t="shared" ca="1" si="432"/>
        <v>0.1143</v>
      </c>
      <c r="BQ660" s="172">
        <f t="shared" ca="1" si="419"/>
        <v>9.059659612918658E-3</v>
      </c>
      <c r="BR660" s="172">
        <f t="shared" ca="1" si="431"/>
        <v>2.861121281986454E-3</v>
      </c>
    </row>
    <row r="661" spans="5:70">
      <c r="E661">
        <f t="shared" si="433"/>
        <v>658</v>
      </c>
      <c r="F661" s="64">
        <f t="shared" si="420"/>
        <v>109.74999999999766</v>
      </c>
      <c r="G661" s="55">
        <f t="shared" si="401"/>
        <v>0</v>
      </c>
      <c r="H661" s="78">
        <f t="shared" si="430"/>
        <v>1</v>
      </c>
      <c r="I661" s="79">
        <f t="shared" ca="1" si="409"/>
        <v>14032565.173375417</v>
      </c>
      <c r="J661" s="79">
        <f t="shared" ca="1" si="402"/>
        <v>127130.26396687816</v>
      </c>
      <c r="K661" s="80">
        <f t="shared" ca="1" si="403"/>
        <v>-20</v>
      </c>
      <c r="L661" s="80">
        <f t="shared" ca="1" si="410"/>
        <v>-11693.804311146181</v>
      </c>
      <c r="M661" s="80">
        <f t="shared" ca="1" si="434"/>
        <v>0</v>
      </c>
      <c r="N661" s="80">
        <f t="shared" ca="1" si="411"/>
        <v>0</v>
      </c>
      <c r="O661" s="81">
        <f t="shared" ca="1" si="404"/>
        <v>-1944.1138067905574</v>
      </c>
      <c r="P661" s="79">
        <f t="shared" ca="1" si="405"/>
        <v>14146037.519224359</v>
      </c>
      <c r="R661">
        <f t="shared" ca="1" si="412"/>
        <v>778</v>
      </c>
      <c r="S661" s="78">
        <f t="shared" ca="1" si="421"/>
        <v>119.74999999999689</v>
      </c>
      <c r="T661" s="55">
        <f t="shared" ca="1" si="413"/>
        <v>0</v>
      </c>
      <c r="U661" s="78">
        <f t="shared" ca="1" si="414"/>
        <v>4.1504550867967176E-5</v>
      </c>
      <c r="V661" s="79">
        <f t="shared" ca="1" si="422"/>
        <v>1760.5085676219253</v>
      </c>
      <c r="W661" s="79">
        <f t="shared" ca="1" si="406"/>
        <v>15.949608368281632</v>
      </c>
      <c r="X661" s="80">
        <f t="shared" ca="1" si="423"/>
        <v>-8.3009101735934349E-4</v>
      </c>
      <c r="Y661" s="80">
        <f t="shared" ca="1" si="424"/>
        <v>-0.73354523650913561</v>
      </c>
      <c r="Z661" s="80">
        <f t="shared" ca="1" si="415"/>
        <v>0</v>
      </c>
      <c r="AA661" s="80">
        <f t="shared" ca="1" si="425"/>
        <v>0</v>
      </c>
      <c r="AB661" s="81">
        <f t="shared" ca="1" si="407"/>
        <v>-8.0689570387056E-2</v>
      </c>
      <c r="AC661" s="79">
        <f t="shared" ca="1" si="408"/>
        <v>1775.6431110922933</v>
      </c>
      <c r="AE661" s="55">
        <f t="shared" ca="1" si="426"/>
        <v>0</v>
      </c>
      <c r="AF661" s="78">
        <f t="shared" ca="1" si="427"/>
        <v>4.1504550867967176E-5</v>
      </c>
      <c r="AR661" s="69">
        <f t="shared" si="416"/>
        <v>55</v>
      </c>
      <c r="AS661" s="70">
        <f t="shared" si="428"/>
        <v>658</v>
      </c>
      <c r="AT661" s="71">
        <f t="shared" ca="1" si="400"/>
        <v>2.6895955383411095E-3</v>
      </c>
      <c r="AU661" s="72">
        <f t="shared" ca="1" si="417"/>
        <v>9.059659612918658E-3</v>
      </c>
      <c r="AV661" s="73">
        <f t="shared" ca="1" si="418"/>
        <v>1.0090596596129187</v>
      </c>
      <c r="AW661" s="74">
        <f ca="1">PRODUCT(AV$4:AV661)</f>
        <v>352.67979234782405</v>
      </c>
      <c r="BO661" s="70">
        <f t="shared" si="429"/>
        <v>658</v>
      </c>
      <c r="BP661" s="171">
        <f t="shared" ca="1" si="432"/>
        <v>0.1143</v>
      </c>
      <c r="BQ661" s="172">
        <f t="shared" ca="1" si="419"/>
        <v>9.059659612918658E-3</v>
      </c>
      <c r="BR661" s="172">
        <f t="shared" ca="1" si="431"/>
        <v>2.8354332221387159E-3</v>
      </c>
    </row>
    <row r="662" spans="5:70">
      <c r="E662">
        <f t="shared" si="433"/>
        <v>659</v>
      </c>
      <c r="F662" s="64">
        <f t="shared" si="420"/>
        <v>109.83333333333098</v>
      </c>
      <c r="G662" s="55">
        <f t="shared" si="401"/>
        <v>0</v>
      </c>
      <c r="H662" s="78">
        <f t="shared" si="430"/>
        <v>1</v>
      </c>
      <c r="I662" s="79">
        <f t="shared" ca="1" si="409"/>
        <v>14146037.519224359</v>
      </c>
      <c r="J662" s="79">
        <f t="shared" ca="1" si="402"/>
        <v>128158.28479574897</v>
      </c>
      <c r="K662" s="80">
        <f t="shared" ca="1" si="403"/>
        <v>-20</v>
      </c>
      <c r="L662" s="80">
        <f t="shared" ca="1" si="410"/>
        <v>-11788.364599353634</v>
      </c>
      <c r="M662" s="80">
        <f t="shared" ca="1" si="434"/>
        <v>0</v>
      </c>
      <c r="N662" s="80">
        <f t="shared" ca="1" si="411"/>
        <v>0</v>
      </c>
      <c r="O662" s="81">
        <f t="shared" ca="1" si="404"/>
        <v>-1944.1138067905574</v>
      </c>
      <c r="P662" s="79">
        <f t="shared" ca="1" si="405"/>
        <v>14260443.325613962</v>
      </c>
      <c r="R662">
        <f t="shared" ca="1" si="412"/>
        <v>779</v>
      </c>
      <c r="S662" s="78">
        <f t="shared" ca="1" si="421"/>
        <v>119.83333333333022</v>
      </c>
      <c r="T662" s="55">
        <f t="shared" ca="1" si="413"/>
        <v>0</v>
      </c>
      <c r="U662" s="78">
        <f t="shared" ca="1" si="414"/>
        <v>4.1504550867967176E-5</v>
      </c>
      <c r="V662" s="79">
        <f t="shared" ca="1" si="422"/>
        <v>1775.6431110922933</v>
      </c>
      <c r="W662" s="79">
        <f t="shared" ca="1" si="406"/>
        <v>16.086722180520088</v>
      </c>
      <c r="X662" s="80">
        <f t="shared" ca="1" si="423"/>
        <v>-8.3009101735934349E-4</v>
      </c>
      <c r="Y662" s="80">
        <f t="shared" ca="1" si="424"/>
        <v>-0.73985129628845558</v>
      </c>
      <c r="Z662" s="80">
        <f t="shared" ca="1" si="415"/>
        <v>0</v>
      </c>
      <c r="AA662" s="80">
        <f t="shared" ca="1" si="425"/>
        <v>0</v>
      </c>
      <c r="AB662" s="81">
        <f t="shared" ca="1" si="407"/>
        <v>-8.0689570387056E-2</v>
      </c>
      <c r="AC662" s="79">
        <f t="shared" ca="1" si="408"/>
        <v>1790.9084623151207</v>
      </c>
      <c r="AE662" s="55">
        <f t="shared" ca="1" si="426"/>
        <v>0</v>
      </c>
      <c r="AF662" s="78">
        <f t="shared" ca="1" si="427"/>
        <v>4.1504550867967176E-5</v>
      </c>
      <c r="AR662" s="69">
        <f t="shared" si="416"/>
        <v>55</v>
      </c>
      <c r="AS662" s="70">
        <f t="shared" si="428"/>
        <v>659</v>
      </c>
      <c r="AT662" s="71">
        <f t="shared" ca="1" si="400"/>
        <v>2.6652287182673145E-3</v>
      </c>
      <c r="AU662" s="72">
        <f t="shared" ca="1" si="417"/>
        <v>9.059659612918658E-3</v>
      </c>
      <c r="AV662" s="73">
        <f t="shared" ca="1" si="418"/>
        <v>1.0090596596129187</v>
      </c>
      <c r="AW662" s="74">
        <f ca="1">PRODUCT(AV$4:AV662)</f>
        <v>355.87495121885019</v>
      </c>
      <c r="BO662" s="70">
        <f t="shared" si="429"/>
        <v>659</v>
      </c>
      <c r="BP662" s="171">
        <f t="shared" ca="1" si="432"/>
        <v>0.1143</v>
      </c>
      <c r="BQ662" s="172">
        <f t="shared" ca="1" si="419"/>
        <v>9.059659612918658E-3</v>
      </c>
      <c r="BR662" s="172">
        <f t="shared" ca="1" si="431"/>
        <v>2.8099757978892995E-3</v>
      </c>
    </row>
    <row r="663" spans="5:70">
      <c r="E663">
        <f t="shared" si="433"/>
        <v>660</v>
      </c>
      <c r="F663" s="64">
        <f t="shared" si="420"/>
        <v>109.91666666666431</v>
      </c>
      <c r="G663" s="55">
        <f t="shared" si="401"/>
        <v>0</v>
      </c>
      <c r="H663" s="78">
        <f t="shared" si="430"/>
        <v>1</v>
      </c>
      <c r="I663" s="79">
        <f t="shared" ca="1" si="409"/>
        <v>14260443.325613962</v>
      </c>
      <c r="J663" s="79">
        <f t="shared" ca="1" si="402"/>
        <v>129194.76245938025</v>
      </c>
      <c r="K663" s="80">
        <f t="shared" ca="1" si="403"/>
        <v>-20</v>
      </c>
      <c r="L663" s="80">
        <f t="shared" ca="1" si="410"/>
        <v>-11883.70277134497</v>
      </c>
      <c r="M663" s="80">
        <f t="shared" ca="1" si="434"/>
        <v>0</v>
      </c>
      <c r="N663" s="80">
        <f t="shared" ca="1" si="411"/>
        <v>0</v>
      </c>
      <c r="O663" s="81">
        <f t="shared" ca="1" si="404"/>
        <v>-1944.1138067905574</v>
      </c>
      <c r="P663" s="79">
        <f t="shared" ca="1" si="405"/>
        <v>14375790.271495208</v>
      </c>
      <c r="R663">
        <f t="shared" ca="1" si="412"/>
        <v>780</v>
      </c>
      <c r="S663" s="78">
        <f t="shared" ca="1" si="421"/>
        <v>119.91666666666355</v>
      </c>
      <c r="T663" s="55">
        <f t="shared" ca="1" si="413"/>
        <v>0</v>
      </c>
      <c r="U663" s="78">
        <f t="shared" ca="1" si="414"/>
        <v>4.1504550867967176E-5</v>
      </c>
      <c r="V663" s="79">
        <f t="shared" ca="1" si="422"/>
        <v>1790.9084623151207</v>
      </c>
      <c r="W663" s="79">
        <f t="shared" ca="1" si="406"/>
        <v>16.225021066470557</v>
      </c>
      <c r="X663" s="80">
        <f t="shared" ca="1" si="423"/>
        <v>-8.3009101735934349E-4</v>
      </c>
      <c r="Y663" s="80">
        <f t="shared" ca="1" si="424"/>
        <v>-0.74621185929796696</v>
      </c>
      <c r="Z663" s="80">
        <f t="shared" ca="1" si="415"/>
        <v>0</v>
      </c>
      <c r="AA663" s="80">
        <f t="shared" ca="1" si="425"/>
        <v>0</v>
      </c>
      <c r="AB663" s="81">
        <f t="shared" ca="1" si="407"/>
        <v>-8.0689570387056E-2</v>
      </c>
      <c r="AC663" s="79">
        <f t="shared" ca="1" si="408"/>
        <v>1806.3057518608889</v>
      </c>
      <c r="AE663" s="55">
        <f t="shared" ca="1" si="426"/>
        <v>0</v>
      </c>
      <c r="AF663" s="78">
        <f t="shared" ca="1" si="427"/>
        <v>4.1504550867967176E-5</v>
      </c>
      <c r="AR663" s="69">
        <f t="shared" si="416"/>
        <v>55</v>
      </c>
      <c r="AS663" s="70">
        <f t="shared" si="428"/>
        <v>660</v>
      </c>
      <c r="AT663" s="71">
        <f t="shared" ref="AT663:AT726" ca="1" si="435">(1-AU663)*AT662</f>
        <v>2.6410826532892373E-3</v>
      </c>
      <c r="AU663" s="72">
        <f t="shared" ca="1" si="417"/>
        <v>9.059659612918658E-3</v>
      </c>
      <c r="AV663" s="73">
        <f t="shared" ca="1" si="418"/>
        <v>1.0090596596129187</v>
      </c>
      <c r="AW663" s="74">
        <f ca="1">PRODUCT(AV$4:AV663)</f>
        <v>359.099057141657</v>
      </c>
      <c r="BO663" s="70">
        <f t="shared" si="429"/>
        <v>660</v>
      </c>
      <c r="BP663" s="171">
        <f t="shared" ca="1" si="432"/>
        <v>0.1143</v>
      </c>
      <c r="BQ663" s="172">
        <f t="shared" ca="1" si="419"/>
        <v>9.059659612918658E-3</v>
      </c>
      <c r="BR663" s="172">
        <f t="shared" ca="1" si="431"/>
        <v>2.784746938518207E-3</v>
      </c>
    </row>
    <row r="664" spans="5:70">
      <c r="E664">
        <f t="shared" si="433"/>
        <v>661</v>
      </c>
      <c r="F664" s="64">
        <f t="shared" si="420"/>
        <v>109.99999999999764</v>
      </c>
      <c r="G664" s="55">
        <f t="shared" si="401"/>
        <v>0</v>
      </c>
      <c r="H664" s="78">
        <f t="shared" si="430"/>
        <v>1</v>
      </c>
      <c r="I664" s="79">
        <f t="shared" ca="1" si="409"/>
        <v>14375790.271495208</v>
      </c>
      <c r="J664" s="79">
        <f t="shared" ca="1" si="402"/>
        <v>130239.76652645408</v>
      </c>
      <c r="K664" s="80">
        <f t="shared" ca="1" si="403"/>
        <v>-20</v>
      </c>
      <c r="L664" s="80">
        <f t="shared" ca="1" si="410"/>
        <v>-11979.825226246008</v>
      </c>
      <c r="M664" s="80">
        <f t="shared" ca="1" si="434"/>
        <v>-107818.42703621405</v>
      </c>
      <c r="N664" s="80">
        <f t="shared" ca="1" si="411"/>
        <v>0</v>
      </c>
      <c r="O664" s="81">
        <f t="shared" ca="1" si="404"/>
        <v>-1944.1138067905574</v>
      </c>
      <c r="P664" s="79">
        <f t="shared" ca="1" si="405"/>
        <v>14384267.671952412</v>
      </c>
      <c r="R664">
        <f t="shared" ca="1" si="412"/>
        <v>781</v>
      </c>
      <c r="S664" s="78">
        <f t="shared" ca="1" si="421"/>
        <v>119.99999999999687</v>
      </c>
      <c r="T664" s="55">
        <f t="shared" ca="1" si="413"/>
        <v>0</v>
      </c>
      <c r="U664" s="78">
        <f t="shared" ca="1" si="414"/>
        <v>4.1504550867967176E-5</v>
      </c>
      <c r="V664" s="79">
        <f t="shared" ca="1" si="422"/>
        <v>1806.3057518608889</v>
      </c>
      <c r="W664" s="79">
        <f t="shared" ca="1" si="406"/>
        <v>16.364515268716765</v>
      </c>
      <c r="X664" s="80">
        <f t="shared" ca="1" si="423"/>
        <v>-8.3009101735934349E-4</v>
      </c>
      <c r="Y664" s="80">
        <f t="shared" ca="1" si="424"/>
        <v>-0.75262739660870381</v>
      </c>
      <c r="Z664" s="80">
        <f t="shared" ca="1" si="415"/>
        <v>-13.547293138956666</v>
      </c>
      <c r="AA664" s="80">
        <f t="shared" ca="1" si="425"/>
        <v>0</v>
      </c>
      <c r="AB664" s="81">
        <f t="shared" ca="1" si="407"/>
        <v>-8.0689570387056E-2</v>
      </c>
      <c r="AC664" s="79">
        <f t="shared" ca="1" si="408"/>
        <v>1808.2888269326359</v>
      </c>
      <c r="AE664" s="55">
        <f t="shared" ca="1" si="426"/>
        <v>0</v>
      </c>
      <c r="AF664" s="78">
        <f t="shared" ca="1" si="427"/>
        <v>4.1504550867967176E-5</v>
      </c>
      <c r="AR664" s="69">
        <f t="shared" si="416"/>
        <v>56</v>
      </c>
      <c r="AS664" s="70">
        <f t="shared" si="428"/>
        <v>661</v>
      </c>
      <c r="AT664" s="71">
        <f t="shared" ca="1" si="435"/>
        <v>2.6171553434408529E-3</v>
      </c>
      <c r="AU664" s="72">
        <f t="shared" ca="1" si="417"/>
        <v>9.059659612918658E-3</v>
      </c>
      <c r="AV664" s="73">
        <f t="shared" ca="1" si="418"/>
        <v>1.0090596596129187</v>
      </c>
      <c r="AW664" s="74">
        <f ca="1">PRODUCT(AV$4:AV664)</f>
        <v>362.35237236668041</v>
      </c>
      <c r="BO664" s="70">
        <f t="shared" si="429"/>
        <v>661</v>
      </c>
      <c r="BP664" s="171">
        <f t="shared" ca="1" si="432"/>
        <v>0.1143</v>
      </c>
      <c r="BQ664" s="172">
        <f t="shared" ca="1" si="419"/>
        <v>9.059659612918658E-3</v>
      </c>
      <c r="BR664" s="172">
        <f t="shared" ca="1" si="431"/>
        <v>2.7597445918970268E-3</v>
      </c>
    </row>
    <row r="665" spans="5:70">
      <c r="E665">
        <f t="shared" si="433"/>
        <v>662</v>
      </c>
      <c r="F665" s="64">
        <f t="shared" si="420"/>
        <v>110.08333333333097</v>
      </c>
      <c r="G665" s="55">
        <f t="shared" si="401"/>
        <v>0</v>
      </c>
      <c r="H665" s="78">
        <f t="shared" si="430"/>
        <v>1</v>
      </c>
      <c r="I665" s="79">
        <f t="shared" ca="1" si="409"/>
        <v>14384267.671952412</v>
      </c>
      <c r="J665" s="79">
        <f t="shared" ca="1" si="402"/>
        <v>130316.56888899875</v>
      </c>
      <c r="K665" s="80">
        <f t="shared" ca="1" si="403"/>
        <v>-20</v>
      </c>
      <c r="L665" s="80">
        <f t="shared" ca="1" si="410"/>
        <v>-11986.889726627011</v>
      </c>
      <c r="M665" s="80">
        <f t="shared" ca="1" si="434"/>
        <v>0</v>
      </c>
      <c r="N665" s="80">
        <f t="shared" ca="1" si="411"/>
        <v>0</v>
      </c>
      <c r="O665" s="81">
        <f t="shared" ca="1" si="404"/>
        <v>-1944.1138067905574</v>
      </c>
      <c r="P665" s="79">
        <f t="shared" ca="1" si="405"/>
        <v>14500633.237307994</v>
      </c>
      <c r="R665">
        <f t="shared" ca="1" si="412"/>
        <v>782</v>
      </c>
      <c r="S665" s="78">
        <f t="shared" ca="1" si="421"/>
        <v>120.0833333333302</v>
      </c>
      <c r="T665" s="55">
        <f t="shared" ca="1" si="413"/>
        <v>0</v>
      </c>
      <c r="U665" s="78">
        <f t="shared" ca="1" si="414"/>
        <v>4.1504550867967176E-5</v>
      </c>
      <c r="V665" s="79">
        <f t="shared" ca="1" si="422"/>
        <v>1808.2888269326359</v>
      </c>
      <c r="W665" s="79">
        <f t="shared" ca="1" si="406"/>
        <v>16.382481253853658</v>
      </c>
      <c r="X665" s="80">
        <f t="shared" ca="1" si="423"/>
        <v>-8.3009101735934349E-4</v>
      </c>
      <c r="Y665" s="80">
        <f t="shared" ca="1" si="424"/>
        <v>-0.75345367788859829</v>
      </c>
      <c r="Z665" s="80">
        <f t="shared" ca="1" si="415"/>
        <v>0</v>
      </c>
      <c r="AA665" s="80">
        <f t="shared" ca="1" si="425"/>
        <v>0</v>
      </c>
      <c r="AB665" s="81">
        <f t="shared" ca="1" si="407"/>
        <v>-8.0689570387056E-2</v>
      </c>
      <c r="AC665" s="79">
        <f t="shared" ca="1" si="408"/>
        <v>1823.8363348471967</v>
      </c>
      <c r="AE665" s="55">
        <f t="shared" ca="1" si="426"/>
        <v>0</v>
      </c>
      <c r="AF665" s="78">
        <f t="shared" ca="1" si="427"/>
        <v>4.1504550867967176E-5</v>
      </c>
      <c r="AR665" s="69">
        <f t="shared" si="416"/>
        <v>56</v>
      </c>
      <c r="AS665" s="70">
        <f t="shared" si="428"/>
        <v>662</v>
      </c>
      <c r="AT665" s="71">
        <f t="shared" ca="1" si="435"/>
        <v>2.5934448068751477E-3</v>
      </c>
      <c r="AU665" s="72">
        <f t="shared" ca="1" si="417"/>
        <v>9.059659612918658E-3</v>
      </c>
      <c r="AV665" s="73">
        <f t="shared" ca="1" si="418"/>
        <v>1.0090596596129187</v>
      </c>
      <c r="AW665" s="74">
        <f ca="1">PRODUCT(AV$4:AV665)</f>
        <v>365.63516152025608</v>
      </c>
      <c r="BO665" s="70">
        <f t="shared" si="429"/>
        <v>662</v>
      </c>
      <c r="BP665" s="171">
        <f t="shared" ca="1" si="432"/>
        <v>0.1143</v>
      </c>
      <c r="BQ665" s="172">
        <f t="shared" ca="1" si="419"/>
        <v>9.059659612918658E-3</v>
      </c>
      <c r="BR665" s="172">
        <f t="shared" ca="1" si="431"/>
        <v>2.7349667243220101E-3</v>
      </c>
    </row>
    <row r="666" spans="5:70">
      <c r="E666">
        <f t="shared" si="433"/>
        <v>663</v>
      </c>
      <c r="F666" s="64">
        <f t="shared" si="420"/>
        <v>110.1666666666643</v>
      </c>
      <c r="G666" s="55">
        <f t="shared" si="401"/>
        <v>0</v>
      </c>
      <c r="H666" s="78">
        <f t="shared" si="430"/>
        <v>1</v>
      </c>
      <c r="I666" s="79">
        <f t="shared" ca="1" si="409"/>
        <v>14500633.237307994</v>
      </c>
      <c r="J666" s="79">
        <f t="shared" ca="1" si="402"/>
        <v>131370.80130178516</v>
      </c>
      <c r="K666" s="80">
        <f t="shared" ca="1" si="403"/>
        <v>-20</v>
      </c>
      <c r="L666" s="80">
        <f t="shared" ca="1" si="410"/>
        <v>-12083.861031089995</v>
      </c>
      <c r="M666" s="80">
        <f t="shared" ca="1" si="434"/>
        <v>0</v>
      </c>
      <c r="N666" s="80">
        <f t="shared" ca="1" si="411"/>
        <v>0</v>
      </c>
      <c r="O666" s="81">
        <f t="shared" ca="1" si="404"/>
        <v>-1944.1138067905574</v>
      </c>
      <c r="P666" s="79">
        <f t="shared" ca="1" si="405"/>
        <v>14617956.063771898</v>
      </c>
      <c r="R666">
        <f t="shared" ca="1" si="412"/>
        <v>783</v>
      </c>
      <c r="S666" s="78">
        <f t="shared" ca="1" si="421"/>
        <v>120.16666666666353</v>
      </c>
      <c r="T666" s="55">
        <f t="shared" ca="1" si="413"/>
        <v>0</v>
      </c>
      <c r="U666" s="78">
        <f t="shared" ca="1" si="414"/>
        <v>4.1504550867967176E-5</v>
      </c>
      <c r="V666" s="79">
        <f t="shared" ca="1" si="422"/>
        <v>1823.8363348471967</v>
      </c>
      <c r="W666" s="79">
        <f t="shared" ca="1" si="406"/>
        <v>16.523336383388738</v>
      </c>
      <c r="X666" s="80">
        <f t="shared" ca="1" si="423"/>
        <v>-8.3009101735934349E-4</v>
      </c>
      <c r="Y666" s="80">
        <f t="shared" ca="1" si="424"/>
        <v>-0.75993180618633205</v>
      </c>
      <c r="Z666" s="80">
        <f t="shared" ca="1" si="415"/>
        <v>0</v>
      </c>
      <c r="AA666" s="80">
        <f t="shared" ca="1" si="425"/>
        <v>0</v>
      </c>
      <c r="AB666" s="81">
        <f t="shared" ca="1" si="407"/>
        <v>-8.0689570387056E-2</v>
      </c>
      <c r="AC666" s="79">
        <f t="shared" ca="1" si="408"/>
        <v>1839.5182197629947</v>
      </c>
      <c r="AE666" s="55">
        <f t="shared" ca="1" si="426"/>
        <v>0</v>
      </c>
      <c r="AF666" s="78">
        <f t="shared" ca="1" si="427"/>
        <v>4.1504550867967176E-5</v>
      </c>
      <c r="AR666" s="69">
        <f t="shared" si="416"/>
        <v>56</v>
      </c>
      <c r="AS666" s="70">
        <f t="shared" si="428"/>
        <v>663</v>
      </c>
      <c r="AT666" s="71">
        <f t="shared" ca="1" si="435"/>
        <v>2.5699490796999673E-3</v>
      </c>
      <c r="AU666" s="72">
        <f t="shared" ca="1" si="417"/>
        <v>9.059659612918658E-3</v>
      </c>
      <c r="AV666" s="73">
        <f t="shared" ca="1" si="418"/>
        <v>1.0090596596129187</v>
      </c>
      <c r="AW666" s="74">
        <f ca="1">PRODUCT(AV$4:AV666)</f>
        <v>368.94769162614415</v>
      </c>
      <c r="BO666" s="70">
        <f t="shared" si="429"/>
        <v>663</v>
      </c>
      <c r="BP666" s="171">
        <f t="shared" ca="1" si="432"/>
        <v>0.1143</v>
      </c>
      <c r="BQ666" s="172">
        <f t="shared" ca="1" si="419"/>
        <v>9.059659612918658E-3</v>
      </c>
      <c r="BR666" s="172">
        <f t="shared" ca="1" si="431"/>
        <v>2.7104113203486498E-3</v>
      </c>
    </row>
    <row r="667" spans="5:70">
      <c r="E667">
        <f t="shared" si="433"/>
        <v>664</v>
      </c>
      <c r="F667" s="64">
        <f t="shared" si="420"/>
        <v>110.24999999999763</v>
      </c>
      <c r="G667" s="55">
        <f t="shared" si="401"/>
        <v>0</v>
      </c>
      <c r="H667" s="78">
        <f t="shared" si="430"/>
        <v>1</v>
      </c>
      <c r="I667" s="79">
        <f t="shared" ca="1" si="409"/>
        <v>14617956.063771898</v>
      </c>
      <c r="J667" s="79">
        <f t="shared" ca="1" si="402"/>
        <v>132433.70617437366</v>
      </c>
      <c r="K667" s="80">
        <f t="shared" ca="1" si="403"/>
        <v>-20</v>
      </c>
      <c r="L667" s="80">
        <f t="shared" ca="1" si="410"/>
        <v>-12181.63005314325</v>
      </c>
      <c r="M667" s="80">
        <f t="shared" ca="1" si="434"/>
        <v>0</v>
      </c>
      <c r="N667" s="80">
        <f t="shared" ca="1" si="411"/>
        <v>0</v>
      </c>
      <c r="O667" s="81">
        <f t="shared" ca="1" si="404"/>
        <v>-1944.1138067905574</v>
      </c>
      <c r="P667" s="79">
        <f t="shared" ca="1" si="405"/>
        <v>14736244.026086338</v>
      </c>
      <c r="R667">
        <f t="shared" ca="1" si="412"/>
        <v>784</v>
      </c>
      <c r="S667" s="78">
        <f t="shared" ca="1" si="421"/>
        <v>120.24999999999686</v>
      </c>
      <c r="T667" s="55">
        <f t="shared" ca="1" si="413"/>
        <v>0</v>
      </c>
      <c r="U667" s="78">
        <f t="shared" ca="1" si="414"/>
        <v>4.1504550867967176E-5</v>
      </c>
      <c r="V667" s="79">
        <f t="shared" ca="1" si="422"/>
        <v>1839.5182197629947</v>
      </c>
      <c r="W667" s="79">
        <f t="shared" ca="1" si="406"/>
        <v>16.66540892281483</v>
      </c>
      <c r="X667" s="80">
        <f t="shared" ca="1" si="423"/>
        <v>-8.3009101735934349E-4</v>
      </c>
      <c r="Y667" s="80">
        <f t="shared" ca="1" si="424"/>
        <v>-0.76646592490124787</v>
      </c>
      <c r="Z667" s="80">
        <f t="shared" ca="1" si="415"/>
        <v>0</v>
      </c>
      <c r="AA667" s="80">
        <f t="shared" ca="1" si="425"/>
        <v>0</v>
      </c>
      <c r="AB667" s="81">
        <f t="shared" ca="1" si="407"/>
        <v>-8.0689570387056E-2</v>
      </c>
      <c r="AC667" s="79">
        <f t="shared" ca="1" si="408"/>
        <v>1855.3356430995038</v>
      </c>
      <c r="AE667" s="55">
        <f t="shared" ca="1" si="426"/>
        <v>0</v>
      </c>
      <c r="AF667" s="78">
        <f t="shared" ca="1" si="427"/>
        <v>4.1504550867967176E-5</v>
      </c>
      <c r="AR667" s="69">
        <f t="shared" si="416"/>
        <v>56</v>
      </c>
      <c r="AS667" s="70">
        <f t="shared" si="428"/>
        <v>664</v>
      </c>
      <c r="AT667" s="71">
        <f t="shared" ca="1" si="435"/>
        <v>2.5466662158153521E-3</v>
      </c>
      <c r="AU667" s="72">
        <f t="shared" ca="1" si="417"/>
        <v>9.059659612918658E-3</v>
      </c>
      <c r="AV667" s="73">
        <f t="shared" ca="1" si="418"/>
        <v>1.0090596596129187</v>
      </c>
      <c r="AW667" s="74">
        <f ca="1">PRODUCT(AV$4:AV667)</f>
        <v>372.29023212724911</v>
      </c>
      <c r="BO667" s="70">
        <f t="shared" si="429"/>
        <v>664</v>
      </c>
      <c r="BP667" s="171">
        <f t="shared" ca="1" si="432"/>
        <v>0.1143</v>
      </c>
      <c r="BQ667" s="172">
        <f t="shared" ca="1" si="419"/>
        <v>9.059659612918658E-3</v>
      </c>
      <c r="BR667" s="172">
        <f t="shared" ca="1" si="431"/>
        <v>2.6860763826277428E-3</v>
      </c>
    </row>
    <row r="668" spans="5:70">
      <c r="E668">
        <f t="shared" si="433"/>
        <v>665</v>
      </c>
      <c r="F668" s="64">
        <f t="shared" si="420"/>
        <v>110.33333333333096</v>
      </c>
      <c r="G668" s="55">
        <f t="shared" si="401"/>
        <v>0</v>
      </c>
      <c r="H668" s="78">
        <f t="shared" si="430"/>
        <v>1</v>
      </c>
      <c r="I668" s="79">
        <f t="shared" ca="1" si="409"/>
        <v>14736244.026086338</v>
      </c>
      <c r="J668" s="79">
        <f t="shared" ca="1" si="402"/>
        <v>133505.35484924825</v>
      </c>
      <c r="K668" s="80">
        <f t="shared" ca="1" si="403"/>
        <v>-20</v>
      </c>
      <c r="L668" s="80">
        <f t="shared" ca="1" si="410"/>
        <v>-12280.20335507195</v>
      </c>
      <c r="M668" s="80">
        <f t="shared" ca="1" si="434"/>
        <v>0</v>
      </c>
      <c r="N668" s="80">
        <f t="shared" ca="1" si="411"/>
        <v>0</v>
      </c>
      <c r="O668" s="81">
        <f t="shared" ca="1" si="404"/>
        <v>-1944.1138067905574</v>
      </c>
      <c r="P668" s="79">
        <f t="shared" ca="1" si="405"/>
        <v>14855505.063773725</v>
      </c>
      <c r="R668">
        <f t="shared" ca="1" si="412"/>
        <v>785</v>
      </c>
      <c r="S668" s="78">
        <f t="shared" ca="1" si="421"/>
        <v>120.33333333333019</v>
      </c>
      <c r="T668" s="55">
        <f t="shared" ca="1" si="413"/>
        <v>0</v>
      </c>
      <c r="U668" s="78">
        <f t="shared" ca="1" si="414"/>
        <v>4.1504550867967176E-5</v>
      </c>
      <c r="V668" s="79">
        <f t="shared" ca="1" si="422"/>
        <v>1855.3356430995038</v>
      </c>
      <c r="W668" s="79">
        <f t="shared" ca="1" si="406"/>
        <v>16.808709394197042</v>
      </c>
      <c r="X668" s="80">
        <f t="shared" ca="1" si="423"/>
        <v>-8.3009101735934349E-4</v>
      </c>
      <c r="Y668" s="80">
        <f t="shared" ca="1" si="424"/>
        <v>-0.77305651795812669</v>
      </c>
      <c r="Z668" s="80">
        <f t="shared" ca="1" si="415"/>
        <v>0</v>
      </c>
      <c r="AA668" s="80">
        <f t="shared" ca="1" si="425"/>
        <v>0</v>
      </c>
      <c r="AB668" s="81">
        <f t="shared" ca="1" si="407"/>
        <v>-8.0689570387056E-2</v>
      </c>
      <c r="AC668" s="79">
        <f t="shared" ca="1" si="408"/>
        <v>1871.2897763143383</v>
      </c>
      <c r="AE668" s="55">
        <f t="shared" ca="1" si="426"/>
        <v>0</v>
      </c>
      <c r="AF668" s="78">
        <f t="shared" ca="1" si="427"/>
        <v>4.1504550867967176E-5</v>
      </c>
      <c r="AR668" s="69">
        <f t="shared" si="416"/>
        <v>56</v>
      </c>
      <c r="AS668" s="70">
        <f t="shared" si="428"/>
        <v>665</v>
      </c>
      <c r="AT668" s="71">
        <f t="shared" ca="1" si="435"/>
        <v>2.5235942867523455E-3</v>
      </c>
      <c r="AU668" s="72">
        <f t="shared" ca="1" si="417"/>
        <v>9.059659612918658E-3</v>
      </c>
      <c r="AV668" s="73">
        <f t="shared" ca="1" si="418"/>
        <v>1.0090596596129187</v>
      </c>
      <c r="AW668" s="74">
        <f ca="1">PRODUCT(AV$4:AV668)</f>
        <v>375.66305490753649</v>
      </c>
      <c r="BO668" s="70">
        <f t="shared" si="429"/>
        <v>665</v>
      </c>
      <c r="BP668" s="171">
        <f t="shared" ca="1" si="432"/>
        <v>0.1143</v>
      </c>
      <c r="BQ668" s="172">
        <f t="shared" ca="1" si="419"/>
        <v>9.059659612918658E-3</v>
      </c>
      <c r="BR668" s="172">
        <f t="shared" ca="1" si="431"/>
        <v>2.6619599317429239E-3</v>
      </c>
    </row>
    <row r="669" spans="5:70">
      <c r="E669">
        <f t="shared" si="433"/>
        <v>666</v>
      </c>
      <c r="F669" s="64">
        <f t="shared" si="420"/>
        <v>110.41666666666428</v>
      </c>
      <c r="G669" s="55">
        <f t="shared" si="401"/>
        <v>0</v>
      </c>
      <c r="H669" s="78">
        <f t="shared" si="430"/>
        <v>1</v>
      </c>
      <c r="I669" s="79">
        <f t="shared" ca="1" si="409"/>
        <v>14855505.063773725</v>
      </c>
      <c r="J669" s="79">
        <f t="shared" ca="1" si="402"/>
        <v>134585.81925577944</v>
      </c>
      <c r="K669" s="80">
        <f t="shared" ca="1" si="403"/>
        <v>-20</v>
      </c>
      <c r="L669" s="80">
        <f t="shared" ca="1" si="410"/>
        <v>-12379.587553144771</v>
      </c>
      <c r="M669" s="80">
        <f t="shared" ca="1" si="434"/>
        <v>0</v>
      </c>
      <c r="N669" s="80">
        <f t="shared" ca="1" si="411"/>
        <v>0</v>
      </c>
      <c r="O669" s="81">
        <f t="shared" ca="1" si="404"/>
        <v>-1944.1138067905574</v>
      </c>
      <c r="P669" s="79">
        <f t="shared" ca="1" si="405"/>
        <v>14975747.181669569</v>
      </c>
      <c r="R669">
        <f t="shared" ca="1" si="412"/>
        <v>786</v>
      </c>
      <c r="S669" s="78">
        <f t="shared" ca="1" si="421"/>
        <v>120.41666666666352</v>
      </c>
      <c r="T669" s="55">
        <f t="shared" ca="1" si="413"/>
        <v>0</v>
      </c>
      <c r="U669" s="78">
        <f t="shared" ca="1" si="414"/>
        <v>4.1504550867967176E-5</v>
      </c>
      <c r="V669" s="79">
        <f t="shared" ca="1" si="422"/>
        <v>1871.2897763143383</v>
      </c>
      <c r="W669" s="79">
        <f t="shared" ca="1" si="406"/>
        <v>16.953248410542599</v>
      </c>
      <c r="X669" s="80">
        <f t="shared" ca="1" si="423"/>
        <v>-8.3009101735934349E-4</v>
      </c>
      <c r="Y669" s="80">
        <f t="shared" ca="1" si="424"/>
        <v>-0.7797040734643077</v>
      </c>
      <c r="Z669" s="80">
        <f t="shared" ca="1" si="415"/>
        <v>0</v>
      </c>
      <c r="AA669" s="80">
        <f t="shared" ca="1" si="425"/>
        <v>0</v>
      </c>
      <c r="AB669" s="81">
        <f t="shared" ca="1" si="407"/>
        <v>-8.0689570387056E-2</v>
      </c>
      <c r="AC669" s="79">
        <f t="shared" ca="1" si="408"/>
        <v>1887.3818009900122</v>
      </c>
      <c r="AE669" s="55">
        <f t="shared" ca="1" si="426"/>
        <v>0</v>
      </c>
      <c r="AF669" s="78">
        <f t="shared" ca="1" si="427"/>
        <v>4.1504550867967176E-5</v>
      </c>
      <c r="AR669" s="69">
        <f t="shared" si="416"/>
        <v>56</v>
      </c>
      <c r="AS669" s="70">
        <f t="shared" si="428"/>
        <v>666</v>
      </c>
      <c r="AT669" s="71">
        <f t="shared" ca="1" si="435"/>
        <v>2.5007313815132628E-3</v>
      </c>
      <c r="AU669" s="72">
        <f t="shared" ca="1" si="417"/>
        <v>9.059659612918658E-3</v>
      </c>
      <c r="AV669" s="73">
        <f t="shared" ca="1" si="418"/>
        <v>1.0090596596129187</v>
      </c>
      <c r="AW669" s="74">
        <f ca="1">PRODUCT(AV$4:AV669)</f>
        <v>379.06643431414795</v>
      </c>
      <c r="BO669" s="70">
        <f t="shared" si="429"/>
        <v>666</v>
      </c>
      <c r="BP669" s="171">
        <f t="shared" ca="1" si="432"/>
        <v>0.1143</v>
      </c>
      <c r="BQ669" s="172">
        <f t="shared" ca="1" si="419"/>
        <v>9.059659612918658E-3</v>
      </c>
      <c r="BR669" s="172">
        <f t="shared" ca="1" si="431"/>
        <v>2.6380600060496597E-3</v>
      </c>
    </row>
    <row r="670" spans="5:70">
      <c r="E670">
        <f t="shared" si="433"/>
        <v>667</v>
      </c>
      <c r="F670" s="64">
        <f t="shared" si="420"/>
        <v>110.49999999999761</v>
      </c>
      <c r="G670" s="55">
        <f t="shared" si="401"/>
        <v>0</v>
      </c>
      <c r="H670" s="78">
        <f t="shared" si="430"/>
        <v>1</v>
      </c>
      <c r="I670" s="79">
        <f t="shared" ca="1" si="409"/>
        <v>14975747.181669569</v>
      </c>
      <c r="J670" s="79">
        <f t="shared" ca="1" si="402"/>
        <v>135675.1719150522</v>
      </c>
      <c r="K670" s="80">
        <f t="shared" ca="1" si="403"/>
        <v>-20</v>
      </c>
      <c r="L670" s="80">
        <f t="shared" ca="1" si="410"/>
        <v>-12479.789318057974</v>
      </c>
      <c r="M670" s="80">
        <f t="shared" ca="1" si="434"/>
        <v>0</v>
      </c>
      <c r="N670" s="80">
        <f t="shared" ca="1" si="411"/>
        <v>0</v>
      </c>
      <c r="O670" s="81">
        <f t="shared" ca="1" si="404"/>
        <v>-1944.1138067905574</v>
      </c>
      <c r="P670" s="79">
        <f t="shared" ca="1" si="405"/>
        <v>15096978.450459773</v>
      </c>
      <c r="R670">
        <f t="shared" ca="1" si="412"/>
        <v>787</v>
      </c>
      <c r="S670" s="78">
        <f t="shared" ca="1" si="421"/>
        <v>120.49999999999685</v>
      </c>
      <c r="T670" s="55">
        <f t="shared" ca="1" si="413"/>
        <v>0</v>
      </c>
      <c r="U670" s="78">
        <f t="shared" ca="1" si="414"/>
        <v>4.1504550867967176E-5</v>
      </c>
      <c r="V670" s="79">
        <f t="shared" ca="1" si="422"/>
        <v>1887.3818009900122</v>
      </c>
      <c r="W670" s="79">
        <f t="shared" ca="1" si="406"/>
        <v>17.099036676586891</v>
      </c>
      <c r="X670" s="80">
        <f t="shared" ca="1" si="423"/>
        <v>-8.3009101735934349E-4</v>
      </c>
      <c r="Y670" s="80">
        <f t="shared" ca="1" si="424"/>
        <v>-0.7864090837458384</v>
      </c>
      <c r="Z670" s="80">
        <f t="shared" ca="1" si="415"/>
        <v>0</v>
      </c>
      <c r="AA670" s="80">
        <f t="shared" ca="1" si="425"/>
        <v>0</v>
      </c>
      <c r="AB670" s="81">
        <f t="shared" ca="1" si="407"/>
        <v>-8.0689570387056E-2</v>
      </c>
      <c r="AC670" s="79">
        <f t="shared" ca="1" si="408"/>
        <v>1903.6129089214487</v>
      </c>
      <c r="AE670" s="55">
        <f t="shared" ca="1" si="426"/>
        <v>0</v>
      </c>
      <c r="AF670" s="78">
        <f t="shared" ca="1" si="427"/>
        <v>4.1504550867967176E-5</v>
      </c>
      <c r="AR670" s="69">
        <f t="shared" si="416"/>
        <v>56</v>
      </c>
      <c r="AS670" s="70">
        <f t="shared" si="428"/>
        <v>667</v>
      </c>
      <c r="AT670" s="71">
        <f t="shared" ca="1" si="435"/>
        <v>2.4780756064134088E-3</v>
      </c>
      <c r="AU670" s="72">
        <f t="shared" ca="1" si="417"/>
        <v>9.059659612918658E-3</v>
      </c>
      <c r="AV670" s="73">
        <f t="shared" ca="1" si="418"/>
        <v>1.0090596596129187</v>
      </c>
      <c r="AW670" s="74">
        <f ca="1">PRODUCT(AV$4:AV670)</f>
        <v>382.50064717971691</v>
      </c>
      <c r="BO670" s="70">
        <f t="shared" si="429"/>
        <v>667</v>
      </c>
      <c r="BP670" s="171">
        <f t="shared" ca="1" si="432"/>
        <v>0.1143</v>
      </c>
      <c r="BQ670" s="172">
        <f t="shared" ca="1" si="419"/>
        <v>9.059659612918658E-3</v>
      </c>
      <c r="BR670" s="172">
        <f t="shared" ca="1" si="431"/>
        <v>2.6143746615156882E-3</v>
      </c>
    </row>
    <row r="671" spans="5:70">
      <c r="E671">
        <f t="shared" si="433"/>
        <v>668</v>
      </c>
      <c r="F671" s="64">
        <f t="shared" si="420"/>
        <v>110.58333333333094</v>
      </c>
      <c r="G671" s="55">
        <f t="shared" si="401"/>
        <v>0</v>
      </c>
      <c r="H671" s="78">
        <f t="shared" si="430"/>
        <v>1</v>
      </c>
      <c r="I671" s="79">
        <f t="shared" ca="1" si="409"/>
        <v>15096978.450459773</v>
      </c>
      <c r="J671" s="79">
        <f t="shared" ca="1" si="402"/>
        <v>136773.48594473369</v>
      </c>
      <c r="K671" s="80">
        <f t="shared" ca="1" si="403"/>
        <v>-20</v>
      </c>
      <c r="L671" s="80">
        <f t="shared" ca="1" si="410"/>
        <v>-12580.815375383145</v>
      </c>
      <c r="M671" s="80">
        <f t="shared" ca="1" si="434"/>
        <v>0</v>
      </c>
      <c r="N671" s="80">
        <f t="shared" ca="1" si="411"/>
        <v>0</v>
      </c>
      <c r="O671" s="81">
        <f t="shared" ca="1" si="404"/>
        <v>-1944.1138067905574</v>
      </c>
      <c r="P671" s="79">
        <f t="shared" ca="1" si="405"/>
        <v>15219207.007222332</v>
      </c>
      <c r="R671">
        <f t="shared" ca="1" si="412"/>
        <v>788</v>
      </c>
      <c r="S671" s="78">
        <f t="shared" ca="1" si="421"/>
        <v>120.58333333333017</v>
      </c>
      <c r="T671" s="55">
        <f t="shared" ca="1" si="413"/>
        <v>0</v>
      </c>
      <c r="U671" s="78">
        <f t="shared" ca="1" si="414"/>
        <v>4.1504550867967176E-5</v>
      </c>
      <c r="V671" s="79">
        <f t="shared" ca="1" si="422"/>
        <v>1903.6129089214487</v>
      </c>
      <c r="W671" s="79">
        <f t="shared" ca="1" si="406"/>
        <v>17.246084989586251</v>
      </c>
      <c r="X671" s="80">
        <f t="shared" ca="1" si="423"/>
        <v>-8.3009101735934349E-4</v>
      </c>
      <c r="Y671" s="80">
        <f t="shared" ca="1" si="424"/>
        <v>-0.79317204538393704</v>
      </c>
      <c r="Z671" s="80">
        <f t="shared" ca="1" si="415"/>
        <v>0</v>
      </c>
      <c r="AA671" s="80">
        <f t="shared" ca="1" si="425"/>
        <v>0</v>
      </c>
      <c r="AB671" s="81">
        <f t="shared" ca="1" si="407"/>
        <v>-8.0689570387056E-2</v>
      </c>
      <c r="AC671" s="79">
        <f t="shared" ca="1" si="408"/>
        <v>1919.9843022042467</v>
      </c>
      <c r="AE671" s="55">
        <f t="shared" ca="1" si="426"/>
        <v>0</v>
      </c>
      <c r="AF671" s="78">
        <f t="shared" ca="1" si="427"/>
        <v>4.1504550867967176E-5</v>
      </c>
      <c r="AR671" s="69">
        <f t="shared" si="416"/>
        <v>56</v>
      </c>
      <c r="AS671" s="70">
        <f t="shared" si="428"/>
        <v>668</v>
      </c>
      <c r="AT671" s="71">
        <f t="shared" ca="1" si="435"/>
        <v>2.4556250849242264E-3</v>
      </c>
      <c r="AU671" s="72">
        <f t="shared" ca="1" si="417"/>
        <v>9.059659612918658E-3</v>
      </c>
      <c r="AV671" s="73">
        <f t="shared" ca="1" si="418"/>
        <v>1.0090596596129187</v>
      </c>
      <c r="AW671" s="74">
        <f ca="1">PRODUCT(AV$4:AV671)</f>
        <v>385.96597284488621</v>
      </c>
      <c r="BO671" s="70">
        <f t="shared" si="429"/>
        <v>668</v>
      </c>
      <c r="BP671" s="171">
        <f t="shared" ca="1" si="432"/>
        <v>0.1143</v>
      </c>
      <c r="BQ671" s="172">
        <f t="shared" ca="1" si="419"/>
        <v>9.059659612918658E-3</v>
      </c>
      <c r="BR671" s="172">
        <f t="shared" ca="1" si="431"/>
        <v>2.5909019715628884E-3</v>
      </c>
    </row>
    <row r="672" spans="5:70">
      <c r="E672">
        <f t="shared" si="433"/>
        <v>669</v>
      </c>
      <c r="F672" s="64">
        <f t="shared" si="420"/>
        <v>110.66666666666427</v>
      </c>
      <c r="G672" s="55">
        <f t="shared" si="401"/>
        <v>0</v>
      </c>
      <c r="H672" s="78">
        <f t="shared" si="430"/>
        <v>1</v>
      </c>
      <c r="I672" s="79">
        <f t="shared" ca="1" si="409"/>
        <v>15219207.007222332</v>
      </c>
      <c r="J672" s="79">
        <f t="shared" ca="1" si="402"/>
        <v>137880.8350639808</v>
      </c>
      <c r="K672" s="80">
        <f t="shared" ca="1" si="403"/>
        <v>-20</v>
      </c>
      <c r="L672" s="80">
        <f t="shared" ca="1" si="410"/>
        <v>-12682.672506018611</v>
      </c>
      <c r="M672" s="80">
        <f t="shared" ca="1" si="434"/>
        <v>0</v>
      </c>
      <c r="N672" s="80">
        <f t="shared" ca="1" si="411"/>
        <v>0</v>
      </c>
      <c r="O672" s="81">
        <f t="shared" ca="1" si="404"/>
        <v>-1944.1138067905574</v>
      </c>
      <c r="P672" s="79">
        <f t="shared" ca="1" si="405"/>
        <v>15342441.055973504</v>
      </c>
      <c r="R672">
        <f t="shared" ca="1" si="412"/>
        <v>789</v>
      </c>
      <c r="S672" s="78">
        <f t="shared" ca="1" si="421"/>
        <v>120.6666666666635</v>
      </c>
      <c r="T672" s="55">
        <f t="shared" ca="1" si="413"/>
        <v>0</v>
      </c>
      <c r="U672" s="78">
        <f t="shared" ca="1" si="414"/>
        <v>4.1504550867967176E-5</v>
      </c>
      <c r="V672" s="79">
        <f t="shared" ca="1" si="422"/>
        <v>1919.9843022042467</v>
      </c>
      <c r="W672" s="79">
        <f t="shared" ca="1" si="406"/>
        <v>17.394404240117623</v>
      </c>
      <c r="X672" s="80">
        <f t="shared" ca="1" si="423"/>
        <v>-8.3009101735934349E-4</v>
      </c>
      <c r="Y672" s="80">
        <f t="shared" ca="1" si="424"/>
        <v>-0.79999345925176946</v>
      </c>
      <c r="Z672" s="80">
        <f t="shared" ca="1" si="415"/>
        <v>0</v>
      </c>
      <c r="AA672" s="80">
        <f t="shared" ca="1" si="425"/>
        <v>0</v>
      </c>
      <c r="AB672" s="81">
        <f t="shared" ca="1" si="407"/>
        <v>-8.0689570387056E-2</v>
      </c>
      <c r="AC672" s="79">
        <f t="shared" ca="1" si="408"/>
        <v>1936.4971933237082</v>
      </c>
      <c r="AE672" s="55">
        <f t="shared" ca="1" si="426"/>
        <v>0</v>
      </c>
      <c r="AF672" s="78">
        <f t="shared" ca="1" si="427"/>
        <v>4.1504550867967176E-5</v>
      </c>
      <c r="AR672" s="69">
        <f t="shared" si="416"/>
        <v>56</v>
      </c>
      <c r="AS672" s="70">
        <f t="shared" si="428"/>
        <v>669</v>
      </c>
      <c r="AT672" s="71">
        <f t="shared" ca="1" si="435"/>
        <v>2.4333779575178684E-3</v>
      </c>
      <c r="AU672" s="72">
        <f t="shared" ca="1" si="417"/>
        <v>9.059659612918658E-3</v>
      </c>
      <c r="AV672" s="73">
        <f t="shared" ca="1" si="418"/>
        <v>1.0090596596129187</v>
      </c>
      <c r="AW672" s="74">
        <f ca="1">PRODUCT(AV$4:AV672)</f>
        <v>389.46269318102986</v>
      </c>
      <c r="BO672" s="70">
        <f t="shared" si="429"/>
        <v>669</v>
      </c>
      <c r="BP672" s="171">
        <f t="shared" ca="1" si="432"/>
        <v>0.1143</v>
      </c>
      <c r="BQ672" s="172">
        <f t="shared" ca="1" si="419"/>
        <v>9.059659612918658E-3</v>
      </c>
      <c r="BR672" s="172">
        <f t="shared" ca="1" si="431"/>
        <v>2.5676400269105731E-3</v>
      </c>
    </row>
    <row r="673" spans="5:70">
      <c r="E673">
        <f t="shared" si="433"/>
        <v>670</v>
      </c>
      <c r="F673" s="64">
        <f t="shared" si="420"/>
        <v>110.7499999999976</v>
      </c>
      <c r="G673" s="55">
        <f t="shared" si="401"/>
        <v>0</v>
      </c>
      <c r="H673" s="78">
        <f t="shared" si="430"/>
        <v>1</v>
      </c>
      <c r="I673" s="79">
        <f t="shared" ca="1" si="409"/>
        <v>15342441.055973504</v>
      </c>
      <c r="J673" s="79">
        <f t="shared" ca="1" si="402"/>
        <v>138997.29359838823</v>
      </c>
      <c r="K673" s="80">
        <f t="shared" ca="1" si="403"/>
        <v>-20</v>
      </c>
      <c r="L673" s="80">
        <f t="shared" ca="1" si="410"/>
        <v>-12785.367546644587</v>
      </c>
      <c r="M673" s="80">
        <f t="shared" ca="1" si="434"/>
        <v>0</v>
      </c>
      <c r="N673" s="80">
        <f t="shared" ca="1" si="411"/>
        <v>0</v>
      </c>
      <c r="O673" s="81">
        <f t="shared" ca="1" si="404"/>
        <v>-1944.1138067905574</v>
      </c>
      <c r="P673" s="79">
        <f t="shared" ca="1" si="405"/>
        <v>15466688.868218457</v>
      </c>
      <c r="R673">
        <f t="shared" ca="1" si="412"/>
        <v>790</v>
      </c>
      <c r="S673" s="78">
        <f t="shared" ca="1" si="421"/>
        <v>120.74999999999683</v>
      </c>
      <c r="T673" s="55">
        <f t="shared" ca="1" si="413"/>
        <v>0</v>
      </c>
      <c r="U673" s="78">
        <f t="shared" ca="1" si="414"/>
        <v>4.1504550867967176E-5</v>
      </c>
      <c r="V673" s="79">
        <f t="shared" ca="1" si="422"/>
        <v>1936.4971933237082</v>
      </c>
      <c r="W673" s="79">
        <f t="shared" ca="1" si="406"/>
        <v>17.544005412885134</v>
      </c>
      <c r="X673" s="80">
        <f t="shared" ca="1" si="423"/>
        <v>-8.3009101735934349E-4</v>
      </c>
      <c r="Y673" s="80">
        <f t="shared" ca="1" si="424"/>
        <v>-0.80687383055154516</v>
      </c>
      <c r="Z673" s="80">
        <f t="shared" ca="1" si="415"/>
        <v>0</v>
      </c>
      <c r="AA673" s="80">
        <f t="shared" ca="1" si="425"/>
        <v>0</v>
      </c>
      <c r="AB673" s="81">
        <f t="shared" ca="1" si="407"/>
        <v>-8.0689570387056E-2</v>
      </c>
      <c r="AC673" s="79">
        <f t="shared" ca="1" si="408"/>
        <v>1953.1528052446374</v>
      </c>
      <c r="AE673" s="55">
        <f t="shared" ca="1" si="426"/>
        <v>0</v>
      </c>
      <c r="AF673" s="78">
        <f t="shared" ca="1" si="427"/>
        <v>4.1504550867967176E-5</v>
      </c>
      <c r="AR673" s="69">
        <f t="shared" si="416"/>
        <v>56</v>
      </c>
      <c r="AS673" s="70">
        <f t="shared" si="428"/>
        <v>670</v>
      </c>
      <c r="AT673" s="71">
        <f t="shared" ca="1" si="435"/>
        <v>2.4113323815131774E-3</v>
      </c>
      <c r="AU673" s="72">
        <f t="shared" ca="1" si="417"/>
        <v>9.059659612918658E-3</v>
      </c>
      <c r="AV673" s="73">
        <f t="shared" ca="1" si="418"/>
        <v>1.0090596596129187</v>
      </c>
      <c r="AW673" s="74">
        <f ca="1">PRODUCT(AV$4:AV673)</f>
        <v>392.99109261318057</v>
      </c>
      <c r="BO673" s="70">
        <f t="shared" si="429"/>
        <v>670</v>
      </c>
      <c r="BP673" s="171">
        <f t="shared" ca="1" si="432"/>
        <v>0.1143</v>
      </c>
      <c r="BQ673" s="172">
        <f t="shared" ca="1" si="419"/>
        <v>9.059659612918658E-3</v>
      </c>
      <c r="BR673" s="172">
        <f t="shared" ca="1" si="431"/>
        <v>2.5445869354201863E-3</v>
      </c>
    </row>
    <row r="674" spans="5:70">
      <c r="E674">
        <f t="shared" si="433"/>
        <v>671</v>
      </c>
      <c r="F674" s="64">
        <f t="shared" si="420"/>
        <v>110.83333333333093</v>
      </c>
      <c r="G674" s="55">
        <f t="shared" si="401"/>
        <v>0</v>
      </c>
      <c r="H674" s="78">
        <f t="shared" si="430"/>
        <v>1</v>
      </c>
      <c r="I674" s="79">
        <f t="shared" ca="1" si="409"/>
        <v>15466688.868218457</v>
      </c>
      <c r="J674" s="79">
        <f t="shared" ca="1" si="402"/>
        <v>140122.93648497734</v>
      </c>
      <c r="K674" s="80">
        <f t="shared" ca="1" si="403"/>
        <v>-20</v>
      </c>
      <c r="L674" s="80">
        <f t="shared" ca="1" si="410"/>
        <v>-12888.907390182048</v>
      </c>
      <c r="M674" s="80">
        <f t="shared" ca="1" si="434"/>
        <v>0</v>
      </c>
      <c r="N674" s="80">
        <f t="shared" ca="1" si="411"/>
        <v>0</v>
      </c>
      <c r="O674" s="81">
        <f t="shared" ca="1" si="404"/>
        <v>-1944.1138067905574</v>
      </c>
      <c r="P674" s="79">
        <f t="shared" ca="1" si="405"/>
        <v>15591958.783506462</v>
      </c>
      <c r="R674">
        <f t="shared" ca="1" si="412"/>
        <v>791</v>
      </c>
      <c r="S674" s="78">
        <f t="shared" ca="1" si="421"/>
        <v>120.83333333333016</v>
      </c>
      <c r="T674" s="55">
        <f t="shared" ca="1" si="413"/>
        <v>0</v>
      </c>
      <c r="U674" s="78">
        <f t="shared" ca="1" si="414"/>
        <v>4.1504550867967176E-5</v>
      </c>
      <c r="V674" s="79">
        <f t="shared" ca="1" si="422"/>
        <v>1953.1528052446374</v>
      </c>
      <c r="W674" s="79">
        <f t="shared" ca="1" si="406"/>
        <v>17.694899587533623</v>
      </c>
      <c r="X674" s="80">
        <f t="shared" ca="1" si="423"/>
        <v>-8.3009101735934349E-4</v>
      </c>
      <c r="Y674" s="80">
        <f t="shared" ca="1" si="424"/>
        <v>-0.81381366885193229</v>
      </c>
      <c r="Z674" s="80">
        <f t="shared" ca="1" si="415"/>
        <v>0</v>
      </c>
      <c r="AA674" s="80">
        <f t="shared" ca="1" si="425"/>
        <v>0</v>
      </c>
      <c r="AB674" s="81">
        <f t="shared" ca="1" si="407"/>
        <v>-8.0689570387056E-2</v>
      </c>
      <c r="AC674" s="79">
        <f t="shared" ca="1" si="408"/>
        <v>1969.9523715019147</v>
      </c>
      <c r="AE674" s="55">
        <f t="shared" ca="1" si="426"/>
        <v>0</v>
      </c>
      <c r="AF674" s="78">
        <f t="shared" ca="1" si="427"/>
        <v>4.1504550867967176E-5</v>
      </c>
      <c r="AR674" s="69">
        <f t="shared" si="416"/>
        <v>56</v>
      </c>
      <c r="AS674" s="70">
        <f t="shared" si="428"/>
        <v>671</v>
      </c>
      <c r="AT674" s="71">
        <f t="shared" ca="1" si="435"/>
        <v>2.3894865309230595E-3</v>
      </c>
      <c r="AU674" s="72">
        <f t="shared" ca="1" si="417"/>
        <v>9.059659612918658E-3</v>
      </c>
      <c r="AV674" s="73">
        <f t="shared" ca="1" si="418"/>
        <v>1.0090596596129187</v>
      </c>
      <c r="AW674" s="74">
        <f ca="1">PRODUCT(AV$4:AV674)</f>
        <v>396.55145814316495</v>
      </c>
      <c r="BO674" s="70">
        <f t="shared" si="429"/>
        <v>671</v>
      </c>
      <c r="BP674" s="171">
        <f t="shared" ca="1" si="432"/>
        <v>0.1143</v>
      </c>
      <c r="BQ674" s="172">
        <f t="shared" ca="1" si="419"/>
        <v>9.059659612918658E-3</v>
      </c>
      <c r="BR674" s="172">
        <f t="shared" ca="1" si="431"/>
        <v>2.5217408219413958E-3</v>
      </c>
    </row>
    <row r="675" spans="5:70">
      <c r="E675">
        <f t="shared" si="433"/>
        <v>672</v>
      </c>
      <c r="F675" s="64">
        <f t="shared" si="420"/>
        <v>110.91666666666426</v>
      </c>
      <c r="G675" s="55">
        <f t="shared" si="401"/>
        <v>0</v>
      </c>
      <c r="H675" s="78">
        <f t="shared" si="430"/>
        <v>1</v>
      </c>
      <c r="I675" s="79">
        <f t="shared" ca="1" si="409"/>
        <v>15591958.783506462</v>
      </c>
      <c r="J675" s="79">
        <f t="shared" ca="1" si="402"/>
        <v>141257.83927722584</v>
      </c>
      <c r="K675" s="80">
        <f t="shared" ca="1" si="403"/>
        <v>-20</v>
      </c>
      <c r="L675" s="80">
        <f t="shared" ca="1" si="410"/>
        <v>-12993.298986255386</v>
      </c>
      <c r="M675" s="80">
        <f t="shared" ca="1" si="434"/>
        <v>0</v>
      </c>
      <c r="N675" s="80">
        <f t="shared" ca="1" si="411"/>
        <v>0</v>
      </c>
      <c r="O675" s="81">
        <f t="shared" ca="1" si="404"/>
        <v>-1944.1138067905574</v>
      </c>
      <c r="P675" s="79">
        <f t="shared" ca="1" si="405"/>
        <v>15718259.209990643</v>
      </c>
      <c r="R675">
        <f t="shared" ca="1" si="412"/>
        <v>792</v>
      </c>
      <c r="S675" s="78">
        <f t="shared" ca="1" si="421"/>
        <v>120.91666666666349</v>
      </c>
      <c r="T675" s="55">
        <f t="shared" ca="1" si="413"/>
        <v>0</v>
      </c>
      <c r="U675" s="78">
        <f t="shared" ca="1" si="414"/>
        <v>4.1504550867967176E-5</v>
      </c>
      <c r="V675" s="79">
        <f t="shared" ca="1" si="422"/>
        <v>1969.9523715019147</v>
      </c>
      <c r="W675" s="79">
        <f t="shared" ca="1" si="406"/>
        <v>17.847097939469229</v>
      </c>
      <c r="X675" s="80">
        <f t="shared" ca="1" si="423"/>
        <v>-8.3009101735934349E-4</v>
      </c>
      <c r="Y675" s="80">
        <f t="shared" ca="1" si="424"/>
        <v>-0.82081348812579791</v>
      </c>
      <c r="Z675" s="80">
        <f t="shared" ca="1" si="415"/>
        <v>0</v>
      </c>
      <c r="AA675" s="80">
        <f t="shared" ca="1" si="425"/>
        <v>0</v>
      </c>
      <c r="AB675" s="81">
        <f t="shared" ca="1" si="407"/>
        <v>-8.0689570387056E-2</v>
      </c>
      <c r="AC675" s="79">
        <f t="shared" ca="1" si="408"/>
        <v>1986.8971362918537</v>
      </c>
      <c r="AE675" s="55">
        <f t="shared" ca="1" si="426"/>
        <v>0</v>
      </c>
      <c r="AF675" s="78">
        <f t="shared" ca="1" si="427"/>
        <v>4.1504550867967176E-5</v>
      </c>
      <c r="AR675" s="69">
        <f t="shared" si="416"/>
        <v>56</v>
      </c>
      <c r="AS675" s="70">
        <f t="shared" si="428"/>
        <v>672</v>
      </c>
      <c r="AT675" s="71">
        <f t="shared" ca="1" si="435"/>
        <v>2.3678385963032426E-3</v>
      </c>
      <c r="AU675" s="72">
        <f t="shared" ca="1" si="417"/>
        <v>9.059659612918658E-3</v>
      </c>
      <c r="AV675" s="73">
        <f t="shared" ca="1" si="418"/>
        <v>1.0090596596129187</v>
      </c>
      <c r="AW675" s="74">
        <f ca="1">PRODUCT(AV$4:AV675)</f>
        <v>400.14407937294857</v>
      </c>
      <c r="BO675" s="70">
        <f t="shared" si="429"/>
        <v>672</v>
      </c>
      <c r="BP675" s="171">
        <f t="shared" ca="1" si="432"/>
        <v>0.1143</v>
      </c>
      <c r="BQ675" s="172">
        <f t="shared" ca="1" si="419"/>
        <v>9.059659612918658E-3</v>
      </c>
      <c r="BR675" s="172">
        <f t="shared" ca="1" si="431"/>
        <v>2.4990998281595664E-3</v>
      </c>
    </row>
    <row r="676" spans="5:70">
      <c r="E676">
        <f t="shared" si="433"/>
        <v>673</v>
      </c>
      <c r="F676" s="64">
        <f t="shared" si="420"/>
        <v>110.99999999999758</v>
      </c>
      <c r="G676" s="55">
        <f t="shared" si="401"/>
        <v>0</v>
      </c>
      <c r="H676" s="78">
        <f t="shared" si="430"/>
        <v>1</v>
      </c>
      <c r="I676" s="79">
        <f t="shared" ca="1" si="409"/>
        <v>15718259.209990643</v>
      </c>
      <c r="J676" s="79">
        <f t="shared" ca="1" si="402"/>
        <v>142402.07815013896</v>
      </c>
      <c r="K676" s="80">
        <f t="shared" ca="1" si="403"/>
        <v>-20</v>
      </c>
      <c r="L676" s="80">
        <f t="shared" ca="1" si="410"/>
        <v>-13098.549341658871</v>
      </c>
      <c r="M676" s="80">
        <f t="shared" ca="1" si="434"/>
        <v>-117886.94407492982</v>
      </c>
      <c r="N676" s="80">
        <f t="shared" ca="1" si="411"/>
        <v>0</v>
      </c>
      <c r="O676" s="81">
        <f t="shared" ca="1" si="404"/>
        <v>-1944.1138067905574</v>
      </c>
      <c r="P676" s="79">
        <f t="shared" ca="1" si="405"/>
        <v>15727711.680917403</v>
      </c>
      <c r="R676">
        <f t="shared" ca="1" si="412"/>
        <v>793</v>
      </c>
      <c r="S676" s="78">
        <f t="shared" ca="1" si="421"/>
        <v>120.99999999999682</v>
      </c>
      <c r="T676" s="55">
        <f t="shared" ca="1" si="413"/>
        <v>0</v>
      </c>
      <c r="U676" s="78">
        <f t="shared" ca="1" si="414"/>
        <v>4.1504550867967176E-5</v>
      </c>
      <c r="V676" s="79">
        <f t="shared" ca="1" si="422"/>
        <v>1986.8971362918537</v>
      </c>
      <c r="W676" s="79">
        <f t="shared" ca="1" si="406"/>
        <v>18.000611740687045</v>
      </c>
      <c r="X676" s="80">
        <f t="shared" ca="1" si="423"/>
        <v>-8.3009101735934349E-4</v>
      </c>
      <c r="Y676" s="80">
        <f t="shared" ca="1" si="424"/>
        <v>-0.82787380678827238</v>
      </c>
      <c r="Z676" s="80">
        <f t="shared" ca="1" si="415"/>
        <v>-14.901728522188902</v>
      </c>
      <c r="AA676" s="80">
        <f t="shared" ca="1" si="425"/>
        <v>0</v>
      </c>
      <c r="AB676" s="81">
        <f t="shared" ca="1" si="407"/>
        <v>-8.0689570387056E-2</v>
      </c>
      <c r="AC676" s="79">
        <f t="shared" ca="1" si="408"/>
        <v>1989.086626042159</v>
      </c>
      <c r="AE676" s="55">
        <f t="shared" ca="1" si="426"/>
        <v>0</v>
      </c>
      <c r="AF676" s="78">
        <f t="shared" ca="1" si="427"/>
        <v>4.1504550867967176E-5</v>
      </c>
      <c r="AR676" s="69">
        <f t="shared" si="416"/>
        <v>57</v>
      </c>
      <c r="AS676" s="70">
        <f t="shared" si="428"/>
        <v>673</v>
      </c>
      <c r="AT676" s="71">
        <f t="shared" ca="1" si="435"/>
        <v>2.3463867846024041E-3</v>
      </c>
      <c r="AU676" s="72">
        <f t="shared" ca="1" si="417"/>
        <v>9.059659612918658E-3</v>
      </c>
      <c r="AV676" s="73">
        <f t="shared" ca="1" si="418"/>
        <v>1.0090596596129187</v>
      </c>
      <c r="AW676" s="74">
        <f ca="1">PRODUCT(AV$4:AV676)</f>
        <v>403.76924852819218</v>
      </c>
      <c r="BO676" s="70">
        <f t="shared" si="429"/>
        <v>673</v>
      </c>
      <c r="BP676" s="171">
        <f t="shared" ca="1" si="432"/>
        <v>0.1143</v>
      </c>
      <c r="BQ676" s="172">
        <f t="shared" ca="1" si="419"/>
        <v>9.059659612918658E-3</v>
      </c>
      <c r="BR676" s="172">
        <f t="shared" ca="1" si="431"/>
        <v>2.4766621124446063E-3</v>
      </c>
    </row>
    <row r="677" spans="5:70">
      <c r="E677">
        <f t="shared" si="433"/>
        <v>674</v>
      </c>
      <c r="F677" s="64">
        <f t="shared" si="420"/>
        <v>111.08333333333091</v>
      </c>
      <c r="G677" s="55">
        <f t="shared" si="401"/>
        <v>0</v>
      </c>
      <c r="H677" s="78">
        <f t="shared" si="430"/>
        <v>1</v>
      </c>
      <c r="I677" s="79">
        <f t="shared" ca="1" si="409"/>
        <v>15727711.680917403</v>
      </c>
      <c r="J677" s="79">
        <f t="shared" ca="1" si="402"/>
        <v>142487.7143192364</v>
      </c>
      <c r="K677" s="80">
        <f t="shared" ca="1" si="403"/>
        <v>-20</v>
      </c>
      <c r="L677" s="80">
        <f t="shared" ca="1" si="410"/>
        <v>-13106.426400764503</v>
      </c>
      <c r="M677" s="80">
        <f t="shared" ca="1" si="434"/>
        <v>0</v>
      </c>
      <c r="N677" s="80">
        <f t="shared" ca="1" si="411"/>
        <v>0</v>
      </c>
      <c r="O677" s="81">
        <f t="shared" ca="1" si="404"/>
        <v>-1944.1138067905574</v>
      </c>
      <c r="P677" s="79">
        <f t="shared" ca="1" si="405"/>
        <v>15855128.855029086</v>
      </c>
      <c r="R677">
        <f t="shared" ca="1" si="412"/>
        <v>794</v>
      </c>
      <c r="S677" s="78">
        <f t="shared" ca="1" si="421"/>
        <v>121.08333333333015</v>
      </c>
      <c r="T677" s="55">
        <f t="shared" ca="1" si="413"/>
        <v>0</v>
      </c>
      <c r="U677" s="78">
        <f t="shared" ca="1" si="414"/>
        <v>4.1504550867967176E-5</v>
      </c>
      <c r="V677" s="79">
        <f t="shared" ca="1" si="422"/>
        <v>1989.086626042159</v>
      </c>
      <c r="W677" s="79">
        <f t="shared" ca="1" si="406"/>
        <v>18.020447772550785</v>
      </c>
      <c r="X677" s="80">
        <f t="shared" ca="1" si="423"/>
        <v>-8.3009101735934349E-4</v>
      </c>
      <c r="Y677" s="80">
        <f t="shared" ca="1" si="424"/>
        <v>-0.82878609418423299</v>
      </c>
      <c r="Z677" s="80">
        <f t="shared" ca="1" si="415"/>
        <v>0</v>
      </c>
      <c r="AA677" s="80">
        <f t="shared" ca="1" si="425"/>
        <v>0</v>
      </c>
      <c r="AB677" s="81">
        <f t="shared" ca="1" si="407"/>
        <v>-8.0689570387056E-2</v>
      </c>
      <c r="AC677" s="79">
        <f t="shared" ca="1" si="408"/>
        <v>2006.1967680591213</v>
      </c>
      <c r="AE677" s="55">
        <f t="shared" ca="1" si="426"/>
        <v>0</v>
      </c>
      <c r="AF677" s="78">
        <f t="shared" ca="1" si="427"/>
        <v>4.1504550867967176E-5</v>
      </c>
      <c r="AR677" s="69">
        <f t="shared" si="416"/>
        <v>57</v>
      </c>
      <c r="AS677" s="70">
        <f t="shared" si="428"/>
        <v>674</v>
      </c>
      <c r="AT677" s="71">
        <f t="shared" ca="1" si="435"/>
        <v>2.3251293190136558E-3</v>
      </c>
      <c r="AU677" s="72">
        <f t="shared" ca="1" si="417"/>
        <v>9.059659612918658E-3</v>
      </c>
      <c r="AV677" s="73">
        <f t="shared" ca="1" si="418"/>
        <v>1.0090596596129187</v>
      </c>
      <c r="AW677" s="74">
        <f ca="1">PRODUCT(AV$4:AV677)</f>
        <v>407.42726048202155</v>
      </c>
      <c r="BO677" s="70">
        <f t="shared" si="429"/>
        <v>674</v>
      </c>
      <c r="BP677" s="171">
        <f t="shared" ca="1" si="432"/>
        <v>0.1143</v>
      </c>
      <c r="BQ677" s="172">
        <f t="shared" ca="1" si="419"/>
        <v>9.059659612918658E-3</v>
      </c>
      <c r="BR677" s="172">
        <f t="shared" ca="1" si="431"/>
        <v>2.454425849701165E-3</v>
      </c>
    </row>
    <row r="678" spans="5:70">
      <c r="E678">
        <f t="shared" si="433"/>
        <v>675</v>
      </c>
      <c r="F678" s="64">
        <f t="shared" si="420"/>
        <v>111.16666666666424</v>
      </c>
      <c r="G678" s="55">
        <f t="shared" si="401"/>
        <v>0</v>
      </c>
      <c r="H678" s="78">
        <f t="shared" si="430"/>
        <v>1</v>
      </c>
      <c r="I678" s="79">
        <f t="shared" ca="1" si="409"/>
        <v>15855128.855029086</v>
      </c>
      <c r="J678" s="79">
        <f t="shared" ca="1" si="402"/>
        <v>143642.07054552826</v>
      </c>
      <c r="K678" s="80">
        <f t="shared" ca="1" si="403"/>
        <v>-20</v>
      </c>
      <c r="L678" s="80">
        <f t="shared" ca="1" si="410"/>
        <v>-13212.607379190906</v>
      </c>
      <c r="M678" s="80">
        <f t="shared" ca="1" si="434"/>
        <v>0</v>
      </c>
      <c r="N678" s="80">
        <f t="shared" ca="1" si="411"/>
        <v>0</v>
      </c>
      <c r="O678" s="81">
        <f t="shared" ca="1" si="404"/>
        <v>-1944.1138067905574</v>
      </c>
      <c r="P678" s="79">
        <f t="shared" ca="1" si="405"/>
        <v>15983594.204388633</v>
      </c>
      <c r="R678">
        <f t="shared" ca="1" si="412"/>
        <v>795</v>
      </c>
      <c r="S678" s="78">
        <f t="shared" ca="1" si="421"/>
        <v>121.16666666666347</v>
      </c>
      <c r="T678" s="55">
        <f t="shared" ca="1" si="413"/>
        <v>0</v>
      </c>
      <c r="U678" s="78">
        <f t="shared" ca="1" si="414"/>
        <v>4.1504550867967176E-5</v>
      </c>
      <c r="V678" s="79">
        <f t="shared" ca="1" si="422"/>
        <v>2006.1967680591213</v>
      </c>
      <c r="W678" s="79">
        <f t="shared" ca="1" si="406"/>
        <v>18.175459835153163</v>
      </c>
      <c r="X678" s="80">
        <f t="shared" ca="1" si="423"/>
        <v>-8.3009101735934349E-4</v>
      </c>
      <c r="Y678" s="80">
        <f t="shared" ca="1" si="424"/>
        <v>-0.83591532002463387</v>
      </c>
      <c r="Z678" s="80">
        <f t="shared" ca="1" si="415"/>
        <v>0</v>
      </c>
      <c r="AA678" s="80">
        <f t="shared" ca="1" si="425"/>
        <v>0</v>
      </c>
      <c r="AB678" s="81">
        <f t="shared" ca="1" si="407"/>
        <v>-8.0689570387056E-2</v>
      </c>
      <c r="AC678" s="79">
        <f t="shared" ca="1" si="408"/>
        <v>2023.4547929128453</v>
      </c>
      <c r="AE678" s="55">
        <f t="shared" ca="1" si="426"/>
        <v>0</v>
      </c>
      <c r="AF678" s="78">
        <f t="shared" ca="1" si="427"/>
        <v>4.1504550867967176E-5</v>
      </c>
      <c r="AR678" s="69">
        <f t="shared" si="416"/>
        <v>57</v>
      </c>
      <c r="AS678" s="70">
        <f t="shared" si="428"/>
        <v>675</v>
      </c>
      <c r="AT678" s="71">
        <f t="shared" ca="1" si="435"/>
        <v>2.3040644388273748E-3</v>
      </c>
      <c r="AU678" s="72">
        <f t="shared" ca="1" si="417"/>
        <v>9.059659612918658E-3</v>
      </c>
      <c r="AV678" s="73">
        <f t="shared" ca="1" si="418"/>
        <v>1.0090596596129187</v>
      </c>
      <c r="AW678" s="74">
        <f ca="1">PRODUCT(AV$4:AV678)</f>
        <v>411.1184127790126</v>
      </c>
      <c r="BO678" s="70">
        <f t="shared" si="429"/>
        <v>675</v>
      </c>
      <c r="BP678" s="171">
        <f t="shared" ca="1" si="432"/>
        <v>0.1143</v>
      </c>
      <c r="BQ678" s="172">
        <f t="shared" ca="1" si="419"/>
        <v>9.059659612918658E-3</v>
      </c>
      <c r="BR678" s="172">
        <f t="shared" ca="1" si="431"/>
        <v>2.4323892312201811E-3</v>
      </c>
    </row>
    <row r="679" spans="5:70">
      <c r="E679">
        <f t="shared" si="433"/>
        <v>676</v>
      </c>
      <c r="F679" s="64">
        <f t="shared" si="420"/>
        <v>111.24999999999757</v>
      </c>
      <c r="G679" s="55">
        <f t="shared" si="401"/>
        <v>0</v>
      </c>
      <c r="H679" s="78">
        <f t="shared" si="430"/>
        <v>1</v>
      </c>
      <c r="I679" s="79">
        <f t="shared" ca="1" si="409"/>
        <v>15983594.204388633</v>
      </c>
      <c r="J679" s="79">
        <f t="shared" ca="1" si="402"/>
        <v>144805.92288278043</v>
      </c>
      <c r="K679" s="80">
        <f t="shared" ca="1" si="403"/>
        <v>-20</v>
      </c>
      <c r="L679" s="80">
        <f t="shared" ca="1" si="410"/>
        <v>-13319.661836990528</v>
      </c>
      <c r="M679" s="80">
        <f t="shared" ca="1" si="434"/>
        <v>0</v>
      </c>
      <c r="N679" s="80">
        <f t="shared" ca="1" si="411"/>
        <v>0</v>
      </c>
      <c r="O679" s="81">
        <f t="shared" ca="1" si="404"/>
        <v>-1944.1138067905574</v>
      </c>
      <c r="P679" s="79">
        <f t="shared" ca="1" si="405"/>
        <v>16113116.351627633</v>
      </c>
      <c r="R679">
        <f t="shared" ca="1" si="412"/>
        <v>796</v>
      </c>
      <c r="S679" s="78">
        <f t="shared" ca="1" si="421"/>
        <v>121.2499999999968</v>
      </c>
      <c r="T679" s="55">
        <f t="shared" ca="1" si="413"/>
        <v>0</v>
      </c>
      <c r="U679" s="78">
        <f t="shared" ca="1" si="414"/>
        <v>4.1504550867967176E-5</v>
      </c>
      <c r="V679" s="79">
        <f t="shared" ca="1" si="422"/>
        <v>2023.4547929128453</v>
      </c>
      <c r="W679" s="79">
        <f t="shared" ca="1" si="406"/>
        <v>18.33181166591919</v>
      </c>
      <c r="X679" s="80">
        <f t="shared" ca="1" si="423"/>
        <v>-8.3009101735934349E-4</v>
      </c>
      <c r="Y679" s="80">
        <f t="shared" ca="1" si="424"/>
        <v>-0.84310616371368563</v>
      </c>
      <c r="Z679" s="80">
        <f t="shared" ca="1" si="415"/>
        <v>0</v>
      </c>
      <c r="AA679" s="80">
        <f t="shared" ca="1" si="425"/>
        <v>0</v>
      </c>
      <c r="AB679" s="81">
        <f t="shared" ca="1" si="407"/>
        <v>-8.0689570387056E-2</v>
      </c>
      <c r="AC679" s="79">
        <f t="shared" ca="1" si="408"/>
        <v>2040.8619787536466</v>
      </c>
      <c r="AE679" s="55">
        <f t="shared" ca="1" si="426"/>
        <v>0</v>
      </c>
      <c r="AF679" s="78">
        <f t="shared" ca="1" si="427"/>
        <v>4.1504550867967176E-5</v>
      </c>
      <c r="AR679" s="69">
        <f t="shared" si="416"/>
        <v>57</v>
      </c>
      <c r="AS679" s="70">
        <f t="shared" si="428"/>
        <v>676</v>
      </c>
      <c r="AT679" s="71">
        <f t="shared" ca="1" si="435"/>
        <v>2.2831903992853683E-3</v>
      </c>
      <c r="AU679" s="72">
        <f t="shared" ca="1" si="417"/>
        <v>9.059659612918658E-3</v>
      </c>
      <c r="AV679" s="73">
        <f t="shared" ca="1" si="418"/>
        <v>1.0090596596129187</v>
      </c>
      <c r="AW679" s="74">
        <f ca="1">PRODUCT(AV$4:AV679)</f>
        <v>414.84300565939384</v>
      </c>
      <c r="BO679" s="70">
        <f t="shared" si="429"/>
        <v>676</v>
      </c>
      <c r="BP679" s="171">
        <f t="shared" ca="1" si="432"/>
        <v>0.1143</v>
      </c>
      <c r="BQ679" s="172">
        <f t="shared" ca="1" si="419"/>
        <v>9.059659612918658E-3</v>
      </c>
      <c r="BR679" s="172">
        <f t="shared" ca="1" si="431"/>
        <v>2.4105504645317603E-3</v>
      </c>
    </row>
    <row r="680" spans="5:70">
      <c r="E680">
        <f t="shared" si="433"/>
        <v>677</v>
      </c>
      <c r="F680" s="64">
        <f t="shared" si="420"/>
        <v>111.3333333333309</v>
      </c>
      <c r="G680" s="55">
        <f t="shared" si="401"/>
        <v>0</v>
      </c>
      <c r="H680" s="78">
        <f t="shared" si="430"/>
        <v>1</v>
      </c>
      <c r="I680" s="79">
        <f t="shared" ca="1" si="409"/>
        <v>16113116.351627633</v>
      </c>
      <c r="J680" s="79">
        <f t="shared" ca="1" si="402"/>
        <v>145979.34944910009</v>
      </c>
      <c r="K680" s="80">
        <f t="shared" ca="1" si="403"/>
        <v>-20</v>
      </c>
      <c r="L680" s="80">
        <f t="shared" ca="1" si="410"/>
        <v>-13427.596959689696</v>
      </c>
      <c r="M680" s="80">
        <f t="shared" ca="1" si="434"/>
        <v>0</v>
      </c>
      <c r="N680" s="80">
        <f t="shared" ca="1" si="411"/>
        <v>0</v>
      </c>
      <c r="O680" s="81">
        <f t="shared" ca="1" si="404"/>
        <v>-1944.1138067905574</v>
      </c>
      <c r="P680" s="79">
        <f t="shared" ca="1" si="405"/>
        <v>16243703.990310254</v>
      </c>
      <c r="R680">
        <f t="shared" ca="1" si="412"/>
        <v>797</v>
      </c>
      <c r="S680" s="78">
        <f t="shared" ca="1" si="421"/>
        <v>121.33333333333013</v>
      </c>
      <c r="T680" s="55">
        <f t="shared" ca="1" si="413"/>
        <v>0</v>
      </c>
      <c r="U680" s="78">
        <f t="shared" ca="1" si="414"/>
        <v>4.1504550867967176E-5</v>
      </c>
      <c r="V680" s="79">
        <f t="shared" ca="1" si="422"/>
        <v>2040.8619787536466</v>
      </c>
      <c r="W680" s="79">
        <f t="shared" ca="1" si="406"/>
        <v>18.48951484445567</v>
      </c>
      <c r="X680" s="80">
        <f t="shared" ca="1" si="423"/>
        <v>-8.3009101735934349E-4</v>
      </c>
      <c r="Y680" s="80">
        <f t="shared" ca="1" si="424"/>
        <v>-0.8503591578140195</v>
      </c>
      <c r="Z680" s="80">
        <f t="shared" ca="1" si="415"/>
        <v>0</v>
      </c>
      <c r="AA680" s="80">
        <f t="shared" ca="1" si="425"/>
        <v>0</v>
      </c>
      <c r="AB680" s="81">
        <f t="shared" ca="1" si="407"/>
        <v>-8.0689570387056E-2</v>
      </c>
      <c r="AC680" s="79">
        <f t="shared" ca="1" si="408"/>
        <v>2058.4196147788834</v>
      </c>
      <c r="AE680" s="55">
        <f t="shared" ca="1" si="426"/>
        <v>0</v>
      </c>
      <c r="AF680" s="78">
        <f t="shared" ca="1" si="427"/>
        <v>4.1504550867967176E-5</v>
      </c>
      <c r="AR680" s="69">
        <f t="shared" si="416"/>
        <v>57</v>
      </c>
      <c r="AS680" s="70">
        <f t="shared" si="428"/>
        <v>677</v>
      </c>
      <c r="AT680" s="71">
        <f t="shared" ca="1" si="435"/>
        <v>2.2625054714363589E-3</v>
      </c>
      <c r="AU680" s="72">
        <f t="shared" ca="1" si="417"/>
        <v>9.059659612918658E-3</v>
      </c>
      <c r="AV680" s="73">
        <f t="shared" ca="1" si="418"/>
        <v>1.0090596596129187</v>
      </c>
      <c r="AW680" s="74">
        <f ca="1">PRODUCT(AV$4:AV680)</f>
        <v>418.60134208346801</v>
      </c>
      <c r="BO680" s="70">
        <f t="shared" si="429"/>
        <v>677</v>
      </c>
      <c r="BP680" s="171">
        <f t="shared" ca="1" si="432"/>
        <v>0.1143</v>
      </c>
      <c r="BQ680" s="172">
        <f t="shared" ca="1" si="419"/>
        <v>9.059659612918658E-3</v>
      </c>
      <c r="BR680" s="172">
        <f t="shared" ca="1" si="431"/>
        <v>2.3889077732593749E-3</v>
      </c>
    </row>
    <row r="681" spans="5:70">
      <c r="E681">
        <f t="shared" si="433"/>
        <v>678</v>
      </c>
      <c r="F681" s="64">
        <f t="shared" si="420"/>
        <v>111.41666666666423</v>
      </c>
      <c r="G681" s="55">
        <f t="shared" si="401"/>
        <v>0</v>
      </c>
      <c r="H681" s="78">
        <f t="shared" si="430"/>
        <v>1</v>
      </c>
      <c r="I681" s="79">
        <f t="shared" ca="1" si="409"/>
        <v>16243703.990310254</v>
      </c>
      <c r="J681" s="79">
        <f t="shared" ca="1" si="402"/>
        <v>147162.42900521946</v>
      </c>
      <c r="K681" s="80">
        <f t="shared" ca="1" si="403"/>
        <v>-20</v>
      </c>
      <c r="L681" s="80">
        <f t="shared" ca="1" si="410"/>
        <v>-13536.419991925211</v>
      </c>
      <c r="M681" s="80">
        <f t="shared" ca="1" si="434"/>
        <v>0</v>
      </c>
      <c r="N681" s="80">
        <f t="shared" ca="1" si="411"/>
        <v>0</v>
      </c>
      <c r="O681" s="81">
        <f t="shared" ca="1" si="404"/>
        <v>-1944.1138067905574</v>
      </c>
      <c r="P681" s="79">
        <f t="shared" ca="1" si="405"/>
        <v>16375365.885516757</v>
      </c>
      <c r="R681">
        <f t="shared" ca="1" si="412"/>
        <v>798</v>
      </c>
      <c r="S681" s="78">
        <f t="shared" ca="1" si="421"/>
        <v>121.41666666666346</v>
      </c>
      <c r="T681" s="55">
        <f t="shared" ca="1" si="413"/>
        <v>0</v>
      </c>
      <c r="U681" s="78">
        <f t="shared" ca="1" si="414"/>
        <v>4.1504550867967176E-5</v>
      </c>
      <c r="V681" s="79">
        <f t="shared" ca="1" si="422"/>
        <v>2058.4196147788834</v>
      </c>
      <c r="W681" s="79">
        <f t="shared" ca="1" si="406"/>
        <v>18.648581050451831</v>
      </c>
      <c r="X681" s="80">
        <f t="shared" ca="1" si="423"/>
        <v>-8.3009101735934349E-4</v>
      </c>
      <c r="Y681" s="80">
        <f t="shared" ca="1" si="424"/>
        <v>-0.85767483949120149</v>
      </c>
      <c r="Z681" s="80">
        <f t="shared" ca="1" si="415"/>
        <v>0</v>
      </c>
      <c r="AA681" s="80">
        <f t="shared" ca="1" si="425"/>
        <v>0</v>
      </c>
      <c r="AB681" s="81">
        <f t="shared" ca="1" si="407"/>
        <v>-8.0689570387056E-2</v>
      </c>
      <c r="AC681" s="79">
        <f t="shared" ca="1" si="408"/>
        <v>2076.1290013284397</v>
      </c>
      <c r="AE681" s="55">
        <f t="shared" ca="1" si="426"/>
        <v>0</v>
      </c>
      <c r="AF681" s="78">
        <f t="shared" ca="1" si="427"/>
        <v>4.1504550867967176E-5</v>
      </c>
      <c r="AR681" s="69">
        <f t="shared" si="416"/>
        <v>57</v>
      </c>
      <c r="AS681" s="70">
        <f t="shared" si="428"/>
        <v>678</v>
      </c>
      <c r="AT681" s="71">
        <f t="shared" ca="1" si="435"/>
        <v>2.2420079419927792E-3</v>
      </c>
      <c r="AU681" s="72">
        <f t="shared" ca="1" si="417"/>
        <v>9.059659612918658E-3</v>
      </c>
      <c r="AV681" s="73">
        <f t="shared" ca="1" si="418"/>
        <v>1.0090596596129187</v>
      </c>
      <c r="AW681" s="74">
        <f ca="1">PRODUCT(AV$4:AV681)</f>
        <v>422.39372775625515</v>
      </c>
      <c r="BO681" s="70">
        <f t="shared" si="429"/>
        <v>678</v>
      </c>
      <c r="BP681" s="171">
        <f t="shared" ca="1" si="432"/>
        <v>0.1143</v>
      </c>
      <c r="BQ681" s="172">
        <f t="shared" ca="1" si="419"/>
        <v>9.059659612918658E-3</v>
      </c>
      <c r="BR681" s="172">
        <f t="shared" ca="1" si="431"/>
        <v>2.3674593969753724E-3</v>
      </c>
    </row>
    <row r="682" spans="5:70">
      <c r="E682">
        <f t="shared" si="433"/>
        <v>679</v>
      </c>
      <c r="F682" s="64">
        <f t="shared" si="420"/>
        <v>111.49999999999756</v>
      </c>
      <c r="G682" s="55">
        <f t="shared" si="401"/>
        <v>0</v>
      </c>
      <c r="H682" s="78">
        <f t="shared" si="430"/>
        <v>1</v>
      </c>
      <c r="I682" s="79">
        <f t="shared" ca="1" si="409"/>
        <v>16375365.885516757</v>
      </c>
      <c r="J682" s="79">
        <f t="shared" ca="1" si="402"/>
        <v>148355.24095978215</v>
      </c>
      <c r="K682" s="80">
        <f t="shared" ca="1" si="403"/>
        <v>-20</v>
      </c>
      <c r="L682" s="80">
        <f t="shared" ca="1" si="410"/>
        <v>-13646.138237930632</v>
      </c>
      <c r="M682" s="80">
        <f t="shared" ca="1" si="434"/>
        <v>0</v>
      </c>
      <c r="N682" s="80">
        <f t="shared" ca="1" si="411"/>
        <v>0</v>
      </c>
      <c r="O682" s="81">
        <f t="shared" ca="1" si="404"/>
        <v>-1944.1138067905574</v>
      </c>
      <c r="P682" s="79">
        <f t="shared" ca="1" si="405"/>
        <v>16508110.874431819</v>
      </c>
      <c r="R682">
        <f t="shared" ca="1" si="412"/>
        <v>799</v>
      </c>
      <c r="S682" s="78">
        <f t="shared" ca="1" si="421"/>
        <v>121.49999999999679</v>
      </c>
      <c r="T682" s="55">
        <f t="shared" ca="1" si="413"/>
        <v>0</v>
      </c>
      <c r="U682" s="78">
        <f t="shared" ca="1" si="414"/>
        <v>4.1504550867967176E-5</v>
      </c>
      <c r="V682" s="79">
        <f t="shared" ca="1" si="422"/>
        <v>2076.1290013284397</v>
      </c>
      <c r="W682" s="79">
        <f t="shared" ca="1" si="406"/>
        <v>18.809022064544411</v>
      </c>
      <c r="X682" s="80">
        <f t="shared" ca="1" si="423"/>
        <v>-8.3009101735934349E-4</v>
      </c>
      <c r="Y682" s="80">
        <f t="shared" ca="1" si="424"/>
        <v>-0.86505375055351663</v>
      </c>
      <c r="Z682" s="80">
        <f t="shared" ca="1" si="415"/>
        <v>0</v>
      </c>
      <c r="AA682" s="80">
        <f t="shared" ca="1" si="425"/>
        <v>0</v>
      </c>
      <c r="AB682" s="81">
        <f t="shared" ca="1" si="407"/>
        <v>-8.0689570387056E-2</v>
      </c>
      <c r="AC682" s="79">
        <f t="shared" ca="1" si="408"/>
        <v>2093.9914499810261</v>
      </c>
      <c r="AE682" s="55">
        <f t="shared" ca="1" si="426"/>
        <v>0</v>
      </c>
      <c r="AF682" s="78">
        <f t="shared" ca="1" si="427"/>
        <v>4.1504550867967176E-5</v>
      </c>
      <c r="AR682" s="69">
        <f t="shared" si="416"/>
        <v>57</v>
      </c>
      <c r="AS682" s="70">
        <f t="shared" si="428"/>
        <v>679</v>
      </c>
      <c r="AT682" s="71">
        <f t="shared" ca="1" si="435"/>
        <v>2.2216961131888645E-3</v>
      </c>
      <c r="AU682" s="72">
        <f t="shared" ca="1" si="417"/>
        <v>9.059659612918658E-3</v>
      </c>
      <c r="AV682" s="73">
        <f t="shared" ca="1" si="418"/>
        <v>1.0090596596129187</v>
      </c>
      <c r="AW682" s="74">
        <f ca="1">PRODUCT(AV$4:AV682)</f>
        <v>426.22047115235864</v>
      </c>
      <c r="BO682" s="70">
        <f t="shared" si="429"/>
        <v>679</v>
      </c>
      <c r="BP682" s="171">
        <f t="shared" ca="1" si="432"/>
        <v>0.1143</v>
      </c>
      <c r="BQ682" s="172">
        <f t="shared" ca="1" si="419"/>
        <v>9.059659612918658E-3</v>
      </c>
      <c r="BR682" s="172">
        <f t="shared" ca="1" si="431"/>
        <v>2.3462035910577815E-3</v>
      </c>
    </row>
    <row r="683" spans="5:70">
      <c r="E683">
        <f t="shared" si="433"/>
        <v>680</v>
      </c>
      <c r="F683" s="64">
        <f t="shared" si="420"/>
        <v>111.58333333333088</v>
      </c>
      <c r="G683" s="55">
        <f t="shared" si="401"/>
        <v>0</v>
      </c>
      <c r="H683" s="78">
        <f t="shared" si="430"/>
        <v>1</v>
      </c>
      <c r="I683" s="79">
        <f t="shared" ca="1" si="409"/>
        <v>16508110.874431819</v>
      </c>
      <c r="J683" s="79">
        <f t="shared" ca="1" si="402"/>
        <v>149557.86537467325</v>
      </c>
      <c r="K683" s="80">
        <f t="shared" ca="1" si="403"/>
        <v>-20</v>
      </c>
      <c r="L683" s="80">
        <f t="shared" ca="1" si="410"/>
        <v>-13756.759062026516</v>
      </c>
      <c r="M683" s="80">
        <f t="shared" ca="1" si="434"/>
        <v>0</v>
      </c>
      <c r="N683" s="80">
        <f t="shared" ca="1" si="411"/>
        <v>0</v>
      </c>
      <c r="O683" s="81">
        <f t="shared" ca="1" si="404"/>
        <v>-1944.1138067905574</v>
      </c>
      <c r="P683" s="79">
        <f t="shared" ca="1" si="405"/>
        <v>16641947.866937676</v>
      </c>
      <c r="R683">
        <f t="shared" ca="1" si="412"/>
        <v>800</v>
      </c>
      <c r="S683" s="78">
        <f t="shared" ca="1" si="421"/>
        <v>121.58333333333012</v>
      </c>
      <c r="T683" s="55">
        <f t="shared" ca="1" si="413"/>
        <v>0</v>
      </c>
      <c r="U683" s="78">
        <f t="shared" ca="1" si="414"/>
        <v>4.1504550867967176E-5</v>
      </c>
      <c r="V683" s="79">
        <f t="shared" ca="1" si="422"/>
        <v>2093.9914499810261</v>
      </c>
      <c r="W683" s="79">
        <f t="shared" ca="1" si="406"/>
        <v>18.970849769190082</v>
      </c>
      <c r="X683" s="80">
        <f t="shared" ca="1" si="423"/>
        <v>-8.3009101735934349E-4</v>
      </c>
      <c r="Y683" s="80">
        <f t="shared" ca="1" si="424"/>
        <v>-0.87249643749209427</v>
      </c>
      <c r="Z683" s="80">
        <f t="shared" ca="1" si="415"/>
        <v>0</v>
      </c>
      <c r="AA683" s="80">
        <f t="shared" ca="1" si="425"/>
        <v>0</v>
      </c>
      <c r="AB683" s="81">
        <f t="shared" ca="1" si="407"/>
        <v>-8.0689570387056E-2</v>
      </c>
      <c r="AC683" s="79">
        <f t="shared" ca="1" si="408"/>
        <v>2112.0082836513197</v>
      </c>
      <c r="AE683" s="55">
        <f t="shared" ca="1" si="426"/>
        <v>0</v>
      </c>
      <c r="AF683" s="78">
        <f t="shared" ca="1" si="427"/>
        <v>4.1504550867967176E-5</v>
      </c>
      <c r="AR683" s="69">
        <f t="shared" si="416"/>
        <v>57</v>
      </c>
      <c r="AS683" s="70">
        <f t="shared" si="428"/>
        <v>680</v>
      </c>
      <c r="AT683" s="71">
        <f t="shared" ca="1" si="435"/>
        <v>2.201568302640029E-3</v>
      </c>
      <c r="AU683" s="72">
        <f t="shared" ca="1" si="417"/>
        <v>9.059659612918658E-3</v>
      </c>
      <c r="AV683" s="73">
        <f t="shared" ca="1" si="418"/>
        <v>1.0090596596129187</v>
      </c>
      <c r="AW683" s="74">
        <f ca="1">PRODUCT(AV$4:AV683)</f>
        <v>430.08188354105681</v>
      </c>
      <c r="BO683" s="70">
        <f t="shared" si="429"/>
        <v>680</v>
      </c>
      <c r="BP683" s="171">
        <f t="shared" ca="1" si="432"/>
        <v>0.1143</v>
      </c>
      <c r="BQ683" s="172">
        <f t="shared" ca="1" si="419"/>
        <v>9.059659612918658E-3</v>
      </c>
      <c r="BR683" s="172">
        <f t="shared" ca="1" si="431"/>
        <v>2.3251386265484039E-3</v>
      </c>
    </row>
    <row r="684" spans="5:70">
      <c r="E684">
        <f t="shared" si="433"/>
        <v>681</v>
      </c>
      <c r="F684" s="64">
        <f t="shared" si="420"/>
        <v>111.66666666666421</v>
      </c>
      <c r="G684" s="55">
        <f t="shared" si="401"/>
        <v>0</v>
      </c>
      <c r="H684" s="78">
        <f t="shared" si="430"/>
        <v>1</v>
      </c>
      <c r="I684" s="79">
        <f t="shared" ca="1" si="409"/>
        <v>16641947.866937676</v>
      </c>
      <c r="J684" s="79">
        <f t="shared" ca="1" si="402"/>
        <v>150770.38297039308</v>
      </c>
      <c r="K684" s="80">
        <f t="shared" ca="1" si="403"/>
        <v>-20</v>
      </c>
      <c r="L684" s="80">
        <f t="shared" ca="1" si="410"/>
        <v>-13868.289889114731</v>
      </c>
      <c r="M684" s="80">
        <f t="shared" ca="1" si="434"/>
        <v>0</v>
      </c>
      <c r="N684" s="80">
        <f t="shared" ca="1" si="411"/>
        <v>0</v>
      </c>
      <c r="O684" s="81">
        <f t="shared" ca="1" si="404"/>
        <v>-1944.1138067905574</v>
      </c>
      <c r="P684" s="79">
        <f t="shared" ca="1" si="405"/>
        <v>16776885.846212165</v>
      </c>
      <c r="R684">
        <f t="shared" ca="1" si="412"/>
        <v>801</v>
      </c>
      <c r="S684" s="78">
        <f t="shared" ca="1" si="421"/>
        <v>121.66666666666345</v>
      </c>
      <c r="T684" s="55">
        <f t="shared" ca="1" si="413"/>
        <v>0</v>
      </c>
      <c r="U684" s="78">
        <f t="shared" ca="1" si="414"/>
        <v>4.1504550867967176E-5</v>
      </c>
      <c r="V684" s="79">
        <f t="shared" ca="1" si="422"/>
        <v>2112.0082836513197</v>
      </c>
      <c r="W684" s="79">
        <f t="shared" ca="1" si="406"/>
        <v>19.134076149545514</v>
      </c>
      <c r="X684" s="80">
        <f t="shared" ca="1" si="423"/>
        <v>-8.3009101735934349E-4</v>
      </c>
      <c r="Y684" s="80">
        <f t="shared" ca="1" si="424"/>
        <v>-0.88000345152138326</v>
      </c>
      <c r="Z684" s="80">
        <f t="shared" ca="1" si="415"/>
        <v>0</v>
      </c>
      <c r="AA684" s="80">
        <f t="shared" ca="1" si="425"/>
        <v>0</v>
      </c>
      <c r="AB684" s="81">
        <f t="shared" ca="1" si="407"/>
        <v>-8.0689570387056E-2</v>
      </c>
      <c r="AC684" s="79">
        <f t="shared" ca="1" si="408"/>
        <v>2130.1808366879391</v>
      </c>
      <c r="AE684" s="55">
        <f t="shared" ca="1" si="426"/>
        <v>0</v>
      </c>
      <c r="AF684" s="78">
        <f t="shared" ca="1" si="427"/>
        <v>4.1504550867967176E-5</v>
      </c>
      <c r="AR684" s="69">
        <f t="shared" si="416"/>
        <v>57</v>
      </c>
      <c r="AS684" s="70">
        <f t="shared" si="428"/>
        <v>681</v>
      </c>
      <c r="AT684" s="71">
        <f t="shared" ca="1" si="435"/>
        <v>2.1816228432035194E-3</v>
      </c>
      <c r="AU684" s="72">
        <f t="shared" ca="1" si="417"/>
        <v>9.059659612918658E-3</v>
      </c>
      <c r="AV684" s="73">
        <f t="shared" ca="1" si="418"/>
        <v>1.0090596596129187</v>
      </c>
      <c r="AW684" s="74">
        <f ca="1">PRODUCT(AV$4:AV684)</f>
        <v>433.97827901162174</v>
      </c>
      <c r="BO684" s="70">
        <f t="shared" si="429"/>
        <v>681</v>
      </c>
      <c r="BP684" s="171">
        <f t="shared" ca="1" si="432"/>
        <v>0.1143</v>
      </c>
      <c r="BQ684" s="172">
        <f t="shared" ca="1" si="419"/>
        <v>9.059659612918658E-3</v>
      </c>
      <c r="BR684" s="172">
        <f t="shared" ca="1" si="431"/>
        <v>2.3042627900121794E-3</v>
      </c>
    </row>
    <row r="685" spans="5:70">
      <c r="E685">
        <f t="shared" si="433"/>
        <v>682</v>
      </c>
      <c r="F685" s="64">
        <f t="shared" si="420"/>
        <v>111.74999999999754</v>
      </c>
      <c r="G685" s="55">
        <f t="shared" si="401"/>
        <v>0</v>
      </c>
      <c r="H685" s="78">
        <f t="shared" si="430"/>
        <v>1</v>
      </c>
      <c r="I685" s="79">
        <f t="shared" ca="1" si="409"/>
        <v>16776885.846212165</v>
      </c>
      <c r="J685" s="79">
        <f t="shared" ca="1" si="402"/>
        <v>151992.87513147501</v>
      </c>
      <c r="K685" s="80">
        <f t="shared" ca="1" si="403"/>
        <v>-20</v>
      </c>
      <c r="L685" s="80">
        <f t="shared" ca="1" si="410"/>
        <v>-13980.738205176805</v>
      </c>
      <c r="M685" s="80">
        <f t="shared" ca="1" si="434"/>
        <v>0</v>
      </c>
      <c r="N685" s="80">
        <f t="shared" ca="1" si="411"/>
        <v>0</v>
      </c>
      <c r="O685" s="81">
        <f t="shared" ca="1" si="404"/>
        <v>-1944.1138067905574</v>
      </c>
      <c r="P685" s="79">
        <f t="shared" ca="1" si="405"/>
        <v>16912933.869331673</v>
      </c>
      <c r="R685">
        <f t="shared" ca="1" si="412"/>
        <v>802</v>
      </c>
      <c r="S685" s="78">
        <f t="shared" ca="1" si="421"/>
        <v>121.74999999999677</v>
      </c>
      <c r="T685" s="55">
        <f t="shared" ca="1" si="413"/>
        <v>0</v>
      </c>
      <c r="U685" s="78">
        <f t="shared" ca="1" si="414"/>
        <v>4.1504550867967176E-5</v>
      </c>
      <c r="V685" s="79">
        <f t="shared" ca="1" si="422"/>
        <v>2130.1808366879391</v>
      </c>
      <c r="W685" s="79">
        <f t="shared" ca="1" si="406"/>
        <v>19.298713294354997</v>
      </c>
      <c r="X685" s="80">
        <f t="shared" ca="1" si="423"/>
        <v>-8.3009101735934349E-4</v>
      </c>
      <c r="Y685" s="80">
        <f t="shared" ca="1" si="424"/>
        <v>-0.88757534861997467</v>
      </c>
      <c r="Z685" s="80">
        <f t="shared" ca="1" si="415"/>
        <v>0</v>
      </c>
      <c r="AA685" s="80">
        <f t="shared" ca="1" si="425"/>
        <v>0</v>
      </c>
      <c r="AB685" s="81">
        <f t="shared" ca="1" si="407"/>
        <v>-8.0689570387056E-2</v>
      </c>
      <c r="AC685" s="79">
        <f t="shared" ca="1" si="408"/>
        <v>2148.5104549722696</v>
      </c>
      <c r="AE685" s="55">
        <f t="shared" ca="1" si="426"/>
        <v>0</v>
      </c>
      <c r="AF685" s="78">
        <f t="shared" ca="1" si="427"/>
        <v>4.1504550867967176E-5</v>
      </c>
      <c r="AR685" s="69">
        <f t="shared" si="416"/>
        <v>57</v>
      </c>
      <c r="AS685" s="70">
        <f t="shared" si="428"/>
        <v>682</v>
      </c>
      <c r="AT685" s="71">
        <f t="shared" ca="1" si="435"/>
        <v>2.1618580828403279E-3</v>
      </c>
      <c r="AU685" s="72">
        <f t="shared" ca="1" si="417"/>
        <v>9.059659612918658E-3</v>
      </c>
      <c r="AV685" s="73">
        <f t="shared" ca="1" si="418"/>
        <v>1.0090596596129187</v>
      </c>
      <c r="AW685" s="74">
        <f ca="1">PRODUCT(AV$4:AV685)</f>
        <v>437.90997449886726</v>
      </c>
      <c r="BO685" s="70">
        <f t="shared" si="429"/>
        <v>682</v>
      </c>
      <c r="BP685" s="171">
        <f t="shared" ca="1" si="432"/>
        <v>0.1143</v>
      </c>
      <c r="BQ685" s="172">
        <f t="shared" ca="1" si="419"/>
        <v>9.059659612918658E-3</v>
      </c>
      <c r="BR685" s="172">
        <f t="shared" ca="1" si="431"/>
        <v>2.2835743833978148E-3</v>
      </c>
    </row>
    <row r="686" spans="5:70">
      <c r="E686">
        <f t="shared" si="433"/>
        <v>683</v>
      </c>
      <c r="F686" s="64">
        <f t="shared" si="420"/>
        <v>111.83333333333087</v>
      </c>
      <c r="G686" s="55">
        <f t="shared" si="401"/>
        <v>0</v>
      </c>
      <c r="H686" s="78">
        <f t="shared" si="430"/>
        <v>1</v>
      </c>
      <c r="I686" s="79">
        <f t="shared" ca="1" si="409"/>
        <v>16912933.869331673</v>
      </c>
      <c r="J686" s="79">
        <f t="shared" ca="1" si="402"/>
        <v>153225.42391194825</v>
      </c>
      <c r="K686" s="80">
        <f t="shared" ca="1" si="403"/>
        <v>-20</v>
      </c>
      <c r="L686" s="80">
        <f t="shared" ca="1" si="410"/>
        <v>-14094.111557776396</v>
      </c>
      <c r="M686" s="80">
        <f t="shared" ca="1" si="434"/>
        <v>0</v>
      </c>
      <c r="N686" s="80">
        <f t="shared" ca="1" si="411"/>
        <v>0</v>
      </c>
      <c r="O686" s="81">
        <f t="shared" ca="1" si="404"/>
        <v>-1944.1138067905574</v>
      </c>
      <c r="P686" s="79">
        <f t="shared" ca="1" si="405"/>
        <v>17050101.067879051</v>
      </c>
      <c r="R686">
        <f t="shared" ca="1" si="412"/>
        <v>803</v>
      </c>
      <c r="S686" s="78">
        <f t="shared" ca="1" si="421"/>
        <v>121.8333333333301</v>
      </c>
      <c r="T686" s="55">
        <f t="shared" ca="1" si="413"/>
        <v>0</v>
      </c>
      <c r="U686" s="78">
        <f t="shared" ca="1" si="414"/>
        <v>4.1504550867967176E-5</v>
      </c>
      <c r="V686" s="79">
        <f t="shared" ca="1" si="422"/>
        <v>2148.5104549722696</v>
      </c>
      <c r="W686" s="79">
        <f t="shared" ca="1" si="406"/>
        <v>19.464773396845761</v>
      </c>
      <c r="X686" s="80">
        <f t="shared" ca="1" si="423"/>
        <v>-8.3009101735934349E-4</v>
      </c>
      <c r="Y686" s="80">
        <f t="shared" ca="1" si="424"/>
        <v>-0.89521268957177902</v>
      </c>
      <c r="Z686" s="80">
        <f t="shared" ca="1" si="415"/>
        <v>0</v>
      </c>
      <c r="AA686" s="80">
        <f t="shared" ca="1" si="425"/>
        <v>0</v>
      </c>
      <c r="AB686" s="81">
        <f t="shared" ca="1" si="407"/>
        <v>-8.0689570387056E-2</v>
      </c>
      <c r="AC686" s="79">
        <f t="shared" ca="1" si="408"/>
        <v>2166.9984960181391</v>
      </c>
      <c r="AE686" s="55">
        <f t="shared" ca="1" si="426"/>
        <v>0</v>
      </c>
      <c r="AF686" s="78">
        <f t="shared" ca="1" si="427"/>
        <v>4.1504550867967176E-5</v>
      </c>
      <c r="AR686" s="69">
        <f t="shared" si="416"/>
        <v>57</v>
      </c>
      <c r="AS686" s="70">
        <f t="shared" si="428"/>
        <v>683</v>
      </c>
      <c r="AT686" s="71">
        <f t="shared" ca="1" si="435"/>
        <v>2.1422723844783578E-3</v>
      </c>
      <c r="AU686" s="72">
        <f t="shared" ca="1" si="417"/>
        <v>9.059659612918658E-3</v>
      </c>
      <c r="AV686" s="73">
        <f t="shared" ca="1" si="418"/>
        <v>1.0090596596129187</v>
      </c>
      <c r="AW686" s="74">
        <f ca="1">PRODUCT(AV$4:AV686)</f>
        <v>441.87728980892888</v>
      </c>
      <c r="BO686" s="70">
        <f t="shared" si="429"/>
        <v>683</v>
      </c>
      <c r="BP686" s="171">
        <f t="shared" ca="1" si="432"/>
        <v>0.1143</v>
      </c>
      <c r="BQ686" s="172">
        <f t="shared" ca="1" si="419"/>
        <v>9.059659612918658E-3</v>
      </c>
      <c r="BR686" s="172">
        <f t="shared" ca="1" si="431"/>
        <v>2.263071723899663E-3</v>
      </c>
    </row>
    <row r="687" spans="5:70">
      <c r="E687">
        <f t="shared" si="433"/>
        <v>684</v>
      </c>
      <c r="F687" s="64">
        <f t="shared" si="420"/>
        <v>111.9166666666642</v>
      </c>
      <c r="G687" s="55">
        <f t="shared" si="401"/>
        <v>0</v>
      </c>
      <c r="H687" s="78">
        <f t="shared" si="430"/>
        <v>1</v>
      </c>
      <c r="I687" s="79">
        <f t="shared" ca="1" si="409"/>
        <v>17050101.067879051</v>
      </c>
      <c r="J687" s="79">
        <f t="shared" ca="1" si="402"/>
        <v>154468.11204084512</v>
      </c>
      <c r="K687" s="80">
        <f t="shared" ca="1" si="403"/>
        <v>-20</v>
      </c>
      <c r="L687" s="80">
        <f t="shared" ca="1" si="410"/>
        <v>-14208.417556565877</v>
      </c>
      <c r="M687" s="80">
        <f t="shared" ca="1" si="434"/>
        <v>0</v>
      </c>
      <c r="N687" s="80">
        <f t="shared" ca="1" si="411"/>
        <v>0</v>
      </c>
      <c r="O687" s="81">
        <f t="shared" ca="1" si="404"/>
        <v>-1944.1138067905574</v>
      </c>
      <c r="P687" s="79">
        <f t="shared" ca="1" si="405"/>
        <v>17188396.648556538</v>
      </c>
      <c r="R687">
        <f t="shared" ca="1" si="412"/>
        <v>804</v>
      </c>
      <c r="S687" s="78">
        <f t="shared" ca="1" si="421"/>
        <v>121.91666666666343</v>
      </c>
      <c r="T687" s="55">
        <f t="shared" ca="1" si="413"/>
        <v>0</v>
      </c>
      <c r="U687" s="78">
        <f t="shared" ca="1" si="414"/>
        <v>4.1504550867967176E-5</v>
      </c>
      <c r="V687" s="79">
        <f t="shared" ca="1" si="422"/>
        <v>2166.9984960181391</v>
      </c>
      <c r="W687" s="79">
        <f t="shared" ca="1" si="406"/>
        <v>19.632268755631006</v>
      </c>
      <c r="X687" s="80">
        <f t="shared" ca="1" si="423"/>
        <v>-8.3009101735934349E-4</v>
      </c>
      <c r="Y687" s="80">
        <f t="shared" ca="1" si="424"/>
        <v>-0.90291604000755799</v>
      </c>
      <c r="Z687" s="80">
        <f t="shared" ca="1" si="415"/>
        <v>0</v>
      </c>
      <c r="AA687" s="80">
        <f t="shared" ca="1" si="425"/>
        <v>0</v>
      </c>
      <c r="AB687" s="81">
        <f t="shared" ca="1" si="407"/>
        <v>-8.0689570387056E-2</v>
      </c>
      <c r="AC687" s="79">
        <f t="shared" ca="1" si="408"/>
        <v>2185.6463290723582</v>
      </c>
      <c r="AE687" s="55">
        <f t="shared" ca="1" si="426"/>
        <v>0</v>
      </c>
      <c r="AF687" s="78">
        <f t="shared" ca="1" si="427"/>
        <v>4.1504550867967176E-5</v>
      </c>
      <c r="AR687" s="69">
        <f t="shared" si="416"/>
        <v>57</v>
      </c>
      <c r="AS687" s="70">
        <f t="shared" si="428"/>
        <v>684</v>
      </c>
      <c r="AT687" s="71">
        <f t="shared" ca="1" si="435"/>
        <v>2.1228641258768284E-3</v>
      </c>
      <c r="AU687" s="72">
        <f t="shared" ca="1" si="417"/>
        <v>9.059659612918658E-3</v>
      </c>
      <c r="AV687" s="73">
        <f t="shared" ca="1" si="418"/>
        <v>1.0090596596129187</v>
      </c>
      <c r="AW687" s="74">
        <f ca="1">PRODUCT(AV$4:AV687)</f>
        <v>445.88054764527681</v>
      </c>
      <c r="BO687" s="70">
        <f t="shared" si="429"/>
        <v>684</v>
      </c>
      <c r="BP687" s="171">
        <f t="shared" ca="1" si="432"/>
        <v>0.1143</v>
      </c>
      <c r="BQ687" s="172">
        <f t="shared" ca="1" si="419"/>
        <v>9.059659612918658E-3</v>
      </c>
      <c r="BR687" s="172">
        <f t="shared" ca="1" si="431"/>
        <v>2.2427531438208429E-3</v>
      </c>
    </row>
    <row r="688" spans="5:70">
      <c r="E688">
        <f t="shared" si="433"/>
        <v>685</v>
      </c>
      <c r="F688" s="64">
        <f t="shared" si="420"/>
        <v>111.99999999999753</v>
      </c>
      <c r="G688" s="55">
        <f t="shared" si="401"/>
        <v>0</v>
      </c>
      <c r="H688" s="78">
        <f t="shared" si="430"/>
        <v>1</v>
      </c>
      <c r="I688" s="79">
        <f t="shared" ca="1" si="409"/>
        <v>17188396.648556538</v>
      </c>
      <c r="J688" s="79">
        <f t="shared" ca="1" si="402"/>
        <v>155721.02292775409</v>
      </c>
      <c r="K688" s="80">
        <f t="shared" ca="1" si="403"/>
        <v>-20</v>
      </c>
      <c r="L688" s="80">
        <f t="shared" ca="1" si="410"/>
        <v>-14323.663873797115</v>
      </c>
      <c r="M688" s="80">
        <f t="shared" ca="1" si="434"/>
        <v>-128912.97486417403</v>
      </c>
      <c r="N688" s="80">
        <f t="shared" ca="1" si="411"/>
        <v>0</v>
      </c>
      <c r="O688" s="81">
        <f t="shared" ca="1" si="404"/>
        <v>-1944.1138067905574</v>
      </c>
      <c r="P688" s="79">
        <f t="shared" ca="1" si="405"/>
        <v>17198916.918939531</v>
      </c>
      <c r="R688">
        <f t="shared" ca="1" si="412"/>
        <v>805</v>
      </c>
      <c r="S688" s="78">
        <f t="shared" ca="1" si="421"/>
        <v>121.99999999999676</v>
      </c>
      <c r="T688" s="55">
        <f t="shared" ca="1" si="413"/>
        <v>0</v>
      </c>
      <c r="U688" s="78">
        <f t="shared" ca="1" si="414"/>
        <v>4.1504550867967176E-5</v>
      </c>
      <c r="V688" s="79">
        <f t="shared" ca="1" si="422"/>
        <v>2185.6463290723582</v>
      </c>
      <c r="W688" s="79">
        <f t="shared" ca="1" si="406"/>
        <v>19.801211775620768</v>
      </c>
      <c r="X688" s="80">
        <f t="shared" ca="1" si="423"/>
        <v>-8.3009101735934349E-4</v>
      </c>
      <c r="Y688" s="80">
        <f t="shared" ca="1" si="424"/>
        <v>-0.91068597044681598</v>
      </c>
      <c r="Z688" s="80">
        <f t="shared" ca="1" si="415"/>
        <v>-16.392347468042686</v>
      </c>
      <c r="AA688" s="80">
        <f t="shared" ca="1" si="425"/>
        <v>0</v>
      </c>
      <c r="AB688" s="81">
        <f t="shared" ca="1" si="407"/>
        <v>-8.0689570387056E-2</v>
      </c>
      <c r="AC688" s="79">
        <f t="shared" ca="1" si="408"/>
        <v>2188.0629877480851</v>
      </c>
      <c r="AE688" s="55">
        <f t="shared" ca="1" si="426"/>
        <v>0</v>
      </c>
      <c r="AF688" s="78">
        <f t="shared" ca="1" si="427"/>
        <v>4.1504550867967176E-5</v>
      </c>
      <c r="AR688" s="69">
        <f t="shared" si="416"/>
        <v>58</v>
      </c>
      <c r="AS688" s="70">
        <f t="shared" si="428"/>
        <v>685</v>
      </c>
      <c r="AT688" s="71">
        <f t="shared" ca="1" si="435"/>
        <v>2.1036316994919083E-3</v>
      </c>
      <c r="AU688" s="72">
        <f t="shared" ca="1" si="417"/>
        <v>9.059659612918658E-3</v>
      </c>
      <c r="AV688" s="73">
        <f t="shared" ca="1" si="418"/>
        <v>1.0090596596129187</v>
      </c>
      <c r="AW688" s="74">
        <f ca="1">PRODUCT(AV$4:AV688)</f>
        <v>449.92007363496475</v>
      </c>
      <c r="BO688" s="70">
        <f t="shared" si="429"/>
        <v>685</v>
      </c>
      <c r="BP688" s="171">
        <f t="shared" ca="1" si="432"/>
        <v>0.1143</v>
      </c>
      <c r="BQ688" s="172">
        <f t="shared" ca="1" si="419"/>
        <v>9.059659612918658E-3</v>
      </c>
      <c r="BR688" s="172">
        <f t="shared" ca="1" si="431"/>
        <v>2.2226169904375889E-3</v>
      </c>
    </row>
    <row r="689" spans="5:70">
      <c r="E689">
        <f t="shared" si="433"/>
        <v>686</v>
      </c>
      <c r="F689" s="64">
        <f t="shared" si="420"/>
        <v>112.08333333333086</v>
      </c>
      <c r="G689" s="55">
        <f t="shared" si="401"/>
        <v>0</v>
      </c>
      <c r="H689" s="78">
        <f t="shared" si="430"/>
        <v>1</v>
      </c>
      <c r="I689" s="79">
        <f t="shared" ca="1" si="409"/>
        <v>17198916.918939531</v>
      </c>
      <c r="J689" s="79">
        <f t="shared" ca="1" si="402"/>
        <v>155816.33299645988</v>
      </c>
      <c r="K689" s="80">
        <f t="shared" ca="1" si="403"/>
        <v>-20</v>
      </c>
      <c r="L689" s="80">
        <f t="shared" ca="1" si="410"/>
        <v>-14332.430765782943</v>
      </c>
      <c r="M689" s="80">
        <f t="shared" ca="1" si="434"/>
        <v>0</v>
      </c>
      <c r="N689" s="80">
        <f t="shared" ca="1" si="411"/>
        <v>0</v>
      </c>
      <c r="O689" s="81">
        <f t="shared" ca="1" si="404"/>
        <v>-1944.1138067905574</v>
      </c>
      <c r="P689" s="79">
        <f t="shared" ca="1" si="405"/>
        <v>17338436.707363419</v>
      </c>
      <c r="R689">
        <f t="shared" ca="1" si="412"/>
        <v>806</v>
      </c>
      <c r="S689" s="78">
        <f t="shared" ca="1" si="421"/>
        <v>122.08333333333009</v>
      </c>
      <c r="T689" s="55">
        <f t="shared" ca="1" si="413"/>
        <v>0</v>
      </c>
      <c r="U689" s="78">
        <f t="shared" ca="1" si="414"/>
        <v>4.1504550867967176E-5</v>
      </c>
      <c r="V689" s="79">
        <f t="shared" ca="1" si="422"/>
        <v>2188.0629877480851</v>
      </c>
      <c r="W689" s="79">
        <f t="shared" ca="1" si="406"/>
        <v>19.823105880623459</v>
      </c>
      <c r="X689" s="80">
        <f t="shared" ca="1" si="423"/>
        <v>-8.3009101735934349E-4</v>
      </c>
      <c r="Y689" s="80">
        <f t="shared" ca="1" si="424"/>
        <v>-0.91169291156170218</v>
      </c>
      <c r="Z689" s="80">
        <f t="shared" ca="1" si="415"/>
        <v>0</v>
      </c>
      <c r="AA689" s="80">
        <f t="shared" ca="1" si="425"/>
        <v>0</v>
      </c>
      <c r="AB689" s="81">
        <f t="shared" ca="1" si="407"/>
        <v>-8.0689570387056E-2</v>
      </c>
      <c r="AC689" s="79">
        <f t="shared" ca="1" si="408"/>
        <v>2206.8928810557427</v>
      </c>
      <c r="AE689" s="55">
        <f t="shared" ca="1" si="426"/>
        <v>0</v>
      </c>
      <c r="AF689" s="78">
        <f t="shared" ca="1" si="427"/>
        <v>4.1504550867967176E-5</v>
      </c>
      <c r="AR689" s="69">
        <f t="shared" si="416"/>
        <v>58</v>
      </c>
      <c r="AS689" s="70">
        <f t="shared" si="428"/>
        <v>686</v>
      </c>
      <c r="AT689" s="71">
        <f t="shared" ca="1" si="435"/>
        <v>2.0845735123435662E-3</v>
      </c>
      <c r="AU689" s="72">
        <f t="shared" ca="1" si="417"/>
        <v>9.059659612918658E-3</v>
      </c>
      <c r="AV689" s="73">
        <f t="shared" ca="1" si="418"/>
        <v>1.0090596596129187</v>
      </c>
      <c r="AW689" s="74">
        <f ca="1">PRODUCT(AV$4:AV689)</f>
        <v>453.99619635511681</v>
      </c>
      <c r="BO689" s="70">
        <f t="shared" si="429"/>
        <v>686</v>
      </c>
      <c r="BP689" s="171">
        <f t="shared" ca="1" si="432"/>
        <v>0.1143</v>
      </c>
      <c r="BQ689" s="172">
        <f t="shared" ca="1" si="419"/>
        <v>9.059659612918658E-3</v>
      </c>
      <c r="BR689" s="172">
        <f t="shared" ca="1" si="431"/>
        <v>2.2026616258648156E-3</v>
      </c>
    </row>
    <row r="690" spans="5:70">
      <c r="E690">
        <f t="shared" si="433"/>
        <v>687</v>
      </c>
      <c r="F690" s="64">
        <f t="shared" si="420"/>
        <v>112.16666666666418</v>
      </c>
      <c r="G690" s="55">
        <f t="shared" si="401"/>
        <v>0</v>
      </c>
      <c r="H690" s="78">
        <f t="shared" si="430"/>
        <v>1</v>
      </c>
      <c r="I690" s="79">
        <f t="shared" ca="1" si="409"/>
        <v>17338436.707363419</v>
      </c>
      <c r="J690" s="79">
        <f t="shared" ca="1" si="402"/>
        <v>157080.33478884673</v>
      </c>
      <c r="K690" s="80">
        <f t="shared" ca="1" si="403"/>
        <v>-20</v>
      </c>
      <c r="L690" s="80">
        <f t="shared" ca="1" si="410"/>
        <v>-14448.697256136184</v>
      </c>
      <c r="M690" s="80">
        <f t="shared" ca="1" si="434"/>
        <v>0</v>
      </c>
      <c r="N690" s="80">
        <f t="shared" ca="1" si="411"/>
        <v>0</v>
      </c>
      <c r="O690" s="81">
        <f t="shared" ca="1" si="404"/>
        <v>-1944.1138067905574</v>
      </c>
      <c r="P690" s="79">
        <f t="shared" ca="1" si="405"/>
        <v>17479104.231089339</v>
      </c>
      <c r="R690">
        <f t="shared" ca="1" si="412"/>
        <v>807</v>
      </c>
      <c r="S690" s="78">
        <f t="shared" ca="1" si="421"/>
        <v>122.16666666666342</v>
      </c>
      <c r="T690" s="55">
        <f t="shared" ca="1" si="413"/>
        <v>0</v>
      </c>
      <c r="U690" s="78">
        <f t="shared" ca="1" si="414"/>
        <v>4.1504550867967176E-5</v>
      </c>
      <c r="V690" s="79">
        <f t="shared" ca="1" si="422"/>
        <v>2206.8928810557427</v>
      </c>
      <c r="W690" s="79">
        <f t="shared" ca="1" si="406"/>
        <v>19.993698304538412</v>
      </c>
      <c r="X690" s="80">
        <f t="shared" ca="1" si="423"/>
        <v>-8.3009101735934349E-4</v>
      </c>
      <c r="Y690" s="80">
        <f t="shared" ca="1" si="424"/>
        <v>-0.91953870043989283</v>
      </c>
      <c r="Z690" s="80">
        <f t="shared" ca="1" si="415"/>
        <v>0</v>
      </c>
      <c r="AA690" s="80">
        <f t="shared" ca="1" si="425"/>
        <v>0</v>
      </c>
      <c r="AB690" s="81">
        <f t="shared" ca="1" si="407"/>
        <v>-8.0689570387056E-2</v>
      </c>
      <c r="AC690" s="79">
        <f t="shared" ca="1" si="408"/>
        <v>2225.8855209984372</v>
      </c>
      <c r="AE690" s="55">
        <f t="shared" ca="1" si="426"/>
        <v>0</v>
      </c>
      <c r="AF690" s="78">
        <f t="shared" ca="1" si="427"/>
        <v>4.1504550867967176E-5</v>
      </c>
      <c r="AR690" s="69">
        <f t="shared" si="416"/>
        <v>58</v>
      </c>
      <c r="AS690" s="70">
        <f t="shared" si="428"/>
        <v>687</v>
      </c>
      <c r="AT690" s="71">
        <f t="shared" ca="1" si="435"/>
        <v>2.065687985883627E-3</v>
      </c>
      <c r="AU690" s="72">
        <f t="shared" ca="1" si="417"/>
        <v>9.059659612918658E-3</v>
      </c>
      <c r="AV690" s="73">
        <f t="shared" ca="1" si="418"/>
        <v>1.0090596596129187</v>
      </c>
      <c r="AW690" s="74">
        <f ca="1">PRODUCT(AV$4:AV690)</f>
        <v>458.10924735965392</v>
      </c>
      <c r="BO690" s="70">
        <f t="shared" si="429"/>
        <v>687</v>
      </c>
      <c r="BP690" s="171">
        <f t="shared" ca="1" si="432"/>
        <v>0.1143</v>
      </c>
      <c r="BQ690" s="172">
        <f t="shared" ca="1" si="419"/>
        <v>9.059659612918658E-3</v>
      </c>
      <c r="BR690" s="172">
        <f t="shared" ca="1" si="431"/>
        <v>2.1828854269228936E-3</v>
      </c>
    </row>
    <row r="691" spans="5:70">
      <c r="E691">
        <f t="shared" si="433"/>
        <v>688</v>
      </c>
      <c r="F691" s="64">
        <f t="shared" si="420"/>
        <v>112.24999999999751</v>
      </c>
      <c r="G691" s="55">
        <f t="shared" si="401"/>
        <v>0</v>
      </c>
      <c r="H691" s="78">
        <f t="shared" si="430"/>
        <v>1</v>
      </c>
      <c r="I691" s="79">
        <f t="shared" ca="1" si="409"/>
        <v>17479104.231089339</v>
      </c>
      <c r="J691" s="79">
        <f t="shared" ca="1" si="402"/>
        <v>158354.73467239572</v>
      </c>
      <c r="K691" s="80">
        <f t="shared" ca="1" si="403"/>
        <v>-20</v>
      </c>
      <c r="L691" s="80">
        <f t="shared" ca="1" si="410"/>
        <v>-14565.920192574449</v>
      </c>
      <c r="M691" s="80">
        <f t="shared" ca="1" si="434"/>
        <v>0</v>
      </c>
      <c r="N691" s="80">
        <f t="shared" ca="1" si="411"/>
        <v>0</v>
      </c>
      <c r="O691" s="81">
        <f t="shared" ca="1" si="404"/>
        <v>-1944.1138067905574</v>
      </c>
      <c r="P691" s="79">
        <f t="shared" ca="1" si="405"/>
        <v>17620928.931762371</v>
      </c>
      <c r="R691">
        <f t="shared" ca="1" si="412"/>
        <v>808</v>
      </c>
      <c r="S691" s="78">
        <f t="shared" ca="1" si="421"/>
        <v>122.24999999999675</v>
      </c>
      <c r="T691" s="55">
        <f t="shared" ca="1" si="413"/>
        <v>0</v>
      </c>
      <c r="U691" s="78">
        <f t="shared" ca="1" si="414"/>
        <v>4.1504550867967176E-5</v>
      </c>
      <c r="V691" s="79">
        <f t="shared" ca="1" si="422"/>
        <v>2225.8855209984372</v>
      </c>
      <c r="W691" s="79">
        <f t="shared" ca="1" si="406"/>
        <v>20.165765157569947</v>
      </c>
      <c r="X691" s="80">
        <f t="shared" ca="1" si="423"/>
        <v>-8.3009101735934349E-4</v>
      </c>
      <c r="Y691" s="80">
        <f t="shared" ca="1" si="424"/>
        <v>-0.92745230041601556</v>
      </c>
      <c r="Z691" s="80">
        <f t="shared" ca="1" si="415"/>
        <v>0</v>
      </c>
      <c r="AA691" s="80">
        <f t="shared" ca="1" si="425"/>
        <v>0</v>
      </c>
      <c r="AB691" s="81">
        <f t="shared" ca="1" si="407"/>
        <v>-8.0689570387056E-2</v>
      </c>
      <c r="AC691" s="79">
        <f t="shared" ca="1" si="408"/>
        <v>2245.0423141941869</v>
      </c>
      <c r="AE691" s="55">
        <f t="shared" ca="1" si="426"/>
        <v>0</v>
      </c>
      <c r="AF691" s="78">
        <f t="shared" ca="1" si="427"/>
        <v>4.1504550867967176E-5</v>
      </c>
      <c r="AR691" s="69">
        <f t="shared" si="416"/>
        <v>58</v>
      </c>
      <c r="AS691" s="70">
        <f t="shared" si="428"/>
        <v>688</v>
      </c>
      <c r="AT691" s="71">
        <f t="shared" ca="1" si="435"/>
        <v>2.046973555865026E-3</v>
      </c>
      <c r="AU691" s="72">
        <f t="shared" ca="1" si="417"/>
        <v>9.059659612918658E-3</v>
      </c>
      <c r="AV691" s="73">
        <f t="shared" ca="1" si="418"/>
        <v>1.0090596596129187</v>
      </c>
      <c r="AW691" s="74">
        <f ca="1">PRODUCT(AV$4:AV691)</f>
        <v>462.25956120626273</v>
      </c>
      <c r="BO691" s="70">
        <f t="shared" si="429"/>
        <v>688</v>
      </c>
      <c r="BP691" s="171">
        <f t="shared" ca="1" si="432"/>
        <v>0.1143</v>
      </c>
      <c r="BQ691" s="172">
        <f t="shared" ca="1" si="419"/>
        <v>9.059659612918658E-3</v>
      </c>
      <c r="BR691" s="172">
        <f t="shared" ca="1" si="431"/>
        <v>2.1632867850056177E-3</v>
      </c>
    </row>
    <row r="692" spans="5:70">
      <c r="E692">
        <f t="shared" si="433"/>
        <v>689</v>
      </c>
      <c r="F692" s="64">
        <f t="shared" si="420"/>
        <v>112.33333333333084</v>
      </c>
      <c r="G692" s="55">
        <f t="shared" si="401"/>
        <v>0</v>
      </c>
      <c r="H692" s="78">
        <f t="shared" si="430"/>
        <v>1</v>
      </c>
      <c r="I692" s="79">
        <f t="shared" ca="1" si="409"/>
        <v>17620928.931762371</v>
      </c>
      <c r="J692" s="79">
        <f t="shared" ca="1" si="402"/>
        <v>159639.61818519747</v>
      </c>
      <c r="K692" s="80">
        <f t="shared" ca="1" si="403"/>
        <v>-20</v>
      </c>
      <c r="L692" s="80">
        <f t="shared" ca="1" si="410"/>
        <v>-14684.10744313531</v>
      </c>
      <c r="M692" s="80">
        <f t="shared" ca="1" si="434"/>
        <v>0</v>
      </c>
      <c r="N692" s="80">
        <f t="shared" ca="1" si="411"/>
        <v>0</v>
      </c>
      <c r="O692" s="81">
        <f t="shared" ca="1" si="404"/>
        <v>-1944.1138067905574</v>
      </c>
      <c r="P692" s="79">
        <f t="shared" ca="1" si="405"/>
        <v>17763920.32869764</v>
      </c>
      <c r="R692">
        <f t="shared" ca="1" si="412"/>
        <v>809</v>
      </c>
      <c r="S692" s="78">
        <f t="shared" ca="1" si="421"/>
        <v>122.33333333333007</v>
      </c>
      <c r="T692" s="55">
        <f t="shared" ca="1" si="413"/>
        <v>0</v>
      </c>
      <c r="U692" s="78">
        <f t="shared" ca="1" si="414"/>
        <v>4.1504550867967176E-5</v>
      </c>
      <c r="V692" s="79">
        <f t="shared" ca="1" si="422"/>
        <v>2245.0423141941869</v>
      </c>
      <c r="W692" s="79">
        <f t="shared" ca="1" si="406"/>
        <v>20.339319183198516</v>
      </c>
      <c r="X692" s="80">
        <f t="shared" ca="1" si="423"/>
        <v>-8.3009101735934349E-4</v>
      </c>
      <c r="Y692" s="80">
        <f t="shared" ca="1" si="424"/>
        <v>-0.93543429758091123</v>
      </c>
      <c r="Z692" s="80">
        <f t="shared" ca="1" si="415"/>
        <v>0</v>
      </c>
      <c r="AA692" s="80">
        <f t="shared" ca="1" si="425"/>
        <v>0</v>
      </c>
      <c r="AB692" s="81">
        <f t="shared" ca="1" si="407"/>
        <v>-8.0689570387056E-2</v>
      </c>
      <c r="AC692" s="79">
        <f t="shared" ca="1" si="408"/>
        <v>2264.3646794184001</v>
      </c>
      <c r="AE692" s="55">
        <f t="shared" ca="1" si="426"/>
        <v>0</v>
      </c>
      <c r="AF692" s="78">
        <f t="shared" ca="1" si="427"/>
        <v>4.1504550867967176E-5</v>
      </c>
      <c r="AR692" s="69">
        <f t="shared" si="416"/>
        <v>58</v>
      </c>
      <c r="AS692" s="70">
        <f t="shared" si="428"/>
        <v>689</v>
      </c>
      <c r="AT692" s="71">
        <f t="shared" ca="1" si="435"/>
        <v>2.028428672212243E-3</v>
      </c>
      <c r="AU692" s="72">
        <f t="shared" ca="1" si="417"/>
        <v>9.059659612918658E-3</v>
      </c>
      <c r="AV692" s="73">
        <f t="shared" ca="1" si="418"/>
        <v>1.0090596596129187</v>
      </c>
      <c r="AW692" s="74">
        <f ca="1">PRODUCT(AV$4:AV692)</f>
        <v>466.44747548360863</v>
      </c>
      <c r="BO692" s="70">
        <f t="shared" si="429"/>
        <v>689</v>
      </c>
      <c r="BP692" s="171">
        <f t="shared" ca="1" si="432"/>
        <v>0.1143</v>
      </c>
      <c r="BQ692" s="172">
        <f t="shared" ca="1" si="419"/>
        <v>9.059659612918658E-3</v>
      </c>
      <c r="BR692" s="172">
        <f t="shared" ca="1" si="431"/>
        <v>2.1438641059493622E-3</v>
      </c>
    </row>
    <row r="693" spans="5:70">
      <c r="E693">
        <f t="shared" si="433"/>
        <v>690</v>
      </c>
      <c r="F693" s="64">
        <f t="shared" si="420"/>
        <v>112.41666666666417</v>
      </c>
      <c r="G693" s="55">
        <f t="shared" si="401"/>
        <v>0</v>
      </c>
      <c r="H693" s="78">
        <f t="shared" si="430"/>
        <v>1</v>
      </c>
      <c r="I693" s="79">
        <f t="shared" ca="1" si="409"/>
        <v>17763920.32869764</v>
      </c>
      <c r="J693" s="79">
        <f t="shared" ca="1" si="402"/>
        <v>160935.07156900674</v>
      </c>
      <c r="K693" s="80">
        <f t="shared" ca="1" si="403"/>
        <v>-20</v>
      </c>
      <c r="L693" s="80">
        <f t="shared" ca="1" si="410"/>
        <v>-14803.266940581369</v>
      </c>
      <c r="M693" s="80">
        <f t="shared" ca="1" si="434"/>
        <v>0</v>
      </c>
      <c r="N693" s="80">
        <f t="shared" ca="1" si="411"/>
        <v>0</v>
      </c>
      <c r="O693" s="81">
        <f t="shared" ca="1" si="404"/>
        <v>-1944.1138067905574</v>
      </c>
      <c r="P693" s="79">
        <f t="shared" ca="1" si="405"/>
        <v>17908088.019519273</v>
      </c>
      <c r="R693">
        <f t="shared" ca="1" si="412"/>
        <v>810</v>
      </c>
      <c r="S693" s="78">
        <f t="shared" ca="1" si="421"/>
        <v>122.4166666666634</v>
      </c>
      <c r="T693" s="55">
        <f t="shared" ca="1" si="413"/>
        <v>0</v>
      </c>
      <c r="U693" s="78">
        <f t="shared" ca="1" si="414"/>
        <v>4.1504550867967176E-5</v>
      </c>
      <c r="V693" s="79">
        <f t="shared" ca="1" si="422"/>
        <v>2264.3646794184001</v>
      </c>
      <c r="W693" s="79">
        <f t="shared" ca="1" si="406"/>
        <v>20.514373235046385</v>
      </c>
      <c r="X693" s="80">
        <f t="shared" ca="1" si="423"/>
        <v>-8.3009101735934349E-4</v>
      </c>
      <c r="Y693" s="80">
        <f t="shared" ca="1" si="424"/>
        <v>-0.9434852830910001</v>
      </c>
      <c r="Z693" s="80">
        <f t="shared" ca="1" si="415"/>
        <v>0</v>
      </c>
      <c r="AA693" s="80">
        <f t="shared" ca="1" si="425"/>
        <v>0</v>
      </c>
      <c r="AB693" s="81">
        <f t="shared" ca="1" si="407"/>
        <v>-8.0689570387056E-2</v>
      </c>
      <c r="AC693" s="79">
        <f t="shared" ca="1" si="408"/>
        <v>2283.8540477089514</v>
      </c>
      <c r="AE693" s="55">
        <f t="shared" ca="1" si="426"/>
        <v>0</v>
      </c>
      <c r="AF693" s="78">
        <f t="shared" ca="1" si="427"/>
        <v>4.1504550867967176E-5</v>
      </c>
      <c r="AR693" s="69">
        <f t="shared" si="416"/>
        <v>58</v>
      </c>
      <c r="AS693" s="70">
        <f t="shared" si="428"/>
        <v>690</v>
      </c>
      <c r="AT693" s="71">
        <f t="shared" ca="1" si="435"/>
        <v>2.0100517988929155E-3</v>
      </c>
      <c r="AU693" s="72">
        <f t="shared" ca="1" si="417"/>
        <v>9.059659612918658E-3</v>
      </c>
      <c r="AV693" s="73">
        <f t="shared" ca="1" si="418"/>
        <v>1.0090596596129187</v>
      </c>
      <c r="AW693" s="74">
        <f ca="1">PRODUCT(AV$4:AV693)</f>
        <v>470.67333083879532</v>
      </c>
      <c r="BO693" s="70">
        <f t="shared" si="429"/>
        <v>690</v>
      </c>
      <c r="BP693" s="171">
        <f t="shared" ca="1" si="432"/>
        <v>0.1143</v>
      </c>
      <c r="BQ693" s="172">
        <f t="shared" ca="1" si="419"/>
        <v>9.059659612918658E-3</v>
      </c>
      <c r="BR693" s="172">
        <f t="shared" ca="1" si="431"/>
        <v>2.124615809903412E-3</v>
      </c>
    </row>
    <row r="694" spans="5:70">
      <c r="E694">
        <f t="shared" si="433"/>
        <v>691</v>
      </c>
      <c r="F694" s="64">
        <f t="shared" si="420"/>
        <v>112.4999999999975</v>
      </c>
      <c r="G694" s="55">
        <f t="shared" si="401"/>
        <v>0</v>
      </c>
      <c r="H694" s="78">
        <f t="shared" si="430"/>
        <v>1</v>
      </c>
      <c r="I694" s="79">
        <f t="shared" ca="1" si="409"/>
        <v>17908088.019519273</v>
      </c>
      <c r="J694" s="79">
        <f t="shared" ca="1" si="402"/>
        <v>162241.18177503123</v>
      </c>
      <c r="K694" s="80">
        <f t="shared" ca="1" si="403"/>
        <v>-20</v>
      </c>
      <c r="L694" s="80">
        <f t="shared" ca="1" si="410"/>
        <v>-14923.406682932729</v>
      </c>
      <c r="M694" s="80">
        <f t="shared" ca="1" si="434"/>
        <v>0</v>
      </c>
      <c r="N694" s="80">
        <f t="shared" ca="1" si="411"/>
        <v>0</v>
      </c>
      <c r="O694" s="81">
        <f t="shared" ca="1" si="404"/>
        <v>-1944.1138067905574</v>
      </c>
      <c r="P694" s="79">
        <f t="shared" ca="1" si="405"/>
        <v>18053441.68080458</v>
      </c>
      <c r="R694">
        <f t="shared" ca="1" si="412"/>
        <v>811</v>
      </c>
      <c r="S694" s="78">
        <f t="shared" ca="1" si="421"/>
        <v>122.49999999999673</v>
      </c>
      <c r="T694" s="55">
        <f t="shared" ca="1" si="413"/>
        <v>0</v>
      </c>
      <c r="U694" s="78">
        <f t="shared" ca="1" si="414"/>
        <v>4.1504550867967176E-5</v>
      </c>
      <c r="V694" s="79">
        <f t="shared" ca="1" si="422"/>
        <v>2283.8540477089514</v>
      </c>
      <c r="W694" s="79">
        <f t="shared" ca="1" si="406"/>
        <v>20.69094027782959</v>
      </c>
      <c r="X694" s="80">
        <f t="shared" ca="1" si="423"/>
        <v>-8.3009101735934349E-4</v>
      </c>
      <c r="Y694" s="80">
        <f t="shared" ca="1" si="424"/>
        <v>-0.95160585321206315</v>
      </c>
      <c r="Z694" s="80">
        <f t="shared" ca="1" si="415"/>
        <v>0</v>
      </c>
      <c r="AA694" s="80">
        <f t="shared" ca="1" si="425"/>
        <v>0</v>
      </c>
      <c r="AB694" s="81">
        <f t="shared" ca="1" si="407"/>
        <v>-8.0689570387056E-2</v>
      </c>
      <c r="AC694" s="79">
        <f t="shared" ca="1" si="408"/>
        <v>2303.5118624721645</v>
      </c>
      <c r="AE694" s="55">
        <f t="shared" ca="1" si="426"/>
        <v>0</v>
      </c>
      <c r="AF694" s="78">
        <f t="shared" ca="1" si="427"/>
        <v>4.1504550867967176E-5</v>
      </c>
      <c r="AR694" s="69">
        <f t="shared" si="416"/>
        <v>58</v>
      </c>
      <c r="AS694" s="70">
        <f t="shared" si="428"/>
        <v>691</v>
      </c>
      <c r="AT694" s="71">
        <f t="shared" ca="1" si="435"/>
        <v>1.991841413790611E-3</v>
      </c>
      <c r="AU694" s="72">
        <f t="shared" ca="1" si="417"/>
        <v>9.059659612918658E-3</v>
      </c>
      <c r="AV694" s="73">
        <f t="shared" ca="1" si="418"/>
        <v>1.0090596596129187</v>
      </c>
      <c r="AW694" s="74">
        <f ca="1">PRODUCT(AV$4:AV694)</f>
        <v>474.93747100507346</v>
      </c>
      <c r="BO694" s="70">
        <f t="shared" si="429"/>
        <v>691</v>
      </c>
      <c r="BP694" s="171">
        <f t="shared" ca="1" si="432"/>
        <v>0.1143</v>
      </c>
      <c r="BQ694" s="172">
        <f t="shared" ca="1" si="419"/>
        <v>9.059659612918658E-3</v>
      </c>
      <c r="BR694" s="172">
        <f t="shared" ca="1" si="431"/>
        <v>2.1055403312014546E-3</v>
      </c>
    </row>
    <row r="695" spans="5:70">
      <c r="E695">
        <f t="shared" si="433"/>
        <v>692</v>
      </c>
      <c r="F695" s="64">
        <f t="shared" si="420"/>
        <v>112.58333333333083</v>
      </c>
      <c r="G695" s="55">
        <f t="shared" si="401"/>
        <v>0</v>
      </c>
      <c r="H695" s="78">
        <f t="shared" si="430"/>
        <v>1</v>
      </c>
      <c r="I695" s="79">
        <f t="shared" ca="1" si="409"/>
        <v>18053441.68080458</v>
      </c>
      <c r="J695" s="79">
        <f t="shared" ca="1" si="402"/>
        <v>163558.0364697676</v>
      </c>
      <c r="K695" s="80">
        <f t="shared" ca="1" si="403"/>
        <v>-20</v>
      </c>
      <c r="L695" s="80">
        <f t="shared" ca="1" si="410"/>
        <v>-15044.534734003819</v>
      </c>
      <c r="M695" s="80">
        <f t="shared" ca="1" si="434"/>
        <v>0</v>
      </c>
      <c r="N695" s="80">
        <f t="shared" ca="1" si="411"/>
        <v>0</v>
      </c>
      <c r="O695" s="81">
        <f t="shared" ca="1" si="404"/>
        <v>-1944.1138067905574</v>
      </c>
      <c r="P695" s="79">
        <f t="shared" ca="1" si="405"/>
        <v>18199991.068733554</v>
      </c>
      <c r="R695">
        <f t="shared" ca="1" si="412"/>
        <v>812</v>
      </c>
      <c r="S695" s="78">
        <f t="shared" ca="1" si="421"/>
        <v>122.58333333333006</v>
      </c>
      <c r="T695" s="55">
        <f t="shared" ca="1" si="413"/>
        <v>0</v>
      </c>
      <c r="U695" s="78">
        <f t="shared" ca="1" si="414"/>
        <v>4.1504550867967176E-5</v>
      </c>
      <c r="V695" s="79">
        <f t="shared" ca="1" si="422"/>
        <v>2303.5118624721645</v>
      </c>
      <c r="W695" s="79">
        <f t="shared" ca="1" si="406"/>
        <v>20.869033388318105</v>
      </c>
      <c r="X695" s="80">
        <f t="shared" ca="1" si="423"/>
        <v>-8.3009101735934349E-4</v>
      </c>
      <c r="Y695" s="80">
        <f t="shared" ca="1" si="424"/>
        <v>-0.95979660936340194</v>
      </c>
      <c r="Z695" s="80">
        <f t="shared" ca="1" si="415"/>
        <v>0</v>
      </c>
      <c r="AA695" s="80">
        <f t="shared" ca="1" si="425"/>
        <v>0</v>
      </c>
      <c r="AB695" s="81">
        <f t="shared" ca="1" si="407"/>
        <v>-8.0689570387056E-2</v>
      </c>
      <c r="AC695" s="79">
        <f t="shared" ca="1" si="408"/>
        <v>2323.339579589715</v>
      </c>
      <c r="AE695" s="55">
        <f t="shared" ca="1" si="426"/>
        <v>0</v>
      </c>
      <c r="AF695" s="78">
        <f t="shared" ca="1" si="427"/>
        <v>4.1504550867967176E-5</v>
      </c>
      <c r="AR695" s="69">
        <f t="shared" si="416"/>
        <v>58</v>
      </c>
      <c r="AS695" s="70">
        <f t="shared" si="428"/>
        <v>692</v>
      </c>
      <c r="AT695" s="71">
        <f t="shared" ca="1" si="435"/>
        <v>1.9737960085787535E-3</v>
      </c>
      <c r="AU695" s="72">
        <f t="shared" ca="1" si="417"/>
        <v>9.059659612918658E-3</v>
      </c>
      <c r="AV695" s="73">
        <f t="shared" ca="1" si="418"/>
        <v>1.0090596596129187</v>
      </c>
      <c r="AW695" s="74">
        <f ca="1">PRODUCT(AV$4:AV695)</f>
        <v>479.24024282979985</v>
      </c>
      <c r="BO695" s="70">
        <f t="shared" si="429"/>
        <v>692</v>
      </c>
      <c r="BP695" s="171">
        <f t="shared" ca="1" si="432"/>
        <v>0.1143</v>
      </c>
      <c r="BQ695" s="172">
        <f t="shared" ca="1" si="419"/>
        <v>9.059659612918658E-3</v>
      </c>
      <c r="BR695" s="172">
        <f t="shared" ca="1" si="431"/>
        <v>2.0866361182342308E-3</v>
      </c>
    </row>
    <row r="696" spans="5:70">
      <c r="E696">
        <f t="shared" si="433"/>
        <v>693</v>
      </c>
      <c r="F696" s="64">
        <f t="shared" si="420"/>
        <v>112.66666666666416</v>
      </c>
      <c r="G696" s="55">
        <f t="shared" si="401"/>
        <v>0</v>
      </c>
      <c r="H696" s="78">
        <f t="shared" si="430"/>
        <v>1</v>
      </c>
      <c r="I696" s="79">
        <f t="shared" ca="1" si="409"/>
        <v>18199991.068733554</v>
      </c>
      <c r="J696" s="79">
        <f t="shared" ca="1" si="402"/>
        <v>164885.72404088566</v>
      </c>
      <c r="K696" s="80">
        <f t="shared" ca="1" si="403"/>
        <v>-20</v>
      </c>
      <c r="L696" s="80">
        <f t="shared" ca="1" si="410"/>
        <v>-15166.659223944629</v>
      </c>
      <c r="M696" s="80">
        <f t="shared" ca="1" si="434"/>
        <v>0</v>
      </c>
      <c r="N696" s="80">
        <f t="shared" ca="1" si="411"/>
        <v>0</v>
      </c>
      <c r="O696" s="81">
        <f t="shared" ca="1" si="404"/>
        <v>-1944.1138067905574</v>
      </c>
      <c r="P696" s="79">
        <f t="shared" ca="1" si="405"/>
        <v>18347746.019743703</v>
      </c>
      <c r="R696">
        <f t="shared" ca="1" si="412"/>
        <v>813</v>
      </c>
      <c r="S696" s="78">
        <f t="shared" ca="1" si="421"/>
        <v>122.66666666666339</v>
      </c>
      <c r="T696" s="55">
        <f t="shared" ca="1" si="413"/>
        <v>0</v>
      </c>
      <c r="U696" s="78">
        <f t="shared" ca="1" si="414"/>
        <v>4.1504550867967176E-5</v>
      </c>
      <c r="V696" s="79">
        <f t="shared" ca="1" si="422"/>
        <v>2323.339579589715</v>
      </c>
      <c r="W696" s="79">
        <f t="shared" ca="1" si="406"/>
        <v>21.048665756304356</v>
      </c>
      <c r="X696" s="80">
        <f t="shared" ca="1" si="423"/>
        <v>-8.3009101735934349E-4</v>
      </c>
      <c r="Y696" s="80">
        <f t="shared" ca="1" si="424"/>
        <v>-0.96805815816238128</v>
      </c>
      <c r="Z696" s="80">
        <f t="shared" ca="1" si="415"/>
        <v>0</v>
      </c>
      <c r="AA696" s="80">
        <f t="shared" ca="1" si="425"/>
        <v>0</v>
      </c>
      <c r="AB696" s="81">
        <f t="shared" ca="1" si="407"/>
        <v>-8.0689570387056E-2</v>
      </c>
      <c r="AC696" s="79">
        <f t="shared" ca="1" si="408"/>
        <v>2343.3386675264524</v>
      </c>
      <c r="AE696" s="55">
        <f t="shared" ca="1" si="426"/>
        <v>0</v>
      </c>
      <c r="AF696" s="78">
        <f t="shared" ca="1" si="427"/>
        <v>4.1504550867967176E-5</v>
      </c>
      <c r="AR696" s="69">
        <f t="shared" si="416"/>
        <v>58</v>
      </c>
      <c r="AS696" s="70">
        <f t="shared" si="428"/>
        <v>693</v>
      </c>
      <c r="AT696" s="71">
        <f t="shared" ca="1" si="435"/>
        <v>1.9559140885956924E-3</v>
      </c>
      <c r="AU696" s="72">
        <f t="shared" ca="1" si="417"/>
        <v>9.059659612918658E-3</v>
      </c>
      <c r="AV696" s="73">
        <f t="shared" ca="1" si="418"/>
        <v>1.0090596596129187</v>
      </c>
      <c r="AW696" s="74">
        <f ca="1">PRODUCT(AV$4:AV696)</f>
        <v>483.58199630265034</v>
      </c>
      <c r="BO696" s="70">
        <f t="shared" si="429"/>
        <v>693</v>
      </c>
      <c r="BP696" s="171">
        <f t="shared" ca="1" si="432"/>
        <v>0.1143</v>
      </c>
      <c r="BQ696" s="172">
        <f t="shared" ca="1" si="419"/>
        <v>9.059659612918658E-3</v>
      </c>
      <c r="BR696" s="172">
        <f t="shared" ca="1" si="431"/>
        <v>2.0679016333233231E-3</v>
      </c>
    </row>
    <row r="697" spans="5:70">
      <c r="E697">
        <f t="shared" si="433"/>
        <v>694</v>
      </c>
      <c r="F697" s="64">
        <f t="shared" si="420"/>
        <v>112.74999999999748</v>
      </c>
      <c r="G697" s="55">
        <f t="shared" si="401"/>
        <v>0</v>
      </c>
      <c r="H697" s="78">
        <f t="shared" si="430"/>
        <v>1</v>
      </c>
      <c r="I697" s="79">
        <f t="shared" ca="1" si="409"/>
        <v>18347746.019743703</v>
      </c>
      <c r="J697" s="79">
        <f t="shared" ca="1" si="402"/>
        <v>166224.3336031611</v>
      </c>
      <c r="K697" s="80">
        <f t="shared" ca="1" si="403"/>
        <v>-20</v>
      </c>
      <c r="L697" s="80">
        <f t="shared" ca="1" si="410"/>
        <v>-15289.78834978642</v>
      </c>
      <c r="M697" s="80">
        <f t="shared" ca="1" si="434"/>
        <v>0</v>
      </c>
      <c r="N697" s="80">
        <f t="shared" ca="1" si="411"/>
        <v>0</v>
      </c>
      <c r="O697" s="81">
        <f t="shared" ca="1" si="404"/>
        <v>-1944.1138067905574</v>
      </c>
      <c r="P697" s="79">
        <f t="shared" ca="1" si="405"/>
        <v>18496716.451190289</v>
      </c>
      <c r="R697">
        <f t="shared" ca="1" si="412"/>
        <v>814</v>
      </c>
      <c r="S697" s="78">
        <f t="shared" ca="1" si="421"/>
        <v>122.74999999999672</v>
      </c>
      <c r="T697" s="55">
        <f t="shared" ca="1" si="413"/>
        <v>0</v>
      </c>
      <c r="U697" s="78">
        <f t="shared" ca="1" si="414"/>
        <v>4.1504550867967176E-5</v>
      </c>
      <c r="V697" s="79">
        <f t="shared" ca="1" si="422"/>
        <v>2343.3386675264524</v>
      </c>
      <c r="W697" s="79">
        <f t="shared" ca="1" si="406"/>
        <v>21.229850685580022</v>
      </c>
      <c r="X697" s="80">
        <f t="shared" ca="1" si="423"/>
        <v>-8.3009101735934349E-4</v>
      </c>
      <c r="Y697" s="80">
        <f t="shared" ca="1" si="424"/>
        <v>-0.9763911114693552</v>
      </c>
      <c r="Z697" s="80">
        <f t="shared" ca="1" si="415"/>
        <v>0</v>
      </c>
      <c r="AA697" s="80">
        <f t="shared" ca="1" si="425"/>
        <v>0</v>
      </c>
      <c r="AB697" s="81">
        <f t="shared" ca="1" si="407"/>
        <v>-8.0689570387056E-2</v>
      </c>
      <c r="AC697" s="79">
        <f t="shared" ca="1" si="408"/>
        <v>2363.5106074391588</v>
      </c>
      <c r="AE697" s="55">
        <f t="shared" ca="1" si="426"/>
        <v>0</v>
      </c>
      <c r="AF697" s="78">
        <f t="shared" ca="1" si="427"/>
        <v>4.1504550867967176E-5</v>
      </c>
      <c r="AR697" s="69">
        <f t="shared" si="416"/>
        <v>58</v>
      </c>
      <c r="AS697" s="70">
        <f t="shared" si="428"/>
        <v>694</v>
      </c>
      <c r="AT697" s="71">
        <f t="shared" ca="1" si="435"/>
        <v>1.9381941727209034E-3</v>
      </c>
      <c r="AU697" s="72">
        <f t="shared" ca="1" si="417"/>
        <v>9.059659612918658E-3</v>
      </c>
      <c r="AV697" s="73">
        <f t="shared" ca="1" si="418"/>
        <v>1.0090596596129187</v>
      </c>
      <c r="AW697" s="74">
        <f ca="1">PRODUCT(AV$4:AV697)</f>
        <v>487.96308458408805</v>
      </c>
      <c r="BO697" s="70">
        <f t="shared" si="429"/>
        <v>694</v>
      </c>
      <c r="BP697" s="171">
        <f t="shared" ca="1" si="432"/>
        <v>0.1143</v>
      </c>
      <c r="BQ697" s="172">
        <f t="shared" ca="1" si="419"/>
        <v>9.059659612918658E-3</v>
      </c>
      <c r="BR697" s="172">
        <f t="shared" ca="1" si="431"/>
        <v>2.0493353525960819E-3</v>
      </c>
    </row>
    <row r="698" spans="5:70">
      <c r="E698">
        <f t="shared" si="433"/>
        <v>695</v>
      </c>
      <c r="F698" s="64">
        <f t="shared" si="420"/>
        <v>112.83333333333081</v>
      </c>
      <c r="G698" s="55">
        <f t="shared" si="401"/>
        <v>0</v>
      </c>
      <c r="H698" s="78">
        <f t="shared" si="430"/>
        <v>1</v>
      </c>
      <c r="I698" s="79">
        <f t="shared" ca="1" si="409"/>
        <v>18496716.451190289</v>
      </c>
      <c r="J698" s="79">
        <f t="shared" ca="1" si="402"/>
        <v>167573.95500445677</v>
      </c>
      <c r="K698" s="80">
        <f t="shared" ca="1" si="403"/>
        <v>-20</v>
      </c>
      <c r="L698" s="80">
        <f t="shared" ca="1" si="410"/>
        <v>-15413.930375991909</v>
      </c>
      <c r="M698" s="80">
        <f t="shared" ca="1" si="434"/>
        <v>0</v>
      </c>
      <c r="N698" s="80">
        <f t="shared" ca="1" si="411"/>
        <v>0</v>
      </c>
      <c r="O698" s="81">
        <f t="shared" ca="1" si="404"/>
        <v>-1944.1138067905574</v>
      </c>
      <c r="P698" s="79">
        <f t="shared" ca="1" si="405"/>
        <v>18646912.362011962</v>
      </c>
      <c r="R698">
        <f t="shared" ca="1" si="412"/>
        <v>815</v>
      </c>
      <c r="S698" s="78">
        <f t="shared" ca="1" si="421"/>
        <v>122.83333333333005</v>
      </c>
      <c r="T698" s="55">
        <f t="shared" ca="1" si="413"/>
        <v>0</v>
      </c>
      <c r="U698" s="78">
        <f t="shared" ca="1" si="414"/>
        <v>4.1504550867967176E-5</v>
      </c>
      <c r="V698" s="79">
        <f t="shared" ca="1" si="422"/>
        <v>2363.5106074391588</v>
      </c>
      <c r="W698" s="79">
        <f t="shared" ca="1" si="406"/>
        <v>21.412601594921391</v>
      </c>
      <c r="X698" s="80">
        <f t="shared" ca="1" si="423"/>
        <v>-8.3009101735934349E-4</v>
      </c>
      <c r="Y698" s="80">
        <f t="shared" ca="1" si="424"/>
        <v>-0.98479608643298289</v>
      </c>
      <c r="Z698" s="80">
        <f t="shared" ca="1" si="415"/>
        <v>0</v>
      </c>
      <c r="AA698" s="80">
        <f t="shared" ca="1" si="425"/>
        <v>0</v>
      </c>
      <c r="AB698" s="81">
        <f t="shared" ca="1" si="407"/>
        <v>-8.0689570387056E-2</v>
      </c>
      <c r="AC698" s="79">
        <f t="shared" ca="1" si="408"/>
        <v>2383.8568932862427</v>
      </c>
      <c r="AE698" s="55">
        <f t="shared" ca="1" si="426"/>
        <v>0</v>
      </c>
      <c r="AF698" s="78">
        <f t="shared" ca="1" si="427"/>
        <v>4.1504550867967176E-5</v>
      </c>
      <c r="AR698" s="69">
        <f t="shared" si="416"/>
        <v>58</v>
      </c>
      <c r="AS698" s="70">
        <f t="shared" si="428"/>
        <v>695</v>
      </c>
      <c r="AT698" s="71">
        <f t="shared" ca="1" si="435"/>
        <v>1.9206347932523096E-3</v>
      </c>
      <c r="AU698" s="72">
        <f t="shared" ca="1" si="417"/>
        <v>9.059659612918658E-3</v>
      </c>
      <c r="AV698" s="73">
        <f t="shared" ca="1" si="418"/>
        <v>1.0090596596129187</v>
      </c>
      <c r="AW698" s="74">
        <f ca="1">PRODUCT(AV$4:AV698)</f>
        <v>492.3838640340897</v>
      </c>
      <c r="BO698" s="70">
        <f t="shared" si="429"/>
        <v>695</v>
      </c>
      <c r="BP698" s="171">
        <f t="shared" ca="1" si="432"/>
        <v>0.1143</v>
      </c>
      <c r="BQ698" s="172">
        <f t="shared" ca="1" si="419"/>
        <v>9.059659612918658E-3</v>
      </c>
      <c r="BR698" s="172">
        <f t="shared" ca="1" si="431"/>
        <v>2.0309357658616729E-3</v>
      </c>
    </row>
    <row r="699" spans="5:70">
      <c r="E699">
        <f t="shared" si="433"/>
        <v>696</v>
      </c>
      <c r="F699" s="64">
        <f t="shared" si="420"/>
        <v>112.91666666666414</v>
      </c>
      <c r="G699" s="55">
        <f t="shared" si="401"/>
        <v>0</v>
      </c>
      <c r="H699" s="78">
        <f t="shared" si="430"/>
        <v>1</v>
      </c>
      <c r="I699" s="79">
        <f t="shared" ca="1" si="409"/>
        <v>18646912.362011962</v>
      </c>
      <c r="J699" s="79">
        <f t="shared" ca="1" si="402"/>
        <v>168934.67883175344</v>
      </c>
      <c r="K699" s="80">
        <f t="shared" ca="1" si="403"/>
        <v>-20</v>
      </c>
      <c r="L699" s="80">
        <f t="shared" ca="1" si="410"/>
        <v>-15539.093635009969</v>
      </c>
      <c r="M699" s="80">
        <f t="shared" ca="1" si="434"/>
        <v>0</v>
      </c>
      <c r="N699" s="80">
        <f t="shared" ca="1" si="411"/>
        <v>0</v>
      </c>
      <c r="O699" s="81">
        <f t="shared" ca="1" si="404"/>
        <v>-1944.1138067905574</v>
      </c>
      <c r="P699" s="79">
        <f t="shared" ca="1" si="405"/>
        <v>18798343.833401911</v>
      </c>
      <c r="R699">
        <f t="shared" ca="1" si="412"/>
        <v>816</v>
      </c>
      <c r="S699" s="78">
        <f t="shared" ca="1" si="421"/>
        <v>122.91666666666337</v>
      </c>
      <c r="T699" s="55">
        <f t="shared" ca="1" si="413"/>
        <v>0</v>
      </c>
      <c r="U699" s="78">
        <f t="shared" ca="1" si="414"/>
        <v>4.1504550867967176E-5</v>
      </c>
      <c r="V699" s="79">
        <f t="shared" ca="1" si="422"/>
        <v>2383.8568932862427</v>
      </c>
      <c r="W699" s="79">
        <f t="shared" ca="1" si="406"/>
        <v>21.596932019083116</v>
      </c>
      <c r="X699" s="80">
        <f t="shared" ca="1" si="423"/>
        <v>-8.3009101735934349E-4</v>
      </c>
      <c r="Y699" s="80">
        <f t="shared" ca="1" si="424"/>
        <v>-0.99327370553593453</v>
      </c>
      <c r="Z699" s="80">
        <f t="shared" ca="1" si="415"/>
        <v>0</v>
      </c>
      <c r="AA699" s="80">
        <f t="shared" ca="1" si="425"/>
        <v>0</v>
      </c>
      <c r="AB699" s="81">
        <f t="shared" ca="1" si="407"/>
        <v>-8.0689570387056E-2</v>
      </c>
      <c r="AC699" s="79">
        <f t="shared" ca="1" si="408"/>
        <v>2404.3790319383852</v>
      </c>
      <c r="AE699" s="55">
        <f t="shared" ca="1" si="426"/>
        <v>0</v>
      </c>
      <c r="AF699" s="78">
        <f t="shared" ca="1" si="427"/>
        <v>4.1504550867967176E-5</v>
      </c>
      <c r="AR699" s="69">
        <f t="shared" si="416"/>
        <v>58</v>
      </c>
      <c r="AS699" s="70">
        <f t="shared" si="428"/>
        <v>696</v>
      </c>
      <c r="AT699" s="71">
        <f t="shared" ca="1" si="435"/>
        <v>1.9032344957847153E-3</v>
      </c>
      <c r="AU699" s="72">
        <f t="shared" ca="1" si="417"/>
        <v>9.059659612918658E-3</v>
      </c>
      <c r="AV699" s="73">
        <f t="shared" ca="1" si="418"/>
        <v>1.0090596596129187</v>
      </c>
      <c r="AW699" s="74">
        <f ca="1">PRODUCT(AV$4:AV699)</f>
        <v>496.84469424113217</v>
      </c>
      <c r="BO699" s="70">
        <f t="shared" si="429"/>
        <v>696</v>
      </c>
      <c r="BP699" s="171">
        <f t="shared" ca="1" si="432"/>
        <v>0.1143</v>
      </c>
      <c r="BQ699" s="172">
        <f t="shared" ca="1" si="419"/>
        <v>9.059659612918658E-3</v>
      </c>
      <c r="BR699" s="172">
        <f t="shared" ca="1" si="431"/>
        <v>2.0127013764882368E-3</v>
      </c>
    </row>
    <row r="700" spans="5:70">
      <c r="E700">
        <f t="shared" si="433"/>
        <v>697</v>
      </c>
      <c r="F700" s="64">
        <f t="shared" si="420"/>
        <v>112.99999999999747</v>
      </c>
      <c r="G700" s="55">
        <f t="shared" si="401"/>
        <v>0</v>
      </c>
      <c r="H700" s="78">
        <f t="shared" si="430"/>
        <v>1</v>
      </c>
      <c r="I700" s="79">
        <f t="shared" ca="1" si="409"/>
        <v>18798343.833401911</v>
      </c>
      <c r="J700" s="79">
        <f t="shared" ca="1" si="402"/>
        <v>170306.5964172298</v>
      </c>
      <c r="K700" s="80">
        <f t="shared" ca="1" si="403"/>
        <v>-20</v>
      </c>
      <c r="L700" s="80">
        <f t="shared" ca="1" si="410"/>
        <v>-15665.286527834927</v>
      </c>
      <c r="M700" s="80">
        <f t="shared" ca="1" si="434"/>
        <v>-140987.57875051434</v>
      </c>
      <c r="N700" s="80">
        <f t="shared" ca="1" si="411"/>
        <v>0</v>
      </c>
      <c r="O700" s="81">
        <f t="shared" ca="1" si="404"/>
        <v>-1944.1138067905574</v>
      </c>
      <c r="P700" s="79">
        <f t="shared" ca="1" si="405"/>
        <v>18810033.450734001</v>
      </c>
      <c r="R700">
        <f t="shared" ca="1" si="412"/>
        <v>817</v>
      </c>
      <c r="S700" s="78">
        <f t="shared" ca="1" si="421"/>
        <v>122.9999999999967</v>
      </c>
      <c r="T700" s="55">
        <f t="shared" ca="1" si="413"/>
        <v>0</v>
      </c>
      <c r="U700" s="78">
        <f t="shared" ca="1" si="414"/>
        <v>4.1504550867967176E-5</v>
      </c>
      <c r="V700" s="79">
        <f t="shared" ca="1" si="422"/>
        <v>2404.3790319383852</v>
      </c>
      <c r="W700" s="79">
        <f t="shared" ca="1" si="406"/>
        <v>21.782855609800649</v>
      </c>
      <c r="X700" s="80">
        <f t="shared" ca="1" si="423"/>
        <v>-8.3009101735934349E-4</v>
      </c>
      <c r="Y700" s="80">
        <f t="shared" ca="1" si="424"/>
        <v>-1.001824596640994</v>
      </c>
      <c r="Z700" s="80">
        <f t="shared" ca="1" si="415"/>
        <v>-18.032842739537887</v>
      </c>
      <c r="AA700" s="80">
        <f t="shared" ca="1" si="425"/>
        <v>0</v>
      </c>
      <c r="AB700" s="81">
        <f t="shared" ca="1" si="407"/>
        <v>-8.0689570387056E-2</v>
      </c>
      <c r="AC700" s="79">
        <f t="shared" ca="1" si="408"/>
        <v>2407.0457005506023</v>
      </c>
      <c r="AE700" s="55">
        <f t="shared" ca="1" si="426"/>
        <v>0</v>
      </c>
      <c r="AF700" s="78">
        <f t="shared" ca="1" si="427"/>
        <v>4.1504550867967176E-5</v>
      </c>
      <c r="AR700" s="69">
        <f t="shared" si="416"/>
        <v>59</v>
      </c>
      <c r="AS700" s="70">
        <f t="shared" si="428"/>
        <v>697</v>
      </c>
      <c r="AT700" s="71">
        <f t="shared" ca="1" si="435"/>
        <v>1.885991839089341E-3</v>
      </c>
      <c r="AU700" s="72">
        <f t="shared" ca="1" si="417"/>
        <v>9.059659612918658E-3</v>
      </c>
      <c r="AV700" s="73">
        <f t="shared" ca="1" si="418"/>
        <v>1.0090596596129187</v>
      </c>
      <c r="AW700" s="74">
        <f ca="1">PRODUCT(AV$4:AV700)</f>
        <v>501.34593805144146</v>
      </c>
      <c r="BO700" s="70">
        <f t="shared" si="429"/>
        <v>697</v>
      </c>
      <c r="BP700" s="171">
        <f t="shared" ca="1" si="432"/>
        <v>0.1143</v>
      </c>
      <c r="BQ700" s="172">
        <f t="shared" ca="1" si="419"/>
        <v>9.059659612918658E-3</v>
      </c>
      <c r="BR700" s="172">
        <f t="shared" ca="1" si="431"/>
        <v>1.9946307012811523E-3</v>
      </c>
    </row>
    <row r="701" spans="5:70">
      <c r="E701">
        <f t="shared" si="433"/>
        <v>698</v>
      </c>
      <c r="F701" s="64">
        <f t="shared" si="420"/>
        <v>113.0833333333308</v>
      </c>
      <c r="G701" s="55">
        <f t="shared" si="401"/>
        <v>0</v>
      </c>
      <c r="H701" s="78">
        <f t="shared" si="430"/>
        <v>1</v>
      </c>
      <c r="I701" s="79">
        <f t="shared" ca="1" si="409"/>
        <v>18810033.450734001</v>
      </c>
      <c r="J701" s="79">
        <f t="shared" ca="1" si="402"/>
        <v>170412.5003712638</v>
      </c>
      <c r="K701" s="80">
        <f t="shared" ca="1" si="403"/>
        <v>-20</v>
      </c>
      <c r="L701" s="80">
        <f t="shared" ca="1" si="410"/>
        <v>-15675.027875611668</v>
      </c>
      <c r="M701" s="80">
        <f t="shared" ca="1" si="434"/>
        <v>0</v>
      </c>
      <c r="N701" s="80">
        <f t="shared" ca="1" si="411"/>
        <v>0</v>
      </c>
      <c r="O701" s="81">
        <f t="shared" ca="1" si="404"/>
        <v>-1944.1138067905574</v>
      </c>
      <c r="P701" s="79">
        <f t="shared" ca="1" si="405"/>
        <v>18962806.809422858</v>
      </c>
      <c r="R701">
        <f t="shared" ca="1" si="412"/>
        <v>818</v>
      </c>
      <c r="S701" s="78">
        <f t="shared" ca="1" si="421"/>
        <v>123.08333333333003</v>
      </c>
      <c r="T701" s="55">
        <f t="shared" ca="1" si="413"/>
        <v>0</v>
      </c>
      <c r="U701" s="78">
        <f t="shared" ca="1" si="414"/>
        <v>4.1504550867967176E-5</v>
      </c>
      <c r="V701" s="79">
        <f t="shared" ca="1" si="422"/>
        <v>2407.0457005506023</v>
      </c>
      <c r="W701" s="79">
        <f t="shared" ca="1" si="406"/>
        <v>21.807014719727789</v>
      </c>
      <c r="X701" s="80">
        <f t="shared" ca="1" si="423"/>
        <v>-8.3009101735934349E-4</v>
      </c>
      <c r="Y701" s="80">
        <f t="shared" ca="1" si="424"/>
        <v>-1.002935708562751</v>
      </c>
      <c r="Z701" s="80">
        <f t="shared" ca="1" si="415"/>
        <v>0</v>
      </c>
      <c r="AA701" s="80">
        <f t="shared" ca="1" si="425"/>
        <v>0</v>
      </c>
      <c r="AB701" s="81">
        <f t="shared" ca="1" si="407"/>
        <v>-8.0689570387056E-2</v>
      </c>
      <c r="AC701" s="79">
        <f t="shared" ca="1" si="408"/>
        <v>2427.7682599003629</v>
      </c>
      <c r="AE701" s="55">
        <f t="shared" ca="1" si="426"/>
        <v>0</v>
      </c>
      <c r="AF701" s="78">
        <f t="shared" ca="1" si="427"/>
        <v>4.1504550867967176E-5</v>
      </c>
      <c r="AR701" s="69">
        <f t="shared" si="416"/>
        <v>59</v>
      </c>
      <c r="AS701" s="70">
        <f t="shared" si="428"/>
        <v>698</v>
      </c>
      <c r="AT701" s="71">
        <f t="shared" ca="1" si="435"/>
        <v>1.8689053949944492E-3</v>
      </c>
      <c r="AU701" s="72">
        <f t="shared" ca="1" si="417"/>
        <v>9.059659612918658E-3</v>
      </c>
      <c r="AV701" s="73">
        <f t="shared" ca="1" si="418"/>
        <v>1.0090596596129187</v>
      </c>
      <c r="AW701" s="74">
        <f ca="1">PRODUCT(AV$4:AV701)</f>
        <v>505.88796159850693</v>
      </c>
      <c r="BO701" s="70">
        <f t="shared" si="429"/>
        <v>698</v>
      </c>
      <c r="BP701" s="171">
        <f t="shared" ca="1" si="432"/>
        <v>0.1143</v>
      </c>
      <c r="BQ701" s="172">
        <f t="shared" ca="1" si="419"/>
        <v>9.059659612918658E-3</v>
      </c>
      <c r="BR701" s="172">
        <f t="shared" ca="1" si="431"/>
        <v>1.9767222703623933E-3</v>
      </c>
    </row>
    <row r="702" spans="5:70">
      <c r="E702">
        <f t="shared" si="433"/>
        <v>699</v>
      </c>
      <c r="F702" s="64">
        <f t="shared" si="420"/>
        <v>113.16666666666413</v>
      </c>
      <c r="G702" s="55">
        <f t="shared" si="401"/>
        <v>0</v>
      </c>
      <c r="H702" s="78">
        <f t="shared" si="430"/>
        <v>1</v>
      </c>
      <c r="I702" s="79">
        <f t="shared" ca="1" si="409"/>
        <v>18962806.809422858</v>
      </c>
      <c r="J702" s="79">
        <f t="shared" ca="1" si="402"/>
        <v>171796.57499890719</v>
      </c>
      <c r="K702" s="80">
        <f t="shared" ca="1" si="403"/>
        <v>-20</v>
      </c>
      <c r="L702" s="80">
        <f t="shared" ca="1" si="410"/>
        <v>-15802.339007852383</v>
      </c>
      <c r="M702" s="80">
        <f t="shared" ca="1" si="434"/>
        <v>0</v>
      </c>
      <c r="N702" s="80">
        <f t="shared" ca="1" si="411"/>
        <v>0</v>
      </c>
      <c r="O702" s="81">
        <f t="shared" ca="1" si="404"/>
        <v>-1944.1138067905574</v>
      </c>
      <c r="P702" s="79">
        <f t="shared" ca="1" si="405"/>
        <v>19116836.931607123</v>
      </c>
      <c r="R702">
        <f t="shared" ca="1" si="412"/>
        <v>819</v>
      </c>
      <c r="S702" s="78">
        <f t="shared" ca="1" si="421"/>
        <v>123.16666666666336</v>
      </c>
      <c r="T702" s="55">
        <f t="shared" ca="1" si="413"/>
        <v>0</v>
      </c>
      <c r="U702" s="78">
        <f t="shared" ca="1" si="414"/>
        <v>4.1504550867967176E-5</v>
      </c>
      <c r="V702" s="79">
        <f t="shared" ca="1" si="422"/>
        <v>2427.7682599003629</v>
      </c>
      <c r="W702" s="79">
        <f t="shared" ca="1" si="406"/>
        <v>21.994754053745126</v>
      </c>
      <c r="X702" s="80">
        <f t="shared" ca="1" si="423"/>
        <v>-8.3009101735934349E-4</v>
      </c>
      <c r="Y702" s="80">
        <f t="shared" ca="1" si="424"/>
        <v>-1.0115701082918178</v>
      </c>
      <c r="Z702" s="80">
        <f t="shared" ca="1" si="415"/>
        <v>0</v>
      </c>
      <c r="AA702" s="80">
        <f t="shared" ca="1" si="425"/>
        <v>0</v>
      </c>
      <c r="AB702" s="81">
        <f t="shared" ca="1" si="407"/>
        <v>-8.0689570387056E-2</v>
      </c>
      <c r="AC702" s="79">
        <f t="shared" ca="1" si="408"/>
        <v>2448.6699241844117</v>
      </c>
      <c r="AE702" s="55">
        <f t="shared" ca="1" si="426"/>
        <v>0</v>
      </c>
      <c r="AF702" s="78">
        <f t="shared" ca="1" si="427"/>
        <v>4.1504550867967176E-5</v>
      </c>
      <c r="AR702" s="69">
        <f t="shared" si="416"/>
        <v>59</v>
      </c>
      <c r="AS702" s="70">
        <f t="shared" si="428"/>
        <v>699</v>
      </c>
      <c r="AT702" s="71">
        <f t="shared" ca="1" si="435"/>
        <v>1.8519737482670521E-3</v>
      </c>
      <c r="AU702" s="72">
        <f t="shared" ca="1" si="417"/>
        <v>9.059659612918658E-3</v>
      </c>
      <c r="AV702" s="73">
        <f t="shared" ca="1" si="418"/>
        <v>1.0090596596129187</v>
      </c>
      <c r="AW702" s="74">
        <f ca="1">PRODUCT(AV$4:AV702)</f>
        <v>510.47113433286268</v>
      </c>
      <c r="BO702" s="70">
        <f t="shared" si="429"/>
        <v>699</v>
      </c>
      <c r="BP702" s="171">
        <f t="shared" ca="1" si="432"/>
        <v>0.1143</v>
      </c>
      <c r="BQ702" s="172">
        <f t="shared" ca="1" si="419"/>
        <v>9.059659612918658E-3</v>
      </c>
      <c r="BR702" s="172">
        <f t="shared" ca="1" si="431"/>
        <v>1.9589746270509672E-3</v>
      </c>
    </row>
    <row r="703" spans="5:70">
      <c r="E703">
        <f t="shared" si="433"/>
        <v>700</v>
      </c>
      <c r="F703" s="64">
        <f t="shared" si="420"/>
        <v>113.24999999999746</v>
      </c>
      <c r="G703" s="55">
        <f t="shared" si="401"/>
        <v>0</v>
      </c>
      <c r="H703" s="78">
        <f t="shared" si="430"/>
        <v>1</v>
      </c>
      <c r="I703" s="79">
        <f t="shared" ca="1" si="409"/>
        <v>19116836.931607123</v>
      </c>
      <c r="J703" s="79">
        <f t="shared" ca="1" si="402"/>
        <v>173192.03547603291</v>
      </c>
      <c r="K703" s="80">
        <f t="shared" ca="1" si="403"/>
        <v>-20</v>
      </c>
      <c r="L703" s="80">
        <f t="shared" ca="1" si="410"/>
        <v>-15930.697443005938</v>
      </c>
      <c r="M703" s="80">
        <f t="shared" ca="1" si="434"/>
        <v>0</v>
      </c>
      <c r="N703" s="80">
        <f t="shared" ca="1" si="411"/>
        <v>0</v>
      </c>
      <c r="O703" s="81">
        <f t="shared" ca="1" si="404"/>
        <v>-1944.1138067905574</v>
      </c>
      <c r="P703" s="79">
        <f t="shared" ca="1" si="405"/>
        <v>19272134.15583336</v>
      </c>
      <c r="R703">
        <f t="shared" ca="1" si="412"/>
        <v>820</v>
      </c>
      <c r="S703" s="78">
        <f t="shared" ca="1" si="421"/>
        <v>123.24999999999669</v>
      </c>
      <c r="T703" s="55">
        <f t="shared" ca="1" si="413"/>
        <v>0</v>
      </c>
      <c r="U703" s="78">
        <f t="shared" ca="1" si="414"/>
        <v>4.1504550867967176E-5</v>
      </c>
      <c r="V703" s="79">
        <f t="shared" ca="1" si="422"/>
        <v>2448.6699241844117</v>
      </c>
      <c r="W703" s="79">
        <f t="shared" ca="1" si="406"/>
        <v>22.184116017502106</v>
      </c>
      <c r="X703" s="80">
        <f t="shared" ca="1" si="423"/>
        <v>-8.3009101735934349E-4</v>
      </c>
      <c r="Y703" s="80">
        <f t="shared" ca="1" si="424"/>
        <v>-1.0202791350768383</v>
      </c>
      <c r="Z703" s="80">
        <f t="shared" ca="1" si="415"/>
        <v>0</v>
      </c>
      <c r="AA703" s="80">
        <f t="shared" ca="1" si="425"/>
        <v>0</v>
      </c>
      <c r="AB703" s="81">
        <f t="shared" ca="1" si="407"/>
        <v>-8.0689570387056E-2</v>
      </c>
      <c r="AC703" s="79">
        <f t="shared" ca="1" si="408"/>
        <v>2469.7522414054329</v>
      </c>
      <c r="AE703" s="55">
        <f t="shared" ca="1" si="426"/>
        <v>0</v>
      </c>
      <c r="AF703" s="78">
        <f t="shared" ca="1" si="427"/>
        <v>4.1504550867967176E-5</v>
      </c>
      <c r="AR703" s="69">
        <f t="shared" si="416"/>
        <v>59</v>
      </c>
      <c r="AS703" s="70">
        <f t="shared" si="428"/>
        <v>700</v>
      </c>
      <c r="AT703" s="71">
        <f t="shared" ca="1" si="435"/>
        <v>1.8351954964956915E-3</v>
      </c>
      <c r="AU703" s="72">
        <f t="shared" ca="1" si="417"/>
        <v>9.059659612918658E-3</v>
      </c>
      <c r="AV703" s="73">
        <f t="shared" ca="1" si="418"/>
        <v>1.0090596596129187</v>
      </c>
      <c r="AW703" s="74">
        <f ca="1">PRODUCT(AV$4:AV703)</f>
        <v>515.09582905213892</v>
      </c>
      <c r="BO703" s="70">
        <f t="shared" si="429"/>
        <v>700</v>
      </c>
      <c r="BP703" s="171">
        <f t="shared" ca="1" si="432"/>
        <v>0.1143</v>
      </c>
      <c r="BQ703" s="172">
        <f t="shared" ca="1" si="419"/>
        <v>9.059659612918658E-3</v>
      </c>
      <c r="BR703" s="172">
        <f t="shared" ca="1" si="431"/>
        <v>1.9413863277444286E-3</v>
      </c>
    </row>
    <row r="704" spans="5:70">
      <c r="E704">
        <f t="shared" si="433"/>
        <v>701</v>
      </c>
      <c r="F704" s="64">
        <f t="shared" si="420"/>
        <v>113.33333333333078</v>
      </c>
      <c r="G704" s="55">
        <f t="shared" si="401"/>
        <v>0</v>
      </c>
      <c r="H704" s="78">
        <f t="shared" si="430"/>
        <v>1</v>
      </c>
      <c r="I704" s="79">
        <f t="shared" ca="1" si="409"/>
        <v>19272134.15583336</v>
      </c>
      <c r="J704" s="79">
        <f t="shared" ca="1" si="402"/>
        <v>174598.9754663537</v>
      </c>
      <c r="K704" s="80">
        <f t="shared" ca="1" si="403"/>
        <v>-20</v>
      </c>
      <c r="L704" s="80">
        <f t="shared" ca="1" si="410"/>
        <v>-16060.111796527801</v>
      </c>
      <c r="M704" s="80">
        <f t="shared" ca="1" si="434"/>
        <v>0</v>
      </c>
      <c r="N704" s="80">
        <f t="shared" ca="1" si="411"/>
        <v>0</v>
      </c>
      <c r="O704" s="81">
        <f t="shared" ca="1" si="404"/>
        <v>-1944.1138067905574</v>
      </c>
      <c r="P704" s="79">
        <f t="shared" ca="1" si="405"/>
        <v>19428708.905696392</v>
      </c>
      <c r="R704">
        <f t="shared" ca="1" si="412"/>
        <v>821</v>
      </c>
      <c r="S704" s="78">
        <f t="shared" ca="1" si="421"/>
        <v>123.33333333333002</v>
      </c>
      <c r="T704" s="55">
        <f t="shared" ca="1" si="413"/>
        <v>0</v>
      </c>
      <c r="U704" s="78">
        <f t="shared" ca="1" si="414"/>
        <v>4.1504550867967176E-5</v>
      </c>
      <c r="V704" s="79">
        <f t="shared" ca="1" si="422"/>
        <v>2469.7522414054329</v>
      </c>
      <c r="W704" s="79">
        <f t="shared" ca="1" si="406"/>
        <v>22.375114635376132</v>
      </c>
      <c r="X704" s="80">
        <f t="shared" ca="1" si="423"/>
        <v>-8.3009101735934349E-4</v>
      </c>
      <c r="Y704" s="80">
        <f t="shared" ca="1" si="424"/>
        <v>-1.0290634339189304</v>
      </c>
      <c r="Z704" s="80">
        <f t="shared" ca="1" si="415"/>
        <v>0</v>
      </c>
      <c r="AA704" s="80">
        <f t="shared" ca="1" si="425"/>
        <v>0</v>
      </c>
      <c r="AB704" s="81">
        <f t="shared" ca="1" si="407"/>
        <v>-8.0689570387056E-2</v>
      </c>
      <c r="AC704" s="79">
        <f t="shared" ca="1" si="408"/>
        <v>2491.0167729454856</v>
      </c>
      <c r="AE704" s="55">
        <f t="shared" ca="1" si="426"/>
        <v>0</v>
      </c>
      <c r="AF704" s="78">
        <f t="shared" ca="1" si="427"/>
        <v>4.1504550867967176E-5</v>
      </c>
      <c r="AR704" s="69">
        <f t="shared" si="416"/>
        <v>59</v>
      </c>
      <c r="AS704" s="70">
        <f t="shared" si="428"/>
        <v>701</v>
      </c>
      <c r="AT704" s="71">
        <f t="shared" ca="1" si="435"/>
        <v>1.8185692499742793E-3</v>
      </c>
      <c r="AU704" s="72">
        <f t="shared" ca="1" si="417"/>
        <v>9.059659612918658E-3</v>
      </c>
      <c r="AV704" s="73">
        <f t="shared" ca="1" si="418"/>
        <v>1.0090596596129187</v>
      </c>
      <c r="AW704" s="74">
        <f ca="1">PRODUCT(AV$4:AV704)</f>
        <v>519.76242193138546</v>
      </c>
      <c r="BO704" s="70">
        <f t="shared" si="429"/>
        <v>701</v>
      </c>
      <c r="BP704" s="171">
        <f t="shared" ca="1" si="432"/>
        <v>0.1143</v>
      </c>
      <c r="BQ704" s="172">
        <f t="shared" ca="1" si="419"/>
        <v>9.059659612918658E-3</v>
      </c>
      <c r="BR704" s="172">
        <f t="shared" ca="1" si="431"/>
        <v>1.9239559418014552E-3</v>
      </c>
    </row>
    <row r="705" spans="5:70">
      <c r="E705">
        <f t="shared" si="433"/>
        <v>702</v>
      </c>
      <c r="F705" s="64">
        <f t="shared" si="420"/>
        <v>113.41666666666411</v>
      </c>
      <c r="G705" s="55">
        <f t="shared" si="401"/>
        <v>0</v>
      </c>
      <c r="H705" s="78">
        <f t="shared" si="430"/>
        <v>1</v>
      </c>
      <c r="I705" s="79">
        <f t="shared" ca="1" si="409"/>
        <v>19428708.905696392</v>
      </c>
      <c r="J705" s="79">
        <f t="shared" ca="1" si="402"/>
        <v>176017.48940409065</v>
      </c>
      <c r="K705" s="80">
        <f t="shared" ca="1" si="403"/>
        <v>-20</v>
      </c>
      <c r="L705" s="80">
        <f t="shared" ca="1" si="410"/>
        <v>-16190.590754746994</v>
      </c>
      <c r="M705" s="80">
        <f t="shared" ca="1" si="434"/>
        <v>0</v>
      </c>
      <c r="N705" s="80">
        <f t="shared" ca="1" si="411"/>
        <v>0</v>
      </c>
      <c r="O705" s="81">
        <f t="shared" ca="1" si="404"/>
        <v>-1944.1138067905574</v>
      </c>
      <c r="P705" s="79">
        <f t="shared" ca="1" si="405"/>
        <v>19586571.690538943</v>
      </c>
      <c r="R705">
        <f t="shared" ca="1" si="412"/>
        <v>822</v>
      </c>
      <c r="S705" s="78">
        <f t="shared" ca="1" si="421"/>
        <v>123.41666666666335</v>
      </c>
      <c r="T705" s="55">
        <f t="shared" ca="1" si="413"/>
        <v>0</v>
      </c>
      <c r="U705" s="78">
        <f t="shared" ca="1" si="414"/>
        <v>4.1504550867967176E-5</v>
      </c>
      <c r="V705" s="79">
        <f t="shared" ca="1" si="422"/>
        <v>2491.0167729454856</v>
      </c>
      <c r="W705" s="79">
        <f t="shared" ca="1" si="406"/>
        <v>22.567764052957184</v>
      </c>
      <c r="X705" s="80">
        <f t="shared" ca="1" si="423"/>
        <v>-8.3009101735934349E-4</v>
      </c>
      <c r="Y705" s="80">
        <f t="shared" ca="1" si="424"/>
        <v>-1.0379236553939524</v>
      </c>
      <c r="Z705" s="80">
        <f t="shared" ca="1" si="415"/>
        <v>0</v>
      </c>
      <c r="AA705" s="80">
        <f t="shared" ca="1" si="425"/>
        <v>0</v>
      </c>
      <c r="AB705" s="81">
        <f t="shared" ca="1" si="407"/>
        <v>-8.0689570387056E-2</v>
      </c>
      <c r="AC705" s="79">
        <f t="shared" ca="1" si="408"/>
        <v>2512.4650936816442</v>
      </c>
      <c r="AE705" s="55">
        <f t="shared" ca="1" si="426"/>
        <v>0</v>
      </c>
      <c r="AF705" s="78">
        <f t="shared" ca="1" si="427"/>
        <v>4.1504550867967176E-5</v>
      </c>
      <c r="AR705" s="69">
        <f t="shared" si="416"/>
        <v>59</v>
      </c>
      <c r="AS705" s="70">
        <f t="shared" si="428"/>
        <v>702</v>
      </c>
      <c r="AT705" s="71">
        <f t="shared" ca="1" si="435"/>
        <v>1.8020936315869915E-3</v>
      </c>
      <c r="AU705" s="72">
        <f t="shared" ca="1" si="417"/>
        <v>9.059659612918658E-3</v>
      </c>
      <c r="AV705" s="73">
        <f t="shared" ca="1" si="418"/>
        <v>1.0090596596129187</v>
      </c>
      <c r="AW705" s="74">
        <f ca="1">PRODUCT(AV$4:AV705)</f>
        <v>524.47129255366997</v>
      </c>
      <c r="BO705" s="70">
        <f t="shared" si="429"/>
        <v>702</v>
      </c>
      <c r="BP705" s="171">
        <f t="shared" ca="1" si="432"/>
        <v>0.1143</v>
      </c>
      <c r="BQ705" s="172">
        <f t="shared" ca="1" si="419"/>
        <v>9.059659612918658E-3</v>
      </c>
      <c r="BR705" s="172">
        <f t="shared" ca="1" si="431"/>
        <v>1.9066820514254789E-3</v>
      </c>
    </row>
    <row r="706" spans="5:70">
      <c r="E706">
        <f t="shared" si="433"/>
        <v>703</v>
      </c>
      <c r="F706" s="64">
        <f t="shared" si="420"/>
        <v>113.49999999999744</v>
      </c>
      <c r="G706" s="55">
        <f t="shared" si="401"/>
        <v>0</v>
      </c>
      <c r="H706" s="78">
        <f t="shared" si="430"/>
        <v>1</v>
      </c>
      <c r="I706" s="79">
        <f t="shared" ca="1" si="409"/>
        <v>19586571.690538943</v>
      </c>
      <c r="J706" s="79">
        <f t="shared" ca="1" si="402"/>
        <v>177447.67250031157</v>
      </c>
      <c r="K706" s="80">
        <f t="shared" ca="1" si="403"/>
        <v>-20</v>
      </c>
      <c r="L706" s="80">
        <f t="shared" ca="1" si="410"/>
        <v>-16322.143075449119</v>
      </c>
      <c r="M706" s="80">
        <f t="shared" ca="1" si="434"/>
        <v>0</v>
      </c>
      <c r="N706" s="80">
        <f t="shared" ca="1" si="411"/>
        <v>0</v>
      </c>
      <c r="O706" s="81">
        <f t="shared" ca="1" si="404"/>
        <v>-1944.1138067905574</v>
      </c>
      <c r="P706" s="79">
        <f t="shared" ca="1" si="405"/>
        <v>19745733.106157016</v>
      </c>
      <c r="R706">
        <f t="shared" ca="1" si="412"/>
        <v>823</v>
      </c>
      <c r="S706" s="78">
        <f t="shared" ca="1" si="421"/>
        <v>123.49999999999667</v>
      </c>
      <c r="T706" s="55">
        <f t="shared" ca="1" si="413"/>
        <v>0</v>
      </c>
      <c r="U706" s="78">
        <f t="shared" ca="1" si="414"/>
        <v>4.1504550867967176E-5</v>
      </c>
      <c r="V706" s="79">
        <f t="shared" ca="1" si="422"/>
        <v>2512.4650936816442</v>
      </c>
      <c r="W706" s="79">
        <f t="shared" ca="1" si="406"/>
        <v>22.762078538095484</v>
      </c>
      <c r="X706" s="80">
        <f t="shared" ca="1" si="423"/>
        <v>-8.3009101735934349E-4</v>
      </c>
      <c r="Y706" s="80">
        <f t="shared" ca="1" si="424"/>
        <v>-1.0468604557006851</v>
      </c>
      <c r="Z706" s="80">
        <f t="shared" ca="1" si="415"/>
        <v>0</v>
      </c>
      <c r="AA706" s="80">
        <f t="shared" ca="1" si="425"/>
        <v>0</v>
      </c>
      <c r="AB706" s="81">
        <f t="shared" ca="1" si="407"/>
        <v>-8.0689570387056E-2</v>
      </c>
      <c r="AC706" s="79">
        <f t="shared" ca="1" si="408"/>
        <v>2534.0987921026344</v>
      </c>
      <c r="AE706" s="55">
        <f t="shared" ca="1" si="426"/>
        <v>0</v>
      </c>
      <c r="AF706" s="78">
        <f t="shared" ca="1" si="427"/>
        <v>4.1504550867967176E-5</v>
      </c>
      <c r="AR706" s="69">
        <f t="shared" si="416"/>
        <v>59</v>
      </c>
      <c r="AS706" s="70">
        <f t="shared" si="428"/>
        <v>703</v>
      </c>
      <c r="AT706" s="71">
        <f t="shared" ca="1" si="435"/>
        <v>1.785767276694205E-3</v>
      </c>
      <c r="AU706" s="72">
        <f t="shared" ca="1" si="417"/>
        <v>9.059659612918658E-3</v>
      </c>
      <c r="AV706" s="73">
        <f t="shared" ca="1" si="418"/>
        <v>1.0090596596129187</v>
      </c>
      <c r="AW706" s="74">
        <f ca="1">PRODUCT(AV$4:AV706)</f>
        <v>529.22282394095373</v>
      </c>
      <c r="BO706" s="70">
        <f t="shared" si="429"/>
        <v>703</v>
      </c>
      <c r="BP706" s="171">
        <f t="shared" ca="1" si="432"/>
        <v>0.1143</v>
      </c>
      <c r="BQ706" s="172">
        <f t="shared" ca="1" si="419"/>
        <v>9.059659612918658E-3</v>
      </c>
      <c r="BR706" s="172">
        <f t="shared" ca="1" si="431"/>
        <v>1.889563251549362E-3</v>
      </c>
    </row>
    <row r="707" spans="5:70">
      <c r="E707">
        <f t="shared" si="433"/>
        <v>704</v>
      </c>
      <c r="F707" s="64">
        <f t="shared" si="420"/>
        <v>113.58333333333077</v>
      </c>
      <c r="G707" s="55">
        <f t="shared" si="401"/>
        <v>0</v>
      </c>
      <c r="H707" s="78">
        <f t="shared" si="430"/>
        <v>1</v>
      </c>
      <c r="I707" s="79">
        <f t="shared" ca="1" si="409"/>
        <v>19745733.106157016</v>
      </c>
      <c r="J707" s="79">
        <f t="shared" ca="1" si="402"/>
        <v>178889.62074932159</v>
      </c>
      <c r="K707" s="80">
        <f t="shared" ca="1" si="403"/>
        <v>-20</v>
      </c>
      <c r="L707" s="80">
        <f t="shared" ca="1" si="410"/>
        <v>-16454.777588464181</v>
      </c>
      <c r="M707" s="80">
        <f t="shared" ca="1" si="434"/>
        <v>0</v>
      </c>
      <c r="N707" s="80">
        <f t="shared" ca="1" si="411"/>
        <v>0</v>
      </c>
      <c r="O707" s="81">
        <f t="shared" ca="1" si="404"/>
        <v>-1944.1138067905574</v>
      </c>
      <c r="P707" s="79">
        <f t="shared" ca="1" si="405"/>
        <v>19906203.835511081</v>
      </c>
      <c r="R707">
        <f t="shared" ca="1" si="412"/>
        <v>824</v>
      </c>
      <c r="S707" s="78">
        <f t="shared" ca="1" si="421"/>
        <v>123.58333333333</v>
      </c>
      <c r="T707" s="55">
        <f t="shared" ca="1" si="413"/>
        <v>0</v>
      </c>
      <c r="U707" s="78">
        <f t="shared" ca="1" si="414"/>
        <v>4.1504550867967176E-5</v>
      </c>
      <c r="V707" s="79">
        <f t="shared" ca="1" si="422"/>
        <v>2534.0987921026344</v>
      </c>
      <c r="W707" s="79">
        <f t="shared" ca="1" si="406"/>
        <v>22.95807248195819</v>
      </c>
      <c r="X707" s="80">
        <f t="shared" ca="1" si="423"/>
        <v>-8.3009101735934349E-4</v>
      </c>
      <c r="Y707" s="80">
        <f t="shared" ca="1" si="424"/>
        <v>-1.0558744967094311</v>
      </c>
      <c r="Z707" s="80">
        <f t="shared" ca="1" si="415"/>
        <v>0</v>
      </c>
      <c r="AA707" s="80">
        <f t="shared" ca="1" si="425"/>
        <v>0</v>
      </c>
      <c r="AB707" s="81">
        <f t="shared" ca="1" si="407"/>
        <v>-8.0689570387056E-2</v>
      </c>
      <c r="AC707" s="79">
        <f t="shared" ca="1" si="408"/>
        <v>2555.9194704264787</v>
      </c>
      <c r="AE707" s="55">
        <f t="shared" ca="1" si="426"/>
        <v>0</v>
      </c>
      <c r="AF707" s="78">
        <f t="shared" ca="1" si="427"/>
        <v>4.1504550867967176E-5</v>
      </c>
      <c r="AR707" s="69">
        <f t="shared" si="416"/>
        <v>59</v>
      </c>
      <c r="AS707" s="70">
        <f t="shared" si="428"/>
        <v>704</v>
      </c>
      <c r="AT707" s="71">
        <f t="shared" ca="1" si="435"/>
        <v>1.7695888330194669E-3</v>
      </c>
      <c r="AU707" s="72">
        <f t="shared" ca="1" si="417"/>
        <v>9.059659612918658E-3</v>
      </c>
      <c r="AV707" s="73">
        <f t="shared" ca="1" si="418"/>
        <v>1.0090596596129187</v>
      </c>
      <c r="AW707" s="74">
        <f ca="1">PRODUCT(AV$4:AV707)</f>
        <v>534.01740258524637</v>
      </c>
      <c r="BO707" s="70">
        <f t="shared" si="429"/>
        <v>704</v>
      </c>
      <c r="BP707" s="171">
        <f t="shared" ca="1" si="432"/>
        <v>0.1143</v>
      </c>
      <c r="BQ707" s="172">
        <f t="shared" ca="1" si="419"/>
        <v>9.059659612918658E-3</v>
      </c>
      <c r="BR707" s="172">
        <f t="shared" ca="1" si="431"/>
        <v>1.8725981497211075E-3</v>
      </c>
    </row>
    <row r="708" spans="5:70">
      <c r="E708">
        <f t="shared" si="433"/>
        <v>705</v>
      </c>
      <c r="F708" s="64">
        <f t="shared" si="420"/>
        <v>113.6666666666641</v>
      </c>
      <c r="G708" s="55">
        <f t="shared" ref="G708:G771" si="436">(1-(1-IF(F708&gt;$AJ$90,0,VLOOKUP(ROUND(F708,0),$AJ$4:$AK$90,2,FALSE)))^(1/12))*0</f>
        <v>0</v>
      </c>
      <c r="H708" s="78">
        <f t="shared" si="430"/>
        <v>1</v>
      </c>
      <c r="I708" s="79">
        <f t="shared" ca="1" si="409"/>
        <v>19906203.835511081</v>
      </c>
      <c r="J708" s="79">
        <f t="shared" ref="J708:J771" ca="1" si="437">(I708)*$AU708</f>
        <v>180343.43093510621</v>
      </c>
      <c r="K708" s="80">
        <f t="shared" ref="K708:K771" ca="1" si="438">IF(I708=0,0,-$C$19)*H708</f>
        <v>-20</v>
      </c>
      <c r="L708" s="80">
        <f t="shared" ca="1" si="410"/>
        <v>-16588.503196259237</v>
      </c>
      <c r="M708" s="80">
        <f t="shared" ca="1" si="434"/>
        <v>0</v>
      </c>
      <c r="N708" s="80">
        <f t="shared" ca="1" si="411"/>
        <v>0</v>
      </c>
      <c r="O708" s="81">
        <f t="shared" ref="O708:O771" ca="1" si="439">-MIN(
IF(MOD(E708-1,IF($C$7="Annual",12,1))=0,1,0)
*IF(F708&lt;=$C$6,H708*$C$5*$C$4/IF($C$7="Monthly",12,1),$C$12),I708)</f>
        <v>-1944.1138067905574</v>
      </c>
      <c r="P708" s="79">
        <f t="shared" ref="P708:P771" ca="1" si="440">SUM(I708:O708)</f>
        <v>20067994.649443138</v>
      </c>
      <c r="R708">
        <f t="shared" ca="1" si="412"/>
        <v>825</v>
      </c>
      <c r="S708" s="78">
        <f t="shared" ca="1" si="421"/>
        <v>123.66666666666333</v>
      </c>
      <c r="T708" s="55">
        <f t="shared" ca="1" si="413"/>
        <v>0</v>
      </c>
      <c r="U708" s="78">
        <f t="shared" ca="1" si="414"/>
        <v>4.1504550867967176E-5</v>
      </c>
      <c r="V708" s="79">
        <f t="shared" ca="1" si="422"/>
        <v>2555.9194704264787</v>
      </c>
      <c r="W708" s="79">
        <f t="shared" ref="W708:W771" ca="1" si="441">(V708)*$AU708</f>
        <v>23.155760400095215</v>
      </c>
      <c r="X708" s="80">
        <f t="shared" ca="1" si="423"/>
        <v>-8.3009101735934349E-4</v>
      </c>
      <c r="Y708" s="80">
        <f t="shared" ca="1" si="424"/>
        <v>-1.0649664460110329</v>
      </c>
      <c r="Z708" s="80">
        <f t="shared" ca="1" si="415"/>
        <v>0</v>
      </c>
      <c r="AA708" s="80">
        <f t="shared" ca="1" si="425"/>
        <v>0</v>
      </c>
      <c r="AB708" s="81">
        <f t="shared" ref="AB708:AB771" ca="1" si="442">-MIN(IF(MOD(R708,IF($C$7="Annual",12,1))=0,1,0)*$C$39*U708/IF($C$7="Monthly",12,1),V708)</f>
        <v>-8.0689570387056E-2</v>
      </c>
      <c r="AC708" s="79">
        <f t="shared" ref="AC708:AC771" ca="1" si="443">SUM(V708:AB708)</f>
        <v>2577.9287447191582</v>
      </c>
      <c r="AE708" s="55">
        <f t="shared" ca="1" si="426"/>
        <v>0</v>
      </c>
      <c r="AF708" s="78">
        <f t="shared" ca="1" si="427"/>
        <v>4.1504550867967176E-5</v>
      </c>
      <c r="AR708" s="69">
        <f t="shared" si="416"/>
        <v>59</v>
      </c>
      <c r="AS708" s="70">
        <f t="shared" si="428"/>
        <v>705</v>
      </c>
      <c r="AT708" s="71">
        <f t="shared" ca="1" si="435"/>
        <v>1.7535569605374886E-3</v>
      </c>
      <c r="AU708" s="72">
        <f t="shared" ca="1" si="417"/>
        <v>9.059659612918658E-3</v>
      </c>
      <c r="AV708" s="73">
        <f t="shared" ca="1" si="418"/>
        <v>1.0090596596129187</v>
      </c>
      <c r="AW708" s="74">
        <f ca="1">PRODUCT(AV$4:AV708)</f>
        <v>538.85541848004368</v>
      </c>
      <c r="BO708" s="70">
        <f t="shared" si="429"/>
        <v>705</v>
      </c>
      <c r="BP708" s="171">
        <f t="shared" ca="1" si="432"/>
        <v>0.1143</v>
      </c>
      <c r="BQ708" s="172">
        <f t="shared" ca="1" si="419"/>
        <v>9.059659612918658E-3</v>
      </c>
      <c r="BR708" s="172">
        <f t="shared" ca="1" si="431"/>
        <v>1.855785365990597E-3</v>
      </c>
    </row>
    <row r="709" spans="5:70">
      <c r="E709">
        <f t="shared" si="433"/>
        <v>706</v>
      </c>
      <c r="F709" s="64">
        <f t="shared" si="420"/>
        <v>113.74999999999743</v>
      </c>
      <c r="G709" s="55">
        <f t="shared" si="436"/>
        <v>0</v>
      </c>
      <c r="H709" s="78">
        <f t="shared" si="430"/>
        <v>1</v>
      </c>
      <c r="I709" s="79">
        <f t="shared" ref="I709:I772" ca="1" si="444">MAX(P708,0)*(1-G709)</f>
        <v>20067994.649443138</v>
      </c>
      <c r="J709" s="79">
        <f t="shared" ca="1" si="437"/>
        <v>181809.20063782771</v>
      </c>
      <c r="K709" s="80">
        <f t="shared" ca="1" si="438"/>
        <v>-20</v>
      </c>
      <c r="L709" s="80">
        <f t="shared" ref="L709:L772" ca="1" si="445">IF(OR(I708+O708=0,K708=0),0,-I709*($C$16/12))</f>
        <v>-16723.32887453595</v>
      </c>
      <c r="M709" s="80">
        <f t="shared" ca="1" si="434"/>
        <v>0</v>
      </c>
      <c r="N709" s="80">
        <f t="shared" ref="N709:N772" ca="1" si="446">IF(OR(I708+O708=0,K708=0),0,-I709*($C$18*(1+$C$20))/12)</f>
        <v>0</v>
      </c>
      <c r="O709" s="81">
        <f t="shared" ca="1" si="439"/>
        <v>-1944.1138067905574</v>
      </c>
      <c r="P709" s="79">
        <f t="shared" ca="1" si="440"/>
        <v>20231116.407399639</v>
      </c>
      <c r="R709">
        <f t="shared" ref="R709:R772" ca="1" si="447">R708+1</f>
        <v>826</v>
      </c>
      <c r="S709" s="78">
        <f t="shared" ca="1" si="421"/>
        <v>123.74999999999666</v>
      </c>
      <c r="T709" s="55">
        <f t="shared" ref="T709:T772" ca="1" si="448">(1-(1-IF(S709&gt;$AJ$90,0,VLOOKUP(ROUND(S709,0),$AJ$4:$AK$90,2,FALSE)))^(1/12))
*IF(S710-S$4&lt;SUBSTITUTE($C$8, "years", "", 1)/1,0,1)</f>
        <v>0</v>
      </c>
      <c r="U709" s="78">
        <f t="shared" ref="U709:U772" ca="1" si="449">IF(S710-S$4&lt;SUBSTITUTE($C$8, "years", "", 1)/1,U708,AF708)*
(1-T709)</f>
        <v>4.1504550867967176E-5</v>
      </c>
      <c r="V709" s="79">
        <f t="shared" ca="1" si="422"/>
        <v>2577.9287447191582</v>
      </c>
      <c r="W709" s="79">
        <f t="shared" ca="1" si="441"/>
        <v>23.355156933514252</v>
      </c>
      <c r="X709" s="80">
        <f t="shared" ca="1" si="423"/>
        <v>-8.3009101735934349E-4</v>
      </c>
      <c r="Y709" s="80">
        <f t="shared" ca="1" si="424"/>
        <v>-1.074136976966316</v>
      </c>
      <c r="Z709" s="80">
        <f t="shared" ref="Z709:Z772" ca="1" si="450">-IF(MOD(R709-1,12)=0,1,0)*V709*($C$17)</f>
        <v>0</v>
      </c>
      <c r="AA709" s="80">
        <f t="shared" ca="1" si="425"/>
        <v>0</v>
      </c>
      <c r="AB709" s="81">
        <f t="shared" ca="1" si="442"/>
        <v>-8.0689570387056E-2</v>
      </c>
      <c r="AC709" s="79">
        <f t="shared" ca="1" si="443"/>
        <v>2600.1282450143017</v>
      </c>
      <c r="AE709" s="55">
        <f t="shared" ca="1" si="426"/>
        <v>0</v>
      </c>
      <c r="AF709" s="78">
        <f t="shared" ca="1" si="427"/>
        <v>4.1504550867967176E-5</v>
      </c>
      <c r="AR709" s="69">
        <f t="shared" ref="AR709:AR772" si="451">ROUNDDOWN((AS709-1)/12,0)+1</f>
        <v>59</v>
      </c>
      <c r="AS709" s="70">
        <f t="shared" si="428"/>
        <v>706</v>
      </c>
      <c r="AT709" s="71">
        <f t="shared" ca="1" si="435"/>
        <v>1.7376703313631548E-3</v>
      </c>
      <c r="AU709" s="72">
        <f t="shared" ref="AU709:AU772" ca="1" si="452">IF($AU$2="Yes",BQ709,((1+$AH$21)^(1/12))-1)</f>
        <v>9.059659612918658E-3</v>
      </c>
      <c r="AV709" s="73">
        <f t="shared" ref="AV709:AV772" ca="1" si="453">(1+AU709)</f>
        <v>1.0090596596129187</v>
      </c>
      <c r="AW709" s="74">
        <f ca="1">PRODUCT(AV$4:AV709)</f>
        <v>543.73726515204976</v>
      </c>
      <c r="BO709" s="70">
        <f t="shared" si="429"/>
        <v>706</v>
      </c>
      <c r="BP709" s="171">
        <f t="shared" ca="1" si="432"/>
        <v>0.1143</v>
      </c>
      <c r="BQ709" s="172">
        <f t="shared" ref="BQ709:BQ772" ca="1" si="454">(1+BP709)^(1/12)-1</f>
        <v>9.059659612918658E-3</v>
      </c>
      <c r="BR709" s="172">
        <f t="shared" ca="1" si="431"/>
        <v>1.8391235327973447E-3</v>
      </c>
    </row>
    <row r="710" spans="5:70">
      <c r="E710">
        <f t="shared" si="433"/>
        <v>707</v>
      </c>
      <c r="F710" s="64">
        <f t="shared" ref="F710:F773" si="455">(E710-E709)/12+F709</f>
        <v>113.83333333333076</v>
      </c>
      <c r="G710" s="55">
        <f t="shared" si="436"/>
        <v>0</v>
      </c>
      <c r="H710" s="78">
        <f t="shared" si="430"/>
        <v>1</v>
      </c>
      <c r="I710" s="79">
        <f t="shared" ca="1" si="444"/>
        <v>20231116.407399639</v>
      </c>
      <c r="J710" s="79">
        <f t="shared" ca="1" si="437"/>
        <v>183287.02824037452</v>
      </c>
      <c r="K710" s="80">
        <f t="shared" ca="1" si="438"/>
        <v>-20</v>
      </c>
      <c r="L710" s="80">
        <f t="shared" ca="1" si="445"/>
        <v>-16859.263672833033</v>
      </c>
      <c r="M710" s="80">
        <f t="shared" ca="1" si="434"/>
        <v>0</v>
      </c>
      <c r="N710" s="80">
        <f t="shared" ca="1" si="446"/>
        <v>0</v>
      </c>
      <c r="O710" s="81">
        <f t="shared" ca="1" si="439"/>
        <v>-1944.1138067905574</v>
      </c>
      <c r="P710" s="79">
        <f t="shared" ca="1" si="440"/>
        <v>20395580.058160391</v>
      </c>
      <c r="R710">
        <f t="shared" ca="1" si="447"/>
        <v>827</v>
      </c>
      <c r="S710" s="78">
        <f t="shared" ref="S710:S773" ca="1" si="456">(R710-R709)/12+S709</f>
        <v>123.83333333332999</v>
      </c>
      <c r="T710" s="55">
        <f t="shared" ca="1" si="448"/>
        <v>0</v>
      </c>
      <c r="U710" s="78">
        <f t="shared" ca="1" si="449"/>
        <v>4.1504550867967176E-5</v>
      </c>
      <c r="V710" s="79">
        <f t="shared" ref="V710:V773" ca="1" si="457">MAX(AC709,0)*(1-AE710)</f>
        <v>2600.1282450143017</v>
      </c>
      <c r="W710" s="79">
        <f t="shared" ca="1" si="441"/>
        <v>23.556276849765137</v>
      </c>
      <c r="X710" s="80">
        <f t="shared" ref="X710:X773" ca="1" si="458">IF(V710=0,0,-$C$19)*U710</f>
        <v>-8.3009101735934349E-4</v>
      </c>
      <c r="Y710" s="80">
        <f t="shared" ref="Y710:Y773" ca="1" si="459">IF(OR(V709+AB709=0,X709=0),0,-V710*($D$16/12))</f>
        <v>-1.0833867687559591</v>
      </c>
      <c r="Z710" s="80">
        <f t="shared" ca="1" si="450"/>
        <v>0</v>
      </c>
      <c r="AA710" s="80">
        <f t="shared" ref="AA710:AA773" ca="1" si="460">IF(OR(V709+AB709=0,X709=0),0,-V710*($C$18*(1+$C$20))/12)</f>
        <v>0</v>
      </c>
      <c r="AB710" s="81">
        <f t="shared" ca="1" si="442"/>
        <v>-8.0689570387056E-2</v>
      </c>
      <c r="AC710" s="79">
        <f t="shared" ca="1" si="443"/>
        <v>2622.5196154339064</v>
      </c>
      <c r="AE710" s="55">
        <f t="shared" ref="AE710:AE773" ca="1" si="461">(1-(1-IF(S710&gt;$AJ$90,0,VLOOKUP(ROUND(S710,0),$AJ$4:$AK$90,2,FALSE)))^(1/12))</f>
        <v>0</v>
      </c>
      <c r="AF710" s="78">
        <f t="shared" ref="AF710:AF773" ca="1" si="462">AF709*(1-AE710)</f>
        <v>4.1504550867967176E-5</v>
      </c>
      <c r="AR710" s="69">
        <f t="shared" si="451"/>
        <v>59</v>
      </c>
      <c r="AS710" s="70">
        <f t="shared" ref="AS710:AS773" si="463">AS709+1</f>
        <v>707</v>
      </c>
      <c r="AT710" s="71">
        <f t="shared" ca="1" si="435"/>
        <v>1.7219276296415371E-3</v>
      </c>
      <c r="AU710" s="72">
        <f t="shared" ca="1" si="452"/>
        <v>9.059659612918658E-3</v>
      </c>
      <c r="AV710" s="73">
        <f t="shared" ca="1" si="453"/>
        <v>1.0090596596129187</v>
      </c>
      <c r="AW710" s="74">
        <f ca="1">PRODUCT(AV$4:AV710)</f>
        <v>548.66333969318657</v>
      </c>
      <c r="BO710" s="70">
        <f t="shared" ref="BO710:BO773" si="464">BO709+1</f>
        <v>707</v>
      </c>
      <c r="BP710" s="171">
        <f t="shared" ca="1" si="432"/>
        <v>0.1143</v>
      </c>
      <c r="BQ710" s="172">
        <f t="shared" ca="1" si="454"/>
        <v>9.059659612918658E-3</v>
      </c>
      <c r="BR710" s="172">
        <f t="shared" ca="1" si="431"/>
        <v>1.8226112948592588E-3</v>
      </c>
    </row>
    <row r="711" spans="5:70">
      <c r="E711">
        <f t="shared" si="433"/>
        <v>708</v>
      </c>
      <c r="F711" s="64">
        <f t="shared" si="455"/>
        <v>113.91666666666409</v>
      </c>
      <c r="G711" s="55">
        <f t="shared" si="436"/>
        <v>0</v>
      </c>
      <c r="H711" s="78">
        <f t="shared" ref="H711:H774" si="465">H710*(1-G711)</f>
        <v>1</v>
      </c>
      <c r="I711" s="79">
        <f t="shared" ca="1" si="444"/>
        <v>20395580.058160391</v>
      </c>
      <c r="J711" s="79">
        <f t="shared" ca="1" si="437"/>
        <v>184777.01293496488</v>
      </c>
      <c r="K711" s="80">
        <f t="shared" ca="1" si="438"/>
        <v>-20</v>
      </c>
      <c r="L711" s="80">
        <f t="shared" ca="1" si="445"/>
        <v>-16996.31671513366</v>
      </c>
      <c r="M711" s="80">
        <f t="shared" ca="1" si="434"/>
        <v>0</v>
      </c>
      <c r="N711" s="80">
        <f t="shared" ca="1" si="446"/>
        <v>0</v>
      </c>
      <c r="O711" s="81">
        <f t="shared" ca="1" si="439"/>
        <v>-1944.1138067905574</v>
      </c>
      <c r="P711" s="79">
        <f t="shared" ca="1" si="440"/>
        <v>20561396.640573431</v>
      </c>
      <c r="R711">
        <f t="shared" ca="1" si="447"/>
        <v>828</v>
      </c>
      <c r="S711" s="78">
        <f t="shared" ca="1" si="456"/>
        <v>123.91666666666332</v>
      </c>
      <c r="T711" s="55">
        <f t="shared" ca="1" si="448"/>
        <v>0</v>
      </c>
      <c r="U711" s="78">
        <f t="shared" ca="1" si="449"/>
        <v>4.1504550867967176E-5</v>
      </c>
      <c r="V711" s="79">
        <f t="shared" ca="1" si="457"/>
        <v>2622.5196154339064</v>
      </c>
      <c r="W711" s="79">
        <f t="shared" ca="1" si="441"/>
        <v>23.759135044033531</v>
      </c>
      <c r="X711" s="80">
        <f t="shared" ca="1" si="458"/>
        <v>-8.3009101735934349E-4</v>
      </c>
      <c r="Y711" s="80">
        <f t="shared" ca="1" si="459"/>
        <v>-1.0927165064307944</v>
      </c>
      <c r="Z711" s="80">
        <f t="shared" ca="1" si="450"/>
        <v>0</v>
      </c>
      <c r="AA711" s="80">
        <f t="shared" ca="1" si="460"/>
        <v>0</v>
      </c>
      <c r="AB711" s="81">
        <f t="shared" ca="1" si="442"/>
        <v>-8.0689570387056E-2</v>
      </c>
      <c r="AC711" s="79">
        <f t="shared" ca="1" si="443"/>
        <v>2645.1045143101046</v>
      </c>
      <c r="AE711" s="55">
        <f t="shared" ca="1" si="461"/>
        <v>0</v>
      </c>
      <c r="AF711" s="78">
        <f t="shared" ca="1" si="462"/>
        <v>4.1504550867967176E-5</v>
      </c>
      <c r="AR711" s="69">
        <f t="shared" si="451"/>
        <v>59</v>
      </c>
      <c r="AS711" s="70">
        <f t="shared" si="463"/>
        <v>708</v>
      </c>
      <c r="AT711" s="71">
        <f t="shared" ca="1" si="435"/>
        <v>1.7063275514389048E-3</v>
      </c>
      <c r="AU711" s="72">
        <f t="shared" ca="1" si="452"/>
        <v>9.059659612918658E-3</v>
      </c>
      <c r="AV711" s="73">
        <f t="shared" ca="1" si="453"/>
        <v>1.0090596596129187</v>
      </c>
      <c r="AW711" s="74">
        <f ca="1">PRODUCT(AV$4:AV711)</f>
        <v>553.63404279289398</v>
      </c>
      <c r="BO711" s="70">
        <f t="shared" si="464"/>
        <v>708</v>
      </c>
      <c r="BP711" s="171">
        <f t="shared" ca="1" si="432"/>
        <v>0.1143</v>
      </c>
      <c r="BQ711" s="172">
        <f t="shared" ca="1" si="454"/>
        <v>9.059659612918658E-3</v>
      </c>
      <c r="BR711" s="172">
        <f t="shared" ref="BR711:BR774" ca="1" si="466">BR710/(1+BQ711)</f>
        <v>1.806247309062403E-3</v>
      </c>
    </row>
    <row r="712" spans="5:70">
      <c r="E712">
        <f t="shared" si="433"/>
        <v>709</v>
      </c>
      <c r="F712" s="64">
        <f t="shared" si="455"/>
        <v>113.99999999999741</v>
      </c>
      <c r="G712" s="55">
        <f t="shared" si="436"/>
        <v>0</v>
      </c>
      <c r="H712" s="78">
        <f t="shared" si="465"/>
        <v>1</v>
      </c>
      <c r="I712" s="79">
        <f t="shared" ca="1" si="444"/>
        <v>20561396.640573431</v>
      </c>
      <c r="J712" s="79">
        <f t="shared" ca="1" si="437"/>
        <v>186279.2547298045</v>
      </c>
      <c r="K712" s="80">
        <f t="shared" ca="1" si="438"/>
        <v>-20</v>
      </c>
      <c r="L712" s="80">
        <f t="shared" ca="1" si="445"/>
        <v>-17134.497200477861</v>
      </c>
      <c r="M712" s="80">
        <f t="shared" ca="1" si="434"/>
        <v>-154210.47480430073</v>
      </c>
      <c r="N712" s="80">
        <f t="shared" ca="1" si="446"/>
        <v>0</v>
      </c>
      <c r="O712" s="81">
        <f t="shared" ca="1" si="439"/>
        <v>-1944.1138067905574</v>
      </c>
      <c r="P712" s="79">
        <f t="shared" ca="1" si="440"/>
        <v>20574366.809491664</v>
      </c>
      <c r="R712">
        <f t="shared" ca="1" si="447"/>
        <v>829</v>
      </c>
      <c r="S712" s="78">
        <f t="shared" ca="1" si="456"/>
        <v>123.99999999999665</v>
      </c>
      <c r="T712" s="55">
        <f t="shared" ca="1" si="448"/>
        <v>0</v>
      </c>
      <c r="U712" s="78">
        <f t="shared" ca="1" si="449"/>
        <v>4.1504550867967176E-5</v>
      </c>
      <c r="V712" s="79">
        <f t="shared" ca="1" si="457"/>
        <v>2645.1045143101046</v>
      </c>
      <c r="W712" s="79">
        <f t="shared" ca="1" si="441"/>
        <v>23.963746540244077</v>
      </c>
      <c r="X712" s="80">
        <f t="shared" ca="1" si="458"/>
        <v>-8.3009101735934349E-4</v>
      </c>
      <c r="Y712" s="80">
        <f t="shared" ca="1" si="459"/>
        <v>-1.1021268809625437</v>
      </c>
      <c r="Z712" s="80">
        <f t="shared" ca="1" si="450"/>
        <v>-19.838283857325784</v>
      </c>
      <c r="AA712" s="80">
        <f t="shared" ca="1" si="460"/>
        <v>0</v>
      </c>
      <c r="AB712" s="81">
        <f t="shared" ca="1" si="442"/>
        <v>-8.0689570387056E-2</v>
      </c>
      <c r="AC712" s="79">
        <f t="shared" ca="1" si="443"/>
        <v>2648.0463304506561</v>
      </c>
      <c r="AE712" s="55">
        <f t="shared" ca="1" si="461"/>
        <v>0</v>
      </c>
      <c r="AF712" s="78">
        <f t="shared" ca="1" si="462"/>
        <v>4.1504550867967176E-5</v>
      </c>
      <c r="AR712" s="69">
        <f t="shared" si="451"/>
        <v>60</v>
      </c>
      <c r="AS712" s="70">
        <f t="shared" si="463"/>
        <v>709</v>
      </c>
      <c r="AT712" s="71">
        <f t="shared" ca="1" si="435"/>
        <v>1.6908688046347233E-3</v>
      </c>
      <c r="AU712" s="72">
        <f t="shared" ca="1" si="452"/>
        <v>9.059659612918658E-3</v>
      </c>
      <c r="AV712" s="73">
        <f t="shared" ca="1" si="453"/>
        <v>1.0090596596129187</v>
      </c>
      <c r="AW712" s="74">
        <f ca="1">PRODUCT(AV$4:AV712)</f>
        <v>558.6497787707217</v>
      </c>
      <c r="BO712" s="70">
        <f t="shared" si="464"/>
        <v>709</v>
      </c>
      <c r="BP712" s="171">
        <f t="shared" ref="BP712:BP775" ca="1" si="467">VLOOKUP(BO712,$BT$4:$BX$13,5,TRUE)/100</f>
        <v>0.1143</v>
      </c>
      <c r="BQ712" s="172">
        <f t="shared" ca="1" si="454"/>
        <v>9.059659612918658E-3</v>
      </c>
      <c r="BR712" s="172">
        <f t="shared" ca="1" si="466"/>
        <v>1.7900302443517467E-3</v>
      </c>
    </row>
    <row r="713" spans="5:70">
      <c r="E713">
        <f t="shared" si="433"/>
        <v>710</v>
      </c>
      <c r="F713" s="64">
        <f t="shared" si="455"/>
        <v>114.08333333333074</v>
      </c>
      <c r="G713" s="55">
        <f t="shared" si="436"/>
        <v>0</v>
      </c>
      <c r="H713" s="78">
        <f t="shared" si="465"/>
        <v>1</v>
      </c>
      <c r="I713" s="79">
        <f t="shared" ca="1" si="444"/>
        <v>20574366.809491664</v>
      </c>
      <c r="J713" s="79">
        <f t="shared" ca="1" si="437"/>
        <v>186396.76004532573</v>
      </c>
      <c r="K713" s="80">
        <f t="shared" ca="1" si="438"/>
        <v>-20</v>
      </c>
      <c r="L713" s="80">
        <f t="shared" ca="1" si="445"/>
        <v>-17145.30567457639</v>
      </c>
      <c r="M713" s="80">
        <f t="shared" ca="1" si="434"/>
        <v>0</v>
      </c>
      <c r="N713" s="80">
        <f t="shared" ca="1" si="446"/>
        <v>0</v>
      </c>
      <c r="O713" s="81">
        <f t="shared" ca="1" si="439"/>
        <v>-1944.1138067905574</v>
      </c>
      <c r="P713" s="79">
        <f t="shared" ca="1" si="440"/>
        <v>20741654.150055625</v>
      </c>
      <c r="R713">
        <f t="shared" ca="1" si="447"/>
        <v>830</v>
      </c>
      <c r="S713" s="78">
        <f t="shared" ca="1" si="456"/>
        <v>124.08333333332997</v>
      </c>
      <c r="T713" s="55">
        <f t="shared" ca="1" si="448"/>
        <v>0</v>
      </c>
      <c r="U713" s="78">
        <f t="shared" ca="1" si="449"/>
        <v>4.1504550867967176E-5</v>
      </c>
      <c r="V713" s="79">
        <f t="shared" ca="1" si="457"/>
        <v>2648.0463304506561</v>
      </c>
      <c r="W713" s="79">
        <f t="shared" ca="1" si="441"/>
        <v>23.990398393121264</v>
      </c>
      <c r="X713" s="80">
        <f t="shared" ca="1" si="458"/>
        <v>-8.3009101735934349E-4</v>
      </c>
      <c r="Y713" s="80">
        <f t="shared" ca="1" si="459"/>
        <v>-1.1033526376877734</v>
      </c>
      <c r="Z713" s="80">
        <f t="shared" ca="1" si="450"/>
        <v>0</v>
      </c>
      <c r="AA713" s="80">
        <f t="shared" ca="1" si="460"/>
        <v>0</v>
      </c>
      <c r="AB713" s="81">
        <f t="shared" ca="1" si="442"/>
        <v>-8.0689570387056E-2</v>
      </c>
      <c r="AC713" s="79">
        <f t="shared" ca="1" si="443"/>
        <v>2670.8518565446852</v>
      </c>
      <c r="AE713" s="55">
        <f t="shared" ca="1" si="461"/>
        <v>0</v>
      </c>
      <c r="AF713" s="78">
        <f t="shared" ca="1" si="462"/>
        <v>4.1504550867967176E-5</v>
      </c>
      <c r="AR713" s="69">
        <f t="shared" si="451"/>
        <v>60</v>
      </c>
      <c r="AS713" s="70">
        <f t="shared" si="463"/>
        <v>710</v>
      </c>
      <c r="AT713" s="71">
        <f t="shared" ca="1" si="435"/>
        <v>1.6755501088146301E-3</v>
      </c>
      <c r="AU713" s="72">
        <f t="shared" ca="1" si="452"/>
        <v>9.059659612918658E-3</v>
      </c>
      <c r="AV713" s="73">
        <f t="shared" ca="1" si="453"/>
        <v>1.0090596596129187</v>
      </c>
      <c r="AW713" s="74">
        <f ca="1">PRODUCT(AV$4:AV713)</f>
        <v>563.71095560921674</v>
      </c>
      <c r="BO713" s="70">
        <f t="shared" si="464"/>
        <v>710</v>
      </c>
      <c r="BP713" s="171">
        <f t="shared" ca="1" si="467"/>
        <v>0.1143</v>
      </c>
      <c r="BQ713" s="172">
        <f t="shared" ca="1" si="454"/>
        <v>9.059659612918658E-3</v>
      </c>
      <c r="BR713" s="172">
        <f t="shared" ca="1" si="466"/>
        <v>1.7739587816228953E-3</v>
      </c>
    </row>
    <row r="714" spans="5:70">
      <c r="E714">
        <f t="shared" si="433"/>
        <v>711</v>
      </c>
      <c r="F714" s="64">
        <f t="shared" si="455"/>
        <v>114.16666666666407</v>
      </c>
      <c r="G714" s="55">
        <f t="shared" si="436"/>
        <v>0</v>
      </c>
      <c r="H714" s="78">
        <f t="shared" si="465"/>
        <v>1</v>
      </c>
      <c r="I714" s="79">
        <f t="shared" ca="1" si="444"/>
        <v>20741654.150055625</v>
      </c>
      <c r="J714" s="79">
        <f t="shared" ca="1" si="437"/>
        <v>187912.32640838562</v>
      </c>
      <c r="K714" s="80">
        <f t="shared" ca="1" si="438"/>
        <v>-20</v>
      </c>
      <c r="L714" s="80">
        <f t="shared" ca="1" si="445"/>
        <v>-17284.71179171302</v>
      </c>
      <c r="M714" s="80">
        <f t="shared" ca="1" si="434"/>
        <v>0</v>
      </c>
      <c r="N714" s="80">
        <f t="shared" ca="1" si="446"/>
        <v>0</v>
      </c>
      <c r="O714" s="81">
        <f t="shared" ca="1" si="439"/>
        <v>-1944.1138067905574</v>
      </c>
      <c r="P714" s="79">
        <f t="shared" ca="1" si="440"/>
        <v>20910317.650865506</v>
      </c>
      <c r="R714">
        <f t="shared" ca="1" si="447"/>
        <v>831</v>
      </c>
      <c r="S714" s="78">
        <f t="shared" ca="1" si="456"/>
        <v>124.1666666666633</v>
      </c>
      <c r="T714" s="55">
        <f t="shared" ca="1" si="448"/>
        <v>0</v>
      </c>
      <c r="U714" s="78">
        <f t="shared" ca="1" si="449"/>
        <v>4.1504550867967176E-5</v>
      </c>
      <c r="V714" s="79">
        <f t="shared" ca="1" si="457"/>
        <v>2670.8518565446852</v>
      </c>
      <c r="W714" s="79">
        <f t="shared" ca="1" si="441"/>
        <v>24.197008696826703</v>
      </c>
      <c r="X714" s="80">
        <f t="shared" ca="1" si="458"/>
        <v>-8.3009101735934349E-4</v>
      </c>
      <c r="Y714" s="80">
        <f t="shared" ca="1" si="459"/>
        <v>-1.1128549402269523</v>
      </c>
      <c r="Z714" s="80">
        <f t="shared" ca="1" si="450"/>
        <v>0</v>
      </c>
      <c r="AA714" s="80">
        <f t="shared" ca="1" si="460"/>
        <v>0</v>
      </c>
      <c r="AB714" s="81">
        <f t="shared" ca="1" si="442"/>
        <v>-8.0689570387056E-2</v>
      </c>
      <c r="AC714" s="79">
        <f t="shared" ca="1" si="443"/>
        <v>2693.8544906398806</v>
      </c>
      <c r="AE714" s="55">
        <f t="shared" ca="1" si="461"/>
        <v>0</v>
      </c>
      <c r="AF714" s="78">
        <f t="shared" ca="1" si="462"/>
        <v>4.1504550867967176E-5</v>
      </c>
      <c r="AR714" s="69">
        <f t="shared" si="451"/>
        <v>60</v>
      </c>
      <c r="AS714" s="70">
        <f t="shared" si="463"/>
        <v>711</v>
      </c>
      <c r="AT714" s="71">
        <f t="shared" ca="1" si="435"/>
        <v>1.6603701951643807E-3</v>
      </c>
      <c r="AU714" s="72">
        <f t="shared" ca="1" si="452"/>
        <v>9.059659612918658E-3</v>
      </c>
      <c r="AV714" s="73">
        <f t="shared" ca="1" si="453"/>
        <v>1.0090596596129187</v>
      </c>
      <c r="AW714" s="74">
        <f ca="1">PRODUCT(AV$4:AV714)</f>
        <v>568.8179849871093</v>
      </c>
      <c r="BO714" s="70">
        <f t="shared" si="464"/>
        <v>711</v>
      </c>
      <c r="BP714" s="171">
        <f t="shared" ca="1" si="467"/>
        <v>0.1143</v>
      </c>
      <c r="BQ714" s="172">
        <f t="shared" ca="1" si="454"/>
        <v>9.059659612918658E-3</v>
      </c>
      <c r="BR714" s="172">
        <f t="shared" ca="1" si="466"/>
        <v>1.758031613614795E-3</v>
      </c>
    </row>
    <row r="715" spans="5:70">
      <c r="E715">
        <f t="shared" si="433"/>
        <v>712</v>
      </c>
      <c r="F715" s="64">
        <f t="shared" si="455"/>
        <v>114.2499999999974</v>
      </c>
      <c r="G715" s="55">
        <f t="shared" si="436"/>
        <v>0</v>
      </c>
      <c r="H715" s="78">
        <f t="shared" si="465"/>
        <v>1</v>
      </c>
      <c r="I715" s="79">
        <f t="shared" ca="1" si="444"/>
        <v>20910317.650865506</v>
      </c>
      <c r="J715" s="79">
        <f t="shared" ca="1" si="437"/>
        <v>189440.36031484639</v>
      </c>
      <c r="K715" s="80">
        <f t="shared" ca="1" si="438"/>
        <v>-20</v>
      </c>
      <c r="L715" s="80">
        <f t="shared" ca="1" si="445"/>
        <v>-17425.264709054591</v>
      </c>
      <c r="M715" s="80">
        <f t="shared" ca="1" si="434"/>
        <v>0</v>
      </c>
      <c r="N715" s="80">
        <f t="shared" ca="1" si="446"/>
        <v>0</v>
      </c>
      <c r="O715" s="81">
        <f t="shared" ca="1" si="439"/>
        <v>-1944.1138067905574</v>
      </c>
      <c r="P715" s="79">
        <f t="shared" ca="1" si="440"/>
        <v>21080368.632664505</v>
      </c>
      <c r="R715">
        <f t="shared" ca="1" si="447"/>
        <v>832</v>
      </c>
      <c r="S715" s="78">
        <f t="shared" ca="1" si="456"/>
        <v>124.24999999999663</v>
      </c>
      <c r="T715" s="55">
        <f t="shared" ca="1" si="448"/>
        <v>0</v>
      </c>
      <c r="U715" s="78">
        <f t="shared" ca="1" si="449"/>
        <v>4.1504550867967176E-5</v>
      </c>
      <c r="V715" s="79">
        <f t="shared" ca="1" si="457"/>
        <v>2693.8544906398806</v>
      </c>
      <c r="W715" s="79">
        <f t="shared" ca="1" si="441"/>
        <v>24.405404731929689</v>
      </c>
      <c r="X715" s="80">
        <f t="shared" ca="1" si="458"/>
        <v>-8.3009101735934349E-4</v>
      </c>
      <c r="Y715" s="80">
        <f t="shared" ca="1" si="459"/>
        <v>-1.1224393710999503</v>
      </c>
      <c r="Z715" s="80">
        <f t="shared" ca="1" si="450"/>
        <v>0</v>
      </c>
      <c r="AA715" s="80">
        <f t="shared" ca="1" si="460"/>
        <v>0</v>
      </c>
      <c r="AB715" s="81">
        <f t="shared" ca="1" si="442"/>
        <v>-8.0689570387056E-2</v>
      </c>
      <c r="AC715" s="79">
        <f t="shared" ca="1" si="443"/>
        <v>2717.0559363393058</v>
      </c>
      <c r="AE715" s="55">
        <f t="shared" ca="1" si="461"/>
        <v>0</v>
      </c>
      <c r="AF715" s="78">
        <f t="shared" ca="1" si="462"/>
        <v>4.1504550867967176E-5</v>
      </c>
      <c r="AR715" s="69">
        <f t="shared" si="451"/>
        <v>60</v>
      </c>
      <c r="AS715" s="70">
        <f t="shared" si="463"/>
        <v>712</v>
      </c>
      <c r="AT715" s="71">
        <f t="shared" ca="1" si="435"/>
        <v>1.645327806364756E-3</v>
      </c>
      <c r="AU715" s="72">
        <f t="shared" ca="1" si="452"/>
        <v>9.059659612918658E-3</v>
      </c>
      <c r="AV715" s="73">
        <f t="shared" ca="1" si="453"/>
        <v>1.0090596596129187</v>
      </c>
      <c r="AW715" s="74">
        <f ca="1">PRODUCT(AV$4:AV715)</f>
        <v>573.97128231279873</v>
      </c>
      <c r="BO715" s="70">
        <f t="shared" si="464"/>
        <v>712</v>
      </c>
      <c r="BP715" s="171">
        <f t="shared" ca="1" si="467"/>
        <v>0.1143</v>
      </c>
      <c r="BQ715" s="172">
        <f t="shared" ca="1" si="454"/>
        <v>9.059659612918658E-3</v>
      </c>
      <c r="BR715" s="172">
        <f t="shared" ca="1" si="466"/>
        <v>1.7422474448033989E-3</v>
      </c>
    </row>
    <row r="716" spans="5:70">
      <c r="E716">
        <f t="shared" si="433"/>
        <v>713</v>
      </c>
      <c r="F716" s="64">
        <f t="shared" si="455"/>
        <v>114.33333333333073</v>
      </c>
      <c r="G716" s="55">
        <f t="shared" si="436"/>
        <v>0</v>
      </c>
      <c r="H716" s="78">
        <f t="shared" si="465"/>
        <v>1</v>
      </c>
      <c r="I716" s="79">
        <f t="shared" ca="1" si="444"/>
        <v>21080368.632664505</v>
      </c>
      <c r="J716" s="79">
        <f t="shared" ca="1" si="437"/>
        <v>190980.96432678794</v>
      </c>
      <c r="K716" s="80">
        <f t="shared" ca="1" si="438"/>
        <v>-20</v>
      </c>
      <c r="L716" s="80">
        <f t="shared" ca="1" si="445"/>
        <v>-17566.973860553757</v>
      </c>
      <c r="M716" s="80">
        <f t="shared" ca="1" si="434"/>
        <v>0</v>
      </c>
      <c r="N716" s="80">
        <f t="shared" ca="1" si="446"/>
        <v>0</v>
      </c>
      <c r="O716" s="81">
        <f t="shared" ca="1" si="439"/>
        <v>-1944.1138067905574</v>
      </c>
      <c r="P716" s="79">
        <f t="shared" ca="1" si="440"/>
        <v>21251818.509323947</v>
      </c>
      <c r="R716">
        <f t="shared" ca="1" si="447"/>
        <v>833</v>
      </c>
      <c r="S716" s="78">
        <f t="shared" ca="1" si="456"/>
        <v>124.33333333332996</v>
      </c>
      <c r="T716" s="55">
        <f t="shared" ca="1" si="448"/>
        <v>0</v>
      </c>
      <c r="U716" s="78">
        <f t="shared" ca="1" si="449"/>
        <v>4.1504550867967176E-5</v>
      </c>
      <c r="V716" s="79">
        <f t="shared" ca="1" si="457"/>
        <v>2717.0559363393058</v>
      </c>
      <c r="W716" s="79">
        <f t="shared" ca="1" si="441"/>
        <v>24.615601932494098</v>
      </c>
      <c r="X716" s="80">
        <f t="shared" ca="1" si="458"/>
        <v>-8.3009101735934349E-4</v>
      </c>
      <c r="Y716" s="80">
        <f t="shared" ca="1" si="459"/>
        <v>-1.1321066401413775</v>
      </c>
      <c r="Z716" s="80">
        <f t="shared" ca="1" si="450"/>
        <v>0</v>
      </c>
      <c r="AA716" s="80">
        <f t="shared" ca="1" si="460"/>
        <v>0</v>
      </c>
      <c r="AB716" s="81">
        <f t="shared" ca="1" si="442"/>
        <v>-8.0689570387056E-2</v>
      </c>
      <c r="AC716" s="79">
        <f t="shared" ca="1" si="443"/>
        <v>2740.4579119702539</v>
      </c>
      <c r="AE716" s="55">
        <f t="shared" ca="1" si="461"/>
        <v>0</v>
      </c>
      <c r="AF716" s="78">
        <f t="shared" ca="1" si="462"/>
        <v>4.1504550867967176E-5</v>
      </c>
      <c r="AR716" s="69">
        <f t="shared" si="451"/>
        <v>60</v>
      </c>
      <c r="AS716" s="70">
        <f t="shared" si="463"/>
        <v>713</v>
      </c>
      <c r="AT716" s="71">
        <f t="shared" ca="1" si="435"/>
        <v>1.6304216964874213E-3</v>
      </c>
      <c r="AU716" s="72">
        <f t="shared" ca="1" si="452"/>
        <v>9.059659612918658E-3</v>
      </c>
      <c r="AV716" s="73">
        <f t="shared" ca="1" si="453"/>
        <v>1.0090596596129187</v>
      </c>
      <c r="AW716" s="74">
        <f ca="1">PRODUCT(AV$4:AV716)</f>
        <v>579.17126675814313</v>
      </c>
      <c r="BO716" s="70">
        <f t="shared" si="464"/>
        <v>713</v>
      </c>
      <c r="BP716" s="171">
        <f t="shared" ca="1" si="467"/>
        <v>0.1143</v>
      </c>
      <c r="BQ716" s="172">
        <f t="shared" ca="1" si="454"/>
        <v>9.059659612918658E-3</v>
      </c>
      <c r="BR716" s="172">
        <f t="shared" ca="1" si="466"/>
        <v>1.7266049912962882E-3</v>
      </c>
    </row>
    <row r="717" spans="5:70">
      <c r="E717">
        <f t="shared" si="433"/>
        <v>714</v>
      </c>
      <c r="F717" s="64">
        <f t="shared" si="455"/>
        <v>114.41666666666406</v>
      </c>
      <c r="G717" s="55">
        <f t="shared" si="436"/>
        <v>0</v>
      </c>
      <c r="H717" s="78">
        <f t="shared" si="465"/>
        <v>1</v>
      </c>
      <c r="I717" s="79">
        <f t="shared" ca="1" si="444"/>
        <v>21251818.509323947</v>
      </c>
      <c r="J717" s="79">
        <f t="shared" ca="1" si="437"/>
        <v>192534.24184999935</v>
      </c>
      <c r="K717" s="80">
        <f t="shared" ca="1" si="438"/>
        <v>-20</v>
      </c>
      <c r="L717" s="80">
        <f t="shared" ca="1" si="445"/>
        <v>-17709.848757769956</v>
      </c>
      <c r="M717" s="80">
        <f t="shared" ca="1" si="434"/>
        <v>0</v>
      </c>
      <c r="N717" s="80">
        <f t="shared" ca="1" si="446"/>
        <v>0</v>
      </c>
      <c r="O717" s="81">
        <f t="shared" ca="1" si="439"/>
        <v>-1944.1138067905574</v>
      </c>
      <c r="P717" s="79">
        <f t="shared" ca="1" si="440"/>
        <v>21424678.788609385</v>
      </c>
      <c r="R717">
        <f t="shared" ca="1" si="447"/>
        <v>834</v>
      </c>
      <c r="S717" s="78">
        <f t="shared" ca="1" si="456"/>
        <v>124.41666666666329</v>
      </c>
      <c r="T717" s="55">
        <f t="shared" ca="1" si="448"/>
        <v>0</v>
      </c>
      <c r="U717" s="78">
        <f t="shared" ca="1" si="449"/>
        <v>4.1504550867967176E-5</v>
      </c>
      <c r="V717" s="79">
        <f t="shared" ca="1" si="457"/>
        <v>2740.4579119702539</v>
      </c>
      <c r="W717" s="79">
        <f t="shared" ca="1" si="441"/>
        <v>24.827615865980306</v>
      </c>
      <c r="X717" s="80">
        <f t="shared" ca="1" si="458"/>
        <v>-8.3009101735934349E-4</v>
      </c>
      <c r="Y717" s="80">
        <f t="shared" ca="1" si="459"/>
        <v>-1.1418574633209393</v>
      </c>
      <c r="Z717" s="80">
        <f t="shared" ca="1" si="450"/>
        <v>0</v>
      </c>
      <c r="AA717" s="80">
        <f t="shared" ca="1" si="460"/>
        <v>0</v>
      </c>
      <c r="AB717" s="81">
        <f t="shared" ca="1" si="442"/>
        <v>-8.0689570387056E-2</v>
      </c>
      <c r="AC717" s="79">
        <f t="shared" ca="1" si="443"/>
        <v>2764.0621507115088</v>
      </c>
      <c r="AE717" s="55">
        <f t="shared" ca="1" si="461"/>
        <v>0</v>
      </c>
      <c r="AF717" s="78">
        <f t="shared" ca="1" si="462"/>
        <v>4.1504550867967176E-5</v>
      </c>
      <c r="AR717" s="69">
        <f t="shared" si="451"/>
        <v>60</v>
      </c>
      <c r="AS717" s="70">
        <f t="shared" si="463"/>
        <v>714</v>
      </c>
      <c r="AT717" s="71">
        <f t="shared" ca="1" si="435"/>
        <v>1.6156506308917279E-3</v>
      </c>
      <c r="AU717" s="72">
        <f t="shared" ca="1" si="452"/>
        <v>9.059659612918658E-3</v>
      </c>
      <c r="AV717" s="73">
        <f t="shared" ca="1" si="453"/>
        <v>1.0090596596129187</v>
      </c>
      <c r="AW717" s="74">
        <f ca="1">PRODUCT(AV$4:AV717)</f>
        <v>584.41836129255478</v>
      </c>
      <c r="BO717" s="70">
        <f t="shared" si="464"/>
        <v>714</v>
      </c>
      <c r="BP717" s="171">
        <f t="shared" ca="1" si="467"/>
        <v>0.1143</v>
      </c>
      <c r="BQ717" s="172">
        <f t="shared" ca="1" si="454"/>
        <v>9.059659612918658E-3</v>
      </c>
      <c r="BR717" s="172">
        <f t="shared" ca="1" si="466"/>
        <v>1.7111029807282399E-3</v>
      </c>
    </row>
    <row r="718" spans="5:70">
      <c r="E718">
        <f t="shared" si="433"/>
        <v>715</v>
      </c>
      <c r="F718" s="64">
        <f t="shared" si="455"/>
        <v>114.49999999999739</v>
      </c>
      <c r="G718" s="55">
        <f t="shared" si="436"/>
        <v>0</v>
      </c>
      <c r="H718" s="78">
        <f t="shared" si="465"/>
        <v>1</v>
      </c>
      <c r="I718" s="79">
        <f t="shared" ca="1" si="444"/>
        <v>21424678.788609385</v>
      </c>
      <c r="J718" s="79">
        <f t="shared" ca="1" si="437"/>
        <v>194100.29714091949</v>
      </c>
      <c r="K718" s="80">
        <f t="shared" ca="1" si="438"/>
        <v>-20</v>
      </c>
      <c r="L718" s="80">
        <f t="shared" ca="1" si="445"/>
        <v>-17853.898990507823</v>
      </c>
      <c r="M718" s="80">
        <f t="shared" ca="1" si="434"/>
        <v>0</v>
      </c>
      <c r="N718" s="80">
        <f t="shared" ca="1" si="446"/>
        <v>0</v>
      </c>
      <c r="O718" s="81">
        <f t="shared" ca="1" si="439"/>
        <v>-1944.1138067905574</v>
      </c>
      <c r="P718" s="79">
        <f t="shared" ca="1" si="440"/>
        <v>21598961.072953004</v>
      </c>
      <c r="R718">
        <f t="shared" ca="1" si="447"/>
        <v>835</v>
      </c>
      <c r="S718" s="78">
        <f t="shared" ca="1" si="456"/>
        <v>124.49999999999662</v>
      </c>
      <c r="T718" s="55">
        <f t="shared" ca="1" si="448"/>
        <v>0</v>
      </c>
      <c r="U718" s="78">
        <f t="shared" ca="1" si="449"/>
        <v>4.1504550867967176E-5</v>
      </c>
      <c r="V718" s="79">
        <f t="shared" ca="1" si="457"/>
        <v>2764.0621507115088</v>
      </c>
      <c r="W718" s="79">
        <f t="shared" ca="1" si="441"/>
        <v>25.041462234398143</v>
      </c>
      <c r="X718" s="80">
        <f t="shared" ca="1" si="458"/>
        <v>-8.3009101735934349E-4</v>
      </c>
      <c r="Y718" s="80">
        <f t="shared" ca="1" si="459"/>
        <v>-1.151692562796462</v>
      </c>
      <c r="Z718" s="80">
        <f t="shared" ca="1" si="450"/>
        <v>0</v>
      </c>
      <c r="AA718" s="80">
        <f t="shared" ca="1" si="460"/>
        <v>0</v>
      </c>
      <c r="AB718" s="81">
        <f t="shared" ca="1" si="442"/>
        <v>-8.0689570387056E-2</v>
      </c>
      <c r="AC718" s="79">
        <f t="shared" ca="1" si="443"/>
        <v>2787.8704007217061</v>
      </c>
      <c r="AE718" s="55">
        <f t="shared" ca="1" si="461"/>
        <v>0</v>
      </c>
      <c r="AF718" s="78">
        <f t="shared" ca="1" si="462"/>
        <v>4.1504550867967176E-5</v>
      </c>
      <c r="AR718" s="69">
        <f t="shared" si="451"/>
        <v>60</v>
      </c>
      <c r="AS718" s="70">
        <f t="shared" si="463"/>
        <v>715</v>
      </c>
      <c r="AT718" s="71">
        <f t="shared" ca="1" si="435"/>
        <v>1.6010133861224516E-3</v>
      </c>
      <c r="AU718" s="72">
        <f t="shared" ca="1" si="452"/>
        <v>9.059659612918658E-3</v>
      </c>
      <c r="AV718" s="73">
        <f t="shared" ca="1" si="453"/>
        <v>1.0090596596129187</v>
      </c>
      <c r="AW718" s="74">
        <f ca="1">PRODUCT(AV$4:AV718)</f>
        <v>589.71299271740509</v>
      </c>
      <c r="BO718" s="70">
        <f t="shared" si="464"/>
        <v>715</v>
      </c>
      <c r="BP718" s="171">
        <f t="shared" ca="1" si="467"/>
        <v>0.1143</v>
      </c>
      <c r="BQ718" s="172">
        <f t="shared" ca="1" si="454"/>
        <v>9.059659612918658E-3</v>
      </c>
      <c r="BR718" s="172">
        <f t="shared" ca="1" si="466"/>
        <v>1.695740152157732E-3</v>
      </c>
    </row>
    <row r="719" spans="5:70">
      <c r="E719">
        <f t="shared" si="433"/>
        <v>716</v>
      </c>
      <c r="F719" s="64">
        <f t="shared" si="455"/>
        <v>114.58333333333071</v>
      </c>
      <c r="G719" s="55">
        <f t="shared" si="436"/>
        <v>0</v>
      </c>
      <c r="H719" s="78">
        <f t="shared" si="465"/>
        <v>1</v>
      </c>
      <c r="I719" s="79">
        <f t="shared" ca="1" si="444"/>
        <v>21598961.072953004</v>
      </c>
      <c r="J719" s="79">
        <f t="shared" ca="1" si="437"/>
        <v>195679.23531363456</v>
      </c>
      <c r="K719" s="80">
        <f t="shared" ca="1" si="438"/>
        <v>-20</v>
      </c>
      <c r="L719" s="80">
        <f t="shared" ca="1" si="445"/>
        <v>-17999.13422746084</v>
      </c>
      <c r="M719" s="80">
        <f t="shared" ca="1" si="434"/>
        <v>0</v>
      </c>
      <c r="N719" s="80">
        <f t="shared" ca="1" si="446"/>
        <v>0</v>
      </c>
      <c r="O719" s="81">
        <f t="shared" ca="1" si="439"/>
        <v>-1944.1138067905574</v>
      </c>
      <c r="P719" s="79">
        <f t="shared" ca="1" si="440"/>
        <v>21774677.060232386</v>
      </c>
      <c r="R719">
        <f t="shared" ca="1" si="447"/>
        <v>836</v>
      </c>
      <c r="S719" s="78">
        <f t="shared" ca="1" si="456"/>
        <v>124.58333333332995</v>
      </c>
      <c r="T719" s="55">
        <f t="shared" ca="1" si="448"/>
        <v>0</v>
      </c>
      <c r="U719" s="78">
        <f t="shared" ca="1" si="449"/>
        <v>4.1504550867967176E-5</v>
      </c>
      <c r="V719" s="79">
        <f t="shared" ca="1" si="457"/>
        <v>2787.8704007217061</v>
      </c>
      <c r="W719" s="79">
        <f t="shared" ca="1" si="441"/>
        <v>25.257156875469796</v>
      </c>
      <c r="X719" s="80">
        <f t="shared" ca="1" si="458"/>
        <v>-8.3009101735934349E-4</v>
      </c>
      <c r="Y719" s="80">
        <f t="shared" ca="1" si="459"/>
        <v>-1.1616126669673776</v>
      </c>
      <c r="Z719" s="80">
        <f t="shared" ca="1" si="450"/>
        <v>0</v>
      </c>
      <c r="AA719" s="80">
        <f t="shared" ca="1" si="460"/>
        <v>0</v>
      </c>
      <c r="AB719" s="81">
        <f t="shared" ca="1" si="442"/>
        <v>-8.0689570387056E-2</v>
      </c>
      <c r="AC719" s="79">
        <f t="shared" ca="1" si="443"/>
        <v>2811.8844252688041</v>
      </c>
      <c r="AE719" s="55">
        <f t="shared" ca="1" si="461"/>
        <v>0</v>
      </c>
      <c r="AF719" s="78">
        <f t="shared" ca="1" si="462"/>
        <v>4.1504550867967176E-5</v>
      </c>
      <c r="AR719" s="69">
        <f t="shared" si="451"/>
        <v>60</v>
      </c>
      <c r="AS719" s="70">
        <f t="shared" si="463"/>
        <v>716</v>
      </c>
      <c r="AT719" s="71">
        <f t="shared" ca="1" si="435"/>
        <v>1.5865087498084559E-3</v>
      </c>
      <c r="AU719" s="72">
        <f t="shared" ca="1" si="452"/>
        <v>9.059659612918658E-3</v>
      </c>
      <c r="AV719" s="73">
        <f t="shared" ca="1" si="453"/>
        <v>1.0090596596129187</v>
      </c>
      <c r="AW719" s="74">
        <f ca="1">PRODUCT(AV$4:AV719)</f>
        <v>595.05559170074037</v>
      </c>
      <c r="BO719" s="70">
        <f t="shared" si="464"/>
        <v>716</v>
      </c>
      <c r="BP719" s="171">
        <f t="shared" ca="1" si="467"/>
        <v>0.1143</v>
      </c>
      <c r="BQ719" s="172">
        <f t="shared" ca="1" si="454"/>
        <v>9.059659612918658E-3</v>
      </c>
      <c r="BR719" s="172">
        <f t="shared" ca="1" si="466"/>
        <v>1.6805152559643778E-3</v>
      </c>
    </row>
    <row r="720" spans="5:70">
      <c r="E720">
        <f t="shared" ref="E720:E783" si="468">E719+1</f>
        <v>717</v>
      </c>
      <c r="F720" s="64">
        <f t="shared" si="455"/>
        <v>114.66666666666404</v>
      </c>
      <c r="G720" s="55">
        <f t="shared" si="436"/>
        <v>0</v>
      </c>
      <c r="H720" s="78">
        <f t="shared" si="465"/>
        <v>1</v>
      </c>
      <c r="I720" s="79">
        <f t="shared" ca="1" si="444"/>
        <v>21774677.060232386</v>
      </c>
      <c r="J720" s="79">
        <f t="shared" ca="1" si="437"/>
        <v>197271.16234693371</v>
      </c>
      <c r="K720" s="80">
        <f t="shared" ca="1" si="438"/>
        <v>-20</v>
      </c>
      <c r="L720" s="80">
        <f t="shared" ca="1" si="445"/>
        <v>-18145.564216860323</v>
      </c>
      <c r="M720" s="80">
        <f t="shared" ref="M720:M783" ca="1" si="469">IF(OR(I719+O719=0,K719=0),0,-IF(MOD(E720-1,12)=0,1,0)*I720*($C$17))</f>
        <v>0</v>
      </c>
      <c r="N720" s="80">
        <f t="shared" ca="1" si="446"/>
        <v>0</v>
      </c>
      <c r="O720" s="81">
        <f t="shared" ca="1" si="439"/>
        <v>-1944.1138067905574</v>
      </c>
      <c r="P720" s="79">
        <f t="shared" ca="1" si="440"/>
        <v>21951838.544555668</v>
      </c>
      <c r="R720">
        <f t="shared" ca="1" si="447"/>
        <v>837</v>
      </c>
      <c r="S720" s="78">
        <f t="shared" ca="1" si="456"/>
        <v>124.66666666666328</v>
      </c>
      <c r="T720" s="55">
        <f t="shared" ca="1" si="448"/>
        <v>0</v>
      </c>
      <c r="U720" s="78">
        <f t="shared" ca="1" si="449"/>
        <v>4.1504550867967176E-5</v>
      </c>
      <c r="V720" s="79">
        <f t="shared" ca="1" si="457"/>
        <v>2811.8844252688041</v>
      </c>
      <c r="W720" s="79">
        <f t="shared" ca="1" si="441"/>
        <v>25.474715763802777</v>
      </c>
      <c r="X720" s="80">
        <f t="shared" ca="1" si="458"/>
        <v>-8.3009101735934349E-4</v>
      </c>
      <c r="Y720" s="80">
        <f t="shared" ca="1" si="459"/>
        <v>-1.1716185105286685</v>
      </c>
      <c r="Z720" s="80">
        <f t="shared" ca="1" si="450"/>
        <v>0</v>
      </c>
      <c r="AA720" s="80">
        <f t="shared" ca="1" si="460"/>
        <v>0</v>
      </c>
      <c r="AB720" s="81">
        <f t="shared" ca="1" si="442"/>
        <v>-8.0689570387056E-2</v>
      </c>
      <c r="AC720" s="79">
        <f t="shared" ca="1" si="443"/>
        <v>2836.1060028606735</v>
      </c>
      <c r="AE720" s="55">
        <f t="shared" ca="1" si="461"/>
        <v>0</v>
      </c>
      <c r="AF720" s="78">
        <f t="shared" ca="1" si="462"/>
        <v>4.1504550867967176E-5</v>
      </c>
      <c r="AR720" s="69">
        <f t="shared" si="451"/>
        <v>60</v>
      </c>
      <c r="AS720" s="70">
        <f t="shared" si="463"/>
        <v>717</v>
      </c>
      <c r="AT720" s="71">
        <f t="shared" ca="1" si="435"/>
        <v>1.5721355205622742E-3</v>
      </c>
      <c r="AU720" s="72">
        <f t="shared" ca="1" si="452"/>
        <v>9.059659612918658E-3</v>
      </c>
      <c r="AV720" s="73">
        <f t="shared" ca="1" si="453"/>
        <v>1.0090596596129187</v>
      </c>
      <c r="AW720" s="74">
        <f ca="1">PRODUCT(AV$4:AV720)</f>
        <v>600.44659281231293</v>
      </c>
      <c r="BO720" s="70">
        <f t="shared" si="464"/>
        <v>717</v>
      </c>
      <c r="BP720" s="171">
        <f t="shared" ca="1" si="467"/>
        <v>0.1143</v>
      </c>
      <c r="BQ720" s="172">
        <f t="shared" ca="1" si="454"/>
        <v>9.059659612918658E-3</v>
      </c>
      <c r="BR720" s="172">
        <f t="shared" ca="1" si="466"/>
        <v>1.6654270537472815E-3</v>
      </c>
    </row>
    <row r="721" spans="5:70">
      <c r="E721">
        <f t="shared" si="468"/>
        <v>718</v>
      </c>
      <c r="F721" s="64">
        <f t="shared" si="455"/>
        <v>114.74999999999737</v>
      </c>
      <c r="G721" s="55">
        <f t="shared" si="436"/>
        <v>0</v>
      </c>
      <c r="H721" s="78">
        <f t="shared" si="465"/>
        <v>1</v>
      </c>
      <c r="I721" s="79">
        <f t="shared" ca="1" si="444"/>
        <v>21951838.544555668</v>
      </c>
      <c r="J721" s="79">
        <f t="shared" ca="1" si="437"/>
        <v>198876.18509142208</v>
      </c>
      <c r="K721" s="80">
        <f t="shared" ca="1" si="438"/>
        <v>-20</v>
      </c>
      <c r="L721" s="80">
        <f t="shared" ca="1" si="445"/>
        <v>-18293.198787129724</v>
      </c>
      <c r="M721" s="80">
        <f t="shared" ca="1" si="469"/>
        <v>0</v>
      </c>
      <c r="N721" s="80">
        <f t="shared" ca="1" si="446"/>
        <v>0</v>
      </c>
      <c r="O721" s="81">
        <f t="shared" ca="1" si="439"/>
        <v>-1944.1138067905574</v>
      </c>
      <c r="P721" s="79">
        <f t="shared" ca="1" si="440"/>
        <v>22130457.417053167</v>
      </c>
      <c r="R721">
        <f t="shared" ca="1" si="447"/>
        <v>838</v>
      </c>
      <c r="S721" s="78">
        <f t="shared" ca="1" si="456"/>
        <v>124.7499999999966</v>
      </c>
      <c r="T721" s="55">
        <f t="shared" ca="1" si="448"/>
        <v>0</v>
      </c>
      <c r="U721" s="78">
        <f t="shared" ca="1" si="449"/>
        <v>4.1504550867967176E-5</v>
      </c>
      <c r="V721" s="79">
        <f t="shared" ca="1" si="457"/>
        <v>2836.1060028606735</v>
      </c>
      <c r="W721" s="79">
        <f t="shared" ca="1" si="441"/>
        <v>25.694155012073011</v>
      </c>
      <c r="X721" s="80">
        <f t="shared" ca="1" si="458"/>
        <v>-8.3009101735934349E-4</v>
      </c>
      <c r="Y721" s="80">
        <f t="shared" ca="1" si="459"/>
        <v>-1.1817108345252807</v>
      </c>
      <c r="Z721" s="80">
        <f t="shared" ca="1" si="450"/>
        <v>0</v>
      </c>
      <c r="AA721" s="80">
        <f t="shared" ca="1" si="460"/>
        <v>0</v>
      </c>
      <c r="AB721" s="81">
        <f t="shared" ca="1" si="442"/>
        <v>-8.0689570387056E-2</v>
      </c>
      <c r="AC721" s="79">
        <f t="shared" ca="1" si="443"/>
        <v>2860.5369273768169</v>
      </c>
      <c r="AE721" s="55">
        <f t="shared" ca="1" si="461"/>
        <v>0</v>
      </c>
      <c r="AF721" s="78">
        <f t="shared" ca="1" si="462"/>
        <v>4.1504550867967176E-5</v>
      </c>
      <c r="AR721" s="69">
        <f t="shared" si="451"/>
        <v>60</v>
      </c>
      <c r="AS721" s="70">
        <f t="shared" si="463"/>
        <v>718</v>
      </c>
      <c r="AT721" s="71">
        <f t="shared" ca="1" si="435"/>
        <v>1.5578925078806012E-3</v>
      </c>
      <c r="AU721" s="72">
        <f t="shared" ca="1" si="452"/>
        <v>9.059659612918658E-3</v>
      </c>
      <c r="AV721" s="73">
        <f t="shared" ca="1" si="453"/>
        <v>1.0090596596129187</v>
      </c>
      <c r="AW721" s="74">
        <f ca="1">PRODUCT(AV$4:AV721)</f>
        <v>605.8864345589293</v>
      </c>
      <c r="BO721" s="70">
        <f t="shared" si="464"/>
        <v>718</v>
      </c>
      <c r="BP721" s="171">
        <f t="shared" ca="1" si="467"/>
        <v>0.1143</v>
      </c>
      <c r="BQ721" s="172">
        <f t="shared" ca="1" si="454"/>
        <v>9.059659612918658E-3</v>
      </c>
      <c r="BR721" s="172">
        <f t="shared" ca="1" si="466"/>
        <v>1.6504743182243053E-3</v>
      </c>
    </row>
    <row r="722" spans="5:70">
      <c r="E722">
        <f t="shared" si="468"/>
        <v>719</v>
      </c>
      <c r="F722" s="64">
        <f t="shared" si="455"/>
        <v>114.8333333333307</v>
      </c>
      <c r="G722" s="55">
        <f t="shared" si="436"/>
        <v>0</v>
      </c>
      <c r="H722" s="78">
        <f t="shared" si="465"/>
        <v>1</v>
      </c>
      <c r="I722" s="79">
        <f t="shared" ca="1" si="444"/>
        <v>22130457.417053167</v>
      </c>
      <c r="J722" s="79">
        <f t="shared" ca="1" si="437"/>
        <v>200494.41127669273</v>
      </c>
      <c r="K722" s="80">
        <f t="shared" ca="1" si="438"/>
        <v>-20</v>
      </c>
      <c r="L722" s="80">
        <f t="shared" ca="1" si="445"/>
        <v>-18442.047847544305</v>
      </c>
      <c r="M722" s="80">
        <f t="shared" ca="1" si="469"/>
        <v>0</v>
      </c>
      <c r="N722" s="80">
        <f t="shared" ca="1" si="446"/>
        <v>0</v>
      </c>
      <c r="O722" s="81">
        <f t="shared" ca="1" si="439"/>
        <v>-1944.1138067905574</v>
      </c>
      <c r="P722" s="79">
        <f t="shared" ca="1" si="440"/>
        <v>22310545.666675527</v>
      </c>
      <c r="R722">
        <f t="shared" ca="1" si="447"/>
        <v>839</v>
      </c>
      <c r="S722" s="78">
        <f t="shared" ca="1" si="456"/>
        <v>124.83333333332993</v>
      </c>
      <c r="T722" s="55">
        <f t="shared" ca="1" si="448"/>
        <v>0</v>
      </c>
      <c r="U722" s="78">
        <f t="shared" ca="1" si="449"/>
        <v>4.1504550867967176E-5</v>
      </c>
      <c r="V722" s="79">
        <f t="shared" ca="1" si="457"/>
        <v>2860.5369273768169</v>
      </c>
      <c r="W722" s="79">
        <f t="shared" ca="1" si="441"/>
        <v>25.915490872218182</v>
      </c>
      <c r="X722" s="80">
        <f t="shared" ca="1" si="458"/>
        <v>-8.3009101735934349E-4</v>
      </c>
      <c r="Y722" s="80">
        <f t="shared" ca="1" si="459"/>
        <v>-1.1918903864070072</v>
      </c>
      <c r="Z722" s="80">
        <f t="shared" ca="1" si="450"/>
        <v>0</v>
      </c>
      <c r="AA722" s="80">
        <f t="shared" ca="1" si="460"/>
        <v>0</v>
      </c>
      <c r="AB722" s="81">
        <f t="shared" ca="1" si="442"/>
        <v>-8.0689570387056E-2</v>
      </c>
      <c r="AC722" s="79">
        <f t="shared" ca="1" si="443"/>
        <v>2885.1790082012235</v>
      </c>
      <c r="AE722" s="55">
        <f t="shared" ca="1" si="461"/>
        <v>0</v>
      </c>
      <c r="AF722" s="78">
        <f t="shared" ca="1" si="462"/>
        <v>4.1504550867967176E-5</v>
      </c>
      <c r="AR722" s="69">
        <f t="shared" si="451"/>
        <v>60</v>
      </c>
      <c r="AS722" s="70">
        <f t="shared" si="463"/>
        <v>719</v>
      </c>
      <c r="AT722" s="71">
        <f t="shared" ca="1" si="435"/>
        <v>1.5437785320456868E-3</v>
      </c>
      <c r="AU722" s="72">
        <f t="shared" ca="1" si="452"/>
        <v>9.059659612918658E-3</v>
      </c>
      <c r="AV722" s="73">
        <f t="shared" ca="1" si="453"/>
        <v>1.0090596596129187</v>
      </c>
      <c r="AW722" s="74">
        <f ca="1">PRODUCT(AV$4:AV722)</f>
        <v>611.37555942011807</v>
      </c>
      <c r="BO722" s="70">
        <f t="shared" si="464"/>
        <v>719</v>
      </c>
      <c r="BP722" s="171">
        <f t="shared" ca="1" si="467"/>
        <v>0.1143</v>
      </c>
      <c r="BQ722" s="172">
        <f t="shared" ca="1" si="454"/>
        <v>9.059659612918658E-3</v>
      </c>
      <c r="BR722" s="172">
        <f t="shared" ca="1" si="466"/>
        <v>1.6356558331322422E-3</v>
      </c>
    </row>
    <row r="723" spans="5:70">
      <c r="E723">
        <f t="shared" si="468"/>
        <v>720</v>
      </c>
      <c r="F723" s="64">
        <f t="shared" si="455"/>
        <v>114.91666666666403</v>
      </c>
      <c r="G723" s="55">
        <f t="shared" si="436"/>
        <v>0</v>
      </c>
      <c r="H723" s="78">
        <f t="shared" si="465"/>
        <v>1</v>
      </c>
      <c r="I723" s="79">
        <f t="shared" ca="1" si="444"/>
        <v>22310545.666675527</v>
      </c>
      <c r="J723" s="79">
        <f t="shared" ca="1" si="437"/>
        <v>202125.94951855764</v>
      </c>
      <c r="K723" s="80">
        <f t="shared" ca="1" si="438"/>
        <v>-20</v>
      </c>
      <c r="L723" s="80">
        <f t="shared" ca="1" si="445"/>
        <v>-18592.121388896274</v>
      </c>
      <c r="M723" s="80">
        <f t="shared" ca="1" si="469"/>
        <v>0</v>
      </c>
      <c r="N723" s="80">
        <f t="shared" ca="1" si="446"/>
        <v>0</v>
      </c>
      <c r="O723" s="81">
        <f t="shared" ca="1" si="439"/>
        <v>-1944.1138067905574</v>
      </c>
      <c r="P723" s="79">
        <f t="shared" ca="1" si="440"/>
        <v>22492115.380998395</v>
      </c>
      <c r="R723">
        <f t="shared" ca="1" si="447"/>
        <v>840</v>
      </c>
      <c r="S723" s="78">
        <f t="shared" ca="1" si="456"/>
        <v>124.91666666666326</v>
      </c>
      <c r="T723" s="55">
        <f t="shared" ca="1" si="448"/>
        <v>0</v>
      </c>
      <c r="U723" s="78">
        <f t="shared" ca="1" si="449"/>
        <v>4.1504550867967176E-5</v>
      </c>
      <c r="V723" s="79">
        <f t="shared" ca="1" si="457"/>
        <v>2885.1790082012235</v>
      </c>
      <c r="W723" s="79">
        <f t="shared" ca="1" si="441"/>
        <v>26.138739736641334</v>
      </c>
      <c r="X723" s="80">
        <f t="shared" ca="1" si="458"/>
        <v>-8.3009101735934349E-4</v>
      </c>
      <c r="Y723" s="80">
        <f t="shared" ca="1" si="459"/>
        <v>-1.2021579200838433</v>
      </c>
      <c r="Z723" s="80">
        <f t="shared" ca="1" si="450"/>
        <v>0</v>
      </c>
      <c r="AA723" s="80">
        <f t="shared" ca="1" si="460"/>
        <v>0</v>
      </c>
      <c r="AB723" s="81">
        <f t="shared" ca="1" si="442"/>
        <v>-8.0689570387056E-2</v>
      </c>
      <c r="AC723" s="79">
        <f t="shared" ca="1" si="443"/>
        <v>2910.0340703563766</v>
      </c>
      <c r="AE723" s="55">
        <f t="shared" ca="1" si="461"/>
        <v>0</v>
      </c>
      <c r="AF723" s="78">
        <f t="shared" ca="1" si="462"/>
        <v>4.1504550867967176E-5</v>
      </c>
      <c r="AR723" s="69">
        <f t="shared" si="451"/>
        <v>60</v>
      </c>
      <c r="AS723" s="70">
        <f t="shared" si="463"/>
        <v>720</v>
      </c>
      <c r="AT723" s="71">
        <f t="shared" ca="1" si="435"/>
        <v>1.5297924240276217E-3</v>
      </c>
      <c r="AU723" s="72">
        <f t="shared" ca="1" si="452"/>
        <v>9.059659612918658E-3</v>
      </c>
      <c r="AV723" s="73">
        <f t="shared" ca="1" si="453"/>
        <v>1.0090596596129187</v>
      </c>
      <c r="AW723" s="74">
        <f ca="1">PRODUCT(AV$4:AV723)</f>
        <v>616.91441388412204</v>
      </c>
      <c r="BO723" s="70">
        <f t="shared" si="464"/>
        <v>720</v>
      </c>
      <c r="BP723" s="171">
        <f t="shared" ca="1" si="467"/>
        <v>0.1143</v>
      </c>
      <c r="BQ723" s="172">
        <f t="shared" ca="1" si="454"/>
        <v>9.059659612918658E-3</v>
      </c>
      <c r="BR723" s="172">
        <f t="shared" ca="1" si="466"/>
        <v>1.6209703931278846E-3</v>
      </c>
    </row>
    <row r="724" spans="5:70">
      <c r="E724">
        <f t="shared" si="468"/>
        <v>721</v>
      </c>
      <c r="F724" s="64">
        <f t="shared" si="455"/>
        <v>114.99999999999736</v>
      </c>
      <c r="G724" s="55">
        <f t="shared" si="436"/>
        <v>0</v>
      </c>
      <c r="H724" s="78">
        <f t="shared" si="465"/>
        <v>1</v>
      </c>
      <c r="I724" s="79">
        <f t="shared" ca="1" si="444"/>
        <v>22492115.380998395</v>
      </c>
      <c r="J724" s="79">
        <f t="shared" ca="1" si="437"/>
        <v>203770.90932633771</v>
      </c>
      <c r="K724" s="80">
        <f t="shared" ca="1" si="438"/>
        <v>-20</v>
      </c>
      <c r="L724" s="80">
        <f t="shared" ca="1" si="445"/>
        <v>-18743.429484165332</v>
      </c>
      <c r="M724" s="80">
        <f t="shared" ca="1" si="469"/>
        <v>-168690.86535748796</v>
      </c>
      <c r="N724" s="80">
        <f t="shared" ca="1" si="446"/>
        <v>0</v>
      </c>
      <c r="O724" s="81">
        <f t="shared" ca="1" si="439"/>
        <v>-1944.1138067905574</v>
      </c>
      <c r="P724" s="79">
        <f t="shared" ca="1" si="440"/>
        <v>22506487.881676286</v>
      </c>
      <c r="R724">
        <f t="shared" ca="1" si="447"/>
        <v>841</v>
      </c>
      <c r="S724" s="78">
        <f t="shared" ca="1" si="456"/>
        <v>124.99999999999659</v>
      </c>
      <c r="T724" s="55">
        <f t="shared" ca="1" si="448"/>
        <v>0</v>
      </c>
      <c r="U724" s="78">
        <f t="shared" ca="1" si="449"/>
        <v>4.1504550867967176E-5</v>
      </c>
      <c r="V724" s="79">
        <f t="shared" ca="1" si="457"/>
        <v>2910.0340703563766</v>
      </c>
      <c r="W724" s="79">
        <f t="shared" ca="1" si="441"/>
        <v>26.363918139424957</v>
      </c>
      <c r="X724" s="80">
        <f t="shared" ca="1" si="458"/>
        <v>-8.3009101735934349E-4</v>
      </c>
      <c r="Y724" s="80">
        <f t="shared" ca="1" si="459"/>
        <v>-1.2125141959818238</v>
      </c>
      <c r="Z724" s="80">
        <f t="shared" ca="1" si="450"/>
        <v>-21.825255527672823</v>
      </c>
      <c r="AA724" s="80">
        <f t="shared" ca="1" si="460"/>
        <v>0</v>
      </c>
      <c r="AB724" s="81">
        <f t="shared" ca="1" si="442"/>
        <v>-8.0689570387056E-2</v>
      </c>
      <c r="AC724" s="79">
        <f t="shared" ca="1" si="443"/>
        <v>2913.2786991107428</v>
      </c>
      <c r="AE724" s="55">
        <f t="shared" ca="1" si="461"/>
        <v>0</v>
      </c>
      <c r="AF724" s="78">
        <f t="shared" ca="1" si="462"/>
        <v>4.1504550867967176E-5</v>
      </c>
      <c r="AR724" s="69">
        <f t="shared" si="451"/>
        <v>61</v>
      </c>
      <c r="AS724" s="70">
        <f t="shared" si="463"/>
        <v>721</v>
      </c>
      <c r="AT724" s="71">
        <f t="shared" ca="1" si="435"/>
        <v>1.5159330253875097E-3</v>
      </c>
      <c r="AU724" s="72">
        <f t="shared" ca="1" si="452"/>
        <v>9.059659612918658E-3</v>
      </c>
      <c r="AV724" s="73">
        <f t="shared" ca="1" si="453"/>
        <v>1.0090596596129187</v>
      </c>
      <c r="AW724" s="74">
        <f ca="1">PRODUCT(AV$4:AV724)</f>
        <v>622.50344848421537</v>
      </c>
      <c r="BO724" s="70">
        <f t="shared" si="464"/>
        <v>721</v>
      </c>
      <c r="BP724" s="171">
        <f t="shared" ca="1" si="467"/>
        <v>0.1143</v>
      </c>
      <c r="BQ724" s="172">
        <f t="shared" ca="1" si="454"/>
        <v>9.059659612918658E-3</v>
      </c>
      <c r="BR724" s="172">
        <f t="shared" ca="1" si="466"/>
        <v>1.6064168036899807E-3</v>
      </c>
    </row>
    <row r="725" spans="5:70">
      <c r="E725">
        <f t="shared" si="468"/>
        <v>722</v>
      </c>
      <c r="F725" s="64">
        <f t="shared" si="455"/>
        <v>115.08333333333069</v>
      </c>
      <c r="G725" s="55">
        <f t="shared" si="436"/>
        <v>0</v>
      </c>
      <c r="H725" s="78">
        <f t="shared" si="465"/>
        <v>1</v>
      </c>
      <c r="I725" s="79">
        <f t="shared" ca="1" si="444"/>
        <v>22506487.881676286</v>
      </c>
      <c r="J725" s="79">
        <f t="shared" ca="1" si="437"/>
        <v>203901.11929026587</v>
      </c>
      <c r="K725" s="80">
        <f t="shared" ca="1" si="438"/>
        <v>-20</v>
      </c>
      <c r="L725" s="80">
        <f t="shared" ca="1" si="445"/>
        <v>-18755.406568063572</v>
      </c>
      <c r="M725" s="80">
        <f t="shared" ca="1" si="469"/>
        <v>0</v>
      </c>
      <c r="N725" s="80">
        <f t="shared" ca="1" si="446"/>
        <v>0</v>
      </c>
      <c r="O725" s="81">
        <f t="shared" ca="1" si="439"/>
        <v>-1944.1138067905574</v>
      </c>
      <c r="P725" s="79">
        <f t="shared" ca="1" si="440"/>
        <v>22689669.480591696</v>
      </c>
      <c r="R725">
        <f t="shared" ca="1" si="447"/>
        <v>842</v>
      </c>
      <c r="S725" s="78">
        <f t="shared" ca="1" si="456"/>
        <v>125.08333333332992</v>
      </c>
      <c r="T725" s="55">
        <f t="shared" ca="1" si="448"/>
        <v>0</v>
      </c>
      <c r="U725" s="78">
        <f t="shared" ca="1" si="449"/>
        <v>4.1504550867967176E-5</v>
      </c>
      <c r="V725" s="79">
        <f t="shared" ca="1" si="457"/>
        <v>2913.2786991107428</v>
      </c>
      <c r="W725" s="79">
        <f t="shared" ca="1" si="441"/>
        <v>26.393313371509802</v>
      </c>
      <c r="X725" s="80">
        <f t="shared" ca="1" si="458"/>
        <v>-8.3009101735934349E-4</v>
      </c>
      <c r="Y725" s="80">
        <f t="shared" ca="1" si="459"/>
        <v>-1.2138661246294762</v>
      </c>
      <c r="Z725" s="80">
        <f t="shared" ca="1" si="450"/>
        <v>0</v>
      </c>
      <c r="AA725" s="80">
        <f t="shared" ca="1" si="460"/>
        <v>0</v>
      </c>
      <c r="AB725" s="81">
        <f t="shared" ca="1" si="442"/>
        <v>-8.0689570387056E-2</v>
      </c>
      <c r="AC725" s="79">
        <f t="shared" ca="1" si="443"/>
        <v>2938.3766266962189</v>
      </c>
      <c r="AE725" s="55">
        <f t="shared" ca="1" si="461"/>
        <v>0</v>
      </c>
      <c r="AF725" s="78">
        <f t="shared" ca="1" si="462"/>
        <v>4.1504550867967176E-5</v>
      </c>
      <c r="AR725" s="69">
        <f t="shared" si="451"/>
        <v>61</v>
      </c>
      <c r="AS725" s="70">
        <f t="shared" si="463"/>
        <v>722</v>
      </c>
      <c r="AT725" s="71">
        <f t="shared" ca="1" si="435"/>
        <v>1.5021991881815169E-3</v>
      </c>
      <c r="AU725" s="72">
        <f t="shared" ca="1" si="452"/>
        <v>9.059659612918658E-3</v>
      </c>
      <c r="AV725" s="73">
        <f t="shared" ca="1" si="453"/>
        <v>1.0090596596129187</v>
      </c>
      <c r="AW725" s="74">
        <f ca="1">PRODUCT(AV$4:AV725)</f>
        <v>628.14311783535038</v>
      </c>
      <c r="BO725" s="70">
        <f t="shared" si="464"/>
        <v>722</v>
      </c>
      <c r="BP725" s="171">
        <f t="shared" ca="1" si="467"/>
        <v>0.1143</v>
      </c>
      <c r="BQ725" s="172">
        <f t="shared" ca="1" si="454"/>
        <v>9.059659612918658E-3</v>
      </c>
      <c r="BR725" s="172">
        <f t="shared" ca="1" si="466"/>
        <v>1.5919938810220714E-3</v>
      </c>
    </row>
    <row r="726" spans="5:70">
      <c r="E726">
        <f t="shared" si="468"/>
        <v>723</v>
      </c>
      <c r="F726" s="64">
        <f t="shared" si="455"/>
        <v>115.16666666666401</v>
      </c>
      <c r="G726" s="55">
        <f t="shared" si="436"/>
        <v>0</v>
      </c>
      <c r="H726" s="78">
        <f t="shared" si="465"/>
        <v>1</v>
      </c>
      <c r="I726" s="79">
        <f t="shared" ca="1" si="444"/>
        <v>22689669.480591696</v>
      </c>
      <c r="J726" s="79">
        <f t="shared" ca="1" si="437"/>
        <v>205560.68222378966</v>
      </c>
      <c r="K726" s="80">
        <f t="shared" ca="1" si="438"/>
        <v>-20</v>
      </c>
      <c r="L726" s="80">
        <f t="shared" ca="1" si="445"/>
        <v>-18908.057900493081</v>
      </c>
      <c r="M726" s="80">
        <f t="shared" ca="1" si="469"/>
        <v>0</v>
      </c>
      <c r="N726" s="80">
        <f t="shared" ca="1" si="446"/>
        <v>0</v>
      </c>
      <c r="O726" s="81">
        <f t="shared" ca="1" si="439"/>
        <v>-1944.1138067905574</v>
      </c>
      <c r="P726" s="79">
        <f t="shared" ca="1" si="440"/>
        <v>22874357.991108201</v>
      </c>
      <c r="R726">
        <f t="shared" ca="1" si="447"/>
        <v>843</v>
      </c>
      <c r="S726" s="78">
        <f t="shared" ca="1" si="456"/>
        <v>125.16666666666325</v>
      </c>
      <c r="T726" s="55">
        <f t="shared" ca="1" si="448"/>
        <v>0</v>
      </c>
      <c r="U726" s="78">
        <f t="shared" ca="1" si="449"/>
        <v>4.1504550867967176E-5</v>
      </c>
      <c r="V726" s="79">
        <f t="shared" ca="1" si="457"/>
        <v>2938.3766266962189</v>
      </c>
      <c r="W726" s="79">
        <f t="shared" ca="1" si="441"/>
        <v>26.620692052423898</v>
      </c>
      <c r="X726" s="80">
        <f t="shared" ca="1" si="458"/>
        <v>-8.3009101735934349E-4</v>
      </c>
      <c r="Y726" s="80">
        <f t="shared" ca="1" si="459"/>
        <v>-1.2243235944567579</v>
      </c>
      <c r="Z726" s="80">
        <f t="shared" ca="1" si="450"/>
        <v>0</v>
      </c>
      <c r="AA726" s="80">
        <f t="shared" ca="1" si="460"/>
        <v>0</v>
      </c>
      <c r="AB726" s="81">
        <f t="shared" ca="1" si="442"/>
        <v>-8.0689570387056E-2</v>
      </c>
      <c r="AC726" s="79">
        <f t="shared" ca="1" si="443"/>
        <v>2963.6914754927816</v>
      </c>
      <c r="AE726" s="55">
        <f t="shared" ca="1" si="461"/>
        <v>0</v>
      </c>
      <c r="AF726" s="78">
        <f t="shared" ca="1" si="462"/>
        <v>4.1504550867967176E-5</v>
      </c>
      <c r="AR726" s="69">
        <f t="shared" si="451"/>
        <v>61</v>
      </c>
      <c r="AS726" s="70">
        <f t="shared" si="463"/>
        <v>723</v>
      </c>
      <c r="AT726" s="71">
        <f t="shared" ca="1" si="435"/>
        <v>1.4885897748657896E-3</v>
      </c>
      <c r="AU726" s="72">
        <f t="shared" ca="1" si="452"/>
        <v>9.059659612918658E-3</v>
      </c>
      <c r="AV726" s="73">
        <f t="shared" ca="1" si="453"/>
        <v>1.0090596596129187</v>
      </c>
      <c r="AW726" s="74">
        <f ca="1">PRODUCT(AV$4:AV726)</f>
        <v>633.83388067113606</v>
      </c>
      <c r="BO726" s="70">
        <f t="shared" si="464"/>
        <v>723</v>
      </c>
      <c r="BP726" s="171">
        <f t="shared" ca="1" si="467"/>
        <v>0.1143</v>
      </c>
      <c r="BQ726" s="172">
        <f t="shared" ca="1" si="454"/>
        <v>9.059659612918658E-3</v>
      </c>
      <c r="BR726" s="172">
        <f t="shared" ca="1" si="466"/>
        <v>1.5777004519562004E-3</v>
      </c>
    </row>
    <row r="727" spans="5:70">
      <c r="E727">
        <f t="shared" si="468"/>
        <v>724</v>
      </c>
      <c r="F727" s="64">
        <f t="shared" si="455"/>
        <v>115.24999999999734</v>
      </c>
      <c r="G727" s="55">
        <f t="shared" si="436"/>
        <v>0</v>
      </c>
      <c r="H727" s="78">
        <f t="shared" si="465"/>
        <v>1</v>
      </c>
      <c r="I727" s="79">
        <f t="shared" ca="1" si="444"/>
        <v>22874357.991108201</v>
      </c>
      <c r="J727" s="79">
        <f t="shared" ca="1" si="437"/>
        <v>207233.89726348614</v>
      </c>
      <c r="K727" s="80">
        <f t="shared" ca="1" si="438"/>
        <v>-20</v>
      </c>
      <c r="L727" s="80">
        <f t="shared" ca="1" si="445"/>
        <v>-19061.964992590169</v>
      </c>
      <c r="M727" s="80">
        <f t="shared" ca="1" si="469"/>
        <v>0</v>
      </c>
      <c r="N727" s="80">
        <f t="shared" ca="1" si="446"/>
        <v>0</v>
      </c>
      <c r="O727" s="81">
        <f t="shared" ca="1" si="439"/>
        <v>-1944.1138067905574</v>
      </c>
      <c r="P727" s="79">
        <f t="shared" ca="1" si="440"/>
        <v>23060565.809572306</v>
      </c>
      <c r="R727">
        <f t="shared" ca="1" si="447"/>
        <v>844</v>
      </c>
      <c r="S727" s="78">
        <f t="shared" ca="1" si="456"/>
        <v>125.24999999999658</v>
      </c>
      <c r="T727" s="55">
        <f t="shared" ca="1" si="448"/>
        <v>0</v>
      </c>
      <c r="U727" s="78">
        <f t="shared" ca="1" si="449"/>
        <v>4.1504550867967176E-5</v>
      </c>
      <c r="V727" s="79">
        <f t="shared" ca="1" si="457"/>
        <v>2963.6914754927816</v>
      </c>
      <c r="W727" s="79">
        <f t="shared" ca="1" si="441"/>
        <v>26.850035965673261</v>
      </c>
      <c r="X727" s="80">
        <f t="shared" ca="1" si="458"/>
        <v>-8.3009101735934349E-4</v>
      </c>
      <c r="Y727" s="80">
        <f t="shared" ca="1" si="459"/>
        <v>-1.2348714481219925</v>
      </c>
      <c r="Z727" s="80">
        <f t="shared" ca="1" si="450"/>
        <v>0</v>
      </c>
      <c r="AA727" s="80">
        <f t="shared" ca="1" si="460"/>
        <v>0</v>
      </c>
      <c r="AB727" s="81">
        <f t="shared" ca="1" si="442"/>
        <v>-8.0689570387056E-2</v>
      </c>
      <c r="AC727" s="79">
        <f t="shared" ca="1" si="443"/>
        <v>2989.2251203489286</v>
      </c>
      <c r="AE727" s="55">
        <f t="shared" ca="1" si="461"/>
        <v>0</v>
      </c>
      <c r="AF727" s="78">
        <f t="shared" ca="1" si="462"/>
        <v>4.1504550867967176E-5</v>
      </c>
      <c r="AR727" s="69">
        <f t="shared" si="451"/>
        <v>61</v>
      </c>
      <c r="AS727" s="70">
        <f t="shared" si="463"/>
        <v>724</v>
      </c>
      <c r="AT727" s="71">
        <f t="shared" ref="AT727:AT790" ca="1" si="470">(1-AU727)*AT726</f>
        <v>1.4751036582022344E-3</v>
      </c>
      <c r="AU727" s="72">
        <f t="shared" ca="1" si="452"/>
        <v>9.059659612918658E-3</v>
      </c>
      <c r="AV727" s="73">
        <f t="shared" ca="1" si="453"/>
        <v>1.0090596596129187</v>
      </c>
      <c r="AW727" s="74">
        <f ca="1">PRODUCT(AV$4:AV727)</f>
        <v>639.57619988115187</v>
      </c>
      <c r="BO727" s="70">
        <f t="shared" si="464"/>
        <v>724</v>
      </c>
      <c r="BP727" s="171">
        <f t="shared" ca="1" si="467"/>
        <v>0.1143</v>
      </c>
      <c r="BQ727" s="172">
        <f t="shared" ca="1" si="454"/>
        <v>9.059659612918658E-3</v>
      </c>
      <c r="BR727" s="172">
        <f t="shared" ca="1" si="466"/>
        <v>1.5635353538574872E-3</v>
      </c>
    </row>
    <row r="728" spans="5:70">
      <c r="E728">
        <f t="shared" si="468"/>
        <v>725</v>
      </c>
      <c r="F728" s="64">
        <f t="shared" si="455"/>
        <v>115.33333333333067</v>
      </c>
      <c r="G728" s="55">
        <f t="shared" si="436"/>
        <v>0</v>
      </c>
      <c r="H728" s="78">
        <f t="shared" si="465"/>
        <v>1</v>
      </c>
      <c r="I728" s="79">
        <f t="shared" ca="1" si="444"/>
        <v>23060565.809572306</v>
      </c>
      <c r="J728" s="79">
        <f t="shared" ca="1" si="437"/>
        <v>208920.87671603507</v>
      </c>
      <c r="K728" s="80">
        <f t="shared" ca="1" si="438"/>
        <v>-20</v>
      </c>
      <c r="L728" s="80">
        <f t="shared" ca="1" si="445"/>
        <v>-19217.138174643591</v>
      </c>
      <c r="M728" s="80">
        <f t="shared" ca="1" si="469"/>
        <v>0</v>
      </c>
      <c r="N728" s="80">
        <f t="shared" ca="1" si="446"/>
        <v>0</v>
      </c>
      <c r="O728" s="81">
        <f t="shared" ca="1" si="439"/>
        <v>-1944.1138067905574</v>
      </c>
      <c r="P728" s="79">
        <f t="shared" ca="1" si="440"/>
        <v>23248305.434306908</v>
      </c>
      <c r="R728">
        <f t="shared" ca="1" si="447"/>
        <v>845</v>
      </c>
      <c r="S728" s="78">
        <f t="shared" ca="1" si="456"/>
        <v>125.3333333333299</v>
      </c>
      <c r="T728" s="55">
        <f t="shared" ca="1" si="448"/>
        <v>0</v>
      </c>
      <c r="U728" s="78">
        <f t="shared" ca="1" si="449"/>
        <v>4.1504550867967176E-5</v>
      </c>
      <c r="V728" s="79">
        <f t="shared" ca="1" si="457"/>
        <v>2989.2251203489286</v>
      </c>
      <c r="W728" s="79">
        <f t="shared" ca="1" si="441"/>
        <v>27.081362096747103</v>
      </c>
      <c r="X728" s="80">
        <f t="shared" ca="1" si="458"/>
        <v>-8.3009101735934349E-4</v>
      </c>
      <c r="Y728" s="80">
        <f t="shared" ca="1" si="459"/>
        <v>-1.2455104668120536</v>
      </c>
      <c r="Z728" s="80">
        <f t="shared" ca="1" si="450"/>
        <v>0</v>
      </c>
      <c r="AA728" s="80">
        <f t="shared" ca="1" si="460"/>
        <v>0</v>
      </c>
      <c r="AB728" s="81">
        <f t="shared" ca="1" si="442"/>
        <v>-8.0689570387056E-2</v>
      </c>
      <c r="AC728" s="79">
        <f t="shared" ca="1" si="443"/>
        <v>3014.9794523174592</v>
      </c>
      <c r="AE728" s="55">
        <f t="shared" ca="1" si="461"/>
        <v>0</v>
      </c>
      <c r="AF728" s="78">
        <f t="shared" ca="1" si="462"/>
        <v>4.1504550867967176E-5</v>
      </c>
      <c r="AR728" s="69">
        <f t="shared" si="451"/>
        <v>61</v>
      </c>
      <c r="AS728" s="70">
        <f t="shared" si="463"/>
        <v>725</v>
      </c>
      <c r="AT728" s="71">
        <f t="shared" ca="1" si="470"/>
        <v>1.4617397211651511E-3</v>
      </c>
      <c r="AU728" s="72">
        <f t="shared" ca="1" si="452"/>
        <v>9.059659612918658E-3</v>
      </c>
      <c r="AV728" s="73">
        <f t="shared" ca="1" si="453"/>
        <v>1.0090596596129187</v>
      </c>
      <c r="AW728" s="74">
        <f ca="1">PRODUCT(AV$4:AV728)</f>
        <v>645.37054254859913</v>
      </c>
      <c r="BO728" s="70">
        <f t="shared" si="464"/>
        <v>725</v>
      </c>
      <c r="BP728" s="171">
        <f t="shared" ca="1" si="467"/>
        <v>0.1143</v>
      </c>
      <c r="BQ728" s="172">
        <f t="shared" ca="1" si="454"/>
        <v>9.059659612918658E-3</v>
      </c>
      <c r="BR728" s="172">
        <f t="shared" ca="1" si="466"/>
        <v>1.5494974345295585E-3</v>
      </c>
    </row>
    <row r="729" spans="5:70">
      <c r="E729">
        <f t="shared" si="468"/>
        <v>726</v>
      </c>
      <c r="F729" s="64">
        <f t="shared" si="455"/>
        <v>115.416666666664</v>
      </c>
      <c r="G729" s="55">
        <f t="shared" si="436"/>
        <v>0</v>
      </c>
      <c r="H729" s="78">
        <f t="shared" si="465"/>
        <v>1</v>
      </c>
      <c r="I729" s="79">
        <f t="shared" ca="1" si="444"/>
        <v>23248305.434306908</v>
      </c>
      <c r="J729" s="79">
        <f t="shared" ca="1" si="437"/>
        <v>210621.73381198765</v>
      </c>
      <c r="K729" s="80">
        <f t="shared" ca="1" si="438"/>
        <v>-20</v>
      </c>
      <c r="L729" s="80">
        <f t="shared" ca="1" si="445"/>
        <v>-19373.587861922424</v>
      </c>
      <c r="M729" s="80">
        <f t="shared" ca="1" si="469"/>
        <v>0</v>
      </c>
      <c r="N729" s="80">
        <f t="shared" ca="1" si="446"/>
        <v>0</v>
      </c>
      <c r="O729" s="81">
        <f t="shared" ca="1" si="439"/>
        <v>-1944.1138067905574</v>
      </c>
      <c r="P729" s="79">
        <f t="shared" ca="1" si="440"/>
        <v>23437589.466450185</v>
      </c>
      <c r="R729">
        <f t="shared" ca="1" si="447"/>
        <v>846</v>
      </c>
      <c r="S729" s="78">
        <f t="shared" ca="1" si="456"/>
        <v>125.41666666666323</v>
      </c>
      <c r="T729" s="55">
        <f t="shared" ca="1" si="448"/>
        <v>0</v>
      </c>
      <c r="U729" s="78">
        <f t="shared" ca="1" si="449"/>
        <v>4.1504550867967176E-5</v>
      </c>
      <c r="V729" s="79">
        <f t="shared" ca="1" si="457"/>
        <v>3014.9794523174592</v>
      </c>
      <c r="W729" s="79">
        <f t="shared" ca="1" si="441"/>
        <v>27.314687577940099</v>
      </c>
      <c r="X729" s="80">
        <f t="shared" ca="1" si="458"/>
        <v>-8.3009101735934349E-4</v>
      </c>
      <c r="Y729" s="80">
        <f t="shared" ca="1" si="459"/>
        <v>-1.256241438465608</v>
      </c>
      <c r="Z729" s="80">
        <f t="shared" ca="1" si="450"/>
        <v>0</v>
      </c>
      <c r="AA729" s="80">
        <f t="shared" ca="1" si="460"/>
        <v>0</v>
      </c>
      <c r="AB729" s="81">
        <f t="shared" ca="1" si="442"/>
        <v>-8.0689570387056E-2</v>
      </c>
      <c r="AC729" s="79">
        <f t="shared" ca="1" si="443"/>
        <v>3040.9563787955294</v>
      </c>
      <c r="AE729" s="55">
        <f t="shared" ca="1" si="461"/>
        <v>0</v>
      </c>
      <c r="AF729" s="78">
        <f t="shared" ca="1" si="462"/>
        <v>4.1504550867967176E-5</v>
      </c>
      <c r="AR729" s="69">
        <f t="shared" si="451"/>
        <v>61</v>
      </c>
      <c r="AS729" s="70">
        <f t="shared" si="463"/>
        <v>726</v>
      </c>
      <c r="AT729" s="71">
        <f t="shared" ca="1" si="470"/>
        <v>1.4484968568487123E-3</v>
      </c>
      <c r="AU729" s="72">
        <f t="shared" ca="1" si="452"/>
        <v>9.059659612918658E-3</v>
      </c>
      <c r="AV729" s="73">
        <f t="shared" ca="1" si="453"/>
        <v>1.0090596596129187</v>
      </c>
      <c r="AW729" s="74">
        <f ca="1">PRODUCT(AV$4:AV729)</f>
        <v>651.21737998829406</v>
      </c>
      <c r="BO729" s="70">
        <f t="shared" si="464"/>
        <v>726</v>
      </c>
      <c r="BP729" s="171">
        <f t="shared" ca="1" si="467"/>
        <v>0.1143</v>
      </c>
      <c r="BQ729" s="172">
        <f t="shared" ca="1" si="454"/>
        <v>9.059659612918658E-3</v>
      </c>
      <c r="BR729" s="172">
        <f t="shared" ca="1" si="466"/>
        <v>1.5355855521208281E-3</v>
      </c>
    </row>
    <row r="730" spans="5:70">
      <c r="E730">
        <f t="shared" si="468"/>
        <v>727</v>
      </c>
      <c r="F730" s="64">
        <f t="shared" si="455"/>
        <v>115.49999999999733</v>
      </c>
      <c r="G730" s="55">
        <f t="shared" si="436"/>
        <v>0</v>
      </c>
      <c r="H730" s="78">
        <f t="shared" si="465"/>
        <v>1</v>
      </c>
      <c r="I730" s="79">
        <f t="shared" ca="1" si="444"/>
        <v>23437589.466450185</v>
      </c>
      <c r="J730" s="79">
        <f t="shared" ca="1" si="437"/>
        <v>212336.58271336649</v>
      </c>
      <c r="K730" s="80">
        <f t="shared" ca="1" si="438"/>
        <v>-20</v>
      </c>
      <c r="L730" s="80">
        <f t="shared" ca="1" si="445"/>
        <v>-19531.324555375155</v>
      </c>
      <c r="M730" s="80">
        <f t="shared" ca="1" si="469"/>
        <v>0</v>
      </c>
      <c r="N730" s="80">
        <f t="shared" ca="1" si="446"/>
        <v>0</v>
      </c>
      <c r="O730" s="81">
        <f t="shared" ca="1" si="439"/>
        <v>-1944.1138067905574</v>
      </c>
      <c r="P730" s="79">
        <f t="shared" ca="1" si="440"/>
        <v>23628430.610801384</v>
      </c>
      <c r="R730">
        <f t="shared" ca="1" si="447"/>
        <v>847</v>
      </c>
      <c r="S730" s="78">
        <f t="shared" ca="1" si="456"/>
        <v>125.49999999999656</v>
      </c>
      <c r="T730" s="55">
        <f t="shared" ca="1" si="448"/>
        <v>0</v>
      </c>
      <c r="U730" s="78">
        <f t="shared" ca="1" si="449"/>
        <v>4.1504550867967176E-5</v>
      </c>
      <c r="V730" s="79">
        <f t="shared" ca="1" si="457"/>
        <v>3040.9563787955294</v>
      </c>
      <c r="W730" s="79">
        <f t="shared" ca="1" si="441"/>
        <v>27.55002968962123</v>
      </c>
      <c r="X730" s="80">
        <f t="shared" ca="1" si="458"/>
        <v>-8.3009101735934349E-4</v>
      </c>
      <c r="Y730" s="80">
        <f t="shared" ca="1" si="459"/>
        <v>-1.2670651578314707</v>
      </c>
      <c r="Z730" s="80">
        <f t="shared" ca="1" si="450"/>
        <v>0</v>
      </c>
      <c r="AA730" s="80">
        <f t="shared" ca="1" si="460"/>
        <v>0</v>
      </c>
      <c r="AB730" s="81">
        <f t="shared" ca="1" si="442"/>
        <v>-8.0689570387056E-2</v>
      </c>
      <c r="AC730" s="79">
        <f t="shared" ca="1" si="443"/>
        <v>3067.1578236659147</v>
      </c>
      <c r="AE730" s="55">
        <f t="shared" ca="1" si="461"/>
        <v>0</v>
      </c>
      <c r="AF730" s="78">
        <f t="shared" ca="1" si="462"/>
        <v>4.1504550867967176E-5</v>
      </c>
      <c r="AR730" s="69">
        <f t="shared" si="451"/>
        <v>61</v>
      </c>
      <c r="AS730" s="70">
        <f t="shared" si="463"/>
        <v>727</v>
      </c>
      <c r="AT730" s="71">
        <f t="shared" ca="1" si="470"/>
        <v>1.4353739683752803E-3</v>
      </c>
      <c r="AU730" s="72">
        <f t="shared" ca="1" si="452"/>
        <v>9.059659612918658E-3</v>
      </c>
      <c r="AV730" s="73">
        <f t="shared" ca="1" si="453"/>
        <v>1.0090596596129187</v>
      </c>
      <c r="AW730" s="74">
        <f ca="1">PRODUCT(AV$4:AV730)</f>
        <v>657.11718778500472</v>
      </c>
      <c r="BO730" s="70">
        <f t="shared" si="464"/>
        <v>727</v>
      </c>
      <c r="BP730" s="171">
        <f t="shared" ca="1" si="467"/>
        <v>0.1143</v>
      </c>
      <c r="BQ730" s="172">
        <f t="shared" ca="1" si="454"/>
        <v>9.059659612918658E-3</v>
      </c>
      <c r="BR730" s="172">
        <f t="shared" ca="1" si="466"/>
        <v>1.5217985750316169E-3</v>
      </c>
    </row>
    <row r="731" spans="5:70">
      <c r="E731">
        <f t="shared" si="468"/>
        <v>728</v>
      </c>
      <c r="F731" s="64">
        <f t="shared" si="455"/>
        <v>115.58333333333066</v>
      </c>
      <c r="G731" s="55">
        <f t="shared" si="436"/>
        <v>0</v>
      </c>
      <c r="H731" s="78">
        <f t="shared" si="465"/>
        <v>1</v>
      </c>
      <c r="I731" s="79">
        <f t="shared" ca="1" si="444"/>
        <v>23628430.610801384</v>
      </c>
      <c r="J731" s="79">
        <f t="shared" ca="1" si="437"/>
        <v>214065.53852132824</v>
      </c>
      <c r="K731" s="80">
        <f t="shared" ca="1" si="438"/>
        <v>-20</v>
      </c>
      <c r="L731" s="80">
        <f t="shared" ca="1" si="445"/>
        <v>-19690.358842334488</v>
      </c>
      <c r="M731" s="80">
        <f t="shared" ca="1" si="469"/>
        <v>0</v>
      </c>
      <c r="N731" s="80">
        <f t="shared" ca="1" si="446"/>
        <v>0</v>
      </c>
      <c r="O731" s="81">
        <f t="shared" ca="1" si="439"/>
        <v>-1944.1138067905574</v>
      </c>
      <c r="P731" s="79">
        <f t="shared" ca="1" si="440"/>
        <v>23820841.676673584</v>
      </c>
      <c r="R731">
        <f t="shared" ca="1" si="447"/>
        <v>848</v>
      </c>
      <c r="S731" s="78">
        <f t="shared" ca="1" si="456"/>
        <v>125.58333333332989</v>
      </c>
      <c r="T731" s="55">
        <f t="shared" ca="1" si="448"/>
        <v>0</v>
      </c>
      <c r="U731" s="78">
        <f t="shared" ca="1" si="449"/>
        <v>4.1504550867967176E-5</v>
      </c>
      <c r="V731" s="79">
        <f t="shared" ca="1" si="457"/>
        <v>3067.1578236659147</v>
      </c>
      <c r="W731" s="79">
        <f t="shared" ca="1" si="441"/>
        <v>27.787405861513573</v>
      </c>
      <c r="X731" s="80">
        <f t="shared" ca="1" si="458"/>
        <v>-8.3009101735934349E-4</v>
      </c>
      <c r="Y731" s="80">
        <f t="shared" ca="1" si="459"/>
        <v>-1.2779824265274646</v>
      </c>
      <c r="Z731" s="80">
        <f t="shared" ca="1" si="450"/>
        <v>0</v>
      </c>
      <c r="AA731" s="80">
        <f t="shared" ca="1" si="460"/>
        <v>0</v>
      </c>
      <c r="AB731" s="81">
        <f t="shared" ca="1" si="442"/>
        <v>-8.0689570387056E-2</v>
      </c>
      <c r="AC731" s="79">
        <f t="shared" ca="1" si="443"/>
        <v>3093.5857274394962</v>
      </c>
      <c r="AE731" s="55">
        <f t="shared" ca="1" si="461"/>
        <v>0</v>
      </c>
      <c r="AF731" s="78">
        <f t="shared" ca="1" si="462"/>
        <v>4.1504550867967176E-5</v>
      </c>
      <c r="AR731" s="69">
        <f t="shared" si="451"/>
        <v>61</v>
      </c>
      <c r="AS731" s="70">
        <f t="shared" si="463"/>
        <v>728</v>
      </c>
      <c r="AT731" s="71">
        <f t="shared" ca="1" si="470"/>
        <v>1.422369968804556E-3</v>
      </c>
      <c r="AU731" s="72">
        <f t="shared" ca="1" si="452"/>
        <v>9.059659612918658E-3</v>
      </c>
      <c r="AV731" s="73">
        <f t="shared" ca="1" si="453"/>
        <v>1.0090596596129187</v>
      </c>
      <c r="AW731" s="74">
        <f ca="1">PRODUCT(AV$4:AV731)</f>
        <v>663.07044583213519</v>
      </c>
      <c r="BO731" s="70">
        <f t="shared" si="464"/>
        <v>728</v>
      </c>
      <c r="BP731" s="171">
        <f t="shared" ca="1" si="467"/>
        <v>0.1143</v>
      </c>
      <c r="BQ731" s="172">
        <f t="shared" ca="1" si="454"/>
        <v>9.059659612918658E-3</v>
      </c>
      <c r="BR731" s="172">
        <f t="shared" ca="1" si="466"/>
        <v>1.5081353818221096E-3</v>
      </c>
    </row>
    <row r="732" spans="5:70">
      <c r="E732">
        <f t="shared" si="468"/>
        <v>729</v>
      </c>
      <c r="F732" s="64">
        <f t="shared" si="455"/>
        <v>115.66666666666399</v>
      </c>
      <c r="G732" s="55">
        <f t="shared" si="436"/>
        <v>0</v>
      </c>
      <c r="H732" s="78">
        <f t="shared" si="465"/>
        <v>1</v>
      </c>
      <c r="I732" s="79">
        <f t="shared" ca="1" si="444"/>
        <v>23820841.676673584</v>
      </c>
      <c r="J732" s="79">
        <f t="shared" ca="1" si="437"/>
        <v>215808.71728388924</v>
      </c>
      <c r="K732" s="80">
        <f t="shared" ca="1" si="438"/>
        <v>-20</v>
      </c>
      <c r="L732" s="80">
        <f t="shared" ca="1" si="445"/>
        <v>-19850.701397227989</v>
      </c>
      <c r="M732" s="80">
        <f t="shared" ca="1" si="469"/>
        <v>0</v>
      </c>
      <c r="N732" s="80">
        <f t="shared" ca="1" si="446"/>
        <v>0</v>
      </c>
      <c r="O732" s="81">
        <f t="shared" ca="1" si="439"/>
        <v>-1944.1138067905574</v>
      </c>
      <c r="P732" s="79">
        <f t="shared" ca="1" si="440"/>
        <v>24014835.578753453</v>
      </c>
      <c r="R732">
        <f t="shared" ca="1" si="447"/>
        <v>849</v>
      </c>
      <c r="S732" s="78">
        <f t="shared" ca="1" si="456"/>
        <v>125.66666666666322</v>
      </c>
      <c r="T732" s="55">
        <f t="shared" ca="1" si="448"/>
        <v>0</v>
      </c>
      <c r="U732" s="78">
        <f t="shared" ca="1" si="449"/>
        <v>4.1504550867967176E-5</v>
      </c>
      <c r="V732" s="79">
        <f t="shared" ca="1" si="457"/>
        <v>3093.5857274394962</v>
      </c>
      <c r="W732" s="79">
        <f t="shared" ca="1" si="441"/>
        <v>28.026833673985191</v>
      </c>
      <c r="X732" s="80">
        <f t="shared" ca="1" si="458"/>
        <v>-8.3009101735934349E-4</v>
      </c>
      <c r="Y732" s="80">
        <f t="shared" ca="1" si="459"/>
        <v>-1.2889940530997901</v>
      </c>
      <c r="Z732" s="80">
        <f t="shared" ca="1" si="450"/>
        <v>0</v>
      </c>
      <c r="AA732" s="80">
        <f t="shared" ca="1" si="460"/>
        <v>0</v>
      </c>
      <c r="AB732" s="81">
        <f t="shared" ca="1" si="442"/>
        <v>-8.0689570387056E-2</v>
      </c>
      <c r="AC732" s="79">
        <f t="shared" ca="1" si="443"/>
        <v>3120.2420473989769</v>
      </c>
      <c r="AE732" s="55">
        <f t="shared" ca="1" si="461"/>
        <v>0</v>
      </c>
      <c r="AF732" s="78">
        <f t="shared" ca="1" si="462"/>
        <v>4.1504550867967176E-5</v>
      </c>
      <c r="AR732" s="69">
        <f t="shared" si="451"/>
        <v>61</v>
      </c>
      <c r="AS732" s="70">
        <f t="shared" si="463"/>
        <v>729</v>
      </c>
      <c r="AT732" s="71">
        <f t="shared" ca="1" si="470"/>
        <v>1.4094837810435491E-3</v>
      </c>
      <c r="AU732" s="72">
        <f t="shared" ca="1" si="452"/>
        <v>9.059659612918658E-3</v>
      </c>
      <c r="AV732" s="73">
        <f t="shared" ca="1" si="453"/>
        <v>1.0090596596129187</v>
      </c>
      <c r="AW732" s="74">
        <f ca="1">PRODUCT(AV$4:AV732)</f>
        <v>669.07763837076061</v>
      </c>
      <c r="BO732" s="70">
        <f t="shared" si="464"/>
        <v>729</v>
      </c>
      <c r="BP732" s="171">
        <f t="shared" ca="1" si="467"/>
        <v>0.1143</v>
      </c>
      <c r="BQ732" s="172">
        <f t="shared" ca="1" si="454"/>
        <v>9.059659612918658E-3</v>
      </c>
      <c r="BR732" s="172">
        <f t="shared" ca="1" si="466"/>
        <v>1.4945948611211346E-3</v>
      </c>
    </row>
    <row r="733" spans="5:70">
      <c r="E733">
        <f t="shared" si="468"/>
        <v>730</v>
      </c>
      <c r="F733" s="64">
        <f t="shared" si="455"/>
        <v>115.74999999999731</v>
      </c>
      <c r="G733" s="55">
        <f t="shared" si="436"/>
        <v>0</v>
      </c>
      <c r="H733" s="78">
        <f t="shared" si="465"/>
        <v>1</v>
      </c>
      <c r="I733" s="79">
        <f t="shared" ca="1" si="444"/>
        <v>24014835.578753453</v>
      </c>
      <c r="J733" s="79">
        <f t="shared" ca="1" si="437"/>
        <v>217566.23600371473</v>
      </c>
      <c r="K733" s="80">
        <f t="shared" ca="1" si="438"/>
        <v>-20</v>
      </c>
      <c r="L733" s="80">
        <f t="shared" ca="1" si="445"/>
        <v>-20012.362982294544</v>
      </c>
      <c r="M733" s="80">
        <f t="shared" ca="1" si="469"/>
        <v>0</v>
      </c>
      <c r="N733" s="80">
        <f t="shared" ca="1" si="446"/>
        <v>0</v>
      </c>
      <c r="O733" s="81">
        <f t="shared" ca="1" si="439"/>
        <v>-1944.1138067905574</v>
      </c>
      <c r="P733" s="79">
        <f t="shared" ca="1" si="440"/>
        <v>24210425.337968081</v>
      </c>
      <c r="R733">
        <f t="shared" ca="1" si="447"/>
        <v>850</v>
      </c>
      <c r="S733" s="78">
        <f t="shared" ca="1" si="456"/>
        <v>125.74999999999655</v>
      </c>
      <c r="T733" s="55">
        <f t="shared" ca="1" si="448"/>
        <v>0</v>
      </c>
      <c r="U733" s="78">
        <f t="shared" ca="1" si="449"/>
        <v>4.1504550867967176E-5</v>
      </c>
      <c r="V733" s="79">
        <f t="shared" ca="1" si="457"/>
        <v>3120.2420473989769</v>
      </c>
      <c r="W733" s="79">
        <f t="shared" ca="1" si="441"/>
        <v>28.268330859351135</v>
      </c>
      <c r="X733" s="80">
        <f t="shared" ca="1" si="458"/>
        <v>-8.3009101735934349E-4</v>
      </c>
      <c r="Y733" s="80">
        <f t="shared" ca="1" si="459"/>
        <v>-1.300100853082907</v>
      </c>
      <c r="Z733" s="80">
        <f t="shared" ca="1" si="450"/>
        <v>0</v>
      </c>
      <c r="AA733" s="80">
        <f t="shared" ca="1" si="460"/>
        <v>0</v>
      </c>
      <c r="AB733" s="81">
        <f t="shared" ca="1" si="442"/>
        <v>-8.0689570387056E-2</v>
      </c>
      <c r="AC733" s="79">
        <f t="shared" ca="1" si="443"/>
        <v>3147.1287577438407</v>
      </c>
      <c r="AE733" s="55">
        <f t="shared" ca="1" si="461"/>
        <v>0</v>
      </c>
      <c r="AF733" s="78">
        <f t="shared" ca="1" si="462"/>
        <v>4.1504550867967176E-5</v>
      </c>
      <c r="AR733" s="69">
        <f t="shared" si="451"/>
        <v>61</v>
      </c>
      <c r="AS733" s="70">
        <f t="shared" si="463"/>
        <v>730</v>
      </c>
      <c r="AT733" s="71">
        <f t="shared" ca="1" si="470"/>
        <v>1.3967143377573649E-3</v>
      </c>
      <c r="AU733" s="72">
        <f t="shared" ca="1" si="452"/>
        <v>9.059659612918658E-3</v>
      </c>
      <c r="AV733" s="73">
        <f t="shared" ca="1" si="453"/>
        <v>1.0090596596129187</v>
      </c>
      <c r="AW733" s="74">
        <f ca="1">PRODUCT(AV$4:AV733)</f>
        <v>675.13925402901521</v>
      </c>
      <c r="BO733" s="70">
        <f t="shared" si="464"/>
        <v>730</v>
      </c>
      <c r="BP733" s="171">
        <f t="shared" ca="1" si="467"/>
        <v>0.1143</v>
      </c>
      <c r="BQ733" s="172">
        <f t="shared" ca="1" si="454"/>
        <v>9.059659612918658E-3</v>
      </c>
      <c r="BR733" s="172">
        <f t="shared" ca="1" si="466"/>
        <v>1.4811759115357661E-3</v>
      </c>
    </row>
    <row r="734" spans="5:70">
      <c r="E734">
        <f t="shared" si="468"/>
        <v>731</v>
      </c>
      <c r="F734" s="64">
        <f t="shared" si="455"/>
        <v>115.83333333333064</v>
      </c>
      <c r="G734" s="55">
        <f t="shared" si="436"/>
        <v>0</v>
      </c>
      <c r="H734" s="78">
        <f t="shared" si="465"/>
        <v>1</v>
      </c>
      <c r="I734" s="79">
        <f t="shared" ca="1" si="444"/>
        <v>24210425.337968081</v>
      </c>
      <c r="J734" s="79">
        <f t="shared" ca="1" si="437"/>
        <v>219338.21264597197</v>
      </c>
      <c r="K734" s="80">
        <f t="shared" ca="1" si="438"/>
        <v>-20</v>
      </c>
      <c r="L734" s="80">
        <f t="shared" ca="1" si="445"/>
        <v>-20175.354448306734</v>
      </c>
      <c r="M734" s="80">
        <f t="shared" ca="1" si="469"/>
        <v>0</v>
      </c>
      <c r="N734" s="80">
        <f t="shared" ca="1" si="446"/>
        <v>0</v>
      </c>
      <c r="O734" s="81">
        <f t="shared" ca="1" si="439"/>
        <v>-1944.1138067905574</v>
      </c>
      <c r="P734" s="79">
        <f t="shared" ca="1" si="440"/>
        <v>24407624.082358953</v>
      </c>
      <c r="R734">
        <f t="shared" ca="1" si="447"/>
        <v>851</v>
      </c>
      <c r="S734" s="78">
        <f t="shared" ca="1" si="456"/>
        <v>125.83333333332988</v>
      </c>
      <c r="T734" s="55">
        <f t="shared" ca="1" si="448"/>
        <v>0</v>
      </c>
      <c r="U734" s="78">
        <f t="shared" ca="1" si="449"/>
        <v>4.1504550867967176E-5</v>
      </c>
      <c r="V734" s="79">
        <f t="shared" ca="1" si="457"/>
        <v>3147.1287577438407</v>
      </c>
      <c r="W734" s="79">
        <f t="shared" ca="1" si="441"/>
        <v>28.51191530318674</v>
      </c>
      <c r="X734" s="80">
        <f t="shared" ca="1" si="458"/>
        <v>-8.3009101735934349E-4</v>
      </c>
      <c r="Y734" s="80">
        <f t="shared" ca="1" si="459"/>
        <v>-1.3113036490599337</v>
      </c>
      <c r="Z734" s="80">
        <f t="shared" ca="1" si="450"/>
        <v>0</v>
      </c>
      <c r="AA734" s="80">
        <f t="shared" ca="1" si="460"/>
        <v>0</v>
      </c>
      <c r="AB734" s="81">
        <f t="shared" ca="1" si="442"/>
        <v>-8.0689570387056E-2</v>
      </c>
      <c r="AC734" s="79">
        <f t="shared" ca="1" si="443"/>
        <v>3174.2478497365632</v>
      </c>
      <c r="AE734" s="55">
        <f t="shared" ca="1" si="461"/>
        <v>0</v>
      </c>
      <c r="AF734" s="78">
        <f t="shared" ca="1" si="462"/>
        <v>4.1504550867967176E-5</v>
      </c>
      <c r="AR734" s="69">
        <f t="shared" si="451"/>
        <v>61</v>
      </c>
      <c r="AS734" s="70">
        <f t="shared" si="463"/>
        <v>731</v>
      </c>
      <c r="AT734" s="71">
        <f t="shared" ca="1" si="470"/>
        <v>1.3840605812808001E-3</v>
      </c>
      <c r="AU734" s="72">
        <f t="shared" ca="1" si="452"/>
        <v>9.059659612918658E-3</v>
      </c>
      <c r="AV734" s="73">
        <f t="shared" ca="1" si="453"/>
        <v>1.0090596596129187</v>
      </c>
      <c r="AW734" s="74">
        <f ca="1">PRODUCT(AV$4:AV734)</f>
        <v>681.25578586183792</v>
      </c>
      <c r="BO734" s="70">
        <f t="shared" si="464"/>
        <v>731</v>
      </c>
      <c r="BP734" s="171">
        <f t="shared" ca="1" si="467"/>
        <v>0.1143</v>
      </c>
      <c r="BQ734" s="172">
        <f t="shared" ca="1" si="454"/>
        <v>9.059659612918658E-3</v>
      </c>
      <c r="BR734" s="172">
        <f t="shared" ca="1" si="466"/>
        <v>1.4678774415617349E-3</v>
      </c>
    </row>
    <row r="735" spans="5:70">
      <c r="E735">
        <f t="shared" si="468"/>
        <v>732</v>
      </c>
      <c r="F735" s="64">
        <f t="shared" si="455"/>
        <v>115.91666666666397</v>
      </c>
      <c r="G735" s="55">
        <f t="shared" si="436"/>
        <v>0</v>
      </c>
      <c r="H735" s="78">
        <f t="shared" si="465"/>
        <v>1</v>
      </c>
      <c r="I735" s="79">
        <f t="shared" ca="1" si="444"/>
        <v>24407624.082358953</v>
      </c>
      <c r="J735" s="79">
        <f t="shared" ca="1" si="437"/>
        <v>221124.76614624824</v>
      </c>
      <c r="K735" s="80">
        <f t="shared" ca="1" si="438"/>
        <v>-20</v>
      </c>
      <c r="L735" s="80">
        <f t="shared" ca="1" si="445"/>
        <v>-20339.686735299128</v>
      </c>
      <c r="M735" s="80">
        <f t="shared" ca="1" si="469"/>
        <v>0</v>
      </c>
      <c r="N735" s="80">
        <f t="shared" ca="1" si="446"/>
        <v>0</v>
      </c>
      <c r="O735" s="81">
        <f t="shared" ca="1" si="439"/>
        <v>-1944.1138067905574</v>
      </c>
      <c r="P735" s="79">
        <f t="shared" ca="1" si="440"/>
        <v>24606445.047963113</v>
      </c>
      <c r="R735">
        <f t="shared" ca="1" si="447"/>
        <v>852</v>
      </c>
      <c r="S735" s="78">
        <f t="shared" ca="1" si="456"/>
        <v>125.9166666666632</v>
      </c>
      <c r="T735" s="55">
        <f t="shared" ca="1" si="448"/>
        <v>0</v>
      </c>
      <c r="U735" s="78">
        <f t="shared" ca="1" si="449"/>
        <v>4.1504550867967176E-5</v>
      </c>
      <c r="V735" s="79">
        <f t="shared" ca="1" si="457"/>
        <v>3174.2478497365632</v>
      </c>
      <c r="W735" s="79">
        <f t="shared" ca="1" si="441"/>
        <v>28.757605045652234</v>
      </c>
      <c r="X735" s="80">
        <f t="shared" ca="1" si="458"/>
        <v>-8.3009101735934349E-4</v>
      </c>
      <c r="Y735" s="80">
        <f t="shared" ca="1" si="459"/>
        <v>-1.3226032707235682</v>
      </c>
      <c r="Z735" s="80">
        <f t="shared" ca="1" si="450"/>
        <v>0</v>
      </c>
      <c r="AA735" s="80">
        <f t="shared" ca="1" si="460"/>
        <v>0</v>
      </c>
      <c r="AB735" s="81">
        <f t="shared" ca="1" si="442"/>
        <v>-8.0689570387056E-2</v>
      </c>
      <c r="AC735" s="79">
        <f t="shared" ca="1" si="443"/>
        <v>3201.6013318500877</v>
      </c>
      <c r="AE735" s="55">
        <f t="shared" ca="1" si="461"/>
        <v>0</v>
      </c>
      <c r="AF735" s="78">
        <f t="shared" ca="1" si="462"/>
        <v>4.1504550867967176E-5</v>
      </c>
      <c r="AR735" s="69">
        <f t="shared" si="451"/>
        <v>61</v>
      </c>
      <c r="AS735" s="70">
        <f t="shared" si="463"/>
        <v>732</v>
      </c>
      <c r="AT735" s="71">
        <f t="shared" ca="1" si="470"/>
        <v>1.3715214635307378E-3</v>
      </c>
      <c r="AU735" s="72">
        <f t="shared" ca="1" si="452"/>
        <v>9.059659612918658E-3</v>
      </c>
      <c r="AV735" s="73">
        <f t="shared" ca="1" si="453"/>
        <v>1.0090596596129187</v>
      </c>
      <c r="AW735" s="74">
        <f ca="1">PRODUCT(AV$4:AV735)</f>
        <v>687.4277313910776</v>
      </c>
      <c r="BO735" s="70">
        <f t="shared" si="464"/>
        <v>732</v>
      </c>
      <c r="BP735" s="171">
        <f t="shared" ca="1" si="467"/>
        <v>0.1143</v>
      </c>
      <c r="BQ735" s="172">
        <f t="shared" ca="1" si="454"/>
        <v>9.059659612918658E-3</v>
      </c>
      <c r="BR735" s="172">
        <f t="shared" ca="1" si="466"/>
        <v>1.4546983694946457E-3</v>
      </c>
    </row>
    <row r="736" spans="5:70">
      <c r="E736">
        <f t="shared" si="468"/>
        <v>733</v>
      </c>
      <c r="F736" s="64">
        <f t="shared" si="455"/>
        <v>115.9999999999973</v>
      </c>
      <c r="G736" s="55">
        <f t="shared" si="436"/>
        <v>0</v>
      </c>
      <c r="H736" s="78">
        <f t="shared" si="465"/>
        <v>1</v>
      </c>
      <c r="I736" s="79">
        <f t="shared" ca="1" si="444"/>
        <v>24606445.047963113</v>
      </c>
      <c r="J736" s="79">
        <f t="shared" ca="1" si="437"/>
        <v>222926.01641853372</v>
      </c>
      <c r="K736" s="80">
        <f t="shared" ca="1" si="438"/>
        <v>-20</v>
      </c>
      <c r="L736" s="80">
        <f t="shared" ca="1" si="445"/>
        <v>-20505.370873302596</v>
      </c>
      <c r="M736" s="80">
        <f t="shared" ca="1" si="469"/>
        <v>-184548.33785972334</v>
      </c>
      <c r="N736" s="80">
        <f t="shared" ca="1" si="446"/>
        <v>0</v>
      </c>
      <c r="O736" s="81">
        <f t="shared" ca="1" si="439"/>
        <v>-1944.1138067905574</v>
      </c>
      <c r="P736" s="79">
        <f t="shared" ca="1" si="440"/>
        <v>24622353.24184183</v>
      </c>
      <c r="R736">
        <f t="shared" ca="1" si="447"/>
        <v>853</v>
      </c>
      <c r="S736" s="78">
        <f t="shared" ca="1" si="456"/>
        <v>125.99999999999653</v>
      </c>
      <c r="T736" s="55">
        <f t="shared" ca="1" si="448"/>
        <v>0</v>
      </c>
      <c r="U736" s="78">
        <f t="shared" ca="1" si="449"/>
        <v>4.1504550867967176E-5</v>
      </c>
      <c r="V736" s="79">
        <f t="shared" ca="1" si="457"/>
        <v>3201.6013318500877</v>
      </c>
      <c r="W736" s="79">
        <f t="shared" ca="1" si="441"/>
        <v>29.005418282828824</v>
      </c>
      <c r="X736" s="80">
        <f t="shared" ca="1" si="458"/>
        <v>-8.3009101735934349E-4</v>
      </c>
      <c r="Y736" s="80">
        <f t="shared" ca="1" si="459"/>
        <v>-1.3340005549375367</v>
      </c>
      <c r="Z736" s="80">
        <f t="shared" ca="1" si="450"/>
        <v>-24.012009988875658</v>
      </c>
      <c r="AA736" s="80">
        <f t="shared" ca="1" si="460"/>
        <v>0</v>
      </c>
      <c r="AB736" s="81">
        <f t="shared" ca="1" si="442"/>
        <v>-8.0689570387056E-2</v>
      </c>
      <c r="AC736" s="79">
        <f t="shared" ca="1" si="443"/>
        <v>3205.1792199276993</v>
      </c>
      <c r="AE736" s="55">
        <f t="shared" ca="1" si="461"/>
        <v>0</v>
      </c>
      <c r="AF736" s="78">
        <f t="shared" ca="1" si="462"/>
        <v>4.1504550867967176E-5</v>
      </c>
      <c r="AR736" s="69">
        <f t="shared" si="451"/>
        <v>62</v>
      </c>
      <c r="AS736" s="70">
        <f t="shared" si="463"/>
        <v>733</v>
      </c>
      <c r="AT736" s="71">
        <f t="shared" ca="1" si="470"/>
        <v>1.3590959459193373E-3</v>
      </c>
      <c r="AU736" s="72">
        <f t="shared" ca="1" si="452"/>
        <v>9.059659612918658E-3</v>
      </c>
      <c r="AV736" s="73">
        <f t="shared" ca="1" si="453"/>
        <v>1.0090596596129187</v>
      </c>
      <c r="AW736" s="74">
        <f ca="1">PRODUCT(AV$4:AV736)</f>
        <v>693.65559264596163</v>
      </c>
      <c r="BO736" s="70">
        <f t="shared" si="464"/>
        <v>733</v>
      </c>
      <c r="BP736" s="171">
        <f t="shared" ca="1" si="467"/>
        <v>0.1143</v>
      </c>
      <c r="BQ736" s="172">
        <f t="shared" ca="1" si="454"/>
        <v>9.059659612918658E-3</v>
      </c>
      <c r="BR736" s="172">
        <f t="shared" ca="1" si="466"/>
        <v>1.4416376233419902E-3</v>
      </c>
    </row>
    <row r="737" spans="5:70">
      <c r="E737">
        <f t="shared" si="468"/>
        <v>734</v>
      </c>
      <c r="F737" s="64">
        <f t="shared" si="455"/>
        <v>116.08333333333063</v>
      </c>
      <c r="G737" s="55">
        <f t="shared" si="436"/>
        <v>0</v>
      </c>
      <c r="H737" s="78">
        <f t="shared" si="465"/>
        <v>1</v>
      </c>
      <c r="I737" s="79">
        <f t="shared" ca="1" si="444"/>
        <v>24622353.24184183</v>
      </c>
      <c r="J737" s="79">
        <f t="shared" ca="1" si="437"/>
        <v>223070.13924013122</v>
      </c>
      <c r="K737" s="80">
        <f t="shared" ca="1" si="438"/>
        <v>-20</v>
      </c>
      <c r="L737" s="80">
        <f t="shared" ca="1" si="445"/>
        <v>-20518.627701534861</v>
      </c>
      <c r="M737" s="80">
        <f t="shared" ca="1" si="469"/>
        <v>0</v>
      </c>
      <c r="N737" s="80">
        <f t="shared" ca="1" si="446"/>
        <v>0</v>
      </c>
      <c r="O737" s="81">
        <f t="shared" ca="1" si="439"/>
        <v>-1944.1138067905574</v>
      </c>
      <c r="P737" s="79">
        <f t="shared" ca="1" si="440"/>
        <v>24822940.639573634</v>
      </c>
      <c r="R737">
        <f t="shared" ca="1" si="447"/>
        <v>854</v>
      </c>
      <c r="S737" s="78">
        <f t="shared" ca="1" si="456"/>
        <v>126.08333333332986</v>
      </c>
      <c r="T737" s="55">
        <f t="shared" ca="1" si="448"/>
        <v>0</v>
      </c>
      <c r="U737" s="78">
        <f t="shared" ca="1" si="449"/>
        <v>4.1504550867967176E-5</v>
      </c>
      <c r="V737" s="79">
        <f t="shared" ca="1" si="457"/>
        <v>3205.1792199276993</v>
      </c>
      <c r="W737" s="79">
        <f t="shared" ca="1" si="441"/>
        <v>29.037832730945105</v>
      </c>
      <c r="X737" s="80">
        <f t="shared" ca="1" si="458"/>
        <v>-8.3009101735934349E-4</v>
      </c>
      <c r="Y737" s="80">
        <f t="shared" ca="1" si="459"/>
        <v>-1.3354913416365415</v>
      </c>
      <c r="Z737" s="80">
        <f t="shared" ca="1" si="450"/>
        <v>0</v>
      </c>
      <c r="AA737" s="80">
        <f t="shared" ca="1" si="460"/>
        <v>0</v>
      </c>
      <c r="AB737" s="81">
        <f t="shared" ca="1" si="442"/>
        <v>-8.0689570387056E-2</v>
      </c>
      <c r="AC737" s="79">
        <f t="shared" ca="1" si="443"/>
        <v>3232.8000416556033</v>
      </c>
      <c r="AE737" s="55">
        <f t="shared" ca="1" si="461"/>
        <v>0</v>
      </c>
      <c r="AF737" s="78">
        <f t="shared" ca="1" si="462"/>
        <v>4.1504550867967176E-5</v>
      </c>
      <c r="AR737" s="69">
        <f t="shared" si="451"/>
        <v>62</v>
      </c>
      <c r="AS737" s="70">
        <f t="shared" si="463"/>
        <v>734</v>
      </c>
      <c r="AT737" s="71">
        <f t="shared" ca="1" si="470"/>
        <v>1.3467829992680103E-3</v>
      </c>
      <c r="AU737" s="72">
        <f t="shared" ca="1" si="452"/>
        <v>9.059659612918658E-3</v>
      </c>
      <c r="AV737" s="73">
        <f t="shared" ca="1" si="453"/>
        <v>1.0090596596129187</v>
      </c>
      <c r="AW737" s="74">
        <f ca="1">PRODUCT(AV$4:AV737)</f>
        <v>699.93987620393136</v>
      </c>
      <c r="BO737" s="70">
        <f t="shared" si="464"/>
        <v>734</v>
      </c>
      <c r="BP737" s="171">
        <f t="shared" ca="1" si="467"/>
        <v>0.1143</v>
      </c>
      <c r="BQ737" s="172">
        <f t="shared" ca="1" si="454"/>
        <v>9.059659612918658E-3</v>
      </c>
      <c r="BR737" s="172">
        <f t="shared" ca="1" si="466"/>
        <v>1.4286941407359512E-3</v>
      </c>
    </row>
    <row r="738" spans="5:70">
      <c r="E738">
        <f t="shared" si="468"/>
        <v>735</v>
      </c>
      <c r="F738" s="64">
        <f t="shared" si="455"/>
        <v>116.16666666666396</v>
      </c>
      <c r="G738" s="55">
        <f t="shared" si="436"/>
        <v>0</v>
      </c>
      <c r="H738" s="78">
        <f t="shared" si="465"/>
        <v>1</v>
      </c>
      <c r="I738" s="79">
        <f t="shared" ca="1" si="444"/>
        <v>24822940.639573634</v>
      </c>
      <c r="J738" s="79">
        <f t="shared" ca="1" si="437"/>
        <v>224887.39278622248</v>
      </c>
      <c r="K738" s="80">
        <f t="shared" ca="1" si="438"/>
        <v>-20</v>
      </c>
      <c r="L738" s="80">
        <f t="shared" ca="1" si="445"/>
        <v>-20685.783866311362</v>
      </c>
      <c r="M738" s="80">
        <f t="shared" ca="1" si="469"/>
        <v>0</v>
      </c>
      <c r="N738" s="80">
        <f t="shared" ca="1" si="446"/>
        <v>0</v>
      </c>
      <c r="O738" s="81">
        <f t="shared" ca="1" si="439"/>
        <v>-1944.1138067905574</v>
      </c>
      <c r="P738" s="79">
        <f t="shared" ca="1" si="440"/>
        <v>25025178.134686753</v>
      </c>
      <c r="R738">
        <f t="shared" ca="1" si="447"/>
        <v>855</v>
      </c>
      <c r="S738" s="78">
        <f t="shared" ca="1" si="456"/>
        <v>126.16666666666319</v>
      </c>
      <c r="T738" s="55">
        <f t="shared" ca="1" si="448"/>
        <v>0</v>
      </c>
      <c r="U738" s="78">
        <f t="shared" ca="1" si="449"/>
        <v>4.1504550867967176E-5</v>
      </c>
      <c r="V738" s="79">
        <f t="shared" ca="1" si="457"/>
        <v>3232.8000416556033</v>
      </c>
      <c r="W738" s="79">
        <f t="shared" ca="1" si="441"/>
        <v>29.288067974029023</v>
      </c>
      <c r="X738" s="80">
        <f t="shared" ca="1" si="458"/>
        <v>-8.3009101735934349E-4</v>
      </c>
      <c r="Y738" s="80">
        <f t="shared" ca="1" si="459"/>
        <v>-1.3470000173565015</v>
      </c>
      <c r="Z738" s="80">
        <f t="shared" ca="1" si="450"/>
        <v>0</v>
      </c>
      <c r="AA738" s="80">
        <f t="shared" ca="1" si="460"/>
        <v>0</v>
      </c>
      <c r="AB738" s="81">
        <f t="shared" ca="1" si="442"/>
        <v>-8.0689570387056E-2</v>
      </c>
      <c r="AC738" s="79">
        <f t="shared" ca="1" si="443"/>
        <v>3260.6595899508716</v>
      </c>
      <c r="AE738" s="55">
        <f t="shared" ca="1" si="461"/>
        <v>0</v>
      </c>
      <c r="AF738" s="78">
        <f t="shared" ca="1" si="462"/>
        <v>4.1504550867967176E-5</v>
      </c>
      <c r="AR738" s="69">
        <f t="shared" si="451"/>
        <v>62</v>
      </c>
      <c r="AS738" s="70">
        <f t="shared" si="463"/>
        <v>735</v>
      </c>
      <c r="AT738" s="71">
        <f t="shared" ca="1" si="470"/>
        <v>1.3345816037221765E-3</v>
      </c>
      <c r="AU738" s="72">
        <f t="shared" ca="1" si="452"/>
        <v>9.059659612918658E-3</v>
      </c>
      <c r="AV738" s="73">
        <f t="shared" ca="1" si="453"/>
        <v>1.0090596596129187</v>
      </c>
      <c r="AW738" s="74">
        <f ca="1">PRODUCT(AV$4:AV738)</f>
        <v>706.28109323184742</v>
      </c>
      <c r="BO738" s="70">
        <f t="shared" si="464"/>
        <v>735</v>
      </c>
      <c r="BP738" s="171">
        <f t="shared" ca="1" si="467"/>
        <v>0.1143</v>
      </c>
      <c r="BQ738" s="172">
        <f t="shared" ca="1" si="454"/>
        <v>9.059659612918658E-3</v>
      </c>
      <c r="BR738" s="172">
        <f t="shared" ca="1" si="466"/>
        <v>1.4158668688469885E-3</v>
      </c>
    </row>
    <row r="739" spans="5:70">
      <c r="E739">
        <f t="shared" si="468"/>
        <v>736</v>
      </c>
      <c r="F739" s="64">
        <f t="shared" si="455"/>
        <v>116.24999999999729</v>
      </c>
      <c r="G739" s="55">
        <f t="shared" si="436"/>
        <v>0</v>
      </c>
      <c r="H739" s="78">
        <f t="shared" si="465"/>
        <v>1</v>
      </c>
      <c r="I739" s="79">
        <f t="shared" ca="1" si="444"/>
        <v>25025178.134686753</v>
      </c>
      <c r="J739" s="79">
        <f t="shared" ca="1" si="437"/>
        <v>226719.59565291664</v>
      </c>
      <c r="K739" s="80">
        <f t="shared" ca="1" si="438"/>
        <v>-20</v>
      </c>
      <c r="L739" s="80">
        <f t="shared" ca="1" si="445"/>
        <v>-20854.315112238961</v>
      </c>
      <c r="M739" s="80">
        <f t="shared" ca="1" si="469"/>
        <v>0</v>
      </c>
      <c r="N739" s="80">
        <f t="shared" ca="1" si="446"/>
        <v>0</v>
      </c>
      <c r="O739" s="81">
        <f t="shared" ca="1" si="439"/>
        <v>-1944.1138067905574</v>
      </c>
      <c r="P739" s="79">
        <f t="shared" ca="1" si="440"/>
        <v>25229079.301420636</v>
      </c>
      <c r="R739">
        <f t="shared" ca="1" si="447"/>
        <v>856</v>
      </c>
      <c r="S739" s="78">
        <f t="shared" ca="1" si="456"/>
        <v>126.24999999999652</v>
      </c>
      <c r="T739" s="55">
        <f t="shared" ca="1" si="448"/>
        <v>0</v>
      </c>
      <c r="U739" s="78">
        <f t="shared" ca="1" si="449"/>
        <v>4.1504550867967176E-5</v>
      </c>
      <c r="V739" s="79">
        <f t="shared" ca="1" si="457"/>
        <v>3260.6595899508716</v>
      </c>
      <c r="W739" s="79">
        <f t="shared" ca="1" si="441"/>
        <v>29.540465998553824</v>
      </c>
      <c r="X739" s="80">
        <f t="shared" ca="1" si="458"/>
        <v>-8.3009101735934349E-4</v>
      </c>
      <c r="Y739" s="80">
        <f t="shared" ca="1" si="459"/>
        <v>-1.3586081624795299</v>
      </c>
      <c r="Z739" s="80">
        <f t="shared" ca="1" si="450"/>
        <v>0</v>
      </c>
      <c r="AA739" s="80">
        <f t="shared" ca="1" si="460"/>
        <v>0</v>
      </c>
      <c r="AB739" s="81">
        <f t="shared" ca="1" si="442"/>
        <v>-8.0689570387056E-2</v>
      </c>
      <c r="AC739" s="79">
        <f t="shared" ca="1" si="443"/>
        <v>3288.7599281255416</v>
      </c>
      <c r="AE739" s="55">
        <f t="shared" ca="1" si="461"/>
        <v>0</v>
      </c>
      <c r="AF739" s="78">
        <f t="shared" ca="1" si="462"/>
        <v>4.1504550867967176E-5</v>
      </c>
      <c r="AR739" s="69">
        <f t="shared" si="451"/>
        <v>62</v>
      </c>
      <c r="AS739" s="70">
        <f t="shared" si="463"/>
        <v>736</v>
      </c>
      <c r="AT739" s="71">
        <f t="shared" ca="1" si="470"/>
        <v>1.3224907486667904E-3</v>
      </c>
      <c r="AU739" s="72">
        <f t="shared" ca="1" si="452"/>
        <v>9.059659612918658E-3</v>
      </c>
      <c r="AV739" s="73">
        <f t="shared" ca="1" si="453"/>
        <v>1.0090596596129187</v>
      </c>
      <c r="AW739" s="74">
        <f ca="1">PRODUCT(AV$4:AV739)</f>
        <v>712.67975952756808</v>
      </c>
      <c r="BO739" s="70">
        <f t="shared" si="464"/>
        <v>736</v>
      </c>
      <c r="BP739" s="171">
        <f t="shared" ca="1" si="467"/>
        <v>0.1143</v>
      </c>
      <c r="BQ739" s="172">
        <f t="shared" ca="1" si="454"/>
        <v>9.059659612918658E-3</v>
      </c>
      <c r="BR739" s="172">
        <f t="shared" ca="1" si="466"/>
        <v>1.4031547642982018E-3</v>
      </c>
    </row>
    <row r="740" spans="5:70">
      <c r="E740">
        <f t="shared" si="468"/>
        <v>737</v>
      </c>
      <c r="F740" s="64">
        <f t="shared" si="455"/>
        <v>116.33333333333061</v>
      </c>
      <c r="G740" s="55">
        <f t="shared" si="436"/>
        <v>0</v>
      </c>
      <c r="H740" s="78">
        <f t="shared" si="465"/>
        <v>1</v>
      </c>
      <c r="I740" s="79">
        <f t="shared" ca="1" si="444"/>
        <v>25229079.301420636</v>
      </c>
      <c r="J740" s="79">
        <f t="shared" ca="1" si="437"/>
        <v>228566.87081820262</v>
      </c>
      <c r="K740" s="80">
        <f t="shared" ca="1" si="438"/>
        <v>-20</v>
      </c>
      <c r="L740" s="80">
        <f t="shared" ca="1" si="445"/>
        <v>-21024.232751183867</v>
      </c>
      <c r="M740" s="80">
        <f t="shared" ca="1" si="469"/>
        <v>0</v>
      </c>
      <c r="N740" s="80">
        <f t="shared" ca="1" si="446"/>
        <v>0</v>
      </c>
      <c r="O740" s="81">
        <f t="shared" ca="1" si="439"/>
        <v>-1944.1138067905574</v>
      </c>
      <c r="P740" s="79">
        <f t="shared" ca="1" si="440"/>
        <v>25434657.825680863</v>
      </c>
      <c r="R740">
        <f t="shared" ca="1" si="447"/>
        <v>857</v>
      </c>
      <c r="S740" s="78">
        <f t="shared" ca="1" si="456"/>
        <v>126.33333333332985</v>
      </c>
      <c r="T740" s="55">
        <f t="shared" ca="1" si="448"/>
        <v>0</v>
      </c>
      <c r="U740" s="78">
        <f t="shared" ca="1" si="449"/>
        <v>4.1504550867967176E-5</v>
      </c>
      <c r="V740" s="79">
        <f t="shared" ca="1" si="457"/>
        <v>3288.7599281255416</v>
      </c>
      <c r="W740" s="79">
        <f t="shared" ca="1" si="441"/>
        <v>29.795045497424237</v>
      </c>
      <c r="X740" s="80">
        <f t="shared" ca="1" si="458"/>
        <v>-8.3009101735934349E-4</v>
      </c>
      <c r="Y740" s="80">
        <f t="shared" ca="1" si="459"/>
        <v>-1.3703166367189759</v>
      </c>
      <c r="Z740" s="80">
        <f t="shared" ca="1" si="450"/>
        <v>0</v>
      </c>
      <c r="AA740" s="80">
        <f t="shared" ca="1" si="460"/>
        <v>0</v>
      </c>
      <c r="AB740" s="81">
        <f t="shared" ca="1" si="442"/>
        <v>-8.0689570387056E-2</v>
      </c>
      <c r="AC740" s="79">
        <f t="shared" ca="1" si="443"/>
        <v>3317.1031373248425</v>
      </c>
      <c r="AE740" s="55">
        <f t="shared" ca="1" si="461"/>
        <v>0</v>
      </c>
      <c r="AF740" s="78">
        <f t="shared" ca="1" si="462"/>
        <v>4.1504550867967176E-5</v>
      </c>
      <c r="AR740" s="69">
        <f t="shared" si="451"/>
        <v>62</v>
      </c>
      <c r="AS740" s="70">
        <f t="shared" si="463"/>
        <v>737</v>
      </c>
      <c r="AT740" s="71">
        <f t="shared" ca="1" si="470"/>
        <v>1.3105094326426353E-3</v>
      </c>
      <c r="AU740" s="72">
        <f t="shared" ca="1" si="452"/>
        <v>9.059659612918658E-3</v>
      </c>
      <c r="AV740" s="73">
        <f t="shared" ca="1" si="453"/>
        <v>1.0090596596129187</v>
      </c>
      <c r="AW740" s="74">
        <f ca="1">PRODUCT(AV$4:AV740)</f>
        <v>719.13639556190458</v>
      </c>
      <c r="BO740" s="70">
        <f t="shared" si="464"/>
        <v>737</v>
      </c>
      <c r="BP740" s="171">
        <f t="shared" ca="1" si="467"/>
        <v>0.1143</v>
      </c>
      <c r="BQ740" s="172">
        <f t="shared" ca="1" si="454"/>
        <v>9.059659612918658E-3</v>
      </c>
      <c r="BR740" s="172">
        <f t="shared" ca="1" si="466"/>
        <v>1.3905567930804609E-3</v>
      </c>
    </row>
    <row r="741" spans="5:70">
      <c r="E741">
        <f t="shared" si="468"/>
        <v>738</v>
      </c>
      <c r="F741" s="64">
        <f t="shared" si="455"/>
        <v>116.41666666666394</v>
      </c>
      <c r="G741" s="55">
        <f t="shared" si="436"/>
        <v>0</v>
      </c>
      <c r="H741" s="78">
        <f t="shared" si="465"/>
        <v>1</v>
      </c>
      <c r="I741" s="79">
        <f t="shared" ca="1" si="444"/>
        <v>25434657.825680863</v>
      </c>
      <c r="J741" s="79">
        <f t="shared" ca="1" si="437"/>
        <v>230429.3422717264</v>
      </c>
      <c r="K741" s="80">
        <f t="shared" ca="1" si="438"/>
        <v>-20</v>
      </c>
      <c r="L741" s="80">
        <f t="shared" ca="1" si="445"/>
        <v>-21195.548188067387</v>
      </c>
      <c r="M741" s="80">
        <f t="shared" ca="1" si="469"/>
        <v>0</v>
      </c>
      <c r="N741" s="80">
        <f t="shared" ca="1" si="446"/>
        <v>0</v>
      </c>
      <c r="O741" s="81">
        <f t="shared" ca="1" si="439"/>
        <v>-1944.1138067905574</v>
      </c>
      <c r="P741" s="79">
        <f t="shared" ca="1" si="440"/>
        <v>25641927.50595773</v>
      </c>
      <c r="R741">
        <f t="shared" ca="1" si="447"/>
        <v>858</v>
      </c>
      <c r="S741" s="78">
        <f t="shared" ca="1" si="456"/>
        <v>126.41666666666318</v>
      </c>
      <c r="T741" s="55">
        <f t="shared" ca="1" si="448"/>
        <v>0</v>
      </c>
      <c r="U741" s="78">
        <f t="shared" ca="1" si="449"/>
        <v>4.1504550867967176E-5</v>
      </c>
      <c r="V741" s="79">
        <f t="shared" ca="1" si="457"/>
        <v>3317.1031373248425</v>
      </c>
      <c r="W741" s="79">
        <f t="shared" ca="1" si="441"/>
        <v>30.051825325107647</v>
      </c>
      <c r="X741" s="80">
        <f t="shared" ca="1" si="458"/>
        <v>-8.3009101735934349E-4</v>
      </c>
      <c r="Y741" s="80">
        <f t="shared" ca="1" si="459"/>
        <v>-1.3821263072186845</v>
      </c>
      <c r="Z741" s="80">
        <f t="shared" ca="1" si="450"/>
        <v>0</v>
      </c>
      <c r="AA741" s="80">
        <f t="shared" ca="1" si="460"/>
        <v>0</v>
      </c>
      <c r="AB741" s="81">
        <f t="shared" ca="1" si="442"/>
        <v>-8.0689570387056E-2</v>
      </c>
      <c r="AC741" s="79">
        <f t="shared" ca="1" si="443"/>
        <v>3345.691316681327</v>
      </c>
      <c r="AE741" s="55">
        <f t="shared" ca="1" si="461"/>
        <v>0</v>
      </c>
      <c r="AF741" s="78">
        <f t="shared" ca="1" si="462"/>
        <v>4.1504550867967176E-5</v>
      </c>
      <c r="AR741" s="69">
        <f t="shared" si="451"/>
        <v>62</v>
      </c>
      <c r="AS741" s="70">
        <f t="shared" si="463"/>
        <v>738</v>
      </c>
      <c r="AT741" s="71">
        <f t="shared" ca="1" si="470"/>
        <v>1.2986366632633738E-3</v>
      </c>
      <c r="AU741" s="72">
        <f t="shared" ca="1" si="452"/>
        <v>9.059659612918658E-3</v>
      </c>
      <c r="AV741" s="73">
        <f t="shared" ca="1" si="453"/>
        <v>1.0090596596129187</v>
      </c>
      <c r="AW741" s="74">
        <f ca="1">PRODUCT(AV$4:AV741)</f>
        <v>725.65152652095662</v>
      </c>
      <c r="BO741" s="70">
        <f t="shared" si="464"/>
        <v>738</v>
      </c>
      <c r="BP741" s="171">
        <f t="shared" ca="1" si="467"/>
        <v>0.1143</v>
      </c>
      <c r="BQ741" s="172">
        <f t="shared" ca="1" si="454"/>
        <v>9.059659612918658E-3</v>
      </c>
      <c r="BR741" s="172">
        <f t="shared" ca="1" si="466"/>
        <v>1.3780719304683005E-3</v>
      </c>
    </row>
    <row r="742" spans="5:70">
      <c r="E742">
        <f t="shared" si="468"/>
        <v>739</v>
      </c>
      <c r="F742" s="64">
        <f t="shared" si="455"/>
        <v>116.49999999999727</v>
      </c>
      <c r="G742" s="55">
        <f t="shared" si="436"/>
        <v>0</v>
      </c>
      <c r="H742" s="78">
        <f t="shared" si="465"/>
        <v>1</v>
      </c>
      <c r="I742" s="79">
        <f t="shared" ca="1" si="444"/>
        <v>25641927.50595773</v>
      </c>
      <c r="J742" s="79">
        <f t="shared" ca="1" si="437"/>
        <v>232307.13502311331</v>
      </c>
      <c r="K742" s="80">
        <f t="shared" ca="1" si="438"/>
        <v>-20</v>
      </c>
      <c r="L742" s="80">
        <f t="shared" ca="1" si="445"/>
        <v>-21368.272921631444</v>
      </c>
      <c r="M742" s="80">
        <f t="shared" ca="1" si="469"/>
        <v>0</v>
      </c>
      <c r="N742" s="80">
        <f t="shared" ca="1" si="446"/>
        <v>0</v>
      </c>
      <c r="O742" s="81">
        <f t="shared" ca="1" si="439"/>
        <v>-1944.1138067905574</v>
      </c>
      <c r="P742" s="79">
        <f t="shared" ca="1" si="440"/>
        <v>25850902.254252419</v>
      </c>
      <c r="R742">
        <f t="shared" ca="1" si="447"/>
        <v>859</v>
      </c>
      <c r="S742" s="78">
        <f t="shared" ca="1" si="456"/>
        <v>126.4999999999965</v>
      </c>
      <c r="T742" s="55">
        <f t="shared" ca="1" si="448"/>
        <v>0</v>
      </c>
      <c r="U742" s="78">
        <f t="shared" ca="1" si="449"/>
        <v>4.1504550867967176E-5</v>
      </c>
      <c r="V742" s="79">
        <f t="shared" ca="1" si="457"/>
        <v>3345.691316681327</v>
      </c>
      <c r="W742" s="79">
        <f t="shared" ca="1" si="441"/>
        <v>30.310824499030467</v>
      </c>
      <c r="X742" s="80">
        <f t="shared" ca="1" si="458"/>
        <v>-8.3009101735934349E-4</v>
      </c>
      <c r="Y742" s="80">
        <f t="shared" ca="1" si="459"/>
        <v>-1.3940380486172197</v>
      </c>
      <c r="Z742" s="80">
        <f t="shared" ca="1" si="450"/>
        <v>0</v>
      </c>
      <c r="AA742" s="80">
        <f t="shared" ca="1" si="460"/>
        <v>0</v>
      </c>
      <c r="AB742" s="81">
        <f t="shared" ca="1" si="442"/>
        <v>-8.0689570387056E-2</v>
      </c>
      <c r="AC742" s="79">
        <f t="shared" ca="1" si="443"/>
        <v>3374.5265834703355</v>
      </c>
      <c r="AE742" s="55">
        <f t="shared" ca="1" si="461"/>
        <v>0</v>
      </c>
      <c r="AF742" s="78">
        <f t="shared" ca="1" si="462"/>
        <v>4.1504550867967176E-5</v>
      </c>
      <c r="AR742" s="69">
        <f t="shared" si="451"/>
        <v>62</v>
      </c>
      <c r="AS742" s="70">
        <f t="shared" si="463"/>
        <v>739</v>
      </c>
      <c r="AT742" s="71">
        <f t="shared" ca="1" si="470"/>
        <v>1.2868714571333511E-3</v>
      </c>
      <c r="AU742" s="72">
        <f t="shared" ca="1" si="452"/>
        <v>9.059659612918658E-3</v>
      </c>
      <c r="AV742" s="73">
        <f t="shared" ca="1" si="453"/>
        <v>1.0090596596129187</v>
      </c>
      <c r="AW742" s="74">
        <f ca="1">PRODUCT(AV$4:AV742)</f>
        <v>732.22568234883136</v>
      </c>
      <c r="BO742" s="70">
        <f t="shared" si="464"/>
        <v>739</v>
      </c>
      <c r="BP742" s="171">
        <f t="shared" ca="1" si="467"/>
        <v>0.1143</v>
      </c>
      <c r="BQ742" s="172">
        <f t="shared" ca="1" si="454"/>
        <v>9.059659612918658E-3</v>
      </c>
      <c r="BR742" s="172">
        <f t="shared" ca="1" si="466"/>
        <v>1.3656991609365665E-3</v>
      </c>
    </row>
    <row r="743" spans="5:70">
      <c r="E743">
        <f t="shared" si="468"/>
        <v>740</v>
      </c>
      <c r="F743" s="64">
        <f t="shared" si="455"/>
        <v>116.5833333333306</v>
      </c>
      <c r="G743" s="55">
        <f t="shared" si="436"/>
        <v>0</v>
      </c>
      <c r="H743" s="78">
        <f t="shared" si="465"/>
        <v>1</v>
      </c>
      <c r="I743" s="79">
        <f t="shared" ca="1" si="444"/>
        <v>25850902.254252419</v>
      </c>
      <c r="J743" s="79">
        <f t="shared" ca="1" si="437"/>
        <v>234200.37511035852</v>
      </c>
      <c r="K743" s="80">
        <f t="shared" ca="1" si="438"/>
        <v>-20</v>
      </c>
      <c r="L743" s="80">
        <f t="shared" ca="1" si="445"/>
        <v>-21542.418545210352</v>
      </c>
      <c r="M743" s="80">
        <f t="shared" ca="1" si="469"/>
        <v>0</v>
      </c>
      <c r="N743" s="80">
        <f t="shared" ca="1" si="446"/>
        <v>0</v>
      </c>
      <c r="O743" s="81">
        <f t="shared" ca="1" si="439"/>
        <v>-1944.1138067905574</v>
      </c>
      <c r="P743" s="79">
        <f t="shared" ca="1" si="440"/>
        <v>26061596.097010776</v>
      </c>
      <c r="R743">
        <f t="shared" ca="1" si="447"/>
        <v>860</v>
      </c>
      <c r="S743" s="78">
        <f t="shared" ca="1" si="456"/>
        <v>126.58333333332983</v>
      </c>
      <c r="T743" s="55">
        <f t="shared" ca="1" si="448"/>
        <v>0</v>
      </c>
      <c r="U743" s="78">
        <f t="shared" ca="1" si="449"/>
        <v>4.1504550867967176E-5</v>
      </c>
      <c r="V743" s="79">
        <f t="shared" ca="1" si="457"/>
        <v>3374.5265834703355</v>
      </c>
      <c r="W743" s="79">
        <f t="shared" ca="1" si="441"/>
        <v>30.572062200986579</v>
      </c>
      <c r="X743" s="80">
        <f t="shared" ca="1" si="458"/>
        <v>-8.3009101735934349E-4</v>
      </c>
      <c r="Y743" s="80">
        <f t="shared" ca="1" si="459"/>
        <v>-1.4060527431126399</v>
      </c>
      <c r="Z743" s="80">
        <f t="shared" ca="1" si="450"/>
        <v>0</v>
      </c>
      <c r="AA743" s="80">
        <f t="shared" ca="1" si="460"/>
        <v>0</v>
      </c>
      <c r="AB743" s="81">
        <f t="shared" ca="1" si="442"/>
        <v>-8.0689570387056E-2</v>
      </c>
      <c r="AC743" s="79">
        <f t="shared" ca="1" si="443"/>
        <v>3403.6110732668053</v>
      </c>
      <c r="AE743" s="55">
        <f t="shared" ca="1" si="461"/>
        <v>0</v>
      </c>
      <c r="AF743" s="78">
        <f t="shared" ca="1" si="462"/>
        <v>4.1504550867967176E-5</v>
      </c>
      <c r="AR743" s="69">
        <f t="shared" si="451"/>
        <v>62</v>
      </c>
      <c r="AS743" s="70">
        <f t="shared" si="463"/>
        <v>740</v>
      </c>
      <c r="AT743" s="71">
        <f t="shared" ca="1" si="470"/>
        <v>1.2752128397661422E-3</v>
      </c>
      <c r="AU743" s="72">
        <f t="shared" ca="1" si="452"/>
        <v>9.059659612918658E-3</v>
      </c>
      <c r="AV743" s="73">
        <f t="shared" ca="1" si="453"/>
        <v>1.0090596596129187</v>
      </c>
      <c r="AW743" s="74">
        <f ca="1">PRODUCT(AV$4:AV743)</f>
        <v>738.85939779074886</v>
      </c>
      <c r="BO743" s="70">
        <f t="shared" si="464"/>
        <v>740</v>
      </c>
      <c r="BP743" s="171">
        <f t="shared" ca="1" si="467"/>
        <v>0.1143</v>
      </c>
      <c r="BQ743" s="172">
        <f t="shared" ca="1" si="454"/>
        <v>9.059659612918658E-3</v>
      </c>
      <c r="BR743" s="172">
        <f t="shared" ca="1" si="466"/>
        <v>1.3534374780778144E-3</v>
      </c>
    </row>
    <row r="744" spans="5:70">
      <c r="E744">
        <f t="shared" si="468"/>
        <v>741</v>
      </c>
      <c r="F744" s="64">
        <f t="shared" si="455"/>
        <v>116.66666666666393</v>
      </c>
      <c r="G744" s="55">
        <f t="shared" si="436"/>
        <v>0</v>
      </c>
      <c r="H744" s="78">
        <f t="shared" si="465"/>
        <v>1</v>
      </c>
      <c r="I744" s="79">
        <f t="shared" ca="1" si="444"/>
        <v>26061596.097010776</v>
      </c>
      <c r="J744" s="79">
        <f t="shared" ca="1" si="437"/>
        <v>236109.18960828707</v>
      </c>
      <c r="K744" s="80">
        <f t="shared" ca="1" si="438"/>
        <v>-20</v>
      </c>
      <c r="L744" s="80">
        <f t="shared" ca="1" si="445"/>
        <v>-21717.996747508983</v>
      </c>
      <c r="M744" s="80">
        <f t="shared" ca="1" si="469"/>
        <v>0</v>
      </c>
      <c r="N744" s="80">
        <f t="shared" ca="1" si="446"/>
        <v>0</v>
      </c>
      <c r="O744" s="81">
        <f t="shared" ca="1" si="439"/>
        <v>-1944.1138067905574</v>
      </c>
      <c r="P744" s="79">
        <f t="shared" ca="1" si="440"/>
        <v>26274023.176064763</v>
      </c>
      <c r="R744">
        <f t="shared" ca="1" si="447"/>
        <v>861</v>
      </c>
      <c r="S744" s="78">
        <f t="shared" ca="1" si="456"/>
        <v>126.66666666666316</v>
      </c>
      <c r="T744" s="55">
        <f t="shared" ca="1" si="448"/>
        <v>0</v>
      </c>
      <c r="U744" s="78">
        <f t="shared" ca="1" si="449"/>
        <v>4.1504550867967176E-5</v>
      </c>
      <c r="V744" s="79">
        <f t="shared" ca="1" si="457"/>
        <v>3403.6110732668053</v>
      </c>
      <c r="W744" s="79">
        <f t="shared" ca="1" si="441"/>
        <v>30.835557778558002</v>
      </c>
      <c r="X744" s="80">
        <f t="shared" ca="1" si="458"/>
        <v>-8.3009101735934349E-4</v>
      </c>
      <c r="Y744" s="80">
        <f t="shared" ca="1" si="459"/>
        <v>-1.4181712805278357</v>
      </c>
      <c r="Z744" s="80">
        <f t="shared" ca="1" si="450"/>
        <v>0</v>
      </c>
      <c r="AA744" s="80">
        <f t="shared" ca="1" si="460"/>
        <v>0</v>
      </c>
      <c r="AB744" s="81">
        <f t="shared" ca="1" si="442"/>
        <v>-8.0689570387056E-2</v>
      </c>
      <c r="AC744" s="79">
        <f t="shared" ca="1" si="443"/>
        <v>3432.9469401034307</v>
      </c>
      <c r="AE744" s="55">
        <f t="shared" ca="1" si="461"/>
        <v>0</v>
      </c>
      <c r="AF744" s="78">
        <f t="shared" ca="1" si="462"/>
        <v>4.1504550867967176E-5</v>
      </c>
      <c r="AR744" s="69">
        <f t="shared" si="451"/>
        <v>62</v>
      </c>
      <c r="AS744" s="70">
        <f t="shared" si="463"/>
        <v>741</v>
      </c>
      <c r="AT744" s="71">
        <f t="shared" ca="1" si="470"/>
        <v>1.2636598455038376E-3</v>
      </c>
      <c r="AU744" s="72">
        <f t="shared" ca="1" si="452"/>
        <v>9.059659612918658E-3</v>
      </c>
      <c r="AV744" s="73">
        <f t="shared" ca="1" si="453"/>
        <v>1.0090596596129187</v>
      </c>
      <c r="AW744" s="74">
        <f ca="1">PRODUCT(AV$4:AV744)</f>
        <v>745.55321243653907</v>
      </c>
      <c r="BO744" s="70">
        <f t="shared" si="464"/>
        <v>741</v>
      </c>
      <c r="BP744" s="171">
        <f t="shared" ca="1" si="467"/>
        <v>0.1143</v>
      </c>
      <c r="BQ744" s="172">
        <f t="shared" ca="1" si="454"/>
        <v>9.059659612918658E-3</v>
      </c>
      <c r="BR744" s="172">
        <f t="shared" ca="1" si="466"/>
        <v>1.3412858845204467E-3</v>
      </c>
    </row>
    <row r="745" spans="5:70">
      <c r="E745">
        <f t="shared" si="468"/>
        <v>742</v>
      </c>
      <c r="F745" s="64">
        <f t="shared" si="455"/>
        <v>116.74999999999726</v>
      </c>
      <c r="G745" s="55">
        <f t="shared" si="436"/>
        <v>0</v>
      </c>
      <c r="H745" s="78">
        <f t="shared" si="465"/>
        <v>1</v>
      </c>
      <c r="I745" s="79">
        <f t="shared" ca="1" si="444"/>
        <v>26274023.176064763</v>
      </c>
      <c r="J745" s="79">
        <f t="shared" ca="1" si="437"/>
        <v>238033.70663708274</v>
      </c>
      <c r="K745" s="80">
        <f t="shared" ca="1" si="438"/>
        <v>-20</v>
      </c>
      <c r="L745" s="80">
        <f t="shared" ca="1" si="445"/>
        <v>-21895.019313387304</v>
      </c>
      <c r="M745" s="80">
        <f t="shared" ca="1" si="469"/>
        <v>0</v>
      </c>
      <c r="N745" s="80">
        <f t="shared" ca="1" si="446"/>
        <v>0</v>
      </c>
      <c r="O745" s="81">
        <f t="shared" ca="1" si="439"/>
        <v>-1944.1138067905574</v>
      </c>
      <c r="P745" s="79">
        <f t="shared" ca="1" si="440"/>
        <v>26488197.749581669</v>
      </c>
      <c r="R745">
        <f t="shared" ca="1" si="447"/>
        <v>862</v>
      </c>
      <c r="S745" s="78">
        <f t="shared" ca="1" si="456"/>
        <v>126.74999999999649</v>
      </c>
      <c r="T745" s="55">
        <f t="shared" ca="1" si="448"/>
        <v>0</v>
      </c>
      <c r="U745" s="78">
        <f t="shared" ca="1" si="449"/>
        <v>4.1504550867967176E-5</v>
      </c>
      <c r="V745" s="79">
        <f t="shared" ca="1" si="457"/>
        <v>3432.9469401034307</v>
      </c>
      <c r="W745" s="79">
        <f t="shared" ca="1" si="441"/>
        <v>31.101330746547738</v>
      </c>
      <c r="X745" s="80">
        <f t="shared" ca="1" si="458"/>
        <v>-8.3009101735934349E-4</v>
      </c>
      <c r="Y745" s="80">
        <f t="shared" ca="1" si="459"/>
        <v>-1.4303945583764295</v>
      </c>
      <c r="Z745" s="80">
        <f t="shared" ca="1" si="450"/>
        <v>0</v>
      </c>
      <c r="AA745" s="80">
        <f t="shared" ca="1" si="460"/>
        <v>0</v>
      </c>
      <c r="AB745" s="81">
        <f t="shared" ca="1" si="442"/>
        <v>-8.0689570387056E-2</v>
      </c>
      <c r="AC745" s="79">
        <f t="shared" ca="1" si="443"/>
        <v>3462.5363566301976</v>
      </c>
      <c r="AE745" s="55">
        <f t="shared" ca="1" si="461"/>
        <v>0</v>
      </c>
      <c r="AF745" s="78">
        <f t="shared" ca="1" si="462"/>
        <v>4.1504550867967176E-5</v>
      </c>
      <c r="AR745" s="69">
        <f t="shared" si="451"/>
        <v>62</v>
      </c>
      <c r="AS745" s="70">
        <f t="shared" si="463"/>
        <v>742</v>
      </c>
      <c r="AT745" s="71">
        <f t="shared" ca="1" si="470"/>
        <v>1.2522115174370594E-3</v>
      </c>
      <c r="AU745" s="72">
        <f t="shared" ca="1" si="452"/>
        <v>9.059659612918658E-3</v>
      </c>
      <c r="AV745" s="73">
        <f t="shared" ca="1" si="453"/>
        <v>1.0090596596129187</v>
      </c>
      <c r="AW745" s="74">
        <f ca="1">PRODUCT(AV$4:AV745)</f>
        <v>752.30767076453219</v>
      </c>
      <c r="BO745" s="70">
        <f t="shared" si="464"/>
        <v>742</v>
      </c>
      <c r="BP745" s="171">
        <f t="shared" ca="1" si="467"/>
        <v>0.1143</v>
      </c>
      <c r="BQ745" s="172">
        <f t="shared" ca="1" si="454"/>
        <v>9.059659612918658E-3</v>
      </c>
      <c r="BR745" s="172">
        <f t="shared" ca="1" si="466"/>
        <v>1.3292433918475862E-3</v>
      </c>
    </row>
    <row r="746" spans="5:70">
      <c r="E746">
        <f t="shared" si="468"/>
        <v>743</v>
      </c>
      <c r="F746" s="64">
        <f t="shared" si="455"/>
        <v>116.83333333333059</v>
      </c>
      <c r="G746" s="55">
        <f t="shared" si="436"/>
        <v>0</v>
      </c>
      <c r="H746" s="78">
        <f t="shared" si="465"/>
        <v>1</v>
      </c>
      <c r="I746" s="79">
        <f t="shared" ca="1" si="444"/>
        <v>26488197.749581669</v>
      </c>
      <c r="J746" s="79">
        <f t="shared" ca="1" si="437"/>
        <v>239974.05537088792</v>
      </c>
      <c r="K746" s="80">
        <f t="shared" ca="1" si="438"/>
        <v>-20</v>
      </c>
      <c r="L746" s="80">
        <f t="shared" ca="1" si="445"/>
        <v>-22073.498124651393</v>
      </c>
      <c r="M746" s="80">
        <f t="shared" ca="1" si="469"/>
        <v>0</v>
      </c>
      <c r="N746" s="80">
        <f t="shared" ca="1" si="446"/>
        <v>0</v>
      </c>
      <c r="O746" s="81">
        <f t="shared" ca="1" si="439"/>
        <v>-1944.1138067905574</v>
      </c>
      <c r="P746" s="79">
        <f t="shared" ca="1" si="440"/>
        <v>26704134.193021115</v>
      </c>
      <c r="R746">
        <f t="shared" ca="1" si="447"/>
        <v>863</v>
      </c>
      <c r="S746" s="78">
        <f t="shared" ca="1" si="456"/>
        <v>126.83333333332982</v>
      </c>
      <c r="T746" s="55">
        <f t="shared" ca="1" si="448"/>
        <v>0</v>
      </c>
      <c r="U746" s="78">
        <f t="shared" ca="1" si="449"/>
        <v>4.1504550867967176E-5</v>
      </c>
      <c r="V746" s="79">
        <f t="shared" ca="1" si="457"/>
        <v>3462.5363566301976</v>
      </c>
      <c r="W746" s="79">
        <f t="shared" ca="1" si="441"/>
        <v>31.369400788425118</v>
      </c>
      <c r="X746" s="80">
        <f t="shared" ca="1" si="458"/>
        <v>-8.3009101735934349E-4</v>
      </c>
      <c r="Y746" s="80">
        <f t="shared" ca="1" si="459"/>
        <v>-1.4427234819292492</v>
      </c>
      <c r="Z746" s="80">
        <f t="shared" ca="1" si="450"/>
        <v>0</v>
      </c>
      <c r="AA746" s="80">
        <f t="shared" ca="1" si="460"/>
        <v>0</v>
      </c>
      <c r="AB746" s="81">
        <f t="shared" ca="1" si="442"/>
        <v>-8.0689570387056E-2</v>
      </c>
      <c r="AC746" s="79">
        <f t="shared" ca="1" si="443"/>
        <v>3492.3815142752892</v>
      </c>
      <c r="AE746" s="55">
        <f t="shared" ca="1" si="461"/>
        <v>0</v>
      </c>
      <c r="AF746" s="78">
        <f t="shared" ca="1" si="462"/>
        <v>4.1504550867967176E-5</v>
      </c>
      <c r="AR746" s="69">
        <f t="shared" si="451"/>
        <v>62</v>
      </c>
      <c r="AS746" s="70">
        <f t="shared" si="463"/>
        <v>743</v>
      </c>
      <c r="AT746" s="71">
        <f t="shared" ca="1" si="470"/>
        <v>1.2408669073257033E-3</v>
      </c>
      <c r="AU746" s="72">
        <f t="shared" ca="1" si="452"/>
        <v>9.059659612918658E-3</v>
      </c>
      <c r="AV746" s="73">
        <f t="shared" ca="1" si="453"/>
        <v>1.0090596596129187</v>
      </c>
      <c r="AW746" s="74">
        <f ca="1">PRODUCT(AV$4:AV746)</f>
        <v>759.12332218584652</v>
      </c>
      <c r="BO746" s="70">
        <f t="shared" si="464"/>
        <v>743</v>
      </c>
      <c r="BP746" s="171">
        <f t="shared" ca="1" si="467"/>
        <v>0.1143</v>
      </c>
      <c r="BQ746" s="172">
        <f t="shared" ca="1" si="454"/>
        <v>9.059659612918658E-3</v>
      </c>
      <c r="BR746" s="172">
        <f t="shared" ca="1" si="466"/>
        <v>1.3173090205166778E-3</v>
      </c>
    </row>
    <row r="747" spans="5:70">
      <c r="E747">
        <f t="shared" si="468"/>
        <v>744</v>
      </c>
      <c r="F747" s="64">
        <f t="shared" si="455"/>
        <v>116.91666666666391</v>
      </c>
      <c r="G747" s="55">
        <f t="shared" si="436"/>
        <v>0</v>
      </c>
      <c r="H747" s="78">
        <f t="shared" si="465"/>
        <v>1</v>
      </c>
      <c r="I747" s="79">
        <f t="shared" ca="1" si="444"/>
        <v>26704134.193021115</v>
      </c>
      <c r="J747" s="79">
        <f t="shared" ca="1" si="437"/>
        <v>241930.36604647356</v>
      </c>
      <c r="K747" s="80">
        <f t="shared" ca="1" si="438"/>
        <v>-20</v>
      </c>
      <c r="L747" s="80">
        <f t="shared" ca="1" si="445"/>
        <v>-22253.44516085093</v>
      </c>
      <c r="M747" s="80">
        <f t="shared" ca="1" si="469"/>
        <v>0</v>
      </c>
      <c r="N747" s="80">
        <f t="shared" ca="1" si="446"/>
        <v>0</v>
      </c>
      <c r="O747" s="81">
        <f t="shared" ca="1" si="439"/>
        <v>-1944.1138067905574</v>
      </c>
      <c r="P747" s="79">
        <f t="shared" ca="1" si="440"/>
        <v>26921847.000099946</v>
      </c>
      <c r="R747">
        <f t="shared" ca="1" si="447"/>
        <v>864</v>
      </c>
      <c r="S747" s="78">
        <f t="shared" ca="1" si="456"/>
        <v>126.91666666666315</v>
      </c>
      <c r="T747" s="55">
        <f t="shared" ca="1" si="448"/>
        <v>0</v>
      </c>
      <c r="U747" s="78">
        <f t="shared" ca="1" si="449"/>
        <v>4.1504550867967176E-5</v>
      </c>
      <c r="V747" s="79">
        <f t="shared" ca="1" si="457"/>
        <v>3492.3815142752892</v>
      </c>
      <c r="W747" s="79">
        <f t="shared" ca="1" si="441"/>
        <v>31.639787757783544</v>
      </c>
      <c r="X747" s="80">
        <f t="shared" ca="1" si="458"/>
        <v>-8.3009101735934349E-4</v>
      </c>
      <c r="Y747" s="80">
        <f t="shared" ca="1" si="459"/>
        <v>-1.4551589642813705</v>
      </c>
      <c r="Z747" s="80">
        <f t="shared" ca="1" si="450"/>
        <v>0</v>
      </c>
      <c r="AA747" s="80">
        <f t="shared" ca="1" si="460"/>
        <v>0</v>
      </c>
      <c r="AB747" s="81">
        <f t="shared" ca="1" si="442"/>
        <v>-8.0689570387056E-2</v>
      </c>
      <c r="AC747" s="79">
        <f t="shared" ca="1" si="443"/>
        <v>3522.4846234073866</v>
      </c>
      <c r="AE747" s="55">
        <f t="shared" ca="1" si="461"/>
        <v>0</v>
      </c>
      <c r="AF747" s="78">
        <f t="shared" ca="1" si="462"/>
        <v>4.1504550867967176E-5</v>
      </c>
      <c r="AR747" s="69">
        <f t="shared" si="451"/>
        <v>62</v>
      </c>
      <c r="AS747" s="70">
        <f t="shared" si="463"/>
        <v>744</v>
      </c>
      <c r="AT747" s="71">
        <f t="shared" ca="1" si="470"/>
        <v>1.2296250755203973E-3</v>
      </c>
      <c r="AU747" s="72">
        <f t="shared" ca="1" si="452"/>
        <v>9.059659612918658E-3</v>
      </c>
      <c r="AV747" s="73">
        <f t="shared" ca="1" si="453"/>
        <v>1.0090596596129187</v>
      </c>
      <c r="AW747" s="74">
        <f ca="1">PRODUCT(AV$4:AV747)</f>
        <v>766.0007210890783</v>
      </c>
      <c r="BO747" s="70">
        <f t="shared" si="464"/>
        <v>744</v>
      </c>
      <c r="BP747" s="171">
        <f t="shared" ca="1" si="467"/>
        <v>0.1143</v>
      </c>
      <c r="BQ747" s="172">
        <f t="shared" ca="1" si="454"/>
        <v>9.059659612918658E-3</v>
      </c>
      <c r="BR747" s="172">
        <f t="shared" ca="1" si="466"/>
        <v>1.3054817997798123E-3</v>
      </c>
    </row>
    <row r="748" spans="5:70">
      <c r="E748">
        <f t="shared" si="468"/>
        <v>745</v>
      </c>
      <c r="F748" s="64">
        <f t="shared" si="455"/>
        <v>116.99999999999724</v>
      </c>
      <c r="G748" s="55">
        <f t="shared" si="436"/>
        <v>0</v>
      </c>
      <c r="H748" s="78">
        <f t="shared" si="465"/>
        <v>1</v>
      </c>
      <c r="I748" s="79">
        <f t="shared" ca="1" si="444"/>
        <v>26921847.000099946</v>
      </c>
      <c r="J748" s="79">
        <f t="shared" ca="1" si="437"/>
        <v>243902.7699719808</v>
      </c>
      <c r="K748" s="80">
        <f t="shared" ca="1" si="438"/>
        <v>-20</v>
      </c>
      <c r="L748" s="80">
        <f t="shared" ca="1" si="445"/>
        <v>-22434.872500083289</v>
      </c>
      <c r="M748" s="80">
        <f t="shared" ca="1" si="469"/>
        <v>-201913.85250074958</v>
      </c>
      <c r="N748" s="80">
        <f t="shared" ca="1" si="446"/>
        <v>0</v>
      </c>
      <c r="O748" s="81">
        <f t="shared" ca="1" si="439"/>
        <v>-1944.1138067905574</v>
      </c>
      <c r="P748" s="79">
        <f t="shared" ca="1" si="440"/>
        <v>26939436.931264304</v>
      </c>
      <c r="R748">
        <f t="shared" ca="1" si="447"/>
        <v>865</v>
      </c>
      <c r="S748" s="78">
        <f t="shared" ca="1" si="456"/>
        <v>126.99999999999648</v>
      </c>
      <c r="T748" s="55">
        <f t="shared" ca="1" si="448"/>
        <v>0</v>
      </c>
      <c r="U748" s="78">
        <f t="shared" ca="1" si="449"/>
        <v>4.1504550867967176E-5</v>
      </c>
      <c r="V748" s="79">
        <f t="shared" ca="1" si="457"/>
        <v>3522.4846234073866</v>
      </c>
      <c r="W748" s="79">
        <f t="shared" ca="1" si="441"/>
        <v>31.912511679810891</v>
      </c>
      <c r="X748" s="80">
        <f t="shared" ca="1" si="458"/>
        <v>-8.3009101735934349E-4</v>
      </c>
      <c r="Y748" s="80">
        <f t="shared" ca="1" si="459"/>
        <v>-1.4677019264197446</v>
      </c>
      <c r="Z748" s="80">
        <f t="shared" ca="1" si="450"/>
        <v>-26.418634675555399</v>
      </c>
      <c r="AA748" s="80">
        <f t="shared" ca="1" si="460"/>
        <v>0</v>
      </c>
      <c r="AB748" s="81">
        <f t="shared" ca="1" si="442"/>
        <v>-8.0689570387056E-2</v>
      </c>
      <c r="AC748" s="79">
        <f t="shared" ca="1" si="443"/>
        <v>3526.4292788238181</v>
      </c>
      <c r="AE748" s="55">
        <f t="shared" ca="1" si="461"/>
        <v>0</v>
      </c>
      <c r="AF748" s="78">
        <f t="shared" ca="1" si="462"/>
        <v>4.1504550867967176E-5</v>
      </c>
      <c r="AR748" s="69">
        <f t="shared" si="451"/>
        <v>63</v>
      </c>
      <c r="AS748" s="70">
        <f t="shared" si="463"/>
        <v>745</v>
      </c>
      <c r="AT748" s="71">
        <f t="shared" ca="1" si="470"/>
        <v>1.2184850908846731E-3</v>
      </c>
      <c r="AU748" s="72">
        <f t="shared" ca="1" si="452"/>
        <v>9.059659612918658E-3</v>
      </c>
      <c r="AV748" s="73">
        <f t="shared" ca="1" si="453"/>
        <v>1.0090596596129187</v>
      </c>
      <c r="AW748" s="74">
        <f ca="1">PRODUCT(AV$4:AV748)</f>
        <v>772.9404268853956</v>
      </c>
      <c r="BO748" s="70">
        <f t="shared" si="464"/>
        <v>745</v>
      </c>
      <c r="BP748" s="171">
        <f t="shared" ca="1" si="467"/>
        <v>0.1143</v>
      </c>
      <c r="BQ748" s="172">
        <f t="shared" ca="1" si="454"/>
        <v>9.059659612918658E-3</v>
      </c>
      <c r="BR748" s="172">
        <f t="shared" ca="1" si="466"/>
        <v>1.2937607676047648E-3</v>
      </c>
    </row>
    <row r="749" spans="5:70">
      <c r="E749">
        <f t="shared" si="468"/>
        <v>746</v>
      </c>
      <c r="F749" s="64">
        <f t="shared" si="455"/>
        <v>117.08333333333057</v>
      </c>
      <c r="G749" s="55">
        <f t="shared" si="436"/>
        <v>0</v>
      </c>
      <c r="H749" s="78">
        <f t="shared" si="465"/>
        <v>1</v>
      </c>
      <c r="I749" s="79">
        <f t="shared" ca="1" si="444"/>
        <v>26939436.931264304</v>
      </c>
      <c r="J749" s="79">
        <f t="shared" ca="1" si="437"/>
        <v>244062.12876094456</v>
      </c>
      <c r="K749" s="80">
        <f t="shared" ca="1" si="438"/>
        <v>-20</v>
      </c>
      <c r="L749" s="80">
        <f t="shared" ca="1" si="445"/>
        <v>-22449.530776053587</v>
      </c>
      <c r="M749" s="80">
        <f t="shared" ca="1" si="469"/>
        <v>0</v>
      </c>
      <c r="N749" s="80">
        <f t="shared" ca="1" si="446"/>
        <v>0</v>
      </c>
      <c r="O749" s="81">
        <f t="shared" ca="1" si="439"/>
        <v>-1944.1138067905574</v>
      </c>
      <c r="P749" s="79">
        <f t="shared" ca="1" si="440"/>
        <v>27159085.415442403</v>
      </c>
      <c r="R749">
        <f t="shared" ca="1" si="447"/>
        <v>866</v>
      </c>
      <c r="S749" s="78">
        <f t="shared" ca="1" si="456"/>
        <v>127.0833333333298</v>
      </c>
      <c r="T749" s="55">
        <f t="shared" ca="1" si="448"/>
        <v>0</v>
      </c>
      <c r="U749" s="78">
        <f t="shared" ca="1" si="449"/>
        <v>4.1504550867967176E-5</v>
      </c>
      <c r="V749" s="79">
        <f t="shared" ca="1" si="457"/>
        <v>3526.4292788238181</v>
      </c>
      <c r="W749" s="79">
        <f t="shared" ca="1" si="441"/>
        <v>31.948248915174013</v>
      </c>
      <c r="X749" s="80">
        <f t="shared" ca="1" si="458"/>
        <v>-8.3009101735934349E-4</v>
      </c>
      <c r="Y749" s="80">
        <f t="shared" ca="1" si="459"/>
        <v>-1.4693455328432576</v>
      </c>
      <c r="Z749" s="80">
        <f t="shared" ca="1" si="450"/>
        <v>0</v>
      </c>
      <c r="AA749" s="80">
        <f t="shared" ca="1" si="460"/>
        <v>0</v>
      </c>
      <c r="AB749" s="81">
        <f t="shared" ca="1" si="442"/>
        <v>-8.0689570387056E-2</v>
      </c>
      <c r="AC749" s="79">
        <f t="shared" ca="1" si="443"/>
        <v>3556.8266625447445</v>
      </c>
      <c r="AE749" s="55">
        <f t="shared" ca="1" si="461"/>
        <v>0</v>
      </c>
      <c r="AF749" s="78">
        <f t="shared" ca="1" si="462"/>
        <v>4.1504550867967176E-5</v>
      </c>
      <c r="AR749" s="69">
        <f t="shared" si="451"/>
        <v>63</v>
      </c>
      <c r="AS749" s="70">
        <f t="shared" si="463"/>
        <v>746</v>
      </c>
      <c r="AT749" s="71">
        <f t="shared" ca="1" si="470"/>
        <v>1.2074460307178417E-3</v>
      </c>
      <c r="AU749" s="72">
        <f t="shared" ca="1" si="452"/>
        <v>9.059659612918658E-3</v>
      </c>
      <c r="AV749" s="73">
        <f t="shared" ca="1" si="453"/>
        <v>1.0090596596129187</v>
      </c>
      <c r="AW749" s="74">
        <f ca="1">PRODUCT(AV$4:AV749)</f>
        <v>779.94300405404135</v>
      </c>
      <c r="BO749" s="70">
        <f t="shared" si="464"/>
        <v>746</v>
      </c>
      <c r="BP749" s="171">
        <f t="shared" ca="1" si="467"/>
        <v>0.1143</v>
      </c>
      <c r="BQ749" s="172">
        <f t="shared" ca="1" si="454"/>
        <v>9.059659612918658E-3</v>
      </c>
      <c r="BR749" s="172">
        <f t="shared" ca="1" si="466"/>
        <v>1.2821449705967428E-3</v>
      </c>
    </row>
    <row r="750" spans="5:70">
      <c r="E750">
        <f t="shared" si="468"/>
        <v>747</v>
      </c>
      <c r="F750" s="64">
        <f t="shared" si="455"/>
        <v>117.1666666666639</v>
      </c>
      <c r="G750" s="55">
        <f t="shared" si="436"/>
        <v>0</v>
      </c>
      <c r="H750" s="78">
        <f t="shared" si="465"/>
        <v>1</v>
      </c>
      <c r="I750" s="79">
        <f t="shared" ca="1" si="444"/>
        <v>27159085.415442403</v>
      </c>
      <c r="J750" s="79">
        <f t="shared" ca="1" si="437"/>
        <v>246052.06926209168</v>
      </c>
      <c r="K750" s="80">
        <f t="shared" ca="1" si="438"/>
        <v>-20</v>
      </c>
      <c r="L750" s="80">
        <f t="shared" ca="1" si="445"/>
        <v>-22632.571179535338</v>
      </c>
      <c r="M750" s="80">
        <f t="shared" ca="1" si="469"/>
        <v>0</v>
      </c>
      <c r="N750" s="80">
        <f t="shared" ca="1" si="446"/>
        <v>0</v>
      </c>
      <c r="O750" s="81">
        <f t="shared" ca="1" si="439"/>
        <v>-1944.1138067905574</v>
      </c>
      <c r="P750" s="79">
        <f t="shared" ca="1" si="440"/>
        <v>27380540.799718168</v>
      </c>
      <c r="R750">
        <f t="shared" ca="1" si="447"/>
        <v>867</v>
      </c>
      <c r="S750" s="78">
        <f t="shared" ca="1" si="456"/>
        <v>127.16666666666313</v>
      </c>
      <c r="T750" s="55">
        <f t="shared" ca="1" si="448"/>
        <v>0</v>
      </c>
      <c r="U750" s="78">
        <f t="shared" ca="1" si="449"/>
        <v>4.1504550867967176E-5</v>
      </c>
      <c r="V750" s="79">
        <f t="shared" ca="1" si="457"/>
        <v>3556.8266625447445</v>
      </c>
      <c r="W750" s="79">
        <f t="shared" ca="1" si="441"/>
        <v>32.223638864808883</v>
      </c>
      <c r="X750" s="80">
        <f t="shared" ca="1" si="458"/>
        <v>-8.3009101735934349E-4</v>
      </c>
      <c r="Y750" s="80">
        <f t="shared" ca="1" si="459"/>
        <v>-1.4820111093936437</v>
      </c>
      <c r="Z750" s="80">
        <f t="shared" ca="1" si="450"/>
        <v>0</v>
      </c>
      <c r="AA750" s="80">
        <f t="shared" ca="1" si="460"/>
        <v>0</v>
      </c>
      <c r="AB750" s="81">
        <f t="shared" ca="1" si="442"/>
        <v>-8.0689570387056E-2</v>
      </c>
      <c r="AC750" s="79">
        <f t="shared" ca="1" si="443"/>
        <v>3587.4867706387554</v>
      </c>
      <c r="AE750" s="55">
        <f t="shared" ca="1" si="461"/>
        <v>0</v>
      </c>
      <c r="AF750" s="78">
        <f t="shared" ca="1" si="462"/>
        <v>4.1504550867967176E-5</v>
      </c>
      <c r="AR750" s="69">
        <f t="shared" si="451"/>
        <v>63</v>
      </c>
      <c r="AS750" s="70">
        <f t="shared" si="463"/>
        <v>747</v>
      </c>
      <c r="AT750" s="71">
        <f t="shared" ca="1" si="470"/>
        <v>1.1965069806785683E-3</v>
      </c>
      <c r="AU750" s="72">
        <f t="shared" ca="1" si="452"/>
        <v>9.059659612918658E-3</v>
      </c>
      <c r="AV750" s="73">
        <f t="shared" ca="1" si="453"/>
        <v>1.0090596596129187</v>
      </c>
      <c r="AW750" s="74">
        <f ca="1">PRODUCT(AV$4:AV750)</f>
        <v>787.0090221882482</v>
      </c>
      <c r="BO750" s="70">
        <f t="shared" si="464"/>
        <v>747</v>
      </c>
      <c r="BP750" s="171">
        <f t="shared" ca="1" si="467"/>
        <v>0.1143</v>
      </c>
      <c r="BQ750" s="172">
        <f t="shared" ca="1" si="454"/>
        <v>9.059659612918658E-3</v>
      </c>
      <c r="BR750" s="172">
        <f t="shared" ca="1" si="466"/>
        <v>1.2706334639208362E-3</v>
      </c>
    </row>
    <row r="751" spans="5:70">
      <c r="E751">
        <f t="shared" si="468"/>
        <v>748</v>
      </c>
      <c r="F751" s="64">
        <f t="shared" si="455"/>
        <v>117.24999999999723</v>
      </c>
      <c r="G751" s="55">
        <f t="shared" si="436"/>
        <v>0</v>
      </c>
      <c r="H751" s="78">
        <f t="shared" si="465"/>
        <v>1</v>
      </c>
      <c r="I751" s="79">
        <f t="shared" ca="1" si="444"/>
        <v>27380540.799718168</v>
      </c>
      <c r="J751" s="79">
        <f t="shared" ca="1" si="437"/>
        <v>248058.3796630782</v>
      </c>
      <c r="K751" s="80">
        <f t="shared" ca="1" si="438"/>
        <v>-20</v>
      </c>
      <c r="L751" s="80">
        <f t="shared" ca="1" si="445"/>
        <v>-22817.117333098475</v>
      </c>
      <c r="M751" s="80">
        <f t="shared" ca="1" si="469"/>
        <v>0</v>
      </c>
      <c r="N751" s="80">
        <f t="shared" ca="1" si="446"/>
        <v>0</v>
      </c>
      <c r="O751" s="81">
        <f t="shared" ca="1" si="439"/>
        <v>-1944.1138067905574</v>
      </c>
      <c r="P751" s="79">
        <f t="shared" ca="1" si="440"/>
        <v>27603817.948241357</v>
      </c>
      <c r="R751">
        <f t="shared" ca="1" si="447"/>
        <v>868</v>
      </c>
      <c r="S751" s="78">
        <f t="shared" ca="1" si="456"/>
        <v>127.24999999999646</v>
      </c>
      <c r="T751" s="55">
        <f t="shared" ca="1" si="448"/>
        <v>0</v>
      </c>
      <c r="U751" s="78">
        <f t="shared" ca="1" si="449"/>
        <v>4.1504550867967176E-5</v>
      </c>
      <c r="V751" s="79">
        <f t="shared" ca="1" si="457"/>
        <v>3587.4867706387554</v>
      </c>
      <c r="W751" s="79">
        <f t="shared" ca="1" si="441"/>
        <v>32.50140900783591</v>
      </c>
      <c r="X751" s="80">
        <f t="shared" ca="1" si="458"/>
        <v>-8.3009101735934349E-4</v>
      </c>
      <c r="Y751" s="80">
        <f t="shared" ca="1" si="459"/>
        <v>-1.4947861544328149</v>
      </c>
      <c r="Z751" s="80">
        <f t="shared" ca="1" si="450"/>
        <v>0</v>
      </c>
      <c r="AA751" s="80">
        <f t="shared" ca="1" si="460"/>
        <v>0</v>
      </c>
      <c r="AB751" s="81">
        <f t="shared" ca="1" si="442"/>
        <v>-8.0689570387056E-2</v>
      </c>
      <c r="AC751" s="79">
        <f t="shared" ca="1" si="443"/>
        <v>3618.4118738307538</v>
      </c>
      <c r="AE751" s="55">
        <f t="shared" ca="1" si="461"/>
        <v>0</v>
      </c>
      <c r="AF751" s="78">
        <f t="shared" ca="1" si="462"/>
        <v>4.1504550867967176E-5</v>
      </c>
      <c r="AR751" s="69">
        <f t="shared" si="451"/>
        <v>63</v>
      </c>
      <c r="AS751" s="70">
        <f t="shared" si="463"/>
        <v>748</v>
      </c>
      <c r="AT751" s="71">
        <f t="shared" ca="1" si="470"/>
        <v>1.1856670347091395E-3</v>
      </c>
      <c r="AU751" s="72">
        <f t="shared" ca="1" si="452"/>
        <v>9.059659612918658E-3</v>
      </c>
      <c r="AV751" s="73">
        <f t="shared" ca="1" si="453"/>
        <v>1.0090596596129187</v>
      </c>
      <c r="AW751" s="74">
        <f ca="1">PRODUCT(AV$4:AV751)</f>
        <v>794.13905604156969</v>
      </c>
      <c r="BO751" s="70">
        <f t="shared" si="464"/>
        <v>748</v>
      </c>
      <c r="BP751" s="171">
        <f t="shared" ca="1" si="467"/>
        <v>0.1143</v>
      </c>
      <c r="BQ751" s="172">
        <f t="shared" ca="1" si="454"/>
        <v>9.059659612918658E-3</v>
      </c>
      <c r="BR751" s="172">
        <f t="shared" ca="1" si="466"/>
        <v>1.2592253112251647E-3</v>
      </c>
    </row>
    <row r="752" spans="5:70">
      <c r="E752">
        <f t="shared" si="468"/>
        <v>749</v>
      </c>
      <c r="F752" s="64">
        <f t="shared" si="455"/>
        <v>117.33333333333056</v>
      </c>
      <c r="G752" s="55">
        <f t="shared" si="436"/>
        <v>0</v>
      </c>
      <c r="H752" s="78">
        <f t="shared" si="465"/>
        <v>1</v>
      </c>
      <c r="I752" s="79">
        <f t="shared" ca="1" si="444"/>
        <v>27603817.948241357</v>
      </c>
      <c r="J752" s="79">
        <f t="shared" ca="1" si="437"/>
        <v>250081.19462804138</v>
      </c>
      <c r="K752" s="80">
        <f t="shared" ca="1" si="438"/>
        <v>-20</v>
      </c>
      <c r="L752" s="80">
        <f t="shared" ca="1" si="445"/>
        <v>-23003.181623534467</v>
      </c>
      <c r="M752" s="80">
        <f t="shared" ca="1" si="469"/>
        <v>0</v>
      </c>
      <c r="N752" s="80">
        <f t="shared" ca="1" si="446"/>
        <v>0</v>
      </c>
      <c r="O752" s="81">
        <f t="shared" ca="1" si="439"/>
        <v>-1944.1138067905574</v>
      </c>
      <c r="P752" s="79">
        <f t="shared" ca="1" si="440"/>
        <v>27828931.847439073</v>
      </c>
      <c r="R752">
        <f t="shared" ca="1" si="447"/>
        <v>869</v>
      </c>
      <c r="S752" s="78">
        <f t="shared" ca="1" si="456"/>
        <v>127.33333333332979</v>
      </c>
      <c r="T752" s="55">
        <f t="shared" ca="1" si="448"/>
        <v>0</v>
      </c>
      <c r="U752" s="78">
        <f t="shared" ca="1" si="449"/>
        <v>4.1504550867967176E-5</v>
      </c>
      <c r="V752" s="79">
        <f t="shared" ca="1" si="457"/>
        <v>3618.4118738307538</v>
      </c>
      <c r="W752" s="79">
        <f t="shared" ca="1" si="441"/>
        <v>32.781579916249804</v>
      </c>
      <c r="X752" s="80">
        <f t="shared" ca="1" si="458"/>
        <v>-8.3009101735934349E-4</v>
      </c>
      <c r="Y752" s="80">
        <f t="shared" ca="1" si="459"/>
        <v>-1.5076716140961475</v>
      </c>
      <c r="Z752" s="80">
        <f t="shared" ca="1" si="450"/>
        <v>0</v>
      </c>
      <c r="AA752" s="80">
        <f t="shared" ca="1" si="460"/>
        <v>0</v>
      </c>
      <c r="AB752" s="81">
        <f t="shared" ca="1" si="442"/>
        <v>-8.0689570387056E-2</v>
      </c>
      <c r="AC752" s="79">
        <f t="shared" ca="1" si="443"/>
        <v>3649.6042624715033</v>
      </c>
      <c r="AE752" s="55">
        <f t="shared" ca="1" si="461"/>
        <v>0</v>
      </c>
      <c r="AF752" s="78">
        <f t="shared" ca="1" si="462"/>
        <v>4.1504550867967176E-5</v>
      </c>
      <c r="AR752" s="69">
        <f t="shared" si="451"/>
        <v>63</v>
      </c>
      <c r="AS752" s="70">
        <f t="shared" si="463"/>
        <v>749</v>
      </c>
      <c r="AT752" s="71">
        <f t="shared" ca="1" si="470"/>
        <v>1.1749252949604162E-3</v>
      </c>
      <c r="AU752" s="72">
        <f t="shared" ca="1" si="452"/>
        <v>9.059659612918658E-3</v>
      </c>
      <c r="AV752" s="73">
        <f t="shared" ca="1" si="453"/>
        <v>1.0090596596129187</v>
      </c>
      <c r="AW752" s="74">
        <f ca="1">PRODUCT(AV$4:AV752)</f>
        <v>801.33368557463086</v>
      </c>
      <c r="BO752" s="70">
        <f t="shared" si="464"/>
        <v>749</v>
      </c>
      <c r="BP752" s="171">
        <f t="shared" ca="1" si="467"/>
        <v>0.1143</v>
      </c>
      <c r="BQ752" s="172">
        <f t="shared" ca="1" si="454"/>
        <v>9.059659612918658E-3</v>
      </c>
      <c r="BR752" s="172">
        <f t="shared" ca="1" si="466"/>
        <v>1.2479195845647136E-3</v>
      </c>
    </row>
    <row r="753" spans="5:70">
      <c r="E753">
        <f t="shared" si="468"/>
        <v>750</v>
      </c>
      <c r="F753" s="64">
        <f t="shared" si="455"/>
        <v>117.41666666666389</v>
      </c>
      <c r="G753" s="55">
        <f t="shared" si="436"/>
        <v>0</v>
      </c>
      <c r="H753" s="78">
        <f t="shared" si="465"/>
        <v>1</v>
      </c>
      <c r="I753" s="79">
        <f t="shared" ca="1" si="444"/>
        <v>27828931.847439073</v>
      </c>
      <c r="J753" s="79">
        <f t="shared" ca="1" si="437"/>
        <v>252120.64992890958</v>
      </c>
      <c r="K753" s="80">
        <f t="shared" ca="1" si="438"/>
        <v>-20</v>
      </c>
      <c r="L753" s="80">
        <f t="shared" ca="1" si="445"/>
        <v>-23190.776539532562</v>
      </c>
      <c r="M753" s="80">
        <f t="shared" ca="1" si="469"/>
        <v>0</v>
      </c>
      <c r="N753" s="80">
        <f t="shared" ca="1" si="446"/>
        <v>0</v>
      </c>
      <c r="O753" s="81">
        <f t="shared" ca="1" si="439"/>
        <v>-1944.1138067905574</v>
      </c>
      <c r="P753" s="79">
        <f t="shared" ca="1" si="440"/>
        <v>28055897.607021656</v>
      </c>
      <c r="R753">
        <f t="shared" ca="1" si="447"/>
        <v>870</v>
      </c>
      <c r="S753" s="78">
        <f t="shared" ca="1" si="456"/>
        <v>127.41666666666312</v>
      </c>
      <c r="T753" s="55">
        <f t="shared" ca="1" si="448"/>
        <v>0</v>
      </c>
      <c r="U753" s="78">
        <f t="shared" ca="1" si="449"/>
        <v>4.1504550867967176E-5</v>
      </c>
      <c r="V753" s="79">
        <f t="shared" ca="1" si="457"/>
        <v>3649.6042624715033</v>
      </c>
      <c r="W753" s="79">
        <f t="shared" ca="1" si="441"/>
        <v>33.064172339848866</v>
      </c>
      <c r="X753" s="80">
        <f t="shared" ca="1" si="458"/>
        <v>-8.3009101735934349E-4</v>
      </c>
      <c r="Y753" s="80">
        <f t="shared" ca="1" si="459"/>
        <v>-1.5206684426964598</v>
      </c>
      <c r="Z753" s="80">
        <f t="shared" ca="1" si="450"/>
        <v>0</v>
      </c>
      <c r="AA753" s="80">
        <f t="shared" ca="1" si="460"/>
        <v>0</v>
      </c>
      <c r="AB753" s="81">
        <f t="shared" ca="1" si="442"/>
        <v>-8.0689570387056E-2</v>
      </c>
      <c r="AC753" s="79">
        <f t="shared" ca="1" si="443"/>
        <v>3681.0662467072511</v>
      </c>
      <c r="AE753" s="55">
        <f t="shared" ca="1" si="461"/>
        <v>0</v>
      </c>
      <c r="AF753" s="78">
        <f t="shared" ca="1" si="462"/>
        <v>4.1504550867967176E-5</v>
      </c>
      <c r="AR753" s="69">
        <f t="shared" si="451"/>
        <v>63</v>
      </c>
      <c r="AS753" s="70">
        <f t="shared" si="463"/>
        <v>750</v>
      </c>
      <c r="AT753" s="71">
        <f t="shared" ca="1" si="470"/>
        <v>1.1642808717174668E-3</v>
      </c>
      <c r="AU753" s="72">
        <f t="shared" ca="1" si="452"/>
        <v>9.059659612918658E-3</v>
      </c>
      <c r="AV753" s="73">
        <f t="shared" ca="1" si="453"/>
        <v>1.0090596596129187</v>
      </c>
      <c r="AW753" s="74">
        <f ca="1">PRODUCT(AV$4:AV753)</f>
        <v>808.59349600230257</v>
      </c>
      <c r="BO753" s="70">
        <f t="shared" si="464"/>
        <v>750</v>
      </c>
      <c r="BP753" s="171">
        <f t="shared" ca="1" si="467"/>
        <v>0.1143</v>
      </c>
      <c r="BQ753" s="172">
        <f t="shared" ca="1" si="454"/>
        <v>9.059659612918658E-3</v>
      </c>
      <c r="BR753" s="172">
        <f t="shared" ca="1" si="466"/>
        <v>1.2367153643258546E-3</v>
      </c>
    </row>
    <row r="754" spans="5:70">
      <c r="E754">
        <f t="shared" si="468"/>
        <v>751</v>
      </c>
      <c r="F754" s="64">
        <f t="shared" si="455"/>
        <v>117.49999999999721</v>
      </c>
      <c r="G754" s="55">
        <f t="shared" si="436"/>
        <v>0</v>
      </c>
      <c r="H754" s="78">
        <f t="shared" si="465"/>
        <v>1</v>
      </c>
      <c r="I754" s="79">
        <f t="shared" ca="1" si="444"/>
        <v>28055897.607021656</v>
      </c>
      <c r="J754" s="79">
        <f t="shared" ca="1" si="437"/>
        <v>254176.88245451532</v>
      </c>
      <c r="K754" s="80">
        <f t="shared" ca="1" si="438"/>
        <v>-20</v>
      </c>
      <c r="L754" s="80">
        <f t="shared" ca="1" si="445"/>
        <v>-23379.914672518047</v>
      </c>
      <c r="M754" s="80">
        <f t="shared" ca="1" si="469"/>
        <v>0</v>
      </c>
      <c r="N754" s="80">
        <f t="shared" ca="1" si="446"/>
        <v>0</v>
      </c>
      <c r="O754" s="81">
        <f t="shared" ca="1" si="439"/>
        <v>-1944.1138067905574</v>
      </c>
      <c r="P754" s="79">
        <f t="shared" ca="1" si="440"/>
        <v>28284730.460996863</v>
      </c>
      <c r="R754">
        <f t="shared" ca="1" si="447"/>
        <v>871</v>
      </c>
      <c r="S754" s="78">
        <f t="shared" ca="1" si="456"/>
        <v>127.49999999999645</v>
      </c>
      <c r="T754" s="55">
        <f t="shared" ca="1" si="448"/>
        <v>0</v>
      </c>
      <c r="U754" s="78">
        <f t="shared" ca="1" si="449"/>
        <v>4.1504550867967176E-5</v>
      </c>
      <c r="V754" s="79">
        <f t="shared" ca="1" si="457"/>
        <v>3681.0662467072511</v>
      </c>
      <c r="W754" s="79">
        <f t="shared" ca="1" si="441"/>
        <v>33.349207207771755</v>
      </c>
      <c r="X754" s="80">
        <f t="shared" ca="1" si="458"/>
        <v>-8.3009101735934349E-4</v>
      </c>
      <c r="Y754" s="80">
        <f t="shared" ca="1" si="459"/>
        <v>-1.5337776027946881</v>
      </c>
      <c r="Z754" s="80">
        <f t="shared" ca="1" si="450"/>
        <v>0</v>
      </c>
      <c r="AA754" s="80">
        <f t="shared" ca="1" si="460"/>
        <v>0</v>
      </c>
      <c r="AB754" s="81">
        <f t="shared" ca="1" si="442"/>
        <v>-8.0689570387056E-2</v>
      </c>
      <c r="AC754" s="79">
        <f t="shared" ca="1" si="443"/>
        <v>3712.8001566508237</v>
      </c>
      <c r="AE754" s="55">
        <f t="shared" ca="1" si="461"/>
        <v>0</v>
      </c>
      <c r="AF754" s="78">
        <f t="shared" ca="1" si="462"/>
        <v>4.1504550867967176E-5</v>
      </c>
      <c r="AR754" s="69">
        <f t="shared" si="451"/>
        <v>63</v>
      </c>
      <c r="AS754" s="70">
        <f t="shared" si="463"/>
        <v>751</v>
      </c>
      <c r="AT754" s="71">
        <f t="shared" ca="1" si="470"/>
        <v>1.1537328833258744E-3</v>
      </c>
      <c r="AU754" s="72">
        <f t="shared" ca="1" si="452"/>
        <v>9.059659612918658E-3</v>
      </c>
      <c r="AV754" s="73">
        <f t="shared" ca="1" si="453"/>
        <v>1.0090596596129187</v>
      </c>
      <c r="AW754" s="74">
        <f ca="1">PRODUCT(AV$4:AV754)</f>
        <v>815.91907784130331</v>
      </c>
      <c r="BO754" s="70">
        <f t="shared" si="464"/>
        <v>751</v>
      </c>
      <c r="BP754" s="171">
        <f t="shared" ca="1" si="467"/>
        <v>0.1143</v>
      </c>
      <c r="BQ754" s="172">
        <f t="shared" ca="1" si="454"/>
        <v>9.059659612918658E-3</v>
      </c>
      <c r="BR754" s="172">
        <f t="shared" ca="1" si="466"/>
        <v>1.2256117391515444E-3</v>
      </c>
    </row>
    <row r="755" spans="5:70">
      <c r="E755">
        <f t="shared" si="468"/>
        <v>752</v>
      </c>
      <c r="F755" s="64">
        <f t="shared" si="455"/>
        <v>117.58333333333054</v>
      </c>
      <c r="G755" s="55">
        <f t="shared" si="436"/>
        <v>0</v>
      </c>
      <c r="H755" s="78">
        <f t="shared" si="465"/>
        <v>1</v>
      </c>
      <c r="I755" s="79">
        <f t="shared" ca="1" si="444"/>
        <v>28284730.460996863</v>
      </c>
      <c r="J755" s="79">
        <f t="shared" ca="1" si="437"/>
        <v>256250.0302197834</v>
      </c>
      <c r="K755" s="80">
        <f t="shared" ca="1" si="438"/>
        <v>-20</v>
      </c>
      <c r="L755" s="80">
        <f t="shared" ca="1" si="445"/>
        <v>-23570.608717497387</v>
      </c>
      <c r="M755" s="80">
        <f t="shared" ca="1" si="469"/>
        <v>0</v>
      </c>
      <c r="N755" s="80">
        <f t="shared" ca="1" si="446"/>
        <v>0</v>
      </c>
      <c r="O755" s="81">
        <f t="shared" ca="1" si="439"/>
        <v>-1944.1138067905574</v>
      </c>
      <c r="P755" s="79">
        <f t="shared" ca="1" si="440"/>
        <v>28515445.768692356</v>
      </c>
      <c r="R755">
        <f t="shared" ca="1" si="447"/>
        <v>872</v>
      </c>
      <c r="S755" s="78">
        <f t="shared" ca="1" si="456"/>
        <v>127.58333333332978</v>
      </c>
      <c r="T755" s="55">
        <f t="shared" ca="1" si="448"/>
        <v>0</v>
      </c>
      <c r="U755" s="78">
        <f t="shared" ca="1" si="449"/>
        <v>4.1504550867967176E-5</v>
      </c>
      <c r="V755" s="79">
        <f t="shared" ca="1" si="457"/>
        <v>3712.8001566508237</v>
      </c>
      <c r="W755" s="79">
        <f t="shared" ca="1" si="441"/>
        <v>33.636705630047537</v>
      </c>
      <c r="X755" s="80">
        <f t="shared" ca="1" si="458"/>
        <v>-8.3009101735934349E-4</v>
      </c>
      <c r="Y755" s="80">
        <f t="shared" ca="1" si="459"/>
        <v>-1.5470000652711766</v>
      </c>
      <c r="Z755" s="80">
        <f t="shared" ca="1" si="450"/>
        <v>0</v>
      </c>
      <c r="AA755" s="80">
        <f t="shared" ca="1" si="460"/>
        <v>0</v>
      </c>
      <c r="AB755" s="81">
        <f t="shared" ca="1" si="442"/>
        <v>-8.0689570387056E-2</v>
      </c>
      <c r="AC755" s="79">
        <f t="shared" ca="1" si="443"/>
        <v>3744.8083425541954</v>
      </c>
      <c r="AE755" s="55">
        <f t="shared" ca="1" si="461"/>
        <v>0</v>
      </c>
      <c r="AF755" s="78">
        <f t="shared" ca="1" si="462"/>
        <v>4.1504550867967176E-5</v>
      </c>
      <c r="AR755" s="69">
        <f t="shared" si="451"/>
        <v>63</v>
      </c>
      <c r="AS755" s="70">
        <f t="shared" si="463"/>
        <v>752</v>
      </c>
      <c r="AT755" s="71">
        <f t="shared" ca="1" si="470"/>
        <v>1.1432804561187109E-3</v>
      </c>
      <c r="AU755" s="72">
        <f t="shared" ca="1" si="452"/>
        <v>9.059659612918658E-3</v>
      </c>
      <c r="AV755" s="73">
        <f t="shared" ca="1" si="453"/>
        <v>1.0090596596129187</v>
      </c>
      <c r="AW755" s="74">
        <f ca="1">PRODUCT(AV$4:AV755)</f>
        <v>823.31102695823199</v>
      </c>
      <c r="BO755" s="70">
        <f t="shared" si="464"/>
        <v>752</v>
      </c>
      <c r="BP755" s="171">
        <f t="shared" ca="1" si="467"/>
        <v>0.1143</v>
      </c>
      <c r="BQ755" s="172">
        <f t="shared" ca="1" si="454"/>
        <v>9.059659612918658E-3</v>
      </c>
      <c r="BR755" s="172">
        <f t="shared" ca="1" si="466"/>
        <v>1.2146078058671936E-3</v>
      </c>
    </row>
    <row r="756" spans="5:70">
      <c r="E756">
        <f t="shared" si="468"/>
        <v>753</v>
      </c>
      <c r="F756" s="64">
        <f t="shared" si="455"/>
        <v>117.66666666666387</v>
      </c>
      <c r="G756" s="55">
        <f t="shared" si="436"/>
        <v>0</v>
      </c>
      <c r="H756" s="78">
        <f t="shared" si="465"/>
        <v>1</v>
      </c>
      <c r="I756" s="79">
        <f t="shared" ca="1" si="444"/>
        <v>28515445.768692356</v>
      </c>
      <c r="J756" s="79">
        <f t="shared" ca="1" si="437"/>
        <v>258340.23237499438</v>
      </c>
      <c r="K756" s="80">
        <f t="shared" ca="1" si="438"/>
        <v>-20</v>
      </c>
      <c r="L756" s="80">
        <f t="shared" ca="1" si="445"/>
        <v>-23762.871473910298</v>
      </c>
      <c r="M756" s="80">
        <f t="shared" ca="1" si="469"/>
        <v>0</v>
      </c>
      <c r="N756" s="80">
        <f t="shared" ca="1" si="446"/>
        <v>0</v>
      </c>
      <c r="O756" s="81">
        <f t="shared" ca="1" si="439"/>
        <v>-1944.1138067905574</v>
      </c>
      <c r="P756" s="79">
        <f t="shared" ca="1" si="440"/>
        <v>28748059.015786648</v>
      </c>
      <c r="R756">
        <f t="shared" ca="1" si="447"/>
        <v>873</v>
      </c>
      <c r="S756" s="78">
        <f t="shared" ca="1" si="456"/>
        <v>127.6666666666631</v>
      </c>
      <c r="T756" s="55">
        <f t="shared" ca="1" si="448"/>
        <v>0</v>
      </c>
      <c r="U756" s="78">
        <f t="shared" ca="1" si="449"/>
        <v>4.1504550867967176E-5</v>
      </c>
      <c r="V756" s="79">
        <f t="shared" ca="1" si="457"/>
        <v>3744.8083425541954</v>
      </c>
      <c r="W756" s="79">
        <f t="shared" ca="1" si="441"/>
        <v>33.926688899159103</v>
      </c>
      <c r="X756" s="80">
        <f t="shared" ca="1" si="458"/>
        <v>-8.3009101735934349E-4</v>
      </c>
      <c r="Y756" s="80">
        <f t="shared" ca="1" si="459"/>
        <v>-1.5603368093975816</v>
      </c>
      <c r="Z756" s="80">
        <f t="shared" ca="1" si="450"/>
        <v>0</v>
      </c>
      <c r="AA756" s="80">
        <f t="shared" ca="1" si="460"/>
        <v>0</v>
      </c>
      <c r="AB756" s="81">
        <f t="shared" ca="1" si="442"/>
        <v>-8.0689570387056E-2</v>
      </c>
      <c r="AC756" s="79">
        <f t="shared" ca="1" si="443"/>
        <v>3777.0931749825527</v>
      </c>
      <c r="AE756" s="55">
        <f t="shared" ca="1" si="461"/>
        <v>0</v>
      </c>
      <c r="AF756" s="78">
        <f t="shared" ca="1" si="462"/>
        <v>4.1504550867967176E-5</v>
      </c>
      <c r="AR756" s="69">
        <f t="shared" si="451"/>
        <v>63</v>
      </c>
      <c r="AS756" s="70">
        <f t="shared" si="463"/>
        <v>753</v>
      </c>
      <c r="AT756" s="71">
        <f t="shared" ca="1" si="470"/>
        <v>1.1329227243441729E-3</v>
      </c>
      <c r="AU756" s="72">
        <f t="shared" ca="1" si="452"/>
        <v>9.059659612918658E-3</v>
      </c>
      <c r="AV756" s="73">
        <f t="shared" ca="1" si="453"/>
        <v>1.0090596596129187</v>
      </c>
      <c r="AW756" s="74">
        <f ca="1">PRODUCT(AV$4:AV756)</f>
        <v>830.76994461803611</v>
      </c>
      <c r="BO756" s="70">
        <f t="shared" si="464"/>
        <v>753</v>
      </c>
      <c r="BP756" s="171">
        <f t="shared" ca="1" si="467"/>
        <v>0.1143</v>
      </c>
      <c r="BQ756" s="172">
        <f t="shared" ca="1" si="454"/>
        <v>9.059659612918658E-3</v>
      </c>
      <c r="BR756" s="172">
        <f t="shared" ca="1" si="466"/>
        <v>1.2037026694072029E-3</v>
      </c>
    </row>
    <row r="757" spans="5:70">
      <c r="E757">
        <f t="shared" si="468"/>
        <v>754</v>
      </c>
      <c r="F757" s="64">
        <f t="shared" si="455"/>
        <v>117.7499999999972</v>
      </c>
      <c r="G757" s="55">
        <f t="shared" si="436"/>
        <v>0</v>
      </c>
      <c r="H757" s="78">
        <f t="shared" si="465"/>
        <v>1</v>
      </c>
      <c r="I757" s="79">
        <f t="shared" ca="1" si="444"/>
        <v>28748059.015786648</v>
      </c>
      <c r="J757" s="79">
        <f t="shared" ca="1" si="437"/>
        <v>260447.62921512438</v>
      </c>
      <c r="K757" s="80">
        <f t="shared" ca="1" si="438"/>
        <v>-20</v>
      </c>
      <c r="L757" s="80">
        <f t="shared" ca="1" si="445"/>
        <v>-23956.715846488874</v>
      </c>
      <c r="M757" s="80">
        <f t="shared" ca="1" si="469"/>
        <v>0</v>
      </c>
      <c r="N757" s="80">
        <f t="shared" ca="1" si="446"/>
        <v>0</v>
      </c>
      <c r="O757" s="81">
        <f t="shared" ca="1" si="439"/>
        <v>-1944.1138067905574</v>
      </c>
      <c r="P757" s="79">
        <f t="shared" ca="1" si="440"/>
        <v>28982585.815348491</v>
      </c>
      <c r="R757">
        <f t="shared" ca="1" si="447"/>
        <v>874</v>
      </c>
      <c r="S757" s="78">
        <f t="shared" ca="1" si="456"/>
        <v>127.74999999999643</v>
      </c>
      <c r="T757" s="55">
        <f t="shared" ca="1" si="448"/>
        <v>0</v>
      </c>
      <c r="U757" s="78">
        <f t="shared" ca="1" si="449"/>
        <v>4.1504550867967176E-5</v>
      </c>
      <c r="V757" s="79">
        <f t="shared" ca="1" si="457"/>
        <v>3777.0931749825527</v>
      </c>
      <c r="W757" s="79">
        <f t="shared" ca="1" si="441"/>
        <v>34.219178491620141</v>
      </c>
      <c r="X757" s="80">
        <f t="shared" ca="1" si="458"/>
        <v>-8.3009101735934349E-4</v>
      </c>
      <c r="Y757" s="80">
        <f t="shared" ca="1" si="459"/>
        <v>-1.573788822909397</v>
      </c>
      <c r="Z757" s="80">
        <f t="shared" ca="1" si="450"/>
        <v>0</v>
      </c>
      <c r="AA757" s="80">
        <f t="shared" ca="1" si="460"/>
        <v>0</v>
      </c>
      <c r="AB757" s="81">
        <f t="shared" ca="1" si="442"/>
        <v>-8.0689570387056E-2</v>
      </c>
      <c r="AC757" s="79">
        <f t="shared" ca="1" si="443"/>
        <v>3809.6570449898586</v>
      </c>
      <c r="AE757" s="55">
        <f t="shared" ca="1" si="461"/>
        <v>0</v>
      </c>
      <c r="AF757" s="78">
        <f t="shared" ca="1" si="462"/>
        <v>4.1504550867967176E-5</v>
      </c>
      <c r="AR757" s="69">
        <f t="shared" si="451"/>
        <v>63</v>
      </c>
      <c r="AS757" s="70">
        <f t="shared" si="463"/>
        <v>754</v>
      </c>
      <c r="AT757" s="71">
        <f t="shared" ca="1" si="470"/>
        <v>1.1226588300938742E-3</v>
      </c>
      <c r="AU757" s="72">
        <f t="shared" ca="1" si="452"/>
        <v>9.059659612918658E-3</v>
      </c>
      <c r="AV757" s="73">
        <f t="shared" ca="1" si="453"/>
        <v>1.0090596596129187</v>
      </c>
      <c r="AW757" s="74">
        <f ca="1">PRODUCT(AV$4:AV757)</f>
        <v>838.29643753291884</v>
      </c>
      <c r="BO757" s="70">
        <f t="shared" si="464"/>
        <v>754</v>
      </c>
      <c r="BP757" s="171">
        <f t="shared" ca="1" si="467"/>
        <v>0.1143</v>
      </c>
      <c r="BQ757" s="172">
        <f t="shared" ca="1" si="454"/>
        <v>9.059659612918658E-3</v>
      </c>
      <c r="BR757" s="172">
        <f t="shared" ca="1" si="466"/>
        <v>1.192895442742157E-3</v>
      </c>
    </row>
    <row r="758" spans="5:70">
      <c r="E758">
        <f t="shared" si="468"/>
        <v>755</v>
      </c>
      <c r="F758" s="64">
        <f t="shared" si="455"/>
        <v>117.83333333333053</v>
      </c>
      <c r="G758" s="55">
        <f t="shared" si="436"/>
        <v>0</v>
      </c>
      <c r="H758" s="78">
        <f t="shared" si="465"/>
        <v>1</v>
      </c>
      <c r="I758" s="79">
        <f t="shared" ca="1" si="444"/>
        <v>28982585.815348491</v>
      </c>
      <c r="J758" s="79">
        <f t="shared" ca="1" si="437"/>
        <v>262572.36218926188</v>
      </c>
      <c r="K758" s="80">
        <f t="shared" ca="1" si="438"/>
        <v>-20</v>
      </c>
      <c r="L758" s="80">
        <f t="shared" ca="1" si="445"/>
        <v>-24152.154846123743</v>
      </c>
      <c r="M758" s="80">
        <f t="shared" ca="1" si="469"/>
        <v>0</v>
      </c>
      <c r="N758" s="80">
        <f t="shared" ca="1" si="446"/>
        <v>0</v>
      </c>
      <c r="O758" s="81">
        <f t="shared" ca="1" si="439"/>
        <v>-1944.1138067905574</v>
      </c>
      <c r="P758" s="79">
        <f t="shared" ca="1" si="440"/>
        <v>29219041.908884838</v>
      </c>
      <c r="R758">
        <f t="shared" ca="1" si="447"/>
        <v>875</v>
      </c>
      <c r="S758" s="78">
        <f t="shared" ca="1" si="456"/>
        <v>127.83333333332976</v>
      </c>
      <c r="T758" s="55">
        <f t="shared" ca="1" si="448"/>
        <v>0</v>
      </c>
      <c r="U758" s="78">
        <f t="shared" ca="1" si="449"/>
        <v>4.1504550867967176E-5</v>
      </c>
      <c r="V758" s="79">
        <f t="shared" ca="1" si="457"/>
        <v>3809.6570449898586</v>
      </c>
      <c r="W758" s="79">
        <f t="shared" ca="1" si="441"/>
        <v>34.514196069565664</v>
      </c>
      <c r="X758" s="80">
        <f t="shared" ca="1" si="458"/>
        <v>-8.3009101735934349E-4</v>
      </c>
      <c r="Y758" s="80">
        <f t="shared" ca="1" si="459"/>
        <v>-1.587357102079108</v>
      </c>
      <c r="Z758" s="80">
        <f t="shared" ca="1" si="450"/>
        <v>0</v>
      </c>
      <c r="AA758" s="80">
        <f t="shared" ca="1" si="460"/>
        <v>0</v>
      </c>
      <c r="AB758" s="81">
        <f t="shared" ca="1" si="442"/>
        <v>-8.0689570387056E-2</v>
      </c>
      <c r="AC758" s="79">
        <f t="shared" ca="1" si="443"/>
        <v>3842.5023642959404</v>
      </c>
      <c r="AE758" s="55">
        <f t="shared" ca="1" si="461"/>
        <v>0</v>
      </c>
      <c r="AF758" s="78">
        <f t="shared" ca="1" si="462"/>
        <v>4.1504550867967176E-5</v>
      </c>
      <c r="AR758" s="69">
        <f t="shared" si="451"/>
        <v>63</v>
      </c>
      <c r="AS758" s="70">
        <f t="shared" si="463"/>
        <v>755</v>
      </c>
      <c r="AT758" s="71">
        <f t="shared" ca="1" si="470"/>
        <v>1.1124879232317863E-3</v>
      </c>
      <c r="AU758" s="72">
        <f t="shared" ca="1" si="452"/>
        <v>9.059659612918658E-3</v>
      </c>
      <c r="AV758" s="73">
        <f t="shared" ca="1" si="453"/>
        <v>1.0090596596129187</v>
      </c>
      <c r="AW758" s="74">
        <f ca="1">PRODUCT(AV$4:AV758)</f>
        <v>845.89111791168943</v>
      </c>
      <c r="BO758" s="70">
        <f t="shared" si="464"/>
        <v>755</v>
      </c>
      <c r="BP758" s="171">
        <f t="shared" ca="1" si="467"/>
        <v>0.1143</v>
      </c>
      <c r="BQ758" s="172">
        <f t="shared" ca="1" si="454"/>
        <v>9.059659612918658E-3</v>
      </c>
      <c r="BR758" s="172">
        <f t="shared" ca="1" si="466"/>
        <v>1.1821852468066744E-3</v>
      </c>
    </row>
    <row r="759" spans="5:70">
      <c r="E759">
        <f t="shared" si="468"/>
        <v>756</v>
      </c>
      <c r="F759" s="64">
        <f t="shared" si="455"/>
        <v>117.91666666666386</v>
      </c>
      <c r="G759" s="55">
        <f t="shared" si="436"/>
        <v>0</v>
      </c>
      <c r="H759" s="78">
        <f t="shared" si="465"/>
        <v>1</v>
      </c>
      <c r="I759" s="79">
        <f t="shared" ca="1" si="444"/>
        <v>29219041.908884838</v>
      </c>
      <c r="J759" s="79">
        <f t="shared" ca="1" si="437"/>
        <v>264714.57391010167</v>
      </c>
      <c r="K759" s="80">
        <f t="shared" ca="1" si="438"/>
        <v>-20</v>
      </c>
      <c r="L759" s="80">
        <f t="shared" ca="1" si="445"/>
        <v>-24349.201590737368</v>
      </c>
      <c r="M759" s="80">
        <f t="shared" ca="1" si="469"/>
        <v>0</v>
      </c>
      <c r="N759" s="80">
        <f t="shared" ca="1" si="446"/>
        <v>0</v>
      </c>
      <c r="O759" s="81">
        <f t="shared" ca="1" si="439"/>
        <v>-1944.1138067905574</v>
      </c>
      <c r="P759" s="79">
        <f t="shared" ca="1" si="440"/>
        <v>29457443.16739741</v>
      </c>
      <c r="R759">
        <f t="shared" ca="1" si="447"/>
        <v>876</v>
      </c>
      <c r="S759" s="78">
        <f t="shared" ca="1" si="456"/>
        <v>127.91666666666309</v>
      </c>
      <c r="T759" s="55">
        <f t="shared" ca="1" si="448"/>
        <v>0</v>
      </c>
      <c r="U759" s="78">
        <f t="shared" ca="1" si="449"/>
        <v>4.1504550867967176E-5</v>
      </c>
      <c r="V759" s="79">
        <f t="shared" ca="1" si="457"/>
        <v>3842.5023642959404</v>
      </c>
      <c r="W759" s="79">
        <f t="shared" ca="1" si="441"/>
        <v>34.81176348235639</v>
      </c>
      <c r="X759" s="80">
        <f t="shared" ca="1" si="458"/>
        <v>-8.3009101735934349E-4</v>
      </c>
      <c r="Y759" s="80">
        <f t="shared" ca="1" si="459"/>
        <v>-1.6010426517899752</v>
      </c>
      <c r="Z759" s="80">
        <f t="shared" ca="1" si="450"/>
        <v>0</v>
      </c>
      <c r="AA759" s="80">
        <f t="shared" ca="1" si="460"/>
        <v>0</v>
      </c>
      <c r="AB759" s="81">
        <f t="shared" ca="1" si="442"/>
        <v>-8.0689570387056E-2</v>
      </c>
      <c r="AC759" s="79">
        <f t="shared" ca="1" si="443"/>
        <v>3875.6315654651025</v>
      </c>
      <c r="AE759" s="55">
        <f t="shared" ca="1" si="461"/>
        <v>0</v>
      </c>
      <c r="AF759" s="78">
        <f t="shared" ca="1" si="462"/>
        <v>4.1504550867967176E-5</v>
      </c>
      <c r="AR759" s="69">
        <f t="shared" si="451"/>
        <v>63</v>
      </c>
      <c r="AS759" s="70">
        <f t="shared" si="463"/>
        <v>756</v>
      </c>
      <c r="AT759" s="71">
        <f t="shared" ca="1" si="470"/>
        <v>1.1024091613238236E-3</v>
      </c>
      <c r="AU759" s="72">
        <f t="shared" ca="1" si="452"/>
        <v>9.059659612918658E-3</v>
      </c>
      <c r="AV759" s="73">
        <f t="shared" ca="1" si="453"/>
        <v>1.0090596596129187</v>
      </c>
      <c r="AW759" s="74">
        <f ca="1">PRODUCT(AV$4:AV759)</f>
        <v>853.55460350956059</v>
      </c>
      <c r="BO759" s="70">
        <f t="shared" si="464"/>
        <v>756</v>
      </c>
      <c r="BP759" s="171">
        <f t="shared" ca="1" si="467"/>
        <v>0.1143</v>
      </c>
      <c r="BQ759" s="172">
        <f t="shared" ca="1" si="454"/>
        <v>9.059659612918658E-3</v>
      </c>
      <c r="BR759" s="172">
        <f t="shared" ca="1" si="466"/>
        <v>1.1715712104279025E-3</v>
      </c>
    </row>
    <row r="760" spans="5:70">
      <c r="E760">
        <f t="shared" si="468"/>
        <v>757</v>
      </c>
      <c r="F760" s="64">
        <f t="shared" si="455"/>
        <v>117.99999999999719</v>
      </c>
      <c r="G760" s="55">
        <f t="shared" si="436"/>
        <v>0</v>
      </c>
      <c r="H760" s="78">
        <f t="shared" si="465"/>
        <v>1</v>
      </c>
      <c r="I760" s="79">
        <f t="shared" ca="1" si="444"/>
        <v>29457443.16739741</v>
      </c>
      <c r="J760" s="79">
        <f t="shared" ca="1" si="437"/>
        <v>266874.40816351696</v>
      </c>
      <c r="K760" s="80">
        <f t="shared" ca="1" si="438"/>
        <v>-20</v>
      </c>
      <c r="L760" s="80">
        <f t="shared" ca="1" si="445"/>
        <v>-24547.86930616451</v>
      </c>
      <c r="M760" s="80">
        <f t="shared" ca="1" si="469"/>
        <v>-220930.82375548055</v>
      </c>
      <c r="N760" s="80">
        <f t="shared" ca="1" si="446"/>
        <v>0</v>
      </c>
      <c r="O760" s="81">
        <f t="shared" ca="1" si="439"/>
        <v>-1944.1138067905574</v>
      </c>
      <c r="P760" s="79">
        <f t="shared" ca="1" si="440"/>
        <v>29476874.76869249</v>
      </c>
      <c r="R760">
        <f t="shared" ca="1" si="447"/>
        <v>877</v>
      </c>
      <c r="S760" s="78">
        <f t="shared" ca="1" si="456"/>
        <v>127.99999999999642</v>
      </c>
      <c r="T760" s="55">
        <f t="shared" ca="1" si="448"/>
        <v>0</v>
      </c>
      <c r="U760" s="78">
        <f t="shared" ca="1" si="449"/>
        <v>4.1504550867967176E-5</v>
      </c>
      <c r="V760" s="79">
        <f t="shared" ca="1" si="457"/>
        <v>3875.6315654651025</v>
      </c>
      <c r="W760" s="79">
        <f t="shared" ca="1" si="441"/>
        <v>35.111902768196906</v>
      </c>
      <c r="X760" s="80">
        <f t="shared" ca="1" si="458"/>
        <v>-8.3009101735934349E-4</v>
      </c>
      <c r="Y760" s="80">
        <f t="shared" ca="1" si="459"/>
        <v>-1.6148464856104594</v>
      </c>
      <c r="Z760" s="80">
        <f t="shared" ca="1" si="450"/>
        <v>-29.067236740988267</v>
      </c>
      <c r="AA760" s="80">
        <f t="shared" ca="1" si="460"/>
        <v>0</v>
      </c>
      <c r="AB760" s="81">
        <f t="shared" ca="1" si="442"/>
        <v>-8.0689570387056E-2</v>
      </c>
      <c r="AC760" s="79">
        <f t="shared" ca="1" si="443"/>
        <v>3879.9798653452963</v>
      </c>
      <c r="AE760" s="55">
        <f t="shared" ca="1" si="461"/>
        <v>0</v>
      </c>
      <c r="AF760" s="78">
        <f t="shared" ca="1" si="462"/>
        <v>4.1504550867967176E-5</v>
      </c>
      <c r="AR760" s="69">
        <f t="shared" si="451"/>
        <v>64</v>
      </c>
      <c r="AS760" s="70">
        <f t="shared" si="463"/>
        <v>757</v>
      </c>
      <c r="AT760" s="71">
        <f t="shared" ca="1" si="470"/>
        <v>1.0924217095680665E-3</v>
      </c>
      <c r="AU760" s="72">
        <f t="shared" ca="1" si="452"/>
        <v>9.059659612918658E-3</v>
      </c>
      <c r="AV760" s="73">
        <f t="shared" ca="1" si="453"/>
        <v>1.0090596596129187</v>
      </c>
      <c r="AW760" s="74">
        <f ca="1">PRODUCT(AV$4:AV760)</f>
        <v>861.28751767839697</v>
      </c>
      <c r="BO760" s="70">
        <f t="shared" si="464"/>
        <v>757</v>
      </c>
      <c r="BP760" s="171">
        <f t="shared" ca="1" si="467"/>
        <v>0.1143</v>
      </c>
      <c r="BQ760" s="172">
        <f t="shared" ca="1" si="454"/>
        <v>9.059659612918658E-3</v>
      </c>
      <c r="BR760" s="172">
        <f t="shared" ca="1" si="466"/>
        <v>1.1610524702546569E-3</v>
      </c>
    </row>
    <row r="761" spans="5:70">
      <c r="E761">
        <f t="shared" si="468"/>
        <v>758</v>
      </c>
      <c r="F761" s="64">
        <f t="shared" si="455"/>
        <v>118.08333333333051</v>
      </c>
      <c r="G761" s="55">
        <f t="shared" si="436"/>
        <v>0</v>
      </c>
      <c r="H761" s="78">
        <f t="shared" si="465"/>
        <v>1</v>
      </c>
      <c r="I761" s="79">
        <f t="shared" ca="1" si="444"/>
        <v>29476874.76869249</v>
      </c>
      <c r="J761" s="79">
        <f t="shared" ca="1" si="437"/>
        <v>267050.45185698435</v>
      </c>
      <c r="K761" s="80">
        <f t="shared" ca="1" si="438"/>
        <v>-20</v>
      </c>
      <c r="L761" s="80">
        <f t="shared" ca="1" si="445"/>
        <v>-24564.062307243745</v>
      </c>
      <c r="M761" s="80">
        <f t="shared" ca="1" si="469"/>
        <v>0</v>
      </c>
      <c r="N761" s="80">
        <f t="shared" ca="1" si="446"/>
        <v>0</v>
      </c>
      <c r="O761" s="81">
        <f t="shared" ca="1" si="439"/>
        <v>-1944.1138067905574</v>
      </c>
      <c r="P761" s="79">
        <f t="shared" ca="1" si="440"/>
        <v>29717397.044435441</v>
      </c>
      <c r="R761">
        <f t="shared" ca="1" si="447"/>
        <v>878</v>
      </c>
      <c r="S761" s="78">
        <f t="shared" ca="1" si="456"/>
        <v>128.08333333332976</v>
      </c>
      <c r="T761" s="55">
        <f t="shared" ca="1" si="448"/>
        <v>0</v>
      </c>
      <c r="U761" s="78">
        <f t="shared" ca="1" si="449"/>
        <v>4.1504550867967176E-5</v>
      </c>
      <c r="V761" s="79">
        <f t="shared" ca="1" si="457"/>
        <v>3879.9798653452963</v>
      </c>
      <c r="W761" s="79">
        <f t="shared" ca="1" si="441"/>
        <v>35.151296885006353</v>
      </c>
      <c r="X761" s="80">
        <f t="shared" ca="1" si="458"/>
        <v>-8.3009101735934349E-4</v>
      </c>
      <c r="Y761" s="80">
        <f t="shared" ca="1" si="459"/>
        <v>-1.6166582772272069</v>
      </c>
      <c r="Z761" s="80">
        <f t="shared" ca="1" si="450"/>
        <v>0</v>
      </c>
      <c r="AA761" s="80">
        <f t="shared" ca="1" si="460"/>
        <v>0</v>
      </c>
      <c r="AB761" s="81">
        <f t="shared" ca="1" si="442"/>
        <v>-8.0689570387056E-2</v>
      </c>
      <c r="AC761" s="79">
        <f t="shared" ca="1" si="443"/>
        <v>3913.4329842916713</v>
      </c>
      <c r="AE761" s="55">
        <f t="shared" ca="1" si="461"/>
        <v>0</v>
      </c>
      <c r="AF761" s="78">
        <f t="shared" ca="1" si="462"/>
        <v>4.1504550867967176E-5</v>
      </c>
      <c r="AR761" s="69">
        <f t="shared" si="451"/>
        <v>64</v>
      </c>
      <c r="AS761" s="70">
        <f t="shared" si="463"/>
        <v>758</v>
      </c>
      <c r="AT761" s="71">
        <f t="shared" ca="1" si="470"/>
        <v>1.0825247407256172E-3</v>
      </c>
      <c r="AU761" s="72">
        <f t="shared" ca="1" si="452"/>
        <v>9.059659612918658E-3</v>
      </c>
      <c r="AV761" s="73">
        <f t="shared" ca="1" si="453"/>
        <v>1.0090596596129187</v>
      </c>
      <c r="AW761" s="74">
        <f ca="1">PRODUCT(AV$4:AV761)</f>
        <v>869.09048941741889</v>
      </c>
      <c r="BO761" s="70">
        <f t="shared" si="464"/>
        <v>758</v>
      </c>
      <c r="BP761" s="171">
        <f t="shared" ca="1" si="467"/>
        <v>0.1143</v>
      </c>
      <c r="BQ761" s="172">
        <f t="shared" ca="1" si="454"/>
        <v>9.059659612918658E-3</v>
      </c>
      <c r="BR761" s="172">
        <f t="shared" ca="1" si="466"/>
        <v>1.1506281706871956E-3</v>
      </c>
    </row>
    <row r="762" spans="5:70">
      <c r="E762">
        <f t="shared" si="468"/>
        <v>759</v>
      </c>
      <c r="F762" s="64">
        <f t="shared" si="455"/>
        <v>118.16666666666384</v>
      </c>
      <c r="G762" s="55">
        <f t="shared" si="436"/>
        <v>0</v>
      </c>
      <c r="H762" s="78">
        <f t="shared" si="465"/>
        <v>1</v>
      </c>
      <c r="I762" s="79">
        <f t="shared" ca="1" si="444"/>
        <v>29717397.044435441</v>
      </c>
      <c r="J762" s="79">
        <f t="shared" ca="1" si="437"/>
        <v>269229.50180454005</v>
      </c>
      <c r="K762" s="80">
        <f t="shared" ca="1" si="438"/>
        <v>-20</v>
      </c>
      <c r="L762" s="80">
        <f t="shared" ca="1" si="445"/>
        <v>-24764.497537029536</v>
      </c>
      <c r="M762" s="80">
        <f t="shared" ca="1" si="469"/>
        <v>0</v>
      </c>
      <c r="N762" s="80">
        <f t="shared" ca="1" si="446"/>
        <v>0</v>
      </c>
      <c r="O762" s="81">
        <f t="shared" ca="1" si="439"/>
        <v>-1944.1138067905574</v>
      </c>
      <c r="P762" s="79">
        <f t="shared" ca="1" si="440"/>
        <v>29959897.934896164</v>
      </c>
      <c r="R762">
        <f t="shared" ca="1" si="447"/>
        <v>879</v>
      </c>
      <c r="S762" s="78">
        <f t="shared" ca="1" si="456"/>
        <v>128.1666666666631</v>
      </c>
      <c r="T762" s="55">
        <f t="shared" ca="1" si="448"/>
        <v>0</v>
      </c>
      <c r="U762" s="78">
        <f t="shared" ca="1" si="449"/>
        <v>4.1504550867967176E-5</v>
      </c>
      <c r="V762" s="79">
        <f t="shared" ca="1" si="457"/>
        <v>3913.4329842916713</v>
      </c>
      <c r="W762" s="79">
        <f t="shared" ca="1" si="441"/>
        <v>35.454370755650991</v>
      </c>
      <c r="X762" s="80">
        <f t="shared" ca="1" si="458"/>
        <v>-8.3009101735934349E-4</v>
      </c>
      <c r="Y762" s="80">
        <f t="shared" ca="1" si="459"/>
        <v>-1.6305970767881965</v>
      </c>
      <c r="Z762" s="80">
        <f t="shared" ca="1" si="450"/>
        <v>0</v>
      </c>
      <c r="AA762" s="80">
        <f t="shared" ca="1" si="460"/>
        <v>0</v>
      </c>
      <c r="AB762" s="81">
        <f t="shared" ca="1" si="442"/>
        <v>-8.0689570387056E-2</v>
      </c>
      <c r="AC762" s="79">
        <f t="shared" ca="1" si="443"/>
        <v>3947.1752383091298</v>
      </c>
      <c r="AE762" s="55">
        <f t="shared" ca="1" si="461"/>
        <v>0</v>
      </c>
      <c r="AF762" s="78">
        <f t="shared" ca="1" si="462"/>
        <v>4.1504550867967176E-5</v>
      </c>
      <c r="AR762" s="69">
        <f t="shared" si="451"/>
        <v>64</v>
      </c>
      <c r="AS762" s="70">
        <f t="shared" si="463"/>
        <v>759</v>
      </c>
      <c r="AT762" s="71">
        <f t="shared" ca="1" si="470"/>
        <v>1.07271743505208E-3</v>
      </c>
      <c r="AU762" s="72">
        <f t="shared" ca="1" si="452"/>
        <v>9.059659612918658E-3</v>
      </c>
      <c r="AV762" s="73">
        <f t="shared" ca="1" si="453"/>
        <v>1.0090596596129187</v>
      </c>
      <c r="AW762" s="74">
        <f ca="1">PRODUCT(AV$4:AV762)</f>
        <v>876.96415342436558</v>
      </c>
      <c r="BO762" s="70">
        <f t="shared" si="464"/>
        <v>759</v>
      </c>
      <c r="BP762" s="171">
        <f t="shared" ca="1" si="467"/>
        <v>0.1143</v>
      </c>
      <c r="BQ762" s="172">
        <f t="shared" ca="1" si="454"/>
        <v>9.059659612918658E-3</v>
      </c>
      <c r="BR762" s="172">
        <f t="shared" ca="1" si="466"/>
        <v>1.140297463807624E-3</v>
      </c>
    </row>
    <row r="763" spans="5:70">
      <c r="E763">
        <f t="shared" si="468"/>
        <v>760</v>
      </c>
      <c r="F763" s="64">
        <f t="shared" si="455"/>
        <v>118.24999999999717</v>
      </c>
      <c r="G763" s="55">
        <f t="shared" si="436"/>
        <v>0</v>
      </c>
      <c r="H763" s="78">
        <f t="shared" si="465"/>
        <v>1</v>
      </c>
      <c r="I763" s="79">
        <f t="shared" ca="1" si="444"/>
        <v>29959897.934896164</v>
      </c>
      <c r="J763" s="79">
        <f t="shared" ca="1" si="437"/>
        <v>271426.4773279439</v>
      </c>
      <c r="K763" s="80">
        <f t="shared" ca="1" si="438"/>
        <v>-20</v>
      </c>
      <c r="L763" s="80">
        <f t="shared" ca="1" si="445"/>
        <v>-24966.581612413473</v>
      </c>
      <c r="M763" s="80">
        <f t="shared" ca="1" si="469"/>
        <v>0</v>
      </c>
      <c r="N763" s="80">
        <f t="shared" ca="1" si="446"/>
        <v>0</v>
      </c>
      <c r="O763" s="81">
        <f t="shared" ca="1" si="439"/>
        <v>-1944.1138067905574</v>
      </c>
      <c r="P763" s="79">
        <f t="shared" ca="1" si="440"/>
        <v>30204393.716804903</v>
      </c>
      <c r="R763">
        <f t="shared" ca="1" si="447"/>
        <v>880</v>
      </c>
      <c r="S763" s="78">
        <f t="shared" ca="1" si="456"/>
        <v>128.24999999999645</v>
      </c>
      <c r="T763" s="55">
        <f t="shared" ca="1" si="448"/>
        <v>0</v>
      </c>
      <c r="U763" s="78">
        <f t="shared" ca="1" si="449"/>
        <v>4.1504550867967176E-5</v>
      </c>
      <c r="V763" s="79">
        <f t="shared" ca="1" si="457"/>
        <v>3947.1752383091298</v>
      </c>
      <c r="W763" s="79">
        <f t="shared" ca="1" si="441"/>
        <v>35.7600640916218</v>
      </c>
      <c r="X763" s="80">
        <f t="shared" ca="1" si="458"/>
        <v>-8.3009101735934349E-4</v>
      </c>
      <c r="Y763" s="80">
        <f t="shared" ca="1" si="459"/>
        <v>-1.6446563492954709</v>
      </c>
      <c r="Z763" s="80">
        <f t="shared" ca="1" si="450"/>
        <v>0</v>
      </c>
      <c r="AA763" s="80">
        <f t="shared" ca="1" si="460"/>
        <v>0</v>
      </c>
      <c r="AB763" s="81">
        <f t="shared" ca="1" si="442"/>
        <v>-8.0689570387056E-2</v>
      </c>
      <c r="AC763" s="79">
        <f t="shared" ca="1" si="443"/>
        <v>3981.2091263900516</v>
      </c>
      <c r="AE763" s="55">
        <f t="shared" ca="1" si="461"/>
        <v>0</v>
      </c>
      <c r="AF763" s="78">
        <f t="shared" ca="1" si="462"/>
        <v>4.1504550867967176E-5</v>
      </c>
      <c r="AR763" s="69">
        <f t="shared" si="451"/>
        <v>64</v>
      </c>
      <c r="AS763" s="70">
        <f t="shared" si="463"/>
        <v>760</v>
      </c>
      <c r="AT763" s="71">
        <f t="shared" ca="1" si="470"/>
        <v>1.0629989802296649E-3</v>
      </c>
      <c r="AU763" s="72">
        <f t="shared" ca="1" si="452"/>
        <v>9.059659612918658E-3</v>
      </c>
      <c r="AV763" s="73">
        <f t="shared" ca="1" si="453"/>
        <v>1.0090596596129187</v>
      </c>
      <c r="AW763" s="74">
        <f ca="1">PRODUCT(AV$4:AV763)</f>
        <v>884.90915014712175</v>
      </c>
      <c r="BO763" s="70">
        <f t="shared" si="464"/>
        <v>760</v>
      </c>
      <c r="BP763" s="171">
        <f t="shared" ca="1" si="467"/>
        <v>0.1143</v>
      </c>
      <c r="BQ763" s="172">
        <f t="shared" ca="1" si="454"/>
        <v>9.059659612918658E-3</v>
      </c>
      <c r="BR763" s="172">
        <f t="shared" ca="1" si="466"/>
        <v>1.1300595093109251E-3</v>
      </c>
    </row>
    <row r="764" spans="5:70">
      <c r="E764">
        <f t="shared" si="468"/>
        <v>761</v>
      </c>
      <c r="F764" s="64">
        <f t="shared" si="455"/>
        <v>118.3333333333305</v>
      </c>
      <c r="G764" s="55">
        <f t="shared" si="436"/>
        <v>0</v>
      </c>
      <c r="H764" s="78">
        <f t="shared" si="465"/>
        <v>1</v>
      </c>
      <c r="I764" s="79">
        <f t="shared" ca="1" si="444"/>
        <v>30204393.716804903</v>
      </c>
      <c r="J764" s="79">
        <f t="shared" ca="1" si="437"/>
        <v>273641.52588883147</v>
      </c>
      <c r="K764" s="80">
        <f t="shared" ca="1" si="438"/>
        <v>-20</v>
      </c>
      <c r="L764" s="80">
        <f t="shared" ca="1" si="445"/>
        <v>-25170.32809733742</v>
      </c>
      <c r="M764" s="80">
        <f t="shared" ca="1" si="469"/>
        <v>0</v>
      </c>
      <c r="N764" s="80">
        <f t="shared" ca="1" si="446"/>
        <v>0</v>
      </c>
      <c r="O764" s="81">
        <f t="shared" ca="1" si="439"/>
        <v>-1944.1138067905574</v>
      </c>
      <c r="P764" s="79">
        <f t="shared" ca="1" si="440"/>
        <v>30450900.800789606</v>
      </c>
      <c r="R764">
        <f t="shared" ca="1" si="447"/>
        <v>881</v>
      </c>
      <c r="S764" s="78">
        <f t="shared" ca="1" si="456"/>
        <v>128.33333333332979</v>
      </c>
      <c r="T764" s="55">
        <f t="shared" ca="1" si="448"/>
        <v>0</v>
      </c>
      <c r="U764" s="78">
        <f t="shared" ca="1" si="449"/>
        <v>4.1504550867967176E-5</v>
      </c>
      <c r="V764" s="79">
        <f t="shared" ca="1" si="457"/>
        <v>3981.2091263900516</v>
      </c>
      <c r="W764" s="79">
        <f t="shared" ca="1" si="441"/>
        <v>36.068399532939125</v>
      </c>
      <c r="X764" s="80">
        <f t="shared" ca="1" si="458"/>
        <v>-8.3009101735934349E-4</v>
      </c>
      <c r="Y764" s="80">
        <f t="shared" ca="1" si="459"/>
        <v>-1.6588371359958549</v>
      </c>
      <c r="Z764" s="80">
        <f t="shared" ca="1" si="450"/>
        <v>0</v>
      </c>
      <c r="AA764" s="80">
        <f t="shared" ca="1" si="460"/>
        <v>0</v>
      </c>
      <c r="AB764" s="81">
        <f t="shared" ca="1" si="442"/>
        <v>-8.0689570387056E-2</v>
      </c>
      <c r="AC764" s="79">
        <f t="shared" ca="1" si="443"/>
        <v>4015.5371691255905</v>
      </c>
      <c r="AE764" s="55">
        <f t="shared" ca="1" si="461"/>
        <v>0</v>
      </c>
      <c r="AF764" s="78">
        <f t="shared" ca="1" si="462"/>
        <v>4.1504550867967176E-5</v>
      </c>
      <c r="AR764" s="69">
        <f t="shared" si="451"/>
        <v>64</v>
      </c>
      <c r="AS764" s="70">
        <f t="shared" si="463"/>
        <v>761</v>
      </c>
      <c r="AT764" s="71">
        <f t="shared" ca="1" si="470"/>
        <v>1.0533685712999046E-3</v>
      </c>
      <c r="AU764" s="72">
        <f t="shared" ca="1" si="452"/>
        <v>9.059659612918658E-3</v>
      </c>
      <c r="AV764" s="73">
        <f t="shared" ca="1" si="453"/>
        <v>1.0090596596129187</v>
      </c>
      <c r="AW764" s="74">
        <f ca="1">PRODUCT(AV$4:AV764)</f>
        <v>892.92612583581183</v>
      </c>
      <c r="BO764" s="70">
        <f t="shared" si="464"/>
        <v>761</v>
      </c>
      <c r="BP764" s="171">
        <f t="shared" ca="1" si="467"/>
        <v>0.1143</v>
      </c>
      <c r="BQ764" s="172">
        <f t="shared" ca="1" si="454"/>
        <v>9.059659612918658E-3</v>
      </c>
      <c r="BR764" s="172">
        <f t="shared" ca="1" si="466"/>
        <v>1.1199134744366084E-3</v>
      </c>
    </row>
    <row r="765" spans="5:70">
      <c r="E765">
        <f t="shared" si="468"/>
        <v>762</v>
      </c>
      <c r="F765" s="64">
        <f t="shared" si="455"/>
        <v>118.41666666666383</v>
      </c>
      <c r="G765" s="55">
        <f t="shared" si="436"/>
        <v>0</v>
      </c>
      <c r="H765" s="78">
        <f t="shared" si="465"/>
        <v>1</v>
      </c>
      <c r="I765" s="79">
        <f t="shared" ca="1" si="444"/>
        <v>30450900.800789606</v>
      </c>
      <c r="J765" s="79">
        <f t="shared" ca="1" si="437"/>
        <v>275874.79616190604</v>
      </c>
      <c r="K765" s="80">
        <f t="shared" ca="1" si="438"/>
        <v>-20</v>
      </c>
      <c r="L765" s="80">
        <f t="shared" ca="1" si="445"/>
        <v>-25375.750667324672</v>
      </c>
      <c r="M765" s="80">
        <f t="shared" ca="1" si="469"/>
        <v>0</v>
      </c>
      <c r="N765" s="80">
        <f t="shared" ca="1" si="446"/>
        <v>0</v>
      </c>
      <c r="O765" s="81">
        <f t="shared" ca="1" si="439"/>
        <v>-1944.1138067905574</v>
      </c>
      <c r="P765" s="79">
        <f t="shared" ca="1" si="440"/>
        <v>30699435.732477393</v>
      </c>
      <c r="R765">
        <f t="shared" ca="1" si="447"/>
        <v>882</v>
      </c>
      <c r="S765" s="78">
        <f t="shared" ca="1" si="456"/>
        <v>128.41666666666313</v>
      </c>
      <c r="T765" s="55">
        <f t="shared" ca="1" si="448"/>
        <v>0</v>
      </c>
      <c r="U765" s="78">
        <f t="shared" ca="1" si="449"/>
        <v>4.1504550867967176E-5</v>
      </c>
      <c r="V765" s="79">
        <f t="shared" ca="1" si="457"/>
        <v>4015.5371691255905</v>
      </c>
      <c r="W765" s="79">
        <f t="shared" ca="1" si="441"/>
        <v>36.37939991530083</v>
      </c>
      <c r="X765" s="80">
        <f t="shared" ca="1" si="458"/>
        <v>-8.3009101735934349E-4</v>
      </c>
      <c r="Y765" s="80">
        <f t="shared" ca="1" si="459"/>
        <v>-1.6731404871356628</v>
      </c>
      <c r="Z765" s="80">
        <f t="shared" ca="1" si="450"/>
        <v>0</v>
      </c>
      <c r="AA765" s="80">
        <f t="shared" ca="1" si="460"/>
        <v>0</v>
      </c>
      <c r="AB765" s="81">
        <f t="shared" ca="1" si="442"/>
        <v>-8.0689570387056E-2</v>
      </c>
      <c r="AC765" s="79">
        <f t="shared" ca="1" si="443"/>
        <v>4050.1619088923512</v>
      </c>
      <c r="AE765" s="55">
        <f t="shared" ca="1" si="461"/>
        <v>0</v>
      </c>
      <c r="AF765" s="78">
        <f t="shared" ca="1" si="462"/>
        <v>4.1504550867967176E-5</v>
      </c>
      <c r="AR765" s="69">
        <f t="shared" si="451"/>
        <v>64</v>
      </c>
      <c r="AS765" s="70">
        <f t="shared" si="463"/>
        <v>762</v>
      </c>
      <c r="AT765" s="71">
        <f t="shared" ca="1" si="470"/>
        <v>1.0438254105969811E-3</v>
      </c>
      <c r="AU765" s="72">
        <f t="shared" ca="1" si="452"/>
        <v>9.059659612918658E-3</v>
      </c>
      <c r="AV765" s="73">
        <f t="shared" ca="1" si="453"/>
        <v>1.0090596596129187</v>
      </c>
      <c r="AW765" s="74">
        <f ca="1">PRODUCT(AV$4:AV765)</f>
        <v>901.01573259536644</v>
      </c>
      <c r="BO765" s="70">
        <f t="shared" si="464"/>
        <v>762</v>
      </c>
      <c r="BP765" s="171">
        <f t="shared" ca="1" si="467"/>
        <v>0.1143</v>
      </c>
      <c r="BQ765" s="172">
        <f t="shared" ca="1" si="454"/>
        <v>9.059659612918658E-3</v>
      </c>
      <c r="BR765" s="172">
        <f t="shared" ca="1" si="466"/>
        <v>1.1098585339009727E-3</v>
      </c>
    </row>
    <row r="766" spans="5:70">
      <c r="E766">
        <f t="shared" si="468"/>
        <v>763</v>
      </c>
      <c r="F766" s="64">
        <f t="shared" si="455"/>
        <v>118.49999999999716</v>
      </c>
      <c r="G766" s="55">
        <f t="shared" si="436"/>
        <v>0</v>
      </c>
      <c r="H766" s="78">
        <f t="shared" si="465"/>
        <v>1</v>
      </c>
      <c r="I766" s="79">
        <f t="shared" ca="1" si="444"/>
        <v>30699435.732477393</v>
      </c>
      <c r="J766" s="79">
        <f t="shared" ca="1" si="437"/>
        <v>278126.43804491736</v>
      </c>
      <c r="K766" s="80">
        <f t="shared" ca="1" si="438"/>
        <v>-20</v>
      </c>
      <c r="L766" s="80">
        <f t="shared" ca="1" si="445"/>
        <v>-25582.86311039783</v>
      </c>
      <c r="M766" s="80">
        <f t="shared" ca="1" si="469"/>
        <v>0</v>
      </c>
      <c r="N766" s="80">
        <f t="shared" ca="1" si="446"/>
        <v>0</v>
      </c>
      <c r="O766" s="81">
        <f t="shared" ca="1" si="439"/>
        <v>-1944.1138067905574</v>
      </c>
      <c r="P766" s="79">
        <f t="shared" ca="1" si="440"/>
        <v>30950015.193605121</v>
      </c>
      <c r="R766">
        <f t="shared" ca="1" si="447"/>
        <v>883</v>
      </c>
      <c r="S766" s="78">
        <f t="shared" ca="1" si="456"/>
        <v>128.49999999999648</v>
      </c>
      <c r="T766" s="55">
        <f t="shared" ca="1" si="448"/>
        <v>0</v>
      </c>
      <c r="U766" s="78">
        <f t="shared" ca="1" si="449"/>
        <v>4.1504550867967176E-5</v>
      </c>
      <c r="V766" s="79">
        <f t="shared" ca="1" si="457"/>
        <v>4050.1619088923512</v>
      </c>
      <c r="W766" s="79">
        <f t="shared" ca="1" si="441"/>
        <v>36.693088271773568</v>
      </c>
      <c r="X766" s="80">
        <f t="shared" ca="1" si="458"/>
        <v>-8.3009101735934349E-4</v>
      </c>
      <c r="Y766" s="80">
        <f t="shared" ca="1" si="459"/>
        <v>-1.6875674620384797</v>
      </c>
      <c r="Z766" s="80">
        <f t="shared" ca="1" si="450"/>
        <v>0</v>
      </c>
      <c r="AA766" s="80">
        <f t="shared" ca="1" si="460"/>
        <v>0</v>
      </c>
      <c r="AB766" s="81">
        <f t="shared" ca="1" si="442"/>
        <v>-8.0689570387056E-2</v>
      </c>
      <c r="AC766" s="79">
        <f t="shared" ca="1" si="443"/>
        <v>4085.0859100406819</v>
      </c>
      <c r="AE766" s="55">
        <f t="shared" ca="1" si="461"/>
        <v>0</v>
      </c>
      <c r="AF766" s="78">
        <f t="shared" ca="1" si="462"/>
        <v>4.1504550867967176E-5</v>
      </c>
      <c r="AR766" s="69">
        <f t="shared" si="451"/>
        <v>64</v>
      </c>
      <c r="AS766" s="70">
        <f t="shared" si="463"/>
        <v>763</v>
      </c>
      <c r="AT766" s="71">
        <f t="shared" ca="1" si="470"/>
        <v>1.0343687076816573E-3</v>
      </c>
      <c r="AU766" s="72">
        <f t="shared" ca="1" si="452"/>
        <v>9.059659612918658E-3</v>
      </c>
      <c r="AV766" s="73">
        <f t="shared" ca="1" si="453"/>
        <v>1.0090596596129187</v>
      </c>
      <c r="AW766" s="74">
        <f ca="1">PRODUCT(AV$4:AV766)</f>
        <v>909.17862843856506</v>
      </c>
      <c r="BO766" s="70">
        <f t="shared" si="464"/>
        <v>763</v>
      </c>
      <c r="BP766" s="171">
        <f t="shared" ca="1" si="467"/>
        <v>0.1143</v>
      </c>
      <c r="BQ766" s="172">
        <f t="shared" ca="1" si="454"/>
        <v>9.059659612918658E-3</v>
      </c>
      <c r="BR766" s="172">
        <f t="shared" ca="1" si="466"/>
        <v>1.0998938698299774E-3</v>
      </c>
    </row>
    <row r="767" spans="5:70">
      <c r="E767">
        <f t="shared" si="468"/>
        <v>764</v>
      </c>
      <c r="F767" s="64">
        <f t="shared" si="455"/>
        <v>118.58333333333049</v>
      </c>
      <c r="G767" s="55">
        <f t="shared" si="436"/>
        <v>0</v>
      </c>
      <c r="H767" s="78">
        <f t="shared" si="465"/>
        <v>1</v>
      </c>
      <c r="I767" s="79">
        <f t="shared" ca="1" si="444"/>
        <v>30950015.193605121</v>
      </c>
      <c r="J767" s="79">
        <f t="shared" ca="1" si="437"/>
        <v>280396.60266872315</v>
      </c>
      <c r="K767" s="80">
        <f t="shared" ca="1" si="438"/>
        <v>-20</v>
      </c>
      <c r="L767" s="80">
        <f t="shared" ca="1" si="445"/>
        <v>-25791.679328004269</v>
      </c>
      <c r="M767" s="80">
        <f t="shared" ca="1" si="469"/>
        <v>0</v>
      </c>
      <c r="N767" s="80">
        <f t="shared" ca="1" si="446"/>
        <v>0</v>
      </c>
      <c r="O767" s="81">
        <f t="shared" ca="1" si="439"/>
        <v>-1944.1138067905574</v>
      </c>
      <c r="P767" s="79">
        <f t="shared" ca="1" si="440"/>
        <v>31202656.003139049</v>
      </c>
      <c r="R767">
        <f t="shared" ca="1" si="447"/>
        <v>884</v>
      </c>
      <c r="S767" s="78">
        <f t="shared" ca="1" si="456"/>
        <v>128.58333333332982</v>
      </c>
      <c r="T767" s="55">
        <f t="shared" ca="1" si="448"/>
        <v>0</v>
      </c>
      <c r="U767" s="78">
        <f t="shared" ca="1" si="449"/>
        <v>4.1504550867967176E-5</v>
      </c>
      <c r="V767" s="79">
        <f t="shared" ca="1" si="457"/>
        <v>4085.0859100406819</v>
      </c>
      <c r="W767" s="79">
        <f t="shared" ca="1" si="441"/>
        <v>37.009487834498628</v>
      </c>
      <c r="X767" s="80">
        <f t="shared" ca="1" si="458"/>
        <v>-8.3009101735934349E-4</v>
      </c>
      <c r="Y767" s="80">
        <f t="shared" ca="1" si="459"/>
        <v>-1.7021191291836175</v>
      </c>
      <c r="Z767" s="80">
        <f t="shared" ca="1" si="450"/>
        <v>0</v>
      </c>
      <c r="AA767" s="80">
        <f t="shared" ca="1" si="460"/>
        <v>0</v>
      </c>
      <c r="AB767" s="81">
        <f t="shared" ca="1" si="442"/>
        <v>-8.0689570387056E-2</v>
      </c>
      <c r="AC767" s="79">
        <f t="shared" ca="1" si="443"/>
        <v>4120.3117590845923</v>
      </c>
      <c r="AE767" s="55">
        <f t="shared" ca="1" si="461"/>
        <v>0</v>
      </c>
      <c r="AF767" s="78">
        <f t="shared" ca="1" si="462"/>
        <v>4.1504550867967176E-5</v>
      </c>
      <c r="AR767" s="69">
        <f t="shared" si="451"/>
        <v>64</v>
      </c>
      <c r="AS767" s="70">
        <f t="shared" si="463"/>
        <v>764</v>
      </c>
      <c r="AT767" s="71">
        <f t="shared" ca="1" si="470"/>
        <v>1.024997679275807E-3</v>
      </c>
      <c r="AU767" s="72">
        <f t="shared" ca="1" si="452"/>
        <v>9.059659612918658E-3</v>
      </c>
      <c r="AV767" s="73">
        <f t="shared" ca="1" si="453"/>
        <v>1.0090596596129187</v>
      </c>
      <c r="AW767" s="74">
        <f ca="1">PRODUCT(AV$4:AV767)</f>
        <v>917.41547733955872</v>
      </c>
      <c r="BO767" s="70">
        <f t="shared" si="464"/>
        <v>764</v>
      </c>
      <c r="BP767" s="171">
        <f t="shared" ca="1" si="467"/>
        <v>0.1143</v>
      </c>
      <c r="BQ767" s="172">
        <f t="shared" ca="1" si="454"/>
        <v>9.059659612918658E-3</v>
      </c>
      <c r="BR767" s="172">
        <f t="shared" ca="1" si="466"/>
        <v>1.0900186716927157E-3</v>
      </c>
    </row>
    <row r="768" spans="5:70">
      <c r="E768">
        <f t="shared" si="468"/>
        <v>765</v>
      </c>
      <c r="F768" s="64">
        <f t="shared" si="455"/>
        <v>118.66666666666382</v>
      </c>
      <c r="G768" s="55">
        <f t="shared" si="436"/>
        <v>0</v>
      </c>
      <c r="H768" s="78">
        <f t="shared" si="465"/>
        <v>1</v>
      </c>
      <c r="I768" s="79">
        <f t="shared" ca="1" si="444"/>
        <v>31202656.003139049</v>
      </c>
      <c r="J768" s="79">
        <f t="shared" ca="1" si="437"/>
        <v>282685.44240743277</v>
      </c>
      <c r="K768" s="80">
        <f t="shared" ca="1" si="438"/>
        <v>-20</v>
      </c>
      <c r="L768" s="80">
        <f t="shared" ca="1" si="445"/>
        <v>-26002.213335949207</v>
      </c>
      <c r="M768" s="80">
        <f t="shared" ca="1" si="469"/>
        <v>0</v>
      </c>
      <c r="N768" s="80">
        <f t="shared" ca="1" si="446"/>
        <v>0</v>
      </c>
      <c r="O768" s="81">
        <f t="shared" ca="1" si="439"/>
        <v>-1944.1138067905574</v>
      </c>
      <c r="P768" s="79">
        <f t="shared" ca="1" si="440"/>
        <v>31457375.11840374</v>
      </c>
      <c r="R768">
        <f t="shared" ca="1" si="447"/>
        <v>885</v>
      </c>
      <c r="S768" s="78">
        <f t="shared" ca="1" si="456"/>
        <v>128.66666666666316</v>
      </c>
      <c r="T768" s="55">
        <f t="shared" ca="1" si="448"/>
        <v>0</v>
      </c>
      <c r="U768" s="78">
        <f t="shared" ca="1" si="449"/>
        <v>4.1504550867967176E-5</v>
      </c>
      <c r="V768" s="79">
        <f t="shared" ca="1" si="457"/>
        <v>4120.3117590845923</v>
      </c>
      <c r="W768" s="79">
        <f t="shared" ca="1" si="441"/>
        <v>37.328622036412511</v>
      </c>
      <c r="X768" s="80">
        <f t="shared" ca="1" si="458"/>
        <v>-8.3009101735934349E-4</v>
      </c>
      <c r="Y768" s="80">
        <f t="shared" ca="1" si="459"/>
        <v>-1.7167965662852469</v>
      </c>
      <c r="Z768" s="80">
        <f t="shared" ca="1" si="450"/>
        <v>0</v>
      </c>
      <c r="AA768" s="80">
        <f t="shared" ca="1" si="460"/>
        <v>0</v>
      </c>
      <c r="AB768" s="81">
        <f t="shared" ca="1" si="442"/>
        <v>-8.0689570387056E-2</v>
      </c>
      <c r="AC768" s="79">
        <f t="shared" ca="1" si="443"/>
        <v>4155.8420648933143</v>
      </c>
      <c r="AE768" s="55">
        <f t="shared" ca="1" si="461"/>
        <v>0</v>
      </c>
      <c r="AF768" s="78">
        <f t="shared" ca="1" si="462"/>
        <v>4.1504550867967176E-5</v>
      </c>
      <c r="AR768" s="69">
        <f t="shared" si="451"/>
        <v>64</v>
      </c>
      <c r="AS768" s="70">
        <f t="shared" si="463"/>
        <v>765</v>
      </c>
      <c r="AT768" s="71">
        <f t="shared" ca="1" si="470"/>
        <v>1.0157115491975365E-3</v>
      </c>
      <c r="AU768" s="72">
        <f t="shared" ca="1" si="452"/>
        <v>9.059659612918658E-3</v>
      </c>
      <c r="AV768" s="73">
        <f t="shared" ca="1" si="453"/>
        <v>1.0090596596129187</v>
      </c>
      <c r="AW768" s="74">
        <f ca="1">PRODUCT(AV$4:AV768)</f>
        <v>925.72694928787837</v>
      </c>
      <c r="BO768" s="70">
        <f t="shared" si="464"/>
        <v>765</v>
      </c>
      <c r="BP768" s="171">
        <f t="shared" ca="1" si="467"/>
        <v>0.1143</v>
      </c>
      <c r="BQ768" s="172">
        <f t="shared" ca="1" si="454"/>
        <v>9.059659612918658E-3</v>
      </c>
      <c r="BR768" s="172">
        <f t="shared" ca="1" si="466"/>
        <v>1.0802321362354862E-3</v>
      </c>
    </row>
    <row r="769" spans="5:70">
      <c r="E769">
        <f t="shared" si="468"/>
        <v>766</v>
      </c>
      <c r="F769" s="64">
        <f t="shared" si="455"/>
        <v>118.74999999999714</v>
      </c>
      <c r="G769" s="55">
        <f t="shared" si="436"/>
        <v>0</v>
      </c>
      <c r="H769" s="78">
        <f t="shared" si="465"/>
        <v>1</v>
      </c>
      <c r="I769" s="79">
        <f t="shared" ca="1" si="444"/>
        <v>31457375.11840374</v>
      </c>
      <c r="J769" s="79">
        <f t="shared" ca="1" si="437"/>
        <v>284993.11088863463</v>
      </c>
      <c r="K769" s="80">
        <f t="shared" ca="1" si="438"/>
        <v>-20</v>
      </c>
      <c r="L769" s="80">
        <f t="shared" ca="1" si="445"/>
        <v>-26214.479265336453</v>
      </c>
      <c r="M769" s="80">
        <f t="shared" ca="1" si="469"/>
        <v>0</v>
      </c>
      <c r="N769" s="80">
        <f t="shared" ca="1" si="446"/>
        <v>0</v>
      </c>
      <c r="O769" s="81">
        <f t="shared" ca="1" si="439"/>
        <v>-1944.1138067905574</v>
      </c>
      <c r="P769" s="79">
        <f t="shared" ca="1" si="440"/>
        <v>31714189.636220247</v>
      </c>
      <c r="R769">
        <f t="shared" ca="1" si="447"/>
        <v>886</v>
      </c>
      <c r="S769" s="78">
        <f t="shared" ca="1" si="456"/>
        <v>128.7499999999965</v>
      </c>
      <c r="T769" s="55">
        <f t="shared" ca="1" si="448"/>
        <v>0</v>
      </c>
      <c r="U769" s="78">
        <f t="shared" ca="1" si="449"/>
        <v>4.1504550867967176E-5</v>
      </c>
      <c r="V769" s="79">
        <f t="shared" ca="1" si="457"/>
        <v>4155.8420648933143</v>
      </c>
      <c r="W769" s="79">
        <f t="shared" ca="1" si="441"/>
        <v>37.65051451298244</v>
      </c>
      <c r="X769" s="80">
        <f t="shared" ca="1" si="458"/>
        <v>-8.3009101735934349E-4</v>
      </c>
      <c r="Y769" s="80">
        <f t="shared" ca="1" si="459"/>
        <v>-1.7316008603722144</v>
      </c>
      <c r="Z769" s="80">
        <f t="shared" ca="1" si="450"/>
        <v>0</v>
      </c>
      <c r="AA769" s="80">
        <f t="shared" ca="1" si="460"/>
        <v>0</v>
      </c>
      <c r="AB769" s="81">
        <f t="shared" ca="1" si="442"/>
        <v>-8.0689570387056E-2</v>
      </c>
      <c r="AC769" s="79">
        <f t="shared" ca="1" si="443"/>
        <v>4191.6794588845196</v>
      </c>
      <c r="AE769" s="55">
        <f t="shared" ca="1" si="461"/>
        <v>0</v>
      </c>
      <c r="AF769" s="78">
        <f t="shared" ca="1" si="462"/>
        <v>4.1504550867967176E-5</v>
      </c>
      <c r="AR769" s="69">
        <f t="shared" si="451"/>
        <v>64</v>
      </c>
      <c r="AS769" s="70">
        <f t="shared" si="463"/>
        <v>766</v>
      </c>
      <c r="AT769" s="71">
        <f t="shared" ca="1" si="470"/>
        <v>1.0065095482968964E-3</v>
      </c>
      <c r="AU769" s="72">
        <f t="shared" ca="1" si="452"/>
        <v>9.059659612918658E-3</v>
      </c>
      <c r="AV769" s="73">
        <f t="shared" ca="1" si="453"/>
        <v>1.0090596596129187</v>
      </c>
      <c r="AW769" s="74">
        <f ca="1">PRODUCT(AV$4:AV769)</f>
        <v>934.1137203429322</v>
      </c>
      <c r="BO769" s="70">
        <f t="shared" si="464"/>
        <v>766</v>
      </c>
      <c r="BP769" s="171">
        <f t="shared" ca="1" si="467"/>
        <v>0.1143</v>
      </c>
      <c r="BQ769" s="172">
        <f t="shared" ca="1" si="454"/>
        <v>9.059659612918658E-3</v>
      </c>
      <c r="BR769" s="172">
        <f t="shared" ca="1" si="466"/>
        <v>1.0705334674164556E-3</v>
      </c>
    </row>
    <row r="770" spans="5:70">
      <c r="E770">
        <f t="shared" si="468"/>
        <v>767</v>
      </c>
      <c r="F770" s="64">
        <f t="shared" si="455"/>
        <v>118.83333333333047</v>
      </c>
      <c r="G770" s="55">
        <f t="shared" si="436"/>
        <v>0</v>
      </c>
      <c r="H770" s="78">
        <f t="shared" si="465"/>
        <v>1</v>
      </c>
      <c r="I770" s="79">
        <f t="shared" ca="1" si="444"/>
        <v>31714189.636220247</v>
      </c>
      <c r="J770" s="79">
        <f t="shared" ca="1" si="437"/>
        <v>287319.76300370804</v>
      </c>
      <c r="K770" s="80">
        <f t="shared" ca="1" si="438"/>
        <v>-20</v>
      </c>
      <c r="L770" s="80">
        <f t="shared" ca="1" si="445"/>
        <v>-26428.491363516874</v>
      </c>
      <c r="M770" s="80">
        <f t="shared" ca="1" si="469"/>
        <v>0</v>
      </c>
      <c r="N770" s="80">
        <f t="shared" ca="1" si="446"/>
        <v>0</v>
      </c>
      <c r="O770" s="81">
        <f t="shared" ca="1" si="439"/>
        <v>-1944.1138067905574</v>
      </c>
      <c r="P770" s="79">
        <f t="shared" ca="1" si="440"/>
        <v>31973116.794053644</v>
      </c>
      <c r="R770">
        <f t="shared" ca="1" si="447"/>
        <v>887</v>
      </c>
      <c r="S770" s="78">
        <f t="shared" ca="1" si="456"/>
        <v>128.83333333332985</v>
      </c>
      <c r="T770" s="55">
        <f t="shared" ca="1" si="448"/>
        <v>0</v>
      </c>
      <c r="U770" s="78">
        <f t="shared" ca="1" si="449"/>
        <v>4.1504550867967176E-5</v>
      </c>
      <c r="V770" s="79">
        <f t="shared" ca="1" si="457"/>
        <v>4191.6794588845196</v>
      </c>
      <c r="W770" s="79">
        <f t="shared" ca="1" si="441"/>
        <v>37.975189103956815</v>
      </c>
      <c r="X770" s="80">
        <f t="shared" ca="1" si="458"/>
        <v>-8.3009101735934349E-4</v>
      </c>
      <c r="Y770" s="80">
        <f t="shared" ca="1" si="459"/>
        <v>-1.74653310786855</v>
      </c>
      <c r="Z770" s="80">
        <f t="shared" ca="1" si="450"/>
        <v>0</v>
      </c>
      <c r="AA770" s="80">
        <f t="shared" ca="1" si="460"/>
        <v>0</v>
      </c>
      <c r="AB770" s="81">
        <f t="shared" ca="1" si="442"/>
        <v>-8.0689570387056E-2</v>
      </c>
      <c r="AC770" s="79">
        <f t="shared" ca="1" si="443"/>
        <v>4227.8265952192032</v>
      </c>
      <c r="AE770" s="55">
        <f t="shared" ca="1" si="461"/>
        <v>0</v>
      </c>
      <c r="AF770" s="78">
        <f t="shared" ca="1" si="462"/>
        <v>4.1504550867967176E-5</v>
      </c>
      <c r="AR770" s="69">
        <f t="shared" si="451"/>
        <v>64</v>
      </c>
      <c r="AS770" s="70">
        <f t="shared" si="463"/>
        <v>767</v>
      </c>
      <c r="AT770" s="71">
        <f t="shared" ca="1" si="470"/>
        <v>9.9739091439217408E-4</v>
      </c>
      <c r="AU770" s="72">
        <f t="shared" ca="1" si="452"/>
        <v>9.059659612918658E-3</v>
      </c>
      <c r="AV770" s="73">
        <f t="shared" ca="1" si="453"/>
        <v>1.0090596596129187</v>
      </c>
      <c r="AW770" s="74">
        <f ca="1">PRODUCT(AV$4:AV770)</f>
        <v>942.5764726889962</v>
      </c>
      <c r="BO770" s="70">
        <f t="shared" si="464"/>
        <v>767</v>
      </c>
      <c r="BP770" s="171">
        <f t="shared" ca="1" si="467"/>
        <v>0.1143</v>
      </c>
      <c r="BQ770" s="172">
        <f t="shared" ca="1" si="454"/>
        <v>9.059659612918658E-3</v>
      </c>
      <c r="BR770" s="172">
        <f t="shared" ca="1" si="466"/>
        <v>1.0609218763409081E-3</v>
      </c>
    </row>
    <row r="771" spans="5:70">
      <c r="E771">
        <f t="shared" si="468"/>
        <v>768</v>
      </c>
      <c r="F771" s="64">
        <f t="shared" si="455"/>
        <v>118.9166666666638</v>
      </c>
      <c r="G771" s="55">
        <f t="shared" si="436"/>
        <v>0</v>
      </c>
      <c r="H771" s="78">
        <f t="shared" si="465"/>
        <v>1</v>
      </c>
      <c r="I771" s="79">
        <f t="shared" ca="1" si="444"/>
        <v>31973116.794053644</v>
      </c>
      <c r="J771" s="79">
        <f t="shared" ca="1" si="437"/>
        <v>289665.5549182191</v>
      </c>
      <c r="K771" s="80">
        <f t="shared" ca="1" si="438"/>
        <v>-20</v>
      </c>
      <c r="L771" s="80">
        <f t="shared" ca="1" si="445"/>
        <v>-26644.263995044705</v>
      </c>
      <c r="M771" s="80">
        <f t="shared" ca="1" si="469"/>
        <v>0</v>
      </c>
      <c r="N771" s="80">
        <f t="shared" ca="1" si="446"/>
        <v>0</v>
      </c>
      <c r="O771" s="81">
        <f t="shared" ca="1" si="439"/>
        <v>-1944.1138067905574</v>
      </c>
      <c r="P771" s="79">
        <f t="shared" ca="1" si="440"/>
        <v>32234173.971170027</v>
      </c>
      <c r="R771">
        <f t="shared" ca="1" si="447"/>
        <v>888</v>
      </c>
      <c r="S771" s="78">
        <f t="shared" ca="1" si="456"/>
        <v>128.91666666666319</v>
      </c>
      <c r="T771" s="55">
        <f t="shared" ca="1" si="448"/>
        <v>0</v>
      </c>
      <c r="U771" s="78">
        <f t="shared" ca="1" si="449"/>
        <v>4.1504550867967176E-5</v>
      </c>
      <c r="V771" s="79">
        <f t="shared" ca="1" si="457"/>
        <v>4227.8265952192032</v>
      </c>
      <c r="W771" s="79">
        <f t="shared" ca="1" si="441"/>
        <v>38.302669855130816</v>
      </c>
      <c r="X771" s="80">
        <f t="shared" ca="1" si="458"/>
        <v>-8.3009101735934349E-4</v>
      </c>
      <c r="Y771" s="80">
        <f t="shared" ca="1" si="459"/>
        <v>-1.761594414674668</v>
      </c>
      <c r="Z771" s="80">
        <f t="shared" ca="1" si="450"/>
        <v>0</v>
      </c>
      <c r="AA771" s="80">
        <f t="shared" ca="1" si="460"/>
        <v>0</v>
      </c>
      <c r="AB771" s="81">
        <f t="shared" ca="1" si="442"/>
        <v>-8.0689570387056E-2</v>
      </c>
      <c r="AC771" s="79">
        <f t="shared" ca="1" si="443"/>
        <v>4264.2861509982549</v>
      </c>
      <c r="AE771" s="55">
        <f t="shared" ca="1" si="461"/>
        <v>0</v>
      </c>
      <c r="AF771" s="78">
        <f t="shared" ca="1" si="462"/>
        <v>4.1504550867967176E-5</v>
      </c>
      <c r="AR771" s="69">
        <f t="shared" si="451"/>
        <v>64</v>
      </c>
      <c r="AS771" s="70">
        <f t="shared" si="463"/>
        <v>768</v>
      </c>
      <c r="AT771" s="71">
        <f t="shared" ca="1" si="470"/>
        <v>9.8835489220676321E-4</v>
      </c>
      <c r="AU771" s="72">
        <f t="shared" ca="1" si="452"/>
        <v>9.059659612918658E-3</v>
      </c>
      <c r="AV771" s="73">
        <f t="shared" ca="1" si="453"/>
        <v>1.0090596596129187</v>
      </c>
      <c r="AW771" s="74">
        <f ca="1">PRODUCT(AV$4:AV771)</f>
        <v>951.11589469070407</v>
      </c>
      <c r="BO771" s="70">
        <f t="shared" si="464"/>
        <v>768</v>
      </c>
      <c r="BP771" s="171">
        <f t="shared" ca="1" si="467"/>
        <v>0.1143</v>
      </c>
      <c r="BQ771" s="172">
        <f t="shared" ca="1" si="454"/>
        <v>9.059659612918658E-3</v>
      </c>
      <c r="BR771" s="172">
        <f t="shared" ca="1" si="466"/>
        <v>1.0513965811970762E-3</v>
      </c>
    </row>
    <row r="772" spans="5:70">
      <c r="E772">
        <f t="shared" si="468"/>
        <v>769</v>
      </c>
      <c r="F772" s="64">
        <f t="shared" si="455"/>
        <v>118.99999999999713</v>
      </c>
      <c r="G772" s="55">
        <f t="shared" ref="G772:G784" si="471">(1-(1-IF(F772&gt;$AJ$90,0,VLOOKUP(ROUND(F772,0),$AJ$4:$AK$90,2,FALSE)))^(1/12))*0</f>
        <v>0</v>
      </c>
      <c r="H772" s="78">
        <f t="shared" si="465"/>
        <v>1</v>
      </c>
      <c r="I772" s="79">
        <f t="shared" ca="1" si="444"/>
        <v>32234173.971170027</v>
      </c>
      <c r="J772" s="79">
        <f t="shared" ref="J772:J784" ca="1" si="472">(I772)*$AU772</f>
        <v>292030.64408240293</v>
      </c>
      <c r="K772" s="80">
        <f t="shared" ref="K772:K784" ca="1" si="473">IF(I772=0,0,-$C$19)*H772</f>
        <v>-20</v>
      </c>
      <c r="L772" s="80">
        <f t="shared" ca="1" si="445"/>
        <v>-26861.811642641689</v>
      </c>
      <c r="M772" s="80">
        <f t="shared" ca="1" si="469"/>
        <v>-241756.30478377518</v>
      </c>
      <c r="N772" s="80">
        <f t="shared" ca="1" si="446"/>
        <v>0</v>
      </c>
      <c r="O772" s="81">
        <f t="shared" ref="O772:O784" ca="1" si="474">-MIN(
IF(MOD(E772-1,IF($C$7="Annual",12,1))=0,1,0)
*IF(F772&lt;=$C$6,H772*$C$5*$C$4/IF($C$7="Monthly",12,1),$C$12),I772)</f>
        <v>-1944.1138067905574</v>
      </c>
      <c r="P772" s="79">
        <f t="shared" ref="P772:P784" ca="1" si="475">SUM(I772:O772)</f>
        <v>32255622.38501922</v>
      </c>
      <c r="R772">
        <f t="shared" ca="1" si="447"/>
        <v>889</v>
      </c>
      <c r="S772" s="78">
        <f t="shared" ca="1" si="456"/>
        <v>128.99999999999653</v>
      </c>
      <c r="T772" s="55">
        <f t="shared" ca="1" si="448"/>
        <v>0</v>
      </c>
      <c r="U772" s="78">
        <f t="shared" ca="1" si="449"/>
        <v>4.1504550867967176E-5</v>
      </c>
      <c r="V772" s="79">
        <f t="shared" ca="1" si="457"/>
        <v>4264.2861509982549</v>
      </c>
      <c r="W772" s="79">
        <f t="shared" ref="W772:W784" ca="1" si="476">(V772)*$AU772</f>
        <v>38.632981020127247</v>
      </c>
      <c r="X772" s="80">
        <f t="shared" ca="1" si="458"/>
        <v>-8.3009101735934349E-4</v>
      </c>
      <c r="Y772" s="80">
        <f t="shared" ca="1" si="459"/>
        <v>-1.7767858962492731</v>
      </c>
      <c r="Z772" s="80">
        <f t="shared" ca="1" si="450"/>
        <v>-31.982146132486911</v>
      </c>
      <c r="AA772" s="80">
        <f t="shared" ca="1" si="460"/>
        <v>0</v>
      </c>
      <c r="AB772" s="81">
        <f t="shared" ref="AB772:AB784" ca="1" si="477">-MIN(IF(MOD(R772,IF($C$7="Annual",12,1))=0,1,0)*$C$39*U772/IF($C$7="Monthly",12,1),V772)</f>
        <v>-8.0689570387056E-2</v>
      </c>
      <c r="AC772" s="79">
        <f t="shared" ref="AC772:AC784" ca="1" si="478">SUM(V772:AB772)</f>
        <v>4269.0786803282408</v>
      </c>
      <c r="AE772" s="55">
        <f t="shared" ca="1" si="461"/>
        <v>0</v>
      </c>
      <c r="AF772" s="78">
        <f t="shared" ca="1" si="462"/>
        <v>4.1504550867967176E-5</v>
      </c>
      <c r="AR772" s="69">
        <f t="shared" si="451"/>
        <v>65</v>
      </c>
      <c r="AS772" s="70">
        <f t="shared" si="463"/>
        <v>769</v>
      </c>
      <c r="AT772" s="71">
        <f t="shared" ca="1" si="470"/>
        <v>9.7940073330660712E-4</v>
      </c>
      <c r="AU772" s="72">
        <f t="shared" ca="1" si="452"/>
        <v>9.059659612918658E-3</v>
      </c>
      <c r="AV772" s="73">
        <f t="shared" ca="1" si="453"/>
        <v>1.0090596596129187</v>
      </c>
      <c r="AW772" s="74">
        <f ca="1">PRODUCT(AV$4:AV772)</f>
        <v>959.73268094903847</v>
      </c>
      <c r="BO772" s="70">
        <f t="shared" si="464"/>
        <v>769</v>
      </c>
      <c r="BP772" s="171">
        <f t="shared" ca="1" si="467"/>
        <v>0.1143</v>
      </c>
      <c r="BQ772" s="172">
        <f t="shared" ca="1" si="454"/>
        <v>9.059659612918658E-3</v>
      </c>
      <c r="BR772" s="172">
        <f t="shared" ca="1" si="466"/>
        <v>1.0419568071925482E-3</v>
      </c>
    </row>
    <row r="773" spans="5:70">
      <c r="E773">
        <f t="shared" si="468"/>
        <v>770</v>
      </c>
      <c r="F773" s="64">
        <f t="shared" si="455"/>
        <v>119.08333333333046</v>
      </c>
      <c r="G773" s="55">
        <f t="shared" si="471"/>
        <v>0</v>
      </c>
      <c r="H773" s="78">
        <f t="shared" si="465"/>
        <v>1</v>
      </c>
      <c r="I773" s="79">
        <f t="shared" ref="I773:I784" ca="1" si="479">MAX(P772,0)*(1-G773)</f>
        <v>32255622.38501922</v>
      </c>
      <c r="J773" s="79">
        <f t="shared" ca="1" si="472"/>
        <v>292224.95941111364</v>
      </c>
      <c r="K773" s="80">
        <f t="shared" ca="1" si="473"/>
        <v>-20</v>
      </c>
      <c r="L773" s="80">
        <f t="shared" ref="L773:L784" ca="1" si="480">IF(OR(I772+O772=0,K772=0),0,-I773*($C$16/12))</f>
        <v>-26879.685320849352</v>
      </c>
      <c r="M773" s="80">
        <f t="shared" ca="1" si="469"/>
        <v>0</v>
      </c>
      <c r="N773" s="80">
        <f t="shared" ref="N773:N784" ca="1" si="481">IF(OR(I772+O772=0,K772=0),0,-I773*($C$18*(1+$C$20))/12)</f>
        <v>0</v>
      </c>
      <c r="O773" s="81">
        <f t="shared" ca="1" si="474"/>
        <v>-1944.1138067905574</v>
      </c>
      <c r="P773" s="79">
        <f t="shared" ca="1" si="475"/>
        <v>32519003.545302693</v>
      </c>
      <c r="R773">
        <f t="shared" ref="R773:R784" ca="1" si="482">R772+1</f>
        <v>890</v>
      </c>
      <c r="S773" s="78">
        <f t="shared" ca="1" si="456"/>
        <v>129.08333333332988</v>
      </c>
      <c r="T773" s="55">
        <f t="shared" ref="T773:T784" ca="1" si="483">(1-(1-IF(S773&gt;$AJ$90,0,VLOOKUP(ROUND(S773,0),$AJ$4:$AK$90,2,FALSE)))^(1/12))
*IF(S774-S$4&lt;SUBSTITUTE($C$8, "years", "", 1)/1,0,1)</f>
        <v>0</v>
      </c>
      <c r="U773" s="78">
        <f t="shared" ref="U773:U784" ca="1" si="484">IF(S774-S$4&lt;SUBSTITUTE($C$8, "years", "", 1)/1,U772,AF772)*
(1-T773)</f>
        <v>4.1504550867967176E-5</v>
      </c>
      <c r="V773" s="79">
        <f t="shared" ca="1" si="457"/>
        <v>4269.0786803282408</v>
      </c>
      <c r="W773" s="79">
        <f t="shared" ca="1" si="476"/>
        <v>38.676399704541844</v>
      </c>
      <c r="X773" s="80">
        <f t="shared" ca="1" si="458"/>
        <v>-8.3009101735934349E-4</v>
      </c>
      <c r="Y773" s="80">
        <f t="shared" ca="1" si="459"/>
        <v>-1.7787827834701004</v>
      </c>
      <c r="Z773" s="80">
        <f t="shared" ref="Z773:Z784" ca="1" si="485">-IF(MOD(R773-1,12)=0,1,0)*V773*($C$17)</f>
        <v>0</v>
      </c>
      <c r="AA773" s="80">
        <f t="shared" ca="1" si="460"/>
        <v>0</v>
      </c>
      <c r="AB773" s="81">
        <f t="shared" ca="1" si="477"/>
        <v>-8.0689570387056E-2</v>
      </c>
      <c r="AC773" s="79">
        <f t="shared" ca="1" si="478"/>
        <v>4305.8947775879078</v>
      </c>
      <c r="AE773" s="55">
        <f t="shared" ca="1" si="461"/>
        <v>0</v>
      </c>
      <c r="AF773" s="78">
        <f t="shared" ca="1" si="462"/>
        <v>4.1504550867967176E-5</v>
      </c>
      <c r="AR773" s="69">
        <f t="shared" ref="AR773:AR836" si="486">ROUNDDOWN((AS773-1)/12,0)+1</f>
        <v>65</v>
      </c>
      <c r="AS773" s="70">
        <f t="shared" si="463"/>
        <v>770</v>
      </c>
      <c r="AT773" s="71">
        <f t="shared" ca="1" si="470"/>
        <v>9.7052769603820635E-4</v>
      </c>
      <c r="AU773" s="72">
        <f t="shared" ref="AU773:AU836" ca="1" si="487">IF($AU$2="Yes",BQ773,((1+$AH$21)^(1/12))-1)</f>
        <v>9.059659612918658E-3</v>
      </c>
      <c r="AV773" s="73">
        <f t="shared" ref="AV773:AV836" ca="1" si="488">(1+AU773)</f>
        <v>1.0090596596129187</v>
      </c>
      <c r="AW773" s="74">
        <f ca="1">PRODUCT(AV$4:AV773)</f>
        <v>968.42753235783061</v>
      </c>
      <c r="BO773" s="70">
        <f t="shared" si="464"/>
        <v>770</v>
      </c>
      <c r="BP773" s="171">
        <f t="shared" ca="1" si="467"/>
        <v>0.1143</v>
      </c>
      <c r="BQ773" s="172">
        <f t="shared" ref="BQ773:BQ836" ca="1" si="489">(1+BP773)^(1/12)-1</f>
        <v>9.059659612918658E-3</v>
      </c>
      <c r="BR773" s="172">
        <f t="shared" ca="1" si="466"/>
        <v>1.0326017864912458E-3</v>
      </c>
    </row>
    <row r="774" spans="5:70">
      <c r="E774">
        <f t="shared" si="468"/>
        <v>771</v>
      </c>
      <c r="F774" s="64">
        <f t="shared" ref="F774:F784" si="490">(E774-E773)/12+F773</f>
        <v>119.16666666666379</v>
      </c>
      <c r="G774" s="55">
        <f t="shared" si="471"/>
        <v>0</v>
      </c>
      <c r="H774" s="78">
        <f t="shared" si="465"/>
        <v>1</v>
      </c>
      <c r="I774" s="79">
        <f t="shared" ca="1" si="479"/>
        <v>32519003.545302693</v>
      </c>
      <c r="J774" s="79">
        <f t="shared" ca="1" si="472"/>
        <v>294611.10307173745</v>
      </c>
      <c r="K774" s="80">
        <f t="shared" ca="1" si="473"/>
        <v>-20</v>
      </c>
      <c r="L774" s="80">
        <f t="shared" ca="1" si="480"/>
        <v>-27099.169621085581</v>
      </c>
      <c r="M774" s="80">
        <f t="shared" ca="1" si="469"/>
        <v>0</v>
      </c>
      <c r="N774" s="80">
        <f t="shared" ca="1" si="481"/>
        <v>0</v>
      </c>
      <c r="O774" s="81">
        <f t="shared" ca="1" si="474"/>
        <v>-1944.1138067905574</v>
      </c>
      <c r="P774" s="79">
        <f t="shared" ca="1" si="475"/>
        <v>32784551.364946555</v>
      </c>
      <c r="R774">
        <f t="shared" ca="1" si="482"/>
        <v>891</v>
      </c>
      <c r="S774" s="78">
        <f t="shared" ref="S774:S784" ca="1" si="491">(R774-R773)/12+S773</f>
        <v>129.16666666666322</v>
      </c>
      <c r="T774" s="55">
        <f t="shared" ca="1" si="483"/>
        <v>0</v>
      </c>
      <c r="U774" s="78">
        <f t="shared" ca="1" si="484"/>
        <v>4.1504550867967176E-5</v>
      </c>
      <c r="V774" s="79">
        <f t="shared" ref="V774:V784" ca="1" si="492">MAX(AC773,0)*(1-AE774)</f>
        <v>4305.8947775879078</v>
      </c>
      <c r="W774" s="79">
        <f t="shared" ca="1" si="476"/>
        <v>39.009941013990534</v>
      </c>
      <c r="X774" s="80">
        <f t="shared" ref="X774:X784" ca="1" si="493">IF(V774=0,0,-$C$19)*U774</f>
        <v>-8.3009101735934349E-4</v>
      </c>
      <c r="Y774" s="80">
        <f t="shared" ref="Y774:Y784" ca="1" si="494">IF(OR(V773+AB773=0,X773=0),0,-V774*($D$16/12))</f>
        <v>-1.7941228239949618</v>
      </c>
      <c r="Z774" s="80">
        <f t="shared" ca="1" si="485"/>
        <v>0</v>
      </c>
      <c r="AA774" s="80">
        <f t="shared" ref="AA774:AA784" ca="1" si="495">IF(OR(V773+AB773=0,X773=0),0,-V774*($C$18*(1+$C$20))/12)</f>
        <v>0</v>
      </c>
      <c r="AB774" s="81">
        <f t="shared" ca="1" si="477"/>
        <v>-8.0689570387056E-2</v>
      </c>
      <c r="AC774" s="79">
        <f t="shared" ca="1" si="478"/>
        <v>4343.0290761164979</v>
      </c>
      <c r="AE774" s="55">
        <f t="shared" ref="AE774:AE784" ca="1" si="496">(1-(1-IF(S774&gt;$AJ$90,0,VLOOKUP(ROUND(S774,0),$AJ$4:$AK$90,2,FALSE)))^(1/12))</f>
        <v>0</v>
      </c>
      <c r="AF774" s="78">
        <f t="shared" ref="AF774:AF784" ca="1" si="497">AF773*(1-AE774)</f>
        <v>4.1504550867967176E-5</v>
      </c>
      <c r="AR774" s="69">
        <f t="shared" si="486"/>
        <v>65</v>
      </c>
      <c r="AS774" s="70">
        <f t="shared" ref="AS774:AS837" si="498">AS773+1</f>
        <v>771</v>
      </c>
      <c r="AT774" s="71">
        <f t="shared" ca="1" si="470"/>
        <v>9.6173504546719004E-4</v>
      </c>
      <c r="AU774" s="72">
        <f t="shared" ca="1" si="487"/>
        <v>9.059659612918658E-3</v>
      </c>
      <c r="AV774" s="73">
        <f t="shared" ca="1" si="488"/>
        <v>1.0090596596129187</v>
      </c>
      <c r="AW774" s="74">
        <f ca="1">PRODUCT(AV$4:AV774)</f>
        <v>977.20115616077135</v>
      </c>
      <c r="BO774" s="70">
        <f t="shared" ref="BO774:BO785" si="499">BO773+1</f>
        <v>771</v>
      </c>
      <c r="BP774" s="171">
        <f t="shared" ca="1" si="467"/>
        <v>0.1143</v>
      </c>
      <c r="BQ774" s="172">
        <f t="shared" ca="1" si="489"/>
        <v>9.059659612918658E-3</v>
      </c>
      <c r="BR774" s="172">
        <f t="shared" ca="1" si="466"/>
        <v>1.023330758150968E-3</v>
      </c>
    </row>
    <row r="775" spans="5:70">
      <c r="E775">
        <f t="shared" si="468"/>
        <v>772</v>
      </c>
      <c r="F775" s="64">
        <f t="shared" si="490"/>
        <v>119.24999999999712</v>
      </c>
      <c r="G775" s="55">
        <f t="shared" si="471"/>
        <v>0</v>
      </c>
      <c r="H775" s="78">
        <f t="shared" ref="H775:H784" si="500">H774*(1-G775)</f>
        <v>1</v>
      </c>
      <c r="I775" s="79">
        <f t="shared" ca="1" si="479"/>
        <v>32784551.364946555</v>
      </c>
      <c r="J775" s="79">
        <f t="shared" ca="1" si="472"/>
        <v>297016.87592866359</v>
      </c>
      <c r="K775" s="80">
        <f t="shared" ca="1" si="473"/>
        <v>-20</v>
      </c>
      <c r="L775" s="80">
        <f t="shared" ca="1" si="480"/>
        <v>-27320.459470788799</v>
      </c>
      <c r="M775" s="80">
        <f t="shared" ca="1" si="469"/>
        <v>0</v>
      </c>
      <c r="N775" s="80">
        <f t="shared" ca="1" si="481"/>
        <v>0</v>
      </c>
      <c r="O775" s="81">
        <f t="shared" ca="1" si="474"/>
        <v>-1944.1138067905574</v>
      </c>
      <c r="P775" s="79">
        <f t="shared" ca="1" si="475"/>
        <v>33052283.667597637</v>
      </c>
      <c r="R775">
        <f t="shared" ca="1" si="482"/>
        <v>892</v>
      </c>
      <c r="S775" s="78">
        <f t="shared" ca="1" si="491"/>
        <v>129.24999999999656</v>
      </c>
      <c r="T775" s="55">
        <f t="shared" ca="1" si="483"/>
        <v>0</v>
      </c>
      <c r="U775" s="78">
        <f t="shared" ca="1" si="484"/>
        <v>4.1504550867967176E-5</v>
      </c>
      <c r="V775" s="79">
        <f t="shared" ca="1" si="492"/>
        <v>4343.0290761164979</v>
      </c>
      <c r="W775" s="79">
        <f t="shared" ca="1" si="476"/>
        <v>39.346365118624071</v>
      </c>
      <c r="X775" s="80">
        <f t="shared" ca="1" si="493"/>
        <v>-8.3009101735934349E-4</v>
      </c>
      <c r="Y775" s="80">
        <f t="shared" ca="1" si="494"/>
        <v>-1.8095954483818741</v>
      </c>
      <c r="Z775" s="80">
        <f t="shared" ca="1" si="485"/>
        <v>0</v>
      </c>
      <c r="AA775" s="80">
        <f t="shared" ca="1" si="495"/>
        <v>0</v>
      </c>
      <c r="AB775" s="81">
        <f t="shared" ca="1" si="477"/>
        <v>-8.0689570387056E-2</v>
      </c>
      <c r="AC775" s="79">
        <f t="shared" ca="1" si="478"/>
        <v>4380.4843261253354</v>
      </c>
      <c r="AE775" s="55">
        <f t="shared" ca="1" si="496"/>
        <v>0</v>
      </c>
      <c r="AF775" s="78">
        <f t="shared" ca="1" si="497"/>
        <v>4.1504550867967176E-5</v>
      </c>
      <c r="AR775" s="69">
        <f t="shared" si="486"/>
        <v>65</v>
      </c>
      <c r="AS775" s="70">
        <f t="shared" si="498"/>
        <v>772</v>
      </c>
      <c r="AT775" s="71">
        <f t="shared" ca="1" si="470"/>
        <v>9.5302205331744246E-4</v>
      </c>
      <c r="AU775" s="72">
        <f t="shared" ca="1" si="487"/>
        <v>9.059659612918658E-3</v>
      </c>
      <c r="AV775" s="73">
        <f t="shared" ca="1" si="488"/>
        <v>1.0090596596129187</v>
      </c>
      <c r="AW775" s="74">
        <f ca="1">PRODUCT(AV$4:AV775)</f>
        <v>986.0542660089385</v>
      </c>
      <c r="BO775" s="70">
        <f t="shared" si="499"/>
        <v>772</v>
      </c>
      <c r="BP775" s="171">
        <f t="shared" ca="1" si="467"/>
        <v>0.1143</v>
      </c>
      <c r="BQ775" s="172">
        <f t="shared" ca="1" si="489"/>
        <v>9.059659612918658E-3</v>
      </c>
      <c r="BR775" s="172">
        <f t="shared" ref="BR775:BR785" ca="1" si="501">BR774/(1+BQ775)</f>
        <v>1.0141429680614958E-3</v>
      </c>
    </row>
    <row r="776" spans="5:70">
      <c r="E776">
        <f t="shared" si="468"/>
        <v>773</v>
      </c>
      <c r="F776" s="64">
        <f t="shared" si="490"/>
        <v>119.33333333333044</v>
      </c>
      <c r="G776" s="55">
        <f t="shared" si="471"/>
        <v>0</v>
      </c>
      <c r="H776" s="78">
        <f t="shared" si="500"/>
        <v>1</v>
      </c>
      <c r="I776" s="79">
        <f t="shared" ca="1" si="479"/>
        <v>33052283.667597637</v>
      </c>
      <c r="J776" s="79">
        <f t="shared" ca="1" si="472"/>
        <v>299442.43945806526</v>
      </c>
      <c r="K776" s="80">
        <f t="shared" ca="1" si="473"/>
        <v>-20</v>
      </c>
      <c r="L776" s="80">
        <f t="shared" ca="1" si="480"/>
        <v>-27543.569722998032</v>
      </c>
      <c r="M776" s="80">
        <f t="shared" ca="1" si="469"/>
        <v>0</v>
      </c>
      <c r="N776" s="80">
        <f t="shared" ca="1" si="481"/>
        <v>0</v>
      </c>
      <c r="O776" s="81">
        <f t="shared" ca="1" si="474"/>
        <v>-1944.1138067905574</v>
      </c>
      <c r="P776" s="79">
        <f t="shared" ca="1" si="475"/>
        <v>33322218.423525911</v>
      </c>
      <c r="R776">
        <f t="shared" ca="1" si="482"/>
        <v>893</v>
      </c>
      <c r="S776" s="78">
        <f t="shared" ca="1" si="491"/>
        <v>129.3333333333299</v>
      </c>
      <c r="T776" s="55">
        <f t="shared" ca="1" si="483"/>
        <v>0</v>
      </c>
      <c r="U776" s="78">
        <f t="shared" ca="1" si="484"/>
        <v>4.1504550867967176E-5</v>
      </c>
      <c r="V776" s="79">
        <f t="shared" ca="1" si="492"/>
        <v>4380.4843261253354</v>
      </c>
      <c r="W776" s="79">
        <f t="shared" ca="1" si="476"/>
        <v>39.685696934420903</v>
      </c>
      <c r="X776" s="80">
        <f t="shared" ca="1" si="493"/>
        <v>-8.3009101735934349E-4</v>
      </c>
      <c r="Y776" s="80">
        <f t="shared" ca="1" si="494"/>
        <v>-1.8252018025522232</v>
      </c>
      <c r="Z776" s="80">
        <f t="shared" ca="1" si="485"/>
        <v>0</v>
      </c>
      <c r="AA776" s="80">
        <f t="shared" ca="1" si="495"/>
        <v>0</v>
      </c>
      <c r="AB776" s="81">
        <f t="shared" ca="1" si="477"/>
        <v>-8.0689570387056E-2</v>
      </c>
      <c r="AC776" s="79">
        <f t="shared" ca="1" si="478"/>
        <v>4418.263301595799</v>
      </c>
      <c r="AE776" s="55">
        <f t="shared" ca="1" si="496"/>
        <v>0</v>
      </c>
      <c r="AF776" s="78">
        <f t="shared" ca="1" si="497"/>
        <v>4.1504550867967176E-5</v>
      </c>
      <c r="AR776" s="69">
        <f t="shared" si="486"/>
        <v>65</v>
      </c>
      <c r="AS776" s="70">
        <f t="shared" si="498"/>
        <v>773</v>
      </c>
      <c r="AT776" s="71">
        <f t="shared" ca="1" si="470"/>
        <v>9.4438799791078166E-4</v>
      </c>
      <c r="AU776" s="72">
        <f t="shared" ca="1" si="487"/>
        <v>9.059659612918658E-3</v>
      </c>
      <c r="AV776" s="73">
        <f t="shared" ca="1" si="488"/>
        <v>1.0090596596129187</v>
      </c>
      <c r="AW776" s="74">
        <f ca="1">PRODUCT(AV$4:AV776)</f>
        <v>994.98758201884584</v>
      </c>
      <c r="BO776" s="70">
        <f t="shared" si="499"/>
        <v>773</v>
      </c>
      <c r="BP776" s="171">
        <f t="shared" ref="BP776:BP839" ca="1" si="502">VLOOKUP(BO776,$BT$4:$BX$13,5,TRUE)/100</f>
        <v>0.1143</v>
      </c>
      <c r="BQ776" s="172">
        <f t="shared" ca="1" si="489"/>
        <v>9.059659612918658E-3</v>
      </c>
      <c r="BR776" s="172">
        <f t="shared" ca="1" si="501"/>
        <v>1.0050376688832522E-3</v>
      </c>
    </row>
    <row r="777" spans="5:70">
      <c r="E777">
        <f t="shared" si="468"/>
        <v>774</v>
      </c>
      <c r="F777" s="64">
        <f t="shared" si="490"/>
        <v>119.41666666666377</v>
      </c>
      <c r="G777" s="55">
        <f t="shared" si="471"/>
        <v>0</v>
      </c>
      <c r="H777" s="78">
        <f t="shared" si="500"/>
        <v>1</v>
      </c>
      <c r="I777" s="79">
        <f t="shared" ca="1" si="479"/>
        <v>33322218.423525911</v>
      </c>
      <c r="J777" s="79">
        <f t="shared" ca="1" si="472"/>
        <v>301887.9564644717</v>
      </c>
      <c r="K777" s="80">
        <f t="shared" ca="1" si="473"/>
        <v>-20</v>
      </c>
      <c r="L777" s="80">
        <f t="shared" ca="1" si="480"/>
        <v>-27768.515352938262</v>
      </c>
      <c r="M777" s="80">
        <f t="shared" ca="1" si="469"/>
        <v>0</v>
      </c>
      <c r="N777" s="80">
        <f t="shared" ca="1" si="481"/>
        <v>0</v>
      </c>
      <c r="O777" s="81">
        <f t="shared" ca="1" si="474"/>
        <v>-1944.1138067905574</v>
      </c>
      <c r="P777" s="79">
        <f t="shared" ca="1" si="475"/>
        <v>33594373.750830658</v>
      </c>
      <c r="R777">
        <f t="shared" ca="1" si="482"/>
        <v>894</v>
      </c>
      <c r="S777" s="78">
        <f t="shared" ca="1" si="491"/>
        <v>129.41666666666325</v>
      </c>
      <c r="T777" s="55">
        <f t="shared" ca="1" si="483"/>
        <v>0</v>
      </c>
      <c r="U777" s="78">
        <f t="shared" ca="1" si="484"/>
        <v>4.1504550867967176E-5</v>
      </c>
      <c r="V777" s="79">
        <f t="shared" ca="1" si="492"/>
        <v>4418.263301595799</v>
      </c>
      <c r="W777" s="79">
        <f t="shared" ca="1" si="476"/>
        <v>40.02796159270811</v>
      </c>
      <c r="X777" s="80">
        <f t="shared" ca="1" si="493"/>
        <v>-8.3009101735934349E-4</v>
      </c>
      <c r="Y777" s="80">
        <f t="shared" ca="1" si="494"/>
        <v>-1.8409430423315831</v>
      </c>
      <c r="Z777" s="80">
        <f t="shared" ca="1" si="485"/>
        <v>0</v>
      </c>
      <c r="AA777" s="80">
        <f t="shared" ca="1" si="495"/>
        <v>0</v>
      </c>
      <c r="AB777" s="81">
        <f t="shared" ca="1" si="477"/>
        <v>-8.0689570387056E-2</v>
      </c>
      <c r="AC777" s="79">
        <f t="shared" ca="1" si="478"/>
        <v>4456.3688004847709</v>
      </c>
      <c r="AE777" s="55">
        <f t="shared" ca="1" si="496"/>
        <v>0</v>
      </c>
      <c r="AF777" s="78">
        <f t="shared" ca="1" si="497"/>
        <v>4.1504550867967176E-5</v>
      </c>
      <c r="AR777" s="69">
        <f t="shared" si="486"/>
        <v>65</v>
      </c>
      <c r="AS777" s="70">
        <f t="shared" si="498"/>
        <v>774</v>
      </c>
      <c r="AT777" s="71">
        <f t="shared" ca="1" si="470"/>
        <v>9.3583216410718427E-4</v>
      </c>
      <c r="AU777" s="72">
        <f t="shared" ca="1" si="487"/>
        <v>9.059659612918658E-3</v>
      </c>
      <c r="AV777" s="73">
        <f t="shared" ca="1" si="488"/>
        <v>1.0090596596129187</v>
      </c>
      <c r="AW777" s="74">
        <f ca="1">PRODUCT(AV$4:AV777)</f>
        <v>1004.0018308310175</v>
      </c>
      <c r="BO777" s="70">
        <f t="shared" si="499"/>
        <v>774</v>
      </c>
      <c r="BP777" s="171">
        <f t="shared" ca="1" si="502"/>
        <v>0.1143</v>
      </c>
      <c r="BQ777" s="172">
        <f t="shared" ca="1" si="489"/>
        <v>9.059659612918658E-3</v>
      </c>
      <c r="BR777" s="172">
        <f t="shared" ca="1" si="501"/>
        <v>9.9601411998651371E-4</v>
      </c>
    </row>
    <row r="778" spans="5:70">
      <c r="E778">
        <f t="shared" si="468"/>
        <v>775</v>
      </c>
      <c r="F778" s="64">
        <f t="shared" si="490"/>
        <v>119.4999999999971</v>
      </c>
      <c r="G778" s="55">
        <f t="shared" si="471"/>
        <v>0</v>
      </c>
      <c r="H778" s="78">
        <f t="shared" si="500"/>
        <v>1</v>
      </c>
      <c r="I778" s="79">
        <f t="shared" ca="1" si="479"/>
        <v>33594373.750830658</v>
      </c>
      <c r="J778" s="79">
        <f t="shared" ca="1" si="472"/>
        <v>304353.59109169518</v>
      </c>
      <c r="K778" s="80">
        <f t="shared" ca="1" si="473"/>
        <v>-20</v>
      </c>
      <c r="L778" s="80">
        <f t="shared" ca="1" si="480"/>
        <v>-27995.31145902555</v>
      </c>
      <c r="M778" s="80">
        <f t="shared" ca="1" si="469"/>
        <v>0</v>
      </c>
      <c r="N778" s="80">
        <f t="shared" ca="1" si="481"/>
        <v>0</v>
      </c>
      <c r="O778" s="81">
        <f t="shared" ca="1" si="474"/>
        <v>-1944.1138067905574</v>
      </c>
      <c r="P778" s="79">
        <f t="shared" ca="1" si="475"/>
        <v>33868767.916656531</v>
      </c>
      <c r="R778">
        <f t="shared" ca="1" si="482"/>
        <v>895</v>
      </c>
      <c r="S778" s="78">
        <f t="shared" ca="1" si="491"/>
        <v>129.49999999999659</v>
      </c>
      <c r="T778" s="55">
        <f t="shared" ca="1" si="483"/>
        <v>0</v>
      </c>
      <c r="U778" s="78">
        <f t="shared" ca="1" si="484"/>
        <v>4.1504550867967176E-5</v>
      </c>
      <c r="V778" s="79">
        <f t="shared" ca="1" si="492"/>
        <v>4456.3688004847709</v>
      </c>
      <c r="W778" s="79">
        <f t="shared" ca="1" si="476"/>
        <v>40.373184442022641</v>
      </c>
      <c r="X778" s="80">
        <f t="shared" ca="1" si="493"/>
        <v>-8.3009101735934349E-4</v>
      </c>
      <c r="Y778" s="80">
        <f t="shared" ca="1" si="494"/>
        <v>-1.8568203335353213</v>
      </c>
      <c r="Z778" s="80">
        <f t="shared" ca="1" si="485"/>
        <v>0</v>
      </c>
      <c r="AA778" s="80">
        <f t="shared" ca="1" si="495"/>
        <v>0</v>
      </c>
      <c r="AB778" s="81">
        <f t="shared" ca="1" si="477"/>
        <v>-8.0689570387056E-2</v>
      </c>
      <c r="AC778" s="79">
        <f t="shared" ca="1" si="478"/>
        <v>4494.8036449318533</v>
      </c>
      <c r="AE778" s="55">
        <f t="shared" ca="1" si="496"/>
        <v>0</v>
      </c>
      <c r="AF778" s="78">
        <f t="shared" ca="1" si="497"/>
        <v>4.1504550867967176E-5</v>
      </c>
      <c r="AR778" s="69">
        <f t="shared" si="486"/>
        <v>65</v>
      </c>
      <c r="AS778" s="70">
        <f t="shared" si="498"/>
        <v>775</v>
      </c>
      <c r="AT778" s="71">
        <f t="shared" ca="1" si="470"/>
        <v>9.2735384324555217E-4</v>
      </c>
      <c r="AU778" s="72">
        <f t="shared" ca="1" si="487"/>
        <v>9.059659612918658E-3</v>
      </c>
      <c r="AV778" s="73">
        <f t="shared" ca="1" si="488"/>
        <v>1.0090596596129187</v>
      </c>
      <c r="AW778" s="74">
        <f ca="1">PRODUCT(AV$4:AV778)</f>
        <v>1013.0977456690937</v>
      </c>
      <c r="BO778" s="70">
        <f t="shared" si="499"/>
        <v>775</v>
      </c>
      <c r="BP778" s="171">
        <f t="shared" ca="1" si="502"/>
        <v>0.1143</v>
      </c>
      <c r="BQ778" s="172">
        <f t="shared" ca="1" si="489"/>
        <v>9.059659612918658E-3</v>
      </c>
      <c r="BR778" s="172">
        <f t="shared" ca="1" si="501"/>
        <v>9.8707158739116648E-4</v>
      </c>
    </row>
    <row r="779" spans="5:70">
      <c r="E779">
        <f t="shared" si="468"/>
        <v>776</v>
      </c>
      <c r="F779" s="64">
        <f t="shared" si="490"/>
        <v>119.58333333333043</v>
      </c>
      <c r="G779" s="55">
        <f t="shared" si="471"/>
        <v>0</v>
      </c>
      <c r="H779" s="78">
        <f t="shared" si="500"/>
        <v>1</v>
      </c>
      <c r="I779" s="79">
        <f t="shared" ca="1" si="479"/>
        <v>33868767.916656531</v>
      </c>
      <c r="J779" s="79">
        <f t="shared" ca="1" si="472"/>
        <v>306839.50883384835</v>
      </c>
      <c r="K779" s="80">
        <f t="shared" ca="1" si="473"/>
        <v>-20</v>
      </c>
      <c r="L779" s="80">
        <f t="shared" ca="1" si="480"/>
        <v>-28223.973263880445</v>
      </c>
      <c r="M779" s="80">
        <f t="shared" ca="1" si="469"/>
        <v>0</v>
      </c>
      <c r="N779" s="80">
        <f t="shared" ca="1" si="481"/>
        <v>0</v>
      </c>
      <c r="O779" s="81">
        <f t="shared" ca="1" si="474"/>
        <v>-1944.1138067905574</v>
      </c>
      <c r="P779" s="79">
        <f t="shared" ca="1" si="475"/>
        <v>34145419.338419706</v>
      </c>
      <c r="R779">
        <f t="shared" ca="1" si="482"/>
        <v>896</v>
      </c>
      <c r="S779" s="78">
        <f t="shared" ca="1" si="491"/>
        <v>129.58333333332993</v>
      </c>
      <c r="T779" s="55">
        <f t="shared" ca="1" si="483"/>
        <v>0</v>
      </c>
      <c r="U779" s="78">
        <f t="shared" ca="1" si="484"/>
        <v>4.1504550867967176E-5</v>
      </c>
      <c r="V779" s="79">
        <f t="shared" ca="1" si="492"/>
        <v>4494.8036449318533</v>
      </c>
      <c r="W779" s="79">
        <f t="shared" ca="1" si="476"/>
        <v>40.721391049988689</v>
      </c>
      <c r="X779" s="80">
        <f t="shared" ca="1" si="493"/>
        <v>-8.3009101735934349E-4</v>
      </c>
      <c r="Y779" s="80">
        <f t="shared" ca="1" si="494"/>
        <v>-1.8728348520549389</v>
      </c>
      <c r="Z779" s="80">
        <f t="shared" ca="1" si="485"/>
        <v>0</v>
      </c>
      <c r="AA779" s="80">
        <f t="shared" ca="1" si="495"/>
        <v>0</v>
      </c>
      <c r="AB779" s="81">
        <f t="shared" ca="1" si="477"/>
        <v>-8.0689570387056E-2</v>
      </c>
      <c r="AC779" s="79">
        <f t="shared" ca="1" si="478"/>
        <v>4533.5706814683817</v>
      </c>
      <c r="AE779" s="55">
        <f t="shared" ca="1" si="496"/>
        <v>0</v>
      </c>
      <c r="AF779" s="78">
        <f t="shared" ca="1" si="497"/>
        <v>4.1504550867967176E-5</v>
      </c>
      <c r="AR779" s="69">
        <f t="shared" si="486"/>
        <v>65</v>
      </c>
      <c r="AS779" s="70">
        <f t="shared" si="498"/>
        <v>776</v>
      </c>
      <c r="AT779" s="71">
        <f t="shared" ca="1" si="470"/>
        <v>9.1895233308501552E-4</v>
      </c>
      <c r="AU779" s="72">
        <f t="shared" ca="1" si="487"/>
        <v>9.059659612918658E-3</v>
      </c>
      <c r="AV779" s="73">
        <f t="shared" ca="1" si="488"/>
        <v>1.0090596596129187</v>
      </c>
      <c r="AW779" s="74">
        <f ca="1">PRODUCT(AV$4:AV779)</f>
        <v>1022.2760663994709</v>
      </c>
      <c r="BO779" s="70">
        <f t="shared" si="499"/>
        <v>776</v>
      </c>
      <c r="BP779" s="171">
        <f t="shared" ca="1" si="502"/>
        <v>0.1143</v>
      </c>
      <c r="BQ779" s="172">
        <f t="shared" ca="1" si="489"/>
        <v>9.059659612918658E-3</v>
      </c>
      <c r="BR779" s="172">
        <f t="shared" ca="1" si="501"/>
        <v>9.7820934370700455E-4</v>
      </c>
    </row>
    <row r="780" spans="5:70">
      <c r="E780">
        <f t="shared" si="468"/>
        <v>777</v>
      </c>
      <c r="F780" s="64">
        <f t="shared" si="490"/>
        <v>119.66666666666376</v>
      </c>
      <c r="G780" s="55">
        <f t="shared" si="471"/>
        <v>0</v>
      </c>
      <c r="H780" s="78">
        <f t="shared" si="500"/>
        <v>1</v>
      </c>
      <c r="I780" s="79">
        <f t="shared" ca="1" si="479"/>
        <v>34145419.338419706</v>
      </c>
      <c r="J780" s="79">
        <f t="shared" ca="1" si="472"/>
        <v>309345.87654645275</v>
      </c>
      <c r="K780" s="80">
        <f t="shared" ca="1" si="473"/>
        <v>-20</v>
      </c>
      <c r="L780" s="80">
        <f t="shared" ca="1" si="480"/>
        <v>-28454.516115349757</v>
      </c>
      <c r="M780" s="80">
        <f t="shared" ca="1" si="469"/>
        <v>0</v>
      </c>
      <c r="N780" s="80">
        <f t="shared" ca="1" si="481"/>
        <v>0</v>
      </c>
      <c r="O780" s="81">
        <f t="shared" ca="1" si="474"/>
        <v>-1944.1138067905574</v>
      </c>
      <c r="P780" s="79">
        <f t="shared" ca="1" si="475"/>
        <v>34424346.585044011</v>
      </c>
      <c r="R780">
        <f t="shared" ca="1" si="482"/>
        <v>897</v>
      </c>
      <c r="S780" s="78">
        <f t="shared" ca="1" si="491"/>
        <v>129.66666666666328</v>
      </c>
      <c r="T780" s="55">
        <f t="shared" ca="1" si="483"/>
        <v>0</v>
      </c>
      <c r="U780" s="78">
        <f t="shared" ca="1" si="484"/>
        <v>4.1504550867967176E-5</v>
      </c>
      <c r="V780" s="79">
        <f t="shared" ca="1" si="492"/>
        <v>4533.5706814683817</v>
      </c>
      <c r="W780" s="79">
        <f t="shared" ca="1" si="476"/>
        <v>41.072607205211213</v>
      </c>
      <c r="X780" s="80">
        <f t="shared" ca="1" si="493"/>
        <v>-8.3009101735934349E-4</v>
      </c>
      <c r="Y780" s="80">
        <f t="shared" ca="1" si="494"/>
        <v>-1.8889877839451592</v>
      </c>
      <c r="Z780" s="80">
        <f t="shared" ca="1" si="485"/>
        <v>0</v>
      </c>
      <c r="AA780" s="80">
        <f t="shared" ca="1" si="495"/>
        <v>0</v>
      </c>
      <c r="AB780" s="81">
        <f t="shared" ca="1" si="477"/>
        <v>-8.0689570387056E-2</v>
      </c>
      <c r="AC780" s="79">
        <f t="shared" ca="1" si="478"/>
        <v>4572.6727812282425</v>
      </c>
      <c r="AE780" s="55">
        <f t="shared" ca="1" si="496"/>
        <v>0</v>
      </c>
      <c r="AF780" s="78">
        <f t="shared" ca="1" si="497"/>
        <v>4.1504550867967176E-5</v>
      </c>
      <c r="AR780" s="69">
        <f t="shared" si="486"/>
        <v>65</v>
      </c>
      <c r="AS780" s="70">
        <f t="shared" si="498"/>
        <v>777</v>
      </c>
      <c r="AT780" s="71">
        <f t="shared" ca="1" si="470"/>
        <v>9.1062693774676782E-4</v>
      </c>
      <c r="AU780" s="72">
        <f t="shared" ca="1" si="487"/>
        <v>9.059659612918658E-3</v>
      </c>
      <c r="AV780" s="73">
        <f t="shared" ca="1" si="488"/>
        <v>1.0090596596129187</v>
      </c>
      <c r="AW780" s="74">
        <f ca="1">PRODUCT(AV$4:AV780)</f>
        <v>1031.5375395914834</v>
      </c>
      <c r="BO780" s="70">
        <f t="shared" si="499"/>
        <v>777</v>
      </c>
      <c r="BP780" s="171">
        <f t="shared" ca="1" si="502"/>
        <v>0.1143</v>
      </c>
      <c r="BQ780" s="172">
        <f t="shared" ca="1" si="489"/>
        <v>9.059659612918658E-3</v>
      </c>
      <c r="BR780" s="172">
        <f t="shared" ca="1" si="501"/>
        <v>9.6942666807456313E-4</v>
      </c>
    </row>
    <row r="781" spans="5:70">
      <c r="E781">
        <f t="shared" si="468"/>
        <v>778</v>
      </c>
      <c r="F781" s="64">
        <f t="shared" si="490"/>
        <v>119.74999999999709</v>
      </c>
      <c r="G781" s="55">
        <f t="shared" si="471"/>
        <v>0</v>
      </c>
      <c r="H781" s="78">
        <f t="shared" si="500"/>
        <v>1</v>
      </c>
      <c r="I781" s="79">
        <f t="shared" ca="1" si="479"/>
        <v>34424346.585044011</v>
      </c>
      <c r="J781" s="79">
        <f t="shared" ca="1" si="472"/>
        <v>311872.86245763756</v>
      </c>
      <c r="K781" s="80">
        <f t="shared" ca="1" si="473"/>
        <v>-20</v>
      </c>
      <c r="L781" s="80">
        <f t="shared" ca="1" si="480"/>
        <v>-28686.955487536678</v>
      </c>
      <c r="M781" s="80">
        <f t="shared" ca="1" si="469"/>
        <v>0</v>
      </c>
      <c r="N781" s="80">
        <f t="shared" ca="1" si="481"/>
        <v>0</v>
      </c>
      <c r="O781" s="81">
        <f t="shared" ca="1" si="474"/>
        <v>-1944.1138067905574</v>
      </c>
      <c r="P781" s="79">
        <f t="shared" ca="1" si="475"/>
        <v>34705568.378207326</v>
      </c>
      <c r="R781">
        <f t="shared" ca="1" si="482"/>
        <v>898</v>
      </c>
      <c r="S781" s="78">
        <f t="shared" ca="1" si="491"/>
        <v>129.74999999999662</v>
      </c>
      <c r="T781" s="55">
        <f t="shared" ca="1" si="483"/>
        <v>0</v>
      </c>
      <c r="U781" s="78">
        <f t="shared" ca="1" si="484"/>
        <v>4.1504550867967176E-5</v>
      </c>
      <c r="V781" s="79">
        <f t="shared" ca="1" si="492"/>
        <v>4572.6727812282425</v>
      </c>
      <c r="W781" s="79">
        <f t="shared" ca="1" si="476"/>
        <v>41.426858919185939</v>
      </c>
      <c r="X781" s="80">
        <f t="shared" ca="1" si="493"/>
        <v>-8.3009101735934349E-4</v>
      </c>
      <c r="Y781" s="80">
        <f t="shared" ca="1" si="494"/>
        <v>-1.9052803255117678</v>
      </c>
      <c r="Z781" s="80">
        <f t="shared" ca="1" si="485"/>
        <v>0</v>
      </c>
      <c r="AA781" s="80">
        <f t="shared" ca="1" si="495"/>
        <v>0</v>
      </c>
      <c r="AB781" s="81">
        <f t="shared" ca="1" si="477"/>
        <v>-8.0689570387056E-2</v>
      </c>
      <c r="AC781" s="79">
        <f t="shared" ca="1" si="478"/>
        <v>4612.112840160512</v>
      </c>
      <c r="AE781" s="55">
        <f t="shared" ca="1" si="496"/>
        <v>0</v>
      </c>
      <c r="AF781" s="78">
        <f t="shared" ca="1" si="497"/>
        <v>4.1504550867967176E-5</v>
      </c>
      <c r="AR781" s="69">
        <f t="shared" si="486"/>
        <v>65</v>
      </c>
      <c r="AS781" s="70">
        <f t="shared" si="498"/>
        <v>778</v>
      </c>
      <c r="AT781" s="71">
        <f t="shared" ca="1" si="470"/>
        <v>9.0237696765642762E-4</v>
      </c>
      <c r="AU781" s="72">
        <f t="shared" ca="1" si="487"/>
        <v>9.059659612918658E-3</v>
      </c>
      <c r="AV781" s="73">
        <f t="shared" ca="1" si="488"/>
        <v>1.0090596596129187</v>
      </c>
      <c r="AW781" s="74">
        <f ca="1">PRODUCT(AV$4:AV781)</f>
        <v>1040.8829185781299</v>
      </c>
      <c r="BO781" s="70">
        <f t="shared" si="499"/>
        <v>778</v>
      </c>
      <c r="BP781" s="171">
        <f t="shared" ca="1" si="502"/>
        <v>0.1143</v>
      </c>
      <c r="BQ781" s="172">
        <f t="shared" ca="1" si="489"/>
        <v>9.059659612918658E-3</v>
      </c>
      <c r="BR781" s="172">
        <f t="shared" ca="1" si="501"/>
        <v>9.6072284610648393E-4</v>
      </c>
    </row>
    <row r="782" spans="5:70">
      <c r="E782">
        <f t="shared" si="468"/>
        <v>779</v>
      </c>
      <c r="F782" s="64">
        <f t="shared" si="490"/>
        <v>119.83333333333042</v>
      </c>
      <c r="G782" s="55">
        <f t="shared" si="471"/>
        <v>0</v>
      </c>
      <c r="H782" s="78">
        <f t="shared" si="500"/>
        <v>1</v>
      </c>
      <c r="I782" s="79">
        <f t="shared" ca="1" si="479"/>
        <v>34705568.378207326</v>
      </c>
      <c r="J782" s="79">
        <f t="shared" ca="1" si="472"/>
        <v>314420.63617943181</v>
      </c>
      <c r="K782" s="80">
        <f t="shared" ca="1" si="473"/>
        <v>-20</v>
      </c>
      <c r="L782" s="80">
        <f t="shared" ca="1" si="480"/>
        <v>-28921.30698183944</v>
      </c>
      <c r="M782" s="80">
        <f t="shared" ca="1" si="469"/>
        <v>0</v>
      </c>
      <c r="N782" s="80">
        <f t="shared" ca="1" si="481"/>
        <v>0</v>
      </c>
      <c r="O782" s="81">
        <f t="shared" ca="1" si="474"/>
        <v>-1944.1138067905574</v>
      </c>
      <c r="P782" s="79">
        <f t="shared" ca="1" si="475"/>
        <v>34989103.593598127</v>
      </c>
      <c r="R782">
        <f t="shared" ca="1" si="482"/>
        <v>899</v>
      </c>
      <c r="S782" s="78">
        <f t="shared" ca="1" si="491"/>
        <v>129.83333333332996</v>
      </c>
      <c r="T782" s="55">
        <f t="shared" ca="1" si="483"/>
        <v>0</v>
      </c>
      <c r="U782" s="78">
        <f t="shared" ca="1" si="484"/>
        <v>4.1504550867967176E-5</v>
      </c>
      <c r="V782" s="79">
        <f t="shared" ca="1" si="492"/>
        <v>4612.112840160512</v>
      </c>
      <c r="W782" s="79">
        <f t="shared" ca="1" si="476"/>
        <v>41.784172428225759</v>
      </c>
      <c r="X782" s="80">
        <f t="shared" ca="1" si="493"/>
        <v>-8.3009101735934349E-4</v>
      </c>
      <c r="Y782" s="80">
        <f t="shared" ca="1" si="494"/>
        <v>-1.9217136834002135</v>
      </c>
      <c r="Z782" s="80">
        <f t="shared" ca="1" si="485"/>
        <v>0</v>
      </c>
      <c r="AA782" s="80">
        <f t="shared" ca="1" si="495"/>
        <v>0</v>
      </c>
      <c r="AB782" s="81">
        <f t="shared" ca="1" si="477"/>
        <v>-8.0689570387056E-2</v>
      </c>
      <c r="AC782" s="79">
        <f t="shared" ca="1" si="478"/>
        <v>4651.8937792439328</v>
      </c>
      <c r="AE782" s="55">
        <f t="shared" ca="1" si="496"/>
        <v>0</v>
      </c>
      <c r="AF782" s="78">
        <f t="shared" ca="1" si="497"/>
        <v>4.1504550867967176E-5</v>
      </c>
      <c r="AR782" s="69">
        <f t="shared" si="486"/>
        <v>65</v>
      </c>
      <c r="AS782" s="70">
        <f t="shared" si="498"/>
        <v>779</v>
      </c>
      <c r="AT782" s="71">
        <f t="shared" ca="1" si="470"/>
        <v>8.9420173948692272E-4</v>
      </c>
      <c r="AU782" s="72">
        <f t="shared" ca="1" si="487"/>
        <v>9.059659612918658E-3</v>
      </c>
      <c r="AV782" s="73">
        <f t="shared" ca="1" si="488"/>
        <v>1.0090596596129187</v>
      </c>
      <c r="AW782" s="74">
        <f ca="1">PRODUCT(AV$4:AV782)</f>
        <v>1050.3129635173491</v>
      </c>
      <c r="BO782" s="70">
        <f t="shared" si="499"/>
        <v>779</v>
      </c>
      <c r="BP782" s="171">
        <f t="shared" ca="1" si="502"/>
        <v>0.1143</v>
      </c>
      <c r="BQ782" s="172">
        <f t="shared" ca="1" si="489"/>
        <v>9.059659612918658E-3</v>
      </c>
      <c r="BR782" s="172">
        <f t="shared" ca="1" si="501"/>
        <v>9.5209716982940634E-4</v>
      </c>
    </row>
    <row r="783" spans="5:70">
      <c r="E783">
        <f t="shared" si="468"/>
        <v>780</v>
      </c>
      <c r="F783" s="64">
        <f t="shared" si="490"/>
        <v>119.91666666666374</v>
      </c>
      <c r="G783" s="55">
        <f t="shared" si="471"/>
        <v>0</v>
      </c>
      <c r="H783" s="78">
        <f t="shared" si="500"/>
        <v>1</v>
      </c>
      <c r="I783" s="79">
        <f t="shared" ca="1" si="479"/>
        <v>34989103.593598127</v>
      </c>
      <c r="J783" s="79">
        <f t="shared" ca="1" si="472"/>
        <v>316989.36871914804</v>
      </c>
      <c r="K783" s="80">
        <f t="shared" ca="1" si="473"/>
        <v>-20</v>
      </c>
      <c r="L783" s="80">
        <f t="shared" ca="1" si="480"/>
        <v>-29157.586327998441</v>
      </c>
      <c r="M783" s="80">
        <f t="shared" ca="1" si="469"/>
        <v>0</v>
      </c>
      <c r="N783" s="80">
        <f t="shared" ca="1" si="481"/>
        <v>0</v>
      </c>
      <c r="O783" s="81">
        <f t="shared" ca="1" si="474"/>
        <v>-1944.1138067905574</v>
      </c>
      <c r="P783" s="79">
        <f t="shared" ca="1" si="475"/>
        <v>35274971.262182482</v>
      </c>
      <c r="R783">
        <f t="shared" ca="1" si="482"/>
        <v>900</v>
      </c>
      <c r="S783" s="78">
        <f t="shared" ca="1" si="491"/>
        <v>129.9166666666633</v>
      </c>
      <c r="T783" s="55">
        <f t="shared" ca="1" si="483"/>
        <v>0</v>
      </c>
      <c r="U783" s="78">
        <f t="shared" ca="1" si="484"/>
        <v>4.1504550867967176E-5</v>
      </c>
      <c r="V783" s="79">
        <f t="shared" ca="1" si="492"/>
        <v>4651.8937792439328</v>
      </c>
      <c r="W783" s="79">
        <f t="shared" ca="1" si="476"/>
        <v>42.144574195403798</v>
      </c>
      <c r="X783" s="80">
        <f t="shared" ca="1" si="493"/>
        <v>-8.3009101735934349E-4</v>
      </c>
      <c r="Y783" s="80">
        <f t="shared" ca="1" si="494"/>
        <v>-1.9382890746849721</v>
      </c>
      <c r="Z783" s="80">
        <f t="shared" ca="1" si="485"/>
        <v>0</v>
      </c>
      <c r="AA783" s="80">
        <f t="shared" ca="1" si="495"/>
        <v>0</v>
      </c>
      <c r="AB783" s="81">
        <f t="shared" ca="1" si="477"/>
        <v>-8.0689570387056E-2</v>
      </c>
      <c r="AC783" s="79">
        <f t="shared" ca="1" si="478"/>
        <v>4692.0185447032472</v>
      </c>
      <c r="AE783" s="55">
        <f t="shared" ca="1" si="496"/>
        <v>0</v>
      </c>
      <c r="AF783" s="78">
        <f t="shared" ca="1" si="497"/>
        <v>4.1504550867967176E-5</v>
      </c>
      <c r="AR783" s="69">
        <f t="shared" si="486"/>
        <v>65</v>
      </c>
      <c r="AS783" s="70">
        <f t="shared" si="498"/>
        <v>780</v>
      </c>
      <c r="AT783" s="71">
        <f t="shared" ca="1" si="470"/>
        <v>8.8610057610189147E-4</v>
      </c>
      <c r="AU783" s="72">
        <f t="shared" ca="1" si="487"/>
        <v>9.059659612918658E-3</v>
      </c>
      <c r="AV783" s="73">
        <f t="shared" ca="1" si="488"/>
        <v>1.0090596596129187</v>
      </c>
      <c r="AW783" s="74">
        <f ca="1">PRODUCT(AV$4:AV783)</f>
        <v>1059.8284414538521</v>
      </c>
      <c r="BO783" s="70">
        <f t="shared" si="499"/>
        <v>780</v>
      </c>
      <c r="BP783" s="171">
        <f t="shared" ca="1" si="502"/>
        <v>0.1143</v>
      </c>
      <c r="BQ783" s="172">
        <f t="shared" ca="1" si="489"/>
        <v>9.059659612918658E-3</v>
      </c>
      <c r="BR783" s="172">
        <f t="shared" ca="1" si="501"/>
        <v>9.4354893762638029E-4</v>
      </c>
    </row>
    <row r="784" spans="5:70">
      <c r="E784">
        <f t="shared" ref="E784" si="503">E783+1</f>
        <v>781</v>
      </c>
      <c r="F784" s="64">
        <f t="shared" si="490"/>
        <v>119.99999999999707</v>
      </c>
      <c r="G784" s="55">
        <f t="shared" si="471"/>
        <v>0</v>
      </c>
      <c r="H784" s="78">
        <f t="shared" si="500"/>
        <v>1</v>
      </c>
      <c r="I784" s="79">
        <f t="shared" ca="1" si="479"/>
        <v>35274971.262182482</v>
      </c>
      <c r="J784" s="79">
        <f t="shared" ca="1" si="472"/>
        <v>319579.23249086092</v>
      </c>
      <c r="K784" s="80">
        <f t="shared" ca="1" si="473"/>
        <v>-20</v>
      </c>
      <c r="L784" s="80">
        <f t="shared" ca="1" si="480"/>
        <v>-29395.809385152072</v>
      </c>
      <c r="M784" s="80">
        <f t="shared" ref="M784" ca="1" si="504">IF(OR(I783+O783=0,K783=0),0,-IF(MOD(E784-1,12)=0,1,0)*I784*($C$17))</f>
        <v>-264562.28446636861</v>
      </c>
      <c r="N784" s="80">
        <f t="shared" ca="1" si="481"/>
        <v>0</v>
      </c>
      <c r="O784" s="81">
        <f t="shared" ca="1" si="474"/>
        <v>-1944.1138067905574</v>
      </c>
      <c r="P784" s="79">
        <f t="shared" ca="1" si="475"/>
        <v>35298628.287015028</v>
      </c>
      <c r="R784">
        <f t="shared" ca="1" si="482"/>
        <v>901</v>
      </c>
      <c r="S784" s="78">
        <f t="shared" ca="1" si="491"/>
        <v>129.99999999999665</v>
      </c>
      <c r="T784" s="55">
        <f t="shared" ca="1" si="483"/>
        <v>0</v>
      </c>
      <c r="U784" s="78">
        <f t="shared" ca="1" si="484"/>
        <v>4.1504550867967176E-5</v>
      </c>
      <c r="V784" s="79">
        <f t="shared" ca="1" si="492"/>
        <v>4692.0185447032472</v>
      </c>
      <c r="W784" s="79">
        <f t="shared" ca="1" si="476"/>
        <v>42.508090912513389</v>
      </c>
      <c r="X784" s="80">
        <f t="shared" ca="1" si="493"/>
        <v>-8.3009101735934349E-4</v>
      </c>
      <c r="Y784" s="80">
        <f t="shared" ca="1" si="494"/>
        <v>-1.9550077269596864</v>
      </c>
      <c r="Z784" s="80">
        <f t="shared" ca="1" si="485"/>
        <v>-35.190139085274353</v>
      </c>
      <c r="AA784" s="80">
        <f t="shared" ca="1" si="495"/>
        <v>0</v>
      </c>
      <c r="AB784" s="81">
        <f t="shared" ca="1" si="477"/>
        <v>-8.0689570387056E-2</v>
      </c>
      <c r="AC784" s="79">
        <f t="shared" ca="1" si="478"/>
        <v>4697.2999691421219</v>
      </c>
      <c r="AE784" s="55">
        <f t="shared" ca="1" si="496"/>
        <v>0</v>
      </c>
      <c r="AF784" s="78">
        <f t="shared" ca="1" si="497"/>
        <v>4.1504550867967176E-5</v>
      </c>
      <c r="AR784" s="69">
        <f t="shared" si="486"/>
        <v>66</v>
      </c>
      <c r="AS784" s="70">
        <f t="shared" si="498"/>
        <v>781</v>
      </c>
      <c r="AT784" s="71">
        <f t="shared" ca="1" si="470"/>
        <v>8.7807280649959717E-4</v>
      </c>
      <c r="AU784" s="72">
        <f t="shared" ca="1" si="487"/>
        <v>9.059659612918658E-3</v>
      </c>
      <c r="AV784" s="73">
        <f t="shared" ca="1" si="488"/>
        <v>1.0090596596129187</v>
      </c>
      <c r="AW784" s="74">
        <f ca="1">PRODUCT(AV$4:AV784)</f>
        <v>1069.4301263815141</v>
      </c>
      <c r="BO784" s="70">
        <f t="shared" si="499"/>
        <v>781</v>
      </c>
      <c r="BP784" s="171">
        <f t="shared" ca="1" si="502"/>
        <v>0.1143</v>
      </c>
      <c r="BQ784" s="172">
        <f t="shared" ca="1" si="489"/>
        <v>9.059659612918658E-3</v>
      </c>
      <c r="BR784" s="172">
        <f t="shared" ca="1" si="501"/>
        <v>9.3507745417979683E-4</v>
      </c>
    </row>
    <row r="785" spans="44:70">
      <c r="AR785" s="69">
        <f t="shared" si="486"/>
        <v>66</v>
      </c>
      <c r="AS785" s="70">
        <f t="shared" si="498"/>
        <v>782</v>
      </c>
      <c r="AT785" s="71">
        <f t="shared" ca="1" si="470"/>
        <v>8.7011776575735065E-4</v>
      </c>
      <c r="AU785" s="72">
        <f t="shared" ca="1" si="487"/>
        <v>9.059659612918658E-3</v>
      </c>
      <c r="AV785" s="73">
        <f t="shared" ca="1" si="488"/>
        <v>1.0090596596129187</v>
      </c>
      <c r="AW785" s="74">
        <f ca="1">PRODUCT(AV$4:AV785)</f>
        <v>1079.1187993063313</v>
      </c>
      <c r="BO785" s="70">
        <f t="shared" si="499"/>
        <v>782</v>
      </c>
      <c r="BP785" s="171">
        <f t="shared" ca="1" si="502"/>
        <v>0.1143</v>
      </c>
      <c r="BQ785" s="172">
        <f t="shared" ca="1" si="489"/>
        <v>9.059659612918658E-3</v>
      </c>
      <c r="BR785" s="172">
        <f t="shared" ca="1" si="501"/>
        <v>9.2668203041483012E-4</v>
      </c>
    </row>
    <row r="786" spans="44:70">
      <c r="AR786" s="69">
        <f t="shared" si="486"/>
        <v>66</v>
      </c>
      <c r="AS786" s="70">
        <f t="shared" si="498"/>
        <v>783</v>
      </c>
      <c r="AT786" s="71">
        <f t="shared" ca="1" si="470"/>
        <v>8.6223479497643573E-4</v>
      </c>
      <c r="AU786" s="72">
        <f t="shared" ca="1" si="487"/>
        <v>9.059659612918658E-3</v>
      </c>
      <c r="AV786" s="73">
        <f t="shared" ca="1" si="488"/>
        <v>1.0090596596129187</v>
      </c>
      <c r="AW786" s="74">
        <f ca="1">PRODUCT(AV$4:AV786)</f>
        <v>1088.8952483099481</v>
      </c>
      <c r="BO786" s="70">
        <f t="shared" ref="BO786:BO849" si="505">BO785+1</f>
        <v>783</v>
      </c>
      <c r="BP786" s="171">
        <f t="shared" ca="1" si="502"/>
        <v>0.1143</v>
      </c>
      <c r="BQ786" s="172">
        <f t="shared" ca="1" si="489"/>
        <v>9.059659612918658E-3</v>
      </c>
      <c r="BR786" s="172">
        <f t="shared" ref="BR786:BR849" ca="1" si="506">BR785/(1+BQ786)</f>
        <v>9.1836198344338817E-4</v>
      </c>
    </row>
    <row r="787" spans="44:70">
      <c r="AR787" s="69">
        <f t="shared" si="486"/>
        <v>66</v>
      </c>
      <c r="AS787" s="70">
        <f t="shared" si="498"/>
        <v>784</v>
      </c>
      <c r="AT787" s="71">
        <f t="shared" ca="1" si="470"/>
        <v>8.5442324122753446E-4</v>
      </c>
      <c r="AU787" s="72">
        <f t="shared" ca="1" si="487"/>
        <v>9.059659612918658E-3</v>
      </c>
      <c r="AV787" s="73">
        <f t="shared" ca="1" si="488"/>
        <v>1.0090596596129187</v>
      </c>
      <c r="AW787" s="74">
        <f ca="1">PRODUCT(AV$4:AV787)</f>
        <v>1098.7602686137607</v>
      </c>
      <c r="BO787" s="70">
        <f t="shared" si="505"/>
        <v>784</v>
      </c>
      <c r="BP787" s="171">
        <f t="shared" ca="1" si="502"/>
        <v>0.1143</v>
      </c>
      <c r="BQ787" s="172">
        <f t="shared" ca="1" si="489"/>
        <v>9.059659612918658E-3</v>
      </c>
      <c r="BR787" s="172">
        <f t="shared" ca="1" si="506"/>
        <v>9.1011663650856611E-4</v>
      </c>
    </row>
    <row r="788" spans="44:70">
      <c r="AR788" s="69">
        <f t="shared" si="486"/>
        <v>66</v>
      </c>
      <c r="AS788" s="70">
        <f t="shared" si="498"/>
        <v>785</v>
      </c>
      <c r="AT788" s="71">
        <f t="shared" ca="1" si="470"/>
        <v>8.4668245749664633E-4</v>
      </c>
      <c r="AU788" s="72">
        <f t="shared" ca="1" si="487"/>
        <v>9.059659612918658E-3</v>
      </c>
      <c r="AV788" s="73">
        <f t="shared" ca="1" si="488"/>
        <v>1.0090596596129187</v>
      </c>
      <c r="AW788" s="74">
        <f ca="1">PRODUCT(AV$4:AV788)</f>
        <v>1108.7146626436004</v>
      </c>
      <c r="BO788" s="70">
        <f t="shared" si="505"/>
        <v>785</v>
      </c>
      <c r="BP788" s="171">
        <f t="shared" ca="1" si="502"/>
        <v>0.1143</v>
      </c>
      <c r="BQ788" s="172">
        <f t="shared" ca="1" si="489"/>
        <v>9.059659612918658E-3</v>
      </c>
      <c r="BR788" s="172">
        <f t="shared" ca="1" si="506"/>
        <v>9.0194531892959858E-4</v>
      </c>
    </row>
    <row r="789" spans="44:70">
      <c r="AR789" s="69">
        <f t="shared" si="486"/>
        <v>66</v>
      </c>
      <c r="AS789" s="70">
        <f t="shared" si="498"/>
        <v>786</v>
      </c>
      <c r="AT789" s="71">
        <f t="shared" ca="1" si="470"/>
        <v>8.3901180263149726E-4</v>
      </c>
      <c r="AU789" s="72">
        <f t="shared" ca="1" si="487"/>
        <v>9.059659612918658E-3</v>
      </c>
      <c r="AV789" s="73">
        <f t="shared" ca="1" si="488"/>
        <v>1.0090596596129187</v>
      </c>
      <c r="AW789" s="74">
        <f ca="1">PRODUCT(AV$4:AV789)</f>
        <v>1118.7592400950034</v>
      </c>
      <c r="BO789" s="70">
        <f t="shared" si="505"/>
        <v>786</v>
      </c>
      <c r="BP789" s="171">
        <f t="shared" ca="1" si="502"/>
        <v>0.1143</v>
      </c>
      <c r="BQ789" s="172">
        <f t="shared" ca="1" si="489"/>
        <v>9.059659612918658E-3</v>
      </c>
      <c r="BR789" s="172">
        <f t="shared" ca="1" si="506"/>
        <v>8.938473660473061E-4</v>
      </c>
    </row>
    <row r="790" spans="44:70">
      <c r="AR790" s="69">
        <f t="shared" si="486"/>
        <v>66</v>
      </c>
      <c r="AS790" s="70">
        <f t="shared" si="498"/>
        <v>787</v>
      </c>
      <c r="AT790" s="71">
        <f t="shared" ca="1" si="470"/>
        <v>8.3141064128843456E-4</v>
      </c>
      <c r="AU790" s="72">
        <f t="shared" ca="1" si="487"/>
        <v>9.059659612918658E-3</v>
      </c>
      <c r="AV790" s="73">
        <f t="shared" ca="1" si="488"/>
        <v>1.0090596596129187</v>
      </c>
      <c r="AW790" s="74">
        <f ca="1">PRODUCT(AV$4:AV790)</f>
        <v>1128.8948179990716</v>
      </c>
      <c r="BO790" s="70">
        <f t="shared" si="505"/>
        <v>787</v>
      </c>
      <c r="BP790" s="171">
        <f t="shared" ca="1" si="502"/>
        <v>0.1143</v>
      </c>
      <c r="BQ790" s="172">
        <f t="shared" ca="1" si="489"/>
        <v>9.059659612918658E-3</v>
      </c>
      <c r="BR790" s="172">
        <f t="shared" ca="1" si="506"/>
        <v>8.8582211917003135E-4</v>
      </c>
    </row>
    <row r="791" spans="44:70">
      <c r="AR791" s="69">
        <f t="shared" si="486"/>
        <v>66</v>
      </c>
      <c r="AS791" s="70">
        <f t="shared" si="498"/>
        <v>788</v>
      </c>
      <c r="AT791" s="71">
        <f t="shared" ref="AT791:AT854" ca="1" si="507">(1-AU791)*AT790</f>
        <v>8.2387834387980289E-4</v>
      </c>
      <c r="AU791" s="72">
        <f t="shared" ca="1" si="487"/>
        <v>9.059659612918658E-3</v>
      </c>
      <c r="AV791" s="73">
        <f t="shared" ca="1" si="488"/>
        <v>1.0090596596129187</v>
      </c>
      <c r="AW791" s="74">
        <f ca="1">PRODUCT(AV$4:AV791)</f>
        <v>1139.1222207889309</v>
      </c>
      <c r="BO791" s="70">
        <f t="shared" si="505"/>
        <v>788</v>
      </c>
      <c r="BP791" s="171">
        <f t="shared" ca="1" si="502"/>
        <v>0.1143</v>
      </c>
      <c r="BQ791" s="172">
        <f t="shared" ca="1" si="489"/>
        <v>9.059659612918658E-3</v>
      </c>
      <c r="BR791" s="172">
        <f t="shared" ca="1" si="506"/>
        <v>8.7786892552006095E-4</v>
      </c>
    </row>
    <row r="792" spans="44:70">
      <c r="AR792" s="69">
        <f t="shared" si="486"/>
        <v>66</v>
      </c>
      <c r="AS792" s="70">
        <f t="shared" si="498"/>
        <v>789</v>
      </c>
      <c r="AT792" s="71">
        <f t="shared" ca="1" si="507"/>
        <v>8.1641428652179675E-4</v>
      </c>
      <c r="AU792" s="72">
        <f t="shared" ca="1" si="487"/>
        <v>9.059659612918658E-3</v>
      </c>
      <c r="AV792" s="73">
        <f t="shared" ca="1" si="488"/>
        <v>1.0090596596129187</v>
      </c>
      <c r="AW792" s="74">
        <f ca="1">PRODUCT(AV$4:AV792)</f>
        <v>1149.4422803667906</v>
      </c>
      <c r="BO792" s="70">
        <f t="shared" si="505"/>
        <v>789</v>
      </c>
      <c r="BP792" s="171">
        <f t="shared" ca="1" si="502"/>
        <v>0.1143</v>
      </c>
      <c r="BQ792" s="172">
        <f t="shared" ca="1" si="489"/>
        <v>9.059659612918658E-3</v>
      </c>
      <c r="BR792" s="172">
        <f t="shared" ca="1" si="506"/>
        <v>8.6998713818052813E-4</v>
      </c>
    </row>
    <row r="793" spans="44:70">
      <c r="AR793" s="69">
        <f t="shared" si="486"/>
        <v>66</v>
      </c>
      <c r="AS793" s="70">
        <f t="shared" si="498"/>
        <v>790</v>
      </c>
      <c r="AT793" s="71">
        <f t="shared" ca="1" si="507"/>
        <v>8.0901785098278541E-4</v>
      </c>
      <c r="AU793" s="72">
        <f t="shared" ca="1" si="487"/>
        <v>9.059659612918658E-3</v>
      </c>
      <c r="AV793" s="73">
        <f t="shared" ca="1" si="488"/>
        <v>1.0090596596129187</v>
      </c>
      <c r="AW793" s="74">
        <f ca="1">PRODUCT(AV$4:AV793)</f>
        <v>1159.8558361716107</v>
      </c>
      <c r="BO793" s="70">
        <f t="shared" si="505"/>
        <v>790</v>
      </c>
      <c r="BP793" s="171">
        <f t="shared" ca="1" si="502"/>
        <v>0.1143</v>
      </c>
      <c r="BQ793" s="172">
        <f t="shared" ca="1" si="489"/>
        <v>9.059659612918658E-3</v>
      </c>
      <c r="BR793" s="172">
        <f t="shared" ca="1" si="506"/>
        <v>8.6217611604279222E-4</v>
      </c>
    </row>
    <row r="794" spans="44:70">
      <c r="AR794" s="69">
        <f t="shared" si="486"/>
        <v>66</v>
      </c>
      <c r="AS794" s="70">
        <f t="shared" si="498"/>
        <v>791</v>
      </c>
      <c r="AT794" s="71">
        <f t="shared" ca="1" si="507"/>
        <v>8.0168842463210644E-4</v>
      </c>
      <c r="AU794" s="72">
        <f t="shared" ca="1" si="487"/>
        <v>9.059659612918658E-3</v>
      </c>
      <c r="AV794" s="73">
        <f t="shared" ca="1" si="488"/>
        <v>1.0090596596129187</v>
      </c>
      <c r="AW794" s="74">
        <f ca="1">PRODUCT(AV$4:AV794)</f>
        <v>1170.3637352473827</v>
      </c>
      <c r="BO794" s="70">
        <f t="shared" si="505"/>
        <v>791</v>
      </c>
      <c r="BP794" s="171">
        <f t="shared" ca="1" si="502"/>
        <v>0.1143</v>
      </c>
      <c r="BQ794" s="172">
        <f t="shared" ca="1" si="489"/>
        <v>9.059659612918658E-3</v>
      </c>
      <c r="BR794" s="172">
        <f t="shared" ca="1" si="506"/>
        <v>8.5443522375429034E-4</v>
      </c>
    </row>
    <row r="795" spans="44:70">
      <c r="AR795" s="69">
        <f t="shared" si="486"/>
        <v>66</v>
      </c>
      <c r="AS795" s="70">
        <f t="shared" si="498"/>
        <v>792</v>
      </c>
      <c r="AT795" s="71">
        <f t="shared" ca="1" si="507"/>
        <v>7.9442540038932258E-4</v>
      </c>
      <c r="AU795" s="72">
        <f t="shared" ca="1" si="487"/>
        <v>9.059659612918658E-3</v>
      </c>
      <c r="AV795" s="73">
        <f t="shared" ca="1" si="488"/>
        <v>1.0090596596129187</v>
      </c>
      <c r="AW795" s="74">
        <f ca="1">PRODUCT(AV$4:AV795)</f>
        <v>1180.9668323120279</v>
      </c>
      <c r="BO795" s="70">
        <f t="shared" si="505"/>
        <v>792</v>
      </c>
      <c r="BP795" s="171">
        <f t="shared" ca="1" si="502"/>
        <v>0.1143</v>
      </c>
      <c r="BQ795" s="172">
        <f t="shared" ca="1" si="489"/>
        <v>9.059659612918658E-3</v>
      </c>
      <c r="BR795" s="172">
        <f t="shared" ca="1" si="506"/>
        <v>8.4676383166685783E-4</v>
      </c>
    </row>
    <row r="796" spans="44:70">
      <c r="AR796" s="69">
        <f t="shared" si="486"/>
        <v>67</v>
      </c>
      <c r="AS796" s="70">
        <f t="shared" si="498"/>
        <v>793</v>
      </c>
      <c r="AT796" s="71">
        <f t="shared" ca="1" si="507"/>
        <v>7.8722817667393867E-4</v>
      </c>
      <c r="AU796" s="72">
        <f t="shared" ca="1" si="487"/>
        <v>9.059659612918658E-3</v>
      </c>
      <c r="AV796" s="73">
        <f t="shared" ca="1" si="488"/>
        <v>1.0090596596129187</v>
      </c>
      <c r="AW796" s="74">
        <f ca="1">PRODUCT(AV$4:AV796)</f>
        <v>1191.6659898269218</v>
      </c>
      <c r="BO796" s="70">
        <f t="shared" si="505"/>
        <v>793</v>
      </c>
      <c r="BP796" s="171">
        <f t="shared" ca="1" si="502"/>
        <v>0.1143</v>
      </c>
      <c r="BQ796" s="172">
        <f t="shared" ca="1" si="489"/>
        <v>9.059659612918658E-3</v>
      </c>
      <c r="BR796" s="172">
        <f t="shared" ca="1" si="506"/>
        <v>8.3916131578551216E-4</v>
      </c>
    </row>
    <row r="797" spans="44:70">
      <c r="AR797" s="69">
        <f t="shared" si="486"/>
        <v>67</v>
      </c>
      <c r="AS797" s="70">
        <f t="shared" si="498"/>
        <v>794</v>
      </c>
      <c r="AT797" s="71">
        <f t="shared" ca="1" si="507"/>
        <v>7.8009615735557419E-4</v>
      </c>
      <c r="AU797" s="72">
        <f t="shared" ca="1" si="487"/>
        <v>9.059659612918658E-3</v>
      </c>
      <c r="AV797" s="73">
        <f t="shared" ca="1" si="488"/>
        <v>1.0090596596129187</v>
      </c>
      <c r="AW797" s="74">
        <f ca="1">PRODUCT(AV$4:AV797)</f>
        <v>1202.4620780670455</v>
      </c>
      <c r="BO797" s="70">
        <f t="shared" si="505"/>
        <v>794</v>
      </c>
      <c r="BP797" s="171">
        <f t="shared" ca="1" si="502"/>
        <v>0.1143</v>
      </c>
      <c r="BQ797" s="172">
        <f t="shared" ca="1" si="489"/>
        <v>9.059659612918658E-3</v>
      </c>
      <c r="BR797" s="172">
        <f t="shared" ca="1" si="506"/>
        <v>8.3162705771769676E-4</v>
      </c>
    </row>
    <row r="798" spans="44:70">
      <c r="AR798" s="69">
        <f t="shared" si="486"/>
        <v>67</v>
      </c>
      <c r="AS798" s="70">
        <f t="shared" si="498"/>
        <v>795</v>
      </c>
      <c r="AT798" s="71">
        <f t="shared" ca="1" si="507"/>
        <v>7.7302875170458685E-4</v>
      </c>
      <c r="AU798" s="72">
        <f t="shared" ca="1" si="487"/>
        <v>9.059659612918658E-3</v>
      </c>
      <c r="AV798" s="73">
        <f t="shared" ca="1" si="488"/>
        <v>1.0090596596129187</v>
      </c>
      <c r="AW798" s="74">
        <f ca="1">PRODUCT(AV$4:AV798)</f>
        <v>1213.3559751917758</v>
      </c>
      <c r="BO798" s="70">
        <f t="shared" si="505"/>
        <v>795</v>
      </c>
      <c r="BP798" s="171">
        <f t="shared" ca="1" si="502"/>
        <v>0.1143</v>
      </c>
      <c r="BQ798" s="172">
        <f t="shared" ca="1" si="489"/>
        <v>9.059659612918658E-3</v>
      </c>
      <c r="BR798" s="172">
        <f t="shared" ca="1" si="506"/>
        <v>8.241604446229809E-4</v>
      </c>
    </row>
    <row r="799" spans="44:70">
      <c r="AR799" s="69">
        <f t="shared" si="486"/>
        <v>67</v>
      </c>
      <c r="AS799" s="70">
        <f t="shared" si="498"/>
        <v>796</v>
      </c>
      <c r="AT799" s="71">
        <f t="shared" ca="1" si="507"/>
        <v>7.6602537434314387E-4</v>
      </c>
      <c r="AU799" s="72">
        <f t="shared" ca="1" si="487"/>
        <v>9.059659612918658E-3</v>
      </c>
      <c r="AV799" s="73">
        <f t="shared" ca="1" si="488"/>
        <v>1.0090596596129187</v>
      </c>
      <c r="AW799" s="74">
        <f ca="1">PRODUCT(AV$4:AV799)</f>
        <v>1224.3485673163143</v>
      </c>
      <c r="BO799" s="70">
        <f t="shared" si="505"/>
        <v>796</v>
      </c>
      <c r="BP799" s="171">
        <f t="shared" ca="1" si="502"/>
        <v>0.1143</v>
      </c>
      <c r="BQ799" s="172">
        <f t="shared" ca="1" si="489"/>
        <v>9.059659612918658E-3</v>
      </c>
      <c r="BR799" s="172">
        <f t="shared" ca="1" si="506"/>
        <v>8.1676086916321062E-4</v>
      </c>
    </row>
    <row r="800" spans="44:70">
      <c r="AR800" s="69">
        <f t="shared" si="486"/>
        <v>67</v>
      </c>
      <c r="AS800" s="70">
        <f t="shared" si="498"/>
        <v>797</v>
      </c>
      <c r="AT800" s="71">
        <f t="shared" ca="1" si="507"/>
        <v>7.5908544519673641E-4</v>
      </c>
      <c r="AU800" s="72">
        <f t="shared" ca="1" si="487"/>
        <v>9.059659612918658E-3</v>
      </c>
      <c r="AV800" s="73">
        <f t="shared" ca="1" si="488"/>
        <v>1.0090596596129187</v>
      </c>
      <c r="AW800" s="74">
        <f ca="1">PRODUCT(AV$4:AV800)</f>
        <v>1235.4407485837648</v>
      </c>
      <c r="BO800" s="70">
        <f t="shared" si="505"/>
        <v>797</v>
      </c>
      <c r="BP800" s="171">
        <f t="shared" ca="1" si="502"/>
        <v>0.1143</v>
      </c>
      <c r="BQ800" s="172">
        <f t="shared" ca="1" si="489"/>
        <v>9.059659612918658E-3</v>
      </c>
      <c r="BR800" s="172">
        <f t="shared" ca="1" si="506"/>
        <v>8.0942772945310788E-4</v>
      </c>
    </row>
    <row r="801" spans="44:70">
      <c r="AR801" s="69">
        <f t="shared" si="486"/>
        <v>67</v>
      </c>
      <c r="AS801" s="70">
        <f t="shared" si="498"/>
        <v>798</v>
      </c>
      <c r="AT801" s="71">
        <f t="shared" ca="1" si="507"/>
        <v>7.522083894461332E-4</v>
      </c>
      <c r="AU801" s="72">
        <f t="shared" ca="1" si="487"/>
        <v>9.059659612918658E-3</v>
      </c>
      <c r="AV801" s="73">
        <f t="shared" ca="1" si="488"/>
        <v>1.0090596596129187</v>
      </c>
      <c r="AW801" s="74">
        <f ca="1">PRODUCT(AV$4:AV801)</f>
        <v>1246.6334212378631</v>
      </c>
      <c r="BO801" s="70">
        <f t="shared" si="505"/>
        <v>798</v>
      </c>
      <c r="BP801" s="171">
        <f t="shared" ca="1" si="502"/>
        <v>0.1143</v>
      </c>
      <c r="BQ801" s="172">
        <f t="shared" ca="1" si="489"/>
        <v>9.059659612918658E-3</v>
      </c>
      <c r="BR801" s="172">
        <f t="shared" ca="1" si="506"/>
        <v>8.0216042901131259E-4</v>
      </c>
    </row>
    <row r="802" spans="44:70">
      <c r="AR802" s="69">
        <f t="shared" si="486"/>
        <v>67</v>
      </c>
      <c r="AS802" s="70">
        <f t="shared" si="498"/>
        <v>799</v>
      </c>
      <c r="AT802" s="71">
        <f t="shared" ca="1" si="507"/>
        <v>7.453936374797695E-4</v>
      </c>
      <c r="AU802" s="72">
        <f t="shared" ca="1" si="487"/>
        <v>9.059659612918658E-3</v>
      </c>
      <c r="AV802" s="73">
        <f t="shared" ca="1" si="488"/>
        <v>1.0090596596129187</v>
      </c>
      <c r="AW802" s="74">
        <f ca="1">PRODUCT(AV$4:AV802)</f>
        <v>1257.9274956963663</v>
      </c>
      <c r="BO802" s="70">
        <f t="shared" si="505"/>
        <v>799</v>
      </c>
      <c r="BP802" s="171">
        <f t="shared" ca="1" si="502"/>
        <v>0.1143</v>
      </c>
      <c r="BQ802" s="172">
        <f t="shared" ca="1" si="489"/>
        <v>9.059659612918658E-3</v>
      </c>
      <c r="BR802" s="172">
        <f t="shared" ca="1" si="506"/>
        <v>7.9495837671186473E-4</v>
      </c>
    </row>
    <row r="803" spans="44:70">
      <c r="AR803" s="69">
        <f t="shared" si="486"/>
        <v>67</v>
      </c>
      <c r="AS803" s="70">
        <f t="shared" si="498"/>
        <v>800</v>
      </c>
      <c r="AT803" s="71">
        <f t="shared" ca="1" si="507"/>
        <v>7.3864062484656754E-4</v>
      </c>
      <c r="AU803" s="72">
        <f t="shared" ca="1" si="487"/>
        <v>9.059659612918658E-3</v>
      </c>
      <c r="AV803" s="73">
        <f t="shared" ca="1" si="488"/>
        <v>1.0090596596129187</v>
      </c>
      <c r="AW803" s="74">
        <f ca="1">PRODUCT(AV$4:AV803)</f>
        <v>1269.3238906251067</v>
      </c>
      <c r="BO803" s="70">
        <f t="shared" si="505"/>
        <v>800</v>
      </c>
      <c r="BP803" s="171">
        <f t="shared" ca="1" si="502"/>
        <v>0.1143</v>
      </c>
      <c r="BQ803" s="172">
        <f t="shared" ca="1" si="489"/>
        <v>9.059659612918658E-3</v>
      </c>
      <c r="BR803" s="172">
        <f t="shared" ca="1" si="506"/>
        <v>7.878209867361218E-4</v>
      </c>
    </row>
    <row r="804" spans="44:70">
      <c r="AR804" s="69">
        <f t="shared" si="486"/>
        <v>67</v>
      </c>
      <c r="AS804" s="70">
        <f t="shared" si="498"/>
        <v>801</v>
      </c>
      <c r="AT804" s="71">
        <f t="shared" ca="1" si="507"/>
        <v>7.3194879220918406E-4</v>
      </c>
      <c r="AU804" s="72">
        <f t="shared" ca="1" si="487"/>
        <v>9.059659612918658E-3</v>
      </c>
      <c r="AV804" s="73">
        <f t="shared" ca="1" si="488"/>
        <v>1.0090596596129187</v>
      </c>
      <c r="AW804" s="74">
        <f ca="1">PRODUCT(AV$4:AV804)</f>
        <v>1280.8235330127159</v>
      </c>
      <c r="BO804" s="70">
        <f t="shared" si="505"/>
        <v>801</v>
      </c>
      <c r="BP804" s="171">
        <f t="shared" ca="1" si="502"/>
        <v>0.1143</v>
      </c>
      <c r="BQ804" s="172">
        <f t="shared" ca="1" si="489"/>
        <v>9.059659612918658E-3</v>
      </c>
      <c r="BR804" s="172">
        <f t="shared" ca="1" si="506"/>
        <v>7.8074767852510788E-4</v>
      </c>
    </row>
    <row r="805" spans="44:70">
      <c r="AR805" s="69">
        <f t="shared" si="486"/>
        <v>67</v>
      </c>
      <c r="AS805" s="70">
        <f t="shared" si="498"/>
        <v>802</v>
      </c>
      <c r="AT805" s="71">
        <f t="shared" ca="1" si="507"/>
        <v>7.2531758529768191E-4</v>
      </c>
      <c r="AU805" s="72">
        <f t="shared" ca="1" si="487"/>
        <v>9.059659612918658E-3</v>
      </c>
      <c r="AV805" s="73">
        <f t="shared" ca="1" si="488"/>
        <v>1.0090596596129187</v>
      </c>
      <c r="AW805" s="74">
        <f ca="1">PRODUCT(AV$4:AV805)</f>
        <v>1292.4273582460269</v>
      </c>
      <c r="BO805" s="70">
        <f t="shared" si="505"/>
        <v>802</v>
      </c>
      <c r="BP805" s="171">
        <f t="shared" ca="1" si="502"/>
        <v>0.1143</v>
      </c>
      <c r="BQ805" s="172">
        <f t="shared" ca="1" si="489"/>
        <v>9.059659612918658E-3</v>
      </c>
      <c r="BR805" s="172">
        <f t="shared" ca="1" si="506"/>
        <v>7.7373787673229086E-4</v>
      </c>
    </row>
    <row r="806" spans="44:70">
      <c r="AR806" s="69">
        <f t="shared" si="486"/>
        <v>67</v>
      </c>
      <c r="AS806" s="70">
        <f t="shared" si="498"/>
        <v>803</v>
      </c>
      <c r="AT806" s="71">
        <f t="shared" ca="1" si="507"/>
        <v>7.1874645486362087E-4</v>
      </c>
      <c r="AU806" s="72">
        <f t="shared" ca="1" si="487"/>
        <v>9.059659612918658E-3</v>
      </c>
      <c r="AV806" s="73">
        <f t="shared" ca="1" si="488"/>
        <v>1.0090596596129187</v>
      </c>
      <c r="AW806" s="74">
        <f ca="1">PRODUCT(AV$4:AV806)</f>
        <v>1304.1363101861596</v>
      </c>
      <c r="BO806" s="70">
        <f t="shared" si="505"/>
        <v>803</v>
      </c>
      <c r="BP806" s="171">
        <f t="shared" ca="1" si="502"/>
        <v>0.1143</v>
      </c>
      <c r="BQ806" s="172">
        <f t="shared" ca="1" si="489"/>
        <v>9.059659612918658E-3</v>
      </c>
      <c r="BR806" s="172">
        <f t="shared" ca="1" si="506"/>
        <v>7.6679101117678352E-4</v>
      </c>
    </row>
    <row r="807" spans="44:70">
      <c r="AR807" s="69">
        <f t="shared" si="486"/>
        <v>67</v>
      </c>
      <c r="AS807" s="70">
        <f t="shared" si="498"/>
        <v>804</v>
      </c>
      <c r="AT807" s="71">
        <f t="shared" ca="1" si="507"/>
        <v>7.1223485663456446E-4</v>
      </c>
      <c r="AU807" s="72">
        <f t="shared" ca="1" si="487"/>
        <v>9.059659612918658E-3</v>
      </c>
      <c r="AV807" s="73">
        <f t="shared" ca="1" si="488"/>
        <v>1.0090596596129187</v>
      </c>
      <c r="AW807" s="74">
        <f ca="1">PRODUCT(AV$4:AV807)</f>
        <v>1315.9513412452939</v>
      </c>
      <c r="BO807" s="70">
        <f t="shared" si="505"/>
        <v>804</v>
      </c>
      <c r="BP807" s="171">
        <f t="shared" ca="1" si="502"/>
        <v>0.1143</v>
      </c>
      <c r="BQ807" s="172">
        <f t="shared" ca="1" si="489"/>
        <v>9.059659612918658E-3</v>
      </c>
      <c r="BR807" s="172">
        <f t="shared" ca="1" si="506"/>
        <v>7.5990651679696435E-4</v>
      </c>
    </row>
    <row r="808" spans="44:70">
      <c r="AR808" s="69">
        <f t="shared" si="486"/>
        <v>68</v>
      </c>
      <c r="AS808" s="70">
        <f t="shared" si="498"/>
        <v>805</v>
      </c>
      <c r="AT808" s="71">
        <f t="shared" ca="1" si="507"/>
        <v>7.0578225126899938E-4</v>
      </c>
      <c r="AU808" s="72">
        <f t="shared" ca="1" si="487"/>
        <v>9.059659612918658E-3</v>
      </c>
      <c r="AV808" s="73">
        <f t="shared" ca="1" si="488"/>
        <v>1.0090596596129187</v>
      </c>
      <c r="AW808" s="74">
        <f ca="1">PRODUCT(AV$4:AV808)</f>
        <v>1327.8734124641401</v>
      </c>
      <c r="BO808" s="70">
        <f t="shared" si="505"/>
        <v>805</v>
      </c>
      <c r="BP808" s="171">
        <f t="shared" ca="1" si="502"/>
        <v>0.1143</v>
      </c>
      <c r="BQ808" s="172">
        <f t="shared" ca="1" si="489"/>
        <v>9.059659612918658E-3</v>
      </c>
      <c r="BR808" s="172">
        <f t="shared" ca="1" si="506"/>
        <v>7.5308383360451559E-4</v>
      </c>
    </row>
    <row r="809" spans="44:70">
      <c r="AR809" s="69">
        <f t="shared" si="486"/>
        <v>68</v>
      </c>
      <c r="AS809" s="70">
        <f t="shared" si="498"/>
        <v>806</v>
      </c>
      <c r="AT809" s="71">
        <f t="shared" ca="1" si="507"/>
        <v>6.9938810431166283E-4</v>
      </c>
      <c r="AU809" s="72">
        <f t="shared" ca="1" si="487"/>
        <v>9.059659612918658E-3</v>
      </c>
      <c r="AV809" s="73">
        <f t="shared" ca="1" si="488"/>
        <v>1.0090596596129187</v>
      </c>
      <c r="AW809" s="74">
        <f ca="1">PRODUCT(AV$4:AV809)</f>
        <v>1339.90349359011</v>
      </c>
      <c r="BO809" s="70">
        <f t="shared" si="505"/>
        <v>806</v>
      </c>
      <c r="BP809" s="171">
        <f t="shared" ca="1" si="502"/>
        <v>0.1143</v>
      </c>
      <c r="BQ809" s="172">
        <f t="shared" ca="1" si="489"/>
        <v>9.059659612918658E-3</v>
      </c>
      <c r="BR809" s="172">
        <f t="shared" ca="1" si="506"/>
        <v>7.4632240663887318E-4</v>
      </c>
    </row>
    <row r="810" spans="44:70">
      <c r="AR810" s="69">
        <f t="shared" si="486"/>
        <v>68</v>
      </c>
      <c r="AS810" s="70">
        <f t="shared" si="498"/>
        <v>807</v>
      </c>
      <c r="AT810" s="71">
        <f t="shared" ca="1" si="507"/>
        <v>6.930518861492747E-4</v>
      </c>
      <c r="AU810" s="72">
        <f t="shared" ca="1" si="487"/>
        <v>9.059659612918658E-3</v>
      </c>
      <c r="AV810" s="73">
        <f t="shared" ca="1" si="488"/>
        <v>1.0090596596129187</v>
      </c>
      <c r="AW810" s="74">
        <f ca="1">PRODUCT(AV$4:AV810)</f>
        <v>1352.0425631561968</v>
      </c>
      <c r="BO810" s="70">
        <f t="shared" si="505"/>
        <v>807</v>
      </c>
      <c r="BP810" s="171">
        <f t="shared" ca="1" si="502"/>
        <v>0.1143</v>
      </c>
      <c r="BQ810" s="172">
        <f t="shared" ca="1" si="489"/>
        <v>9.059659612918658E-3</v>
      </c>
      <c r="BR810" s="172">
        <f t="shared" ca="1" si="506"/>
        <v>7.3962168592208604E-4</v>
      </c>
    </row>
    <row r="811" spans="44:70">
      <c r="AR811" s="69">
        <f t="shared" si="486"/>
        <v>68</v>
      </c>
      <c r="AS811" s="70">
        <f t="shared" si="498"/>
        <v>808</v>
      </c>
      <c r="AT811" s="71">
        <f t="shared" ca="1" si="507"/>
        <v>6.8677307196667102E-4</v>
      </c>
      <c r="AU811" s="72">
        <f t="shared" ca="1" si="487"/>
        <v>9.059659612918658E-3</v>
      </c>
      <c r="AV811" s="73">
        <f t="shared" ca="1" si="488"/>
        <v>1.0090596596129187</v>
      </c>
      <c r="AW811" s="74">
        <f ca="1">PRODUCT(AV$4:AV811)</f>
        <v>1364.29160856057</v>
      </c>
      <c r="BO811" s="70">
        <f t="shared" si="505"/>
        <v>808</v>
      </c>
      <c r="BP811" s="171">
        <f t="shared" ca="1" si="502"/>
        <v>0.1143</v>
      </c>
      <c r="BQ811" s="172">
        <f t="shared" ca="1" si="489"/>
        <v>9.059659612918658E-3</v>
      </c>
      <c r="BR811" s="172">
        <f t="shared" ca="1" si="506"/>
        <v>7.3298112641408076E-4</v>
      </c>
    </row>
    <row r="812" spans="44:70">
      <c r="AR812" s="69">
        <f t="shared" si="486"/>
        <v>68</v>
      </c>
      <c r="AS812" s="70">
        <f t="shared" si="498"/>
        <v>809</v>
      </c>
      <c r="AT812" s="71">
        <f t="shared" ca="1" si="507"/>
        <v>6.8055114170333445E-4</v>
      </c>
      <c r="AU812" s="72">
        <f t="shared" ca="1" si="487"/>
        <v>9.059659612918658E-3</v>
      </c>
      <c r="AV812" s="73">
        <f t="shared" ca="1" si="488"/>
        <v>1.0090596596129187</v>
      </c>
      <c r="AW812" s="74">
        <f ca="1">PRODUCT(AV$4:AV812)</f>
        <v>1376.6516261468901</v>
      </c>
      <c r="BO812" s="70">
        <f t="shared" si="505"/>
        <v>809</v>
      </c>
      <c r="BP812" s="171">
        <f t="shared" ca="1" si="502"/>
        <v>0.1143</v>
      </c>
      <c r="BQ812" s="172">
        <f t="shared" ca="1" si="489"/>
        <v>9.059659612918658E-3</v>
      </c>
      <c r="BR812" s="172">
        <f t="shared" ca="1" si="506"/>
        <v>7.2640018796832763E-4</v>
      </c>
    </row>
    <row r="813" spans="44:70">
      <c r="AR813" s="69">
        <f t="shared" si="486"/>
        <v>68</v>
      </c>
      <c r="AS813" s="70">
        <f t="shared" si="498"/>
        <v>810</v>
      </c>
      <c r="AT813" s="71">
        <f t="shared" ca="1" si="507"/>
        <v>6.7438558001031907E-4</v>
      </c>
      <c r="AU813" s="72">
        <f t="shared" ca="1" si="487"/>
        <v>9.059659612918658E-3</v>
      </c>
      <c r="AV813" s="73">
        <f t="shared" ca="1" si="488"/>
        <v>1.0090596596129187</v>
      </c>
      <c r="AW813" s="74">
        <f ca="1">PRODUCT(AV$4:AV813)</f>
        <v>1389.1236212853519</v>
      </c>
      <c r="BO813" s="70">
        <f t="shared" si="505"/>
        <v>810</v>
      </c>
      <c r="BP813" s="171">
        <f t="shared" ca="1" si="502"/>
        <v>0.1143</v>
      </c>
      <c r="BQ813" s="172">
        <f t="shared" ca="1" si="489"/>
        <v>9.059659612918658E-3</v>
      </c>
      <c r="BR813" s="172">
        <f t="shared" ca="1" si="506"/>
        <v>7.1987833528790472E-4</v>
      </c>
    </row>
    <row r="814" spans="44:70">
      <c r="AR814" s="69">
        <f t="shared" si="486"/>
        <v>68</v>
      </c>
      <c r="AS814" s="70">
        <f t="shared" si="498"/>
        <v>811</v>
      </c>
      <c r="AT814" s="71">
        <f t="shared" ca="1" si="507"/>
        <v>6.6827587620756491E-4</v>
      </c>
      <c r="AU814" s="72">
        <f t="shared" ca="1" si="487"/>
        <v>9.059659612918658E-3</v>
      </c>
      <c r="AV814" s="73">
        <f t="shared" ca="1" si="488"/>
        <v>1.0090596596129187</v>
      </c>
      <c r="AW814" s="74">
        <f ca="1">PRODUCT(AV$4:AV814)</f>
        <v>1401.7086084544621</v>
      </c>
      <c r="BO814" s="70">
        <f t="shared" si="505"/>
        <v>811</v>
      </c>
      <c r="BP814" s="171">
        <f t="shared" ca="1" si="502"/>
        <v>0.1143</v>
      </c>
      <c r="BQ814" s="172">
        <f t="shared" ca="1" si="489"/>
        <v>9.059659612918658E-3</v>
      </c>
      <c r="BR814" s="172">
        <f t="shared" ca="1" si="506"/>
        <v>7.134150378819567E-4</v>
      </c>
    </row>
    <row r="815" spans="44:70">
      <c r="AR815" s="69">
        <f t="shared" si="486"/>
        <v>68</v>
      </c>
      <c r="AS815" s="70">
        <f t="shared" si="498"/>
        <v>812</v>
      </c>
      <c r="AT815" s="71">
        <f t="shared" ca="1" si="507"/>
        <v>6.6222152424159941E-4</v>
      </c>
      <c r="AU815" s="72">
        <f t="shared" ca="1" si="487"/>
        <v>9.059659612918658E-3</v>
      </c>
      <c r="AV815" s="73">
        <f t="shared" ca="1" si="488"/>
        <v>1.0090596596129187</v>
      </c>
      <c r="AW815" s="74">
        <f ca="1">PRODUCT(AV$4:AV815)</f>
        <v>1414.4076113235574</v>
      </c>
      <c r="BO815" s="70">
        <f t="shared" si="505"/>
        <v>812</v>
      </c>
      <c r="BP815" s="171">
        <f t="shared" ca="1" si="502"/>
        <v>0.1143</v>
      </c>
      <c r="BQ815" s="172">
        <f t="shared" ca="1" si="489"/>
        <v>9.059659612918658E-3</v>
      </c>
      <c r="BR815" s="172">
        <f t="shared" ca="1" si="506"/>
        <v>7.0700977002254451E-4</v>
      </c>
    </row>
    <row r="816" spans="44:70">
      <c r="AR816" s="69">
        <f t="shared" si="486"/>
        <v>68</v>
      </c>
      <c r="AS816" s="70">
        <f t="shared" si="498"/>
        <v>813</v>
      </c>
      <c r="AT816" s="71">
        <f t="shared" ca="1" si="507"/>
        <v>6.5622202264362236E-4</v>
      </c>
      <c r="AU816" s="72">
        <f t="shared" ca="1" si="487"/>
        <v>9.059659612918658E-3</v>
      </c>
      <c r="AV816" s="73">
        <f t="shared" ca="1" si="488"/>
        <v>1.0090596596129187</v>
      </c>
      <c r="AW816" s="74">
        <f ca="1">PRODUCT(AV$4:AV816)</f>
        <v>1427.2216628360702</v>
      </c>
      <c r="BO816" s="70">
        <f t="shared" si="505"/>
        <v>813</v>
      </c>
      <c r="BP816" s="171">
        <f t="shared" ca="1" si="502"/>
        <v>0.1143</v>
      </c>
      <c r="BQ816" s="172">
        <f t="shared" ca="1" si="489"/>
        <v>9.059659612918658E-3</v>
      </c>
      <c r="BR816" s="172">
        <f t="shared" ca="1" si="506"/>
        <v>7.0066201070188231E-4</v>
      </c>
    </row>
    <row r="817" spans="44:70">
      <c r="AR817" s="69">
        <f t="shared" si="486"/>
        <v>68</v>
      </c>
      <c r="AS817" s="70">
        <f t="shared" si="498"/>
        <v>814</v>
      </c>
      <c r="AT817" s="71">
        <f t="shared" ca="1" si="507"/>
        <v>6.5027687448797019E-4</v>
      </c>
      <c r="AU817" s="72">
        <f t="shared" ca="1" si="487"/>
        <v>9.059659612918658E-3</v>
      </c>
      <c r="AV817" s="73">
        <f t="shared" ca="1" si="488"/>
        <v>1.0090596596129187</v>
      </c>
      <c r="AW817" s="74">
        <f ca="1">PRODUCT(AV$4:AV817)</f>
        <v>1440.1518052935487</v>
      </c>
      <c r="BO817" s="70">
        <f t="shared" si="505"/>
        <v>814</v>
      </c>
      <c r="BP817" s="171">
        <f t="shared" ca="1" si="502"/>
        <v>0.1143</v>
      </c>
      <c r="BQ817" s="172">
        <f t="shared" ca="1" si="489"/>
        <v>9.059659612918658E-3</v>
      </c>
      <c r="BR817" s="172">
        <f t="shared" ca="1" si="506"/>
        <v>6.9437124358995826E-4</v>
      </c>
    </row>
    <row r="818" spans="44:70">
      <c r="AR818" s="69">
        <f t="shared" si="486"/>
        <v>68</v>
      </c>
      <c r="AS818" s="70">
        <f t="shared" si="498"/>
        <v>815</v>
      </c>
      <c r="AT818" s="71">
        <f t="shared" ca="1" si="507"/>
        <v>6.4438558735095653E-4</v>
      </c>
      <c r="AU818" s="72">
        <f t="shared" ca="1" si="487"/>
        <v>9.059659612918658E-3</v>
      </c>
      <c r="AV818" s="73">
        <f t="shared" ca="1" si="488"/>
        <v>1.0090596596129187</v>
      </c>
      <c r="AW818" s="74">
        <f ca="1">PRODUCT(AV$4:AV818)</f>
        <v>1453.1990904404386</v>
      </c>
      <c r="BO818" s="70">
        <f t="shared" si="505"/>
        <v>815</v>
      </c>
      <c r="BP818" s="171">
        <f t="shared" ca="1" si="502"/>
        <v>0.1143</v>
      </c>
      <c r="BQ818" s="172">
        <f t="shared" ca="1" si="489"/>
        <v>9.059659612918658E-3</v>
      </c>
      <c r="BR818" s="172">
        <f t="shared" ca="1" si="506"/>
        <v>6.8813695699253621E-4</v>
      </c>
    </row>
    <row r="819" spans="44:70">
      <c r="AR819" s="69">
        <f t="shared" si="486"/>
        <v>68</v>
      </c>
      <c r="AS819" s="70">
        <f t="shared" si="498"/>
        <v>816</v>
      </c>
      <c r="AT819" s="71">
        <f t="shared" ca="1" si="507"/>
        <v>6.3854767327008622E-4</v>
      </c>
      <c r="AU819" s="72">
        <f t="shared" ca="1" si="487"/>
        <v>9.059659612918658E-3</v>
      </c>
      <c r="AV819" s="73">
        <f t="shared" ca="1" si="488"/>
        <v>1.0090596596129187</v>
      </c>
      <c r="AW819" s="74">
        <f ca="1">PRODUCT(AV$4:AV819)</f>
        <v>1466.364579549632</v>
      </c>
      <c r="BO819" s="70">
        <f t="shared" si="505"/>
        <v>816</v>
      </c>
      <c r="BP819" s="171">
        <f t="shared" ca="1" si="502"/>
        <v>0.1143</v>
      </c>
      <c r="BQ819" s="172">
        <f t="shared" ca="1" si="489"/>
        <v>9.059659612918658E-3</v>
      </c>
      <c r="BR819" s="172">
        <f t="shared" ca="1" si="506"/>
        <v>6.819586438095342E-4</v>
      </c>
    </row>
    <row r="820" spans="44:70">
      <c r="AR820" s="69">
        <f t="shared" si="486"/>
        <v>69</v>
      </c>
      <c r="AS820" s="70">
        <f t="shared" si="498"/>
        <v>817</v>
      </c>
      <c r="AT820" s="71">
        <f t="shared" ca="1" si="507"/>
        <v>6.3276264870363804E-4</v>
      </c>
      <c r="AU820" s="72">
        <f t="shared" ca="1" si="487"/>
        <v>9.059659612918658E-3</v>
      </c>
      <c r="AV820" s="73">
        <f t="shared" ca="1" si="488"/>
        <v>1.0090596596129187</v>
      </c>
      <c r="AW820" s="74">
        <f ca="1">PRODUCT(AV$4:AV820)</f>
        <v>1479.6493435087923</v>
      </c>
      <c r="BO820" s="70">
        <f t="shared" si="505"/>
        <v>817</v>
      </c>
      <c r="BP820" s="171">
        <f t="shared" ca="1" si="502"/>
        <v>0.1143</v>
      </c>
      <c r="BQ820" s="172">
        <f t="shared" ca="1" si="489"/>
        <v>9.059659612918658E-3</v>
      </c>
      <c r="BR820" s="172">
        <f t="shared" ca="1" si="506"/>
        <v>6.7583580149377647E-4</v>
      </c>
    </row>
    <row r="821" spans="44:70">
      <c r="AR821" s="69">
        <f t="shared" si="486"/>
        <v>69</v>
      </c>
      <c r="AS821" s="70">
        <f t="shared" si="498"/>
        <v>818</v>
      </c>
      <c r="AT821" s="71">
        <f t="shared" ca="1" si="507"/>
        <v>6.2703003449061424E-4</v>
      </c>
      <c r="AU821" s="72">
        <f t="shared" ca="1" si="487"/>
        <v>9.059659612918658E-3</v>
      </c>
      <c r="AV821" s="73">
        <f t="shared" ca="1" si="488"/>
        <v>1.0090596596129187</v>
      </c>
      <c r="AW821" s="74">
        <f ca="1">PRODUCT(AV$4:AV821)</f>
        <v>1493.0544629074604</v>
      </c>
      <c r="BO821" s="70">
        <f t="shared" si="505"/>
        <v>818</v>
      </c>
      <c r="BP821" s="171">
        <f t="shared" ca="1" si="502"/>
        <v>0.1143</v>
      </c>
      <c r="BQ821" s="172">
        <f t="shared" ca="1" si="489"/>
        <v>9.059659612918658E-3</v>
      </c>
      <c r="BR821" s="172">
        <f t="shared" ca="1" si="506"/>
        <v>6.6976793201011637E-4</v>
      </c>
    </row>
    <row r="822" spans="44:70">
      <c r="AR822" s="69">
        <f t="shared" si="486"/>
        <v>69</v>
      </c>
      <c r="AS822" s="70">
        <f t="shared" si="498"/>
        <v>819</v>
      </c>
      <c r="AT822" s="71">
        <f t="shared" ca="1" si="507"/>
        <v>6.2134935581105259E-4</v>
      </c>
      <c r="AU822" s="72">
        <f t="shared" ca="1" si="487"/>
        <v>9.059659612918658E-3</v>
      </c>
      <c r="AV822" s="73">
        <f t="shared" ca="1" si="488"/>
        <v>1.0090596596129187</v>
      </c>
      <c r="AW822" s="74">
        <f ca="1">PRODUCT(AV$4:AV822)</f>
        <v>1506.5810281249512</v>
      </c>
      <c r="BO822" s="70">
        <f t="shared" si="505"/>
        <v>819</v>
      </c>
      <c r="BP822" s="171">
        <f t="shared" ca="1" si="502"/>
        <v>0.1143</v>
      </c>
      <c r="BQ822" s="172">
        <f t="shared" ca="1" si="489"/>
        <v>9.059659612918658E-3</v>
      </c>
      <c r="BR822" s="172">
        <f t="shared" ca="1" si="506"/>
        <v>6.6375454179492556E-4</v>
      </c>
    </row>
    <row r="823" spans="44:70">
      <c r="AR823" s="69">
        <f t="shared" si="486"/>
        <v>69</v>
      </c>
      <c r="AS823" s="70">
        <f t="shared" si="498"/>
        <v>820</v>
      </c>
      <c r="AT823" s="71">
        <f t="shared" ca="1" si="507"/>
        <v>6.1572014214669821E-4</v>
      </c>
      <c r="AU823" s="72">
        <f t="shared" ca="1" si="487"/>
        <v>9.059659612918658E-3</v>
      </c>
      <c r="AV823" s="73">
        <f t="shared" ca="1" si="488"/>
        <v>1.0090596596129187</v>
      </c>
      <c r="AW823" s="74">
        <f ca="1">PRODUCT(AV$4:AV823)</f>
        <v>1520.2301394190442</v>
      </c>
      <c r="BO823" s="70">
        <f t="shared" si="505"/>
        <v>820</v>
      </c>
      <c r="BP823" s="171">
        <f t="shared" ca="1" si="502"/>
        <v>0.1143</v>
      </c>
      <c r="BQ823" s="172">
        <f t="shared" ca="1" si="489"/>
        <v>9.059659612918658E-3</v>
      </c>
      <c r="BR823" s="172">
        <f t="shared" ca="1" si="506"/>
        <v>6.5779514171594743E-4</v>
      </c>
    </row>
    <row r="824" spans="44:70">
      <c r="AR824" s="69">
        <f t="shared" si="486"/>
        <v>69</v>
      </c>
      <c r="AS824" s="70">
        <f t="shared" si="498"/>
        <v>821</v>
      </c>
      <c r="AT824" s="71">
        <f t="shared" ca="1" si="507"/>
        <v>6.1014192724203123E-4</v>
      </c>
      <c r="AU824" s="72">
        <f t="shared" ca="1" si="487"/>
        <v>9.059659612918658E-3</v>
      </c>
      <c r="AV824" s="73">
        <f t="shared" ca="1" si="488"/>
        <v>1.0090596596129187</v>
      </c>
      <c r="AW824" s="74">
        <f ca="1">PRODUCT(AV$4:AV824)</f>
        <v>1534.0029070154806</v>
      </c>
      <c r="BO824" s="70">
        <f t="shared" si="505"/>
        <v>821</v>
      </c>
      <c r="BP824" s="171">
        <f t="shared" ca="1" si="502"/>
        <v>0.1143</v>
      </c>
      <c r="BQ824" s="172">
        <f t="shared" ca="1" si="489"/>
        <v>9.059659612918658E-3</v>
      </c>
      <c r="BR824" s="172">
        <f t="shared" ca="1" si="506"/>
        <v>6.5188924703251099E-4</v>
      </c>
    </row>
    <row r="825" spans="44:70">
      <c r="AR825" s="69">
        <f t="shared" si="486"/>
        <v>69</v>
      </c>
      <c r="AS825" s="70">
        <f t="shared" si="498"/>
        <v>822</v>
      </c>
      <c r="AT825" s="71">
        <f t="shared" ca="1" si="507"/>
        <v>6.0461424906564827E-4</v>
      </c>
      <c r="AU825" s="72">
        <f t="shared" ca="1" si="487"/>
        <v>9.059659612918658E-3</v>
      </c>
      <c r="AV825" s="73">
        <f t="shared" ca="1" si="488"/>
        <v>1.0090596596129187</v>
      </c>
      <c r="AW825" s="74">
        <f ca="1">PRODUCT(AV$4:AV825)</f>
        <v>1547.9004511982685</v>
      </c>
      <c r="BO825" s="70">
        <f t="shared" si="505"/>
        <v>822</v>
      </c>
      <c r="BP825" s="171">
        <f t="shared" ca="1" si="502"/>
        <v>0.1143</v>
      </c>
      <c r="BQ825" s="172">
        <f t="shared" ca="1" si="489"/>
        <v>9.059659612918658E-3</v>
      </c>
      <c r="BR825" s="172">
        <f t="shared" ca="1" si="506"/>
        <v>6.4603637735610167E-4</v>
      </c>
    </row>
    <row r="826" spans="44:70">
      <c r="AR826" s="69">
        <f t="shared" si="486"/>
        <v>69</v>
      </c>
      <c r="AS826" s="70">
        <f t="shared" si="498"/>
        <v>823</v>
      </c>
      <c r="AT826" s="71">
        <f t="shared" ca="1" si="507"/>
        <v>5.9913664977199305E-4</v>
      </c>
      <c r="AU826" s="72">
        <f t="shared" ca="1" si="487"/>
        <v>9.059659612918658E-3</v>
      </c>
      <c r="AV826" s="73">
        <f t="shared" ca="1" si="488"/>
        <v>1.0090596596129187</v>
      </c>
      <c r="AW826" s="74">
        <f ca="1">PRODUCT(AV$4:AV826)</f>
        <v>1561.9239024008079</v>
      </c>
      <c r="BO826" s="70">
        <f t="shared" si="505"/>
        <v>823</v>
      </c>
      <c r="BP826" s="171">
        <f t="shared" ca="1" si="502"/>
        <v>0.1143</v>
      </c>
      <c r="BQ826" s="172">
        <f t="shared" ca="1" si="489"/>
        <v>9.059659612918658E-3</v>
      </c>
      <c r="BR826" s="172">
        <f t="shared" ca="1" si="506"/>
        <v>6.4023605661128605E-4</v>
      </c>
    </row>
    <row r="827" spans="44:70">
      <c r="AR827" s="69">
        <f t="shared" si="486"/>
        <v>69</v>
      </c>
      <c r="AS827" s="70">
        <f t="shared" si="498"/>
        <v>824</v>
      </c>
      <c r="AT827" s="71">
        <f t="shared" ca="1" si="507"/>
        <v>5.9370867566343436E-4</v>
      </c>
      <c r="AU827" s="72">
        <f t="shared" ca="1" si="487"/>
        <v>9.059659612918658E-3</v>
      </c>
      <c r="AV827" s="73">
        <f t="shared" ca="1" si="488"/>
        <v>1.0090596596129187</v>
      </c>
      <c r="AW827" s="74">
        <f ca="1">PRODUCT(AV$4:AV827)</f>
        <v>1576.074401297841</v>
      </c>
      <c r="BO827" s="70">
        <f t="shared" si="505"/>
        <v>824</v>
      </c>
      <c r="BP827" s="171">
        <f t="shared" ca="1" si="502"/>
        <v>0.1143</v>
      </c>
      <c r="BQ827" s="172">
        <f t="shared" ca="1" si="489"/>
        <v>9.059659612918658E-3</v>
      </c>
      <c r="BR827" s="172">
        <f t="shared" ca="1" si="506"/>
        <v>6.3448781299698818E-4</v>
      </c>
    </row>
    <row r="828" spans="44:70">
      <c r="AR828" s="69">
        <f t="shared" si="486"/>
        <v>69</v>
      </c>
      <c r="AS828" s="70">
        <f t="shared" si="498"/>
        <v>825</v>
      </c>
      <c r="AT828" s="71">
        <f t="shared" ca="1" si="507"/>
        <v>5.8832987715268692E-4</v>
      </c>
      <c r="AU828" s="72">
        <f t="shared" ca="1" si="487"/>
        <v>9.059659612918658E-3</v>
      </c>
      <c r="AV828" s="73">
        <f t="shared" ca="1" si="488"/>
        <v>1.0090596596129187</v>
      </c>
      <c r="AW828" s="74">
        <f ca="1">PRODUCT(AV$4:AV828)</f>
        <v>1590.3530988982341</v>
      </c>
      <c r="BO828" s="70">
        <f t="shared" si="505"/>
        <v>825</v>
      </c>
      <c r="BP828" s="171">
        <f t="shared" ca="1" si="502"/>
        <v>0.1143</v>
      </c>
      <c r="BQ828" s="172">
        <f t="shared" ca="1" si="489"/>
        <v>9.059659612918658E-3</v>
      </c>
      <c r="BR828" s="172">
        <f t="shared" ca="1" si="506"/>
        <v>6.2879117894811248E-4</v>
      </c>
    </row>
    <row r="829" spans="44:70">
      <c r="AR829" s="69">
        <f t="shared" si="486"/>
        <v>69</v>
      </c>
      <c r="AS829" s="70">
        <f t="shared" si="498"/>
        <v>826</v>
      </c>
      <c r="AT829" s="71">
        <f t="shared" ca="1" si="507"/>
        <v>5.8299980872557333E-4</v>
      </c>
      <c r="AU829" s="72">
        <f t="shared" ca="1" si="487"/>
        <v>9.059659612918658E-3</v>
      </c>
      <c r="AV829" s="73">
        <f t="shared" ca="1" si="488"/>
        <v>1.0090596596129187</v>
      </c>
      <c r="AW829" s="74">
        <f ca="1">PRODUCT(AV$4:AV829)</f>
        <v>1604.7611566386024</v>
      </c>
      <c r="BO829" s="70">
        <f t="shared" si="505"/>
        <v>826</v>
      </c>
      <c r="BP829" s="171">
        <f t="shared" ca="1" si="502"/>
        <v>0.1143</v>
      </c>
      <c r="BQ829" s="172">
        <f t="shared" ca="1" si="489"/>
        <v>9.059659612918658E-3</v>
      </c>
      <c r="BR829" s="172">
        <f t="shared" ca="1" si="506"/>
        <v>6.2314569109751209E-4</v>
      </c>
    </row>
    <row r="830" spans="44:70">
      <c r="AR830" s="69">
        <f t="shared" si="486"/>
        <v>69</v>
      </c>
      <c r="AS830" s="70">
        <f t="shared" si="498"/>
        <v>827</v>
      </c>
      <c r="AT830" s="71">
        <f t="shared" ca="1" si="507"/>
        <v>5.7771802890412298E-4</v>
      </c>
      <c r="AU830" s="72">
        <f t="shared" ca="1" si="487"/>
        <v>9.059659612918658E-3</v>
      </c>
      <c r="AV830" s="73">
        <f t="shared" ca="1" si="488"/>
        <v>1.0090596596129187</v>
      </c>
      <c r="AW830" s="74">
        <f ca="1">PRODUCT(AV$4:AV830)</f>
        <v>1619.2997464777818</v>
      </c>
      <c r="BO830" s="70">
        <f t="shared" si="505"/>
        <v>827</v>
      </c>
      <c r="BP830" s="171">
        <f t="shared" ca="1" si="502"/>
        <v>0.1143</v>
      </c>
      <c r="BQ830" s="172">
        <f t="shared" ca="1" si="489"/>
        <v>9.059659612918658E-3</v>
      </c>
      <c r="BR830" s="172">
        <f t="shared" ca="1" si="506"/>
        <v>6.1755089023829825E-4</v>
      </c>
    </row>
    <row r="831" spans="44:70">
      <c r="AR831" s="69">
        <f t="shared" si="486"/>
        <v>69</v>
      </c>
      <c r="AS831" s="70">
        <f t="shared" si="498"/>
        <v>828</v>
      </c>
      <c r="AT831" s="71">
        <f t="shared" ca="1" si="507"/>
        <v>5.7248410021000528E-4</v>
      </c>
      <c r="AU831" s="72">
        <f t="shared" ca="1" si="487"/>
        <v>9.059659612918658E-3</v>
      </c>
      <c r="AV831" s="73">
        <f t="shared" ca="1" si="488"/>
        <v>1.0090596596129187</v>
      </c>
      <c r="AW831" s="74">
        <f ca="1">PRODUCT(AV$4:AV831)</f>
        <v>1633.9700509921561</v>
      </c>
      <c r="BO831" s="70">
        <f t="shared" si="505"/>
        <v>828</v>
      </c>
      <c r="BP831" s="171">
        <f t="shared" ca="1" si="502"/>
        <v>0.1143</v>
      </c>
      <c r="BQ831" s="172">
        <f t="shared" ca="1" si="489"/>
        <v>9.059659612918658E-3</v>
      </c>
      <c r="BR831" s="172">
        <f t="shared" ca="1" si="506"/>
        <v>6.1200632128648809E-4</v>
      </c>
    </row>
    <row r="832" spans="44:70">
      <c r="AR832" s="69">
        <f t="shared" si="486"/>
        <v>70</v>
      </c>
      <c r="AS832" s="70">
        <f t="shared" si="498"/>
        <v>829</v>
      </c>
      <c r="AT832" s="71">
        <f t="shared" ca="1" si="507"/>
        <v>5.6729758912829457E-4</v>
      </c>
      <c r="AU832" s="72">
        <f t="shared" ca="1" si="487"/>
        <v>9.059659612918658E-3</v>
      </c>
      <c r="AV832" s="73">
        <f t="shared" ca="1" si="488"/>
        <v>1.0090596596129187</v>
      </c>
      <c r="AW832" s="74">
        <f ca="1">PRODUCT(AV$4:AV832)</f>
        <v>1648.7732634718484</v>
      </c>
      <c r="BO832" s="70">
        <f t="shared" si="505"/>
        <v>829</v>
      </c>
      <c r="BP832" s="171">
        <f t="shared" ca="1" si="502"/>
        <v>0.1143</v>
      </c>
      <c r="BQ832" s="172">
        <f t="shared" ca="1" si="489"/>
        <v>9.059659612918658E-3</v>
      </c>
      <c r="BR832" s="172">
        <f t="shared" ca="1" si="506"/>
        <v>6.0651153324398814E-4</v>
      </c>
    </row>
    <row r="833" spans="44:70">
      <c r="AR833" s="69">
        <f t="shared" si="486"/>
        <v>70</v>
      </c>
      <c r="AS833" s="70">
        <f t="shared" si="498"/>
        <v>830</v>
      </c>
      <c r="AT833" s="71">
        <f t="shared" ca="1" si="507"/>
        <v>5.6215806607156282E-4</v>
      </c>
      <c r="AU833" s="72">
        <f t="shared" ca="1" si="487"/>
        <v>9.059659612918658E-3</v>
      </c>
      <c r="AV833" s="73">
        <f t="shared" ca="1" si="488"/>
        <v>1.0090596596129187</v>
      </c>
      <c r="AW833" s="74">
        <f ca="1">PRODUCT(AV$4:AV833)</f>
        <v>1663.7105880177844</v>
      </c>
      <c r="BO833" s="70">
        <f t="shared" si="505"/>
        <v>830</v>
      </c>
      <c r="BP833" s="171">
        <f t="shared" ca="1" si="502"/>
        <v>0.1143</v>
      </c>
      <c r="BQ833" s="172">
        <f t="shared" ca="1" si="489"/>
        <v>9.059659612918658E-3</v>
      </c>
      <c r="BR833" s="172">
        <f t="shared" ca="1" si="506"/>
        <v>6.0106607916190959E-4</v>
      </c>
    </row>
    <row r="834" spans="44:70">
      <c r="AR834" s="69">
        <f t="shared" si="486"/>
        <v>70</v>
      </c>
      <c r="AS834" s="70">
        <f t="shared" si="498"/>
        <v>831</v>
      </c>
      <c r="AT834" s="71">
        <f t="shared" ca="1" si="507"/>
        <v>5.5706510534429777E-4</v>
      </c>
      <c r="AU834" s="72">
        <f t="shared" ca="1" si="487"/>
        <v>9.059659612918658E-3</v>
      </c>
      <c r="AV834" s="73">
        <f t="shared" ca="1" si="488"/>
        <v>1.0090596596129187</v>
      </c>
      <c r="AW834" s="74">
        <f ca="1">PRODUCT(AV$4:AV834)</f>
        <v>1678.7832396396343</v>
      </c>
      <c r="BO834" s="70">
        <f t="shared" si="505"/>
        <v>831</v>
      </c>
      <c r="BP834" s="171">
        <f t="shared" ca="1" si="502"/>
        <v>0.1143</v>
      </c>
      <c r="BQ834" s="172">
        <f t="shared" ca="1" si="489"/>
        <v>9.059659612918658E-3</v>
      </c>
      <c r="BR834" s="172">
        <f t="shared" ca="1" si="506"/>
        <v>5.9566951610421346E-4</v>
      </c>
    </row>
    <row r="835" spans="44:70">
      <c r="AR835" s="69">
        <f t="shared" si="486"/>
        <v>70</v>
      </c>
      <c r="AS835" s="70">
        <f t="shared" si="498"/>
        <v>832</v>
      </c>
      <c r="AT835" s="71">
        <f t="shared" ca="1" si="507"/>
        <v>5.5201828510764381E-4</v>
      </c>
      <c r="AU835" s="72">
        <f t="shared" ca="1" si="487"/>
        <v>9.059659612918658E-3</v>
      </c>
      <c r="AV835" s="73">
        <f t="shared" ca="1" si="488"/>
        <v>1.0090596596129187</v>
      </c>
      <c r="AW835" s="74">
        <f ca="1">PRODUCT(AV$4:AV835)</f>
        <v>1693.9924443546422</v>
      </c>
      <c r="BO835" s="70">
        <f t="shared" si="505"/>
        <v>832</v>
      </c>
      <c r="BP835" s="171">
        <f t="shared" ca="1" si="502"/>
        <v>0.1143</v>
      </c>
      <c r="BQ835" s="172">
        <f t="shared" ca="1" si="489"/>
        <v>9.059659612918658E-3</v>
      </c>
      <c r="BR835" s="172">
        <f t="shared" ca="1" si="506"/>
        <v>5.9032140511168182E-4</v>
      </c>
    </row>
    <row r="836" spans="44:70">
      <c r="AR836" s="69">
        <f t="shared" si="486"/>
        <v>70</v>
      </c>
      <c r="AS836" s="70">
        <f t="shared" si="498"/>
        <v>833</v>
      </c>
      <c r="AT836" s="71">
        <f t="shared" ca="1" si="507"/>
        <v>5.4701718734446146E-4</v>
      </c>
      <c r="AU836" s="72">
        <f t="shared" ca="1" si="487"/>
        <v>9.059659612918658E-3</v>
      </c>
      <c r="AV836" s="73">
        <f t="shared" ca="1" si="488"/>
        <v>1.0090596596129187</v>
      </c>
      <c r="AW836" s="74">
        <f ca="1">PRODUCT(AV$4:AV836)</f>
        <v>1709.3394392873513</v>
      </c>
      <c r="BO836" s="70">
        <f t="shared" si="505"/>
        <v>833</v>
      </c>
      <c r="BP836" s="171">
        <f t="shared" ca="1" si="502"/>
        <v>0.1143</v>
      </c>
      <c r="BQ836" s="172">
        <f t="shared" ca="1" si="489"/>
        <v>9.059659612918658E-3</v>
      </c>
      <c r="BR836" s="172">
        <f t="shared" ca="1" si="506"/>
        <v>5.8502131116621261E-4</v>
      </c>
    </row>
    <row r="837" spans="44:70">
      <c r="AR837" s="69">
        <f t="shared" ref="AR837:AR900" si="508">ROUNDDOWN((AS837-1)/12,0)+1</f>
        <v>70</v>
      </c>
      <c r="AS837" s="70">
        <f t="shared" si="498"/>
        <v>834</v>
      </c>
      <c r="AT837" s="71">
        <f t="shared" ca="1" si="507"/>
        <v>5.4206139782470453E-4</v>
      </c>
      <c r="AU837" s="72">
        <f t="shared" ref="AU837:AU900" ca="1" si="509">IF($AU$2="Yes",BQ837,((1+$AH$21)^(1/12))-1)</f>
        <v>9.059659612918658E-3</v>
      </c>
      <c r="AV837" s="73">
        <f t="shared" ref="AV837:AV900" ca="1" si="510">(1+AU837)</f>
        <v>1.0090596596129187</v>
      </c>
      <c r="AW837" s="74">
        <f ca="1">PRODUCT(AV$4:AV837)</f>
        <v>1724.825472770232</v>
      </c>
      <c r="BO837" s="70">
        <f t="shared" si="505"/>
        <v>834</v>
      </c>
      <c r="BP837" s="171">
        <f t="shared" ca="1" si="502"/>
        <v>0.1143</v>
      </c>
      <c r="BQ837" s="172">
        <f t="shared" ref="BQ837:BQ900" ca="1" si="511">(1+BP837)^(1/12)-1</f>
        <v>9.059659612918658E-3</v>
      </c>
      <c r="BR837" s="172">
        <f t="shared" ca="1" si="506"/>
        <v>5.797688031554351E-4</v>
      </c>
    </row>
    <row r="838" spans="44:70">
      <c r="AR838" s="69">
        <f t="shared" si="508"/>
        <v>70</v>
      </c>
      <c r="AS838" s="70">
        <f t="shared" ref="AS838:AS901" si="512">AS837+1</f>
        <v>835</v>
      </c>
      <c r="AT838" s="71">
        <f t="shared" ca="1" si="507"/>
        <v>5.3715050607110984E-4</v>
      </c>
      <c r="AU838" s="72">
        <f t="shared" ca="1" si="509"/>
        <v>9.059659612918658E-3</v>
      </c>
      <c r="AV838" s="73">
        <f t="shared" ca="1" si="510"/>
        <v>1.0090596596129187</v>
      </c>
      <c r="AW838" s="74">
        <f ca="1">PRODUCT(AV$4:AV838)</f>
        <v>1740.4518044452218</v>
      </c>
      <c r="BO838" s="70">
        <f t="shared" si="505"/>
        <v>835</v>
      </c>
      <c r="BP838" s="171">
        <f t="shared" ca="1" si="502"/>
        <v>0.1143</v>
      </c>
      <c r="BQ838" s="172">
        <f t="shared" ca="1" si="511"/>
        <v>9.059659612918658E-3</v>
      </c>
      <c r="BR838" s="172">
        <f t="shared" ca="1" si="506"/>
        <v>5.7456345383764319E-4</v>
      </c>
    </row>
    <row r="839" spans="44:70">
      <c r="AR839" s="69">
        <f t="shared" si="508"/>
        <v>70</v>
      </c>
      <c r="AS839" s="70">
        <f t="shared" si="512"/>
        <v>836</v>
      </c>
      <c r="AT839" s="71">
        <f t="shared" ca="1" si="507"/>
        <v>5.322841053251986E-4</v>
      </c>
      <c r="AU839" s="72">
        <f t="shared" ca="1" si="509"/>
        <v>9.059659612918658E-3</v>
      </c>
      <c r="AV839" s="73">
        <f t="shared" ca="1" si="510"/>
        <v>1.0090596596129187</v>
      </c>
      <c r="AW839" s="74">
        <f ca="1">PRODUCT(AV$4:AV839)</f>
        <v>1756.2197053661855</v>
      </c>
      <c r="BO839" s="70">
        <f t="shared" si="505"/>
        <v>836</v>
      </c>
      <c r="BP839" s="171">
        <f t="shared" ca="1" si="502"/>
        <v>0.1143</v>
      </c>
      <c r="BQ839" s="172">
        <f t="shared" ca="1" si="511"/>
        <v>9.059659612918658E-3</v>
      </c>
      <c r="BR839" s="172">
        <f t="shared" ca="1" si="506"/>
        <v>5.6940483980704294E-4</v>
      </c>
    </row>
    <row r="840" spans="44:70">
      <c r="AR840" s="69">
        <f t="shared" si="508"/>
        <v>70</v>
      </c>
      <c r="AS840" s="70">
        <f t="shared" si="512"/>
        <v>837</v>
      </c>
      <c r="AT840" s="71">
        <f t="shared" ca="1" si="507"/>
        <v>5.2746179251358537E-4</v>
      </c>
      <c r="AU840" s="72">
        <f t="shared" ca="1" si="509"/>
        <v>9.059659612918658E-3</v>
      </c>
      <c r="AV840" s="73">
        <f t="shared" ca="1" si="510"/>
        <v>1.0090596596129187</v>
      </c>
      <c r="AW840" s="74">
        <f ca="1">PRODUCT(AV$4:AV840)</f>
        <v>1772.1304581023035</v>
      </c>
      <c r="BO840" s="70">
        <f t="shared" si="505"/>
        <v>837</v>
      </c>
      <c r="BP840" s="171">
        <f t="shared" ref="BP840:BP903" ca="1" si="513">VLOOKUP(BO840,$BT$4:$BX$13,5,TRUE)/100</f>
        <v>0.1143</v>
      </c>
      <c r="BQ840" s="172">
        <f t="shared" ca="1" si="511"/>
        <v>9.059659612918658E-3</v>
      </c>
      <c r="BR840" s="172">
        <f t="shared" ca="1" si="506"/>
        <v>5.6429254145931281E-4</v>
      </c>
    </row>
    <row r="841" spans="44:70">
      <c r="AR841" s="69">
        <f t="shared" si="508"/>
        <v>70</v>
      </c>
      <c r="AS841" s="70">
        <f t="shared" si="512"/>
        <v>838</v>
      </c>
      <c r="AT841" s="71">
        <f t="shared" ca="1" si="507"/>
        <v>5.2268316821459234E-4</v>
      </c>
      <c r="AU841" s="72">
        <f t="shared" ca="1" si="509"/>
        <v>9.059659612918658E-3</v>
      </c>
      <c r="AV841" s="73">
        <f t="shared" ca="1" si="510"/>
        <v>1.0090596596129187</v>
      </c>
      <c r="AW841" s="74">
        <f ca="1">PRODUCT(AV$4:AV841)</f>
        <v>1788.185356842396</v>
      </c>
      <c r="BO841" s="70">
        <f t="shared" si="505"/>
        <v>838</v>
      </c>
      <c r="BP841" s="171">
        <f t="shared" ca="1" si="513"/>
        <v>0.1143</v>
      </c>
      <c r="BQ841" s="172">
        <f t="shared" ca="1" si="511"/>
        <v>9.059659612918658E-3</v>
      </c>
      <c r="BR841" s="172">
        <f t="shared" ca="1" si="506"/>
        <v>5.592261429574727E-4</v>
      </c>
    </row>
    <row r="842" spans="44:70">
      <c r="AR842" s="69">
        <f t="shared" si="508"/>
        <v>70</v>
      </c>
      <c r="AS842" s="70">
        <f t="shared" si="512"/>
        <v>839</v>
      </c>
      <c r="AT842" s="71">
        <f t="shared" ca="1" si="507"/>
        <v>5.1794783662516622E-4</v>
      </c>
      <c r="AU842" s="72">
        <f t="shared" ca="1" si="509"/>
        <v>9.059659612918658E-3</v>
      </c>
      <c r="AV842" s="73">
        <f t="shared" ca="1" si="510"/>
        <v>1.0090596596129187</v>
      </c>
      <c r="AW842" s="74">
        <f ca="1">PRODUCT(AV$4:AV842)</f>
        <v>1804.3857075001936</v>
      </c>
      <c r="BO842" s="70">
        <f t="shared" si="505"/>
        <v>839</v>
      </c>
      <c r="BP842" s="171">
        <f t="shared" ca="1" si="513"/>
        <v>0.1143</v>
      </c>
      <c r="BQ842" s="172">
        <f t="shared" ca="1" si="511"/>
        <v>9.059659612918658E-3</v>
      </c>
      <c r="BR842" s="172">
        <f t="shared" ca="1" si="506"/>
        <v>5.5420523219805971E-4</v>
      </c>
    </row>
    <row r="843" spans="44:70">
      <c r="AR843" s="69">
        <f t="shared" si="508"/>
        <v>70</v>
      </c>
      <c r="AS843" s="70">
        <f t="shared" si="512"/>
        <v>840</v>
      </c>
      <c r="AT843" s="71">
        <f t="shared" ca="1" si="507"/>
        <v>5.1325540552809462E-4</v>
      </c>
      <c r="AU843" s="72">
        <f t="shared" ca="1" si="509"/>
        <v>9.059659612918658E-3</v>
      </c>
      <c r="AV843" s="73">
        <f t="shared" ca="1" si="510"/>
        <v>1.0090596596129187</v>
      </c>
      <c r="AW843" s="74">
        <f ca="1">PRODUCT(AV$4:AV843)</f>
        <v>1820.7328278205607</v>
      </c>
      <c r="BO843" s="70">
        <f t="shared" si="505"/>
        <v>840</v>
      </c>
      <c r="BP843" s="171">
        <f t="shared" ca="1" si="513"/>
        <v>0.1143</v>
      </c>
      <c r="BQ843" s="172">
        <f t="shared" ca="1" si="511"/>
        <v>9.059659612918658E-3</v>
      </c>
      <c r="BR843" s="172">
        <f t="shared" ca="1" si="506"/>
        <v>5.4922940077760732E-4</v>
      </c>
    </row>
    <row r="844" spans="44:70">
      <c r="AR844" s="69">
        <f t="shared" si="508"/>
        <v>71</v>
      </c>
      <c r="AS844" s="70">
        <f t="shared" si="512"/>
        <v>841</v>
      </c>
      <c r="AT844" s="71">
        <f t="shared" ca="1" si="507"/>
        <v>5.086054862595196E-4</v>
      </c>
      <c r="AU844" s="72">
        <f t="shared" ca="1" si="509"/>
        <v>9.059659612918658E-3</v>
      </c>
      <c r="AV844" s="73">
        <f t="shared" ca="1" si="510"/>
        <v>1.0090596596129187</v>
      </c>
      <c r="AW844" s="74">
        <f ca="1">PRODUCT(AV$4:AV844)</f>
        <v>1837.2280474866818</v>
      </c>
      <c r="BO844" s="70">
        <f t="shared" si="505"/>
        <v>841</v>
      </c>
      <c r="BP844" s="171">
        <f t="shared" ca="1" si="513"/>
        <v>0.1143</v>
      </c>
      <c r="BQ844" s="172">
        <f t="shared" ca="1" si="511"/>
        <v>9.059659612918658E-3</v>
      </c>
      <c r="BR844" s="172">
        <f t="shared" ca="1" si="506"/>
        <v>5.442982439594256E-4</v>
      </c>
    </row>
    <row r="845" spans="44:70">
      <c r="AR845" s="69">
        <f t="shared" si="508"/>
        <v>71</v>
      </c>
      <c r="AS845" s="70">
        <f t="shared" si="512"/>
        <v>842</v>
      </c>
      <c r="AT845" s="71">
        <f t="shared" ca="1" si="507"/>
        <v>5.0399769367674534E-4</v>
      </c>
      <c r="AU845" s="72">
        <f t="shared" ca="1" si="509"/>
        <v>9.059659612918658E-3</v>
      </c>
      <c r="AV845" s="73">
        <f t="shared" ca="1" si="510"/>
        <v>1.0090596596129187</v>
      </c>
      <c r="AW845" s="74">
        <f ca="1">PRODUCT(AV$4:AV845)</f>
        <v>1853.8727082282182</v>
      </c>
      <c r="BO845" s="70">
        <f t="shared" si="505"/>
        <v>842</v>
      </c>
      <c r="BP845" s="171">
        <f t="shared" ca="1" si="513"/>
        <v>0.1143</v>
      </c>
      <c r="BQ845" s="172">
        <f t="shared" ca="1" si="511"/>
        <v>9.059659612918658E-3</v>
      </c>
      <c r="BR845" s="172">
        <f t="shared" ca="1" si="506"/>
        <v>5.394113606406797E-4</v>
      </c>
    </row>
    <row r="846" spans="44:70">
      <c r="AR846" s="69">
        <f t="shared" si="508"/>
        <v>71</v>
      </c>
      <c r="AS846" s="70">
        <f t="shared" si="512"/>
        <v>843</v>
      </c>
      <c r="AT846" s="71">
        <f t="shared" ca="1" si="507"/>
        <v>4.9943164612633803E-4</v>
      </c>
      <c r="AU846" s="72">
        <f t="shared" ca="1" si="509"/>
        <v>9.059659612918658E-3</v>
      </c>
      <c r="AV846" s="73">
        <f t="shared" ca="1" si="510"/>
        <v>1.0090596596129187</v>
      </c>
      <c r="AW846" s="74">
        <f ca="1">PRODUCT(AV$4:AV846)</f>
        <v>1870.6681639304456</v>
      </c>
      <c r="BO846" s="70">
        <f t="shared" si="505"/>
        <v>843</v>
      </c>
      <c r="BP846" s="171">
        <f t="shared" ca="1" si="513"/>
        <v>0.1143</v>
      </c>
      <c r="BQ846" s="172">
        <f t="shared" ca="1" si="511"/>
        <v>9.059659612918658E-3</v>
      </c>
      <c r="BR846" s="172">
        <f t="shared" ca="1" si="506"/>
        <v>5.345683533197642E-4</v>
      </c>
    </row>
    <row r="847" spans="44:70">
      <c r="AR847" s="69">
        <f t="shared" si="508"/>
        <v>71</v>
      </c>
      <c r="AS847" s="70">
        <f t="shared" si="512"/>
        <v>844</v>
      </c>
      <c r="AT847" s="71">
        <f t="shared" ca="1" si="507"/>
        <v>4.9490696541251375E-4</v>
      </c>
      <c r="AU847" s="72">
        <f t="shared" ca="1" si="509"/>
        <v>9.059659612918658E-3</v>
      </c>
      <c r="AV847" s="73">
        <f t="shared" ca="1" si="510"/>
        <v>1.0090596596129187</v>
      </c>
      <c r="AW847" s="74">
        <f ca="1">PRODUCT(AV$4:AV847)</f>
        <v>1887.615780744379</v>
      </c>
      <c r="BO847" s="70">
        <f t="shared" si="505"/>
        <v>844</v>
      </c>
      <c r="BP847" s="171">
        <f t="shared" ca="1" si="513"/>
        <v>0.1143</v>
      </c>
      <c r="BQ847" s="172">
        <f t="shared" ca="1" si="511"/>
        <v>9.059659612918658E-3</v>
      </c>
      <c r="BR847" s="172">
        <f t="shared" ca="1" si="506"/>
        <v>5.2976882806396984E-4</v>
      </c>
    </row>
    <row r="848" spans="44:70">
      <c r="AR848" s="69">
        <f t="shared" si="508"/>
        <v>71</v>
      </c>
      <c r="AS848" s="70">
        <f t="shared" si="512"/>
        <v>845</v>
      </c>
      <c r="AT848" s="71">
        <f t="shared" ca="1" si="507"/>
        <v>4.9042327676581386E-4</v>
      </c>
      <c r="AU848" s="72">
        <f t="shared" ca="1" si="509"/>
        <v>9.059659612918658E-3</v>
      </c>
      <c r="AV848" s="73">
        <f t="shared" ca="1" si="510"/>
        <v>1.0090596596129187</v>
      </c>
      <c r="AW848" s="74">
        <f ca="1">PRODUCT(AV$4:AV848)</f>
        <v>1904.7169371978966</v>
      </c>
      <c r="BO848" s="70">
        <f t="shared" si="505"/>
        <v>845</v>
      </c>
      <c r="BP848" s="171">
        <f t="shared" ca="1" si="513"/>
        <v>0.1143</v>
      </c>
      <c r="BQ848" s="172">
        <f t="shared" ca="1" si="511"/>
        <v>9.059659612918658E-3</v>
      </c>
      <c r="BR848" s="172">
        <f t="shared" ca="1" si="506"/>
        <v>5.2501239447744089E-4</v>
      </c>
    </row>
    <row r="849" spans="44:70">
      <c r="AR849" s="69">
        <f t="shared" si="508"/>
        <v>71</v>
      </c>
      <c r="AS849" s="70">
        <f t="shared" si="512"/>
        <v>846</v>
      </c>
      <c r="AT849" s="71">
        <f t="shared" ca="1" si="507"/>
        <v>4.859802088120634E-4</v>
      </c>
      <c r="AU849" s="72">
        <f t="shared" ca="1" si="509"/>
        <v>9.059659612918658E-3</v>
      </c>
      <c r="AV849" s="73">
        <f t="shared" ca="1" si="510"/>
        <v>1.0090596596129187</v>
      </c>
      <c r="AW849" s="74">
        <f ca="1">PRODUCT(AV$4:AV849)</f>
        <v>1921.9730243078704</v>
      </c>
      <c r="BO849" s="70">
        <f t="shared" si="505"/>
        <v>846</v>
      </c>
      <c r="BP849" s="171">
        <f t="shared" ca="1" si="513"/>
        <v>0.1143</v>
      </c>
      <c r="BQ849" s="172">
        <f t="shared" ca="1" si="511"/>
        <v>9.059659612918658E-3</v>
      </c>
      <c r="BR849" s="172">
        <f t="shared" ca="1" si="506"/>
        <v>5.2029866566942018E-4</v>
      </c>
    </row>
    <row r="850" spans="44:70">
      <c r="AR850" s="69">
        <f t="shared" si="508"/>
        <v>71</v>
      </c>
      <c r="AS850" s="70">
        <f t="shared" si="512"/>
        <v>847</v>
      </c>
      <c r="AT850" s="71">
        <f t="shared" ca="1" si="507"/>
        <v>4.8157739354161099E-4</v>
      </c>
      <c r="AU850" s="72">
        <f t="shared" ca="1" si="509"/>
        <v>9.059659612918658E-3</v>
      </c>
      <c r="AV850" s="73">
        <f t="shared" ca="1" si="510"/>
        <v>1.0090596596129187</v>
      </c>
      <c r="AW850" s="74">
        <f ca="1">PRODUCT(AV$4:AV850)</f>
        <v>1939.3854456933116</v>
      </c>
      <c r="BO850" s="70">
        <f t="shared" ref="BO850:BO913" si="514">BO849+1</f>
        <v>847</v>
      </c>
      <c r="BP850" s="171">
        <f t="shared" ca="1" si="513"/>
        <v>0.1143</v>
      </c>
      <c r="BQ850" s="172">
        <f t="shared" ca="1" si="511"/>
        <v>9.059659612918658E-3</v>
      </c>
      <c r="BR850" s="172">
        <f t="shared" ref="BR850:BR913" ca="1" si="515">BR849/(1+BQ850)</f>
        <v>5.1562725822277926E-4</v>
      </c>
    </row>
    <row r="851" spans="44:70">
      <c r="AR851" s="69">
        <f t="shared" si="508"/>
        <v>71</v>
      </c>
      <c r="AS851" s="70">
        <f t="shared" si="512"/>
        <v>848</v>
      </c>
      <c r="AT851" s="71">
        <f t="shared" ca="1" si="507"/>
        <v>4.772144662788474E-4</v>
      </c>
      <c r="AU851" s="72">
        <f t="shared" ca="1" si="509"/>
        <v>9.059659612918658E-3</v>
      </c>
      <c r="AV851" s="73">
        <f t="shared" ca="1" si="510"/>
        <v>1.0090596596129187</v>
      </c>
      <c r="AW851" s="74">
        <f ca="1">PRODUCT(AV$4:AV851)</f>
        <v>1956.9556176895414</v>
      </c>
      <c r="BO851" s="70">
        <f t="shared" si="514"/>
        <v>848</v>
      </c>
      <c r="BP851" s="171">
        <f t="shared" ca="1" si="513"/>
        <v>0.1143</v>
      </c>
      <c r="BQ851" s="172">
        <f t="shared" ca="1" si="511"/>
        <v>9.059659612918658E-3</v>
      </c>
      <c r="BR851" s="172">
        <f t="shared" ca="1" si="515"/>
        <v>5.10997792162831E-4</v>
      </c>
    </row>
    <row r="852" spans="44:70">
      <c r="AR852" s="69">
        <f t="shared" si="508"/>
        <v>71</v>
      </c>
      <c r="AS852" s="70">
        <f t="shared" si="512"/>
        <v>849</v>
      </c>
      <c r="AT852" s="71">
        <f t="shared" ca="1" si="507"/>
        <v>4.7289106565200041E-4</v>
      </c>
      <c r="AU852" s="72">
        <f t="shared" ca="1" si="509"/>
        <v>9.059659612918658E-3</v>
      </c>
      <c r="AV852" s="73">
        <f t="shared" ca="1" si="510"/>
        <v>1.0090596596129187</v>
      </c>
      <c r="AW852" s="74">
        <f ca="1">PRODUCT(AV$4:AV852)</f>
        <v>1974.6849694633977</v>
      </c>
      <c r="BO852" s="70">
        <f t="shared" si="514"/>
        <v>849</v>
      </c>
      <c r="BP852" s="171">
        <f t="shared" ca="1" si="513"/>
        <v>0.1143</v>
      </c>
      <c r="BQ852" s="172">
        <f t="shared" ca="1" si="511"/>
        <v>9.059659612918658E-3</v>
      </c>
      <c r="BR852" s="172">
        <f t="shared" ca="1" si="515"/>
        <v>5.0640989092642235E-4</v>
      </c>
    </row>
    <row r="853" spans="44:70">
      <c r="AR853" s="69">
        <f t="shared" si="508"/>
        <v>71</v>
      </c>
      <c r="AS853" s="70">
        <f t="shared" si="512"/>
        <v>850</v>
      </c>
      <c r="AT853" s="71">
        <f t="shared" ca="1" si="507"/>
        <v>4.6860683356320294E-4</v>
      </c>
      <c r="AU853" s="72">
        <f t="shared" ca="1" si="509"/>
        <v>9.059659612918658E-3</v>
      </c>
      <c r="AV853" s="73">
        <f t="shared" ca="1" si="510"/>
        <v>1.0090596596129187</v>
      </c>
      <c r="AW853" s="74">
        <f ca="1">PRODUCT(AV$4:AV853)</f>
        <v>1992.5749431294828</v>
      </c>
      <c r="BO853" s="70">
        <f t="shared" si="514"/>
        <v>850</v>
      </c>
      <c r="BP853" s="171">
        <f t="shared" ca="1" si="513"/>
        <v>0.1143</v>
      </c>
      <c r="BQ853" s="172">
        <f t="shared" ca="1" si="511"/>
        <v>9.059659612918658E-3</v>
      </c>
      <c r="BR853" s="172">
        <f t="shared" ca="1" si="515"/>
        <v>5.0186318133130432E-4</v>
      </c>
    </row>
    <row r="854" spans="44:70">
      <c r="AR854" s="69">
        <f t="shared" si="508"/>
        <v>71</v>
      </c>
      <c r="AS854" s="70">
        <f t="shared" si="512"/>
        <v>851</v>
      </c>
      <c r="AT854" s="71">
        <f t="shared" ca="1" si="507"/>
        <v>4.6436141515883271E-4</v>
      </c>
      <c r="AU854" s="72">
        <f t="shared" ca="1" si="509"/>
        <v>9.059659612918658E-3</v>
      </c>
      <c r="AV854" s="73">
        <f t="shared" ca="1" si="510"/>
        <v>1.0090596596129187</v>
      </c>
      <c r="AW854" s="74">
        <f ca="1">PRODUCT(AV$4:AV854)</f>
        <v>2010.6269938674666</v>
      </c>
      <c r="BO854" s="70">
        <f t="shared" si="514"/>
        <v>851</v>
      </c>
      <c r="BP854" s="171">
        <f t="shared" ca="1" si="513"/>
        <v>0.1143</v>
      </c>
      <c r="BQ854" s="172">
        <f t="shared" ca="1" si="511"/>
        <v>9.059659612918658E-3</v>
      </c>
      <c r="BR854" s="172">
        <f t="shared" ca="1" si="515"/>
        <v>4.9735729354577712E-4</v>
      </c>
    </row>
    <row r="855" spans="44:70">
      <c r="AR855" s="69">
        <f t="shared" si="508"/>
        <v>71</v>
      </c>
      <c r="AS855" s="70">
        <f t="shared" si="512"/>
        <v>852</v>
      </c>
      <c r="AT855" s="71">
        <f t="shared" ref="AT855:AT918" ca="1" si="516">(1-AU855)*AT854</f>
        <v>4.6015445880012045E-4</v>
      </c>
      <c r="AU855" s="72">
        <f t="shared" ca="1" si="509"/>
        <v>9.059659612918658E-3</v>
      </c>
      <c r="AV855" s="73">
        <f t="shared" ca="1" si="510"/>
        <v>1.0090596596129187</v>
      </c>
      <c r="AW855" s="74">
        <f ca="1">PRODUCT(AV$4:AV855)</f>
        <v>2028.8425900404518</v>
      </c>
      <c r="BO855" s="70">
        <f t="shared" si="514"/>
        <v>852</v>
      </c>
      <c r="BP855" s="171">
        <f t="shared" ca="1" si="513"/>
        <v>0.1143</v>
      </c>
      <c r="BQ855" s="172">
        <f t="shared" ca="1" si="511"/>
        <v>9.059659612918658E-3</v>
      </c>
      <c r="BR855" s="172">
        <f t="shared" ca="1" si="515"/>
        <v>4.9289186105860817E-4</v>
      </c>
    </row>
    <row r="856" spans="44:70">
      <c r="AR856" s="69">
        <f t="shared" si="508"/>
        <v>72</v>
      </c>
      <c r="AS856" s="70">
        <f t="shared" si="512"/>
        <v>853</v>
      </c>
      <c r="AT856" s="71">
        <f t="shared" ca="1" si="516"/>
        <v>4.5598561603402458E-4</v>
      </c>
      <c r="AU856" s="72">
        <f t="shared" ca="1" si="509"/>
        <v>9.059659612918658E-3</v>
      </c>
      <c r="AV856" s="73">
        <f t="shared" ca="1" si="510"/>
        <v>1.0090596596129187</v>
      </c>
      <c r="AW856" s="74">
        <f ca="1">PRODUCT(AV$4:AV856)</f>
        <v>2047.2232133144105</v>
      </c>
      <c r="BO856" s="70">
        <f t="shared" si="514"/>
        <v>853</v>
      </c>
      <c r="BP856" s="171">
        <f t="shared" ca="1" si="513"/>
        <v>0.1143</v>
      </c>
      <c r="BQ856" s="172">
        <f t="shared" ca="1" si="511"/>
        <v>9.059659612918658E-3</v>
      </c>
      <c r="BR856" s="172">
        <f t="shared" ca="1" si="515"/>
        <v>4.8846652064921949E-4</v>
      </c>
    </row>
    <row r="857" spans="44:70">
      <c r="AR857" s="69">
        <f t="shared" si="508"/>
        <v>72</v>
      </c>
      <c r="AS857" s="70">
        <f t="shared" si="512"/>
        <v>854</v>
      </c>
      <c r="AT857" s="71">
        <f t="shared" ca="1" si="516"/>
        <v>4.5185454156436932E-4</v>
      </c>
      <c r="AU857" s="72">
        <f t="shared" ca="1" si="509"/>
        <v>9.059659612918658E-3</v>
      </c>
      <c r="AV857" s="73">
        <f t="shared" ca="1" si="510"/>
        <v>1.0090596596129187</v>
      </c>
      <c r="AW857" s="74">
        <f ca="1">PRODUCT(AV$4:AV857)</f>
        <v>2065.7703587787046</v>
      </c>
      <c r="BO857" s="70">
        <f t="shared" si="514"/>
        <v>854</v>
      </c>
      <c r="BP857" s="171">
        <f t="shared" ca="1" si="513"/>
        <v>0.1143</v>
      </c>
      <c r="BQ857" s="172">
        <f t="shared" ca="1" si="511"/>
        <v>9.059659612918658E-3</v>
      </c>
      <c r="BR857" s="172">
        <f t="shared" ca="1" si="515"/>
        <v>4.8408091235814358E-4</v>
      </c>
    </row>
    <row r="858" spans="44:70">
      <c r="AR858" s="69">
        <f t="shared" si="508"/>
        <v>72</v>
      </c>
      <c r="AS858" s="70">
        <f t="shared" si="512"/>
        <v>855</v>
      </c>
      <c r="AT858" s="71">
        <f t="shared" ca="1" si="516"/>
        <v>4.4776089322324473E-4</v>
      </c>
      <c r="AU858" s="72">
        <f t="shared" ca="1" si="509"/>
        <v>9.059659612918658E-3</v>
      </c>
      <c r="AV858" s="73">
        <f t="shared" ca="1" si="510"/>
        <v>1.0090596596129187</v>
      </c>
      <c r="AW858" s="74">
        <f ca="1">PRODUCT(AV$4:AV858)</f>
        <v>2084.4855350676967</v>
      </c>
      <c r="BO858" s="70">
        <f t="shared" si="514"/>
        <v>855</v>
      </c>
      <c r="BP858" s="171">
        <f t="shared" ca="1" si="513"/>
        <v>0.1143</v>
      </c>
      <c r="BQ858" s="172">
        <f t="shared" ca="1" si="511"/>
        <v>9.059659612918658E-3</v>
      </c>
      <c r="BR858" s="172">
        <f t="shared" ca="1" si="515"/>
        <v>4.7973467945774381E-4</v>
      </c>
    </row>
    <row r="859" spans="44:70">
      <c r="AR859" s="69">
        <f t="shared" si="508"/>
        <v>72</v>
      </c>
      <c r="AS859" s="70">
        <f t="shared" si="512"/>
        <v>856</v>
      </c>
      <c r="AT859" s="71">
        <f t="shared" ca="1" si="516"/>
        <v>4.4370433194266569E-4</v>
      </c>
      <c r="AU859" s="72">
        <f t="shared" ca="1" si="509"/>
        <v>9.059659612918658E-3</v>
      </c>
      <c r="AV859" s="73">
        <f t="shared" ca="1" si="510"/>
        <v>1.0090596596129187</v>
      </c>
      <c r="AW859" s="74">
        <f ca="1">PRODUCT(AV$4:AV859)</f>
        <v>2103.3702644834625</v>
      </c>
      <c r="BO859" s="70">
        <f t="shared" si="514"/>
        <v>856</v>
      </c>
      <c r="BP859" s="171">
        <f t="shared" ca="1" si="513"/>
        <v>0.1143</v>
      </c>
      <c r="BQ859" s="172">
        <f t="shared" ca="1" si="511"/>
        <v>9.059659612918658E-3</v>
      </c>
      <c r="BR859" s="172">
        <f t="shared" ca="1" si="515"/>
        <v>4.7542746842319802E-4</v>
      </c>
    </row>
    <row r="860" spans="44:70">
      <c r="AR860" s="69">
        <f t="shared" si="508"/>
        <v>72</v>
      </c>
      <c r="AS860" s="70">
        <f t="shared" si="512"/>
        <v>857</v>
      </c>
      <c r="AT860" s="71">
        <f t="shared" ca="1" si="516"/>
        <v>4.3968452172648767E-4</v>
      </c>
      <c r="AU860" s="72">
        <f t="shared" ca="1" si="509"/>
        <v>9.059659612918658E-3</v>
      </c>
      <c r="AV860" s="73">
        <f t="shared" ca="1" si="510"/>
        <v>1.0090596596129187</v>
      </c>
      <c r="AW860" s="74">
        <f ca="1">PRODUCT(AV$4:AV860)</f>
        <v>2122.4260831196175</v>
      </c>
      <c r="BO860" s="70">
        <f t="shared" si="514"/>
        <v>857</v>
      </c>
      <c r="BP860" s="171">
        <f t="shared" ca="1" si="513"/>
        <v>0.1143</v>
      </c>
      <c r="BQ860" s="172">
        <f t="shared" ca="1" si="511"/>
        <v>9.059659612918658E-3</v>
      </c>
      <c r="BR860" s="172">
        <f t="shared" ca="1" si="515"/>
        <v>4.7115892890374277E-4</v>
      </c>
    </row>
    <row r="861" spans="44:70">
      <c r="AR861" s="69">
        <f t="shared" si="508"/>
        <v>72</v>
      </c>
      <c r="AS861" s="70">
        <f t="shared" si="512"/>
        <v>858</v>
      </c>
      <c r="AT861" s="71">
        <f t="shared" ca="1" si="516"/>
        <v>4.3570112962257676E-4</v>
      </c>
      <c r="AU861" s="72">
        <f t="shared" ca="1" si="509"/>
        <v>9.059659612918658E-3</v>
      </c>
      <c r="AV861" s="73">
        <f t="shared" ca="1" si="510"/>
        <v>1.0090596596129187</v>
      </c>
      <c r="AW861" s="74">
        <f ca="1">PRODUCT(AV$4:AV861)</f>
        <v>2141.6545409862615</v>
      </c>
      <c r="BO861" s="70">
        <f t="shared" si="514"/>
        <v>858</v>
      </c>
      <c r="BP861" s="171">
        <f t="shared" ca="1" si="513"/>
        <v>0.1143</v>
      </c>
      <c r="BQ861" s="172">
        <f t="shared" ca="1" si="511"/>
        <v>9.059659612918658E-3</v>
      </c>
      <c r="BR861" s="172">
        <f t="shared" ca="1" si="515"/>
        <v>4.6692871369417562E-4</v>
      </c>
    </row>
    <row r="862" spans="44:70">
      <c r="AR862" s="69">
        <f t="shared" si="508"/>
        <v>72</v>
      </c>
      <c r="AS862" s="70">
        <f t="shared" si="512"/>
        <v>859</v>
      </c>
      <c r="AT862" s="71">
        <f t="shared" ca="1" si="516"/>
        <v>4.3175382569523207E-4</v>
      </c>
      <c r="AU862" s="72">
        <f t="shared" ca="1" si="509"/>
        <v>9.059659612918658E-3</v>
      </c>
      <c r="AV862" s="73">
        <f t="shared" ca="1" si="510"/>
        <v>1.0090596596129187</v>
      </c>
      <c r="AW862" s="74">
        <f ca="1">PRODUCT(AV$4:AV862)</f>
        <v>2161.0572021360585</v>
      </c>
      <c r="BO862" s="70">
        <f t="shared" si="514"/>
        <v>859</v>
      </c>
      <c r="BP862" s="171">
        <f t="shared" ca="1" si="513"/>
        <v>0.1143</v>
      </c>
      <c r="BQ862" s="172">
        <f t="shared" ca="1" si="511"/>
        <v>9.059659612918658E-3</v>
      </c>
      <c r="BR862" s="172">
        <f t="shared" ca="1" si="515"/>
        <v>4.6273647870661314E-4</v>
      </c>
    </row>
    <row r="863" spans="44:70">
      <c r="AR863" s="69">
        <f t="shared" si="508"/>
        <v>72</v>
      </c>
      <c r="AS863" s="70">
        <f t="shared" si="512"/>
        <v>860</v>
      </c>
      <c r="AT863" s="71">
        <f t="shared" ca="1" si="516"/>
        <v>4.2784228299785784E-4</v>
      </c>
      <c r="AU863" s="72">
        <f t="shared" ca="1" si="509"/>
        <v>9.059659612918658E-3</v>
      </c>
      <c r="AV863" s="73">
        <f t="shared" ca="1" si="510"/>
        <v>1.0090596596129187</v>
      </c>
      <c r="AW863" s="74">
        <f ca="1">PRODUCT(AV$4:AV863)</f>
        <v>2180.6356447914577</v>
      </c>
      <c r="BO863" s="70">
        <f t="shared" si="514"/>
        <v>860</v>
      </c>
      <c r="BP863" s="171">
        <f t="shared" ca="1" si="513"/>
        <v>0.1143</v>
      </c>
      <c r="BQ863" s="172">
        <f t="shared" ca="1" si="511"/>
        <v>9.059659612918658E-3</v>
      </c>
      <c r="BR863" s="172">
        <f t="shared" ca="1" si="515"/>
        <v>4.5858188294250275E-4</v>
      </c>
    </row>
    <row r="864" spans="44:70">
      <c r="AR864" s="69">
        <f t="shared" si="508"/>
        <v>72</v>
      </c>
      <c r="AS864" s="70">
        <f t="shared" si="512"/>
        <v>861</v>
      </c>
      <c r="AT864" s="71">
        <f t="shared" ca="1" si="516"/>
        <v>4.2396617754588323E-4</v>
      </c>
      <c r="AU864" s="72">
        <f t="shared" ca="1" si="509"/>
        <v>9.059659612918658E-3</v>
      </c>
      <c r="AV864" s="73">
        <f t="shared" ca="1" si="510"/>
        <v>1.0090596596129187</v>
      </c>
      <c r="AW864" s="74">
        <f ca="1">PRODUCT(AV$4:AV864)</f>
        <v>2200.3914614730656</v>
      </c>
      <c r="BO864" s="70">
        <f t="shared" si="514"/>
        <v>861</v>
      </c>
      <c r="BP864" s="171">
        <f t="shared" ca="1" si="513"/>
        <v>0.1143</v>
      </c>
      <c r="BQ864" s="172">
        <f t="shared" ca="1" si="511"/>
        <v>9.059659612918658E-3</v>
      </c>
      <c r="BR864" s="172">
        <f t="shared" ca="1" si="515"/>
        <v>4.5446458846488573E-4</v>
      </c>
    </row>
    <row r="865" spans="44:70">
      <c r="AR865" s="69">
        <f t="shared" si="508"/>
        <v>72</v>
      </c>
      <c r="AS865" s="70">
        <f t="shared" si="512"/>
        <v>862</v>
      </c>
      <c r="AT865" s="71">
        <f t="shared" ca="1" si="516"/>
        <v>4.201251882899273E-4</v>
      </c>
      <c r="AU865" s="72">
        <f t="shared" ca="1" si="509"/>
        <v>9.059659612918658E-3</v>
      </c>
      <c r="AV865" s="73">
        <f t="shared" ca="1" si="510"/>
        <v>1.0090596596129187</v>
      </c>
      <c r="AW865" s="74">
        <f ca="1">PRODUCT(AV$4:AV865)</f>
        <v>2220.3262591291841</v>
      </c>
      <c r="BO865" s="70">
        <f t="shared" si="514"/>
        <v>862</v>
      </c>
      <c r="BP865" s="171">
        <f t="shared" ca="1" si="513"/>
        <v>0.1143</v>
      </c>
      <c r="BQ865" s="172">
        <f t="shared" ca="1" si="511"/>
        <v>9.059659612918658E-3</v>
      </c>
      <c r="BR865" s="172">
        <f t="shared" ca="1" si="515"/>
        <v>4.5038426037090915E-4</v>
      </c>
    </row>
    <row r="866" spans="44:70">
      <c r="AR866" s="69">
        <f t="shared" si="508"/>
        <v>72</v>
      </c>
      <c r="AS866" s="70">
        <f t="shared" si="512"/>
        <v>863</v>
      </c>
      <c r="AT866" s="71">
        <f t="shared" ca="1" si="516"/>
        <v>4.163189970892072E-4</v>
      </c>
      <c r="AU866" s="72">
        <f t="shared" ca="1" si="509"/>
        <v>9.059659612918658E-3</v>
      </c>
      <c r="AV866" s="73">
        <f t="shared" ca="1" si="510"/>
        <v>1.0090596596129187</v>
      </c>
      <c r="AW866" s="74">
        <f ca="1">PRODUCT(AV$4:AV866)</f>
        <v>2240.4416592665198</v>
      </c>
      <c r="BO866" s="70">
        <f t="shared" si="514"/>
        <v>863</v>
      </c>
      <c r="BP866" s="171">
        <f t="shared" ca="1" si="513"/>
        <v>0.1143</v>
      </c>
      <c r="BQ866" s="172">
        <f t="shared" ca="1" si="511"/>
        <v>9.059659612918658E-3</v>
      </c>
      <c r="BR866" s="172">
        <f t="shared" ca="1" si="515"/>
        <v>4.4634056676458479E-4</v>
      </c>
    </row>
    <row r="867" spans="44:70">
      <c r="AR867" s="69">
        <f t="shared" si="508"/>
        <v>72</v>
      </c>
      <c r="AS867" s="70">
        <f t="shared" si="512"/>
        <v>864</v>
      </c>
      <c r="AT867" s="71">
        <f t="shared" ca="1" si="516"/>
        <v>4.1254728868518733E-4</v>
      </c>
      <c r="AU867" s="72">
        <f t="shared" ca="1" si="509"/>
        <v>9.059659612918658E-3</v>
      </c>
      <c r="AV867" s="73">
        <f t="shared" ca="1" si="510"/>
        <v>1.0090596596129187</v>
      </c>
      <c r="AW867" s="74">
        <f ca="1">PRODUCT(AV$4:AV867)</f>
        <v>2260.7392980820773</v>
      </c>
      <c r="BO867" s="70">
        <f t="shared" si="514"/>
        <v>864</v>
      </c>
      <c r="BP867" s="171">
        <f t="shared" ca="1" si="513"/>
        <v>0.1143</v>
      </c>
      <c r="BQ867" s="172">
        <f t="shared" ca="1" si="511"/>
        <v>9.059659612918658E-3</v>
      </c>
      <c r="BR867" s="172">
        <f t="shared" ca="1" si="515"/>
        <v>4.4233317872979257E-4</v>
      </c>
    </row>
    <row r="868" spans="44:70">
      <c r="AR868" s="69">
        <f t="shared" si="508"/>
        <v>73</v>
      </c>
      <c r="AS868" s="70">
        <f t="shared" si="512"/>
        <v>865</v>
      </c>
      <c r="AT868" s="71">
        <f t="shared" ca="1" si="516"/>
        <v>4.0880975067546704E-4</v>
      </c>
      <c r="AU868" s="72">
        <f t="shared" ca="1" si="509"/>
        <v>9.059659612918658E-3</v>
      </c>
      <c r="AV868" s="73">
        <f t="shared" ca="1" si="510"/>
        <v>1.0090596596129187</v>
      </c>
      <c r="AW868" s="74">
        <f ca="1">PRODUCT(AV$4:AV868)</f>
        <v>2281.2208265962495</v>
      </c>
      <c r="BO868" s="70">
        <f t="shared" si="514"/>
        <v>865</v>
      </c>
      <c r="BP868" s="171">
        <f t="shared" ca="1" si="513"/>
        <v>0.1143</v>
      </c>
      <c r="BQ868" s="172">
        <f t="shared" ca="1" si="511"/>
        <v>9.059659612918658E-3</v>
      </c>
      <c r="BR868" s="172">
        <f t="shared" ca="1" si="515"/>
        <v>4.3836177030352617E-4</v>
      </c>
    </row>
    <row r="869" spans="44:70">
      <c r="AR869" s="69">
        <f t="shared" si="508"/>
        <v>73</v>
      </c>
      <c r="AS869" s="70">
        <f t="shared" si="512"/>
        <v>866</v>
      </c>
      <c r="AT869" s="71">
        <f t="shared" ca="1" si="516"/>
        <v>4.0510607348790518E-4</v>
      </c>
      <c r="AU869" s="72">
        <f t="shared" ca="1" si="509"/>
        <v>9.059659612918658E-3</v>
      </c>
      <c r="AV869" s="73">
        <f t="shared" ca="1" si="510"/>
        <v>1.0090596596129187</v>
      </c>
      <c r="AW869" s="74">
        <f ca="1">PRODUCT(AV$4:AV869)</f>
        <v>2301.8879107871126</v>
      </c>
      <c r="BO869" s="70">
        <f t="shared" si="514"/>
        <v>866</v>
      </c>
      <c r="BP869" s="171">
        <f t="shared" ca="1" si="513"/>
        <v>0.1143</v>
      </c>
      <c r="BQ869" s="172">
        <f t="shared" ca="1" si="511"/>
        <v>9.059659612918658E-3</v>
      </c>
      <c r="BR869" s="172">
        <f t="shared" ca="1" si="515"/>
        <v>4.3442601844937925E-4</v>
      </c>
    </row>
    <row r="870" spans="44:70">
      <c r="AR870" s="69">
        <f t="shared" si="508"/>
        <v>73</v>
      </c>
      <c r="AS870" s="70">
        <f t="shared" si="512"/>
        <v>867</v>
      </c>
      <c r="AT870" s="71">
        <f t="shared" ca="1" si="516"/>
        <v>4.0143595035497875E-4</v>
      </c>
      <c r="AU870" s="72">
        <f t="shared" ca="1" si="509"/>
        <v>9.059659612918658E-3</v>
      </c>
      <c r="AV870" s="73">
        <f t="shared" ca="1" si="510"/>
        <v>1.0090596596129187</v>
      </c>
      <c r="AW870" s="74">
        <f ca="1">PRODUCT(AV$4:AV870)</f>
        <v>2322.7422317259361</v>
      </c>
      <c r="BO870" s="70">
        <f t="shared" si="514"/>
        <v>867</v>
      </c>
      <c r="BP870" s="171">
        <f t="shared" ca="1" si="513"/>
        <v>0.1143</v>
      </c>
      <c r="BQ870" s="172">
        <f t="shared" ca="1" si="511"/>
        <v>9.059659612918658E-3</v>
      </c>
      <c r="BR870" s="172">
        <f t="shared" ca="1" si="515"/>
        <v>4.3052560303126941E-4</v>
      </c>
    </row>
    <row r="871" spans="44:70">
      <c r="AR871" s="69">
        <f t="shared" si="508"/>
        <v>73</v>
      </c>
      <c r="AS871" s="70">
        <f t="shared" si="512"/>
        <v>868</v>
      </c>
      <c r="AT871" s="71">
        <f t="shared" ca="1" si="516"/>
        <v>3.9779907728837411E-4</v>
      </c>
      <c r="AU871" s="72">
        <f t="shared" ca="1" si="509"/>
        <v>9.059659612918658E-3</v>
      </c>
      <c r="AV871" s="73">
        <f t="shared" ca="1" si="510"/>
        <v>1.0090596596129187</v>
      </c>
      <c r="AW871" s="74">
        <f ca="1">PRODUCT(AV$4:AV871)</f>
        <v>2343.7854857139241</v>
      </c>
      <c r="BO871" s="70">
        <f t="shared" si="514"/>
        <v>868</v>
      </c>
      <c r="BP871" s="171">
        <f t="shared" ca="1" si="513"/>
        <v>0.1143</v>
      </c>
      <c r="BQ871" s="172">
        <f t="shared" ca="1" si="511"/>
        <v>9.059659612918658E-3</v>
      </c>
      <c r="BR871" s="172">
        <f t="shared" ca="1" si="515"/>
        <v>4.2666020678739812E-4</v>
      </c>
    </row>
    <row r="872" spans="44:70">
      <c r="AR872" s="69">
        <f t="shared" si="508"/>
        <v>73</v>
      </c>
      <c r="AS872" s="70">
        <f t="shared" si="512"/>
        <v>869</v>
      </c>
      <c r="AT872" s="71">
        <f t="shared" ca="1" si="516"/>
        <v>3.941951530538083E-4</v>
      </c>
      <c r="AU872" s="72">
        <f t="shared" ca="1" si="509"/>
        <v>9.059659612918658E-3</v>
      </c>
      <c r="AV872" s="73">
        <f t="shared" ca="1" si="510"/>
        <v>1.0090596596129187</v>
      </c>
      <c r="AW872" s="74">
        <f ca="1">PRODUCT(AV$4:AV872)</f>
        <v>2365.0193844201913</v>
      </c>
      <c r="BO872" s="70">
        <f t="shared" si="514"/>
        <v>869</v>
      </c>
      <c r="BP872" s="171">
        <f t="shared" ca="1" si="513"/>
        <v>0.1143</v>
      </c>
      <c r="BQ872" s="172">
        <f t="shared" ca="1" si="511"/>
        <v>9.059659612918658E-3</v>
      </c>
      <c r="BR872" s="172">
        <f t="shared" ca="1" si="515"/>
        <v>4.2282951530444446E-4</v>
      </c>
    </row>
    <row r="873" spans="44:70">
      <c r="AR873" s="69">
        <f t="shared" si="508"/>
        <v>73</v>
      </c>
      <c r="AS873" s="70">
        <f t="shared" si="512"/>
        <v>870</v>
      </c>
      <c r="AT873" s="71">
        <f t="shared" ca="1" si="516"/>
        <v>3.9062387914607841E-4</v>
      </c>
      <c r="AU873" s="72">
        <f t="shared" ca="1" si="509"/>
        <v>9.059659612918658E-3</v>
      </c>
      <c r="AV873" s="73">
        <f t="shared" ca="1" si="510"/>
        <v>1.0090596596129187</v>
      </c>
      <c r="AW873" s="74">
        <f ca="1">PRODUCT(AV$4:AV873)</f>
        <v>2386.4456550209925</v>
      </c>
      <c r="BO873" s="70">
        <f t="shared" si="514"/>
        <v>870</v>
      </c>
      <c r="BP873" s="171">
        <f t="shared" ca="1" si="513"/>
        <v>0.1143</v>
      </c>
      <c r="BQ873" s="172">
        <f t="shared" ca="1" si="511"/>
        <v>9.059659612918658E-3</v>
      </c>
      <c r="BR873" s="172">
        <f t="shared" ca="1" si="515"/>
        <v>4.1903321699199075E-4</v>
      </c>
    </row>
    <row r="874" spans="44:70">
      <c r="AR874" s="69">
        <f t="shared" si="508"/>
        <v>73</v>
      </c>
      <c r="AS874" s="70">
        <f t="shared" si="512"/>
        <v>871</v>
      </c>
      <c r="AT874" s="71">
        <f t="shared" ca="1" si="516"/>
        <v>3.8708495976433707E-4</v>
      </c>
      <c r="AU874" s="72">
        <f t="shared" ca="1" si="509"/>
        <v>9.059659612918658E-3</v>
      </c>
      <c r="AV874" s="73">
        <f t="shared" ca="1" si="510"/>
        <v>1.0090596596129187</v>
      </c>
      <c r="AW874" s="74">
        <f ca="1">PRODUCT(AV$4:AV874)</f>
        <v>2408.0660403402112</v>
      </c>
      <c r="BO874" s="70">
        <f t="shared" si="514"/>
        <v>871</v>
      </c>
      <c r="BP874" s="171">
        <f t="shared" ca="1" si="513"/>
        <v>0.1143</v>
      </c>
      <c r="BQ874" s="172">
        <f t="shared" ca="1" si="511"/>
        <v>9.059659612918658E-3</v>
      </c>
      <c r="BR874" s="172">
        <f t="shared" ca="1" si="515"/>
        <v>4.1527100305717744E-4</v>
      </c>
    </row>
    <row r="875" spans="44:70">
      <c r="AR875" s="69">
        <f t="shared" si="508"/>
        <v>73</v>
      </c>
      <c r="AS875" s="70">
        <f t="shared" si="512"/>
        <v>872</v>
      </c>
      <c r="AT875" s="71">
        <f t="shared" ca="1" si="516"/>
        <v>3.8357810178759184E-4</v>
      </c>
      <c r="AU875" s="72">
        <f t="shared" ca="1" si="509"/>
        <v>9.059659612918658E-3</v>
      </c>
      <c r="AV875" s="73">
        <f t="shared" ca="1" si="510"/>
        <v>1.0090596596129187</v>
      </c>
      <c r="AW875" s="74">
        <f ca="1">PRODUCT(AV$4:AV875)</f>
        <v>2429.8822989911223</v>
      </c>
      <c r="BO875" s="70">
        <f t="shared" si="514"/>
        <v>872</v>
      </c>
      <c r="BP875" s="171">
        <f t="shared" ca="1" si="513"/>
        <v>0.1143</v>
      </c>
      <c r="BQ875" s="172">
        <f t="shared" ca="1" si="511"/>
        <v>9.059659612918658E-3</v>
      </c>
      <c r="BR875" s="172">
        <f t="shared" ca="1" si="515"/>
        <v>4.1154256747958577E-4</v>
      </c>
    </row>
    <row r="876" spans="44:70">
      <c r="AR876" s="69">
        <f t="shared" si="508"/>
        <v>73</v>
      </c>
      <c r="AS876" s="70">
        <f t="shared" si="512"/>
        <v>873</v>
      </c>
      <c r="AT876" s="71">
        <f t="shared" ca="1" si="516"/>
        <v>3.8010301475042681E-4</v>
      </c>
      <c r="AU876" s="72">
        <f t="shared" ca="1" si="509"/>
        <v>9.059659612918658E-3</v>
      </c>
      <c r="AV876" s="73">
        <f t="shared" ca="1" si="510"/>
        <v>1.0090596596129187</v>
      </c>
      <c r="AW876" s="74">
        <f ca="1">PRODUCT(AV$4:AV876)</f>
        <v>2451.8962055194379</v>
      </c>
      <c r="BO876" s="70">
        <f t="shared" si="514"/>
        <v>873</v>
      </c>
      <c r="BP876" s="171">
        <f t="shared" ca="1" si="513"/>
        <v>0.1143</v>
      </c>
      <c r="BQ876" s="172">
        <f t="shared" ca="1" si="511"/>
        <v>9.059659612918658E-3</v>
      </c>
      <c r="BR876" s="172">
        <f t="shared" ca="1" si="515"/>
        <v>4.0784760698634603E-4</v>
      </c>
    </row>
    <row r="877" spans="44:70">
      <c r="AR877" s="69">
        <f t="shared" si="508"/>
        <v>73</v>
      </c>
      <c r="AS877" s="70">
        <f t="shared" si="512"/>
        <v>874</v>
      </c>
      <c r="AT877" s="71">
        <f t="shared" ca="1" si="516"/>
        <v>3.7665941081894375E-4</v>
      </c>
      <c r="AU877" s="72">
        <f t="shared" ca="1" si="509"/>
        <v>9.059659612918658E-3</v>
      </c>
      <c r="AV877" s="73">
        <f t="shared" ca="1" si="510"/>
        <v>1.0090596596129187</v>
      </c>
      <c r="AW877" s="74">
        <f ca="1">PRODUCT(AV$4:AV877)</f>
        <v>2474.109550547651</v>
      </c>
      <c r="BO877" s="70">
        <f t="shared" si="514"/>
        <v>874</v>
      </c>
      <c r="BP877" s="171">
        <f t="shared" ca="1" si="513"/>
        <v>0.1143</v>
      </c>
      <c r="BQ877" s="172">
        <f t="shared" ca="1" si="511"/>
        <v>9.059659612918658E-3</v>
      </c>
      <c r="BR877" s="172">
        <f t="shared" ca="1" si="515"/>
        <v>4.0418582102746909E-4</v>
      </c>
    </row>
    <row r="878" spans="44:70">
      <c r="AR878" s="69">
        <f t="shared" si="508"/>
        <v>73</v>
      </c>
      <c r="AS878" s="70">
        <f t="shared" si="512"/>
        <v>875</v>
      </c>
      <c r="AT878" s="71">
        <f t="shared" ca="1" si="516"/>
        <v>3.7324700476692161E-4</v>
      </c>
      <c r="AU878" s="72">
        <f t="shared" ca="1" si="509"/>
        <v>9.059659612918658E-3</v>
      </c>
      <c r="AV878" s="73">
        <f t="shared" ca="1" si="510"/>
        <v>1.0090596596129187</v>
      </c>
      <c r="AW878" s="74">
        <f ca="1">PRODUCT(AV$4:AV878)</f>
        <v>2496.5241409206837</v>
      </c>
      <c r="BO878" s="70">
        <f t="shared" si="514"/>
        <v>875</v>
      </c>
      <c r="BP878" s="171">
        <f t="shared" ca="1" si="513"/>
        <v>0.1143</v>
      </c>
      <c r="BQ878" s="172">
        <f t="shared" ca="1" si="511"/>
        <v>9.059659612918658E-3</v>
      </c>
      <c r="BR878" s="172">
        <f t="shared" ca="1" si="515"/>
        <v>4.0055691175139952E-4</v>
      </c>
    </row>
    <row r="879" spans="44:70">
      <c r="AR879" s="69">
        <f t="shared" si="508"/>
        <v>73</v>
      </c>
      <c r="AS879" s="70">
        <f t="shared" si="512"/>
        <v>876</v>
      </c>
      <c r="AT879" s="71">
        <f t="shared" ca="1" si="516"/>
        <v>3.6986551395219188E-4</v>
      </c>
      <c r="AU879" s="72">
        <f t="shared" ca="1" si="509"/>
        <v>9.059659612918658E-3</v>
      </c>
      <c r="AV879" s="73">
        <f t="shared" ca="1" si="510"/>
        <v>1.0090596596129187</v>
      </c>
      <c r="AW879" s="74">
        <f ca="1">PRODUCT(AV$4:AV879)</f>
        <v>2519.1417998528591</v>
      </c>
      <c r="BO879" s="70">
        <f t="shared" si="514"/>
        <v>876</v>
      </c>
      <c r="BP879" s="171">
        <f t="shared" ca="1" si="513"/>
        <v>0.1143</v>
      </c>
      <c r="BQ879" s="172">
        <f t="shared" ca="1" si="511"/>
        <v>9.059659612918658E-3</v>
      </c>
      <c r="BR879" s="172">
        <f t="shared" ca="1" si="515"/>
        <v>3.9696058398078817E-4</v>
      </c>
    </row>
    <row r="880" spans="44:70">
      <c r="AR880" s="69">
        <f t="shared" si="508"/>
        <v>74</v>
      </c>
      <c r="AS880" s="70">
        <f t="shared" si="512"/>
        <v>877</v>
      </c>
      <c r="AT880" s="71">
        <f t="shared" ca="1" si="516"/>
        <v>3.6651465829322778E-4</v>
      </c>
      <c r="AU880" s="72">
        <f t="shared" ca="1" si="509"/>
        <v>9.059659612918658E-3</v>
      </c>
      <c r="AV880" s="73">
        <f t="shared" ca="1" si="510"/>
        <v>1.0090596596129187</v>
      </c>
      <c r="AW880" s="74">
        <f ca="1">PRODUCT(AV$4:AV880)</f>
        <v>2541.9643670762011</v>
      </c>
      <c r="BO880" s="70">
        <f t="shared" si="514"/>
        <v>877</v>
      </c>
      <c r="BP880" s="171">
        <f t="shared" ca="1" si="513"/>
        <v>0.1143</v>
      </c>
      <c r="BQ880" s="172">
        <f t="shared" ca="1" si="511"/>
        <v>9.059659612918658E-3</v>
      </c>
      <c r="BR880" s="172">
        <f t="shared" ca="1" si="515"/>
        <v>3.9339654518848237E-4</v>
      </c>
    </row>
    <row r="881" spans="44:70">
      <c r="AR881" s="69">
        <f t="shared" si="508"/>
        <v>74</v>
      </c>
      <c r="AS881" s="70">
        <f t="shared" si="512"/>
        <v>878</v>
      </c>
      <c r="AT881" s="71">
        <f t="shared" ca="1" si="516"/>
        <v>3.6319416024594597E-4</v>
      </c>
      <c r="AU881" s="72">
        <f t="shared" ca="1" si="509"/>
        <v>9.059659612918658E-3</v>
      </c>
      <c r="AV881" s="73">
        <f t="shared" ca="1" si="510"/>
        <v>1.0090596596129187</v>
      </c>
      <c r="AW881" s="74">
        <f ca="1">PRODUCT(AV$4:AV881)</f>
        <v>2564.9936989900798</v>
      </c>
      <c r="BO881" s="70">
        <f t="shared" si="514"/>
        <v>878</v>
      </c>
      <c r="BP881" s="171">
        <f t="shared" ca="1" si="513"/>
        <v>0.1143</v>
      </c>
      <c r="BQ881" s="172">
        <f t="shared" ca="1" si="511"/>
        <v>9.059659612918658E-3</v>
      </c>
      <c r="BR881" s="172">
        <f t="shared" ca="1" si="515"/>
        <v>3.8986450547373152E-4</v>
      </c>
    </row>
    <row r="882" spans="44:70">
      <c r="AR882" s="69">
        <f t="shared" si="508"/>
        <v>74</v>
      </c>
      <c r="AS882" s="70">
        <f t="shared" si="512"/>
        <v>879</v>
      </c>
      <c r="AT882" s="71">
        <f t="shared" ca="1" si="516"/>
        <v>3.5990374478071785E-4</v>
      </c>
      <c r="AU882" s="72">
        <f t="shared" ca="1" si="509"/>
        <v>9.059659612918658E-3</v>
      </c>
      <c r="AV882" s="73">
        <f t="shared" ca="1" si="510"/>
        <v>1.0090596596129187</v>
      </c>
      <c r="AW882" s="74">
        <f ca="1">PRODUCT(AV$4:AV882)</f>
        <v>2588.231668812211</v>
      </c>
      <c r="BO882" s="70">
        <f t="shared" si="514"/>
        <v>879</v>
      </c>
      <c r="BP882" s="171">
        <f t="shared" ca="1" si="513"/>
        <v>0.1143</v>
      </c>
      <c r="BQ882" s="172">
        <f t="shared" ca="1" si="511"/>
        <v>9.059659612918658E-3</v>
      </c>
      <c r="BR882" s="172">
        <f t="shared" ca="1" si="515"/>
        <v>3.8636417753860647E-4</v>
      </c>
    </row>
    <row r="883" spans="44:70">
      <c r="AR883" s="69">
        <f t="shared" si="508"/>
        <v>74</v>
      </c>
      <c r="AS883" s="70">
        <f t="shared" si="512"/>
        <v>880</v>
      </c>
      <c r="AT883" s="71">
        <f t="shared" ca="1" si="516"/>
        <v>3.5664313935958981E-4</v>
      </c>
      <c r="AU883" s="72">
        <f t="shared" ca="1" si="509"/>
        <v>9.059659612918658E-3</v>
      </c>
      <c r="AV883" s="73">
        <f t="shared" ca="1" si="510"/>
        <v>1.0090596596129187</v>
      </c>
      <c r="AW883" s="74">
        <f ca="1">PRODUCT(AV$4:AV883)</f>
        <v>2611.680166731026</v>
      </c>
      <c r="BO883" s="70">
        <f t="shared" si="514"/>
        <v>880</v>
      </c>
      <c r="BP883" s="171">
        <f t="shared" ca="1" si="513"/>
        <v>0.1143</v>
      </c>
      <c r="BQ883" s="172">
        <f t="shared" ca="1" si="511"/>
        <v>9.059659612918658E-3</v>
      </c>
      <c r="BR883" s="172">
        <f t="shared" ca="1" si="515"/>
        <v>3.8289527666463062E-4</v>
      </c>
    </row>
    <row r="884" spans="44:70">
      <c r="AR884" s="69">
        <f t="shared" si="508"/>
        <v>74</v>
      </c>
      <c r="AS884" s="70">
        <f t="shared" si="512"/>
        <v>881</v>
      </c>
      <c r="AT884" s="71">
        <f t="shared" ca="1" si="516"/>
        <v>3.5341207391370919E-4</v>
      </c>
      <c r="AU884" s="72">
        <f t="shared" ca="1" si="509"/>
        <v>9.059659612918658E-3</v>
      </c>
      <c r="AV884" s="73">
        <f t="shared" ca="1" si="510"/>
        <v>1.0090596596129187</v>
      </c>
      <c r="AW884" s="74">
        <f ca="1">PRODUCT(AV$4:AV884)</f>
        <v>2635.3411000594197</v>
      </c>
      <c r="BO884" s="70">
        <f t="shared" si="514"/>
        <v>881</v>
      </c>
      <c r="BP884" s="171">
        <f t="shared" ca="1" si="513"/>
        <v>0.1143</v>
      </c>
      <c r="BQ884" s="172">
        <f t="shared" ca="1" si="511"/>
        <v>9.059659612918658E-3</v>
      </c>
      <c r="BR884" s="172">
        <f t="shared" ca="1" si="515"/>
        <v>3.7945752068962063E-4</v>
      </c>
    </row>
    <row r="885" spans="44:70">
      <c r="AR885" s="69">
        <f t="shared" si="508"/>
        <v>74</v>
      </c>
      <c r="AS885" s="70">
        <f t="shared" si="512"/>
        <v>882</v>
      </c>
      <c r="AT885" s="71">
        <f t="shared" ca="1" si="516"/>
        <v>3.5021028082095535E-4</v>
      </c>
      <c r="AU885" s="72">
        <f t="shared" ca="1" si="509"/>
        <v>9.059659612918658E-3</v>
      </c>
      <c r="AV885" s="73">
        <f t="shared" ca="1" si="510"/>
        <v>1.0090596596129187</v>
      </c>
      <c r="AW885" s="74">
        <f ca="1">PRODUCT(AV$4:AV885)</f>
        <v>2659.2163933898928</v>
      </c>
      <c r="BO885" s="70">
        <f t="shared" si="514"/>
        <v>882</v>
      </c>
      <c r="BP885" s="171">
        <f t="shared" ca="1" si="513"/>
        <v>0.1143</v>
      </c>
      <c r="BQ885" s="172">
        <f t="shared" ca="1" si="511"/>
        <v>9.059659612918658E-3</v>
      </c>
      <c r="BR885" s="172">
        <f t="shared" ca="1" si="515"/>
        <v>3.7605062998473528E-4</v>
      </c>
    </row>
    <row r="886" spans="44:70">
      <c r="AR886" s="69">
        <f t="shared" si="508"/>
        <v>74</v>
      </c>
      <c r="AS886" s="70">
        <f t="shared" si="512"/>
        <v>883</v>
      </c>
      <c r="AT886" s="71">
        <f t="shared" ca="1" si="516"/>
        <v>3.4703749488377287E-4</v>
      </c>
      <c r="AU886" s="72">
        <f t="shared" ca="1" si="509"/>
        <v>9.059659612918658E-3</v>
      </c>
      <c r="AV886" s="73">
        <f t="shared" ca="1" si="510"/>
        <v>1.0090596596129187</v>
      </c>
      <c r="AW886" s="74">
        <f ca="1">PRODUCT(AV$4:AV886)</f>
        <v>2683.3079887510985</v>
      </c>
      <c r="BO886" s="70">
        <f t="shared" si="514"/>
        <v>883</v>
      </c>
      <c r="BP886" s="171">
        <f t="shared" ca="1" si="513"/>
        <v>0.1143</v>
      </c>
      <c r="BQ886" s="172">
        <f t="shared" ca="1" si="511"/>
        <v>9.059659612918658E-3</v>
      </c>
      <c r="BR886" s="172">
        <f t="shared" ca="1" si="515"/>
        <v>3.7267432743173041E-4</v>
      </c>
    </row>
    <row r="887" spans="44:70">
      <c r="AR887" s="69">
        <f t="shared" si="508"/>
        <v>74</v>
      </c>
      <c r="AS887" s="70">
        <f t="shared" si="512"/>
        <v>884</v>
      </c>
      <c r="AT887" s="71">
        <f t="shared" ca="1" si="516"/>
        <v>3.4389345330720591E-4</v>
      </c>
      <c r="AU887" s="72">
        <f t="shared" ca="1" si="509"/>
        <v>9.059659612918658E-3</v>
      </c>
      <c r="AV887" s="73">
        <f t="shared" ca="1" si="510"/>
        <v>1.0090596596129187</v>
      </c>
      <c r="AW887" s="74">
        <f ca="1">PRODUCT(AV$4:AV887)</f>
        <v>2707.6178457658089</v>
      </c>
      <c r="BO887" s="70">
        <f t="shared" si="514"/>
        <v>884</v>
      </c>
      <c r="BP887" s="171">
        <f t="shared" ca="1" si="513"/>
        <v>0.1143</v>
      </c>
      <c r="BQ887" s="172">
        <f t="shared" ca="1" si="511"/>
        <v>9.059659612918658E-3</v>
      </c>
      <c r="BR887" s="172">
        <f t="shared" ca="1" si="515"/>
        <v>3.6932833840041781E-4</v>
      </c>
    </row>
    <row r="888" spans="44:70">
      <c r="AR888" s="69">
        <f t="shared" si="508"/>
        <v>74</v>
      </c>
      <c r="AS888" s="70">
        <f t="shared" si="512"/>
        <v>885</v>
      </c>
      <c r="AT888" s="71">
        <f t="shared" ca="1" si="516"/>
        <v>3.4077789567713148E-4</v>
      </c>
      <c r="AU888" s="72">
        <f t="shared" ca="1" si="509"/>
        <v>9.059659612918658E-3</v>
      </c>
      <c r="AV888" s="73">
        <f t="shared" ca="1" si="510"/>
        <v>1.0090596596129187</v>
      </c>
      <c r="AW888" s="74">
        <f ca="1">PRODUCT(AV$4:AV888)</f>
        <v>2732.1479418103113</v>
      </c>
      <c r="BO888" s="70">
        <f t="shared" si="514"/>
        <v>885</v>
      </c>
      <c r="BP888" s="171">
        <f t="shared" ca="1" si="513"/>
        <v>0.1143</v>
      </c>
      <c r="BQ888" s="172">
        <f t="shared" ca="1" si="511"/>
        <v>9.059659612918658E-3</v>
      </c>
      <c r="BR888" s="172">
        <f t="shared" ca="1" si="515"/>
        <v>3.6601239072632671E-4</v>
      </c>
    </row>
    <row r="889" spans="44:70">
      <c r="AR889" s="69">
        <f t="shared" si="508"/>
        <v>74</v>
      </c>
      <c r="AS889" s="70">
        <f t="shared" si="512"/>
        <v>886</v>
      </c>
      <c r="AT889" s="71">
        <f t="shared" ca="1" si="516"/>
        <v>3.3769056393868999E-4</v>
      </c>
      <c r="AU889" s="72">
        <f t="shared" ca="1" si="509"/>
        <v>9.059659612918658E-3</v>
      </c>
      <c r="AV889" s="73">
        <f t="shared" ca="1" si="510"/>
        <v>1.0090596596129187</v>
      </c>
      <c r="AW889" s="74">
        <f ca="1">PRODUCT(AV$4:AV889)</f>
        <v>2756.900272175249</v>
      </c>
      <c r="BO889" s="70">
        <f t="shared" si="514"/>
        <v>886</v>
      </c>
      <c r="BP889" s="171">
        <f t="shared" ca="1" si="513"/>
        <v>0.1143</v>
      </c>
      <c r="BQ889" s="172">
        <f t="shared" ca="1" si="511"/>
        <v>9.059659612918658E-3</v>
      </c>
      <c r="BR889" s="172">
        <f t="shared" ca="1" si="515"/>
        <v>3.6272621468856582E-4</v>
      </c>
    </row>
    <row r="890" spans="44:70">
      <c r="AR890" s="69">
        <f t="shared" si="508"/>
        <v>74</v>
      </c>
      <c r="AS890" s="70">
        <f t="shared" si="512"/>
        <v>887</v>
      </c>
      <c r="AT890" s="71">
        <f t="shared" ca="1" si="516"/>
        <v>3.3463120237491094E-4</v>
      </c>
      <c r="AU890" s="72">
        <f t="shared" ca="1" si="509"/>
        <v>9.059659612918658E-3</v>
      </c>
      <c r="AV890" s="73">
        <f t="shared" ca="1" si="510"/>
        <v>1.0090596596129187</v>
      </c>
      <c r="AW890" s="74">
        <f ca="1">PRODUCT(AV$4:AV890)</f>
        <v>2781.8768502279195</v>
      </c>
      <c r="BO890" s="70">
        <f t="shared" si="514"/>
        <v>887</v>
      </c>
      <c r="BP890" s="171">
        <f t="shared" ca="1" si="513"/>
        <v>0.1143</v>
      </c>
      <c r="BQ890" s="172">
        <f t="shared" ca="1" si="511"/>
        <v>9.059659612918658E-3</v>
      </c>
      <c r="BR890" s="172">
        <f t="shared" ca="1" si="515"/>
        <v>3.5946954298788416E-4</v>
      </c>
    </row>
    <row r="891" spans="44:70">
      <c r="AR891" s="69">
        <f t="shared" si="508"/>
        <v>74</v>
      </c>
      <c r="AS891" s="70">
        <f t="shared" si="512"/>
        <v>888</v>
      </c>
      <c r="AT891" s="71">
        <f t="shared" ca="1" si="516"/>
        <v>3.3159955758553256E-4</v>
      </c>
      <c r="AU891" s="72">
        <f t="shared" ca="1" si="509"/>
        <v>9.059659612918658E-3</v>
      </c>
      <c r="AV891" s="73">
        <f t="shared" ca="1" si="510"/>
        <v>1.0090596596129187</v>
      </c>
      <c r="AW891" s="74">
        <f ca="1">PRODUCT(AV$4:AV891)</f>
        <v>2807.0797075760429</v>
      </c>
      <c r="BO891" s="70">
        <f t="shared" si="514"/>
        <v>888</v>
      </c>
      <c r="BP891" s="171">
        <f t="shared" ca="1" si="513"/>
        <v>0.1143</v>
      </c>
      <c r="BQ891" s="172">
        <f t="shared" ca="1" si="511"/>
        <v>9.059659612918658E-3</v>
      </c>
      <c r="BR891" s="172">
        <f t="shared" ca="1" si="515"/>
        <v>3.5624211072492862E-4</v>
      </c>
    </row>
    <row r="892" spans="44:70">
      <c r="AR892" s="69">
        <f t="shared" si="508"/>
        <v>75</v>
      </c>
      <c r="AS892" s="70">
        <f t="shared" si="512"/>
        <v>889</v>
      </c>
      <c r="AT892" s="71">
        <f t="shared" ca="1" si="516"/>
        <v>3.2859537846601324E-4</v>
      </c>
      <c r="AU892" s="72">
        <f t="shared" ca="1" si="509"/>
        <v>9.059659612918658E-3</v>
      </c>
      <c r="AV892" s="73">
        <f t="shared" ca="1" si="510"/>
        <v>1.0090596596129187</v>
      </c>
      <c r="AW892" s="74">
        <f ca="1">PRODUCT(AV$4:AV892)</f>
        <v>2832.510894233013</v>
      </c>
      <c r="BO892" s="70">
        <f t="shared" si="514"/>
        <v>889</v>
      </c>
      <c r="BP892" s="171">
        <f t="shared" ca="1" si="513"/>
        <v>0.1143</v>
      </c>
      <c r="BQ892" s="172">
        <f t="shared" ca="1" si="511"/>
        <v>9.059659612918658E-3</v>
      </c>
      <c r="BR892" s="172">
        <f t="shared" ca="1" si="515"/>
        <v>3.5304365537869705E-4</v>
      </c>
    </row>
    <row r="893" spans="44:70">
      <c r="AR893" s="69">
        <f t="shared" si="508"/>
        <v>75</v>
      </c>
      <c r="AS893" s="70">
        <f t="shared" si="512"/>
        <v>890</v>
      </c>
      <c r="AT893" s="71">
        <f t="shared" ca="1" si="516"/>
        <v>3.2561841618673298E-4</v>
      </c>
      <c r="AU893" s="72">
        <f t="shared" ca="1" si="509"/>
        <v>9.059659612918658E-3</v>
      </c>
      <c r="AV893" s="73">
        <f t="shared" ca="1" si="510"/>
        <v>1.0090596596129187</v>
      </c>
      <c r="AW893" s="74">
        <f ca="1">PRODUCT(AV$4:AV893)</f>
        <v>2858.1724787846479</v>
      </c>
      <c r="BO893" s="70">
        <f t="shared" si="514"/>
        <v>890</v>
      </c>
      <c r="BP893" s="171">
        <f t="shared" ca="1" si="513"/>
        <v>0.1143</v>
      </c>
      <c r="BQ893" s="172">
        <f t="shared" ca="1" si="511"/>
        <v>9.059659612918658E-3</v>
      </c>
      <c r="BR893" s="172">
        <f t="shared" ca="1" si="515"/>
        <v>3.4987391678518466E-4</v>
      </c>
    </row>
    <row r="894" spans="44:70">
      <c r="AR894" s="69">
        <f t="shared" si="508"/>
        <v>75</v>
      </c>
      <c r="AS894" s="70">
        <f t="shared" si="512"/>
        <v>891</v>
      </c>
      <c r="AT894" s="71">
        <f t="shared" ca="1" si="516"/>
        <v>3.2266842417238349E-4</v>
      </c>
      <c r="AU894" s="72">
        <f t="shared" ca="1" si="509"/>
        <v>9.059659612918658E-3</v>
      </c>
      <c r="AV894" s="73">
        <f t="shared" ca="1" si="510"/>
        <v>1.0090596596129187</v>
      </c>
      <c r="AW894" s="74">
        <f ca="1">PRODUCT(AV$4:AV894)</f>
        <v>2884.0665485574486</v>
      </c>
      <c r="BO894" s="70">
        <f t="shared" si="514"/>
        <v>891</v>
      </c>
      <c r="BP894" s="171">
        <f t="shared" ca="1" si="513"/>
        <v>0.1143</v>
      </c>
      <c r="BQ894" s="172">
        <f t="shared" ca="1" si="511"/>
        <v>9.059659612918658E-3</v>
      </c>
      <c r="BR894" s="172">
        <f t="shared" ca="1" si="515"/>
        <v>3.4673263711622207E-4</v>
      </c>
    </row>
    <row r="895" spans="44:70">
      <c r="AR895" s="69">
        <f t="shared" si="508"/>
        <v>75</v>
      </c>
      <c r="AS895" s="70">
        <f t="shared" si="512"/>
        <v>892</v>
      </c>
      <c r="AT895" s="71">
        <f t="shared" ca="1" si="516"/>
        <v>3.1974515808154484E-4</v>
      </c>
      <c r="AU895" s="72">
        <f t="shared" ca="1" si="509"/>
        <v>9.059659612918658E-3</v>
      </c>
      <c r="AV895" s="73">
        <f t="shared" ca="1" si="510"/>
        <v>1.0090596596129187</v>
      </c>
      <c r="AW895" s="74">
        <f ca="1">PRODUCT(AV$4:AV895)</f>
        <v>2910.1952097883841</v>
      </c>
      <c r="BO895" s="70">
        <f t="shared" si="514"/>
        <v>892</v>
      </c>
      <c r="BP895" s="171">
        <f t="shared" ca="1" si="513"/>
        <v>0.1143</v>
      </c>
      <c r="BQ895" s="172">
        <f t="shared" ca="1" si="511"/>
        <v>9.059659612918658E-3</v>
      </c>
      <c r="BR895" s="172">
        <f t="shared" ca="1" si="515"/>
        <v>3.4361956085850344E-4</v>
      </c>
    </row>
    <row r="896" spans="44:70">
      <c r="AR896" s="69">
        <f t="shared" si="508"/>
        <v>75</v>
      </c>
      <c r="AS896" s="70">
        <f t="shared" si="512"/>
        <v>893</v>
      </c>
      <c r="AT896" s="71">
        <f t="shared" ca="1" si="516"/>
        <v>3.1684837578644715E-4</v>
      </c>
      <c r="AU896" s="72">
        <f t="shared" ca="1" si="509"/>
        <v>9.059659612918658E-3</v>
      </c>
      <c r="AV896" s="73">
        <f t="shared" ca="1" si="510"/>
        <v>1.0090596596129187</v>
      </c>
      <c r="AW896" s="74">
        <f ca="1">PRODUCT(AV$4:AV896)</f>
        <v>2936.5605877962134</v>
      </c>
      <c r="BO896" s="70">
        <f t="shared" si="514"/>
        <v>893</v>
      </c>
      <c r="BP896" s="171">
        <f t="shared" ca="1" si="513"/>
        <v>0.1143</v>
      </c>
      <c r="BQ896" s="172">
        <f t="shared" ca="1" si="511"/>
        <v>9.059659612918658E-3</v>
      </c>
      <c r="BR896" s="172">
        <f t="shared" ca="1" si="515"/>
        <v>3.4053443479280303E-4</v>
      </c>
    </row>
    <row r="897" spans="44:70">
      <c r="AR897" s="69">
        <f t="shared" si="508"/>
        <v>75</v>
      </c>
      <c r="AS897" s="70">
        <f t="shared" si="512"/>
        <v>894</v>
      </c>
      <c r="AT897" s="71">
        <f t="shared" ca="1" si="516"/>
        <v>3.139778373529158E-4</v>
      </c>
      <c r="AU897" s="72">
        <f t="shared" ca="1" si="509"/>
        <v>9.059659612918658E-3</v>
      </c>
      <c r="AV897" s="73">
        <f t="shared" ca="1" si="510"/>
        <v>1.0090596596129187</v>
      </c>
      <c r="AW897" s="74">
        <f ca="1">PRODUCT(AV$4:AV897)</f>
        <v>2963.1648271543595</v>
      </c>
      <c r="BO897" s="70">
        <f t="shared" si="514"/>
        <v>894</v>
      </c>
      <c r="BP897" s="171">
        <f t="shared" ca="1" si="513"/>
        <v>0.1143</v>
      </c>
      <c r="BQ897" s="172">
        <f t="shared" ca="1" si="511"/>
        <v>9.059659612918658E-3</v>
      </c>
      <c r="BR897" s="172">
        <f t="shared" ca="1" si="515"/>
        <v>3.3747700797337796E-4</v>
      </c>
    </row>
    <row r="898" spans="44:70">
      <c r="AR898" s="69">
        <f t="shared" si="508"/>
        <v>75</v>
      </c>
      <c r="AS898" s="70">
        <f t="shared" si="512"/>
        <v>895</v>
      </c>
      <c r="AT898" s="71">
        <f t="shared" ca="1" si="516"/>
        <v>3.1113330502049807E-4</v>
      </c>
      <c r="AU898" s="72">
        <f t="shared" ca="1" si="509"/>
        <v>9.059659612918658E-3</v>
      </c>
      <c r="AV898" s="73">
        <f t="shared" ca="1" si="510"/>
        <v>1.0090596596129187</v>
      </c>
      <c r="AW898" s="74">
        <f ca="1">PRODUCT(AV$4:AV898)</f>
        <v>2990.0100918653511</v>
      </c>
      <c r="BO898" s="70">
        <f t="shared" si="514"/>
        <v>895</v>
      </c>
      <c r="BP898" s="171">
        <f t="shared" ca="1" si="513"/>
        <v>0.1143</v>
      </c>
      <c r="BQ898" s="172">
        <f t="shared" ca="1" si="511"/>
        <v>9.059659612918658E-3</v>
      </c>
      <c r="BR898" s="172">
        <f t="shared" ca="1" si="515"/>
        <v>3.3444703170755648E-4</v>
      </c>
    </row>
    <row r="899" spans="44:70">
      <c r="AR899" s="69">
        <f t="shared" si="508"/>
        <v>75</v>
      </c>
      <c r="AS899" s="70">
        <f t="shared" si="512"/>
        <v>896</v>
      </c>
      <c r="AT899" s="71">
        <f t="shared" ca="1" si="516"/>
        <v>3.0831454318276994E-4</v>
      </c>
      <c r="AU899" s="72">
        <f t="shared" ca="1" si="509"/>
        <v>9.059659612918658E-3</v>
      </c>
      <c r="AV899" s="73">
        <f t="shared" ca="1" si="510"/>
        <v>1.0090596596129187</v>
      </c>
      <c r="AW899" s="74">
        <f ca="1">PRODUCT(AV$4:AV899)</f>
        <v>3017.0985655368427</v>
      </c>
      <c r="BO899" s="70">
        <f t="shared" si="514"/>
        <v>896</v>
      </c>
      <c r="BP899" s="171">
        <f t="shared" ca="1" si="513"/>
        <v>0.1143</v>
      </c>
      <c r="BQ899" s="172">
        <f t="shared" ca="1" si="511"/>
        <v>9.059659612918658E-3</v>
      </c>
      <c r="BR899" s="172">
        <f t="shared" ca="1" si="515"/>
        <v>3.3144425953550888E-4</v>
      </c>
    </row>
    <row r="900" spans="44:70">
      <c r="AR900" s="69">
        <f t="shared" si="508"/>
        <v>75</v>
      </c>
      <c r="AS900" s="70">
        <f t="shared" si="512"/>
        <v>897</v>
      </c>
      <c r="AT900" s="71">
        <f t="shared" ca="1" si="516"/>
        <v>3.0552131836782153E-4</v>
      </c>
      <c r="AU900" s="72">
        <f t="shared" ca="1" si="509"/>
        <v>9.059659612918658E-3</v>
      </c>
      <c r="AV900" s="73">
        <f t="shared" ca="1" si="510"/>
        <v>1.0090596596129187</v>
      </c>
      <c r="AW900" s="74">
        <f ca="1">PRODUCT(AV$4:AV900)</f>
        <v>3044.4324515592316</v>
      </c>
      <c r="BO900" s="70">
        <f t="shared" si="514"/>
        <v>897</v>
      </c>
      <c r="BP900" s="171">
        <f t="shared" ca="1" si="513"/>
        <v>0.1143</v>
      </c>
      <c r="BQ900" s="172">
        <f t="shared" ca="1" si="511"/>
        <v>9.059659612918658E-3</v>
      </c>
      <c r="BR900" s="172">
        <f t="shared" ca="1" si="515"/>
        <v>3.2846844721020051E-4</v>
      </c>
    </row>
    <row r="901" spans="44:70">
      <c r="AR901" s="69">
        <f t="shared" ref="AR901:AR964" si="517">ROUNDDOWN((AS901-1)/12,0)+1</f>
        <v>75</v>
      </c>
      <c r="AS901" s="70">
        <f t="shared" si="512"/>
        <v>898</v>
      </c>
      <c r="AT901" s="71">
        <f t="shared" ca="1" si="516"/>
        <v>3.0275339921891889E-4</v>
      </c>
      <c r="AU901" s="72">
        <f t="shared" ref="AU901:AU964" ca="1" si="518">IF($AU$2="Yes",BQ901,((1+$AH$21)^(1/12))-1)</f>
        <v>9.059659612918658E-3</v>
      </c>
      <c r="AV901" s="73">
        <f t="shared" ref="AV901:AV964" ca="1" si="519">(1+AU901)</f>
        <v>1.0090596596129187</v>
      </c>
      <c r="AW901" s="74">
        <f ca="1">PRODUCT(AV$4:AV901)</f>
        <v>3072.0139732848816</v>
      </c>
      <c r="BO901" s="70">
        <f t="shared" si="514"/>
        <v>898</v>
      </c>
      <c r="BP901" s="171">
        <f t="shared" ca="1" si="513"/>
        <v>0.1143</v>
      </c>
      <c r="BQ901" s="172">
        <f t="shared" ref="BQ901:BQ964" ca="1" si="520">(1+BP901)^(1/12)-1</f>
        <v>9.059659612918658E-3</v>
      </c>
      <c r="BR901" s="172">
        <f t="shared" ca="1" si="515"/>
        <v>3.2551935267752453E-4</v>
      </c>
    </row>
    <row r="902" spans="44:70">
      <c r="AR902" s="69">
        <f t="shared" si="517"/>
        <v>75</v>
      </c>
      <c r="AS902" s="70">
        <f t="shared" ref="AS902:AS965" si="521">AS901+1</f>
        <v>899</v>
      </c>
      <c r="AT902" s="71">
        <f t="shared" ca="1" si="516"/>
        <v>3.0001055647534142E-4</v>
      </c>
      <c r="AU902" s="72">
        <f t="shared" ca="1" si="518"/>
        <v>9.059659612918658E-3</v>
      </c>
      <c r="AV902" s="73">
        <f t="shared" ca="1" si="519"/>
        <v>1.0090596596129187</v>
      </c>
      <c r="AW902" s="74">
        <f ca="1">PRODUCT(AV$4:AV902)</f>
        <v>3099.8453742089723</v>
      </c>
      <c r="BO902" s="70">
        <f t="shared" si="514"/>
        <v>899</v>
      </c>
      <c r="BP902" s="171">
        <f t="shared" ca="1" si="513"/>
        <v>0.1143</v>
      </c>
      <c r="BQ902" s="172">
        <f t="shared" ca="1" si="520"/>
        <v>9.059659612918658E-3</v>
      </c>
      <c r="BR902" s="172">
        <f t="shared" ca="1" si="515"/>
        <v>3.2259673605661304E-4</v>
      </c>
    </row>
    <row r="903" spans="44:70">
      <c r="AR903" s="69">
        <f t="shared" si="517"/>
        <v>75</v>
      </c>
      <c r="AS903" s="70">
        <f t="shared" si="521"/>
        <v>900</v>
      </c>
      <c r="AT903" s="71">
        <f t="shared" ca="1" si="516"/>
        <v>2.9729256295339251E-4</v>
      </c>
      <c r="AU903" s="72">
        <f t="shared" ca="1" si="518"/>
        <v>9.059659612918658E-3</v>
      </c>
      <c r="AV903" s="73">
        <f t="shared" ca="1" si="519"/>
        <v>1.0090596596129187</v>
      </c>
      <c r="AW903" s="74">
        <f ca="1">PRODUCT(AV$4:AV903)</f>
        <v>3127.9289181519862</v>
      </c>
      <c r="BO903" s="70">
        <f t="shared" si="514"/>
        <v>900</v>
      </c>
      <c r="BP903" s="171">
        <f t="shared" ca="1" si="513"/>
        <v>0.1143</v>
      </c>
      <c r="BQ903" s="172">
        <f t="shared" ca="1" si="520"/>
        <v>9.059659612918658E-3</v>
      </c>
      <c r="BR903" s="172">
        <f t="shared" ca="1" si="515"/>
        <v>3.1970035962032518E-4</v>
      </c>
    </row>
    <row r="904" spans="44:70">
      <c r="AR904" s="69">
        <f t="shared" si="517"/>
        <v>76</v>
      </c>
      <c r="AS904" s="70">
        <f t="shared" si="521"/>
        <v>901</v>
      </c>
      <c r="AT904" s="71">
        <f t="shared" ca="1" si="516"/>
        <v>2.9459919352758257E-4</v>
      </c>
      <c r="AU904" s="72">
        <f t="shared" ca="1" si="518"/>
        <v>9.059659612918658E-3</v>
      </c>
      <c r="AV904" s="73">
        <f t="shared" ca="1" si="519"/>
        <v>1.0090596596129187</v>
      </c>
      <c r="AW904" s="74">
        <f ca="1">PRODUCT(AV$4:AV904)</f>
        <v>3156.266889443848</v>
      </c>
      <c r="BO904" s="70">
        <f t="shared" si="514"/>
        <v>901</v>
      </c>
      <c r="BP904" s="171">
        <f t="shared" ref="BP904:BP967" ca="1" si="522">VLOOKUP(BO904,$BT$4:$BX$13,5,TRUE)/100</f>
        <v>0.1143</v>
      </c>
      <c r="BQ904" s="172">
        <f t="shared" ca="1" si="520"/>
        <v>9.059659612918658E-3</v>
      </c>
      <c r="BR904" s="172">
        <f t="shared" ca="1" si="515"/>
        <v>3.1682998777591025E-4</v>
      </c>
    </row>
    <row r="905" spans="44:70">
      <c r="AR905" s="69">
        <f t="shared" si="517"/>
        <v>76</v>
      </c>
      <c r="AS905" s="70">
        <f t="shared" si="521"/>
        <v>902</v>
      </c>
      <c r="AT905" s="71">
        <f t="shared" ca="1" si="516"/>
        <v>2.9193022511198231E-4</v>
      </c>
      <c r="AU905" s="72">
        <f t="shared" ca="1" si="518"/>
        <v>9.059659612918658E-3</v>
      </c>
      <c r="AV905" s="73">
        <f t="shared" ca="1" si="519"/>
        <v>1.0090596596129187</v>
      </c>
      <c r="AW905" s="74">
        <f ca="1">PRODUCT(AV$4:AV905)</f>
        <v>3184.8615931097347</v>
      </c>
      <c r="BO905" s="70">
        <f t="shared" si="514"/>
        <v>902</v>
      </c>
      <c r="BP905" s="171">
        <f t="shared" ca="1" si="522"/>
        <v>0.1143</v>
      </c>
      <c r="BQ905" s="172">
        <f t="shared" ca="1" si="520"/>
        <v>9.059659612918658E-3</v>
      </c>
      <c r="BR905" s="172">
        <f t="shared" ca="1" si="515"/>
        <v>3.139853870458444E-4</v>
      </c>
    </row>
    <row r="906" spans="44:70">
      <c r="AR906" s="69">
        <f t="shared" si="517"/>
        <v>76</v>
      </c>
      <c r="AS906" s="70">
        <f t="shared" si="521"/>
        <v>903</v>
      </c>
      <c r="AT906" s="71">
        <f t="shared" ca="1" si="516"/>
        <v>2.8928543664174502E-4</v>
      </c>
      <c r="AU906" s="72">
        <f t="shared" ca="1" si="518"/>
        <v>9.059659612918658E-3</v>
      </c>
      <c r="AV906" s="73">
        <f t="shared" ca="1" si="519"/>
        <v>1.0090596596129187</v>
      </c>
      <c r="AW906" s="74">
        <f ca="1">PRODUCT(AV$4:AV906)</f>
        <v>3213.7153550575667</v>
      </c>
      <c r="BO906" s="70">
        <f t="shared" si="514"/>
        <v>903</v>
      </c>
      <c r="BP906" s="171">
        <f t="shared" ca="1" si="522"/>
        <v>0.1143</v>
      </c>
      <c r="BQ906" s="172">
        <f t="shared" ca="1" si="520"/>
        <v>9.059659612918658E-3</v>
      </c>
      <c r="BR906" s="172">
        <f t="shared" ca="1" si="515"/>
        <v>3.1116632604883944E-4</v>
      </c>
    </row>
    <row r="907" spans="44:70">
      <c r="AR907" s="69">
        <f t="shared" si="517"/>
        <v>76</v>
      </c>
      <c r="AS907" s="70">
        <f t="shared" si="521"/>
        <v>904</v>
      </c>
      <c r="AT907" s="71">
        <f t="shared" ca="1" si="516"/>
        <v>2.8666460905479629E-4</v>
      </c>
      <c r="AU907" s="72">
        <f t="shared" ca="1" si="518"/>
        <v>9.059659612918658E-3</v>
      </c>
      <c r="AV907" s="73">
        <f t="shared" ca="1" si="519"/>
        <v>1.0090596596129187</v>
      </c>
      <c r="AW907" s="74">
        <f ca="1">PRODUCT(AV$4:AV907)</f>
        <v>3242.8305222671984</v>
      </c>
      <c r="BO907" s="70">
        <f t="shared" si="514"/>
        <v>904</v>
      </c>
      <c r="BP907" s="171">
        <f t="shared" ca="1" si="522"/>
        <v>0.1143</v>
      </c>
      <c r="BQ907" s="172">
        <f t="shared" ca="1" si="520"/>
        <v>9.059659612918658E-3</v>
      </c>
      <c r="BR907" s="172">
        <f t="shared" ca="1" si="515"/>
        <v>3.0837257548102233E-4</v>
      </c>
    </row>
    <row r="908" spans="44:70">
      <c r="AR908" s="69">
        <f t="shared" si="517"/>
        <v>76</v>
      </c>
      <c r="AS908" s="70">
        <f t="shared" si="521"/>
        <v>905</v>
      </c>
      <c r="AT908" s="71">
        <f t="shared" ca="1" si="516"/>
        <v>2.8406752527368944E-4</v>
      </c>
      <c r="AU908" s="72">
        <f t="shared" ca="1" si="518"/>
        <v>9.059659612918658E-3</v>
      </c>
      <c r="AV908" s="73">
        <f t="shared" ca="1" si="519"/>
        <v>1.0090596596129187</v>
      </c>
      <c r="AW908" s="74">
        <f ca="1">PRODUCT(AV$4:AV908)</f>
        <v>3272.2094629813223</v>
      </c>
      <c r="BO908" s="70">
        <f t="shared" si="514"/>
        <v>905</v>
      </c>
      <c r="BP908" s="171">
        <f t="shared" ca="1" si="522"/>
        <v>0.1143</v>
      </c>
      <c r="BQ908" s="172">
        <f t="shared" ca="1" si="520"/>
        <v>9.059659612918658E-3</v>
      </c>
      <c r="BR908" s="172">
        <f t="shared" ca="1" si="515"/>
        <v>3.0560390809728329E-4</v>
      </c>
    </row>
    <row r="909" spans="44:70">
      <c r="AR909" s="69">
        <f t="shared" si="517"/>
        <v>76</v>
      </c>
      <c r="AS909" s="70">
        <f t="shared" si="521"/>
        <v>906</v>
      </c>
      <c r="AT909" s="71">
        <f t="shared" ca="1" si="516"/>
        <v>2.8149397018762567E-4</v>
      </c>
      <c r="AU909" s="72">
        <f t="shared" ca="1" si="518"/>
        <v>9.059659612918658E-3</v>
      </c>
      <c r="AV909" s="73">
        <f t="shared" ca="1" si="519"/>
        <v>1.0090596596129187</v>
      </c>
      <c r="AW909" s="74">
        <f ca="1">PRODUCT(AV$4:AV909)</f>
        <v>3301.8545668981046</v>
      </c>
      <c r="BO909" s="70">
        <f t="shared" si="514"/>
        <v>906</v>
      </c>
      <c r="BP909" s="171">
        <f t="shared" ca="1" si="522"/>
        <v>0.1143</v>
      </c>
      <c r="BQ909" s="172">
        <f t="shared" ca="1" si="520"/>
        <v>9.059659612918658E-3</v>
      </c>
      <c r="BR909" s="172">
        <f t="shared" ca="1" si="515"/>
        <v>3.0286009869279163E-4</v>
      </c>
    </row>
    <row r="910" spans="44:70">
      <c r="AR910" s="69">
        <f t="shared" si="517"/>
        <v>76</v>
      </c>
      <c r="AS910" s="70">
        <f t="shared" si="521"/>
        <v>907</v>
      </c>
      <c r="AT910" s="71">
        <f t="shared" ca="1" si="516"/>
        <v>2.789437306346367E-4</v>
      </c>
      <c r="AU910" s="72">
        <f t="shared" ca="1" si="518"/>
        <v>9.059659612918658E-3</v>
      </c>
      <c r="AV910" s="73">
        <f t="shared" ca="1" si="519"/>
        <v>1.0090596596129187</v>
      </c>
      <c r="AW910" s="74">
        <f ca="1">PRODUCT(AV$4:AV910)</f>
        <v>3331.7682453655625</v>
      </c>
      <c r="BO910" s="70">
        <f t="shared" si="514"/>
        <v>907</v>
      </c>
      <c r="BP910" s="171">
        <f t="shared" ca="1" si="522"/>
        <v>0.1143</v>
      </c>
      <c r="BQ910" s="172">
        <f t="shared" ca="1" si="520"/>
        <v>9.059659612918658E-3</v>
      </c>
      <c r="BR910" s="172">
        <f t="shared" ca="1" si="515"/>
        <v>3.001409240846776E-4</v>
      </c>
    </row>
    <row r="911" spans="44:70">
      <c r="AR911" s="69">
        <f t="shared" si="517"/>
        <v>76</v>
      </c>
      <c r="AS911" s="70">
        <f t="shared" si="521"/>
        <v>908</v>
      </c>
      <c r="AT911" s="71">
        <f t="shared" ca="1" si="516"/>
        <v>2.764165953839292E-4</v>
      </c>
      <c r="AU911" s="72">
        <f t="shared" ca="1" si="518"/>
        <v>9.059659612918658E-3</v>
      </c>
      <c r="AV911" s="73">
        <f t="shared" ca="1" si="519"/>
        <v>1.0090596596129187</v>
      </c>
      <c r="AW911" s="74">
        <f ca="1">PRODUCT(AV$4:AV911)</f>
        <v>3361.9529315777058</v>
      </c>
      <c r="BO911" s="70">
        <f t="shared" si="514"/>
        <v>908</v>
      </c>
      <c r="BP911" s="171">
        <f t="shared" ca="1" si="522"/>
        <v>0.1143</v>
      </c>
      <c r="BQ911" s="172">
        <f t="shared" ca="1" si="520"/>
        <v>9.059659612918658E-3</v>
      </c>
      <c r="BR911" s="172">
        <f t="shared" ca="1" si="515"/>
        <v>2.9744616309387839E-4</v>
      </c>
    </row>
    <row r="912" spans="44:70">
      <c r="AR912" s="69">
        <f t="shared" si="517"/>
        <v>76</v>
      </c>
      <c r="AS912" s="70">
        <f t="shared" si="521"/>
        <v>909</v>
      </c>
      <c r="AT912" s="71">
        <f t="shared" ca="1" si="516"/>
        <v>2.7391235511838892E-4</v>
      </c>
      <c r="AU912" s="72">
        <f t="shared" ca="1" si="518"/>
        <v>9.059659612918658E-3</v>
      </c>
      <c r="AV912" s="73">
        <f t="shared" ca="1" si="519"/>
        <v>1.0090596596129187</v>
      </c>
      <c r="AW912" s="74">
        <f ca="1">PRODUCT(AV$4:AV912)</f>
        <v>3392.4110807724537</v>
      </c>
      <c r="BO912" s="70">
        <f t="shared" si="514"/>
        <v>909</v>
      </c>
      <c r="BP912" s="171">
        <f t="shared" ca="1" si="522"/>
        <v>0.1143</v>
      </c>
      <c r="BQ912" s="172">
        <f t="shared" ca="1" si="520"/>
        <v>9.059659612918658E-3</v>
      </c>
      <c r="BR912" s="172">
        <f t="shared" ca="1" si="515"/>
        <v>2.9477559652714739E-4</v>
      </c>
    </row>
    <row r="913" spans="44:70">
      <c r="AR913" s="69">
        <f t="shared" si="517"/>
        <v>76</v>
      </c>
      <c r="AS913" s="70">
        <f t="shared" si="521"/>
        <v>910</v>
      </c>
      <c r="AT913" s="71">
        <f t="shared" ca="1" si="516"/>
        <v>2.714308024172434E-4</v>
      </c>
      <c r="AU913" s="72">
        <f t="shared" ca="1" si="518"/>
        <v>9.059659612918658E-3</v>
      </c>
      <c r="AV913" s="73">
        <f t="shared" ca="1" si="519"/>
        <v>1.0090596596129187</v>
      </c>
      <c r="AW913" s="74">
        <f ca="1">PRODUCT(AV$4:AV913)</f>
        <v>3423.1451704313458</v>
      </c>
      <c r="BO913" s="70">
        <f t="shared" si="514"/>
        <v>910</v>
      </c>
      <c r="BP913" s="171">
        <f t="shared" ca="1" si="522"/>
        <v>0.1143</v>
      </c>
      <c r="BQ913" s="172">
        <f t="shared" ca="1" si="520"/>
        <v>9.059659612918658E-3</v>
      </c>
      <c r="BR913" s="172">
        <f t="shared" ca="1" si="515"/>
        <v>2.9212900715922495E-4</v>
      </c>
    </row>
    <row r="914" spans="44:70">
      <c r="AR914" s="69">
        <f t="shared" si="517"/>
        <v>76</v>
      </c>
      <c r="AS914" s="70">
        <f t="shared" si="521"/>
        <v>911</v>
      </c>
      <c r="AT914" s="71">
        <f t="shared" ca="1" si="516"/>
        <v>2.6897173173888179E-4</v>
      </c>
      <c r="AU914" s="72">
        <f t="shared" ca="1" si="518"/>
        <v>9.059659612918658E-3</v>
      </c>
      <c r="AV914" s="73">
        <f t="shared" ca="1" si="519"/>
        <v>1.0090596596129187</v>
      </c>
      <c r="AW914" s="74">
        <f ca="1">PRODUCT(AV$4:AV914)</f>
        <v>3454.1577004810601</v>
      </c>
      <c r="BO914" s="70">
        <f t="shared" ref="BO914:BO977" si="523">BO913+1</f>
        <v>911</v>
      </c>
      <c r="BP914" s="171">
        <f t="shared" ca="1" si="522"/>
        <v>0.1143</v>
      </c>
      <c r="BQ914" s="172">
        <f t="shared" ca="1" si="520"/>
        <v>9.059659612918658E-3</v>
      </c>
      <c r="BR914" s="172">
        <f t="shared" ref="BR914:BR977" ca="1" si="524">BR913/(1+BQ914)</f>
        <v>2.8950617971516905E-4</v>
      </c>
    </row>
    <row r="915" spans="44:70">
      <c r="AR915" s="69">
        <f t="shared" si="517"/>
        <v>76</v>
      </c>
      <c r="AS915" s="70">
        <f t="shared" si="521"/>
        <v>912</v>
      </c>
      <c r="AT915" s="71">
        <f t="shared" ca="1" si="516"/>
        <v>2.6653493940383024E-4</v>
      </c>
      <c r="AU915" s="72">
        <f t="shared" ca="1" si="518"/>
        <v>9.059659612918658E-3</v>
      </c>
      <c r="AV915" s="73">
        <f t="shared" ca="1" si="519"/>
        <v>1.0090596596129187</v>
      </c>
      <c r="AW915" s="74">
        <f ca="1">PRODUCT(AV$4:AV915)</f>
        <v>3485.4511934967604</v>
      </c>
      <c r="BO915" s="70">
        <f t="shared" si="523"/>
        <v>912</v>
      </c>
      <c r="BP915" s="171">
        <f t="shared" ca="1" si="522"/>
        <v>0.1143</v>
      </c>
      <c r="BQ915" s="172">
        <f t="shared" ca="1" si="520"/>
        <v>9.059659612918658E-3</v>
      </c>
      <c r="BR915" s="172">
        <f t="shared" ca="1" si="524"/>
        <v>2.8690690085284487E-4</v>
      </c>
    </row>
    <row r="916" spans="44:70">
      <c r="AR916" s="69">
        <f t="shared" si="517"/>
        <v>77</v>
      </c>
      <c r="AS916" s="70">
        <f t="shared" si="521"/>
        <v>913</v>
      </c>
      <c r="AT916" s="71">
        <f t="shared" ca="1" si="516"/>
        <v>2.6412022357788164E-4</v>
      </c>
      <c r="AU916" s="72">
        <f t="shared" ca="1" si="518"/>
        <v>9.059659612918658E-3</v>
      </c>
      <c r="AV916" s="73">
        <f t="shared" ca="1" si="519"/>
        <v>1.0090596596129187</v>
      </c>
      <c r="AW916" s="74">
        <f ca="1">PRODUCT(AV$4:AV916)</f>
        <v>3517.0281949072823</v>
      </c>
      <c r="BO916" s="70">
        <f t="shared" si="523"/>
        <v>913</v>
      </c>
      <c r="BP916" s="171">
        <f t="shared" ca="1" si="522"/>
        <v>0.1143</v>
      </c>
      <c r="BQ916" s="172">
        <f t="shared" ca="1" si="520"/>
        <v>9.059659612918658E-3</v>
      </c>
      <c r="BR916" s="172">
        <f t="shared" ca="1" si="524"/>
        <v>2.843309591455713E-4</v>
      </c>
    </row>
    <row r="917" spans="44:70">
      <c r="AR917" s="69">
        <f t="shared" si="517"/>
        <v>77</v>
      </c>
      <c r="AS917" s="70">
        <f t="shared" si="521"/>
        <v>914</v>
      </c>
      <c r="AT917" s="71">
        <f t="shared" ca="1" si="516"/>
        <v>2.6172738425537807E-4</v>
      </c>
      <c r="AU917" s="72">
        <f t="shared" ca="1" si="518"/>
        <v>9.059659612918658E-3</v>
      </c>
      <c r="AV917" s="73">
        <f t="shared" ca="1" si="519"/>
        <v>1.0090596596129187</v>
      </c>
      <c r="AW917" s="74">
        <f ca="1">PRODUCT(AV$4:AV917)</f>
        <v>3548.8912732021799</v>
      </c>
      <c r="BO917" s="70">
        <f t="shared" si="523"/>
        <v>914</v>
      </c>
      <c r="BP917" s="171">
        <f t="shared" ca="1" si="522"/>
        <v>0.1143</v>
      </c>
      <c r="BQ917" s="172">
        <f t="shared" ca="1" si="520"/>
        <v>9.059659612918658E-3</v>
      </c>
      <c r="BR917" s="172">
        <f t="shared" ca="1" si="524"/>
        <v>2.8177814506492345E-4</v>
      </c>
    </row>
    <row r="918" spans="44:70">
      <c r="AR918" s="69">
        <f t="shared" si="517"/>
        <v>77</v>
      </c>
      <c r="AS918" s="70">
        <f t="shared" si="521"/>
        <v>915</v>
      </c>
      <c r="AT918" s="71">
        <f t="shared" ca="1" si="516"/>
        <v>2.5935622324264478E-4</v>
      </c>
      <c r="AU918" s="72">
        <f t="shared" ca="1" si="518"/>
        <v>9.059659612918658E-3</v>
      </c>
      <c r="AV918" s="73">
        <f t="shared" ca="1" si="519"/>
        <v>1.0090596596129187</v>
      </c>
      <c r="AW918" s="74">
        <f ca="1">PRODUCT(AV$4:AV918)</f>
        <v>3581.0430201406493</v>
      </c>
      <c r="BO918" s="70">
        <f t="shared" si="523"/>
        <v>915</v>
      </c>
      <c r="BP918" s="171">
        <f t="shared" ca="1" si="522"/>
        <v>0.1143</v>
      </c>
      <c r="BQ918" s="172">
        <f t="shared" ca="1" si="520"/>
        <v>9.059659612918658E-3</v>
      </c>
      <c r="BR918" s="172">
        <f t="shared" ca="1" si="524"/>
        <v>2.7924825096368956E-4</v>
      </c>
    </row>
    <row r="919" spans="44:70">
      <c r="AR919" s="69">
        <f t="shared" si="517"/>
        <v>77</v>
      </c>
      <c r="AS919" s="70">
        <f t="shared" si="521"/>
        <v>916</v>
      </c>
      <c r="AT919" s="71">
        <f t="shared" ref="AT919:AT982" ca="1" si="525">(1-AU919)*AT918</f>
        <v>2.5700654414157425E-4</v>
      </c>
      <c r="AU919" s="72">
        <f t="shared" ca="1" si="518"/>
        <v>9.059659612918658E-3</v>
      </c>
      <c r="AV919" s="73">
        <f t="shared" ca="1" si="519"/>
        <v>1.0090596596129187</v>
      </c>
      <c r="AW919" s="74">
        <f ca="1">PRODUCT(AV$4:AV919)</f>
        <v>3613.4860509623418</v>
      </c>
      <c r="BO919" s="70">
        <f t="shared" si="523"/>
        <v>916</v>
      </c>
      <c r="BP919" s="171">
        <f t="shared" ca="1" si="522"/>
        <v>0.1143</v>
      </c>
      <c r="BQ919" s="172">
        <f t="shared" ca="1" si="520"/>
        <v>9.059659612918658E-3</v>
      </c>
      <c r="BR919" s="172">
        <f t="shared" ca="1" si="524"/>
        <v>2.7674107105898064E-4</v>
      </c>
    </row>
    <row r="920" spans="44:70">
      <c r="AR920" s="69">
        <f t="shared" si="517"/>
        <v>77</v>
      </c>
      <c r="AS920" s="70">
        <f t="shared" si="521"/>
        <v>917</v>
      </c>
      <c r="AT920" s="71">
        <f t="shared" ca="1" si="525"/>
        <v>2.5467815233335902E-4</v>
      </c>
      <c r="AU920" s="72">
        <f t="shared" ca="1" si="518"/>
        <v>9.059659612918658E-3</v>
      </c>
      <c r="AV920" s="73">
        <f t="shared" ca="1" si="519"/>
        <v>1.0090596596129187</v>
      </c>
      <c r="AW920" s="74">
        <f ca="1">PRODUCT(AV$4:AV920)</f>
        <v>3646.2230046000905</v>
      </c>
      <c r="BO920" s="70">
        <f t="shared" si="523"/>
        <v>917</v>
      </c>
      <c r="BP920" s="171">
        <f t="shared" ca="1" si="522"/>
        <v>0.1143</v>
      </c>
      <c r="BQ920" s="172">
        <f t="shared" ca="1" si="520"/>
        <v>9.059659612918658E-3</v>
      </c>
      <c r="BR920" s="172">
        <f t="shared" ca="1" si="524"/>
        <v>2.7425640141549227E-4</v>
      </c>
    </row>
    <row r="921" spans="44:70">
      <c r="AR921" s="69">
        <f t="shared" si="517"/>
        <v>77</v>
      </c>
      <c r="AS921" s="70">
        <f t="shared" si="521"/>
        <v>918</v>
      </c>
      <c r="AT921" s="71">
        <f t="shared" ca="1" si="525"/>
        <v>2.5237085496237176E-4</v>
      </c>
      <c r="AU921" s="72">
        <f t="shared" ca="1" si="518"/>
        <v>9.059659612918658E-3</v>
      </c>
      <c r="AV921" s="73">
        <f t="shared" ca="1" si="519"/>
        <v>1.0090596596129187</v>
      </c>
      <c r="AW921" s="74">
        <f ca="1">PRODUCT(AV$4:AV921)</f>
        <v>3679.2565438945608</v>
      </c>
      <c r="BO921" s="70">
        <f t="shared" si="523"/>
        <v>918</v>
      </c>
      <c r="BP921" s="171">
        <f t="shared" ca="1" si="522"/>
        <v>0.1143</v>
      </c>
      <c r="BQ921" s="172">
        <f t="shared" ca="1" si="520"/>
        <v>9.059659612918658E-3</v>
      </c>
      <c r="BR921" s="172">
        <f t="shared" ca="1" si="524"/>
        <v>2.7179403992891625E-4</v>
      </c>
    </row>
    <row r="922" spans="44:70">
      <c r="AR922" s="69">
        <f t="shared" si="517"/>
        <v>77</v>
      </c>
      <c r="AS922" s="70">
        <f t="shared" si="521"/>
        <v>919</v>
      </c>
      <c r="AT922" s="71">
        <f t="shared" ca="1" si="525"/>
        <v>2.5008446092019142E-4</v>
      </c>
      <c r="AU922" s="72">
        <f t="shared" ca="1" si="518"/>
        <v>9.059659612918658E-3</v>
      </c>
      <c r="AV922" s="73">
        <f t="shared" ca="1" si="519"/>
        <v>1.0090596596129187</v>
      </c>
      <c r="AW922" s="74">
        <f ca="1">PRODUCT(AV$4:AV922)</f>
        <v>3712.5893558108492</v>
      </c>
      <c r="BO922" s="70">
        <f t="shared" si="523"/>
        <v>919</v>
      </c>
      <c r="BP922" s="171">
        <f t="shared" ca="1" si="522"/>
        <v>0.1143</v>
      </c>
      <c r="BQ922" s="172">
        <f t="shared" ca="1" si="520"/>
        <v>9.059659612918658E-3</v>
      </c>
      <c r="BR922" s="172">
        <f t="shared" ca="1" si="524"/>
        <v>2.6935378630950135E-4</v>
      </c>
    </row>
    <row r="923" spans="44:70">
      <c r="AR923" s="69">
        <f t="shared" si="517"/>
        <v>77</v>
      </c>
      <c r="AS923" s="70">
        <f t="shared" si="521"/>
        <v>920</v>
      </c>
      <c r="AT923" s="71">
        <f t="shared" ca="1" si="525"/>
        <v>2.4781878082977423E-4</v>
      </c>
      <c r="AU923" s="72">
        <f t="shared" ca="1" si="518"/>
        <v>9.059659612918658E-3</v>
      </c>
      <c r="AV923" s="73">
        <f t="shared" ca="1" si="519"/>
        <v>1.0090596596129187</v>
      </c>
      <c r="AW923" s="74">
        <f ca="1">PRODUCT(AV$4:AV923)</f>
        <v>3746.2241516570402</v>
      </c>
      <c r="BO923" s="70">
        <f t="shared" si="523"/>
        <v>920</v>
      </c>
      <c r="BP923" s="171">
        <f t="shared" ca="1" si="522"/>
        <v>0.1143</v>
      </c>
      <c r="BQ923" s="172">
        <f t="shared" ca="1" si="520"/>
        <v>9.059659612918658E-3</v>
      </c>
      <c r="BR923" s="172">
        <f t="shared" ca="1" si="524"/>
        <v>2.6693544206576159E-4</v>
      </c>
    </row>
    <row r="924" spans="44:70">
      <c r="AR924" s="69">
        <f t="shared" si="517"/>
        <v>77</v>
      </c>
      <c r="AS924" s="70">
        <f t="shared" si="521"/>
        <v>921</v>
      </c>
      <c r="AT924" s="71">
        <f t="shared" ca="1" si="525"/>
        <v>2.4557362702976797E-4</v>
      </c>
      <c r="AU924" s="72">
        <f t="shared" ca="1" si="518"/>
        <v>9.059659612918658E-3</v>
      </c>
      <c r="AV924" s="73">
        <f t="shared" ca="1" si="519"/>
        <v>1.0090596596129187</v>
      </c>
      <c r="AW924" s="74">
        <f ca="1">PRODUCT(AV$4:AV924)</f>
        <v>3780.1636673047478</v>
      </c>
      <c r="BO924" s="70">
        <f t="shared" si="523"/>
        <v>921</v>
      </c>
      <c r="BP924" s="171">
        <f t="shared" ca="1" si="522"/>
        <v>0.1143</v>
      </c>
      <c r="BQ924" s="172">
        <f t="shared" ca="1" si="520"/>
        <v>9.059659612918658E-3</v>
      </c>
      <c r="BR924" s="172">
        <f t="shared" ca="1" si="524"/>
        <v>2.6453881048833094E-4</v>
      </c>
    </row>
    <row r="925" spans="44:70">
      <c r="AR925" s="69">
        <f t="shared" si="517"/>
        <v>77</v>
      </c>
      <c r="AS925" s="70">
        <f t="shared" si="521"/>
        <v>922</v>
      </c>
      <c r="AT925" s="71">
        <f t="shared" ca="1" si="525"/>
        <v>2.4334881355896843E-4</v>
      </c>
      <c r="AU925" s="72">
        <f t="shared" ca="1" si="518"/>
        <v>9.059659612918658E-3</v>
      </c>
      <c r="AV925" s="73">
        <f t="shared" ca="1" si="519"/>
        <v>1.0090596596129187</v>
      </c>
      <c r="AW925" s="74">
        <f ca="1">PRODUCT(AV$4:AV925)</f>
        <v>3814.4106634116511</v>
      </c>
      <c r="BO925" s="70">
        <f t="shared" si="523"/>
        <v>922</v>
      </c>
      <c r="BP925" s="171">
        <f t="shared" ca="1" si="522"/>
        <v>0.1143</v>
      </c>
      <c r="BQ925" s="172">
        <f t="shared" ca="1" si="520"/>
        <v>9.059659612918658E-3</v>
      </c>
      <c r="BR925" s="172">
        <f t="shared" ca="1" si="524"/>
        <v>2.6216369663396275E-4</v>
      </c>
    </row>
    <row r="926" spans="44:70">
      <c r="AR926" s="69">
        <f t="shared" si="517"/>
        <v>77</v>
      </c>
      <c r="AS926" s="70">
        <f t="shared" si="521"/>
        <v>923</v>
      </c>
      <c r="AT926" s="71">
        <f t="shared" ca="1" si="525"/>
        <v>2.4114415614091657E-4</v>
      </c>
      <c r="AU926" s="72">
        <f t="shared" ca="1" si="518"/>
        <v>9.059659612918658E-3</v>
      </c>
      <c r="AV926" s="73">
        <f t="shared" ca="1" si="519"/>
        <v>1.0090596596129187</v>
      </c>
      <c r="AW926" s="74">
        <f ca="1">PRODUCT(AV$4:AV926)</f>
        <v>3848.9679256460477</v>
      </c>
      <c r="BO926" s="70">
        <f t="shared" si="523"/>
        <v>923</v>
      </c>
      <c r="BP926" s="171">
        <f t="shared" ca="1" si="522"/>
        <v>0.1143</v>
      </c>
      <c r="BQ926" s="172">
        <f t="shared" ca="1" si="520"/>
        <v>9.059659612918658E-3</v>
      </c>
      <c r="BR926" s="172">
        <f t="shared" ca="1" si="524"/>
        <v>2.5980990730967314E-4</v>
      </c>
    </row>
    <row r="927" spans="44:70">
      <c r="AR927" s="69">
        <f t="shared" si="517"/>
        <v>77</v>
      </c>
      <c r="AS927" s="70">
        <f t="shared" si="521"/>
        <v>924</v>
      </c>
      <c r="AT927" s="71">
        <f t="shared" ca="1" si="525"/>
        <v>2.3895947216863537E-4</v>
      </c>
      <c r="AU927" s="72">
        <f t="shared" ca="1" si="518"/>
        <v>9.059659612918658E-3</v>
      </c>
      <c r="AV927" s="73">
        <f t="shared" ca="1" si="519"/>
        <v>1.0090596596129187</v>
      </c>
      <c r="AW927" s="74">
        <f ca="1">PRODUCT(AV$4:AV927)</f>
        <v>3883.8382649134423</v>
      </c>
      <c r="BO927" s="70">
        <f t="shared" si="523"/>
        <v>924</v>
      </c>
      <c r="BP927" s="171">
        <f t="shared" ca="1" si="522"/>
        <v>0.1143</v>
      </c>
      <c r="BQ927" s="172">
        <f t="shared" ca="1" si="520"/>
        <v>9.059659612918658E-3</v>
      </c>
      <c r="BR927" s="172">
        <f t="shared" ca="1" si="524"/>
        <v>2.574772510570265E-4</v>
      </c>
    </row>
    <row r="928" spans="44:70">
      <c r="AR928" s="69">
        <f t="shared" si="517"/>
        <v>78</v>
      </c>
      <c r="AS928" s="70">
        <f t="shared" si="521"/>
        <v>925</v>
      </c>
      <c r="AT928" s="71">
        <f t="shared" ca="1" si="525"/>
        <v>2.3679458068950483E-4</v>
      </c>
      <c r="AU928" s="72">
        <f t="shared" ca="1" si="518"/>
        <v>9.059659612918658E-3</v>
      </c>
      <c r="AV928" s="73">
        <f t="shared" ca="1" si="519"/>
        <v>1.0090596596129187</v>
      </c>
      <c r="AW928" s="74">
        <f ca="1">PRODUCT(AV$4:AV928)</f>
        <v>3919.0245175851869</v>
      </c>
      <c r="BO928" s="70">
        <f t="shared" si="523"/>
        <v>925</v>
      </c>
      <c r="BP928" s="171">
        <f t="shared" ca="1" si="522"/>
        <v>0.1143</v>
      </c>
      <c r="BQ928" s="172">
        <f t="shared" ca="1" si="520"/>
        <v>9.059659612918658E-3</v>
      </c>
      <c r="BR928" s="172">
        <f t="shared" ca="1" si="524"/>
        <v>2.5516553813656202E-4</v>
      </c>
    </row>
    <row r="929" spans="44:70">
      <c r="AR929" s="69">
        <f t="shared" si="517"/>
        <v>78</v>
      </c>
      <c r="AS929" s="70">
        <f t="shared" si="521"/>
        <v>926</v>
      </c>
      <c r="AT929" s="71">
        <f t="shared" ca="1" si="525"/>
        <v>2.3464930239027411E-4</v>
      </c>
      <c r="AU929" s="72">
        <f t="shared" ca="1" si="518"/>
        <v>9.059659612918658E-3</v>
      </c>
      <c r="AV929" s="73">
        <f t="shared" ca="1" si="519"/>
        <v>1.0090596596129187</v>
      </c>
      <c r="AW929" s="74">
        <f ca="1">PRODUCT(AV$4:AV929)</f>
        <v>3954.5295457291913</v>
      </c>
      <c r="BO929" s="70">
        <f t="shared" si="523"/>
        <v>926</v>
      </c>
      <c r="BP929" s="171">
        <f t="shared" ca="1" si="522"/>
        <v>0.1143</v>
      </c>
      <c r="BQ929" s="172">
        <f t="shared" ca="1" si="520"/>
        <v>9.059659612918658E-3</v>
      </c>
      <c r="BR929" s="172">
        <f t="shared" ca="1" si="524"/>
        <v>2.5287458051236045E-4</v>
      </c>
    </row>
    <row r="930" spans="44:70">
      <c r="AR930" s="69">
        <f t="shared" si="517"/>
        <v>78</v>
      </c>
      <c r="AS930" s="70">
        <f t="shared" si="521"/>
        <v>927</v>
      </c>
      <c r="AT930" s="71">
        <f t="shared" ca="1" si="525"/>
        <v>2.3252345958220942E-4</v>
      </c>
      <c r="AU930" s="72">
        <f t="shared" ca="1" si="518"/>
        <v>9.059659612918658E-3</v>
      </c>
      <c r="AV930" s="73">
        <f t="shared" ca="1" si="519"/>
        <v>1.0090596596129187</v>
      </c>
      <c r="AW930" s="74">
        <f ca="1">PRODUCT(AV$4:AV930)</f>
        <v>3990.3562373427276</v>
      </c>
      <c r="BO930" s="70">
        <f t="shared" si="523"/>
        <v>927</v>
      </c>
      <c r="BP930" s="171">
        <f t="shared" ca="1" si="522"/>
        <v>0.1143</v>
      </c>
      <c r="BQ930" s="172">
        <f t="shared" ca="1" si="520"/>
        <v>9.059659612918658E-3</v>
      </c>
      <c r="BR930" s="172">
        <f t="shared" ca="1" si="524"/>
        <v>2.5060419183674893E-4</v>
      </c>
    </row>
    <row r="931" spans="44:70">
      <c r="AR931" s="69">
        <f t="shared" si="517"/>
        <v>78</v>
      </c>
      <c r="AS931" s="70">
        <f t="shared" si="521"/>
        <v>928</v>
      </c>
      <c r="AT931" s="71">
        <f t="shared" ca="1" si="525"/>
        <v>2.3041687618637635E-4</v>
      </c>
      <c r="AU931" s="72">
        <f t="shared" ca="1" si="518"/>
        <v>9.059659612918658E-3</v>
      </c>
      <c r="AV931" s="73">
        <f t="shared" ca="1" si="519"/>
        <v>1.0090596596129187</v>
      </c>
      <c r="AW931" s="74">
        <f ca="1">PRODUCT(AV$4:AV931)</f>
        <v>4026.5075065873398</v>
      </c>
      <c r="BO931" s="70">
        <f t="shared" si="523"/>
        <v>928</v>
      </c>
      <c r="BP931" s="171">
        <f t="shared" ca="1" si="522"/>
        <v>0.1143</v>
      </c>
      <c r="BQ931" s="172">
        <f t="shared" ca="1" si="520"/>
        <v>9.059659612918658E-3</v>
      </c>
      <c r="BR931" s="172">
        <f t="shared" ca="1" si="524"/>
        <v>2.4835418743514352E-4</v>
      </c>
    </row>
    <row r="932" spans="44:70">
      <c r="AR932" s="69">
        <f t="shared" si="517"/>
        <v>78</v>
      </c>
      <c r="AS932" s="70">
        <f t="shared" si="521"/>
        <v>929</v>
      </c>
      <c r="AT932" s="71">
        <f t="shared" ca="1" si="525"/>
        <v>2.2832937771905576E-4</v>
      </c>
      <c r="AU932" s="72">
        <f t="shared" ca="1" si="518"/>
        <v>9.059659612918658E-3</v>
      </c>
      <c r="AV932" s="73">
        <f t="shared" ca="1" si="519"/>
        <v>1.0090596596129187</v>
      </c>
      <c r="AW932" s="74">
        <f ca="1">PRODUCT(AV$4:AV932)</f>
        <v>4062.9862940258831</v>
      </c>
      <c r="BO932" s="70">
        <f t="shared" si="523"/>
        <v>929</v>
      </c>
      <c r="BP932" s="171">
        <f t="shared" ca="1" si="522"/>
        <v>0.1143</v>
      </c>
      <c r="BQ932" s="172">
        <f t="shared" ca="1" si="520"/>
        <v>9.059659612918658E-3</v>
      </c>
      <c r="BR932" s="172">
        <f t="shared" ca="1" si="524"/>
        <v>2.4612438429102762E-4</v>
      </c>
    </row>
    <row r="933" spans="44:70">
      <c r="AR933" s="69">
        <f t="shared" si="517"/>
        <v>78</v>
      </c>
      <c r="AS933" s="70">
        <f t="shared" si="521"/>
        <v>930</v>
      </c>
      <c r="AT933" s="71">
        <f t="shared" ca="1" si="525"/>
        <v>2.2626079127729157E-4</v>
      </c>
      <c r="AU933" s="72">
        <f t="shared" ca="1" si="518"/>
        <v>9.059659612918658E-3</v>
      </c>
      <c r="AV933" s="73">
        <f t="shared" ca="1" si="519"/>
        <v>1.0090596596129187</v>
      </c>
      <c r="AW933" s="74">
        <f ca="1">PRODUCT(AV$4:AV933)</f>
        <v>4099.7955668617114</v>
      </c>
      <c r="BO933" s="70">
        <f t="shared" si="523"/>
        <v>930</v>
      </c>
      <c r="BP933" s="171">
        <f t="shared" ca="1" si="522"/>
        <v>0.1143</v>
      </c>
      <c r="BQ933" s="172">
        <f t="shared" ca="1" si="520"/>
        <v>9.059659612918658E-3</v>
      </c>
      <c r="BR933" s="172">
        <f t="shared" ca="1" si="524"/>
        <v>2.439146010310653E-4</v>
      </c>
    </row>
    <row r="934" spans="44:70">
      <c r="AR934" s="69">
        <f t="shared" si="517"/>
        <v>78</v>
      </c>
      <c r="AS934" s="70">
        <f t="shared" si="521"/>
        <v>931</v>
      </c>
      <c r="AT934" s="71">
        <f t="shared" ca="1" si="525"/>
        <v>2.2421094552456966E-4</v>
      </c>
      <c r="AU934" s="72">
        <f t="shared" ca="1" si="518"/>
        <v>9.059659612918658E-3</v>
      </c>
      <c r="AV934" s="73">
        <f t="shared" ca="1" si="519"/>
        <v>1.0090596596129187</v>
      </c>
      <c r="AW934" s="74">
        <f ca="1">PRODUCT(AV$4:AV934)</f>
        <v>4136.9383191800316</v>
      </c>
      <c r="BO934" s="70">
        <f t="shared" si="523"/>
        <v>931</v>
      </c>
      <c r="BP934" s="171">
        <f t="shared" ca="1" si="522"/>
        <v>0.1143</v>
      </c>
      <c r="BQ934" s="172">
        <f t="shared" ca="1" si="520"/>
        <v>9.059659612918658E-3</v>
      </c>
      <c r="BR934" s="172">
        <f t="shared" ca="1" si="524"/>
        <v>2.4172465791034834E-4</v>
      </c>
    </row>
    <row r="935" spans="44:70">
      <c r="AR935" s="69">
        <f t="shared" si="517"/>
        <v>78</v>
      </c>
      <c r="AS935" s="70">
        <f t="shared" si="521"/>
        <v>932</v>
      </c>
      <c r="AT935" s="71">
        <f t="shared" ca="1" si="525"/>
        <v>2.2217967067662641E-4</v>
      </c>
      <c r="AU935" s="72">
        <f t="shared" ca="1" si="518"/>
        <v>9.059659612918658E-3</v>
      </c>
      <c r="AV935" s="73">
        <f t="shared" ca="1" si="519"/>
        <v>1.0090596596129187</v>
      </c>
      <c r="AW935" s="74">
        <f ca="1">PRODUCT(AV$4:AV935)</f>
        <v>4174.4175721914426</v>
      </c>
      <c r="BO935" s="70">
        <f t="shared" si="523"/>
        <v>932</v>
      </c>
      <c r="BP935" s="171">
        <f t="shared" ca="1" si="522"/>
        <v>0.1143</v>
      </c>
      <c r="BQ935" s="172">
        <f t="shared" ca="1" si="520"/>
        <v>9.059659612918658E-3</v>
      </c>
      <c r="BR935" s="172">
        <f t="shared" ca="1" si="524"/>
        <v>2.3955437679777563E-4</v>
      </c>
    </row>
    <row r="936" spans="44:70">
      <c r="AR936" s="69">
        <f t="shared" si="517"/>
        <v>78</v>
      </c>
      <c r="AS936" s="70">
        <f t="shared" si="521"/>
        <v>933</v>
      </c>
      <c r="AT936" s="71">
        <f t="shared" ca="1" si="525"/>
        <v>2.201667984873858E-4</v>
      </c>
      <c r="AU936" s="72">
        <f t="shared" ca="1" si="518"/>
        <v>9.059659612918658E-3</v>
      </c>
      <c r="AV936" s="73">
        <f t="shared" ca="1" si="519"/>
        <v>1.0090596596129187</v>
      </c>
      <c r="AW936" s="74">
        <f ca="1">PRODUCT(AV$4:AV936)</f>
        <v>4212.2363744776831</v>
      </c>
      <c r="BO936" s="70">
        <f t="shared" si="523"/>
        <v>933</v>
      </c>
      <c r="BP936" s="171">
        <f t="shared" ca="1" si="522"/>
        <v>0.1143</v>
      </c>
      <c r="BQ936" s="172">
        <f t="shared" ca="1" si="520"/>
        <v>9.059659612918658E-3</v>
      </c>
      <c r="BR936" s="172">
        <f t="shared" ca="1" si="524"/>
        <v>2.3740358116156396E-4</v>
      </c>
    </row>
    <row r="937" spans="44:70">
      <c r="AR937" s="69">
        <f t="shared" si="517"/>
        <v>78</v>
      </c>
      <c r="AS937" s="70">
        <f t="shared" si="521"/>
        <v>934</v>
      </c>
      <c r="AT937" s="71">
        <f t="shared" ca="1" si="525"/>
        <v>2.1817216223502404E-4</v>
      </c>
      <c r="AU937" s="72">
        <f t="shared" ca="1" si="518"/>
        <v>9.059659612918658E-3</v>
      </c>
      <c r="AV937" s="73">
        <f t="shared" ca="1" si="519"/>
        <v>1.0090596596129187</v>
      </c>
      <c r="AW937" s="74">
        <f ca="1">PRODUCT(AV$4:AV937)</f>
        <v>4250.3978022396059</v>
      </c>
      <c r="BO937" s="70">
        <f t="shared" si="523"/>
        <v>934</v>
      </c>
      <c r="BP937" s="171">
        <f t="shared" ca="1" si="522"/>
        <v>0.1143</v>
      </c>
      <c r="BQ937" s="172">
        <f t="shared" ca="1" si="520"/>
        <v>9.059659612918658E-3</v>
      </c>
      <c r="BR937" s="172">
        <f t="shared" ca="1" si="524"/>
        <v>2.3527209605488875E-4</v>
      </c>
    </row>
    <row r="938" spans="44:70">
      <c r="AR938" s="69">
        <f t="shared" si="517"/>
        <v>78</v>
      </c>
      <c r="AS938" s="70">
        <f t="shared" si="521"/>
        <v>935</v>
      </c>
      <c r="AT938" s="71">
        <f t="shared" ca="1" si="525"/>
        <v>2.1619559670816026E-4</v>
      </c>
      <c r="AU938" s="72">
        <f t="shared" ca="1" si="518"/>
        <v>9.059659612918658E-3</v>
      </c>
      <c r="AV938" s="73">
        <f t="shared" ca="1" si="519"/>
        <v>1.0090596596129187</v>
      </c>
      <c r="AW938" s="74">
        <f ca="1">PRODUCT(AV$4:AV938)</f>
        <v>4288.9049595473944</v>
      </c>
      <c r="BO938" s="70">
        <f t="shared" si="523"/>
        <v>935</v>
      </c>
      <c r="BP938" s="171">
        <f t="shared" ca="1" si="522"/>
        <v>0.1143</v>
      </c>
      <c r="BQ938" s="172">
        <f t="shared" ca="1" si="520"/>
        <v>9.059659612918658E-3</v>
      </c>
      <c r="BR938" s="172">
        <f t="shared" ca="1" si="524"/>
        <v>2.331597481016539E-4</v>
      </c>
    </row>
    <row r="939" spans="44:70">
      <c r="AR939" s="69">
        <f t="shared" si="517"/>
        <v>78</v>
      </c>
      <c r="AS939" s="70">
        <f t="shared" si="521"/>
        <v>936</v>
      </c>
      <c r="AT939" s="71">
        <f t="shared" ca="1" si="525"/>
        <v>2.142369381921725E-4</v>
      </c>
      <c r="AU939" s="72">
        <f t="shared" ca="1" si="518"/>
        <v>9.059659612918658E-3</v>
      </c>
      <c r="AV939" s="73">
        <f t="shared" ca="1" si="519"/>
        <v>1.0090596596129187</v>
      </c>
      <c r="AW939" s="74">
        <f ca="1">PRODUCT(AV$4:AV939)</f>
        <v>4327.7609785930526</v>
      </c>
      <c r="BO939" s="70">
        <f t="shared" si="523"/>
        <v>936</v>
      </c>
      <c r="BP939" s="171">
        <f t="shared" ca="1" si="522"/>
        <v>0.1143</v>
      </c>
      <c r="BQ939" s="172">
        <f t="shared" ca="1" si="520"/>
        <v>9.059659612918658E-3</v>
      </c>
      <c r="BR939" s="172">
        <f t="shared" ca="1" si="524"/>
        <v>2.3106636548238921E-4</v>
      </c>
    </row>
    <row r="940" spans="44:70">
      <c r="AR940" s="69">
        <f t="shared" si="517"/>
        <v>79</v>
      </c>
      <c r="AS940" s="70">
        <f t="shared" si="521"/>
        <v>937</v>
      </c>
      <c r="AT940" s="71">
        <f t="shared" ca="1" si="525"/>
        <v>2.1229602445563752E-4</v>
      </c>
      <c r="AU940" s="72">
        <f t="shared" ca="1" si="518"/>
        <v>9.059659612918658E-3</v>
      </c>
      <c r="AV940" s="73">
        <f t="shared" ca="1" si="519"/>
        <v>1.0090596596129187</v>
      </c>
      <c r="AW940" s="74">
        <f ca="1">PRODUCT(AV$4:AV940)</f>
        <v>4366.969019945177</v>
      </c>
      <c r="BO940" s="70">
        <f t="shared" si="523"/>
        <v>937</v>
      </c>
      <c r="BP940" s="171">
        <f t="shared" ca="1" si="522"/>
        <v>0.1143</v>
      </c>
      <c r="BQ940" s="172">
        <f t="shared" ca="1" si="520"/>
        <v>9.059659612918658E-3</v>
      </c>
      <c r="BR940" s="172">
        <f t="shared" ca="1" si="524"/>
        <v>2.2899177792027445E-4</v>
      </c>
    </row>
    <row r="941" spans="44:70">
      <c r="AR941" s="69">
        <f t="shared" si="517"/>
        <v>79</v>
      </c>
      <c r="AS941" s="70">
        <f t="shared" si="521"/>
        <v>938</v>
      </c>
      <c r="AT941" s="71">
        <f t="shared" ca="1" si="525"/>
        <v>2.1037269473689359E-4</v>
      </c>
      <c r="AU941" s="72">
        <f t="shared" ca="1" si="518"/>
        <v>9.059659612918658E-3</v>
      </c>
      <c r="AV941" s="73">
        <f t="shared" ca="1" si="519"/>
        <v>1.0090596596129187</v>
      </c>
      <c r="AW941" s="74">
        <f ca="1">PRODUCT(AV$4:AV941)</f>
        <v>4406.532272806041</v>
      </c>
      <c r="BO941" s="70">
        <f t="shared" si="523"/>
        <v>938</v>
      </c>
      <c r="BP941" s="171">
        <f t="shared" ca="1" si="522"/>
        <v>0.1143</v>
      </c>
      <c r="BQ941" s="172">
        <f t="shared" ca="1" si="520"/>
        <v>9.059659612918658E-3</v>
      </c>
      <c r="BR941" s="172">
        <f t="shared" ca="1" si="524"/>
        <v>2.269358166672891E-4</v>
      </c>
    </row>
    <row r="942" spans="44:70">
      <c r="AR942" s="69">
        <f t="shared" si="517"/>
        <v>79</v>
      </c>
      <c r="AS942" s="70">
        <f t="shared" si="521"/>
        <v>939</v>
      </c>
      <c r="AT942" s="71">
        <f t="shared" ca="1" si="525"/>
        <v>2.0846678973072489E-4</v>
      </c>
      <c r="AU942" s="72">
        <f t="shared" ca="1" si="518"/>
        <v>9.059659612918658E-3</v>
      </c>
      <c r="AV942" s="73">
        <f t="shared" ca="1" si="519"/>
        <v>1.0090596596129187</v>
      </c>
      <c r="AW942" s="74">
        <f ca="1">PRODUCT(AV$4:AV942)</f>
        <v>4446.4539552710048</v>
      </c>
      <c r="BO942" s="70">
        <f t="shared" si="523"/>
        <v>939</v>
      </c>
      <c r="BP942" s="171">
        <f t="shared" ca="1" si="522"/>
        <v>0.1143</v>
      </c>
      <c r="BQ942" s="172">
        <f t="shared" ca="1" si="520"/>
        <v>9.059659612918658E-3</v>
      </c>
      <c r="BR942" s="172">
        <f t="shared" ca="1" si="524"/>
        <v>2.2489831449048616E-4</v>
      </c>
    </row>
    <row r="943" spans="44:70">
      <c r="AR943" s="69">
        <f t="shared" si="517"/>
        <v>79</v>
      </c>
      <c r="AS943" s="70">
        <f t="shared" si="521"/>
        <v>940</v>
      </c>
      <c r="AT943" s="71">
        <f t="shared" ca="1" si="525"/>
        <v>2.0657815157516663E-4</v>
      </c>
      <c r="AU943" s="72">
        <f t="shared" ca="1" si="518"/>
        <v>9.059659612918658E-3</v>
      </c>
      <c r="AV943" s="73">
        <f t="shared" ca="1" si="519"/>
        <v>1.0090596596129187</v>
      </c>
      <c r="AW943" s="74">
        <f ca="1">PRODUCT(AV$4:AV943)</f>
        <v>4486.7373145902757</v>
      </c>
      <c r="BO943" s="70">
        <f t="shared" si="523"/>
        <v>940</v>
      </c>
      <c r="BP943" s="171">
        <f t="shared" ca="1" si="522"/>
        <v>0.1143</v>
      </c>
      <c r="BQ943" s="172">
        <f t="shared" ca="1" si="520"/>
        <v>9.059659612918658E-3</v>
      </c>
      <c r="BR943" s="172">
        <f t="shared" ca="1" si="524"/>
        <v>2.2287910565838942E-4</v>
      </c>
    </row>
    <row r="944" spans="44:70">
      <c r="AR944" s="69">
        <f t="shared" si="517"/>
        <v>79</v>
      </c>
      <c r="AS944" s="70">
        <f t="shared" si="521"/>
        <v>941</v>
      </c>
      <c r="AT944" s="71">
        <f t="shared" ca="1" si="525"/>
        <v>2.047066238384297E-4</v>
      </c>
      <c r="AU944" s="72">
        <f t="shared" ca="1" si="518"/>
        <v>9.059659612918658E-3</v>
      </c>
      <c r="AV944" s="73">
        <f t="shared" ca="1" si="519"/>
        <v>1.0090596596129187</v>
      </c>
      <c r="AW944" s="74">
        <f ca="1">PRODUCT(AV$4:AV944)</f>
        <v>4527.3856274330446</v>
      </c>
      <c r="BO944" s="70">
        <f t="shared" si="523"/>
        <v>941</v>
      </c>
      <c r="BP944" s="171">
        <f t="shared" ca="1" si="522"/>
        <v>0.1143</v>
      </c>
      <c r="BQ944" s="172">
        <f t="shared" ca="1" si="520"/>
        <v>9.059659612918658E-3</v>
      </c>
      <c r="BR944" s="172">
        <f t="shared" ca="1" si="524"/>
        <v>2.2087802592751272E-4</v>
      </c>
    </row>
    <row r="945" spans="44:70">
      <c r="AR945" s="69">
        <f t="shared" si="517"/>
        <v>79</v>
      </c>
      <c r="AS945" s="70">
        <f t="shared" si="521"/>
        <v>942</v>
      </c>
      <c r="AT945" s="71">
        <f t="shared" ca="1" si="525"/>
        <v>2.0285205150594374E-4</v>
      </c>
      <c r="AU945" s="72">
        <f t="shared" ca="1" si="518"/>
        <v>9.059659612918658E-3</v>
      </c>
      <c r="AV945" s="73">
        <f t="shared" ca="1" si="519"/>
        <v>1.0090596596129187</v>
      </c>
      <c r="AW945" s="74">
        <f ca="1">PRODUCT(AV$4:AV945)</f>
        <v>4568.4022001540079</v>
      </c>
      <c r="BO945" s="70">
        <f t="shared" si="523"/>
        <v>942</v>
      </c>
      <c r="BP945" s="171">
        <f t="shared" ca="1" si="522"/>
        <v>0.1143</v>
      </c>
      <c r="BQ945" s="172">
        <f t="shared" ca="1" si="520"/>
        <v>9.059659612918658E-3</v>
      </c>
      <c r="BR945" s="172">
        <f t="shared" ca="1" si="524"/>
        <v>2.1889491252900038E-4</v>
      </c>
    </row>
    <row r="946" spans="44:70">
      <c r="AR946" s="69">
        <f t="shared" si="517"/>
        <v>79</v>
      </c>
      <c r="AS946" s="70">
        <f t="shared" si="521"/>
        <v>943</v>
      </c>
      <c r="AT946" s="71">
        <f t="shared" ca="1" si="525"/>
        <v>2.0101428096751765E-4</v>
      </c>
      <c r="AU946" s="72">
        <f t="shared" ca="1" si="518"/>
        <v>9.059659612918658E-3</v>
      </c>
      <c r="AV946" s="73">
        <f t="shared" ca="1" si="519"/>
        <v>1.0090596596129187</v>
      </c>
      <c r="AW946" s="74">
        <f ca="1">PRODUCT(AV$4:AV946)</f>
        <v>4609.7903690623116</v>
      </c>
      <c r="BO946" s="70">
        <f t="shared" si="523"/>
        <v>943</v>
      </c>
      <c r="BP946" s="171">
        <f t="shared" ca="1" si="522"/>
        <v>0.1143</v>
      </c>
      <c r="BQ946" s="172">
        <f t="shared" ca="1" si="520"/>
        <v>9.059659612918658E-3</v>
      </c>
      <c r="BR946" s="172">
        <f t="shared" ca="1" si="524"/>
        <v>2.1692960415538738E-4</v>
      </c>
    </row>
    <row r="947" spans="44:70">
      <c r="AR947" s="69">
        <f t="shared" si="517"/>
        <v>79</v>
      </c>
      <c r="AS947" s="70">
        <f t="shared" si="521"/>
        <v>944</v>
      </c>
      <c r="AT947" s="71">
        <f t="shared" ca="1" si="525"/>
        <v>1.9919316000461634E-4</v>
      </c>
      <c r="AU947" s="72">
        <f t="shared" ca="1" si="518"/>
        <v>9.059659612918658E-3</v>
      </c>
      <c r="AV947" s="73">
        <f t="shared" ca="1" si="519"/>
        <v>1.0090596596129187</v>
      </c>
      <c r="AW947" s="74">
        <f ca="1">PRODUCT(AV$4:AV947)</f>
        <v>4651.5535006929267</v>
      </c>
      <c r="BO947" s="70">
        <f t="shared" si="523"/>
        <v>944</v>
      </c>
      <c r="BP947" s="171">
        <f t="shared" ca="1" si="522"/>
        <v>0.1143</v>
      </c>
      <c r="BQ947" s="172">
        <f t="shared" ca="1" si="520"/>
        <v>9.059659612918658E-3</v>
      </c>
      <c r="BR947" s="172">
        <f t="shared" ca="1" si="524"/>
        <v>2.1498194094747865E-4</v>
      </c>
    </row>
    <row r="948" spans="44:70">
      <c r="AR948" s="69">
        <f t="shared" si="517"/>
        <v>79</v>
      </c>
      <c r="AS948" s="70">
        <f t="shared" si="521"/>
        <v>945</v>
      </c>
      <c r="AT948" s="71">
        <f t="shared" ca="1" si="525"/>
        <v>1.9738853777775289E-4</v>
      </c>
      <c r="AU948" s="72">
        <f t="shared" ca="1" si="518"/>
        <v>9.059659612918658E-3</v>
      </c>
      <c r="AV948" s="73">
        <f t="shared" ca="1" si="519"/>
        <v>1.0090596596129187</v>
      </c>
      <c r="AW948" s="74">
        <f ca="1">PRODUCT(AV$4:AV948)</f>
        <v>4693.6949920804846</v>
      </c>
      <c r="BO948" s="70">
        <f t="shared" si="523"/>
        <v>945</v>
      </c>
      <c r="BP948" s="171">
        <f t="shared" ca="1" si="522"/>
        <v>0.1143</v>
      </c>
      <c r="BQ948" s="172">
        <f t="shared" ca="1" si="520"/>
        <v>9.059659612918658E-3</v>
      </c>
      <c r="BR948" s="172">
        <f t="shared" ca="1" si="524"/>
        <v>2.1305176448134595E-4</v>
      </c>
    </row>
    <row r="949" spans="44:70">
      <c r="AR949" s="69">
        <f t="shared" si="517"/>
        <v>79</v>
      </c>
      <c r="AS949" s="70">
        <f t="shared" si="521"/>
        <v>946</v>
      </c>
      <c r="AT949" s="71">
        <f t="shared" ca="1" si="525"/>
        <v>1.9560026481399472E-4</v>
      </c>
      <c r="AU949" s="72">
        <f t="shared" ca="1" si="518"/>
        <v>9.059659612918658E-3</v>
      </c>
      <c r="AV949" s="73">
        <f t="shared" ca="1" si="519"/>
        <v>1.0090596596129187</v>
      </c>
      <c r="AW949" s="74">
        <f ca="1">PRODUCT(AV$4:AV949)</f>
        <v>4736.2182710355946</v>
      </c>
      <c r="BO949" s="70">
        <f t="shared" si="523"/>
        <v>946</v>
      </c>
      <c r="BP949" s="171">
        <f t="shared" ca="1" si="522"/>
        <v>0.1143</v>
      </c>
      <c r="BQ949" s="172">
        <f t="shared" ca="1" si="520"/>
        <v>9.059659612918658E-3</v>
      </c>
      <c r="BR949" s="172">
        <f t="shared" ca="1" si="524"/>
        <v>2.1113891775544161E-4</v>
      </c>
    </row>
    <row r="950" spans="44:70">
      <c r="AR950" s="69">
        <f t="shared" si="517"/>
        <v>79</v>
      </c>
      <c r="AS950" s="70">
        <f t="shared" si="521"/>
        <v>947</v>
      </c>
      <c r="AT950" s="71">
        <f t="shared" ca="1" si="525"/>
        <v>1.9382819299458318E-4</v>
      </c>
      <c r="AU950" s="72">
        <f t="shared" ca="1" si="518"/>
        <v>9.059659612918658E-3</v>
      </c>
      <c r="AV950" s="73">
        <f t="shared" ca="1" si="519"/>
        <v>1.0090596596129187</v>
      </c>
      <c r="AW950" s="74">
        <f ca="1">PRODUCT(AV$4:AV950)</f>
        <v>4779.1267964236631</v>
      </c>
      <c r="BO950" s="70">
        <f t="shared" si="523"/>
        <v>947</v>
      </c>
      <c r="BP950" s="171">
        <f t="shared" ca="1" si="522"/>
        <v>0.1143</v>
      </c>
      <c r="BQ950" s="172">
        <f t="shared" ca="1" si="520"/>
        <v>9.059659612918658E-3</v>
      </c>
      <c r="BR950" s="172">
        <f t="shared" ca="1" si="524"/>
        <v>2.0924324517782801E-4</v>
      </c>
    </row>
    <row r="951" spans="44:70">
      <c r="AR951" s="69">
        <f t="shared" si="517"/>
        <v>79</v>
      </c>
      <c r="AS951" s="70">
        <f t="shared" si="521"/>
        <v>948</v>
      </c>
      <c r="AT951" s="71">
        <f t="shared" ca="1" si="525"/>
        <v>1.9207217554266515E-4</v>
      </c>
      <c r="AU951" s="72">
        <f t="shared" ca="1" si="518"/>
        <v>9.059659612918658E-3</v>
      </c>
      <c r="AV951" s="73">
        <f t="shared" ca="1" si="519"/>
        <v>1.0090596596129187</v>
      </c>
      <c r="AW951" s="74">
        <f ca="1">PRODUCT(AV$4:AV951)</f>
        <v>4822.4240584462395</v>
      </c>
      <c r="BO951" s="70">
        <f t="shared" si="523"/>
        <v>948</v>
      </c>
      <c r="BP951" s="171">
        <f t="shared" ca="1" si="522"/>
        <v>0.1143</v>
      </c>
      <c r="BQ951" s="172">
        <f t="shared" ca="1" si="520"/>
        <v>9.059659612918658E-3</v>
      </c>
      <c r="BR951" s="172">
        <f t="shared" ca="1" si="524"/>
        <v>2.0736459255352152E-4</v>
      </c>
    </row>
    <row r="952" spans="44:70">
      <c r="AR952" s="69">
        <f t="shared" si="517"/>
        <v>80</v>
      </c>
      <c r="AS952" s="70">
        <f t="shared" si="521"/>
        <v>949</v>
      </c>
      <c r="AT952" s="71">
        <f t="shared" ca="1" si="525"/>
        <v>1.9033206701113585E-4</v>
      </c>
      <c r="AU952" s="72">
        <f t="shared" ca="1" si="518"/>
        <v>9.059659612918658E-3</v>
      </c>
      <c r="AV952" s="73">
        <f t="shared" ca="1" si="519"/>
        <v>1.0090596596129187</v>
      </c>
      <c r="AW952" s="74">
        <f ca="1">PRODUCT(AV$4:AV952)</f>
        <v>4866.113578924912</v>
      </c>
      <c r="BO952" s="70">
        <f t="shared" si="523"/>
        <v>949</v>
      </c>
      <c r="BP952" s="171">
        <f t="shared" ca="1" si="522"/>
        <v>0.1143</v>
      </c>
      <c r="BQ952" s="172">
        <f t="shared" ca="1" si="520"/>
        <v>9.059659612918658E-3</v>
      </c>
      <c r="BR952" s="172">
        <f t="shared" ca="1" si="524"/>
        <v>2.0550280707195035E-4</v>
      </c>
    </row>
    <row r="953" spans="44:70">
      <c r="AR953" s="69">
        <f t="shared" si="517"/>
        <v>80</v>
      </c>
      <c r="AS953" s="70">
        <f t="shared" si="521"/>
        <v>950</v>
      </c>
      <c r="AT953" s="71">
        <f t="shared" ca="1" si="525"/>
        <v>1.8860772327059173E-4</v>
      </c>
      <c r="AU953" s="72">
        <f t="shared" ca="1" si="518"/>
        <v>9.059659612918658E-3</v>
      </c>
      <c r="AV953" s="73">
        <f t="shared" ca="1" si="519"/>
        <v>1.0090596596129187</v>
      </c>
      <c r="AW953" s="74">
        <f ca="1">PRODUCT(AV$4:AV953)</f>
        <v>4910.1989115877732</v>
      </c>
      <c r="BO953" s="70">
        <f t="shared" si="523"/>
        <v>950</v>
      </c>
      <c r="BP953" s="171">
        <f t="shared" ca="1" si="522"/>
        <v>0.1143</v>
      </c>
      <c r="BQ953" s="172">
        <f t="shared" ca="1" si="520"/>
        <v>9.059659612918658E-3</v>
      </c>
      <c r="BR953" s="172">
        <f t="shared" ca="1" si="524"/>
        <v>2.0365773729452474E-4</v>
      </c>
    </row>
    <row r="954" spans="44:70">
      <c r="AR954" s="69">
        <f t="shared" si="517"/>
        <v>80</v>
      </c>
      <c r="AS954" s="70">
        <f t="shared" si="521"/>
        <v>951</v>
      </c>
      <c r="AT954" s="71">
        <f t="shared" ca="1" si="525"/>
        <v>1.868990014973926E-4</v>
      </c>
      <c r="AU954" s="72">
        <f t="shared" ca="1" si="518"/>
        <v>9.059659612918658E-3</v>
      </c>
      <c r="AV954" s="73">
        <f t="shared" ca="1" si="519"/>
        <v>1.0090596596129187</v>
      </c>
      <c r="AW954" s="74">
        <f ca="1">PRODUCT(AV$4:AV954)</f>
        <v>4954.6836423584818</v>
      </c>
      <c r="BO954" s="70">
        <f t="shared" si="523"/>
        <v>951</v>
      </c>
      <c r="BP954" s="171">
        <f t="shared" ca="1" si="522"/>
        <v>0.1143</v>
      </c>
      <c r="BQ954" s="172">
        <f t="shared" ca="1" si="520"/>
        <v>9.059659612918658E-3</v>
      </c>
      <c r="BR954" s="172">
        <f t="shared" ca="1" si="524"/>
        <v>2.0182923314231892E-4</v>
      </c>
    </row>
    <row r="955" spans="44:70">
      <c r="AR955" s="69">
        <f t="shared" si="517"/>
        <v>80</v>
      </c>
      <c r="AS955" s="70">
        <f t="shared" si="521"/>
        <v>952</v>
      </c>
      <c r="AT955" s="71">
        <f t="shared" ca="1" si="525"/>
        <v>1.8520576016183184E-4</v>
      </c>
      <c r="AU955" s="72">
        <f t="shared" ca="1" si="518"/>
        <v>9.059659612918658E-3</v>
      </c>
      <c r="AV955" s="73">
        <f t="shared" ca="1" si="519"/>
        <v>1.0090596596129187</v>
      </c>
      <c r="AW955" s="74">
        <f ca="1">PRODUCT(AV$4:AV955)</f>
        <v>4999.5713896479456</v>
      </c>
      <c r="BO955" s="70">
        <f t="shared" si="523"/>
        <v>952</v>
      </c>
      <c r="BP955" s="171">
        <f t="shared" ca="1" si="522"/>
        <v>0.1143</v>
      </c>
      <c r="BQ955" s="172">
        <f t="shared" ca="1" si="520"/>
        <v>9.059659612918658E-3</v>
      </c>
      <c r="BR955" s="172">
        <f t="shared" ca="1" si="524"/>
        <v>2.0001714588386362E-4</v>
      </c>
    </row>
    <row r="956" spans="44:70">
      <c r="AR956" s="69">
        <f t="shared" si="517"/>
        <v>80</v>
      </c>
      <c r="AS956" s="70">
        <f t="shared" si="521"/>
        <v>953</v>
      </c>
      <c r="AT956" s="71">
        <f t="shared" ca="1" si="525"/>
        <v>1.8352785901641378E-4</v>
      </c>
      <c r="AU956" s="72">
        <f t="shared" ca="1" si="518"/>
        <v>9.059659612918658E-3</v>
      </c>
      <c r="AV956" s="73">
        <f t="shared" ca="1" si="519"/>
        <v>1.0090596596129187</v>
      </c>
      <c r="AW956" s="74">
        <f ca="1">PRODUCT(AV$4:AV956)</f>
        <v>5044.8658046486426</v>
      </c>
      <c r="BO956" s="70">
        <f t="shared" si="523"/>
        <v>953</v>
      </c>
      <c r="BP956" s="171">
        <f t="shared" ca="1" si="522"/>
        <v>0.1143</v>
      </c>
      <c r="BQ956" s="172">
        <f t="shared" ca="1" si="520"/>
        <v>9.059659612918658E-3</v>
      </c>
      <c r="BR956" s="172">
        <f t="shared" ca="1" si="524"/>
        <v>1.9822132812304815E-4</v>
      </c>
    </row>
    <row r="957" spans="44:70">
      <c r="AR957" s="69">
        <f t="shared" si="517"/>
        <v>80</v>
      </c>
      <c r="AS957" s="70">
        <f t="shared" si="521"/>
        <v>954</v>
      </c>
      <c r="AT957" s="71">
        <f t="shared" ca="1" si="525"/>
        <v>1.8186515908423734E-4</v>
      </c>
      <c r="AU957" s="72">
        <f t="shared" ca="1" si="518"/>
        <v>9.059659612918658E-3</v>
      </c>
      <c r="AV957" s="73">
        <f t="shared" ca="1" si="519"/>
        <v>1.0090596596129187</v>
      </c>
      <c r="AW957" s="74">
        <f ca="1">PRODUCT(AV$4:AV957)</f>
        <v>5090.5705716316124</v>
      </c>
      <c r="BO957" s="70">
        <f t="shared" si="523"/>
        <v>954</v>
      </c>
      <c r="BP957" s="171">
        <f t="shared" ca="1" si="522"/>
        <v>0.1143</v>
      </c>
      <c r="BQ957" s="172">
        <f t="shared" ca="1" si="520"/>
        <v>9.059659612918658E-3</v>
      </c>
      <c r="BR957" s="172">
        <f t="shared" ca="1" si="524"/>
        <v>1.9644163378713112E-4</v>
      </c>
    </row>
    <row r="958" spans="44:70">
      <c r="AR958" s="69">
        <f t="shared" si="517"/>
        <v>80</v>
      </c>
      <c r="AS958" s="70">
        <f t="shared" si="521"/>
        <v>955</v>
      </c>
      <c r="AT958" s="71">
        <f t="shared" ca="1" si="525"/>
        <v>1.8021752264748485E-4</v>
      </c>
      <c r="AU958" s="72">
        <f t="shared" ca="1" si="518"/>
        <v>9.059659612918658E-3</v>
      </c>
      <c r="AV958" s="73">
        <f t="shared" ca="1" si="519"/>
        <v>1.0090596596129187</v>
      </c>
      <c r="AW958" s="74">
        <f ca="1">PRODUCT(AV$4:AV958)</f>
        <v>5136.6894082461358</v>
      </c>
      <c r="BO958" s="70">
        <f t="shared" si="523"/>
        <v>955</v>
      </c>
      <c r="BP958" s="171">
        <f t="shared" ca="1" si="522"/>
        <v>0.1143</v>
      </c>
      <c r="BQ958" s="172">
        <f t="shared" ca="1" si="520"/>
        <v>9.059659612918658E-3</v>
      </c>
      <c r="BR958" s="172">
        <f t="shared" ca="1" si="524"/>
        <v>1.9467791811485886E-4</v>
      </c>
    </row>
    <row r="959" spans="44:70">
      <c r="AR959" s="69">
        <f t="shared" si="517"/>
        <v>80</v>
      </c>
      <c r="AS959" s="70">
        <f t="shared" si="521"/>
        <v>956</v>
      </c>
      <c r="AT959" s="71">
        <f t="shared" ca="1" si="525"/>
        <v>1.7858481323601517E-4</v>
      </c>
      <c r="AU959" s="72">
        <f t="shared" ca="1" si="518"/>
        <v>9.059659612918658E-3</v>
      </c>
      <c r="AV959" s="73">
        <f t="shared" ca="1" si="519"/>
        <v>1.0090596596129187</v>
      </c>
      <c r="AW959" s="74">
        <f ca="1">PRODUCT(AV$4:AV959)</f>
        <v>5183.2260658221303</v>
      </c>
      <c r="BO959" s="70">
        <f t="shared" si="523"/>
        <v>956</v>
      </c>
      <c r="BP959" s="171">
        <f t="shared" ca="1" si="522"/>
        <v>0.1143</v>
      </c>
      <c r="BQ959" s="172">
        <f t="shared" ca="1" si="520"/>
        <v>9.059659612918658E-3</v>
      </c>
      <c r="BR959" s="172">
        <f t="shared" ca="1" si="524"/>
        <v>1.9293003764469038E-4</v>
      </c>
    </row>
    <row r="960" spans="44:70">
      <c r="AR960" s="69">
        <f t="shared" si="517"/>
        <v>80</v>
      </c>
      <c r="AS960" s="70">
        <f t="shared" si="521"/>
        <v>957</v>
      </c>
      <c r="AT960" s="71">
        <f t="shared" ca="1" si="525"/>
        <v>1.7696689561606024E-4</v>
      </c>
      <c r="AU960" s="72">
        <f t="shared" ca="1" si="518"/>
        <v>9.059659612918658E-3</v>
      </c>
      <c r="AV960" s="73">
        <f t="shared" ca="1" si="519"/>
        <v>1.0090596596129187</v>
      </c>
      <c r="AW960" s="74">
        <f ca="1">PRODUCT(AV$4:AV960)</f>
        <v>5230.1843296752859</v>
      </c>
      <c r="BO960" s="70">
        <f t="shared" si="523"/>
        <v>957</v>
      </c>
      <c r="BP960" s="171">
        <f t="shared" ca="1" si="522"/>
        <v>0.1143</v>
      </c>
      <c r="BQ960" s="172">
        <f t="shared" ca="1" si="520"/>
        <v>9.059659612918658E-3</v>
      </c>
      <c r="BR960" s="172">
        <f t="shared" ca="1" si="524"/>
        <v>1.9119785020312824E-4</v>
      </c>
    </row>
    <row r="961" spans="44:70">
      <c r="AR961" s="69">
        <f t="shared" si="517"/>
        <v>80</v>
      </c>
      <c r="AS961" s="70">
        <f t="shared" si="521"/>
        <v>958</v>
      </c>
      <c r="AT961" s="71">
        <f t="shared" ca="1" si="525"/>
        <v>1.7536363577902382E-4</v>
      </c>
      <c r="AU961" s="72">
        <f t="shared" ca="1" si="518"/>
        <v>9.059659612918658E-3</v>
      </c>
      <c r="AV961" s="73">
        <f t="shared" ca="1" si="519"/>
        <v>1.0090596596129187</v>
      </c>
      <c r="AW961" s="74">
        <f ca="1">PRODUCT(AV$4:AV961)</f>
        <v>5277.5680194149654</v>
      </c>
      <c r="BO961" s="70">
        <f t="shared" si="523"/>
        <v>958</v>
      </c>
      <c r="BP961" s="171">
        <f t="shared" ca="1" si="522"/>
        <v>0.1143</v>
      </c>
      <c r="BQ961" s="172">
        <f t="shared" ca="1" si="520"/>
        <v>9.059659612918658E-3</v>
      </c>
      <c r="BR961" s="172">
        <f t="shared" ca="1" si="524"/>
        <v>1.8948121489315397E-4</v>
      </c>
    </row>
    <row r="962" spans="44:70">
      <c r="AR962" s="69">
        <f t="shared" si="517"/>
        <v>80</v>
      </c>
      <c r="AS962" s="70">
        <f t="shared" si="521"/>
        <v>959</v>
      </c>
      <c r="AT962" s="71">
        <f t="shared" ca="1" si="525"/>
        <v>1.7377490093038202E-4</v>
      </c>
      <c r="AU962" s="72">
        <f t="shared" ca="1" si="518"/>
        <v>9.059659612918658E-3</v>
      </c>
      <c r="AV962" s="73">
        <f t="shared" ca="1" si="519"/>
        <v>1.0090596596129187</v>
      </c>
      <c r="AW962" s="74">
        <f ca="1">PRODUCT(AV$4:AV962)</f>
        <v>5325.3809892548907</v>
      </c>
      <c r="BO962" s="70">
        <f t="shared" si="523"/>
        <v>959</v>
      </c>
      <c r="BP962" s="171">
        <f t="shared" ca="1" si="522"/>
        <v>0.1143</v>
      </c>
      <c r="BQ962" s="172">
        <f t="shared" ca="1" si="520"/>
        <v>9.059659612918658E-3</v>
      </c>
      <c r="BR962" s="172">
        <f t="shared" ca="1" si="524"/>
        <v>1.8777999208276753E-4</v>
      </c>
    </row>
    <row r="963" spans="44:70">
      <c r="AR963" s="69">
        <f t="shared" si="517"/>
        <v>80</v>
      </c>
      <c r="AS963" s="70">
        <f t="shared" si="521"/>
        <v>960</v>
      </c>
      <c r="AT963" s="71">
        <f t="shared" ca="1" si="525"/>
        <v>1.722005594786841E-4</v>
      </c>
      <c r="AU963" s="72">
        <f t="shared" ca="1" si="518"/>
        <v>9.059659612918658E-3</v>
      </c>
      <c r="AV963" s="73">
        <f t="shared" ca="1" si="519"/>
        <v>1.0090596596129187</v>
      </c>
      <c r="AW963" s="74">
        <f ca="1">PRODUCT(AV$4:AV963)</f>
        <v>5373.6271283266478</v>
      </c>
      <c r="BO963" s="70">
        <f t="shared" si="523"/>
        <v>960</v>
      </c>
      <c r="BP963" s="171">
        <f t="shared" ca="1" si="522"/>
        <v>0.1143</v>
      </c>
      <c r="BQ963" s="172">
        <f t="shared" ca="1" si="520"/>
        <v>9.059659612918658E-3</v>
      </c>
      <c r="BR963" s="172">
        <f t="shared" ca="1" si="524"/>
        <v>1.8609404339362955E-4</v>
      </c>
    </row>
    <row r="964" spans="44:70">
      <c r="AR964" s="69">
        <f t="shared" si="517"/>
        <v>81</v>
      </c>
      <c r="AS964" s="70">
        <f t="shared" si="521"/>
        <v>961</v>
      </c>
      <c r="AT964" s="71">
        <f t="shared" ca="1" si="525"/>
        <v>1.7064048102465306E-4</v>
      </c>
      <c r="AU964" s="72">
        <f t="shared" ca="1" si="518"/>
        <v>9.059659612918658E-3</v>
      </c>
      <c r="AV964" s="73">
        <f t="shared" ca="1" si="519"/>
        <v>1.0090596596129187</v>
      </c>
      <c r="AW964" s="74">
        <f ca="1">PRODUCT(AV$4:AV964)</f>
        <v>5422.3103609960326</v>
      </c>
      <c r="BO964" s="70">
        <f t="shared" si="523"/>
        <v>961</v>
      </c>
      <c r="BP964" s="171">
        <f t="shared" ca="1" si="522"/>
        <v>0.1143</v>
      </c>
      <c r="BQ964" s="172">
        <f t="shared" ca="1" si="520"/>
        <v>9.059659612918658E-3</v>
      </c>
      <c r="BR964" s="172">
        <f t="shared" ca="1" si="524"/>
        <v>1.8442323168980549E-4</v>
      </c>
    </row>
    <row r="965" spans="44:70">
      <c r="AR965" s="69">
        <f t="shared" ref="AR965:AR1028" si="526">ROUNDDOWN((AS965-1)/12,0)+1</f>
        <v>81</v>
      </c>
      <c r="AS965" s="70">
        <f t="shared" si="521"/>
        <v>962</v>
      </c>
      <c r="AT965" s="71">
        <f t="shared" ca="1" si="525"/>
        <v>1.6909453635038501E-4</v>
      </c>
      <c r="AU965" s="72">
        <f t="shared" ref="AU965:AU1028" ca="1" si="527">IF($AU$2="Yes",BQ965,((1+$AH$21)^(1/12))-1)</f>
        <v>9.059659612918658E-3</v>
      </c>
      <c r="AV965" s="73">
        <f t="shared" ref="AV965:AV1028" ca="1" si="528">(1+AU965)</f>
        <v>1.0090596596129187</v>
      </c>
      <c r="AW965" s="74">
        <f ca="1">PRODUCT(AV$4:AV965)</f>
        <v>5471.4346471822591</v>
      </c>
      <c r="BO965" s="70">
        <f t="shared" si="523"/>
        <v>962</v>
      </c>
      <c r="BP965" s="171">
        <f t="shared" ca="1" si="522"/>
        <v>0.1143</v>
      </c>
      <c r="BQ965" s="172">
        <f t="shared" ref="BQ965:BQ1028" ca="1" si="529">(1+BP965)^(1/12)-1</f>
        <v>9.059659612918658E-3</v>
      </c>
      <c r="BR965" s="172">
        <f t="shared" ca="1" si="524"/>
        <v>1.8276742106661102E-4</v>
      </c>
    </row>
    <row r="966" spans="44:70">
      <c r="AR966" s="69">
        <f t="shared" si="526"/>
        <v>81</v>
      </c>
      <c r="AS966" s="70">
        <f t="shared" ref="AS966:AS1029" si="530">AS965+1</f>
        <v>963</v>
      </c>
      <c r="AT966" s="71">
        <f t="shared" ca="1" si="525"/>
        <v>1.6756259740864621E-4</v>
      </c>
      <c r="AU966" s="72">
        <f t="shared" ca="1" si="527"/>
        <v>9.059659612918658E-3</v>
      </c>
      <c r="AV966" s="73">
        <f t="shared" ca="1" si="528"/>
        <v>1.0090596596129187</v>
      </c>
      <c r="AW966" s="74">
        <f ca="1">PRODUCT(AV$4:AV966)</f>
        <v>5521.0039826800603</v>
      </c>
      <c r="BO966" s="70">
        <f t="shared" si="523"/>
        <v>963</v>
      </c>
      <c r="BP966" s="171">
        <f t="shared" ca="1" si="522"/>
        <v>0.1143</v>
      </c>
      <c r="BQ966" s="172">
        <f t="shared" ca="1" si="529"/>
        <v>9.059659612918658E-3</v>
      </c>
      <c r="BR966" s="172">
        <f t="shared" ca="1" si="524"/>
        <v>1.8112647683955744E-4</v>
      </c>
    </row>
    <row r="967" spans="44:70">
      <c r="AR967" s="69">
        <f t="shared" si="526"/>
        <v>81</v>
      </c>
      <c r="AS967" s="70">
        <f t="shared" si="530"/>
        <v>964</v>
      </c>
      <c r="AT967" s="71">
        <f t="shared" ca="1" si="525"/>
        <v>1.6604453731226736E-4</v>
      </c>
      <c r="AU967" s="72">
        <f t="shared" ca="1" si="527"/>
        <v>9.059659612918658E-3</v>
      </c>
      <c r="AV967" s="73">
        <f t="shared" ca="1" si="528"/>
        <v>1.0090596596129187</v>
      </c>
      <c r="AW967" s="74">
        <f ca="1">PRODUCT(AV$4:AV967)</f>
        <v>5571.0223994847101</v>
      </c>
      <c r="BO967" s="70">
        <f t="shared" si="523"/>
        <v>964</v>
      </c>
      <c r="BP967" s="171">
        <f t="shared" ca="1" si="522"/>
        <v>0.1143</v>
      </c>
      <c r="BQ967" s="172">
        <f t="shared" ca="1" si="529"/>
        <v>9.059659612918658E-3</v>
      </c>
      <c r="BR967" s="172">
        <f t="shared" ca="1" si="524"/>
        <v>1.7950026553339635E-4</v>
      </c>
    </row>
    <row r="968" spans="44:70">
      <c r="AR968" s="69">
        <f t="shared" si="526"/>
        <v>81</v>
      </c>
      <c r="AS968" s="70">
        <f t="shared" si="530"/>
        <v>965</v>
      </c>
      <c r="AT968" s="71">
        <f t="shared" ca="1" si="525"/>
        <v>1.6454023032363364E-4</v>
      </c>
      <c r="AU968" s="72">
        <f t="shared" ca="1" si="527"/>
        <v>9.059659612918658E-3</v>
      </c>
      <c r="AV968" s="73">
        <f t="shared" ca="1" si="528"/>
        <v>1.0090596596129187</v>
      </c>
      <c r="AW968" s="74">
        <f ca="1">PRODUCT(AV$4:AV968)</f>
        <v>5621.4939661199869</v>
      </c>
      <c r="BO968" s="70">
        <f t="shared" si="523"/>
        <v>965</v>
      </c>
      <c r="BP968" s="171">
        <f t="shared" ref="BP968:BP1031" ca="1" si="531">VLOOKUP(BO968,$BT$4:$BX$13,5,TRUE)/100</f>
        <v>0.1143</v>
      </c>
      <c r="BQ968" s="172">
        <f t="shared" ca="1" si="529"/>
        <v>9.059659612918658E-3</v>
      </c>
      <c r="BR968" s="172">
        <f t="shared" ca="1" si="524"/>
        <v>1.7788865487126276E-4</v>
      </c>
    </row>
    <row r="969" spans="44:70">
      <c r="AR969" s="69">
        <f t="shared" si="526"/>
        <v>81</v>
      </c>
      <c r="AS969" s="70">
        <f t="shared" si="530"/>
        <v>966</v>
      </c>
      <c r="AT969" s="71">
        <f t="shared" ca="1" si="525"/>
        <v>1.6304955184427028E-4</v>
      </c>
      <c r="AU969" s="72">
        <f t="shared" ca="1" si="527"/>
        <v>9.059659612918658E-3</v>
      </c>
      <c r="AV969" s="73">
        <f t="shared" ca="1" si="528"/>
        <v>1.0090596596129187</v>
      </c>
      <c r="AW969" s="74">
        <f ca="1">PRODUCT(AV$4:AV969)</f>
        <v>5672.4227879691098</v>
      </c>
      <c r="BO969" s="70">
        <f t="shared" si="523"/>
        <v>966</v>
      </c>
      <c r="BP969" s="171">
        <f t="shared" ca="1" si="531"/>
        <v>0.1143</v>
      </c>
      <c r="BQ969" s="172">
        <f t="shared" ca="1" si="529"/>
        <v>9.059659612918658E-3</v>
      </c>
      <c r="BR969" s="172">
        <f t="shared" ca="1" si="524"/>
        <v>1.7629151376391552E-4</v>
      </c>
    </row>
    <row r="970" spans="44:70">
      <c r="AR970" s="69">
        <f t="shared" si="526"/>
        <v>81</v>
      </c>
      <c r="AS970" s="70">
        <f t="shared" si="530"/>
        <v>967</v>
      </c>
      <c r="AT970" s="71">
        <f t="shared" ca="1" si="525"/>
        <v>1.6157237840452225E-4</v>
      </c>
      <c r="AU970" s="72">
        <f t="shared" ca="1" si="527"/>
        <v>9.059659612918658E-3</v>
      </c>
      <c r="AV970" s="73">
        <f t="shared" ca="1" si="528"/>
        <v>1.0090596596129187</v>
      </c>
      <c r="AW970" s="74">
        <f ca="1">PRODUCT(AV$4:AV970)</f>
        <v>5723.8130076086727</v>
      </c>
      <c r="BO970" s="70">
        <f t="shared" si="523"/>
        <v>967</v>
      </c>
      <c r="BP970" s="171">
        <f t="shared" ca="1" si="531"/>
        <v>0.1143</v>
      </c>
      <c r="BQ970" s="172">
        <f t="shared" ca="1" si="529"/>
        <v>9.059659612918658E-3</v>
      </c>
      <c r="BR970" s="172">
        <f t="shared" ca="1" si="524"/>
        <v>1.7470871229907458E-4</v>
      </c>
    </row>
    <row r="971" spans="44:70">
      <c r="AR971" s="69">
        <f t="shared" si="526"/>
        <v>81</v>
      </c>
      <c r="AS971" s="70">
        <f t="shared" si="530"/>
        <v>968</v>
      </c>
      <c r="AT971" s="71">
        <f t="shared" ca="1" si="525"/>
        <v>1.6010858765332759E-4</v>
      </c>
      <c r="AU971" s="72">
        <f t="shared" ca="1" si="527"/>
        <v>9.059659612918658E-3</v>
      </c>
      <c r="AV971" s="73">
        <f t="shared" ca="1" si="528"/>
        <v>1.0090596596129187</v>
      </c>
      <c r="AW971" s="74">
        <f ca="1">PRODUCT(AV$4:AV971)</f>
        <v>5775.6688051456031</v>
      </c>
      <c r="BO971" s="70">
        <f t="shared" si="523"/>
        <v>968</v>
      </c>
      <c r="BP971" s="171">
        <f t="shared" ca="1" si="531"/>
        <v>0.1143</v>
      </c>
      <c r="BQ971" s="172">
        <f t="shared" ca="1" si="529"/>
        <v>9.059659612918658E-3</v>
      </c>
      <c r="BR971" s="172">
        <f t="shared" ca="1" si="524"/>
        <v>1.7314012173085374E-4</v>
      </c>
    </row>
    <row r="972" spans="44:70">
      <c r="AR972" s="69">
        <f t="shared" si="526"/>
        <v>81</v>
      </c>
      <c r="AS972" s="70">
        <f t="shared" si="530"/>
        <v>969</v>
      </c>
      <c r="AT972" s="71">
        <f t="shared" ca="1" si="525"/>
        <v>1.5865805834808328E-4</v>
      </c>
      <c r="AU972" s="72">
        <f t="shared" ca="1" si="527"/>
        <v>9.059659612918658E-3</v>
      </c>
      <c r="AV972" s="73">
        <f t="shared" ca="1" si="528"/>
        <v>1.0090596596129187</v>
      </c>
      <c r="AW972" s="74">
        <f ca="1">PRODUCT(AV$4:AV972)</f>
        <v>5827.9943985571745</v>
      </c>
      <c r="BO972" s="70">
        <f t="shared" si="523"/>
        <v>969</v>
      </c>
      <c r="BP972" s="171">
        <f t="shared" ca="1" si="531"/>
        <v>0.1143</v>
      </c>
      <c r="BQ972" s="172">
        <f t="shared" ca="1" si="529"/>
        <v>9.059659612918658E-3</v>
      </c>
      <c r="BR972" s="172">
        <f t="shared" ca="1" si="524"/>
        <v>1.715856144692885E-4</v>
      </c>
    </row>
    <row r="973" spans="44:70">
      <c r="AR973" s="69">
        <f t="shared" si="526"/>
        <v>81</v>
      </c>
      <c r="AS973" s="70">
        <f t="shared" si="530"/>
        <v>970</v>
      </c>
      <c r="AT973" s="71">
        <f t="shared" ca="1" si="525"/>
        <v>1.5722067034460306E-4</v>
      </c>
      <c r="AU973" s="72">
        <f t="shared" ca="1" si="527"/>
        <v>9.059659612918658E-3</v>
      </c>
      <c r="AV973" s="73">
        <f t="shared" ca="1" si="528"/>
        <v>1.0090596596129187</v>
      </c>
      <c r="AW973" s="74">
        <f ca="1">PRODUCT(AV$4:AV973)</f>
        <v>5880.794044034099</v>
      </c>
      <c r="BO973" s="70">
        <f t="shared" si="523"/>
        <v>970</v>
      </c>
      <c r="BP973" s="171">
        <f t="shared" ca="1" si="531"/>
        <v>0.1143</v>
      </c>
      <c r="BQ973" s="172">
        <f t="shared" ca="1" si="529"/>
        <v>9.059659612918658E-3</v>
      </c>
      <c r="BR973" s="172">
        <f t="shared" ca="1" si="524"/>
        <v>1.7004506406995774E-4</v>
      </c>
    </row>
    <row r="974" spans="44:70">
      <c r="AR974" s="69">
        <f t="shared" si="526"/>
        <v>81</v>
      </c>
      <c r="AS974" s="70">
        <f t="shared" si="530"/>
        <v>971</v>
      </c>
      <c r="AT974" s="71">
        <f t="shared" ca="1" si="525"/>
        <v>1.5579630458716605E-4</v>
      </c>
      <c r="AU974" s="72">
        <f t="shared" ca="1" si="527"/>
        <v>9.059659612918658E-3</v>
      </c>
      <c r="AV974" s="73">
        <f t="shared" ca="1" si="528"/>
        <v>1.0090596596129187</v>
      </c>
      <c r="AW974" s="74">
        <f ca="1">PRODUCT(AV$4:AV974)</f>
        <v>5934.0720363267274</v>
      </c>
      <c r="BO974" s="70">
        <f t="shared" si="523"/>
        <v>971</v>
      </c>
      <c r="BP974" s="171">
        <f t="shared" ca="1" si="531"/>
        <v>0.1143</v>
      </c>
      <c r="BQ974" s="172">
        <f t="shared" ca="1" si="529"/>
        <v>9.059659612918658E-3</v>
      </c>
      <c r="BR974" s="172">
        <f t="shared" ca="1" si="524"/>
        <v>1.6851834522369871E-4</v>
      </c>
    </row>
    <row r="975" spans="44:70">
      <c r="AR975" s="69">
        <f t="shared" si="526"/>
        <v>81</v>
      </c>
      <c r="AS975" s="70">
        <f t="shared" si="530"/>
        <v>972</v>
      </c>
      <c r="AT975" s="71">
        <f t="shared" ca="1" si="525"/>
        <v>1.5438484309865573E-4</v>
      </c>
      <c r="AU975" s="72">
        <f t="shared" ca="1" si="527"/>
        <v>9.059659612918658E-3</v>
      </c>
      <c r="AV975" s="73">
        <f t="shared" ca="1" si="528"/>
        <v>1.0090596596129187</v>
      </c>
      <c r="AW975" s="74">
        <f ca="1">PRODUCT(AV$4:AV975)</f>
        <v>5987.8327090943867</v>
      </c>
      <c r="BO975" s="70">
        <f t="shared" si="523"/>
        <v>972</v>
      </c>
      <c r="BP975" s="171">
        <f t="shared" ca="1" si="531"/>
        <v>0.1143</v>
      </c>
      <c r="BQ975" s="172">
        <f t="shared" ca="1" si="529"/>
        <v>9.059659612918658E-3</v>
      </c>
      <c r="BR975" s="172">
        <f t="shared" ca="1" si="524"/>
        <v>1.6700533374641431E-4</v>
      </c>
    </row>
    <row r="976" spans="44:70">
      <c r="AR976" s="69">
        <f t="shared" si="526"/>
        <v>82</v>
      </c>
      <c r="AS976" s="70">
        <f t="shared" si="530"/>
        <v>973</v>
      </c>
      <c r="AT976" s="71">
        <f t="shared" ca="1" si="525"/>
        <v>1.5298616897078805E-4</v>
      </c>
      <c r="AU976" s="72">
        <f t="shared" ca="1" si="527"/>
        <v>9.059659612918658E-3</v>
      </c>
      <c r="AV976" s="73">
        <f t="shared" ca="1" si="528"/>
        <v>1.0090596596129187</v>
      </c>
      <c r="AW976" s="74">
        <f ca="1">PRODUCT(AV$4:AV976)</f>
        <v>6042.0804352578825</v>
      </c>
      <c r="BO976" s="70">
        <f t="shared" si="523"/>
        <v>973</v>
      </c>
      <c r="BP976" s="171">
        <f t="shared" ca="1" si="531"/>
        <v>0.1143</v>
      </c>
      <c r="BQ976" s="172">
        <f t="shared" ca="1" si="529"/>
        <v>9.059659612918658E-3</v>
      </c>
      <c r="BR976" s="172">
        <f t="shared" ca="1" si="524"/>
        <v>1.6550590656897192E-4</v>
      </c>
    </row>
    <row r="977" spans="44:70">
      <c r="AR977" s="69">
        <f t="shared" si="526"/>
        <v>82</v>
      </c>
      <c r="AS977" s="70">
        <f t="shared" si="530"/>
        <v>974</v>
      </c>
      <c r="AT977" s="71">
        <f t="shared" ca="1" si="525"/>
        <v>1.5160016635442825E-4</v>
      </c>
      <c r="AU977" s="72">
        <f t="shared" ca="1" si="527"/>
        <v>9.059659612918658E-3</v>
      </c>
      <c r="AV977" s="73">
        <f t="shared" ca="1" si="528"/>
        <v>1.0090596596129187</v>
      </c>
      <c r="AW977" s="74">
        <f ca="1">PRODUCT(AV$4:AV977)</f>
        <v>6096.8196273551939</v>
      </c>
      <c r="BO977" s="70">
        <f t="shared" si="523"/>
        <v>974</v>
      </c>
      <c r="BP977" s="171">
        <f t="shared" ca="1" si="531"/>
        <v>0.1143</v>
      </c>
      <c r="BQ977" s="172">
        <f t="shared" ca="1" si="529"/>
        <v>9.059659612918658E-3</v>
      </c>
      <c r="BR977" s="172">
        <f t="shared" ca="1" si="524"/>
        <v>1.6401994172719281E-4</v>
      </c>
    </row>
    <row r="978" spans="44:70">
      <c r="AR978" s="69">
        <f t="shared" si="526"/>
        <v>82</v>
      </c>
      <c r="AS978" s="70">
        <f t="shared" si="530"/>
        <v>975</v>
      </c>
      <c r="AT978" s="71">
        <f t="shared" ca="1" si="525"/>
        <v>1.5022672044999528E-4</v>
      </c>
      <c r="AU978" s="72">
        <f t="shared" ca="1" si="527"/>
        <v>9.059659612918658E-3</v>
      </c>
      <c r="AV978" s="73">
        <f t="shared" ca="1" si="528"/>
        <v>1.0090596596129187</v>
      </c>
      <c r="AW978" s="74">
        <f ca="1">PRODUCT(AV$4:AV978)</f>
        <v>6152.0547379003938</v>
      </c>
      <c r="BO978" s="70">
        <f t="shared" ref="BO978:BO1041" si="532">BO977+1</f>
        <v>975</v>
      </c>
      <c r="BP978" s="171">
        <f t="shared" ca="1" si="531"/>
        <v>0.1143</v>
      </c>
      <c r="BQ978" s="172">
        <f t="shared" ca="1" si="529"/>
        <v>9.059659612918658E-3</v>
      </c>
      <c r="BR978" s="172">
        <f t="shared" ref="BR978:BR1041" ca="1" si="533">BR977/(1+BQ978)</f>
        <v>1.625473183519316E-4</v>
      </c>
    </row>
    <row r="979" spans="44:70">
      <c r="AR979" s="69">
        <f t="shared" si="526"/>
        <v>82</v>
      </c>
      <c r="AS979" s="70">
        <f t="shared" si="530"/>
        <v>976</v>
      </c>
      <c r="AT979" s="71">
        <f t="shared" ca="1" si="525"/>
        <v>1.4886571749795323E-4</v>
      </c>
      <c r="AU979" s="72">
        <f t="shared" ca="1" si="527"/>
        <v>9.059659612918658E-3</v>
      </c>
      <c r="AV979" s="73">
        <f t="shared" ca="1" si="528"/>
        <v>1.0090596596129187</v>
      </c>
      <c r="AW979" s="74">
        <f ca="1">PRODUCT(AV$4:AV979)</f>
        <v>6207.7902597458151</v>
      </c>
      <c r="BO979" s="70">
        <f t="shared" si="532"/>
        <v>976</v>
      </c>
      <c r="BP979" s="171">
        <f t="shared" ca="1" si="531"/>
        <v>0.1143</v>
      </c>
      <c r="BQ979" s="172">
        <f t="shared" ca="1" si="529"/>
        <v>9.059659612918658E-3</v>
      </c>
      <c r="BR979" s="172">
        <f t="shared" ca="1" si="533"/>
        <v>1.6108791665924463E-4</v>
      </c>
    </row>
    <row r="980" spans="44:70">
      <c r="AR980" s="69">
        <f t="shared" si="526"/>
        <v>82</v>
      </c>
      <c r="AS980" s="70">
        <f t="shared" si="530"/>
        <v>977</v>
      </c>
      <c r="AT980" s="71">
        <f t="shared" ca="1" si="525"/>
        <v>1.4751704476938886E-4</v>
      </c>
      <c r="AU980" s="72">
        <f t="shared" ca="1" si="527"/>
        <v>9.059659612918658E-3</v>
      </c>
      <c r="AV980" s="73">
        <f t="shared" ca="1" si="528"/>
        <v>1.0090596596129187</v>
      </c>
      <c r="AW980" s="74">
        <f ca="1">PRODUCT(AV$4:AV980)</f>
        <v>6264.0307264475041</v>
      </c>
      <c r="BO980" s="70">
        <f t="shared" si="532"/>
        <v>977</v>
      </c>
      <c r="BP980" s="171">
        <f t="shared" ca="1" si="531"/>
        <v>0.1143</v>
      </c>
      <c r="BQ980" s="172">
        <f t="shared" ca="1" si="529"/>
        <v>9.059659612918658E-3</v>
      </c>
      <c r="BR980" s="172">
        <f t="shared" ca="1" si="533"/>
        <v>1.5964161794064676E-4</v>
      </c>
    </row>
    <row r="981" spans="44:70">
      <c r="AR981" s="69">
        <f t="shared" si="526"/>
        <v>82</v>
      </c>
      <c r="AS981" s="70">
        <f t="shared" si="530"/>
        <v>978</v>
      </c>
      <c r="AT981" s="71">
        <f t="shared" ca="1" si="525"/>
        <v>1.4618059055667451E-4</v>
      </c>
      <c r="AU981" s="72">
        <f t="shared" ca="1" si="527"/>
        <v>9.059659612918658E-3</v>
      </c>
      <c r="AV981" s="73">
        <f t="shared" ca="1" si="528"/>
        <v>1.0090596596129187</v>
      </c>
      <c r="AW981" s="74">
        <f ca="1">PRODUCT(AV$4:AV981)</f>
        <v>6320.7807126339821</v>
      </c>
      <c r="BO981" s="70">
        <f t="shared" si="532"/>
        <v>978</v>
      </c>
      <c r="BP981" s="171">
        <f t="shared" ca="1" si="531"/>
        <v>0.1143</v>
      </c>
      <c r="BQ981" s="172">
        <f t="shared" ca="1" si="529"/>
        <v>9.059659612918658E-3</v>
      </c>
      <c r="BR981" s="172">
        <f t="shared" ca="1" si="533"/>
        <v>1.5820830455345549E-4</v>
      </c>
    </row>
    <row r="982" spans="44:70">
      <c r="AR982" s="69">
        <f t="shared" si="526"/>
        <v>82</v>
      </c>
      <c r="AS982" s="70">
        <f t="shared" si="530"/>
        <v>979</v>
      </c>
      <c r="AT982" s="71">
        <f t="shared" ca="1" si="525"/>
        <v>1.448562441642156E-4</v>
      </c>
      <c r="AU982" s="72">
        <f t="shared" ca="1" si="527"/>
        <v>9.059659612918658E-3</v>
      </c>
      <c r="AV982" s="73">
        <f t="shared" ca="1" si="528"/>
        <v>1.0090596596129187</v>
      </c>
      <c r="AW982" s="74">
        <f ca="1">PRODUCT(AV$4:AV982)</f>
        <v>6378.0448343783473</v>
      </c>
      <c r="BO982" s="70">
        <f t="shared" si="532"/>
        <v>979</v>
      </c>
      <c r="BP982" s="171">
        <f t="shared" ca="1" si="531"/>
        <v>0.1143</v>
      </c>
      <c r="BQ982" s="172">
        <f t="shared" ca="1" si="529"/>
        <v>9.059659612918658E-3</v>
      </c>
      <c r="BR982" s="172">
        <f t="shared" ca="1" si="533"/>
        <v>1.5678785991122185E-4</v>
      </c>
    </row>
    <row r="983" spans="44:70">
      <c r="AR983" s="69">
        <f t="shared" si="526"/>
        <v>82</v>
      </c>
      <c r="AS983" s="70">
        <f t="shared" si="530"/>
        <v>980</v>
      </c>
      <c r="AT983" s="71">
        <f t="shared" ref="AT983:AT1046" ca="1" si="534">(1-AU983)*AT982</f>
        <v>1.4354389589928197E-4</v>
      </c>
      <c r="AU983" s="72">
        <f t="shared" ca="1" si="527"/>
        <v>9.059659612918658E-3</v>
      </c>
      <c r="AV983" s="73">
        <f t="shared" ca="1" si="528"/>
        <v>1.0090596596129187</v>
      </c>
      <c r="AW983" s="74">
        <f ca="1">PRODUCT(AV$4:AV983)</f>
        <v>6435.8277495737493</v>
      </c>
      <c r="BO983" s="70">
        <f t="shared" si="532"/>
        <v>980</v>
      </c>
      <c r="BP983" s="171">
        <f t="shared" ca="1" si="531"/>
        <v>0.1143</v>
      </c>
      <c r="BQ983" s="172">
        <f t="shared" ca="1" si="529"/>
        <v>9.059659612918658E-3</v>
      </c>
      <c r="BR983" s="172">
        <f t="shared" ca="1" si="533"/>
        <v>1.5538016847424721E-4</v>
      </c>
    </row>
    <row r="984" spans="44:70">
      <c r="AR984" s="69">
        <f t="shared" si="526"/>
        <v>82</v>
      </c>
      <c r="AS984" s="70">
        <f t="shared" si="530"/>
        <v>981</v>
      </c>
      <c r="AT984" s="71">
        <f t="shared" ca="1" si="534"/>
        <v>1.4224343706292224E-4</v>
      </c>
      <c r="AU984" s="72">
        <f t="shared" ca="1" si="527"/>
        <v>9.059659612918658E-3</v>
      </c>
      <c r="AV984" s="73">
        <f t="shared" ca="1" si="528"/>
        <v>1.0090596596129187</v>
      </c>
      <c r="AW984" s="74">
        <f ca="1">PRODUCT(AV$4:AV984)</f>
        <v>6494.1341583122639</v>
      </c>
      <c r="BO984" s="70">
        <f t="shared" si="532"/>
        <v>981</v>
      </c>
      <c r="BP984" s="171">
        <f t="shared" ca="1" si="531"/>
        <v>0.1143</v>
      </c>
      <c r="BQ984" s="172">
        <f t="shared" ca="1" si="529"/>
        <v>9.059659612918658E-3</v>
      </c>
      <c r="BR984" s="172">
        <f t="shared" ca="1" si="533"/>
        <v>1.5398511574018524E-4</v>
      </c>
    </row>
    <row r="985" spans="44:70">
      <c r="AR985" s="69">
        <f t="shared" si="526"/>
        <v>82</v>
      </c>
      <c r="AS985" s="70">
        <f t="shared" si="530"/>
        <v>982</v>
      </c>
      <c r="AT985" s="71">
        <f t="shared" ca="1" si="534"/>
        <v>1.4095475994096055E-4</v>
      </c>
      <c r="AU985" s="72">
        <f t="shared" ca="1" si="527"/>
        <v>9.059659612918658E-3</v>
      </c>
      <c r="AV985" s="73">
        <f t="shared" ca="1" si="528"/>
        <v>1.0090596596129187</v>
      </c>
      <c r="AW985" s="74">
        <f ca="1">PRODUCT(AV$4:AV985)</f>
        <v>6552.9688032672011</v>
      </c>
      <c r="BO985" s="70">
        <f t="shared" si="532"/>
        <v>982</v>
      </c>
      <c r="BP985" s="171">
        <f t="shared" ca="1" si="531"/>
        <v>0.1143</v>
      </c>
      <c r="BQ985" s="172">
        <f t="shared" ca="1" si="529"/>
        <v>9.059659612918658E-3</v>
      </c>
      <c r="BR985" s="172">
        <f t="shared" ca="1" si="533"/>
        <v>1.5260258823472821E-4</v>
      </c>
    </row>
    <row r="986" spans="44:70">
      <c r="AR986" s="69">
        <f t="shared" si="526"/>
        <v>82</v>
      </c>
      <c r="AS986" s="70">
        <f t="shared" si="530"/>
        <v>983</v>
      </c>
      <c r="AT986" s="71">
        <f t="shared" ca="1" si="534"/>
        <v>1.3967775779507479E-4</v>
      </c>
      <c r="AU986" s="72">
        <f t="shared" ca="1" si="527"/>
        <v>9.059659612918658E-3</v>
      </c>
      <c r="AV986" s="73">
        <f t="shared" ca="1" si="528"/>
        <v>1.0090596596129187</v>
      </c>
      <c r="AW986" s="74">
        <f ca="1">PRODUCT(AV$4:AV986)</f>
        <v>6612.336470078877</v>
      </c>
      <c r="BO986" s="70">
        <f t="shared" si="532"/>
        <v>983</v>
      </c>
      <c r="BP986" s="171">
        <f t="shared" ca="1" si="531"/>
        <v>0.1143</v>
      </c>
      <c r="BQ986" s="172">
        <f t="shared" ca="1" si="529"/>
        <v>9.059659612918658E-3</v>
      </c>
      <c r="BR986" s="172">
        <f t="shared" ca="1" si="533"/>
        <v>1.5123247350237693E-4</v>
      </c>
    </row>
    <row r="987" spans="44:70">
      <c r="AR987" s="69">
        <f t="shared" si="526"/>
        <v>82</v>
      </c>
      <c r="AS987" s="70">
        <f t="shared" si="530"/>
        <v>984</v>
      </c>
      <c r="AT987" s="71">
        <f t="shared" ca="1" si="534"/>
        <v>1.3841232485395572E-4</v>
      </c>
      <c r="AU987" s="72">
        <f t="shared" ca="1" si="527"/>
        <v>9.059659612918658E-3</v>
      </c>
      <c r="AV987" s="73">
        <f t="shared" ca="1" si="528"/>
        <v>1.0090596596129187</v>
      </c>
      <c r="AW987" s="74">
        <f ca="1">PRODUCT(AV$4:AV987)</f>
        <v>6672.2419877438797</v>
      </c>
      <c r="BO987" s="70">
        <f t="shared" si="532"/>
        <v>984</v>
      </c>
      <c r="BP987" s="171">
        <f t="shared" ca="1" si="531"/>
        <v>0.1143</v>
      </c>
      <c r="BQ987" s="172">
        <f t="shared" ca="1" si="529"/>
        <v>9.059659612918658E-3</v>
      </c>
      <c r="BR987" s="172">
        <f t="shared" ca="1" si="533"/>
        <v>1.4987466009729357E-4</v>
      </c>
    </row>
    <row r="988" spans="44:70">
      <c r="AR988" s="69">
        <f t="shared" si="526"/>
        <v>83</v>
      </c>
      <c r="AS988" s="70">
        <f t="shared" si="530"/>
        <v>985</v>
      </c>
      <c r="AT988" s="71">
        <f t="shared" ca="1" si="534"/>
        <v>1.3715835630454616E-4</v>
      </c>
      <c r="AU988" s="72">
        <f t="shared" ca="1" si="527"/>
        <v>9.059659612918658E-3</v>
      </c>
      <c r="AV988" s="73">
        <f t="shared" ca="1" si="528"/>
        <v>1.0090596596129187</v>
      </c>
      <c r="AW988" s="74">
        <f ca="1">PRODUCT(AV$4:AV988)</f>
        <v>6732.6902290078633</v>
      </c>
      <c r="BO988" s="70">
        <f t="shared" si="532"/>
        <v>985</v>
      </c>
      <c r="BP988" s="171">
        <f t="shared" ca="1" si="531"/>
        <v>0.1143</v>
      </c>
      <c r="BQ988" s="172">
        <f t="shared" ca="1" si="529"/>
        <v>9.059659612918658E-3</v>
      </c>
      <c r="BR988" s="172">
        <f t="shared" ca="1" si="533"/>
        <v>1.4852903757423658E-4</v>
      </c>
    </row>
    <row r="989" spans="44:70">
      <c r="AR989" s="69">
        <f t="shared" si="526"/>
        <v>83</v>
      </c>
      <c r="AS989" s="70">
        <f t="shared" si="530"/>
        <v>986</v>
      </c>
      <c r="AT989" s="71">
        <f t="shared" ca="1" si="534"/>
        <v>1.3591574828335955E-4</v>
      </c>
      <c r="AU989" s="72">
        <f t="shared" ca="1" si="527"/>
        <v>9.059659612918658E-3</v>
      </c>
      <c r="AV989" s="73">
        <f t="shared" ca="1" si="528"/>
        <v>1.0090596596129187</v>
      </c>
      <c r="AW989" s="74">
        <f ca="1">PRODUCT(AV$4:AV989)</f>
        <v>6793.6861107618979</v>
      </c>
      <c r="BO989" s="70">
        <f t="shared" si="532"/>
        <v>986</v>
      </c>
      <c r="BP989" s="171">
        <f t="shared" ca="1" si="531"/>
        <v>0.1143</v>
      </c>
      <c r="BQ989" s="172">
        <f t="shared" ca="1" si="529"/>
        <v>9.059659612918658E-3</v>
      </c>
      <c r="BR989" s="172">
        <f t="shared" ca="1" si="533"/>
        <v>1.4719549647957704E-4</v>
      </c>
    </row>
    <row r="990" spans="44:70">
      <c r="AR990" s="69">
        <f t="shared" si="526"/>
        <v>83</v>
      </c>
      <c r="AS990" s="70">
        <f t="shared" si="530"/>
        <v>987</v>
      </c>
      <c r="AT990" s="71">
        <f t="shared" ca="1" si="534"/>
        <v>1.3468439786787719E-4</v>
      </c>
      <c r="AU990" s="72">
        <f t="shared" ca="1" si="527"/>
        <v>9.059659612918658E-3</v>
      </c>
      <c r="AV990" s="73">
        <f t="shared" ca="1" si="528"/>
        <v>1.0090596596129187</v>
      </c>
      <c r="AW990" s="74">
        <f ca="1">PRODUCT(AV$4:AV990)</f>
        <v>6855.2345944424142</v>
      </c>
      <c r="BO990" s="70">
        <f t="shared" si="532"/>
        <v>987</v>
      </c>
      <c r="BP990" s="171">
        <f t="shared" ca="1" si="531"/>
        <v>0.1143</v>
      </c>
      <c r="BQ990" s="172">
        <f t="shared" ca="1" si="529"/>
        <v>9.059659612918658E-3</v>
      </c>
      <c r="BR990" s="172">
        <f t="shared" ca="1" si="533"/>
        <v>1.4587392834239566E-4</v>
      </c>
    </row>
    <row r="991" spans="44:70">
      <c r="AR991" s="69">
        <f t="shared" si="526"/>
        <v>83</v>
      </c>
      <c r="AS991" s="70">
        <f t="shared" si="530"/>
        <v>988</v>
      </c>
      <c r="AT991" s="71">
        <f t="shared" ca="1" si="534"/>
        <v>1.3346420306802333E-4</v>
      </c>
      <c r="AU991" s="72">
        <f t="shared" ca="1" si="527"/>
        <v>9.059659612918658E-3</v>
      </c>
      <c r="AV991" s="73">
        <f t="shared" ca="1" si="528"/>
        <v>1.0090596596129187</v>
      </c>
      <c r="AW991" s="74">
        <f ca="1">PRODUCT(AV$4:AV991)</f>
        <v>6917.3406864347671</v>
      </c>
      <c r="BO991" s="70">
        <f t="shared" si="532"/>
        <v>988</v>
      </c>
      <c r="BP991" s="171">
        <f t="shared" ca="1" si="531"/>
        <v>0.1143</v>
      </c>
      <c r="BQ991" s="172">
        <f t="shared" ca="1" si="529"/>
        <v>9.059659612918658E-3</v>
      </c>
      <c r="BR991" s="172">
        <f t="shared" ca="1" si="533"/>
        <v>1.4456422566565963E-4</v>
      </c>
    </row>
    <row r="992" spans="44:70">
      <c r="AR992" s="69">
        <f t="shared" si="526"/>
        <v>83</v>
      </c>
      <c r="AS992" s="70">
        <f t="shared" si="530"/>
        <v>989</v>
      </c>
      <c r="AT992" s="71">
        <f t="shared" ca="1" si="534"/>
        <v>1.3225506281771759E-4</v>
      </c>
      <c r="AU992" s="72">
        <f t="shared" ca="1" si="527"/>
        <v>9.059659612918658E-3</v>
      </c>
      <c r="AV992" s="73">
        <f t="shared" ca="1" si="528"/>
        <v>1.0090596596129187</v>
      </c>
      <c r="AW992" s="74">
        <f ca="1">PRODUCT(AV$4:AV992)</f>
        <v>6980.0094384804588</v>
      </c>
      <c r="BO992" s="70">
        <f t="shared" si="532"/>
        <v>989</v>
      </c>
      <c r="BP992" s="171">
        <f t="shared" ca="1" si="531"/>
        <v>0.1143</v>
      </c>
      <c r="BQ992" s="172">
        <f t="shared" ca="1" si="529"/>
        <v>9.059659612918658E-3</v>
      </c>
      <c r="BR992" s="172">
        <f t="shared" ca="1" si="533"/>
        <v>1.4326628191747883E-4</v>
      </c>
    </row>
    <row r="993" spans="44:70">
      <c r="AR993" s="69">
        <f t="shared" si="526"/>
        <v>83</v>
      </c>
      <c r="AS993" s="70">
        <f t="shared" si="530"/>
        <v>990</v>
      </c>
      <c r="AT993" s="71">
        <f t="shared" ca="1" si="534"/>
        <v>1.3105687696650389E-4</v>
      </c>
      <c r="AU993" s="72">
        <f t="shared" ca="1" si="527"/>
        <v>9.059659612918658E-3</v>
      </c>
      <c r="AV993" s="73">
        <f t="shared" ca="1" si="528"/>
        <v>1.0090596596129187</v>
      </c>
      <c r="AW993" s="74">
        <f ca="1">PRODUCT(AV$4:AV993)</f>
        <v>7043.2459480880516</v>
      </c>
      <c r="BO993" s="70">
        <f t="shared" si="532"/>
        <v>990</v>
      </c>
      <c r="BP993" s="171">
        <f t="shared" ca="1" si="531"/>
        <v>0.1143</v>
      </c>
      <c r="BQ993" s="172">
        <f t="shared" ca="1" si="529"/>
        <v>9.059659612918658E-3</v>
      </c>
      <c r="BR993" s="172">
        <f t="shared" ca="1" si="533"/>
        <v>1.4197999152244044E-4</v>
      </c>
    </row>
    <row r="994" spans="44:70">
      <c r="AR994" s="69">
        <f t="shared" si="526"/>
        <v>83</v>
      </c>
      <c r="AS994" s="70">
        <f t="shared" si="530"/>
        <v>991</v>
      </c>
      <c r="AT994" s="71">
        <f t="shared" ca="1" si="534"/>
        <v>1.2986954627125521E-4</v>
      </c>
      <c r="AU994" s="72">
        <f t="shared" ca="1" si="527"/>
        <v>9.059659612918658E-3</v>
      </c>
      <c r="AV994" s="73">
        <f t="shared" ca="1" si="528"/>
        <v>1.0090596596129187</v>
      </c>
      <c r="AW994" s="74">
        <f ca="1">PRODUCT(AV$4:AV994)</f>
        <v>7107.0553589477977</v>
      </c>
      <c r="BO994" s="70">
        <f t="shared" si="532"/>
        <v>991</v>
      </c>
      <c r="BP994" s="171">
        <f t="shared" ca="1" si="531"/>
        <v>0.1143</v>
      </c>
      <c r="BQ994" s="172">
        <f t="shared" ca="1" si="529"/>
        <v>9.059659612918658E-3</v>
      </c>
      <c r="BR994" s="172">
        <f t="shared" ca="1" si="533"/>
        <v>1.4070524985302139E-4</v>
      </c>
    </row>
    <row r="995" spans="44:70">
      <c r="AR995" s="69">
        <f t="shared" si="526"/>
        <v>83</v>
      </c>
      <c r="AS995" s="70">
        <f t="shared" si="530"/>
        <v>992</v>
      </c>
      <c r="AT995" s="71">
        <f t="shared" ca="1" si="534"/>
        <v>1.2869297238795346E-4</v>
      </c>
      <c r="AU995" s="72">
        <f t="shared" ca="1" si="527"/>
        <v>9.059659612918658E-3</v>
      </c>
      <c r="AV995" s="73">
        <f t="shared" ca="1" si="528"/>
        <v>1.0090596596129187</v>
      </c>
      <c r="AW995" s="74">
        <f ca="1">PRODUCT(AV$4:AV995)</f>
        <v>7171.442861350034</v>
      </c>
      <c r="BO995" s="70">
        <f t="shared" si="532"/>
        <v>992</v>
      </c>
      <c r="BP995" s="171">
        <f t="shared" ca="1" si="531"/>
        <v>0.1143</v>
      </c>
      <c r="BQ995" s="172">
        <f t="shared" ca="1" si="529"/>
        <v>9.059659612918658E-3</v>
      </c>
      <c r="BR995" s="172">
        <f t="shared" ca="1" si="533"/>
        <v>1.3944195322107789E-4</v>
      </c>
    </row>
    <row r="996" spans="44:70">
      <c r="AR996" s="69">
        <f t="shared" si="526"/>
        <v>83</v>
      </c>
      <c r="AS996" s="70">
        <f t="shared" si="530"/>
        <v>993</v>
      </c>
      <c r="AT996" s="71">
        <f t="shared" ca="1" si="534"/>
        <v>1.2752705786354387E-4</v>
      </c>
      <c r="AU996" s="72">
        <f t="shared" ca="1" si="527"/>
        <v>9.059659612918658E-3</v>
      </c>
      <c r="AV996" s="73">
        <f t="shared" ca="1" si="528"/>
        <v>1.0090596596129187</v>
      </c>
      <c r="AW996" s="74">
        <f ca="1">PRODUCT(AV$4:AV996)</f>
        <v>7236.4136926073606</v>
      </c>
      <c r="BO996" s="70">
        <f t="shared" si="532"/>
        <v>993</v>
      </c>
      <c r="BP996" s="171">
        <f t="shared" ca="1" si="531"/>
        <v>0.1143</v>
      </c>
      <c r="BQ996" s="172">
        <f t="shared" ca="1" si="529"/>
        <v>9.059659612918658E-3</v>
      </c>
      <c r="BR996" s="172">
        <f t="shared" ca="1" si="533"/>
        <v>1.3818999886941141E-4</v>
      </c>
    </row>
    <row r="997" spans="44:70">
      <c r="AR997" s="69">
        <f t="shared" si="526"/>
        <v>83</v>
      </c>
      <c r="AS997" s="70">
        <f t="shared" si="530"/>
        <v>994</v>
      </c>
      <c r="AT997" s="71">
        <f t="shared" ca="1" si="534"/>
        <v>1.2637170612786317E-4</v>
      </c>
      <c r="AU997" s="72">
        <f t="shared" ca="1" si="527"/>
        <v>9.059659612918658E-3</v>
      </c>
      <c r="AV997" s="73">
        <f t="shared" ca="1" si="528"/>
        <v>1.0090596596129187</v>
      </c>
      <c r="AW997" s="74">
        <f ca="1">PRODUCT(AV$4:AV997)</f>
        <v>7301.973137480647</v>
      </c>
      <c r="BO997" s="70">
        <f t="shared" si="532"/>
        <v>994</v>
      </c>
      <c r="BP997" s="171">
        <f t="shared" ca="1" si="531"/>
        <v>0.1143</v>
      </c>
      <c r="BQ997" s="172">
        <f t="shared" ca="1" si="529"/>
        <v>9.059659612918658E-3</v>
      </c>
      <c r="BR997" s="172">
        <f t="shared" ca="1" si="533"/>
        <v>1.369492849634103E-4</v>
      </c>
    </row>
    <row r="998" spans="44:70">
      <c r="AR998" s="69">
        <f t="shared" si="526"/>
        <v>83</v>
      </c>
      <c r="AS998" s="70">
        <f t="shared" si="530"/>
        <v>995</v>
      </c>
      <c r="AT998" s="71">
        <f t="shared" ca="1" si="534"/>
        <v>1.2522682148564094E-4</v>
      </c>
      <c r="AU998" s="72">
        <f t="shared" ca="1" si="527"/>
        <v>9.059659612918658E-3</v>
      </c>
      <c r="AV998" s="73">
        <f t="shared" ca="1" si="528"/>
        <v>1.0090596596129187</v>
      </c>
      <c r="AW998" s="74">
        <f ca="1">PRODUCT(AV$4:AV998)</f>
        <v>7368.1265286088974</v>
      </c>
      <c r="BO998" s="70">
        <f t="shared" si="532"/>
        <v>995</v>
      </c>
      <c r="BP998" s="171">
        <f t="shared" ca="1" si="531"/>
        <v>0.1143</v>
      </c>
      <c r="BQ998" s="172">
        <f t="shared" ca="1" si="529"/>
        <v>9.059659612918658E-3</v>
      </c>
      <c r="BR998" s="172">
        <f t="shared" ca="1" si="533"/>
        <v>1.3571971058276658E-4</v>
      </c>
    </row>
    <row r="999" spans="44:70">
      <c r="AR999" s="69">
        <f t="shared" si="526"/>
        <v>83</v>
      </c>
      <c r="AS999" s="70">
        <f t="shared" si="530"/>
        <v>996</v>
      </c>
      <c r="AT999" s="71">
        <f t="shared" ca="1" si="534"/>
        <v>1.2409230910857331E-4</v>
      </c>
      <c r="AU999" s="72">
        <f t="shared" ca="1" si="527"/>
        <v>9.059659612918658E-3</v>
      </c>
      <c r="AV999" s="73">
        <f t="shared" ca="1" si="528"/>
        <v>1.0090596596129187</v>
      </c>
      <c r="AW999" s="74">
        <f ca="1">PRODUCT(AV$4:AV999)</f>
        <v>7434.87924694301</v>
      </c>
      <c r="BO999" s="70">
        <f t="shared" si="532"/>
        <v>996</v>
      </c>
      <c r="BP999" s="171">
        <f t="shared" ca="1" si="531"/>
        <v>0.1143</v>
      </c>
      <c r="BQ999" s="172">
        <f t="shared" ca="1" si="529"/>
        <v>9.059659612918658E-3</v>
      </c>
      <c r="BR999" s="172">
        <f t="shared" ca="1" si="533"/>
        <v>1.3450117571326702E-4</v>
      </c>
    </row>
    <row r="1000" spans="44:70">
      <c r="AR1000" s="69">
        <f t="shared" si="526"/>
        <v>84</v>
      </c>
      <c r="AS1000" s="70">
        <f t="shared" si="530"/>
        <v>997</v>
      </c>
      <c r="AT1000" s="71">
        <f t="shared" ca="1" si="534"/>
        <v>1.2296807502746855E-4</v>
      </c>
      <c r="AU1000" s="72">
        <f t="shared" ca="1" si="527"/>
        <v>9.059659612918658E-3</v>
      </c>
      <c r="AV1000" s="73">
        <f t="shared" ca="1" si="528"/>
        <v>1.0090596596129187</v>
      </c>
      <c r="AW1000" s="74">
        <f ca="1">PRODUCT(AV$4:AV1000)</f>
        <v>7502.2367221834666</v>
      </c>
      <c r="BO1000" s="70">
        <f t="shared" si="532"/>
        <v>997</v>
      </c>
      <c r="BP1000" s="171">
        <f t="shared" ca="1" si="531"/>
        <v>0.1143</v>
      </c>
      <c r="BQ1000" s="172">
        <f t="shared" ca="1" si="529"/>
        <v>9.059659612918658E-3</v>
      </c>
      <c r="BR1000" s="172">
        <f t="shared" ca="1" si="533"/>
        <v>1.3329358123865786E-4</v>
      </c>
    </row>
    <row r="1001" spans="44:70">
      <c r="AR1001" s="69">
        <f t="shared" si="526"/>
        <v>84</v>
      </c>
      <c r="AS1001" s="70">
        <f t="shared" si="530"/>
        <v>998</v>
      </c>
      <c r="AT1001" s="71">
        <f t="shared" ca="1" si="534"/>
        <v>1.2185402612446384E-4</v>
      </c>
      <c r="AU1001" s="72">
        <f t="shared" ca="1" si="527"/>
        <v>9.059659612918658E-3</v>
      </c>
      <c r="AV1001" s="73">
        <f t="shared" ca="1" si="528"/>
        <v>1.0090596596129187</v>
      </c>
      <c r="AW1001" s="74">
        <f ca="1">PRODUCT(AV$4:AV1001)</f>
        <v>7570.2044332219875</v>
      </c>
      <c r="BO1001" s="70">
        <f t="shared" si="532"/>
        <v>998</v>
      </c>
      <c r="BP1001" s="171">
        <f t="shared" ca="1" si="531"/>
        <v>0.1143</v>
      </c>
      <c r="BQ1001" s="172">
        <f t="shared" ca="1" si="529"/>
        <v>9.059659612918658E-3</v>
      </c>
      <c r="BR1001" s="172">
        <f t="shared" ca="1" si="533"/>
        <v>1.3209682893258271E-4</v>
      </c>
    </row>
    <row r="1002" spans="44:70">
      <c r="AR1002" s="69">
        <f t="shared" si="526"/>
        <v>84</v>
      </c>
      <c r="AS1002" s="70">
        <f t="shared" si="530"/>
        <v>999</v>
      </c>
      <c r="AT1002" s="71">
        <f t="shared" ca="1" si="534"/>
        <v>1.2075007012531251E-4</v>
      </c>
      <c r="AU1002" s="72">
        <f t="shared" ca="1" si="527"/>
        <v>9.059659612918658E-3</v>
      </c>
      <c r="AV1002" s="73">
        <f t="shared" ca="1" si="528"/>
        <v>1.0090596596129187</v>
      </c>
      <c r="AW1002" s="74">
        <f ca="1">PRODUCT(AV$4:AV1002)</f>
        <v>7638.7879085871864</v>
      </c>
      <c r="BO1002" s="70">
        <f t="shared" si="532"/>
        <v>999</v>
      </c>
      <c r="BP1002" s="171">
        <f t="shared" ca="1" si="531"/>
        <v>0.1143</v>
      </c>
      <c r="BQ1002" s="172">
        <f t="shared" ca="1" si="529"/>
        <v>9.059659612918658E-3</v>
      </c>
      <c r="BR1002" s="172">
        <f t="shared" ca="1" si="533"/>
        <v>1.3091082145059277E-4</v>
      </c>
    </row>
    <row r="1003" spans="44:70">
      <c r="AR1003" s="69">
        <f t="shared" si="526"/>
        <v>84</v>
      </c>
      <c r="AS1003" s="70">
        <f t="shared" si="530"/>
        <v>1000</v>
      </c>
      <c r="AT1003" s="71">
        <f t="shared" ca="1" si="534"/>
        <v>1.1965611559174112E-4</v>
      </c>
      <c r="AU1003" s="72">
        <f t="shared" ca="1" si="527"/>
        <v>9.059659612918658E-3</v>
      </c>
      <c r="AV1003" s="73">
        <f t="shared" ca="1" si="528"/>
        <v>1.0090596596129187</v>
      </c>
      <c r="AW1003" s="74">
        <f ca="1">PRODUCT(AV$4:AV1003)</f>
        <v>7707.9927268942647</v>
      </c>
      <c r="BO1003" s="70">
        <f t="shared" si="532"/>
        <v>1000</v>
      </c>
      <c r="BP1003" s="171">
        <f t="shared" ca="1" si="531"/>
        <v>0.1143</v>
      </c>
      <c r="BQ1003" s="172">
        <f t="shared" ca="1" si="529"/>
        <v>9.059659612918658E-3</v>
      </c>
      <c r="BR1003" s="172">
        <f t="shared" ca="1" si="533"/>
        <v>1.2973546232222875E-4</v>
      </c>
    </row>
    <row r="1004" spans="44:70">
      <c r="AR1004" s="69">
        <f t="shared" si="526"/>
        <v>84</v>
      </c>
      <c r="AS1004" s="70">
        <f t="shared" si="530"/>
        <v>1001</v>
      </c>
      <c r="AT1004" s="71">
        <f t="shared" ca="1" si="534"/>
        <v>1.185720719138759E-4</v>
      </c>
      <c r="AU1004" s="72">
        <f t="shared" ca="1" si="527"/>
        <v>9.059659612918658E-3</v>
      </c>
      <c r="AV1004" s="73">
        <f t="shared" ca="1" si="528"/>
        <v>1.0090596596129187</v>
      </c>
      <c r="AW1004" s="74">
        <f ca="1">PRODUCT(AV$4:AV1004)</f>
        <v>7777.824517298779</v>
      </c>
      <c r="BO1004" s="70">
        <f t="shared" si="532"/>
        <v>1001</v>
      </c>
      <c r="BP1004" s="171">
        <f t="shared" ca="1" si="531"/>
        <v>0.1143</v>
      </c>
      <c r="BQ1004" s="172">
        <f t="shared" ca="1" si="529"/>
        <v>9.059659612918658E-3</v>
      </c>
      <c r="BR1004" s="172">
        <f t="shared" ca="1" si="533"/>
        <v>1.2857065594317391E-4</v>
      </c>
    </row>
    <row r="1005" spans="44:70">
      <c r="AR1005" s="69">
        <f t="shared" si="526"/>
        <v>84</v>
      </c>
      <c r="AS1005" s="70">
        <f t="shared" si="530"/>
        <v>1002</v>
      </c>
      <c r="AT1005" s="71">
        <f t="shared" ca="1" si="534"/>
        <v>1.1749784930273767E-4</v>
      </c>
      <c r="AU1005" s="72">
        <f t="shared" ca="1" si="527"/>
        <v>9.059659612918658E-3</v>
      </c>
      <c r="AV1005" s="73">
        <f t="shared" ca="1" si="528"/>
        <v>1.0090596596129187</v>
      </c>
      <c r="AW1005" s="74">
        <f ca="1">PRODUCT(AV$4:AV1005)</f>
        <v>7848.2889599545197</v>
      </c>
      <c r="BO1005" s="70">
        <f t="shared" si="532"/>
        <v>1002</v>
      </c>
      <c r="BP1005" s="171">
        <f t="shared" ca="1" si="531"/>
        <v>0.1143</v>
      </c>
      <c r="BQ1005" s="172">
        <f t="shared" ca="1" si="529"/>
        <v>9.059659612918658E-3</v>
      </c>
      <c r="BR1005" s="172">
        <f t="shared" ca="1" si="533"/>
        <v>1.274163075674776E-4</v>
      </c>
    </row>
    <row r="1006" spans="44:70">
      <c r="AR1006" s="69">
        <f t="shared" si="526"/>
        <v>84</v>
      </c>
      <c r="AS1006" s="70">
        <f t="shared" si="530"/>
        <v>1003</v>
      </c>
      <c r="AT1006" s="71">
        <f t="shared" ca="1" si="534"/>
        <v>1.1643335878280485E-4</v>
      </c>
      <c r="AU1006" s="72">
        <f t="shared" ca="1" si="527"/>
        <v>9.059659612918658E-3</v>
      </c>
      <c r="AV1006" s="73">
        <f t="shared" ca="1" si="528"/>
        <v>1.0090596596129187</v>
      </c>
      <c r="AW1006" s="74">
        <f ca="1">PRODUCT(AV$4:AV1006)</f>
        <v>7919.3917864755349</v>
      </c>
      <c r="BO1006" s="70">
        <f t="shared" si="532"/>
        <v>1003</v>
      </c>
      <c r="BP1006" s="171">
        <f t="shared" ca="1" si="531"/>
        <v>0.1143</v>
      </c>
      <c r="BQ1006" s="172">
        <f t="shared" ca="1" si="529"/>
        <v>9.059659612918658E-3</v>
      </c>
      <c r="BR1006" s="172">
        <f t="shared" ca="1" si="533"/>
        <v>1.2627232329984856E-4</v>
      </c>
    </row>
    <row r="1007" spans="44:70">
      <c r="AR1007" s="69">
        <f t="shared" si="526"/>
        <v>84</v>
      </c>
      <c r="AS1007" s="70">
        <f t="shared" si="530"/>
        <v>1004</v>
      </c>
      <c r="AT1007" s="71">
        <f t="shared" ca="1" si="534"/>
        <v>1.153785121846438E-4</v>
      </c>
      <c r="AU1007" s="72">
        <f t="shared" ca="1" si="527"/>
        <v>9.059659612918658E-3</v>
      </c>
      <c r="AV1007" s="73">
        <f t="shared" ca="1" si="528"/>
        <v>1.0090596596129187</v>
      </c>
      <c r="AW1007" s="74">
        <f ca="1">PRODUCT(AV$4:AV1007)</f>
        <v>7991.138780402347</v>
      </c>
      <c r="BO1007" s="70">
        <f t="shared" si="532"/>
        <v>1004</v>
      </c>
      <c r="BP1007" s="171">
        <f t="shared" ca="1" si="531"/>
        <v>0.1143</v>
      </c>
      <c r="BQ1007" s="172">
        <f t="shared" ca="1" si="529"/>
        <v>9.059659612918658E-3</v>
      </c>
      <c r="BR1007" s="172">
        <f t="shared" ca="1" si="533"/>
        <v>1.2513861008801738E-4</v>
      </c>
    </row>
    <row r="1008" spans="44:70">
      <c r="AR1008" s="69">
        <f t="shared" si="526"/>
        <v>84</v>
      </c>
      <c r="AS1008" s="70">
        <f t="shared" si="530"/>
        <v>1005</v>
      </c>
      <c r="AT1008" s="71">
        <f t="shared" ca="1" si="534"/>
        <v>1.1433322213760594E-4</v>
      </c>
      <c r="AU1008" s="72">
        <f t="shared" ca="1" si="527"/>
        <v>9.059659612918658E-3</v>
      </c>
      <c r="AV1008" s="73">
        <f t="shared" ca="1" si="528"/>
        <v>1.0090596596129187</v>
      </c>
      <c r="AW1008" s="74">
        <f ca="1">PRODUCT(AV$4:AV1008)</f>
        <v>8063.5357776723858</v>
      </c>
      <c r="BO1008" s="70">
        <f t="shared" si="532"/>
        <v>1005</v>
      </c>
      <c r="BP1008" s="171">
        <f t="shared" ca="1" si="531"/>
        <v>0.1143</v>
      </c>
      <c r="BQ1008" s="172">
        <f t="shared" ca="1" si="529"/>
        <v>9.059659612918658E-3</v>
      </c>
      <c r="BR1008" s="172">
        <f t="shared" ca="1" si="533"/>
        <v>1.2401507571516764E-4</v>
      </c>
    </row>
    <row r="1009" spans="44:70">
      <c r="AR1009" s="69">
        <f t="shared" si="526"/>
        <v>84</v>
      </c>
      <c r="AS1009" s="70">
        <f t="shared" si="530"/>
        <v>1006</v>
      </c>
      <c r="AT1009" s="71">
        <f t="shared" ca="1" si="534"/>
        <v>1.1329740206259101E-4</v>
      </c>
      <c r="AU1009" s="72">
        <f t="shared" ca="1" si="527"/>
        <v>9.059659612918658E-3</v>
      </c>
      <c r="AV1009" s="73">
        <f t="shared" ca="1" si="528"/>
        <v>1.0090596596129187</v>
      </c>
      <c r="AW1009" s="74">
        <f ca="1">PRODUCT(AV$4:AV1009)</f>
        <v>8136.5886670946893</v>
      </c>
      <c r="BO1009" s="70">
        <f t="shared" si="532"/>
        <v>1006</v>
      </c>
      <c r="BP1009" s="171">
        <f t="shared" ca="1" si="531"/>
        <v>0.1143</v>
      </c>
      <c r="BQ1009" s="172">
        <f t="shared" ca="1" si="529"/>
        <v>9.059659612918658E-3</v>
      </c>
      <c r="BR1009" s="172">
        <f t="shared" ca="1" si="533"/>
        <v>1.2290162879243489E-4</v>
      </c>
    </row>
    <row r="1010" spans="44:70">
      <c r="AR1010" s="69">
        <f t="shared" si="526"/>
        <v>84</v>
      </c>
      <c r="AS1010" s="70">
        <f t="shared" si="530"/>
        <v>1007</v>
      </c>
      <c r="AT1010" s="71">
        <f t="shared" ca="1" si="534"/>
        <v>1.1227096616487595E-4</v>
      </c>
      <c r="AU1010" s="72">
        <f t="shared" ca="1" si="527"/>
        <v>9.059659612918658E-3</v>
      </c>
      <c r="AV1010" s="73">
        <f t="shared" ca="1" si="528"/>
        <v>1.0090596596129187</v>
      </c>
      <c r="AW1010" s="74">
        <f ca="1">PRODUCT(AV$4:AV1010)</f>
        <v>8210.303390828898</v>
      </c>
      <c r="BO1010" s="70">
        <f t="shared" si="532"/>
        <v>1007</v>
      </c>
      <c r="BP1010" s="171">
        <f t="shared" ca="1" si="531"/>
        <v>0.1143</v>
      </c>
      <c r="BQ1010" s="172">
        <f t="shared" ca="1" si="529"/>
        <v>9.059659612918658E-3</v>
      </c>
      <c r="BR1010" s="172">
        <f t="shared" ca="1" si="533"/>
        <v>1.2179817875147312E-4</v>
      </c>
    </row>
    <row r="1011" spans="44:70">
      <c r="AR1011" s="69">
        <f t="shared" si="526"/>
        <v>84</v>
      </c>
      <c r="AS1011" s="70">
        <f t="shared" si="530"/>
        <v>1008</v>
      </c>
      <c r="AT1011" s="71">
        <f t="shared" ca="1" si="534"/>
        <v>1.1125382942700867E-4</v>
      </c>
      <c r="AU1011" s="72">
        <f t="shared" ca="1" si="527"/>
        <v>9.059659612918658E-3</v>
      </c>
      <c r="AV1011" s="73">
        <f t="shared" ca="1" si="528"/>
        <v>1.0090596596129187</v>
      </c>
      <c r="AW1011" s="74">
        <f ca="1">PRODUCT(AV$4:AV1011)</f>
        <v>8284.6859448685991</v>
      </c>
      <c r="BO1011" s="70">
        <f t="shared" si="532"/>
        <v>1008</v>
      </c>
      <c r="BP1011" s="171">
        <f t="shared" ca="1" si="531"/>
        <v>0.1143</v>
      </c>
      <c r="BQ1011" s="172">
        <f t="shared" ca="1" si="529"/>
        <v>9.059659612918658E-3</v>
      </c>
      <c r="BR1011" s="172">
        <f t="shared" ca="1" si="533"/>
        <v>1.207046358370878E-4</v>
      </c>
    </row>
    <row r="1012" spans="44:70">
      <c r="AR1012" s="69">
        <f t="shared" si="526"/>
        <v>85</v>
      </c>
      <c r="AS1012" s="70">
        <f t="shared" si="530"/>
        <v>1009</v>
      </c>
      <c r="AT1012" s="71">
        <f t="shared" ca="1" si="534"/>
        <v>1.1024590760176626E-4</v>
      </c>
      <c r="AU1012" s="72">
        <f t="shared" ca="1" si="527"/>
        <v>9.059659612918658E-3</v>
      </c>
      <c r="AV1012" s="73">
        <f t="shared" ca="1" si="528"/>
        <v>1.0090596596129187</v>
      </c>
      <c r="AW1012" s="74">
        <f ca="1">PRODUCT(AV$4:AV1012)</f>
        <v>8359.7423795290397</v>
      </c>
      <c r="BO1012" s="70">
        <f t="shared" si="532"/>
        <v>1009</v>
      </c>
      <c r="BP1012" s="171">
        <f t="shared" ca="1" si="531"/>
        <v>0.1143</v>
      </c>
      <c r="BQ1012" s="172">
        <f t="shared" ca="1" si="529"/>
        <v>9.059659612918658E-3</v>
      </c>
      <c r="BR1012" s="172">
        <f t="shared" ca="1" si="533"/>
        <v>1.1962091109993519E-4</v>
      </c>
    </row>
    <row r="1013" spans="44:70">
      <c r="AR1013" s="69">
        <f t="shared" si="526"/>
        <v>85</v>
      </c>
      <c r="AS1013" s="70">
        <f t="shared" si="530"/>
        <v>1010</v>
      </c>
      <c r="AT1013" s="71">
        <f t="shared" ca="1" si="534"/>
        <v>1.0924711720517697E-4</v>
      </c>
      <c r="AU1013" s="72">
        <f t="shared" ca="1" si="527"/>
        <v>9.059659612918658E-3</v>
      </c>
      <c r="AV1013" s="73">
        <f t="shared" ca="1" si="528"/>
        <v>1.0090596596129187</v>
      </c>
      <c r="AW1013" s="74">
        <f ca="1">PRODUCT(AV$4:AV1013)</f>
        <v>8435.4787999392629</v>
      </c>
      <c r="BO1013" s="70">
        <f t="shared" si="532"/>
        <v>1010</v>
      </c>
      <c r="BP1013" s="171">
        <f t="shared" ca="1" si="531"/>
        <v>0.1143</v>
      </c>
      <c r="BQ1013" s="172">
        <f t="shared" ca="1" si="529"/>
        <v>9.059659612918658E-3</v>
      </c>
      <c r="BR1013" s="172">
        <f t="shared" ca="1" si="533"/>
        <v>1.1854691638928711E-4</v>
      </c>
    </row>
    <row r="1014" spans="44:70">
      <c r="AR1014" s="69">
        <f t="shared" si="526"/>
        <v>85</v>
      </c>
      <c r="AS1014" s="70">
        <f t="shared" si="530"/>
        <v>1011</v>
      </c>
      <c r="AT1014" s="71">
        <f t="shared" ca="1" si="534"/>
        <v>1.0825737550960543E-4</v>
      </c>
      <c r="AU1014" s="72">
        <f t="shared" ca="1" si="527"/>
        <v>9.059659612918658E-3</v>
      </c>
      <c r="AV1014" s="73">
        <f t="shared" ca="1" si="528"/>
        <v>1.0090596596129187</v>
      </c>
      <c r="AW1014" s="74">
        <f ca="1">PRODUCT(AV$4:AV1014)</f>
        <v>8511.9013665387047</v>
      </c>
      <c r="BO1014" s="70">
        <f t="shared" si="532"/>
        <v>1011</v>
      </c>
      <c r="BP1014" s="171">
        <f t="shared" ca="1" si="531"/>
        <v>0.1143</v>
      </c>
      <c r="BQ1014" s="172">
        <f t="shared" ca="1" si="529"/>
        <v>9.059659612918658E-3</v>
      </c>
      <c r="BR1014" s="172">
        <f t="shared" ca="1" si="533"/>
        <v>1.174825643458608E-4</v>
      </c>
    </row>
    <row r="1015" spans="44:70">
      <c r="AR1015" s="69">
        <f t="shared" si="526"/>
        <v>85</v>
      </c>
      <c r="AS1015" s="70">
        <f t="shared" si="530"/>
        <v>1012</v>
      </c>
      <c r="AT1015" s="71">
        <f t="shared" ca="1" si="534"/>
        <v>1.0727660053690049E-4</v>
      </c>
      <c r="AU1015" s="72">
        <f t="shared" ca="1" si="527"/>
        <v>9.059659612918658E-3</v>
      </c>
      <c r="AV1015" s="73">
        <f t="shared" ca="1" si="528"/>
        <v>1.0090596596129187</v>
      </c>
      <c r="AW1015" s="74">
        <f ca="1">PRODUCT(AV$4:AV1015)</f>
        <v>8589.0162955782816</v>
      </c>
      <c r="BO1015" s="70">
        <f t="shared" si="532"/>
        <v>1012</v>
      </c>
      <c r="BP1015" s="171">
        <f t="shared" ca="1" si="531"/>
        <v>0.1143</v>
      </c>
      <c r="BQ1015" s="172">
        <f t="shared" ca="1" si="529"/>
        <v>9.059659612918658E-3</v>
      </c>
      <c r="BR1015" s="172">
        <f t="shared" ca="1" si="533"/>
        <v>1.1642776839471297E-4</v>
      </c>
    </row>
    <row r="1016" spans="44:70">
      <c r="AR1016" s="69">
        <f t="shared" si="526"/>
        <v>85</v>
      </c>
      <c r="AS1016" s="70">
        <f t="shared" si="530"/>
        <v>1013</v>
      </c>
      <c r="AT1016" s="71">
        <f t="shared" ca="1" si="534"/>
        <v>1.0630471105160512E-4</v>
      </c>
      <c r="AU1016" s="72">
        <f t="shared" ca="1" si="527"/>
        <v>9.059659612918658E-3</v>
      </c>
      <c r="AV1016" s="73">
        <f t="shared" ca="1" si="528"/>
        <v>1.0090596596129187</v>
      </c>
      <c r="AW1016" s="74">
        <f ca="1">PRODUCT(AV$4:AV1016)</f>
        <v>8666.829859626032</v>
      </c>
      <c r="BO1016" s="70">
        <f t="shared" si="532"/>
        <v>1013</v>
      </c>
      <c r="BP1016" s="171">
        <f t="shared" ca="1" si="531"/>
        <v>0.1143</v>
      </c>
      <c r="BQ1016" s="172">
        <f t="shared" ca="1" si="529"/>
        <v>9.059659612918658E-3</v>
      </c>
      <c r="BR1016" s="172">
        <f t="shared" ca="1" si="533"/>
        <v>1.1538244273819782E-4</v>
      </c>
    </row>
    <row r="1017" spans="44:70">
      <c r="AR1017" s="69">
        <f t="shared" si="526"/>
        <v>85</v>
      </c>
      <c r="AS1017" s="70">
        <f t="shared" si="530"/>
        <v>1014</v>
      </c>
      <c r="AT1017" s="71">
        <f t="shared" ca="1" si="534"/>
        <v>1.053416265542279E-4</v>
      </c>
      <c r="AU1017" s="72">
        <f t="shared" ca="1" si="527"/>
        <v>9.059659612918658E-3</v>
      </c>
      <c r="AV1017" s="73">
        <f t="shared" ca="1" si="528"/>
        <v>1.0090596596129187</v>
      </c>
      <c r="AW1017" s="74">
        <f ca="1">PRODUCT(AV$4:AV1017)</f>
        <v>8745.3483880773238</v>
      </c>
      <c r="BO1017" s="70">
        <f t="shared" si="532"/>
        <v>1014</v>
      </c>
      <c r="BP1017" s="171">
        <f t="shared" ca="1" si="531"/>
        <v>0.1143</v>
      </c>
      <c r="BQ1017" s="172">
        <f t="shared" ca="1" si="529"/>
        <v>9.059659612918658E-3</v>
      </c>
      <c r="BR1017" s="172">
        <f t="shared" ca="1" si="533"/>
        <v>1.1434650234898818E-4</v>
      </c>
    </row>
    <row r="1018" spans="44:70">
      <c r="AR1018" s="69">
        <f t="shared" si="526"/>
        <v>85</v>
      </c>
      <c r="AS1018" s="70">
        <f t="shared" si="530"/>
        <v>1015</v>
      </c>
      <c r="AT1018" s="71">
        <f t="shared" ca="1" si="534"/>
        <v>1.043872672745754E-4</v>
      </c>
      <c r="AU1018" s="72">
        <f t="shared" ca="1" si="527"/>
        <v>9.059659612918658E-3</v>
      </c>
      <c r="AV1018" s="73">
        <f t="shared" ca="1" si="528"/>
        <v>1.0090596596129187</v>
      </c>
      <c r="AW1018" s="74">
        <f ca="1">PRODUCT(AV$4:AV1018)</f>
        <v>8824.5782676696908</v>
      </c>
      <c r="BO1018" s="70">
        <f t="shared" si="532"/>
        <v>1015</v>
      </c>
      <c r="BP1018" s="171">
        <f t="shared" ca="1" si="531"/>
        <v>0.1143</v>
      </c>
      <c r="BQ1018" s="172">
        <f t="shared" ca="1" si="529"/>
        <v>9.059659612918658E-3</v>
      </c>
      <c r="BR1018" s="172">
        <f t="shared" ca="1" si="533"/>
        <v>1.1331986296315936E-4</v>
      </c>
    </row>
    <row r="1019" spans="44:70">
      <c r="AR1019" s="69">
        <f t="shared" si="526"/>
        <v>85</v>
      </c>
      <c r="AS1019" s="70">
        <f t="shared" si="530"/>
        <v>1016</v>
      </c>
      <c r="AT1019" s="71">
        <f t="shared" ca="1" si="534"/>
        <v>1.0344155416514498E-4</v>
      </c>
      <c r="AU1019" s="72">
        <f t="shared" ca="1" si="527"/>
        <v>9.059659612918658E-3</v>
      </c>
      <c r="AV1019" s="73">
        <f t="shared" ca="1" si="528"/>
        <v>1.0090596596129187</v>
      </c>
      <c r="AW1019" s="74">
        <f ca="1">PRODUCT(AV$4:AV1019)</f>
        <v>8904.525943002338</v>
      </c>
      <c r="BO1019" s="70">
        <f t="shared" si="532"/>
        <v>1016</v>
      </c>
      <c r="BP1019" s="171">
        <f t="shared" ca="1" si="531"/>
        <v>0.1143</v>
      </c>
      <c r="BQ1019" s="172">
        <f t="shared" ca="1" si="529"/>
        <v>9.059659612918658E-3</v>
      </c>
      <c r="BR1019" s="172">
        <f t="shared" ca="1" si="533"/>
        <v>1.1230244107333509E-4</v>
      </c>
    </row>
    <row r="1020" spans="44:70">
      <c r="AR1020" s="69">
        <f t="shared" si="526"/>
        <v>85</v>
      </c>
      <c r="AS1020" s="70">
        <f t="shared" si="530"/>
        <v>1017</v>
      </c>
      <c r="AT1020" s="71">
        <f t="shared" ca="1" si="534"/>
        <v>1.0250440889457748E-4</v>
      </c>
      <c r="AU1020" s="72">
        <f t="shared" ca="1" si="527"/>
        <v>9.059659612918658E-3</v>
      </c>
      <c r="AV1020" s="73">
        <f t="shared" ca="1" si="528"/>
        <v>1.0090596596129187</v>
      </c>
      <c r="AW1020" s="74">
        <f ca="1">PRODUCT(AV$4:AV1020)</f>
        <v>8985.1979170603427</v>
      </c>
      <c r="BO1020" s="70">
        <f t="shared" si="532"/>
        <v>1017</v>
      </c>
      <c r="BP1020" s="171">
        <f t="shared" ca="1" si="531"/>
        <v>0.1143</v>
      </c>
      <c r="BQ1020" s="172">
        <f t="shared" ca="1" si="529"/>
        <v>9.059659612918658E-3</v>
      </c>
      <c r="BR1020" s="172">
        <f t="shared" ca="1" si="533"/>
        <v>1.1129415392189495E-4</v>
      </c>
    </row>
    <row r="1021" spans="44:70">
      <c r="AR1021" s="69">
        <f t="shared" si="526"/>
        <v>85</v>
      </c>
      <c r="AS1021" s="70">
        <f t="shared" si="530"/>
        <v>1018</v>
      </c>
      <c r="AT1021" s="71">
        <f t="shared" ca="1" si="534"/>
        <v>1.0157575384116918E-4</v>
      </c>
      <c r="AU1021" s="72">
        <f t="shared" ca="1" si="527"/>
        <v>9.059659612918658E-3</v>
      </c>
      <c r="AV1021" s="73">
        <f t="shared" ca="1" si="528"/>
        <v>1.0090596596129187</v>
      </c>
      <c r="AW1021" s="74">
        <f ca="1">PRODUCT(AV$4:AV1021)</f>
        <v>9066.6007517436155</v>
      </c>
      <c r="BO1021" s="70">
        <f t="shared" si="532"/>
        <v>1018</v>
      </c>
      <c r="BP1021" s="171">
        <f t="shared" ca="1" si="531"/>
        <v>0.1143</v>
      </c>
      <c r="BQ1021" s="172">
        <f t="shared" ca="1" si="529"/>
        <v>9.059659612918658E-3</v>
      </c>
      <c r="BR1021" s="172">
        <f t="shared" ca="1" si="533"/>
        <v>1.1029491949424284E-4</v>
      </c>
    </row>
    <row r="1022" spans="44:70">
      <c r="AR1022" s="69">
        <f t="shared" si="526"/>
        <v>85</v>
      </c>
      <c r="AS1022" s="70">
        <f t="shared" si="530"/>
        <v>1019</v>
      </c>
      <c r="AT1022" s="71">
        <f t="shared" ca="1" si="534"/>
        <v>1.0065551208644256E-4</v>
      </c>
      <c r="AU1022" s="72">
        <f t="shared" ca="1" si="527"/>
        <v>9.059659612918658E-3</v>
      </c>
      <c r="AV1022" s="73">
        <f t="shared" ca="1" si="528"/>
        <v>1.0090596596129187</v>
      </c>
      <c r="AW1022" s="74">
        <f ca="1">PRODUCT(AV$4:AV1022)</f>
        <v>9148.7410684006445</v>
      </c>
      <c r="BO1022" s="70">
        <f t="shared" si="532"/>
        <v>1019</v>
      </c>
      <c r="BP1022" s="171">
        <f t="shared" ca="1" si="531"/>
        <v>0.1143</v>
      </c>
      <c r="BQ1022" s="172">
        <f t="shared" ca="1" si="529"/>
        <v>9.059659612918658E-3</v>
      </c>
      <c r="BR1022" s="172">
        <f t="shared" ca="1" si="533"/>
        <v>1.093046565121359E-4</v>
      </c>
    </row>
    <row r="1023" spans="44:70">
      <c r="AR1023" s="69">
        <f t="shared" si="526"/>
        <v>85</v>
      </c>
      <c r="AS1023" s="70">
        <f t="shared" si="530"/>
        <v>1020</v>
      </c>
      <c r="AT1023" s="71">
        <f t="shared" ca="1" si="534"/>
        <v>9.9743607408775374E-5</v>
      </c>
      <c r="AU1023" s="72">
        <f t="shared" ca="1" si="527"/>
        <v>9.059659612918658E-3</v>
      </c>
      <c r="AV1023" s="73">
        <f t="shared" ca="1" si="528"/>
        <v>1.0090596596129187</v>
      </c>
      <c r="AW1023" s="74">
        <f ca="1">PRODUCT(AV$4:AV1023)</f>
        <v>9231.6255483670848</v>
      </c>
      <c r="BO1023" s="70">
        <f t="shared" si="532"/>
        <v>1020</v>
      </c>
      <c r="BP1023" s="171">
        <f t="shared" ca="1" si="531"/>
        <v>0.1143</v>
      </c>
      <c r="BQ1023" s="172">
        <f t="shared" ca="1" si="529"/>
        <v>9.059659612918658E-3</v>
      </c>
      <c r="BR1023" s="172">
        <f t="shared" ca="1" si="533"/>
        <v>1.0832328442707324E-4</v>
      </c>
    </row>
    <row r="1024" spans="44:70">
      <c r="AR1024" s="69">
        <f t="shared" si="526"/>
        <v>86</v>
      </c>
      <c r="AS1024" s="70">
        <f t="shared" si="530"/>
        <v>1021</v>
      </c>
      <c r="AT1024" s="71">
        <f t="shared" ca="1" si="534"/>
        <v>9.8839964277087276E-5</v>
      </c>
      <c r="AU1024" s="72">
        <f t="shared" ca="1" si="527"/>
        <v>9.059659612918658E-3</v>
      </c>
      <c r="AV1024" s="73">
        <f t="shared" ca="1" si="528"/>
        <v>1.0090596596129187</v>
      </c>
      <c r="AW1024" s="74">
        <f ca="1">PRODUCT(AV$4:AV1024)</f>
        <v>9315.2609335092147</v>
      </c>
      <c r="BO1024" s="70">
        <f t="shared" si="532"/>
        <v>1021</v>
      </c>
      <c r="BP1024" s="171">
        <f t="shared" ca="1" si="531"/>
        <v>0.1143</v>
      </c>
      <c r="BQ1024" s="172">
        <f t="shared" ca="1" si="529"/>
        <v>9.059659612918658E-3</v>
      </c>
      <c r="BR1024" s="172">
        <f t="shared" ca="1" si="533"/>
        <v>1.0735072341374414E-4</v>
      </c>
    </row>
    <row r="1025" spans="44:70">
      <c r="AR1025" s="69">
        <f t="shared" si="526"/>
        <v>86</v>
      </c>
      <c r="AS1025" s="70">
        <f t="shared" si="530"/>
        <v>1022</v>
      </c>
      <c r="AT1025" s="71">
        <f t="shared" ca="1" si="534"/>
        <v>9.7944507844583832E-5</v>
      </c>
      <c r="AU1025" s="72">
        <f t="shared" ca="1" si="527"/>
        <v>9.059659612918658E-3</v>
      </c>
      <c r="AV1025" s="73">
        <f t="shared" ca="1" si="528"/>
        <v>1.0090596596129187</v>
      </c>
      <c r="AW1025" s="74">
        <f ca="1">PRODUCT(AV$4:AV1025)</f>
        <v>9399.6540267723267</v>
      </c>
      <c r="BO1025" s="70">
        <f t="shared" si="532"/>
        <v>1022</v>
      </c>
      <c r="BP1025" s="171">
        <f t="shared" ca="1" si="531"/>
        <v>0.1143</v>
      </c>
      <c r="BQ1025" s="172">
        <f t="shared" ca="1" si="529"/>
        <v>9.059659612918658E-3</v>
      </c>
      <c r="BR1025" s="172">
        <f t="shared" ca="1" si="533"/>
        <v>1.0638689436353498E-4</v>
      </c>
    </row>
    <row r="1026" spans="44:70">
      <c r="AR1026" s="69">
        <f t="shared" si="526"/>
        <v>86</v>
      </c>
      <c r="AS1026" s="70">
        <f t="shared" si="530"/>
        <v>1023</v>
      </c>
      <c r="AT1026" s="71">
        <f t="shared" ca="1" si="534"/>
        <v>9.7057163942557056E-5</v>
      </c>
      <c r="AU1026" s="72">
        <f t="shared" ca="1" si="527"/>
        <v>9.059659612918658E-3</v>
      </c>
      <c r="AV1026" s="73">
        <f t="shared" ca="1" si="528"/>
        <v>1.0090596596129187</v>
      </c>
      <c r="AW1026" s="74">
        <f ca="1">PRODUCT(AV$4:AV1026)</f>
        <v>9484.8116927340834</v>
      </c>
      <c r="BO1026" s="70">
        <f t="shared" si="532"/>
        <v>1023</v>
      </c>
      <c r="BP1026" s="171">
        <f t="shared" ca="1" si="531"/>
        <v>0.1143</v>
      </c>
      <c r="BQ1026" s="172">
        <f t="shared" ca="1" si="529"/>
        <v>9.059659612918658E-3</v>
      </c>
      <c r="BR1026" s="172">
        <f t="shared" ca="1" si="533"/>
        <v>1.0543171887809452E-4</v>
      </c>
    </row>
    <row r="1027" spans="44:70">
      <c r="AR1027" s="69">
        <f t="shared" si="526"/>
        <v>86</v>
      </c>
      <c r="AS1027" s="70">
        <f t="shared" si="530"/>
        <v>1024</v>
      </c>
      <c r="AT1027" s="71">
        <f t="shared" ca="1" si="534"/>
        <v>9.6177859074242242E-5</v>
      </c>
      <c r="AU1027" s="72">
        <f t="shared" ca="1" si="527"/>
        <v>9.059659612918658E-3</v>
      </c>
      <c r="AV1027" s="73">
        <f t="shared" ca="1" si="528"/>
        <v>1.0090596596129187</v>
      </c>
      <c r="AW1027" s="74">
        <f ca="1">PRODUCT(AV$4:AV1027)</f>
        <v>9570.7408581628843</v>
      </c>
      <c r="BO1027" s="70">
        <f t="shared" si="532"/>
        <v>1024</v>
      </c>
      <c r="BP1027" s="171">
        <f t="shared" ca="1" si="531"/>
        <v>0.1143</v>
      </c>
      <c r="BQ1027" s="172">
        <f t="shared" ca="1" si="529"/>
        <v>9.059659612918658E-3</v>
      </c>
      <c r="BR1027" s="172">
        <f t="shared" ca="1" si="533"/>
        <v>1.0448511926295692E-4</v>
      </c>
    </row>
    <row r="1028" spans="44:70">
      <c r="AR1028" s="69">
        <f t="shared" si="526"/>
        <v>86</v>
      </c>
      <c r="AS1028" s="70">
        <f t="shared" si="530"/>
        <v>1025</v>
      </c>
      <c r="AT1028" s="71">
        <f t="shared" ca="1" si="534"/>
        <v>9.5306520408730349E-5</v>
      </c>
      <c r="AU1028" s="72">
        <f t="shared" ca="1" si="527"/>
        <v>9.059659612918658E-3</v>
      </c>
      <c r="AV1028" s="73">
        <f t="shared" ca="1" si="528"/>
        <v>1.0090596596129187</v>
      </c>
      <c r="AW1028" s="74">
        <f ca="1">PRODUCT(AV$4:AV1028)</f>
        <v>9657.4485125812935</v>
      </c>
      <c r="BO1028" s="70">
        <f t="shared" si="532"/>
        <v>1025</v>
      </c>
      <c r="BP1028" s="171">
        <f t="shared" ca="1" si="531"/>
        <v>0.1143</v>
      </c>
      <c r="BQ1028" s="172">
        <f t="shared" ca="1" si="529"/>
        <v>9.059659612918658E-3</v>
      </c>
      <c r="BR1028" s="172">
        <f t="shared" ca="1" si="533"/>
        <v>1.0354701852122206E-4</v>
      </c>
    </row>
    <row r="1029" spans="44:70">
      <c r="AR1029" s="69">
        <f t="shared" ref="AR1029:AR1092" si="535">ROUNDDOWN((AS1029-1)/12,0)+1</f>
        <v>86</v>
      </c>
      <c r="AS1029" s="70">
        <f t="shared" si="530"/>
        <v>1026</v>
      </c>
      <c r="AT1029" s="71">
        <f t="shared" ca="1" si="534"/>
        <v>9.4443075774935565E-5</v>
      </c>
      <c r="AU1029" s="72">
        <f t="shared" ref="AU1029:AU1092" ca="1" si="536">IF($AU$2="Yes",BQ1029,((1+$AH$21)^(1/12))-1)</f>
        <v>9.059659612918658E-3</v>
      </c>
      <c r="AV1029" s="73">
        <f t="shared" ref="AV1029:AV1092" ca="1" si="537">(1+AU1029)</f>
        <v>1.0090596596129187</v>
      </c>
      <c r="AW1029" s="74">
        <f ca="1">PRODUCT(AV$4:AV1029)</f>
        <v>9744.9417088345672</v>
      </c>
      <c r="BO1029" s="70">
        <f t="shared" si="532"/>
        <v>1026</v>
      </c>
      <c r="BP1029" s="171">
        <f t="shared" ca="1" si="531"/>
        <v>0.1143</v>
      </c>
      <c r="BQ1029" s="172">
        <f t="shared" ref="BQ1029:BQ1092" ca="1" si="538">(1+BP1029)^(1/12)-1</f>
        <v>9.059659612918658E-3</v>
      </c>
      <c r="BR1029" s="172">
        <f t="shared" ca="1" si="533"/>
        <v>1.0261734034729257E-4</v>
      </c>
    </row>
    <row r="1030" spans="44:70">
      <c r="AR1030" s="69">
        <f t="shared" si="535"/>
        <v>86</v>
      </c>
      <c r="AS1030" s="70">
        <f t="shared" ref="AS1030:AS1093" si="539">AS1029+1</f>
        <v>1027</v>
      </c>
      <c r="AT1030" s="71">
        <f t="shared" ca="1" si="534"/>
        <v>9.3587453655617558E-5</v>
      </c>
      <c r="AU1030" s="72">
        <f t="shared" ca="1" si="536"/>
        <v>9.059659612918658E-3</v>
      </c>
      <c r="AV1030" s="73">
        <f t="shared" ca="1" si="537"/>
        <v>1.0090596596129187</v>
      </c>
      <c r="AW1030" s="74">
        <f ca="1">PRODUCT(AV$4:AV1030)</f>
        <v>9833.2275636643426</v>
      </c>
      <c r="BO1030" s="70">
        <f t="shared" si="532"/>
        <v>1027</v>
      </c>
      <c r="BP1030" s="171">
        <f t="shared" ca="1" si="531"/>
        <v>0.1143</v>
      </c>
      <c r="BQ1030" s="172">
        <f t="shared" ca="1" si="538"/>
        <v>9.059659612918658E-3</v>
      </c>
      <c r="BR1030" s="172">
        <f t="shared" ca="1" si="533"/>
        <v>1.0169600912066705E-4</v>
      </c>
    </row>
    <row r="1031" spans="44:70">
      <c r="AR1031" s="69">
        <f t="shared" si="535"/>
        <v>86</v>
      </c>
      <c r="AS1031" s="70">
        <f t="shared" si="539"/>
        <v>1028</v>
      </c>
      <c r="AT1031" s="71">
        <f t="shared" ca="1" si="534"/>
        <v>9.2739583181457858E-5</v>
      </c>
      <c r="AU1031" s="72">
        <f t="shared" ca="1" si="536"/>
        <v>9.059659612918658E-3</v>
      </c>
      <c r="AV1031" s="73">
        <f t="shared" ca="1" si="537"/>
        <v>1.0090596596129187</v>
      </c>
      <c r="AW1031" s="74">
        <f ca="1">PRODUCT(AV$4:AV1031)</f>
        <v>9922.3132582875114</v>
      </c>
      <c r="BO1031" s="70">
        <f t="shared" si="532"/>
        <v>1028</v>
      </c>
      <c r="BP1031" s="171">
        <f t="shared" ca="1" si="531"/>
        <v>0.1143</v>
      </c>
      <c r="BQ1031" s="172">
        <f t="shared" ca="1" si="538"/>
        <v>9.059659612918658E-3</v>
      </c>
      <c r="BR1031" s="172">
        <f t="shared" ca="1" si="533"/>
        <v>1.0078294989978913E-4</v>
      </c>
    </row>
    <row r="1032" spans="44:70">
      <c r="AR1032" s="69">
        <f t="shared" si="535"/>
        <v>86</v>
      </c>
      <c r="AS1032" s="70">
        <f t="shared" si="539"/>
        <v>1029</v>
      </c>
      <c r="AT1032" s="71">
        <f t="shared" ca="1" si="534"/>
        <v>9.1899394125189891E-5</v>
      </c>
      <c r="AU1032" s="72">
        <f t="shared" ca="1" si="536"/>
        <v>9.059659612918658E-3</v>
      </c>
      <c r="AV1032" s="73">
        <f t="shared" ca="1" si="537"/>
        <v>1.0090596596129187</v>
      </c>
      <c r="AW1032" s="74">
        <f ca="1">PRODUCT(AV$4:AV1032)</f>
        <v>10012.206038980346</v>
      </c>
      <c r="BO1032" s="70">
        <f t="shared" si="532"/>
        <v>1029</v>
      </c>
      <c r="BP1032" s="171">
        <f t="shared" ref="BP1032:BP1095" ca="1" si="540">VLOOKUP(BO1032,$BT$4:$BX$13,5,TRUE)/100</f>
        <v>0.1143</v>
      </c>
      <c r="BQ1032" s="172">
        <f t="shared" ca="1" si="538"/>
        <v>9.059659612918658E-3</v>
      </c>
      <c r="BR1032" s="172">
        <f t="shared" ca="1" si="533"/>
        <v>9.9878088415951611E-5</v>
      </c>
    </row>
    <row r="1033" spans="44:70">
      <c r="AR1033" s="69">
        <f t="shared" si="535"/>
        <v>86</v>
      </c>
      <c r="AS1033" s="70">
        <f t="shared" si="539"/>
        <v>1030</v>
      </c>
      <c r="AT1033" s="71">
        <f t="shared" ca="1" si="534"/>
        <v>9.1066816895782218E-5</v>
      </c>
      <c r="AU1033" s="72">
        <f t="shared" ca="1" si="536"/>
        <v>9.059659612918658E-3</v>
      </c>
      <c r="AV1033" s="73">
        <f t="shared" ca="1" si="537"/>
        <v>1.0090596596129187</v>
      </c>
      <c r="AW1033" s="74">
        <f ca="1">PRODUCT(AV$4:AV1033)</f>
        <v>10102.913217667918</v>
      </c>
      <c r="BO1033" s="70">
        <f t="shared" si="532"/>
        <v>1030</v>
      </c>
      <c r="BP1033" s="171">
        <f t="shared" ca="1" si="540"/>
        <v>0.1143</v>
      </c>
      <c r="BQ1033" s="172">
        <f t="shared" ca="1" si="538"/>
        <v>9.059659612918658E-3</v>
      </c>
      <c r="BR1033" s="172">
        <f t="shared" ca="1" si="533"/>
        <v>9.8981351067255473E-5</v>
      </c>
    </row>
    <row r="1034" spans="44:70">
      <c r="AR1034" s="69">
        <f t="shared" si="535"/>
        <v>86</v>
      </c>
      <c r="AS1034" s="70">
        <f t="shared" si="539"/>
        <v>1031</v>
      </c>
      <c r="AT1034" s="71">
        <f t="shared" ca="1" si="534"/>
        <v>9.0241782532674448E-5</v>
      </c>
      <c r="AU1034" s="72">
        <f t="shared" ca="1" si="536"/>
        <v>9.059659612918658E-3</v>
      </c>
      <c r="AV1034" s="73">
        <f t="shared" ca="1" si="537"/>
        <v>1.0090596596129187</v>
      </c>
      <c r="AW1034" s="74">
        <f ca="1">PRODUCT(AV$4:AV1034)</f>
        <v>10194.442172518846</v>
      </c>
      <c r="BO1034" s="70">
        <f t="shared" si="532"/>
        <v>1031</v>
      </c>
      <c r="BP1034" s="171">
        <f t="shared" ca="1" si="540"/>
        <v>0.1143</v>
      </c>
      <c r="BQ1034" s="172">
        <f t="shared" ca="1" si="538"/>
        <v>9.059659612918658E-3</v>
      </c>
      <c r="BR1034" s="172">
        <f t="shared" ca="1" si="533"/>
        <v>9.8092664912623016E-5</v>
      </c>
    </row>
    <row r="1035" spans="44:70">
      <c r="AR1035" s="69">
        <f t="shared" si="535"/>
        <v>86</v>
      </c>
      <c r="AS1035" s="70">
        <f t="shared" si="539"/>
        <v>1032</v>
      </c>
      <c r="AT1035" s="71">
        <f t="shared" ca="1" si="534"/>
        <v>8.9424222700065382E-5</v>
      </c>
      <c r="AU1035" s="72">
        <f t="shared" ca="1" si="536"/>
        <v>9.059659612918658E-3</v>
      </c>
      <c r="AV1035" s="73">
        <f t="shared" ca="1" si="537"/>
        <v>1.0090596596129187</v>
      </c>
      <c r="AW1035" s="74">
        <f ca="1">PRODUCT(AV$4:AV1035)</f>
        <v>10286.80034854545</v>
      </c>
      <c r="BO1035" s="70">
        <f t="shared" si="532"/>
        <v>1032</v>
      </c>
      <c r="BP1035" s="171">
        <f t="shared" ca="1" si="540"/>
        <v>0.1143</v>
      </c>
      <c r="BQ1035" s="172">
        <f t="shared" ca="1" si="538"/>
        <v>9.059659612918658E-3</v>
      </c>
      <c r="BR1035" s="172">
        <f t="shared" ca="1" si="533"/>
        <v>9.7211957665864824E-5</v>
      </c>
    </row>
    <row r="1036" spans="44:70">
      <c r="AR1036" s="69">
        <f t="shared" si="535"/>
        <v>87</v>
      </c>
      <c r="AS1036" s="70">
        <f t="shared" si="539"/>
        <v>1033</v>
      </c>
      <c r="AT1036" s="71">
        <f t="shared" ca="1" si="534"/>
        <v>8.8614069681252958E-5</v>
      </c>
      <c r="AU1036" s="72">
        <f t="shared" ca="1" si="536"/>
        <v>9.059659612918658E-3</v>
      </c>
      <c r="AV1036" s="73">
        <f t="shared" ca="1" si="537"/>
        <v>1.0090596596129187</v>
      </c>
      <c r="AW1036" s="74">
        <f ca="1">PRODUCT(AV$4:AV1036)</f>
        <v>10379.995258209325</v>
      </c>
      <c r="BO1036" s="70">
        <f t="shared" si="532"/>
        <v>1033</v>
      </c>
      <c r="BP1036" s="171">
        <f t="shared" ca="1" si="540"/>
        <v>0.1143</v>
      </c>
      <c r="BQ1036" s="172">
        <f t="shared" ca="1" si="538"/>
        <v>9.059659612918658E-3</v>
      </c>
      <c r="BR1036" s="172">
        <f t="shared" ca="1" si="533"/>
        <v>9.6339157689799939E-5</v>
      </c>
    </row>
    <row r="1037" spans="44:70">
      <c r="AR1037" s="69">
        <f t="shared" si="535"/>
        <v>87</v>
      </c>
      <c r="AS1037" s="70">
        <f t="shared" si="539"/>
        <v>1034</v>
      </c>
      <c r="AT1037" s="71">
        <f t="shared" ca="1" si="534"/>
        <v>8.7811256373025352E-5</v>
      </c>
      <c r="AU1037" s="72">
        <f t="shared" ca="1" si="536"/>
        <v>9.059659612918658E-3</v>
      </c>
      <c r="AV1037" s="73">
        <f t="shared" ca="1" si="537"/>
        <v>1.0090596596129187</v>
      </c>
      <c r="AW1037" s="74">
        <f ca="1">PRODUCT(AV$4:AV1037)</f>
        <v>10474.034482032412</v>
      </c>
      <c r="BO1037" s="70">
        <f t="shared" si="532"/>
        <v>1034</v>
      </c>
      <c r="BP1037" s="171">
        <f t="shared" ca="1" si="540"/>
        <v>0.1143</v>
      </c>
      <c r="BQ1037" s="172">
        <f t="shared" ca="1" si="538"/>
        <v>9.059659612918658E-3</v>
      </c>
      <c r="BR1037" s="172">
        <f t="shared" ca="1" si="533"/>
        <v>9.5474193990428892E-5</v>
      </c>
    </row>
    <row r="1038" spans="44:70">
      <c r="AR1038" s="69">
        <f t="shared" si="535"/>
        <v>87</v>
      </c>
      <c r="AS1038" s="70">
        <f t="shared" si="539"/>
        <v>1035</v>
      </c>
      <c r="AT1038" s="71">
        <f t="shared" ca="1" si="534"/>
        <v>8.7015716280103013E-5</v>
      </c>
      <c r="AU1038" s="72">
        <f t="shared" ca="1" si="536"/>
        <v>9.059659612918658E-3</v>
      </c>
      <c r="AV1038" s="73">
        <f t="shared" ca="1" si="537"/>
        <v>1.0090596596129187</v>
      </c>
      <c r="AW1038" s="74">
        <f ca="1">PRODUCT(AV$4:AV1038)</f>
        <v>10568.925669213599</v>
      </c>
      <c r="BO1038" s="70">
        <f t="shared" si="532"/>
        <v>1035</v>
      </c>
      <c r="BP1038" s="171">
        <f t="shared" ca="1" si="540"/>
        <v>0.1143</v>
      </c>
      <c r="BQ1038" s="172">
        <f t="shared" ca="1" si="538"/>
        <v>9.059659612918658E-3</v>
      </c>
      <c r="BR1038" s="172">
        <f t="shared" ca="1" si="533"/>
        <v>9.4616996211158979E-5</v>
      </c>
    </row>
    <row r="1039" spans="44:70">
      <c r="AR1039" s="69">
        <f t="shared" si="535"/>
        <v>87</v>
      </c>
      <c r="AS1039" s="70">
        <f t="shared" si="539"/>
        <v>1036</v>
      </c>
      <c r="AT1039" s="71">
        <f t="shared" ca="1" si="534"/>
        <v>8.622738350963098E-5</v>
      </c>
      <c r="AU1039" s="72">
        <f t="shared" ca="1" si="536"/>
        <v>9.059659612918658E-3</v>
      </c>
      <c r="AV1039" s="73">
        <f t="shared" ca="1" si="537"/>
        <v>1.0090596596129187</v>
      </c>
      <c r="AW1039" s="74">
        <f ca="1">PRODUCT(AV$4:AV1039)</f>
        <v>10664.676538250913</v>
      </c>
      <c r="BO1039" s="70">
        <f t="shared" si="532"/>
        <v>1036</v>
      </c>
      <c r="BP1039" s="171">
        <f t="shared" ca="1" si="540"/>
        <v>0.1143</v>
      </c>
      <c r="BQ1039" s="172">
        <f t="shared" ca="1" si="538"/>
        <v>9.059659612918658E-3</v>
      </c>
      <c r="BR1039" s="172">
        <f t="shared" ca="1" si="533"/>
        <v>9.3767494627081439E-5</v>
      </c>
    </row>
    <row r="1040" spans="44:70">
      <c r="AR1040" s="69">
        <f t="shared" si="535"/>
        <v>87</v>
      </c>
      <c r="AS1040" s="70">
        <f t="shared" si="539"/>
        <v>1037</v>
      </c>
      <c r="AT1040" s="71">
        <f t="shared" ca="1" si="534"/>
        <v>8.5446192765721132E-5</v>
      </c>
      <c r="AU1040" s="72">
        <f t="shared" ca="1" si="536"/>
        <v>9.059659612918658E-3</v>
      </c>
      <c r="AV1040" s="73">
        <f t="shared" ca="1" si="537"/>
        <v>1.0090596596129187</v>
      </c>
      <c r="AW1040" s="74">
        <f ca="1">PRODUCT(AV$4:AV1040)</f>
        <v>10761.294877569346</v>
      </c>
      <c r="BO1040" s="70">
        <f t="shared" si="532"/>
        <v>1037</v>
      </c>
      <c r="BP1040" s="171">
        <f t="shared" ca="1" si="540"/>
        <v>0.1143</v>
      </c>
      <c r="BQ1040" s="172">
        <f t="shared" ca="1" si="538"/>
        <v>9.059659612918658E-3</v>
      </c>
      <c r="BR1040" s="172">
        <f t="shared" ca="1" si="533"/>
        <v>9.2925620139300001E-5</v>
      </c>
    </row>
    <row r="1041" spans="44:70">
      <c r="AR1041" s="69">
        <f t="shared" si="535"/>
        <v>87</v>
      </c>
      <c r="AS1041" s="70">
        <f t="shared" si="539"/>
        <v>1038</v>
      </c>
      <c r="AT1041" s="71">
        <f t="shared" ca="1" si="534"/>
        <v>8.4672079344043859E-5</v>
      </c>
      <c r="AU1041" s="72">
        <f t="shared" ca="1" si="536"/>
        <v>9.059659612918658E-3</v>
      </c>
      <c r="AV1041" s="73">
        <f t="shared" ca="1" si="537"/>
        <v>1.0090596596129187</v>
      </c>
      <c r="AW1041" s="74">
        <f ca="1">PRODUCT(AV$4:AV1041)</f>
        <v>10858.788546154368</v>
      </c>
      <c r="BO1041" s="70">
        <f t="shared" si="532"/>
        <v>1038</v>
      </c>
      <c r="BP1041" s="171">
        <f t="shared" ca="1" si="540"/>
        <v>0.1143</v>
      </c>
      <c r="BQ1041" s="172">
        <f t="shared" ca="1" si="538"/>
        <v>9.059659612918658E-3</v>
      </c>
      <c r="BR1041" s="172">
        <f t="shared" ca="1" si="533"/>
        <v>9.2091304269310332E-5</v>
      </c>
    </row>
    <row r="1042" spans="44:70">
      <c r="AR1042" s="69">
        <f t="shared" si="535"/>
        <v>87</v>
      </c>
      <c r="AS1042" s="70">
        <f t="shared" si="539"/>
        <v>1039</v>
      </c>
      <c r="AT1042" s="71">
        <f t="shared" ca="1" si="534"/>
        <v>8.3904979126468775E-5</v>
      </c>
      <c r="AU1042" s="72">
        <f t="shared" ca="1" si="536"/>
        <v>9.059659612918658E-3</v>
      </c>
      <c r="AV1042" s="73">
        <f t="shared" ca="1" si="537"/>
        <v>1.0090596596129187</v>
      </c>
      <c r="AW1042" s="74">
        <f ca="1">PRODUCT(AV$4:AV1042)</f>
        <v>10957.165474191186</v>
      </c>
      <c r="BO1042" s="70">
        <f t="shared" ref="BO1042:BO1105" si="541">BO1041+1</f>
        <v>1039</v>
      </c>
      <c r="BP1042" s="171">
        <f t="shared" ca="1" si="540"/>
        <v>0.1143</v>
      </c>
      <c r="BQ1042" s="172">
        <f t="shared" ca="1" si="538"/>
        <v>9.059659612918658E-3</v>
      </c>
      <c r="BR1042" s="172">
        <f t="shared" ref="BR1042:BR1105" ca="1" si="542">BR1041/(1+BQ1042)</f>
        <v>9.1264479153429945E-5</v>
      </c>
    </row>
    <row r="1043" spans="44:70">
      <c r="AR1043" s="69">
        <f t="shared" si="535"/>
        <v>87</v>
      </c>
      <c r="AS1043" s="70">
        <f t="shared" si="539"/>
        <v>1040</v>
      </c>
      <c r="AT1043" s="71">
        <f t="shared" ca="1" si="534"/>
        <v>8.3144828575753923E-5</v>
      </c>
      <c r="AU1043" s="72">
        <f t="shared" ca="1" si="536"/>
        <v>9.059659612918658E-3</v>
      </c>
      <c r="AV1043" s="73">
        <f t="shared" ca="1" si="537"/>
        <v>1.0090596596129187</v>
      </c>
      <c r="AW1043" s="74">
        <f ca="1">PRODUCT(AV$4:AV1043)</f>
        <v>11056.433663709782</v>
      </c>
      <c r="BO1043" s="70">
        <f t="shared" si="541"/>
        <v>1040</v>
      </c>
      <c r="BP1043" s="171">
        <f t="shared" ca="1" si="540"/>
        <v>0.1143</v>
      </c>
      <c r="BQ1043" s="172">
        <f t="shared" ca="1" si="538"/>
        <v>9.059659612918658E-3</v>
      </c>
      <c r="BR1043" s="172">
        <f t="shared" ca="1" si="542"/>
        <v>9.0445077537278172E-5</v>
      </c>
    </row>
    <row r="1044" spans="44:70">
      <c r="AR1044" s="69">
        <f t="shared" si="535"/>
        <v>87</v>
      </c>
      <c r="AS1044" s="70">
        <f t="shared" si="539"/>
        <v>1041</v>
      </c>
      <c r="AT1044" s="71">
        <f t="shared" ca="1" si="534"/>
        <v>8.2391564730283117E-5</v>
      </c>
      <c r="AU1044" s="72">
        <f t="shared" ca="1" si="536"/>
        <v>9.059659612918658E-3</v>
      </c>
      <c r="AV1044" s="73">
        <f t="shared" ca="1" si="537"/>
        <v>1.0090596596129187</v>
      </c>
      <c r="AW1044" s="74">
        <f ca="1">PRODUCT(AV$4:AV1044)</f>
        <v>11156.601189235807</v>
      </c>
      <c r="BO1044" s="70">
        <f t="shared" si="541"/>
        <v>1041</v>
      </c>
      <c r="BP1044" s="171">
        <f t="shared" ca="1" si="540"/>
        <v>0.1143</v>
      </c>
      <c r="BQ1044" s="172">
        <f t="shared" ca="1" si="538"/>
        <v>9.059659612918658E-3</v>
      </c>
      <c r="BR1044" s="172">
        <f t="shared" ca="1" si="542"/>
        <v>8.9633032770305621E-5</v>
      </c>
    </row>
    <row r="1045" spans="44:70">
      <c r="AR1045" s="69">
        <f t="shared" si="535"/>
        <v>87</v>
      </c>
      <c r="AS1045" s="70">
        <f t="shared" si="539"/>
        <v>1042</v>
      </c>
      <c r="AT1045" s="71">
        <f t="shared" ca="1" si="534"/>
        <v>8.1645125198850997E-5</v>
      </c>
      <c r="AU1045" s="72">
        <f t="shared" ca="1" si="536"/>
        <v>9.059659612918658E-3</v>
      </c>
      <c r="AV1045" s="73">
        <f t="shared" ca="1" si="537"/>
        <v>1.0090596596129187</v>
      </c>
      <c r="AW1045" s="74">
        <f ca="1">PRODUCT(AV$4:AV1045)</f>
        <v>11257.676198447367</v>
      </c>
      <c r="BO1045" s="70">
        <f t="shared" si="541"/>
        <v>1042</v>
      </c>
      <c r="BP1045" s="171">
        <f t="shared" ca="1" si="540"/>
        <v>0.1143</v>
      </c>
      <c r="BQ1045" s="172">
        <f t="shared" ca="1" si="538"/>
        <v>9.059659612918658E-3</v>
      </c>
      <c r="BR1045" s="172">
        <f t="shared" ca="1" si="542"/>
        <v>8.88282788003728E-5</v>
      </c>
    </row>
    <row r="1046" spans="44:70">
      <c r="AR1046" s="69">
        <f t="shared" si="535"/>
        <v>87</v>
      </c>
      <c r="AS1046" s="70">
        <f t="shared" si="539"/>
        <v>1043</v>
      </c>
      <c r="AT1046" s="71">
        <f t="shared" ca="1" si="534"/>
        <v>8.0905448155495284E-5</v>
      </c>
      <c r="AU1046" s="72">
        <f t="shared" ca="1" si="536"/>
        <v>9.059659612918658E-3</v>
      </c>
      <c r="AV1046" s="73">
        <f t="shared" ca="1" si="537"/>
        <v>1.0090596596129187</v>
      </c>
      <c r="AW1046" s="74">
        <f ca="1">PRODUCT(AV$4:AV1046)</f>
        <v>11359.666912837756</v>
      </c>
      <c r="BO1046" s="70">
        <f t="shared" si="541"/>
        <v>1043</v>
      </c>
      <c r="BP1046" s="171">
        <f t="shared" ca="1" si="540"/>
        <v>0.1143</v>
      </c>
      <c r="BQ1046" s="172">
        <f t="shared" ca="1" si="538"/>
        <v>9.059659612918658E-3</v>
      </c>
      <c r="BR1046" s="172">
        <f t="shared" ca="1" si="542"/>
        <v>8.8030750168377418E-5</v>
      </c>
    </row>
    <row r="1047" spans="44:70">
      <c r="AR1047" s="69">
        <f t="shared" si="535"/>
        <v>87</v>
      </c>
      <c r="AS1047" s="70">
        <f t="shared" si="539"/>
        <v>1044</v>
      </c>
      <c r="AT1047" s="71">
        <f t="shared" ref="AT1047:AT1110" ca="1" si="543">(1-AU1047)*AT1046</f>
        <v>8.0172472334375853E-5</v>
      </c>
      <c r="AU1047" s="72">
        <f t="shared" ca="1" si="536"/>
        <v>9.059659612918658E-3</v>
      </c>
      <c r="AV1047" s="73">
        <f t="shared" ca="1" si="537"/>
        <v>1.0090596596129187</v>
      </c>
      <c r="AW1047" s="74">
        <f ca="1">PRODUCT(AV$4:AV1047)</f>
        <v>11462.581628384201</v>
      </c>
      <c r="BO1047" s="70">
        <f t="shared" si="541"/>
        <v>1044</v>
      </c>
      <c r="BP1047" s="171">
        <f t="shared" ca="1" si="540"/>
        <v>0.1143</v>
      </c>
      <c r="BQ1047" s="172">
        <f t="shared" ca="1" si="538"/>
        <v>9.059659612918658E-3</v>
      </c>
      <c r="BR1047" s="172">
        <f t="shared" ca="1" si="542"/>
        <v>8.7240382002929883E-5</v>
      </c>
    </row>
    <row r="1048" spans="44:70">
      <c r="AR1048" s="69">
        <f t="shared" si="535"/>
        <v>88</v>
      </c>
      <c r="AS1048" s="70">
        <f t="shared" si="539"/>
        <v>1045</v>
      </c>
      <c r="AT1048" s="71">
        <f t="shared" ca="1" si="543"/>
        <v>7.9446137024700273E-5</v>
      </c>
      <c r="AU1048" s="72">
        <f t="shared" ca="1" si="536"/>
        <v>9.059659612918658E-3</v>
      </c>
      <c r="AV1048" s="73">
        <f t="shared" ca="1" si="537"/>
        <v>1.0090596596129187</v>
      </c>
      <c r="AW1048" s="74">
        <f ca="1">PRODUCT(AV$4:AV1048)</f>
        <v>11566.428716222657</v>
      </c>
      <c r="BO1048" s="70">
        <f t="shared" si="541"/>
        <v>1045</v>
      </c>
      <c r="BP1048" s="171">
        <f t="shared" ca="1" si="540"/>
        <v>0.1143</v>
      </c>
      <c r="BQ1048" s="172">
        <f t="shared" ca="1" si="538"/>
        <v>9.059659612918658E-3</v>
      </c>
      <c r="BR1048" s="172">
        <f t="shared" ca="1" si="542"/>
        <v>8.6457110015076627E-5</v>
      </c>
    </row>
    <row r="1049" spans="44:70">
      <c r="AR1049" s="69">
        <f t="shared" si="535"/>
        <v>88</v>
      </c>
      <c r="AS1049" s="70">
        <f t="shared" si="539"/>
        <v>1046</v>
      </c>
      <c r="AT1049" s="71">
        <f t="shared" ca="1" si="543"/>
        <v>7.8726382065695194E-5</v>
      </c>
      <c r="AU1049" s="72">
        <f t="shared" ca="1" si="536"/>
        <v>9.059659612918658E-3</v>
      </c>
      <c r="AV1049" s="73">
        <f t="shared" ca="1" si="537"/>
        <v>1.0090596596129187</v>
      </c>
      <c r="AW1049" s="74">
        <f ca="1">PRODUCT(AV$4:AV1049)</f>
        <v>11671.216623328723</v>
      </c>
      <c r="BO1049" s="70">
        <f t="shared" si="541"/>
        <v>1046</v>
      </c>
      <c r="BP1049" s="171">
        <f t="shared" ca="1" si="540"/>
        <v>0.1143</v>
      </c>
      <c r="BQ1049" s="172">
        <f t="shared" ca="1" si="538"/>
        <v>9.059659612918658E-3</v>
      </c>
      <c r="BR1049" s="172">
        <f t="shared" ca="1" si="542"/>
        <v>8.5680870493070834E-5</v>
      </c>
    </row>
    <row r="1050" spans="44:70">
      <c r="AR1050" s="69">
        <f t="shared" si="535"/>
        <v>88</v>
      </c>
      <c r="AS1050" s="70">
        <f t="shared" si="539"/>
        <v>1047</v>
      </c>
      <c r="AT1050" s="71">
        <f t="shared" ca="1" si="543"/>
        <v>7.8013147841623411E-5</v>
      </c>
      <c r="AU1050" s="72">
        <f t="shared" ca="1" si="536"/>
        <v>9.059659612918658E-3</v>
      </c>
      <c r="AV1050" s="73">
        <f t="shared" ca="1" si="537"/>
        <v>1.0090596596129187</v>
      </c>
      <c r="AW1050" s="74">
        <f ca="1">PRODUCT(AV$4:AV1050)</f>
        <v>11776.953873204719</v>
      </c>
      <c r="BO1050" s="70">
        <f t="shared" si="541"/>
        <v>1047</v>
      </c>
      <c r="BP1050" s="171">
        <f t="shared" ca="1" si="540"/>
        <v>0.1143</v>
      </c>
      <c r="BQ1050" s="172">
        <f t="shared" ca="1" si="538"/>
        <v>9.059659612918658E-3</v>
      </c>
      <c r="BR1050" s="172">
        <f t="shared" ca="1" si="542"/>
        <v>8.491160029719009E-5</v>
      </c>
    </row>
    <row r="1051" spans="44:70">
      <c r="AR1051" s="69">
        <f t="shared" si="535"/>
        <v>88</v>
      </c>
      <c r="AS1051" s="70">
        <f t="shared" si="539"/>
        <v>1048</v>
      </c>
      <c r="AT1051" s="71">
        <f t="shared" ca="1" si="543"/>
        <v>7.7306375276845997E-5</v>
      </c>
      <c r="AU1051" s="72">
        <f t="shared" ca="1" si="536"/>
        <v>9.059659612918658E-3</v>
      </c>
      <c r="AV1051" s="73">
        <f t="shared" ca="1" si="537"/>
        <v>1.0090596596129187</v>
      </c>
      <c r="AW1051" s="74">
        <f ca="1">PRODUCT(AV$4:AV1051)</f>
        <v>11883.649066572998</v>
      </c>
      <c r="BO1051" s="70">
        <f t="shared" si="541"/>
        <v>1048</v>
      </c>
      <c r="BP1051" s="171">
        <f t="shared" ca="1" si="540"/>
        <v>0.1143</v>
      </c>
      <c r="BQ1051" s="172">
        <f t="shared" ca="1" si="538"/>
        <v>9.059659612918658E-3</v>
      </c>
      <c r="BR1051" s="172">
        <f t="shared" ca="1" si="542"/>
        <v>8.4149236854600545E-5</v>
      </c>
    </row>
    <row r="1052" spans="44:70">
      <c r="AR1052" s="69">
        <f t="shared" si="535"/>
        <v>88</v>
      </c>
      <c r="AS1052" s="70">
        <f t="shared" si="539"/>
        <v>1049</v>
      </c>
      <c r="AT1052" s="71">
        <f t="shared" ca="1" si="543"/>
        <v>7.6606005830929223E-5</v>
      </c>
      <c r="AU1052" s="72">
        <f t="shared" ca="1" si="536"/>
        <v>9.059659612918658E-3</v>
      </c>
      <c r="AV1052" s="73">
        <f t="shared" ca="1" si="537"/>
        <v>1.0090596596129187</v>
      </c>
      <c r="AW1052" s="74">
        <f ca="1">PRODUCT(AV$4:AV1052)</f>
        <v>11991.310882075528</v>
      </c>
      <c r="BO1052" s="70">
        <f t="shared" si="541"/>
        <v>1049</v>
      </c>
      <c r="BP1052" s="171">
        <f t="shared" ca="1" si="540"/>
        <v>0.1143</v>
      </c>
      <c r="BQ1052" s="172">
        <f t="shared" ca="1" si="538"/>
        <v>9.059659612918658E-3</v>
      </c>
      <c r="BR1052" s="172">
        <f t="shared" ca="1" si="542"/>
        <v>8.3393718154267207E-5</v>
      </c>
    </row>
    <row r="1053" spans="44:70">
      <c r="AR1053" s="69">
        <f t="shared" si="535"/>
        <v>88</v>
      </c>
      <c r="AS1053" s="70">
        <f t="shared" si="539"/>
        <v>1050</v>
      </c>
      <c r="AT1053" s="71">
        <f t="shared" ca="1" si="543"/>
        <v>7.5911981493795742E-5</v>
      </c>
      <c r="AU1053" s="72">
        <f t="shared" ca="1" si="536"/>
        <v>9.059659612918658E-3</v>
      </c>
      <c r="AV1053" s="73">
        <f t="shared" ca="1" si="537"/>
        <v>1.0090596596129187</v>
      </c>
      <c r="AW1053" s="74">
        <f ca="1">PRODUCT(AV$4:AV1053)</f>
        <v>12099.948076979819</v>
      </c>
      <c r="BO1053" s="70">
        <f t="shared" si="541"/>
        <v>1050</v>
      </c>
      <c r="BP1053" s="171">
        <f t="shared" ca="1" si="540"/>
        <v>0.1143</v>
      </c>
      <c r="BQ1053" s="172">
        <f t="shared" ca="1" si="538"/>
        <v>9.059659612918658E-3</v>
      </c>
      <c r="BR1053" s="172">
        <f t="shared" ca="1" si="542"/>
        <v>8.2644982741909961E-5</v>
      </c>
    </row>
    <row r="1054" spans="44:70">
      <c r="AR1054" s="69">
        <f t="shared" si="535"/>
        <v>88</v>
      </c>
      <c r="AS1054" s="70">
        <f t="shared" si="539"/>
        <v>1051</v>
      </c>
      <c r="AT1054" s="71">
        <f t="shared" ca="1" si="543"/>
        <v>7.5224244780919774E-5</v>
      </c>
      <c r="AU1054" s="72">
        <f t="shared" ca="1" si="536"/>
        <v>9.059659612918658E-3</v>
      </c>
      <c r="AV1054" s="73">
        <f t="shared" ca="1" si="537"/>
        <v>1.0090596596129187</v>
      </c>
      <c r="AW1054" s="74">
        <f ca="1">PRODUCT(AV$4:AV1054)</f>
        <v>12209.569487891245</v>
      </c>
      <c r="BO1054" s="70">
        <f t="shared" si="541"/>
        <v>1051</v>
      </c>
      <c r="BP1054" s="171">
        <f t="shared" ca="1" si="540"/>
        <v>0.1143</v>
      </c>
      <c r="BQ1054" s="172">
        <f t="shared" ca="1" si="538"/>
        <v>9.059659612918658E-3</v>
      </c>
      <c r="BR1054" s="172">
        <f t="shared" ca="1" si="542"/>
        <v>8.1902969715004831E-5</v>
      </c>
    </row>
    <row r="1055" spans="44:70">
      <c r="AR1055" s="69">
        <f t="shared" si="535"/>
        <v>88</v>
      </c>
      <c r="AS1055" s="70">
        <f t="shared" si="539"/>
        <v>1052</v>
      </c>
      <c r="AT1055" s="71">
        <f t="shared" ca="1" si="543"/>
        <v>7.4542738728565765E-5</v>
      </c>
      <c r="AU1055" s="72">
        <f t="shared" ca="1" si="536"/>
        <v>9.059659612918658E-3</v>
      </c>
      <c r="AV1055" s="73">
        <f t="shared" ca="1" si="537"/>
        <v>1.0090596596129187</v>
      </c>
      <c r="AW1055" s="74">
        <f ca="1">PRODUCT(AV$4:AV1055)</f>
        <v>12320.184031471817</v>
      </c>
      <c r="BO1055" s="70">
        <f t="shared" si="541"/>
        <v>1052</v>
      </c>
      <c r="BP1055" s="171">
        <f t="shared" ca="1" si="540"/>
        <v>0.1143</v>
      </c>
      <c r="BQ1055" s="172">
        <f t="shared" ca="1" si="538"/>
        <v>9.059659612918658E-3</v>
      </c>
      <c r="BR1055" s="172">
        <f t="shared" ca="1" si="542"/>
        <v>8.1167618717830121E-5</v>
      </c>
    </row>
    <row r="1056" spans="44:70">
      <c r="AR1056" s="69">
        <f t="shared" si="535"/>
        <v>88</v>
      </c>
      <c r="AS1056" s="70">
        <f t="shared" si="539"/>
        <v>1053</v>
      </c>
      <c r="AT1056" s="71">
        <f t="shared" ca="1" si="543"/>
        <v>7.3867406889070223E-5</v>
      </c>
      <c r="AU1056" s="72">
        <f t="shared" ca="1" si="536"/>
        <v>9.059659612918658E-3</v>
      </c>
      <c r="AV1056" s="73">
        <f t="shared" ca="1" si="537"/>
        <v>1.0090596596129187</v>
      </c>
      <c r="AW1056" s="74">
        <f ca="1">PRODUCT(AV$4:AV1056)</f>
        <v>12431.800705165468</v>
      </c>
      <c r="BO1056" s="70">
        <f t="shared" si="541"/>
        <v>1053</v>
      </c>
      <c r="BP1056" s="171">
        <f t="shared" ca="1" si="540"/>
        <v>0.1143</v>
      </c>
      <c r="BQ1056" s="172">
        <f t="shared" ca="1" si="538"/>
        <v>9.059659612918658E-3</v>
      </c>
      <c r="BR1056" s="172">
        <f t="shared" ca="1" si="542"/>
        <v>8.0438869936557081E-5</v>
      </c>
    </row>
    <row r="1057" spans="44:70">
      <c r="AR1057" s="69">
        <f t="shared" si="535"/>
        <v>88</v>
      </c>
      <c r="AS1057" s="70">
        <f t="shared" si="539"/>
        <v>1054</v>
      </c>
      <c r="AT1057" s="71">
        <f t="shared" ca="1" si="543"/>
        <v>7.3198193326166287E-5</v>
      </c>
      <c r="AU1057" s="72">
        <f t="shared" ca="1" si="536"/>
        <v>9.059659612918658E-3</v>
      </c>
      <c r="AV1057" s="73">
        <f t="shared" ca="1" si="537"/>
        <v>1.0090596596129187</v>
      </c>
      <c r="AW1057" s="74">
        <f ca="1">PRODUCT(AV$4:AV1057)</f>
        <v>12544.42858792991</v>
      </c>
      <c r="BO1057" s="70">
        <f t="shared" si="541"/>
        <v>1054</v>
      </c>
      <c r="BP1057" s="171">
        <f t="shared" ca="1" si="540"/>
        <v>0.1143</v>
      </c>
      <c r="BQ1057" s="172">
        <f t="shared" ca="1" si="538"/>
        <v>9.059659612918658E-3</v>
      </c>
      <c r="BR1057" s="172">
        <f t="shared" ca="1" si="542"/>
        <v>7.971666409438458E-5</v>
      </c>
    </row>
    <row r="1058" spans="44:70">
      <c r="AR1058" s="69">
        <f t="shared" si="535"/>
        <v>88</v>
      </c>
      <c r="AS1058" s="70">
        <f t="shared" si="539"/>
        <v>1055</v>
      </c>
      <c r="AT1058" s="71">
        <f t="shared" ca="1" si="543"/>
        <v>7.2535042610350601E-5</v>
      </c>
      <c r="AU1058" s="72">
        <f t="shared" ca="1" si="536"/>
        <v>9.059659612918658E-3</v>
      </c>
      <c r="AV1058" s="73">
        <f t="shared" ca="1" si="537"/>
        <v>1.0090596596129187</v>
      </c>
      <c r="AW1058" s="74">
        <f ca="1">PRODUCT(AV$4:AV1058)</f>
        <v>12658.07684097512</v>
      </c>
      <c r="BO1058" s="70">
        <f t="shared" si="541"/>
        <v>1055</v>
      </c>
      <c r="BP1058" s="171">
        <f t="shared" ca="1" si="540"/>
        <v>0.1143</v>
      </c>
      <c r="BQ1058" s="172">
        <f t="shared" ca="1" si="538"/>
        <v>9.059659612918658E-3</v>
      </c>
      <c r="BR1058" s="172">
        <f t="shared" ca="1" si="542"/>
        <v>7.9000942446717546E-5</v>
      </c>
    </row>
    <row r="1059" spans="44:70">
      <c r="AR1059" s="69">
        <f t="shared" si="535"/>
        <v>88</v>
      </c>
      <c r="AS1059" s="70">
        <f t="shared" si="539"/>
        <v>1056</v>
      </c>
      <c r="AT1059" s="71">
        <f t="shared" ca="1" si="543"/>
        <v>7.187789981429228E-5</v>
      </c>
      <c r="AU1059" s="72">
        <f t="shared" ca="1" si="536"/>
        <v>9.059659612918658E-3</v>
      </c>
      <c r="AV1059" s="73">
        <f t="shared" ca="1" si="537"/>
        <v>1.0090596596129187</v>
      </c>
      <c r="AW1059" s="74">
        <f ca="1">PRODUCT(AV$4:AV1059)</f>
        <v>12772.754708508523</v>
      </c>
      <c r="BO1059" s="70">
        <f t="shared" si="541"/>
        <v>1056</v>
      </c>
      <c r="BP1059" s="171">
        <f t="shared" ca="1" si="540"/>
        <v>0.1143</v>
      </c>
      <c r="BQ1059" s="172">
        <f t="shared" ca="1" si="538"/>
        <v>9.059659612918658E-3</v>
      </c>
      <c r="BR1059" s="172">
        <f t="shared" ca="1" si="542"/>
        <v>7.8291646776388604E-5</v>
      </c>
    </row>
    <row r="1060" spans="44:70">
      <c r="AR1060" s="69">
        <f t="shared" si="535"/>
        <v>89</v>
      </c>
      <c r="AS1060" s="70">
        <f t="shared" si="539"/>
        <v>1057</v>
      </c>
      <c r="AT1060" s="71">
        <f t="shared" ca="1" si="543"/>
        <v>7.1226710508283324E-5</v>
      </c>
      <c r="AU1060" s="72">
        <f t="shared" ca="1" si="536"/>
        <v>9.059659612918658E-3</v>
      </c>
      <c r="AV1060" s="73">
        <f t="shared" ca="1" si="537"/>
        <v>1.0090596596129187</v>
      </c>
      <c r="AW1060" s="74">
        <f ca="1">PRODUCT(AV$4:AV1060)</f>
        <v>12888.471518486915</v>
      </c>
      <c r="BO1060" s="70">
        <f t="shared" si="541"/>
        <v>1057</v>
      </c>
      <c r="BP1060" s="171">
        <f t="shared" ca="1" si="540"/>
        <v>0.1143</v>
      </c>
      <c r="BQ1060" s="172">
        <f t="shared" ca="1" si="538"/>
        <v>9.059659612918658E-3</v>
      </c>
      <c r="BR1060" s="172">
        <f t="shared" ca="1" si="542"/>
        <v>7.7588719388922703E-5</v>
      </c>
    </row>
    <row r="1061" spans="44:70">
      <c r="AR1061" s="69">
        <f t="shared" si="535"/>
        <v>89</v>
      </c>
      <c r="AS1061" s="70">
        <f t="shared" si="539"/>
        <v>1058</v>
      </c>
      <c r="AT1061" s="71">
        <f t="shared" ca="1" si="543"/>
        <v>7.0581420755730381E-5</v>
      </c>
      <c r="AU1061" s="72">
        <f t="shared" ca="1" si="536"/>
        <v>9.059659612918658E-3</v>
      </c>
      <c r="AV1061" s="73">
        <f t="shared" ca="1" si="537"/>
        <v>1.0090596596129187</v>
      </c>
      <c r="AW1061" s="74">
        <f ca="1">PRODUCT(AV$4:AV1061)</f>
        <v>13005.236683375202</v>
      </c>
      <c r="BO1061" s="70">
        <f t="shared" si="541"/>
        <v>1058</v>
      </c>
      <c r="BP1061" s="171">
        <f t="shared" ca="1" si="540"/>
        <v>0.1143</v>
      </c>
      <c r="BQ1061" s="172">
        <f t="shared" ca="1" si="538"/>
        <v>9.059659612918658E-3</v>
      </c>
      <c r="BR1061" s="172">
        <f t="shared" ca="1" si="542"/>
        <v>7.6892103107844184E-5</v>
      </c>
    </row>
    <row r="1062" spans="44:70">
      <c r="AR1062" s="69">
        <f t="shared" si="535"/>
        <v>89</v>
      </c>
      <c r="AS1062" s="70">
        <f t="shared" si="539"/>
        <v>1059</v>
      </c>
      <c r="AT1062" s="71">
        <f t="shared" ca="1" si="543"/>
        <v>6.9941977108687269E-5</v>
      </c>
      <c r="AU1062" s="72">
        <f t="shared" ca="1" si="536"/>
        <v>9.059659612918658E-3</v>
      </c>
      <c r="AV1062" s="73">
        <f t="shared" ca="1" si="537"/>
        <v>1.0090596596129187</v>
      </c>
      <c r="AW1062" s="74">
        <f ca="1">PRODUCT(AV$4:AV1062)</f>
        <v>13123.059700912025</v>
      </c>
      <c r="BO1062" s="70">
        <f t="shared" si="541"/>
        <v>1059</v>
      </c>
      <c r="BP1062" s="171">
        <f t="shared" ca="1" si="540"/>
        <v>0.1143</v>
      </c>
      <c r="BQ1062" s="172">
        <f t="shared" ca="1" si="538"/>
        <v>9.059659612918658E-3</v>
      </c>
      <c r="BR1062" s="172">
        <f t="shared" ca="1" si="542"/>
        <v>7.6201741270026058E-5</v>
      </c>
    </row>
    <row r="1063" spans="44:70">
      <c r="AR1063" s="69">
        <f t="shared" si="535"/>
        <v>89</v>
      </c>
      <c r="AS1063" s="70">
        <f t="shared" si="539"/>
        <v>1060</v>
      </c>
      <c r="AT1063" s="71">
        <f t="shared" ca="1" si="543"/>
        <v>6.9308326603428013E-5</v>
      </c>
      <c r="AU1063" s="72">
        <f t="shared" ca="1" si="536"/>
        <v>9.059659612918658E-3</v>
      </c>
      <c r="AV1063" s="73">
        <f t="shared" ca="1" si="537"/>
        <v>1.0090596596129187</v>
      </c>
      <c r="AW1063" s="74">
        <f ca="1">PRODUCT(AV$4:AV1063)</f>
        <v>13241.950154882297</v>
      </c>
      <c r="BO1063" s="70">
        <f t="shared" si="541"/>
        <v>1060</v>
      </c>
      <c r="BP1063" s="171">
        <f t="shared" ca="1" si="540"/>
        <v>0.1143</v>
      </c>
      <c r="BQ1063" s="172">
        <f t="shared" ca="1" si="538"/>
        <v>9.059659612918658E-3</v>
      </c>
      <c r="BR1063" s="172">
        <f t="shared" ca="1" si="542"/>
        <v>7.5517577721080937E-5</v>
      </c>
    </row>
    <row r="1064" spans="44:70">
      <c r="AR1064" s="69">
        <f t="shared" si="535"/>
        <v>89</v>
      </c>
      <c r="AS1064" s="70">
        <f t="shared" si="539"/>
        <v>1061</v>
      </c>
      <c r="AT1064" s="71">
        <f t="shared" ca="1" si="543"/>
        <v>6.868041675605996E-5</v>
      </c>
      <c r="AU1064" s="72">
        <f t="shared" ca="1" si="536"/>
        <v>9.059659612918658E-3</v>
      </c>
      <c r="AV1064" s="73">
        <f t="shared" ca="1" si="537"/>
        <v>1.0090596596129187</v>
      </c>
      <c r="AW1064" s="74">
        <f ca="1">PRODUCT(AV$4:AV1064)</f>
        <v>13361.917715896767</v>
      </c>
      <c r="BO1064" s="70">
        <f t="shared" si="541"/>
        <v>1061</v>
      </c>
      <c r="BP1064" s="171">
        <f t="shared" ca="1" si="540"/>
        <v>0.1143</v>
      </c>
      <c r="BQ1064" s="172">
        <f t="shared" ca="1" si="538"/>
        <v>9.059659612918658E-3</v>
      </c>
      <c r="BR1064" s="172">
        <f t="shared" ca="1" si="542"/>
        <v>7.4839556810793456E-5</v>
      </c>
    </row>
    <row r="1065" spans="44:70">
      <c r="AR1065" s="69">
        <f t="shared" si="535"/>
        <v>89</v>
      </c>
      <c r="AS1065" s="70">
        <f t="shared" si="539"/>
        <v>1062</v>
      </c>
      <c r="AT1065" s="71">
        <f t="shared" ca="1" si="543"/>
        <v>6.8058195558176658E-5</v>
      </c>
      <c r="AU1065" s="72">
        <f t="shared" ca="1" si="536"/>
        <v>9.059659612918658E-3</v>
      </c>
      <c r="AV1065" s="73">
        <f t="shared" ca="1" si="537"/>
        <v>1.0090596596129187</v>
      </c>
      <c r="AW1065" s="74">
        <f ca="1">PRODUCT(AV$4:AV1065)</f>
        <v>13482.97214217862</v>
      </c>
      <c r="BO1065" s="70">
        <f t="shared" si="541"/>
        <v>1062</v>
      </c>
      <c r="BP1065" s="171">
        <f t="shared" ca="1" si="540"/>
        <v>0.1143</v>
      </c>
      <c r="BQ1065" s="172">
        <f t="shared" ca="1" si="538"/>
        <v>9.059659612918658E-3</v>
      </c>
      <c r="BR1065" s="172">
        <f t="shared" ca="1" si="542"/>
        <v>7.4167623388593658E-5</v>
      </c>
    </row>
    <row r="1066" spans="44:70">
      <c r="AR1066" s="69">
        <f t="shared" si="535"/>
        <v>89</v>
      </c>
      <c r="AS1066" s="70">
        <f t="shared" si="539"/>
        <v>1063</v>
      </c>
      <c r="AT1066" s="71">
        <f t="shared" ca="1" si="543"/>
        <v>6.7441611472550132E-5</v>
      </c>
      <c r="AU1066" s="72">
        <f t="shared" ca="1" si="536"/>
        <v>9.059659612918658E-3</v>
      </c>
      <c r="AV1066" s="73">
        <f t="shared" ca="1" si="537"/>
        <v>1.0090596596129187</v>
      </c>
      <c r="AW1066" s="74">
        <f ca="1">PRODUCT(AV$4:AV1066)</f>
        <v>13605.123280357222</v>
      </c>
      <c r="BO1066" s="70">
        <f t="shared" si="541"/>
        <v>1063</v>
      </c>
      <c r="BP1066" s="171">
        <f t="shared" ca="1" si="540"/>
        <v>0.1143</v>
      </c>
      <c r="BQ1066" s="172">
        <f t="shared" ca="1" si="538"/>
        <v>9.059659612918658E-3</v>
      </c>
      <c r="BR1066" s="172">
        <f t="shared" ca="1" si="542"/>
        <v>7.3501722799070975E-5</v>
      </c>
    </row>
    <row r="1067" spans="44:70">
      <c r="AR1067" s="69">
        <f t="shared" si="535"/>
        <v>89</v>
      </c>
      <c r="AS1067" s="70">
        <f t="shared" si="539"/>
        <v>1064</v>
      </c>
      <c r="AT1067" s="71">
        <f t="shared" ca="1" si="543"/>
        <v>6.6830613428862118E-5</v>
      </c>
      <c r="AU1067" s="72">
        <f t="shared" ca="1" si="536"/>
        <v>9.059659612918658E-3</v>
      </c>
      <c r="AV1067" s="73">
        <f t="shared" ca="1" si="537"/>
        <v>1.0090596596129187</v>
      </c>
      <c r="AW1067" s="74">
        <f ca="1">PRODUCT(AV$4:AV1067)</f>
        <v>13728.381066269054</v>
      </c>
      <c r="BO1067" s="70">
        <f t="shared" si="541"/>
        <v>1064</v>
      </c>
      <c r="BP1067" s="171">
        <f t="shared" ca="1" si="540"/>
        <v>0.1143</v>
      </c>
      <c r="BQ1067" s="172">
        <f t="shared" ca="1" si="538"/>
        <v>9.059659612918658E-3</v>
      </c>
      <c r="BR1067" s="172">
        <f t="shared" ca="1" si="542"/>
        <v>7.2841800877528564E-5</v>
      </c>
    </row>
    <row r="1068" spans="44:70">
      <c r="AR1068" s="69">
        <f t="shared" si="535"/>
        <v>89</v>
      </c>
      <c r="AS1068" s="70">
        <f t="shared" si="539"/>
        <v>1065</v>
      </c>
      <c r="AT1068" s="71">
        <f t="shared" ca="1" si="543"/>
        <v>6.622515081947408E-5</v>
      </c>
      <c r="AU1068" s="72">
        <f t="shared" ca="1" si="536"/>
        <v>9.059659612918658E-3</v>
      </c>
      <c r="AV1068" s="73">
        <f t="shared" ca="1" si="537"/>
        <v>1.0090596596129187</v>
      </c>
      <c r="AW1068" s="74">
        <f ca="1">PRODUCT(AV$4:AV1068)</f>
        <v>13852.75552576589</v>
      </c>
      <c r="BO1068" s="70">
        <f t="shared" si="541"/>
        <v>1065</v>
      </c>
      <c r="BP1068" s="171">
        <f t="shared" ca="1" si="540"/>
        <v>0.1143</v>
      </c>
      <c r="BQ1068" s="172">
        <f t="shared" ca="1" si="538"/>
        <v>9.059659612918658E-3</v>
      </c>
      <c r="BR1068" s="172">
        <f t="shared" ca="1" si="542"/>
        <v>7.2187803945577528E-5</v>
      </c>
    </row>
    <row r="1069" spans="44:70">
      <c r="AR1069" s="69">
        <f t="shared" si="535"/>
        <v>89</v>
      </c>
      <c r="AS1069" s="70">
        <f t="shared" si="539"/>
        <v>1066</v>
      </c>
      <c r="AT1069" s="71">
        <f t="shared" ca="1" si="543"/>
        <v>6.562517349523544E-5</v>
      </c>
      <c r="AU1069" s="72">
        <f t="shared" ca="1" si="536"/>
        <v>9.059659612918658E-3</v>
      </c>
      <c r="AV1069" s="73">
        <f t="shared" ca="1" si="537"/>
        <v>1.0090596596129187</v>
      </c>
      <c r="AW1069" s="74">
        <f ca="1">PRODUCT(AV$4:AV1069)</f>
        <v>13978.256775530306</v>
      </c>
      <c r="BO1069" s="70">
        <f t="shared" si="541"/>
        <v>1066</v>
      </c>
      <c r="BP1069" s="171">
        <f t="shared" ca="1" si="540"/>
        <v>0.1143</v>
      </c>
      <c r="BQ1069" s="172">
        <f t="shared" ca="1" si="538"/>
        <v>9.059659612918658E-3</v>
      </c>
      <c r="BR1069" s="172">
        <f t="shared" ca="1" si="542"/>
        <v>7.1539678806770661E-5</v>
      </c>
    </row>
    <row r="1070" spans="44:70">
      <c r="AR1070" s="69">
        <f t="shared" si="535"/>
        <v>89</v>
      </c>
      <c r="AS1070" s="70">
        <f t="shared" si="539"/>
        <v>1067</v>
      </c>
      <c r="AT1070" s="71">
        <f t="shared" ca="1" si="543"/>
        <v>6.5030631761329874E-5</v>
      </c>
      <c r="AU1070" s="72">
        <f t="shared" ca="1" si="536"/>
        <v>9.059659612918658E-3</v>
      </c>
      <c r="AV1070" s="73">
        <f t="shared" ca="1" si="537"/>
        <v>1.0090596596129187</v>
      </c>
      <c r="AW1070" s="74">
        <f ca="1">PRODUCT(AV$4:AV1070)</f>
        <v>14104.895023898585</v>
      </c>
      <c r="BO1070" s="70">
        <f t="shared" si="541"/>
        <v>1067</v>
      </c>
      <c r="BP1070" s="171">
        <f t="shared" ca="1" si="540"/>
        <v>0.1143</v>
      </c>
      <c r="BQ1070" s="172">
        <f t="shared" ca="1" si="538"/>
        <v>9.059659612918658E-3</v>
      </c>
      <c r="BR1070" s="172">
        <f t="shared" ca="1" si="542"/>
        <v>7.0897372742275422E-5</v>
      </c>
    </row>
    <row r="1071" spans="44:70">
      <c r="AR1071" s="69">
        <f t="shared" si="535"/>
        <v>89</v>
      </c>
      <c r="AS1071" s="70">
        <f t="shared" si="539"/>
        <v>1068</v>
      </c>
      <c r="AT1071" s="71">
        <f t="shared" ca="1" si="543"/>
        <v>6.444147637315917E-5</v>
      </c>
      <c r="AU1071" s="72">
        <f t="shared" ca="1" si="536"/>
        <v>9.059659612918658E-3</v>
      </c>
      <c r="AV1071" s="73">
        <f t="shared" ca="1" si="537"/>
        <v>1.0090596596129187</v>
      </c>
      <c r="AW1071" s="74">
        <f ca="1">PRODUCT(AV$4:AV1071)</f>
        <v>14232.680571691057</v>
      </c>
      <c r="BO1071" s="70">
        <f t="shared" si="541"/>
        <v>1068</v>
      </c>
      <c r="BP1071" s="171">
        <f t="shared" ca="1" si="540"/>
        <v>0.1143</v>
      </c>
      <c r="BQ1071" s="172">
        <f t="shared" ca="1" si="538"/>
        <v>9.059659612918658E-3</v>
      </c>
      <c r="BR1071" s="172">
        <f t="shared" ca="1" si="542"/>
        <v>7.0260833506585808E-5</v>
      </c>
    </row>
    <row r="1072" spans="44:70">
      <c r="AR1072" s="69">
        <f t="shared" si="535"/>
        <v>90</v>
      </c>
      <c r="AS1072" s="70">
        <f t="shared" si="539"/>
        <v>1069</v>
      </c>
      <c r="AT1072" s="71">
        <f t="shared" ca="1" si="543"/>
        <v>6.3857658532264413E-5</v>
      </c>
      <c r="AU1072" s="72">
        <f t="shared" ca="1" si="536"/>
        <v>9.059659612918658E-3</v>
      </c>
      <c r="AV1072" s="73">
        <f t="shared" ca="1" si="537"/>
        <v>1.0090596596129187</v>
      </c>
      <c r="AW1072" s="74">
        <f ca="1">PRODUCT(AV$4:AV1072)</f>
        <v>14361.623813049979</v>
      </c>
      <c r="BO1072" s="70">
        <f t="shared" si="541"/>
        <v>1069</v>
      </c>
      <c r="BP1072" s="171">
        <f t="shared" ca="1" si="540"/>
        <v>0.1143</v>
      </c>
      <c r="BQ1072" s="172">
        <f t="shared" ca="1" si="538"/>
        <v>9.059659612918658E-3</v>
      </c>
      <c r="BR1072" s="172">
        <f t="shared" ca="1" si="542"/>
        <v>6.9630009323272605E-5</v>
      </c>
    </row>
    <row r="1073" spans="44:70">
      <c r="AR1073" s="69">
        <f t="shared" si="535"/>
        <v>90</v>
      </c>
      <c r="AS1073" s="70">
        <f t="shared" si="539"/>
        <v>1070</v>
      </c>
      <c r="AT1073" s="71">
        <f t="shared" ca="1" si="543"/>
        <v>6.3279129882284102E-5</v>
      </c>
      <c r="AU1073" s="72">
        <f t="shared" ca="1" si="536"/>
        <v>9.059659612918658E-3</v>
      </c>
      <c r="AV1073" s="73">
        <f t="shared" ca="1" si="537"/>
        <v>1.0090596596129187</v>
      </c>
      <c r="AW1073" s="74">
        <f ca="1">PRODUCT(AV$4:AV1073)</f>
        <v>14491.735236284998</v>
      </c>
      <c r="BO1073" s="70">
        <f t="shared" si="541"/>
        <v>1070</v>
      </c>
      <c r="BP1073" s="171">
        <f t="shared" ca="1" si="540"/>
        <v>0.1143</v>
      </c>
      <c r="BQ1073" s="172">
        <f t="shared" ca="1" si="538"/>
        <v>9.059659612918658E-3</v>
      </c>
      <c r="BR1073" s="172">
        <f t="shared" ca="1" si="542"/>
        <v>6.9004848880771915E-5</v>
      </c>
    </row>
    <row r="1074" spans="44:70">
      <c r="AR1074" s="69">
        <f t="shared" si="535"/>
        <v>90</v>
      </c>
      <c r="AS1074" s="70">
        <f t="shared" si="539"/>
        <v>1071</v>
      </c>
      <c r="AT1074" s="71">
        <f t="shared" ca="1" si="543"/>
        <v>6.2705842504948934E-5</v>
      </c>
      <c r="AU1074" s="72">
        <f t="shared" ca="1" si="536"/>
        <v>9.059659612918658E-3</v>
      </c>
      <c r="AV1074" s="73">
        <f t="shared" ca="1" si="537"/>
        <v>1.0090596596129187</v>
      </c>
      <c r="AW1074" s="74">
        <f ca="1">PRODUCT(AV$4:AV1074)</f>
        <v>14623.02542472628</v>
      </c>
      <c r="BO1074" s="70">
        <f t="shared" si="541"/>
        <v>1071</v>
      </c>
      <c r="BP1074" s="171">
        <f t="shared" ca="1" si="540"/>
        <v>0.1143</v>
      </c>
      <c r="BQ1074" s="172">
        <f t="shared" ca="1" si="538"/>
        <v>9.059659612918658E-3</v>
      </c>
      <c r="BR1074" s="172">
        <f t="shared" ca="1" si="542"/>
        <v>6.838530132821145E-5</v>
      </c>
    </row>
    <row r="1075" spans="44:70">
      <c r="AR1075" s="69">
        <f t="shared" si="535"/>
        <v>90</v>
      </c>
      <c r="AS1075" s="70">
        <f t="shared" si="539"/>
        <v>1072</v>
      </c>
      <c r="AT1075" s="71">
        <f t="shared" ca="1" si="543"/>
        <v>6.2137748916112805E-5</v>
      </c>
      <c r="AU1075" s="72">
        <f t="shared" ca="1" si="536"/>
        <v>9.059659612918658E-3</v>
      </c>
      <c r="AV1075" s="73">
        <f t="shared" ca="1" si="537"/>
        <v>1.0090596596129187</v>
      </c>
      <c r="AW1075" s="74">
        <f ca="1">PRODUCT(AV$4:AV1075)</f>
        <v>14755.505057585355</v>
      </c>
      <c r="BO1075" s="70">
        <f t="shared" si="541"/>
        <v>1072</v>
      </c>
      <c r="BP1075" s="171">
        <f t="shared" ca="1" si="540"/>
        <v>0.1143</v>
      </c>
      <c r="BQ1075" s="172">
        <f t="shared" ca="1" si="538"/>
        <v>9.059659612918658E-3</v>
      </c>
      <c r="BR1075" s="172">
        <f t="shared" ca="1" si="542"/>
        <v>6.7771316271274251E-5</v>
      </c>
    </row>
    <row r="1076" spans="44:70">
      <c r="AR1076" s="69">
        <f t="shared" si="535"/>
        <v>90</v>
      </c>
      <c r="AS1076" s="70">
        <f t="shared" si="539"/>
        <v>1073</v>
      </c>
      <c r="AT1076" s="71">
        <f t="shared" ca="1" si="543"/>
        <v>6.1574802061819823E-5</v>
      </c>
      <c r="AU1076" s="72">
        <f t="shared" ca="1" si="536"/>
        <v>9.059659612918658E-3</v>
      </c>
      <c r="AV1076" s="73">
        <f t="shared" ca="1" si="537"/>
        <v>1.0090596596129187</v>
      </c>
      <c r="AW1076" s="74">
        <f ca="1">PRODUCT(AV$4:AV1076)</f>
        <v>14889.184910823778</v>
      </c>
      <c r="BO1076" s="70">
        <f t="shared" si="541"/>
        <v>1073</v>
      </c>
      <c r="BP1076" s="171">
        <f t="shared" ca="1" si="540"/>
        <v>0.1143</v>
      </c>
      <c r="BQ1076" s="172">
        <f t="shared" ca="1" si="538"/>
        <v>9.059659612918658E-3</v>
      </c>
      <c r="BR1076" s="172">
        <f t="shared" ca="1" si="542"/>
        <v>6.7162843768099639E-5</v>
      </c>
    </row>
    <row r="1077" spans="44:70">
      <c r="AR1077" s="69">
        <f t="shared" si="535"/>
        <v>90</v>
      </c>
      <c r="AS1077" s="70">
        <f t="shared" si="539"/>
        <v>1074</v>
      </c>
      <c r="AT1077" s="71">
        <f t="shared" ca="1" si="543"/>
        <v>6.1016955314406893E-5</v>
      </c>
      <c r="AU1077" s="72">
        <f t="shared" ca="1" si="536"/>
        <v>9.059659612918658E-3</v>
      </c>
      <c r="AV1077" s="73">
        <f t="shared" ca="1" si="537"/>
        <v>1.0090596596129187</v>
      </c>
      <c r="AW1077" s="74">
        <f ca="1">PRODUCT(AV$4:AV1077)</f>
        <v>15024.075858029646</v>
      </c>
      <c r="BO1077" s="70">
        <f t="shared" si="541"/>
        <v>1074</v>
      </c>
      <c r="BP1077" s="171">
        <f t="shared" ca="1" si="540"/>
        <v>0.1143</v>
      </c>
      <c r="BQ1077" s="172">
        <f t="shared" ca="1" si="538"/>
        <v>9.059659612918658E-3</v>
      </c>
      <c r="BR1077" s="172">
        <f t="shared" ca="1" si="542"/>
        <v>6.6559834325220874E-5</v>
      </c>
    </row>
    <row r="1078" spans="44:70">
      <c r="AR1078" s="69">
        <f t="shared" si="535"/>
        <v>90</v>
      </c>
      <c r="AS1078" s="70">
        <f t="shared" si="539"/>
        <v>1075</v>
      </c>
      <c r="AT1078" s="71">
        <f t="shared" ca="1" si="543"/>
        <v>6.0464162468641699E-5</v>
      </c>
      <c r="AU1078" s="72">
        <f t="shared" ca="1" si="536"/>
        <v>9.059659612918658E-3</v>
      </c>
      <c r="AV1078" s="73">
        <f t="shared" ca="1" si="537"/>
        <v>1.0090596596129187</v>
      </c>
      <c r="AW1078" s="74">
        <f ca="1">PRODUCT(AV$4:AV1078)</f>
        <v>15160.188871302063</v>
      </c>
      <c r="BO1078" s="70">
        <f t="shared" si="541"/>
        <v>1075</v>
      </c>
      <c r="BP1078" s="171">
        <f t="shared" ca="1" si="540"/>
        <v>0.1143</v>
      </c>
      <c r="BQ1078" s="172">
        <f t="shared" ca="1" si="538"/>
        <v>9.059659612918658E-3</v>
      </c>
      <c r="BR1078" s="172">
        <f t="shared" ca="1" si="542"/>
        <v>6.596223889353938E-5</v>
      </c>
    </row>
    <row r="1079" spans="44:70">
      <c r="AR1079" s="69">
        <f t="shared" si="535"/>
        <v>90</v>
      </c>
      <c r="AS1079" s="70">
        <f t="shared" si="539"/>
        <v>1076</v>
      </c>
      <c r="AT1079" s="71">
        <f t="shared" ca="1" si="543"/>
        <v>5.9916377737895596E-5</v>
      </c>
      <c r="AU1079" s="72">
        <f t="shared" ca="1" si="536"/>
        <v>9.059659612918658E-3</v>
      </c>
      <c r="AV1079" s="73">
        <f t="shared" ca="1" si="537"/>
        <v>1.0090596596129187</v>
      </c>
      <c r="AW1079" s="74">
        <f ca="1">PRODUCT(AV$4:AV1079)</f>
        <v>15297.535022143618</v>
      </c>
      <c r="BO1079" s="70">
        <f t="shared" si="541"/>
        <v>1076</v>
      </c>
      <c r="BP1079" s="171">
        <f t="shared" ca="1" si="540"/>
        <v>0.1143</v>
      </c>
      <c r="BQ1079" s="172">
        <f t="shared" ca="1" si="538"/>
        <v>9.059659612918658E-3</v>
      </c>
      <c r="BR1079" s="172">
        <f t="shared" ca="1" si="542"/>
        <v>6.5370008864335026E-5</v>
      </c>
    </row>
    <row r="1080" spans="44:70">
      <c r="AR1080" s="69">
        <f t="shared" si="535"/>
        <v>90</v>
      </c>
      <c r="AS1080" s="70">
        <f t="shared" si="539"/>
        <v>1077</v>
      </c>
      <c r="AT1080" s="71">
        <f t="shared" ca="1" si="543"/>
        <v>5.9373555750351204E-5</v>
      </c>
      <c r="AU1080" s="72">
        <f t="shared" ca="1" si="536"/>
        <v>9.059659612918658E-3</v>
      </c>
      <c r="AV1080" s="73">
        <f t="shared" ca="1" si="537"/>
        <v>1.0090596596129187</v>
      </c>
      <c r="AW1080" s="74">
        <f ca="1">PRODUCT(AV$4:AV1080)</f>
        <v>15436.125482360942</v>
      </c>
      <c r="BO1080" s="70">
        <f t="shared" si="541"/>
        <v>1077</v>
      </c>
      <c r="BP1080" s="171">
        <f t="shared" ca="1" si="540"/>
        <v>0.1143</v>
      </c>
      <c r="BQ1080" s="172">
        <f t="shared" ca="1" si="538"/>
        <v>9.059659612918658E-3</v>
      </c>
      <c r="BR1080" s="172">
        <f t="shared" ca="1" si="542"/>
        <v>6.4783096065312287E-5</v>
      </c>
    </row>
    <row r="1081" spans="44:70">
      <c r="AR1081" s="69">
        <f t="shared" si="535"/>
        <v>90</v>
      </c>
      <c r="AS1081" s="70">
        <f t="shared" si="539"/>
        <v>1078</v>
      </c>
      <c r="AT1081" s="71">
        <f t="shared" ca="1" si="543"/>
        <v>5.8835651545244374E-5</v>
      </c>
      <c r="AU1081" s="72">
        <f t="shared" ca="1" si="536"/>
        <v>9.059659612918658E-3</v>
      </c>
      <c r="AV1081" s="73">
        <f t="shared" ca="1" si="537"/>
        <v>1.0090596596129187</v>
      </c>
      <c r="AW1081" s="74">
        <f ca="1">PRODUCT(AV$4:AV1081)</f>
        <v>15575.971524973431</v>
      </c>
      <c r="BO1081" s="70">
        <f t="shared" si="541"/>
        <v>1078</v>
      </c>
      <c r="BP1081" s="171">
        <f t="shared" ca="1" si="540"/>
        <v>0.1143</v>
      </c>
      <c r="BQ1081" s="172">
        <f t="shared" ca="1" si="538"/>
        <v>9.059659612918658E-3</v>
      </c>
      <c r="BR1081" s="172">
        <f t="shared" ca="1" si="542"/>
        <v>6.4201452756681868E-5</v>
      </c>
    </row>
    <row r="1082" spans="44:70">
      <c r="AR1082" s="69">
        <f t="shared" si="535"/>
        <v>90</v>
      </c>
      <c r="AS1082" s="70">
        <f t="shared" si="539"/>
        <v>1079</v>
      </c>
      <c r="AT1082" s="71">
        <f t="shared" ca="1" si="543"/>
        <v>5.8302620569140168E-5</v>
      </c>
      <c r="AU1082" s="72">
        <f t="shared" ca="1" si="536"/>
        <v>9.059659612918658E-3</v>
      </c>
      <c r="AV1082" s="73">
        <f t="shared" ca="1" si="537"/>
        <v>1.0090596596129187</v>
      </c>
      <c r="AW1082" s="74">
        <f ca="1">PRODUCT(AV$4:AV1082)</f>
        <v>15717.084525130203</v>
      </c>
      <c r="BO1082" s="70">
        <f t="shared" si="541"/>
        <v>1079</v>
      </c>
      <c r="BP1082" s="171">
        <f t="shared" ca="1" si="540"/>
        <v>0.1143</v>
      </c>
      <c r="BQ1082" s="172">
        <f t="shared" ca="1" si="538"/>
        <v>9.059659612918658E-3</v>
      </c>
      <c r="BR1082" s="172">
        <f t="shared" ca="1" si="542"/>
        <v>6.3625031627277554E-5</v>
      </c>
    </row>
    <row r="1083" spans="44:70">
      <c r="AR1083" s="69">
        <f t="shared" si="535"/>
        <v>90</v>
      </c>
      <c r="AS1083" s="70">
        <f t="shared" si="539"/>
        <v>1080</v>
      </c>
      <c r="AT1083" s="71">
        <f t="shared" ca="1" si="543"/>
        <v>5.7774418672242606E-5</v>
      </c>
      <c r="AU1083" s="72">
        <f t="shared" ca="1" si="536"/>
        <v>9.059659612918658E-3</v>
      </c>
      <c r="AV1083" s="73">
        <f t="shared" ca="1" si="537"/>
        <v>1.0090596596129187</v>
      </c>
      <c r="AW1083" s="74">
        <f ca="1">PRODUCT(AV$4:AV1083)</f>
        <v>15859.475961035354</v>
      </c>
      <c r="BO1083" s="70">
        <f t="shared" si="541"/>
        <v>1080</v>
      </c>
      <c r="BP1083" s="171">
        <f t="shared" ca="1" si="540"/>
        <v>0.1143</v>
      </c>
      <c r="BQ1083" s="172">
        <f t="shared" ca="1" si="538"/>
        <v>9.059659612918658E-3</v>
      </c>
      <c r="BR1083" s="172">
        <f t="shared" ca="1" si="542"/>
        <v>6.305378579070786E-5</v>
      </c>
    </row>
    <row r="1084" spans="44:70">
      <c r="AR1084" s="69">
        <f t="shared" si="535"/>
        <v>91</v>
      </c>
      <c r="AS1084" s="70">
        <f t="shared" si="539"/>
        <v>1081</v>
      </c>
      <c r="AT1084" s="71">
        <f t="shared" ca="1" si="543"/>
        <v>5.7251002104737836E-5</v>
      </c>
      <c r="AU1084" s="72">
        <f t="shared" ca="1" si="536"/>
        <v>9.059659612918658E-3</v>
      </c>
      <c r="AV1084" s="73">
        <f t="shared" ca="1" si="537"/>
        <v>1.0090596596129187</v>
      </c>
      <c r="AW1084" s="74">
        <f ca="1">PRODUCT(AV$4:AV1084)</f>
        <v>16003.1574148816</v>
      </c>
      <c r="BO1084" s="70">
        <f t="shared" si="541"/>
        <v>1081</v>
      </c>
      <c r="BP1084" s="171">
        <f t="shared" ca="1" si="540"/>
        <v>0.1143</v>
      </c>
      <c r="BQ1084" s="172">
        <f t="shared" ca="1" si="538"/>
        <v>9.059659612918658E-3</v>
      </c>
      <c r="BR1084" s="172">
        <f t="shared" ca="1" si="542"/>
        <v>6.2487668781542285E-5</v>
      </c>
    </row>
    <row r="1085" spans="44:70">
      <c r="AR1085" s="69">
        <f t="shared" si="535"/>
        <v>91</v>
      </c>
      <c r="AS1085" s="70">
        <f t="shared" si="539"/>
        <v>1082</v>
      </c>
      <c r="AT1085" s="71">
        <f t="shared" ca="1" si="543"/>
        <v>5.6732327513170425E-5</v>
      </c>
      <c r="AU1085" s="72">
        <f t="shared" ca="1" si="536"/>
        <v>9.059659612918658E-3</v>
      </c>
      <c r="AV1085" s="73">
        <f t="shared" ca="1" si="537"/>
        <v>1.0090596596129187</v>
      </c>
      <c r="AW1085" s="74">
        <f ca="1">PRODUCT(AV$4:AV1085)</f>
        <v>16148.140573792383</v>
      </c>
      <c r="BO1085" s="70">
        <f t="shared" si="541"/>
        <v>1082</v>
      </c>
      <c r="BP1085" s="171">
        <f t="shared" ca="1" si="540"/>
        <v>0.1143</v>
      </c>
      <c r="BQ1085" s="172">
        <f t="shared" ca="1" si="538"/>
        <v>9.059659612918658E-3</v>
      </c>
      <c r="BR1085" s="172">
        <f t="shared" ca="1" si="542"/>
        <v>6.1926634551531793E-5</v>
      </c>
    </row>
    <row r="1086" spans="44:70">
      <c r="AR1086" s="69">
        <f t="shared" si="535"/>
        <v>91</v>
      </c>
      <c r="AS1086" s="70">
        <f t="shared" si="539"/>
        <v>1083</v>
      </c>
      <c r="AT1086" s="71">
        <f t="shared" ca="1" si="543"/>
        <v>5.621835193685248E-5</v>
      </c>
      <c r="AU1086" s="72">
        <f t="shared" ca="1" si="536"/>
        <v>9.059659612918658E-3</v>
      </c>
      <c r="AV1086" s="73">
        <f t="shared" ca="1" si="537"/>
        <v>1.0090596596129187</v>
      </c>
      <c r="AW1086" s="74">
        <f ca="1">PRODUCT(AV$4:AV1086)</f>
        <v>16294.437230772503</v>
      </c>
      <c r="BO1086" s="70">
        <f t="shared" si="541"/>
        <v>1083</v>
      </c>
      <c r="BP1086" s="171">
        <f t="shared" ca="1" si="540"/>
        <v>0.1143</v>
      </c>
      <c r="BQ1086" s="172">
        <f t="shared" ca="1" si="538"/>
        <v>9.059659612918658E-3</v>
      </c>
      <c r="BR1086" s="172">
        <f t="shared" ca="1" si="542"/>
        <v>6.1370637465863235E-5</v>
      </c>
    </row>
    <row r="1087" spans="44:70">
      <c r="AR1087" s="69">
        <f t="shared" si="535"/>
        <v>91</v>
      </c>
      <c r="AS1087" s="70">
        <f t="shared" si="539"/>
        <v>1084</v>
      </c>
      <c r="AT1087" s="71">
        <f t="shared" ca="1" si="543"/>
        <v>5.5709032804305331E-5</v>
      </c>
      <c r="AU1087" s="72">
        <f t="shared" ca="1" si="536"/>
        <v>9.059659612918658E-3</v>
      </c>
      <c r="AV1087" s="73">
        <f t="shared" ca="1" si="537"/>
        <v>1.0090596596129187</v>
      </c>
      <c r="AW1087" s="74">
        <f ca="1">PRODUCT(AV$4:AV1087)</f>
        <v>16442.059285667372</v>
      </c>
      <c r="BO1087" s="70">
        <f t="shared" si="541"/>
        <v>1084</v>
      </c>
      <c r="BP1087" s="171">
        <f t="shared" ca="1" si="540"/>
        <v>0.1143</v>
      </c>
      <c r="BQ1087" s="172">
        <f t="shared" ca="1" si="538"/>
        <v>9.059659612918658E-3</v>
      </c>
      <c r="BR1087" s="172">
        <f t="shared" ca="1" si="542"/>
        <v>6.0819632299447367E-5</v>
      </c>
    </row>
    <row r="1088" spans="44:70">
      <c r="AR1088" s="69">
        <f t="shared" si="535"/>
        <v>91</v>
      </c>
      <c r="AS1088" s="70">
        <f t="shared" si="539"/>
        <v>1085</v>
      </c>
      <c r="AT1088" s="71">
        <f t="shared" ca="1" si="543"/>
        <v>5.5204327929733405E-5</v>
      </c>
      <c r="AU1088" s="72">
        <f t="shared" ca="1" si="536"/>
        <v>9.059659612918658E-3</v>
      </c>
      <c r="AV1088" s="73">
        <f t="shared" ca="1" si="537"/>
        <v>1.0090596596129187</v>
      </c>
      <c r="AW1088" s="74">
        <f ca="1">PRODUCT(AV$4:AV1088)</f>
        <v>16591.018746130947</v>
      </c>
      <c r="BO1088" s="70">
        <f t="shared" si="541"/>
        <v>1085</v>
      </c>
      <c r="BP1088" s="171">
        <f t="shared" ca="1" si="540"/>
        <v>0.1143</v>
      </c>
      <c r="BQ1088" s="172">
        <f t="shared" ca="1" si="538"/>
        <v>9.059659612918658E-3</v>
      </c>
      <c r="BR1088" s="172">
        <f t="shared" ca="1" si="542"/>
        <v>6.0273574233240226E-5</v>
      </c>
    </row>
    <row r="1089" spans="44:70">
      <c r="AR1089" s="69">
        <f t="shared" si="535"/>
        <v>91</v>
      </c>
      <c r="AS1089" s="70">
        <f t="shared" si="539"/>
        <v>1086</v>
      </c>
      <c r="AT1089" s="71">
        <f t="shared" ca="1" si="543"/>
        <v>5.4704195509530084E-5</v>
      </c>
      <c r="AU1089" s="72">
        <f t="shared" ca="1" si="536"/>
        <v>9.059659612918658E-3</v>
      </c>
      <c r="AV1089" s="73">
        <f t="shared" ca="1" si="537"/>
        <v>1.0090596596129187</v>
      </c>
      <c r="AW1089" s="74">
        <f ca="1">PRODUCT(AV$4:AV1089)</f>
        <v>16741.327728602446</v>
      </c>
      <c r="BO1089" s="70">
        <f t="shared" si="541"/>
        <v>1086</v>
      </c>
      <c r="BP1089" s="171">
        <f t="shared" ca="1" si="540"/>
        <v>0.1143</v>
      </c>
      <c r="BQ1089" s="172">
        <f t="shared" ca="1" si="538"/>
        <v>9.059659612918658E-3</v>
      </c>
      <c r="BR1089" s="172">
        <f t="shared" ca="1" si="542"/>
        <v>5.9732418850597526E-5</v>
      </c>
    </row>
    <row r="1090" spans="44:70">
      <c r="AR1090" s="69">
        <f t="shared" si="535"/>
        <v>91</v>
      </c>
      <c r="AS1090" s="70">
        <f t="shared" si="539"/>
        <v>1087</v>
      </c>
      <c r="AT1090" s="71">
        <f t="shared" ca="1" si="543"/>
        <v>5.4208594118815187E-5</v>
      </c>
      <c r="AU1090" s="72">
        <f t="shared" ca="1" si="536"/>
        <v>9.059659612918658E-3</v>
      </c>
      <c r="AV1090" s="73">
        <f t="shared" ca="1" si="537"/>
        <v>1.0090596596129187</v>
      </c>
      <c r="AW1090" s="74">
        <f ca="1">PRODUCT(AV$4:AV1090)</f>
        <v>16892.998459291899</v>
      </c>
      <c r="BO1090" s="70">
        <f t="shared" si="541"/>
        <v>1087</v>
      </c>
      <c r="BP1090" s="171">
        <f t="shared" ca="1" si="540"/>
        <v>0.1143</v>
      </c>
      <c r="BQ1090" s="172">
        <f t="shared" ca="1" si="538"/>
        <v>9.059659612918658E-3</v>
      </c>
      <c r="BR1090" s="172">
        <f t="shared" ca="1" si="542"/>
        <v>5.9196122133661793E-5</v>
      </c>
    </row>
    <row r="1091" spans="44:70">
      <c r="AR1091" s="69">
        <f t="shared" si="535"/>
        <v>91</v>
      </c>
      <c r="AS1091" s="70">
        <f t="shared" si="539"/>
        <v>1088</v>
      </c>
      <c r="AT1091" s="71">
        <f t="shared" ca="1" si="543"/>
        <v>5.3717482708003859E-5</v>
      </c>
      <c r="AU1091" s="72">
        <f t="shared" ca="1" si="536"/>
        <v>9.059659612918658E-3</v>
      </c>
      <c r="AV1091" s="73">
        <f t="shared" ca="1" si="537"/>
        <v>1.0090596596129187</v>
      </c>
      <c r="AW1091" s="74">
        <f ca="1">PRODUCT(AV$4:AV1091)</f>
        <v>17046.043275174641</v>
      </c>
      <c r="BO1091" s="70">
        <f t="shared" si="541"/>
        <v>1088</v>
      </c>
      <c r="BP1091" s="171">
        <f t="shared" ca="1" si="540"/>
        <v>0.1143</v>
      </c>
      <c r="BQ1091" s="172">
        <f t="shared" ca="1" si="538"/>
        <v>9.059659612918658E-3</v>
      </c>
      <c r="BR1091" s="172">
        <f t="shared" ca="1" si="542"/>
        <v>5.8664640459781915E-5</v>
      </c>
    </row>
    <row r="1092" spans="44:70">
      <c r="AR1092" s="69">
        <f t="shared" si="535"/>
        <v>91</v>
      </c>
      <c r="AS1092" s="70">
        <f t="shared" si="539"/>
        <v>1089</v>
      </c>
      <c r="AT1092" s="71">
        <f t="shared" ca="1" si="543"/>
        <v>5.3230820599406497E-5</v>
      </c>
      <c r="AU1092" s="72">
        <f t="shared" ca="1" si="536"/>
        <v>9.059659612918658E-3</v>
      </c>
      <c r="AV1092" s="73">
        <f t="shared" ca="1" si="537"/>
        <v>1.0090596596129187</v>
      </c>
      <c r="AW1092" s="74">
        <f ca="1">PRODUCT(AV$4:AV1092)</f>
        <v>17200.474624994804</v>
      </c>
      <c r="BO1092" s="70">
        <f t="shared" si="541"/>
        <v>1089</v>
      </c>
      <c r="BP1092" s="171">
        <f t="shared" ca="1" si="540"/>
        <v>0.1143</v>
      </c>
      <c r="BQ1092" s="172">
        <f t="shared" ca="1" si="538"/>
        <v>9.059659612918658E-3</v>
      </c>
      <c r="BR1092" s="172">
        <f t="shared" ca="1" si="542"/>
        <v>5.8137930597964867E-5</v>
      </c>
    </row>
    <row r="1093" spans="44:70">
      <c r="AR1093" s="69">
        <f t="shared" ref="AR1093:AR1156" si="544">ROUNDDOWN((AS1093-1)/12,0)+1</f>
        <v>91</v>
      </c>
      <c r="AS1093" s="70">
        <f t="shared" si="539"/>
        <v>1090</v>
      </c>
      <c r="AT1093" s="71">
        <f t="shared" ca="1" si="543"/>
        <v>5.2748567483859536E-5</v>
      </c>
      <c r="AU1093" s="72">
        <f t="shared" ref="AU1093:AU1156" ca="1" si="545">IF($AU$2="Yes",BQ1093,((1+$AH$21)^(1/12))-1)</f>
        <v>9.059659612918658E-3</v>
      </c>
      <c r="AV1093" s="73">
        <f t="shared" ref="AV1093:AV1156" ca="1" si="546">(1+AU1093)</f>
        <v>1.0090596596129187</v>
      </c>
      <c r="AW1093" s="74">
        <f ca="1">PRODUCT(AV$4:AV1093)</f>
        <v>17356.3050702779</v>
      </c>
      <c r="BO1093" s="70">
        <f t="shared" si="541"/>
        <v>1090</v>
      </c>
      <c r="BP1093" s="171">
        <f t="shared" ca="1" si="540"/>
        <v>0.1143</v>
      </c>
      <c r="BQ1093" s="172">
        <f t="shared" ref="BQ1093:BQ1156" ca="1" si="547">(1+BP1093)^(1/12)-1</f>
        <v>9.059659612918658E-3</v>
      </c>
      <c r="BR1093" s="172">
        <f t="shared" ca="1" si="542"/>
        <v>5.7615949705359273E-5</v>
      </c>
    </row>
    <row r="1094" spans="44:70">
      <c r="AR1094" s="69">
        <f t="shared" si="544"/>
        <v>91</v>
      </c>
      <c r="AS1094" s="70">
        <f t="shared" ref="AS1094:AS1157" si="548">AS1093+1</f>
        <v>1091</v>
      </c>
      <c r="AT1094" s="71">
        <f t="shared" ca="1" si="543"/>
        <v>5.22706834173867E-5</v>
      </c>
      <c r="AU1094" s="72">
        <f t="shared" ca="1" si="545"/>
        <v>9.059659612918658E-3</v>
      </c>
      <c r="AV1094" s="73">
        <f t="shared" ca="1" si="546"/>
        <v>1.0090596596129187</v>
      </c>
      <c r="AW1094" s="74">
        <f ca="1">PRODUCT(AV$4:AV1094)</f>
        <v>17513.547286352594</v>
      </c>
      <c r="BO1094" s="70">
        <f t="shared" si="541"/>
        <v>1091</v>
      </c>
      <c r="BP1094" s="171">
        <f t="shared" ca="1" si="540"/>
        <v>0.1143</v>
      </c>
      <c r="BQ1094" s="172">
        <f t="shared" ca="1" si="547"/>
        <v>9.059659612918658E-3</v>
      </c>
      <c r="BR1094" s="172">
        <f t="shared" ca="1" si="542"/>
        <v>5.7098655323770544E-5</v>
      </c>
    </row>
    <row r="1095" spans="44:70">
      <c r="AR1095" s="69">
        <f t="shared" si="544"/>
        <v>91</v>
      </c>
      <c r="AS1095" s="70">
        <f t="shared" si="548"/>
        <v>1092</v>
      </c>
      <c r="AT1095" s="71">
        <f t="shared" ca="1" si="543"/>
        <v>5.1797128817890544E-5</v>
      </c>
      <c r="AU1095" s="72">
        <f t="shared" ca="1" si="545"/>
        <v>9.059659612918658E-3</v>
      </c>
      <c r="AV1095" s="73">
        <f t="shared" ca="1" si="546"/>
        <v>1.0090596596129187</v>
      </c>
      <c r="AW1095" s="74">
        <f ca="1">PRODUCT(AV$4:AV1095)</f>
        <v>17672.214063381703</v>
      </c>
      <c r="BO1095" s="70">
        <f t="shared" si="541"/>
        <v>1092</v>
      </c>
      <c r="BP1095" s="171">
        <f t="shared" ca="1" si="540"/>
        <v>0.1143</v>
      </c>
      <c r="BQ1095" s="172">
        <f t="shared" ca="1" si="547"/>
        <v>9.059659612918658E-3</v>
      </c>
      <c r="BR1095" s="172">
        <f t="shared" ca="1" si="542"/>
        <v>5.6586005376207322E-5</v>
      </c>
    </row>
    <row r="1096" spans="44:70">
      <c r="AR1096" s="69">
        <f t="shared" si="544"/>
        <v>92</v>
      </c>
      <c r="AS1096" s="70">
        <f t="shared" si="548"/>
        <v>1093</v>
      </c>
      <c r="AT1096" s="71">
        <f t="shared" ca="1" si="543"/>
        <v>5.1327864461873956E-5</v>
      </c>
      <c r="AU1096" s="72">
        <f t="shared" ca="1" si="545"/>
        <v>9.059659612918658E-3</v>
      </c>
      <c r="AV1096" s="73">
        <f t="shared" ca="1" si="546"/>
        <v>1.0090596596129187</v>
      </c>
      <c r="AW1096" s="74">
        <f ca="1">PRODUCT(AV$4:AV1096)</f>
        <v>17832.318307402576</v>
      </c>
      <c r="BO1096" s="70">
        <f t="shared" si="541"/>
        <v>1093</v>
      </c>
      <c r="BP1096" s="171">
        <f t="shared" ref="BP1096:BP1159" ca="1" si="549">VLOOKUP(BO1096,$BT$4:$BX$13,5,TRUE)/100</f>
        <v>0.1143</v>
      </c>
      <c r="BQ1096" s="172">
        <f t="shared" ca="1" si="547"/>
        <v>9.059659612918658E-3</v>
      </c>
      <c r="BR1096" s="172">
        <f t="shared" ca="1" si="542"/>
        <v>5.6077958163458893E-5</v>
      </c>
    </row>
    <row r="1097" spans="44:70">
      <c r="AR1097" s="69">
        <f t="shared" si="544"/>
        <v>92</v>
      </c>
      <c r="AS1097" s="70">
        <f t="shared" si="548"/>
        <v>1094</v>
      </c>
      <c r="AT1097" s="71">
        <f t="shared" ca="1" si="543"/>
        <v>5.0862851481191357E-5</v>
      </c>
      <c r="AU1097" s="72">
        <f t="shared" ca="1" si="545"/>
        <v>9.059659612918658E-3</v>
      </c>
      <c r="AV1097" s="73">
        <f t="shared" ca="1" si="546"/>
        <v>1.0090596596129187</v>
      </c>
      <c r="AW1097" s="74">
        <f ca="1">PRODUCT(AV$4:AV1097)</f>
        <v>17993.873041376861</v>
      </c>
      <c r="BO1097" s="70">
        <f t="shared" si="541"/>
        <v>1094</v>
      </c>
      <c r="BP1097" s="171">
        <f t="shared" ca="1" si="549"/>
        <v>0.1143</v>
      </c>
      <c r="BQ1097" s="172">
        <f t="shared" ca="1" si="547"/>
        <v>9.059659612918658E-3</v>
      </c>
      <c r="BR1097" s="172">
        <f t="shared" ca="1" si="542"/>
        <v>5.5574472360703361E-5</v>
      </c>
    </row>
    <row r="1098" spans="44:70">
      <c r="AR1098" s="69">
        <f t="shared" si="544"/>
        <v>92</v>
      </c>
      <c r="AS1098" s="70">
        <f t="shared" si="548"/>
        <v>1095</v>
      </c>
      <c r="AT1098" s="71">
        <f t="shared" ca="1" si="543"/>
        <v>5.0402051359829329E-5</v>
      </c>
      <c r="AU1098" s="72">
        <f t="shared" ca="1" si="545"/>
        <v>9.059659612918658E-3</v>
      </c>
      <c r="AV1098" s="73">
        <f t="shared" ca="1" si="546"/>
        <v>1.0090596596129187</v>
      </c>
      <c r="AW1098" s="74">
        <f ca="1">PRODUCT(AV$4:AV1098)</f>
        <v>18156.891406249808</v>
      </c>
      <c r="BO1098" s="70">
        <f t="shared" si="541"/>
        <v>1095</v>
      </c>
      <c r="BP1098" s="171">
        <f t="shared" ca="1" si="549"/>
        <v>0.1143</v>
      </c>
      <c r="BQ1098" s="172">
        <f t="shared" ca="1" si="547"/>
        <v>9.059659612918658E-3</v>
      </c>
      <c r="BR1098" s="172">
        <f t="shared" ca="1" si="542"/>
        <v>5.5075507014146281E-5</v>
      </c>
    </row>
    <row r="1099" spans="44:70">
      <c r="AR1099" s="69">
        <f t="shared" si="544"/>
        <v>92</v>
      </c>
      <c r="AS1099" s="70">
        <f t="shared" si="548"/>
        <v>1096</v>
      </c>
      <c r="AT1099" s="71">
        <f t="shared" ca="1" si="543"/>
        <v>4.9945425930716434E-5</v>
      </c>
      <c r="AU1099" s="72">
        <f t="shared" ca="1" si="545"/>
        <v>9.059659612918658E-3</v>
      </c>
      <c r="AV1099" s="73">
        <f t="shared" ca="1" si="546"/>
        <v>1.0090596596129187</v>
      </c>
      <c r="AW1099" s="74">
        <f ca="1">PRODUCT(AV$4:AV1099)</f>
        <v>18321.386662019158</v>
      </c>
      <c r="BO1099" s="70">
        <f t="shared" si="541"/>
        <v>1096</v>
      </c>
      <c r="BP1099" s="171">
        <f t="shared" ca="1" si="549"/>
        <v>0.1143</v>
      </c>
      <c r="BQ1099" s="172">
        <f t="shared" ca="1" si="547"/>
        <v>9.059659612918658E-3</v>
      </c>
      <c r="BR1099" s="172">
        <f t="shared" ca="1" si="542"/>
        <v>5.4581021537689436E-5</v>
      </c>
    </row>
    <row r="1100" spans="44:70">
      <c r="AR1100" s="69">
        <f t="shared" si="544"/>
        <v>92</v>
      </c>
      <c r="AS1100" s="70">
        <f t="shared" si="548"/>
        <v>1097</v>
      </c>
      <c r="AT1100" s="71">
        <f t="shared" ca="1" si="543"/>
        <v>4.9492937372561902E-5</v>
      </c>
      <c r="AU1100" s="72">
        <f t="shared" ca="1" si="545"/>
        <v>9.059659612918658E-3</v>
      </c>
      <c r="AV1100" s="73">
        <f t="shared" ca="1" si="546"/>
        <v>1.0090596596129187</v>
      </c>
      <c r="AW1100" s="74">
        <f ca="1">PRODUCT(AV$4:AV1100)</f>
        <v>18487.372188813719</v>
      </c>
      <c r="BO1100" s="70">
        <f t="shared" si="541"/>
        <v>1097</v>
      </c>
      <c r="BP1100" s="171">
        <f t="shared" ca="1" si="549"/>
        <v>0.1143</v>
      </c>
      <c r="BQ1100" s="172">
        <f t="shared" ca="1" si="547"/>
        <v>9.059659612918658E-3</v>
      </c>
      <c r="BR1100" s="172">
        <f t="shared" ca="1" si="542"/>
        <v>5.4090975709629539E-5</v>
      </c>
    </row>
    <row r="1101" spans="44:70">
      <c r="AR1101" s="69">
        <f t="shared" si="544"/>
        <v>92</v>
      </c>
      <c r="AS1101" s="70">
        <f t="shared" si="548"/>
        <v>1098</v>
      </c>
      <c r="AT1101" s="71">
        <f t="shared" ca="1" si="543"/>
        <v>4.9044548206722991E-5</v>
      </c>
      <c r="AU1101" s="72">
        <f t="shared" ca="1" si="545"/>
        <v>9.059659612918658E-3</v>
      </c>
      <c r="AV1101" s="73">
        <f t="shared" ca="1" si="546"/>
        <v>1.0090596596129187</v>
      </c>
      <c r="AW1101" s="74">
        <f ca="1">PRODUCT(AV$4:AV1101)</f>
        <v>18654.861487981711</v>
      </c>
      <c r="BO1101" s="70">
        <f t="shared" si="541"/>
        <v>1098</v>
      </c>
      <c r="BP1101" s="171">
        <f t="shared" ca="1" si="549"/>
        <v>0.1143</v>
      </c>
      <c r="BQ1101" s="172">
        <f t="shared" ca="1" si="547"/>
        <v>9.059659612918658E-3</v>
      </c>
      <c r="BR1101" s="172">
        <f t="shared" ca="1" si="542"/>
        <v>5.3605329669386603E-5</v>
      </c>
    </row>
    <row r="1102" spans="44:70">
      <c r="AR1102" s="69">
        <f t="shared" si="544"/>
        <v>92</v>
      </c>
      <c r="AS1102" s="70">
        <f t="shared" si="548"/>
        <v>1099</v>
      </c>
      <c r="AT1102" s="71">
        <f t="shared" ca="1" si="543"/>
        <v>4.8600221294100702E-5</v>
      </c>
      <c r="AU1102" s="72">
        <f t="shared" ca="1" si="545"/>
        <v>9.059659612918658E-3</v>
      </c>
      <c r="AV1102" s="73">
        <f t="shared" ca="1" si="546"/>
        <v>1.0090596596129187</v>
      </c>
      <c r="AW1102" s="74">
        <f ca="1">PRODUCT(AV$4:AV1102)</f>
        <v>18823.86818318897</v>
      </c>
      <c r="BO1102" s="70">
        <f t="shared" si="541"/>
        <v>1099</v>
      </c>
      <c r="BP1102" s="171">
        <f t="shared" ca="1" si="549"/>
        <v>0.1143</v>
      </c>
      <c r="BQ1102" s="172">
        <f t="shared" ca="1" si="547"/>
        <v>9.059659612918658E-3</v>
      </c>
      <c r="BR1102" s="172">
        <f t="shared" ca="1" si="542"/>
        <v>5.3124043914261653E-5</v>
      </c>
    </row>
    <row r="1103" spans="44:70">
      <c r="AR1103" s="69">
        <f t="shared" si="544"/>
        <v>92</v>
      </c>
      <c r="AS1103" s="70">
        <f t="shared" si="548"/>
        <v>1100</v>
      </c>
      <c r="AT1103" s="71">
        <f t="shared" ca="1" si="543"/>
        <v>4.815991983206363E-5</v>
      </c>
      <c r="AU1103" s="72">
        <f t="shared" ca="1" si="545"/>
        <v>9.059659612918658E-3</v>
      </c>
      <c r="AV1103" s="73">
        <f t="shared" ca="1" si="546"/>
        <v>1.0090596596129187</v>
      </c>
      <c r="AW1103" s="74">
        <f ca="1">PRODUCT(AV$4:AV1103)</f>
        <v>18994.406021527113</v>
      </c>
      <c r="BO1103" s="70">
        <f t="shared" si="541"/>
        <v>1100</v>
      </c>
      <c r="BP1103" s="171">
        <f t="shared" ca="1" si="549"/>
        <v>0.1143</v>
      </c>
      <c r="BQ1103" s="172">
        <f t="shared" ca="1" si="547"/>
        <v>9.059659612918658E-3</v>
      </c>
      <c r="BR1103" s="172">
        <f t="shared" ca="1" si="542"/>
        <v>5.2647079296223531E-5</v>
      </c>
    </row>
    <row r="1104" spans="44:70">
      <c r="AR1104" s="69">
        <f t="shared" si="544"/>
        <v>92</v>
      </c>
      <c r="AS1104" s="70">
        <f t="shared" si="548"/>
        <v>1101</v>
      </c>
      <c r="AT1104" s="71">
        <f t="shared" ca="1" si="543"/>
        <v>4.7723607351399686E-5</v>
      </c>
      <c r="AU1104" s="72">
        <f t="shared" ca="1" si="545"/>
        <v>9.059659612918658E-3</v>
      </c>
      <c r="AV1104" s="73">
        <f t="shared" ca="1" si="546"/>
        <v>1.0090596596129187</v>
      </c>
      <c r="AW1104" s="74">
        <f ca="1">PRODUCT(AV$4:AV1104)</f>
        <v>19166.488874631723</v>
      </c>
      <c r="BO1104" s="70">
        <f t="shared" si="541"/>
        <v>1101</v>
      </c>
      <c r="BP1104" s="171">
        <f t="shared" ca="1" si="549"/>
        <v>0.1143</v>
      </c>
      <c r="BQ1104" s="172">
        <f t="shared" ca="1" si="547"/>
        <v>9.059659612918658E-3</v>
      </c>
      <c r="BR1104" s="172">
        <f t="shared" ca="1" si="542"/>
        <v>5.217439701872461E-5</v>
      </c>
    </row>
    <row r="1105" spans="44:70">
      <c r="AR1105" s="69">
        <f t="shared" si="544"/>
        <v>92</v>
      </c>
      <c r="AS1105" s="70">
        <f t="shared" si="548"/>
        <v>1102</v>
      </c>
      <c r="AT1105" s="71">
        <f t="shared" ca="1" si="543"/>
        <v>4.7291247713295424E-5</v>
      </c>
      <c r="AU1105" s="72">
        <f t="shared" ca="1" si="545"/>
        <v>9.059659612918658E-3</v>
      </c>
      <c r="AV1105" s="73">
        <f t="shared" ca="1" si="546"/>
        <v>1.0090596596129187</v>
      </c>
      <c r="AW1105" s="74">
        <f ca="1">PRODUCT(AV$4:AV1105)</f>
        <v>19340.13073981068</v>
      </c>
      <c r="BO1105" s="70">
        <f t="shared" si="541"/>
        <v>1102</v>
      </c>
      <c r="BP1105" s="171">
        <f t="shared" ca="1" si="549"/>
        <v>0.1143</v>
      </c>
      <c r="BQ1105" s="172">
        <f t="shared" ca="1" si="547"/>
        <v>9.059659612918658E-3</v>
      </c>
      <c r="BR1105" s="172">
        <f t="shared" ca="1" si="542"/>
        <v>5.1705958633545036E-5</v>
      </c>
    </row>
    <row r="1106" spans="44:70">
      <c r="AR1106" s="69">
        <f t="shared" si="544"/>
        <v>92</v>
      </c>
      <c r="AS1106" s="70">
        <f t="shared" si="548"/>
        <v>1103</v>
      </c>
      <c r="AT1106" s="71">
        <f t="shared" ca="1" si="543"/>
        <v>4.6862805106342752E-5</v>
      </c>
      <c r="AU1106" s="72">
        <f t="shared" ca="1" si="545"/>
        <v>9.059659612918658E-3</v>
      </c>
      <c r="AV1106" s="73">
        <f t="shared" ca="1" si="546"/>
        <v>1.0090596596129187</v>
      </c>
      <c r="AW1106" s="74">
        <f ca="1">PRODUCT(AV$4:AV1106)</f>
        <v>19515.345741182711</v>
      </c>
      <c r="BO1106" s="70">
        <f t="shared" ref="BO1106:BO1169" si="550">BO1105+1</f>
        <v>1103</v>
      </c>
      <c r="BP1106" s="171">
        <f t="shared" ca="1" si="549"/>
        <v>0.1143</v>
      </c>
      <c r="BQ1106" s="172">
        <f t="shared" ca="1" si="547"/>
        <v>9.059659612918658E-3</v>
      </c>
      <c r="BR1106" s="172">
        <f t="shared" ref="BR1106:BR1169" ca="1" si="551">BR1105/(1+BQ1106)</f>
        <v>5.1241726037665358E-5</v>
      </c>
    </row>
    <row r="1107" spans="44:70">
      <c r="AR1107" s="69">
        <f t="shared" si="544"/>
        <v>92</v>
      </c>
      <c r="AS1107" s="70">
        <f t="shared" si="548"/>
        <v>1104</v>
      </c>
      <c r="AT1107" s="71">
        <f t="shared" ca="1" si="543"/>
        <v>4.6438244043572743E-5</v>
      </c>
      <c r="AU1107" s="72">
        <f t="shared" ca="1" si="545"/>
        <v>9.059659612918658E-3</v>
      </c>
      <c r="AV1107" s="73">
        <f t="shared" ca="1" si="546"/>
        <v>1.0090596596129187</v>
      </c>
      <c r="AW1107" s="74">
        <f ca="1">PRODUCT(AV$4:AV1107)</f>
        <v>19692.148130826248</v>
      </c>
      <c r="BO1107" s="70">
        <f t="shared" si="550"/>
        <v>1104</v>
      </c>
      <c r="BP1107" s="171">
        <f t="shared" ca="1" si="549"/>
        <v>0.1143</v>
      </c>
      <c r="BQ1107" s="172">
        <f t="shared" ca="1" si="547"/>
        <v>9.059659612918658E-3</v>
      </c>
      <c r="BR1107" s="172">
        <f t="shared" ca="1" si="551"/>
        <v>5.0781661470167174E-5</v>
      </c>
    </row>
    <row r="1108" spans="44:70">
      <c r="AR1108" s="69">
        <f t="shared" si="544"/>
        <v>93</v>
      </c>
      <c r="AS1108" s="70">
        <f t="shared" si="548"/>
        <v>1105</v>
      </c>
      <c r="AT1108" s="71">
        <f t="shared" ca="1" si="543"/>
        <v>4.6017529359516328E-5</v>
      </c>
      <c r="AU1108" s="72">
        <f t="shared" ca="1" si="545"/>
        <v>9.059659612918658E-3</v>
      </c>
      <c r="AV1108" s="73">
        <f t="shared" ca="1" si="546"/>
        <v>1.0090596596129187</v>
      </c>
      <c r="AW1108" s="74">
        <f ca="1">PRODUCT(AV$4:AV1108)</f>
        <v>19870.552289938707</v>
      </c>
      <c r="BO1108" s="70">
        <f t="shared" si="550"/>
        <v>1105</v>
      </c>
      <c r="BP1108" s="171">
        <f t="shared" ca="1" si="549"/>
        <v>0.1143</v>
      </c>
      <c r="BQ1108" s="172">
        <f t="shared" ca="1" si="547"/>
        <v>9.059659612918658E-3</v>
      </c>
      <c r="BR1108" s="172">
        <f t="shared" ca="1" si="551"/>
        <v>5.0325727509161675E-5</v>
      </c>
    </row>
    <row r="1109" spans="44:70">
      <c r="AR1109" s="69">
        <f t="shared" si="544"/>
        <v>93</v>
      </c>
      <c r="AS1109" s="70">
        <f t="shared" si="548"/>
        <v>1106</v>
      </c>
      <c r="AT1109" s="71">
        <f t="shared" ca="1" si="543"/>
        <v>4.5600626207291618E-5</v>
      </c>
      <c r="AU1109" s="72">
        <f t="shared" ca="1" si="545"/>
        <v>9.059659612918658E-3</v>
      </c>
      <c r="AV1109" s="73">
        <f t="shared" ca="1" si="546"/>
        <v>1.0090596596129187</v>
      </c>
      <c r="AW1109" s="74">
        <f ca="1">PRODUCT(AV$4:AV1109)</f>
        <v>20050.572730006254</v>
      </c>
      <c r="BO1109" s="70">
        <f t="shared" si="550"/>
        <v>1106</v>
      </c>
      <c r="BP1109" s="171">
        <f t="shared" ca="1" si="549"/>
        <v>0.1143</v>
      </c>
      <c r="BQ1109" s="172">
        <f t="shared" ca="1" si="547"/>
        <v>9.059659612918658E-3</v>
      </c>
      <c r="BR1109" s="172">
        <f t="shared" ca="1" si="551"/>
        <v>4.987388706874569E-5</v>
      </c>
    </row>
    <row r="1110" spans="44:70">
      <c r="AR1110" s="69">
        <f t="shared" si="544"/>
        <v>93</v>
      </c>
      <c r="AS1110" s="70">
        <f t="shared" si="548"/>
        <v>1107</v>
      </c>
      <c r="AT1110" s="71">
        <f t="shared" ca="1" si="543"/>
        <v>4.5187500055717618E-5</v>
      </c>
      <c r="AU1110" s="72">
        <f t="shared" ca="1" si="545"/>
        <v>9.059659612918658E-3</v>
      </c>
      <c r="AV1110" s="73">
        <f t="shared" ca="1" si="546"/>
        <v>1.0090596596129187</v>
      </c>
      <c r="AW1110" s="74">
        <f ca="1">PRODUCT(AV$4:AV1110)</f>
        <v>20232.224093984179</v>
      </c>
      <c r="BO1110" s="70">
        <f t="shared" si="550"/>
        <v>1107</v>
      </c>
      <c r="BP1110" s="171">
        <f t="shared" ca="1" si="549"/>
        <v>0.1143</v>
      </c>
      <c r="BQ1110" s="172">
        <f t="shared" ca="1" si="547"/>
        <v>9.059659612918658E-3</v>
      </c>
      <c r="BR1110" s="172">
        <f t="shared" ca="1" si="551"/>
        <v>4.9426103395985144E-5</v>
      </c>
    </row>
    <row r="1111" spans="44:70">
      <c r="AR1111" s="69">
        <f t="shared" si="544"/>
        <v>93</v>
      </c>
      <c r="AS1111" s="70">
        <f t="shared" si="548"/>
        <v>1108</v>
      </c>
      <c r="AT1111" s="71">
        <f t="shared" ref="AT1111:AT1174" ca="1" si="552">(1-AU1111)*AT1110</f>
        <v>4.4778116686454075E-5</v>
      </c>
      <c r="AU1111" s="72">
        <f t="shared" ca="1" si="545"/>
        <v>9.059659612918658E-3</v>
      </c>
      <c r="AV1111" s="73">
        <f t="shared" ca="1" si="546"/>
        <v>1.0090596596129187</v>
      </c>
      <c r="AW1111" s="74">
        <f ca="1">PRODUCT(AV$4:AV1111)</f>
        <v>20415.521157487969</v>
      </c>
      <c r="BO1111" s="70">
        <f t="shared" si="550"/>
        <v>1108</v>
      </c>
      <c r="BP1111" s="171">
        <f t="shared" ca="1" si="549"/>
        <v>0.1143</v>
      </c>
      <c r="BQ1111" s="172">
        <f t="shared" ca="1" si="547"/>
        <v>9.059659612918658E-3</v>
      </c>
      <c r="BR1111" s="172">
        <f t="shared" ca="1" si="551"/>
        <v>4.8982340067925513E-5</v>
      </c>
    </row>
    <row r="1112" spans="44:70">
      <c r="AR1112" s="69">
        <f t="shared" si="544"/>
        <v>93</v>
      </c>
      <c r="AS1112" s="70">
        <f t="shared" si="548"/>
        <v>1109</v>
      </c>
      <c r="AT1112" s="71">
        <f t="shared" ca="1" si="552"/>
        <v>4.4372442191167249E-5</v>
      </c>
      <c r="AU1112" s="72">
        <f t="shared" ca="1" si="545"/>
        <v>9.059659612918658E-3</v>
      </c>
      <c r="AV1112" s="73">
        <f t="shared" ca="1" si="546"/>
        <v>1.0090596596129187</v>
      </c>
      <c r="AW1112" s="74">
        <f ca="1">PRODUCT(AV$4:AV1112)</f>
        <v>20600.478829995147</v>
      </c>
      <c r="BO1112" s="70">
        <f t="shared" si="550"/>
        <v>1109</v>
      </c>
      <c r="BP1112" s="171">
        <f t="shared" ca="1" si="549"/>
        <v>0.1143</v>
      </c>
      <c r="BQ1112" s="172">
        <f t="shared" ca="1" si="547"/>
        <v>9.059659612918658E-3</v>
      </c>
      <c r="BR1112" s="172">
        <f t="shared" ca="1" si="551"/>
        <v>4.8542560988629191E-5</v>
      </c>
    </row>
    <row r="1113" spans="44:70">
      <c r="AR1113" s="69">
        <f t="shared" si="544"/>
        <v>93</v>
      </c>
      <c r="AS1113" s="70">
        <f t="shared" si="548"/>
        <v>1110</v>
      </c>
      <c r="AT1113" s="71">
        <f t="shared" ca="1" si="552"/>
        <v>4.3970442968721363E-5</v>
      </c>
      <c r="AU1113" s="72">
        <f t="shared" ca="1" si="545"/>
        <v>9.059659612918658E-3</v>
      </c>
      <c r="AV1113" s="73">
        <f t="shared" ca="1" si="546"/>
        <v>1.0090596596129187</v>
      </c>
      <c r="AW1113" s="74">
        <f ca="1">PRODUCT(AV$4:AV1113)</f>
        <v>20787.11215605804</v>
      </c>
      <c r="BO1113" s="70">
        <f t="shared" si="550"/>
        <v>1110</v>
      </c>
      <c r="BP1113" s="171">
        <f t="shared" ca="1" si="549"/>
        <v>0.1143</v>
      </c>
      <c r="BQ1113" s="172">
        <f t="shared" ca="1" si="547"/>
        <v>9.059659612918658E-3</v>
      </c>
      <c r="BR1113" s="172">
        <f t="shared" ca="1" si="551"/>
        <v>4.8106730386239408E-5</v>
      </c>
    </row>
    <row r="1114" spans="44:70">
      <c r="AR1114" s="69">
        <f t="shared" si="544"/>
        <v>93</v>
      </c>
      <c r="AS1114" s="70">
        <f t="shared" si="548"/>
        <v>1111</v>
      </c>
      <c r="AT1114" s="71">
        <f t="shared" ca="1" si="552"/>
        <v>4.3572085722395493E-5</v>
      </c>
      <c r="AU1114" s="72">
        <f t="shared" ca="1" si="545"/>
        <v>9.059659612918658E-3</v>
      </c>
      <c r="AV1114" s="73">
        <f t="shared" ca="1" si="546"/>
        <v>1.0090596596129187</v>
      </c>
      <c r="AW1114" s="74">
        <f ca="1">PRODUCT(AV$4:AV1114)</f>
        <v>20975.436316527488</v>
      </c>
      <c r="BO1114" s="70">
        <f t="shared" si="550"/>
        <v>1111</v>
      </c>
      <c r="BP1114" s="171">
        <f t="shared" ca="1" si="549"/>
        <v>0.1143</v>
      </c>
      <c r="BQ1114" s="172">
        <f t="shared" ca="1" si="547"/>
        <v>9.059659612918658E-3</v>
      </c>
      <c r="BR1114" s="172">
        <f t="shared" ca="1" si="551"/>
        <v>4.7674812810070556E-5</v>
      </c>
    </row>
    <row r="1115" spans="44:70">
      <c r="AR1115" s="69">
        <f t="shared" si="544"/>
        <v>93</v>
      </c>
      <c r="AS1115" s="70">
        <f t="shared" si="548"/>
        <v>1112</v>
      </c>
      <c r="AT1115" s="71">
        <f t="shared" ca="1" si="552"/>
        <v>4.3177337457125676E-5</v>
      </c>
      <c r="AU1115" s="72">
        <f t="shared" ca="1" si="545"/>
        <v>9.059659612918658E-3</v>
      </c>
      <c r="AV1115" s="73">
        <f t="shared" ca="1" si="546"/>
        <v>1.0090596596129187</v>
      </c>
      <c r="AW1115" s="74">
        <f ca="1">PRODUCT(AV$4:AV1115)</f>
        <v>21165.466629787679</v>
      </c>
      <c r="BO1115" s="70">
        <f t="shared" si="550"/>
        <v>1112</v>
      </c>
      <c r="BP1115" s="171">
        <f t="shared" ca="1" si="549"/>
        <v>0.1143</v>
      </c>
      <c r="BQ1115" s="172">
        <f t="shared" ca="1" si="547"/>
        <v>9.059659612918658E-3</v>
      </c>
      <c r="BR1115" s="172">
        <f t="shared" ca="1" si="551"/>
        <v>4.7246773127724582E-5</v>
      </c>
    </row>
    <row r="1116" spans="44:70">
      <c r="AR1116" s="69">
        <f t="shared" si="544"/>
        <v>93</v>
      </c>
      <c r="AS1116" s="70">
        <f t="shared" si="548"/>
        <v>1113</v>
      </c>
      <c r="AT1116" s="71">
        <f t="shared" ca="1" si="552"/>
        <v>4.2786165476771994E-5</v>
      </c>
      <c r="AU1116" s="72">
        <f t="shared" ca="1" si="545"/>
        <v>9.059659612918658E-3</v>
      </c>
      <c r="AV1116" s="73">
        <f t="shared" ca="1" si="546"/>
        <v>1.0090596596129187</v>
      </c>
      <c r="AW1116" s="74">
        <f ca="1">PRODUCT(AV$4:AV1116)</f>
        <v>21357.218553002145</v>
      </c>
      <c r="BO1116" s="70">
        <f t="shared" si="550"/>
        <v>1113</v>
      </c>
      <c r="BP1116" s="171">
        <f t="shared" ca="1" si="549"/>
        <v>0.1143</v>
      </c>
      <c r="BQ1116" s="172">
        <f t="shared" ca="1" si="547"/>
        <v>9.059659612918658E-3</v>
      </c>
      <c r="BR1116" s="172">
        <f t="shared" ca="1" si="551"/>
        <v>4.6822576522233314E-5</v>
      </c>
    </row>
    <row r="1117" spans="44:70">
      <c r="AR1117" s="69">
        <f t="shared" si="544"/>
        <v>93</v>
      </c>
      <c r="AS1117" s="70">
        <f t="shared" si="548"/>
        <v>1114</v>
      </c>
      <c r="AT1117" s="71">
        <f t="shared" ca="1" si="552"/>
        <v>4.2398537381410431E-5</v>
      </c>
      <c r="AU1117" s="72">
        <f t="shared" ca="1" si="545"/>
        <v>9.059659612918658E-3</v>
      </c>
      <c r="AV1117" s="73">
        <f t="shared" ca="1" si="546"/>
        <v>1.0090596596129187</v>
      </c>
      <c r="AW1117" s="74">
        <f ca="1">PRODUCT(AV$4:AV1117)</f>
        <v>21550.707683371056</v>
      </c>
      <c r="BO1117" s="70">
        <f t="shared" si="550"/>
        <v>1114</v>
      </c>
      <c r="BP1117" s="171">
        <f t="shared" ca="1" si="549"/>
        <v>0.1143</v>
      </c>
      <c r="BQ1117" s="172">
        <f t="shared" ca="1" si="547"/>
        <v>9.059659612918658E-3</v>
      </c>
      <c r="BR1117" s="172">
        <f t="shared" ca="1" si="551"/>
        <v>4.6402188489226432E-5</v>
      </c>
    </row>
    <row r="1118" spans="44:70">
      <c r="AR1118" s="69">
        <f t="shared" si="544"/>
        <v>93</v>
      </c>
      <c r="AS1118" s="70">
        <f t="shared" si="548"/>
        <v>1115</v>
      </c>
      <c r="AT1118" s="71">
        <f t="shared" ca="1" si="552"/>
        <v>4.2014421064649247E-5</v>
      </c>
      <c r="AU1118" s="72">
        <f t="shared" ca="1" si="545"/>
        <v>9.059659612918658E-3</v>
      </c>
      <c r="AV1118" s="73">
        <f t="shared" ca="1" si="546"/>
        <v>1.0090596596129187</v>
      </c>
      <c r="AW1118" s="74">
        <f ca="1">PRODUCT(AV$4:AV1118)</f>
        <v>21745.949759399908</v>
      </c>
      <c r="BO1118" s="70">
        <f t="shared" si="550"/>
        <v>1115</v>
      </c>
      <c r="BP1118" s="171">
        <f t="shared" ca="1" si="549"/>
        <v>0.1143</v>
      </c>
      <c r="BQ1118" s="172">
        <f t="shared" ca="1" si="547"/>
        <v>9.059659612918658E-3</v>
      </c>
      <c r="BR1118" s="172">
        <f t="shared" ca="1" si="551"/>
        <v>4.5985574834124861E-5</v>
      </c>
    </row>
    <row r="1119" spans="44:70">
      <c r="AR1119" s="69">
        <f t="shared" si="544"/>
        <v>93</v>
      </c>
      <c r="AS1119" s="70">
        <f t="shared" si="548"/>
        <v>1116</v>
      </c>
      <c r="AT1119" s="71">
        <f t="shared" ca="1" si="552"/>
        <v>4.1633784710969685E-5</v>
      </c>
      <c r="AU1119" s="72">
        <f t="shared" ca="1" si="545"/>
        <v>9.059659612918658E-3</v>
      </c>
      <c r="AV1119" s="73">
        <f t="shared" ca="1" si="546"/>
        <v>1.0090596596129187</v>
      </c>
      <c r="AW1119" s="74">
        <f ca="1">PRODUCT(AV$4:AV1119)</f>
        <v>21942.960662179703</v>
      </c>
      <c r="BO1119" s="70">
        <f t="shared" si="550"/>
        <v>1116</v>
      </c>
      <c r="BP1119" s="171">
        <f t="shared" ca="1" si="549"/>
        <v>0.1143</v>
      </c>
      <c r="BQ1119" s="172">
        <f t="shared" ca="1" si="547"/>
        <v>9.059659612918658E-3</v>
      </c>
      <c r="BR1119" s="172">
        <f t="shared" ca="1" si="551"/>
        <v>4.5572701669359378E-5</v>
      </c>
    </row>
    <row r="1120" spans="44:70">
      <c r="AR1120" s="69">
        <f t="shared" si="544"/>
        <v>94</v>
      </c>
      <c r="AS1120" s="70">
        <f t="shared" si="548"/>
        <v>1117</v>
      </c>
      <c r="AT1120" s="71">
        <f t="shared" ca="1" si="552"/>
        <v>4.1256596793090762E-5</v>
      </c>
      <c r="AU1120" s="72">
        <f t="shared" ca="1" si="545"/>
        <v>9.059659612918658E-3</v>
      </c>
      <c r="AV1120" s="73">
        <f t="shared" ca="1" si="546"/>
        <v>1.0090596596129187</v>
      </c>
      <c r="AW1120" s="74">
        <f ca="1">PRODUCT(AV$4:AV1120)</f>
        <v>22141.756416678716</v>
      </c>
      <c r="BO1120" s="70">
        <f t="shared" si="550"/>
        <v>1117</v>
      </c>
      <c r="BP1120" s="171">
        <f t="shared" ca="1" si="549"/>
        <v>0.1143</v>
      </c>
      <c r="BQ1120" s="172">
        <f t="shared" ca="1" si="547"/>
        <v>9.059659612918658E-3</v>
      </c>
      <c r="BR1120" s="172">
        <f t="shared" ca="1" si="551"/>
        <v>4.5163535411614154E-5</v>
      </c>
    </row>
    <row r="1121" spans="44:70">
      <c r="AR1121" s="69">
        <f t="shared" si="544"/>
        <v>94</v>
      </c>
      <c r="AS1121" s="70">
        <f t="shared" si="548"/>
        <v>1118</v>
      </c>
      <c r="AT1121" s="71">
        <f t="shared" ca="1" si="552"/>
        <v>4.088282606935793E-5</v>
      </c>
      <c r="AU1121" s="72">
        <f t="shared" ca="1" si="545"/>
        <v>9.059659612918658E-3</v>
      </c>
      <c r="AV1121" s="73">
        <f t="shared" ca="1" si="546"/>
        <v>1.0090596596129187</v>
      </c>
      <c r="AW1121" s="74">
        <f ca="1">PRODUCT(AV$4:AV1121)</f>
        <v>22342.353193045983</v>
      </c>
      <c r="BO1121" s="70">
        <f t="shared" si="550"/>
        <v>1118</v>
      </c>
      <c r="BP1121" s="171">
        <f t="shared" ca="1" si="549"/>
        <v>0.1143</v>
      </c>
      <c r="BQ1121" s="172">
        <f t="shared" ca="1" si="547"/>
        <v>9.059659612918658E-3</v>
      </c>
      <c r="BR1121" s="172">
        <f t="shared" ca="1" si="551"/>
        <v>4.47580427790951E-5</v>
      </c>
    </row>
    <row r="1122" spans="44:70">
      <c r="AR1122" s="69">
        <f t="shared" si="544"/>
        <v>94</v>
      </c>
      <c r="AS1122" s="70">
        <f t="shared" si="548"/>
        <v>1119</v>
      </c>
      <c r="AT1122" s="71">
        <f t="shared" ca="1" si="552"/>
        <v>4.0512441581155391E-5</v>
      </c>
      <c r="AU1122" s="72">
        <f t="shared" ca="1" si="545"/>
        <v>9.059659612918658E-3</v>
      </c>
      <c r="AV1122" s="73">
        <f t="shared" ca="1" si="546"/>
        <v>1.0090596596129187</v>
      </c>
      <c r="AW1122" s="74">
        <f ca="1">PRODUCT(AV$4:AV1122)</f>
        <v>22544.767307926584</v>
      </c>
      <c r="BO1122" s="70">
        <f t="shared" si="550"/>
        <v>1119</v>
      </c>
      <c r="BP1122" s="171">
        <f t="shared" ca="1" si="549"/>
        <v>0.1143</v>
      </c>
      <c r="BQ1122" s="172">
        <f t="shared" ca="1" si="547"/>
        <v>9.059659612918658E-3</v>
      </c>
      <c r="BR1122" s="172">
        <f t="shared" ca="1" si="551"/>
        <v>4.4356190788822688E-5</v>
      </c>
    </row>
    <row r="1123" spans="44:70">
      <c r="AR1123" s="69">
        <f t="shared" si="544"/>
        <v>94</v>
      </c>
      <c r="AS1123" s="70">
        <f t="shared" si="548"/>
        <v>1120</v>
      </c>
      <c r="AT1123" s="71">
        <f t="shared" ca="1" si="552"/>
        <v>4.0145412650341871E-5</v>
      </c>
      <c r="AU1123" s="72">
        <f t="shared" ca="1" si="545"/>
        <v>9.059659612918658E-3</v>
      </c>
      <c r="AV1123" s="73">
        <f t="shared" ca="1" si="546"/>
        <v>1.0090596596129187</v>
      </c>
      <c r="AW1123" s="74">
        <f ca="1">PRODUCT(AV$4:AV1123)</f>
        <v>22749.015225788855</v>
      </c>
      <c r="BO1123" s="70">
        <f t="shared" si="550"/>
        <v>1120</v>
      </c>
      <c r="BP1123" s="171">
        <f t="shared" ca="1" si="549"/>
        <v>0.1143</v>
      </c>
      <c r="BQ1123" s="172">
        <f t="shared" ca="1" si="547"/>
        <v>9.059659612918658E-3</v>
      </c>
      <c r="BR1123" s="172">
        <f t="shared" ca="1" si="551"/>
        <v>4.3957946753949109E-5</v>
      </c>
    </row>
    <row r="1124" spans="44:70">
      <c r="AR1124" s="69">
        <f t="shared" si="544"/>
        <v>94</v>
      </c>
      <c r="AS1124" s="70">
        <f t="shared" si="548"/>
        <v>1121</v>
      </c>
      <c r="AT1124" s="71">
        <f t="shared" ca="1" si="552"/>
        <v>3.9781708876709615E-5</v>
      </c>
      <c r="AU1124" s="72">
        <f t="shared" ca="1" si="545"/>
        <v>9.059659612918658E-3</v>
      </c>
      <c r="AV1124" s="73">
        <f t="shared" ca="1" si="546"/>
        <v>1.0090596596129187</v>
      </c>
      <c r="AW1124" s="74">
        <f ca="1">PRODUCT(AV$4:AV1124)</f>
        <v>22955.113560263606</v>
      </c>
      <c r="BO1124" s="70">
        <f t="shared" si="550"/>
        <v>1121</v>
      </c>
      <c r="BP1124" s="171">
        <f t="shared" ca="1" si="549"/>
        <v>0.1143</v>
      </c>
      <c r="BQ1124" s="172">
        <f t="shared" ca="1" si="547"/>
        <v>9.059659612918658E-3</v>
      </c>
      <c r="BR1124" s="172">
        <f t="shared" ca="1" si="551"/>
        <v>4.3563278281099495E-5</v>
      </c>
    </row>
    <row r="1125" spans="44:70">
      <c r="AR1125" s="69">
        <f t="shared" si="544"/>
        <v>94</v>
      </c>
      <c r="AS1125" s="70">
        <f t="shared" si="548"/>
        <v>1122</v>
      </c>
      <c r="AT1125" s="71">
        <f t="shared" ca="1" si="552"/>
        <v>3.9421300135466401E-5</v>
      </c>
      <c r="AU1125" s="72">
        <f t="shared" ca="1" si="545"/>
        <v>9.059659612918658E-3</v>
      </c>
      <c r="AV1125" s="73">
        <f t="shared" ca="1" si="546"/>
        <v>1.0090596596129187</v>
      </c>
      <c r="AW1125" s="74">
        <f ca="1">PRODUCT(AV$4:AV1125)</f>
        <v>23163.079075495487</v>
      </c>
      <c r="BO1125" s="70">
        <f t="shared" si="550"/>
        <v>1122</v>
      </c>
      <c r="BP1125" s="171">
        <f t="shared" ca="1" si="549"/>
        <v>0.1143</v>
      </c>
      <c r="BQ1125" s="172">
        <f t="shared" ca="1" si="547"/>
        <v>9.059659612918658E-3</v>
      </c>
      <c r="BR1125" s="172">
        <f t="shared" ca="1" si="551"/>
        <v>4.3172153267737043E-5</v>
      </c>
    </row>
    <row r="1126" spans="44:70">
      <c r="AR1126" s="69">
        <f t="shared" si="544"/>
        <v>94</v>
      </c>
      <c r="AS1126" s="70">
        <f t="shared" si="548"/>
        <v>1123</v>
      </c>
      <c r="AT1126" s="71">
        <f t="shared" ca="1" si="552"/>
        <v>3.9064156574740373E-5</v>
      </c>
      <c r="AU1126" s="72">
        <f t="shared" ca="1" si="545"/>
        <v>9.059659612918658E-3</v>
      </c>
      <c r="AV1126" s="73">
        <f t="shared" ca="1" si="546"/>
        <v>1.0090596596129187</v>
      </c>
      <c r="AW1126" s="74">
        <f ca="1">PRODUCT(AV$4:AV1126)</f>
        <v>23372.928687506595</v>
      </c>
      <c r="BO1126" s="70">
        <f t="shared" si="550"/>
        <v>1123</v>
      </c>
      <c r="BP1126" s="171">
        <f t="shared" ca="1" si="549"/>
        <v>0.1143</v>
      </c>
      <c r="BQ1126" s="172">
        <f t="shared" ca="1" si="547"/>
        <v>9.059659612918658E-3</v>
      </c>
      <c r="BR1126" s="172">
        <f t="shared" ca="1" si="551"/>
        <v>4.2784539899551765E-5</v>
      </c>
    </row>
    <row r="1127" spans="44:70">
      <c r="AR1127" s="69">
        <f t="shared" si="544"/>
        <v>94</v>
      </c>
      <c r="AS1127" s="70">
        <f t="shared" si="548"/>
        <v>1124</v>
      </c>
      <c r="AT1127" s="71">
        <f t="shared" ca="1" si="552"/>
        <v>3.8710248613107464E-5</v>
      </c>
      <c r="AU1127" s="72">
        <f t="shared" ca="1" si="545"/>
        <v>9.059659612918658E-3</v>
      </c>
      <c r="AV1127" s="73">
        <f t="shared" ca="1" si="546"/>
        <v>1.0090596596129187</v>
      </c>
      <c r="AW1127" s="74">
        <f ca="1">PRODUCT(AV$4:AV1127)</f>
        <v>23584.679465572426</v>
      </c>
      <c r="BO1127" s="70">
        <f t="shared" si="550"/>
        <v>1124</v>
      </c>
      <c r="BP1127" s="171">
        <f t="shared" ca="1" si="549"/>
        <v>0.1143</v>
      </c>
      <c r="BQ1127" s="172">
        <f t="shared" ca="1" si="547"/>
        <v>9.059659612918658E-3</v>
      </c>
      <c r="BR1127" s="172">
        <f t="shared" ca="1" si="551"/>
        <v>4.2400406647872704E-5</v>
      </c>
    </row>
    <row r="1128" spans="44:70">
      <c r="AR1128" s="69">
        <f t="shared" si="544"/>
        <v>94</v>
      </c>
      <c r="AS1128" s="70">
        <f t="shared" si="548"/>
        <v>1125</v>
      </c>
      <c r="AT1128" s="71">
        <f t="shared" ca="1" si="552"/>
        <v>3.8359546937141251E-5</v>
      </c>
      <c r="AU1128" s="72">
        <f t="shared" ca="1" si="545"/>
        <v>9.059659612918658E-3</v>
      </c>
      <c r="AV1128" s="73">
        <f t="shared" ca="1" si="546"/>
        <v>1.0090596596129187</v>
      </c>
      <c r="AW1128" s="74">
        <f ca="1">PRODUCT(AV$4:AV1128)</f>
        <v>23798.348633610305</v>
      </c>
      <c r="BO1128" s="70">
        <f t="shared" si="550"/>
        <v>1125</v>
      </c>
      <c r="BP1128" s="171">
        <f t="shared" ca="1" si="549"/>
        <v>0.1143</v>
      </c>
      <c r="BQ1128" s="172">
        <f t="shared" ca="1" si="547"/>
        <v>9.059659612918658E-3</v>
      </c>
      <c r="BR1128" s="172">
        <f t="shared" ca="1" si="551"/>
        <v>4.201972226710337E-5</v>
      </c>
    </row>
    <row r="1129" spans="44:70">
      <c r="AR1129" s="69">
        <f t="shared" si="544"/>
        <v>94</v>
      </c>
      <c r="AS1129" s="70">
        <f t="shared" si="548"/>
        <v>1126</v>
      </c>
      <c r="AT1129" s="71">
        <f t="shared" ca="1" si="552"/>
        <v>3.8012022498984976E-5</v>
      </c>
      <c r="AU1129" s="72">
        <f t="shared" ca="1" si="545"/>
        <v>9.059659612918658E-3</v>
      </c>
      <c r="AV1129" s="73">
        <f t="shared" ca="1" si="546"/>
        <v>1.0090596596129187</v>
      </c>
      <c r="AW1129" s="74">
        <f ca="1">PRODUCT(AV$4:AV1129)</f>
        <v>24013.953571580383</v>
      </c>
      <c r="BO1129" s="70">
        <f t="shared" si="550"/>
        <v>1126</v>
      </c>
      <c r="BP1129" s="171">
        <f t="shared" ca="1" si="549"/>
        <v>0.1143</v>
      </c>
      <c r="BQ1129" s="172">
        <f t="shared" ca="1" si="547"/>
        <v>9.059659612918658E-3</v>
      </c>
      <c r="BR1129" s="172">
        <f t="shared" ca="1" si="551"/>
        <v>4.1642455792180202E-5</v>
      </c>
    </row>
    <row r="1130" spans="44:70">
      <c r="AR1130" s="69">
        <f t="shared" si="544"/>
        <v>94</v>
      </c>
      <c r="AS1130" s="70">
        <f t="shared" si="548"/>
        <v>1127</v>
      </c>
      <c r="AT1130" s="71">
        <f t="shared" ca="1" si="552"/>
        <v>3.7667646513945566E-5</v>
      </c>
      <c r="AU1130" s="72">
        <f t="shared" ca="1" si="545"/>
        <v>9.059659612918658E-3</v>
      </c>
      <c r="AV1130" s="73">
        <f t="shared" ca="1" si="546"/>
        <v>1.0090596596129187</v>
      </c>
      <c r="AW1130" s="74">
        <f ca="1">PRODUCT(AV$4:AV1130)</f>
        <v>24231.511816899332</v>
      </c>
      <c r="BO1130" s="70">
        <f t="shared" si="550"/>
        <v>1127</v>
      </c>
      <c r="BP1130" s="171">
        <f t="shared" ca="1" si="549"/>
        <v>0.1143</v>
      </c>
      <c r="BQ1130" s="172">
        <f t="shared" ca="1" si="547"/>
        <v>9.059659612918658E-3</v>
      </c>
      <c r="BR1130" s="172">
        <f t="shared" ca="1" si="551"/>
        <v>4.1268576536053875E-5</v>
      </c>
    </row>
    <row r="1131" spans="44:70">
      <c r="AR1131" s="69">
        <f t="shared" si="544"/>
        <v>94</v>
      </c>
      <c r="AS1131" s="70">
        <f t="shared" si="548"/>
        <v>1128</v>
      </c>
      <c r="AT1131" s="71">
        <f t="shared" ca="1" si="552"/>
        <v>3.7326390458109477E-5</v>
      </c>
      <c r="AU1131" s="72">
        <f t="shared" ca="1" si="545"/>
        <v>9.059659612918658E-3</v>
      </c>
      <c r="AV1131" s="73">
        <f t="shared" ca="1" si="546"/>
        <v>1.0090596596129187</v>
      </c>
      <c r="AW1131" s="74">
        <f ca="1">PRODUCT(AV$4:AV1131)</f>
        <v>24451.041065866855</v>
      </c>
      <c r="BO1131" s="70">
        <f t="shared" si="550"/>
        <v>1128</v>
      </c>
      <c r="BP1131" s="171">
        <f t="shared" ca="1" si="549"/>
        <v>0.1143</v>
      </c>
      <c r="BQ1131" s="172">
        <f t="shared" ca="1" si="547"/>
        <v>9.059659612918658E-3</v>
      </c>
      <c r="BR1131" s="172">
        <f t="shared" ca="1" si="551"/>
        <v>4.0898054087193167E-5</v>
      </c>
    </row>
    <row r="1132" spans="44:70">
      <c r="AR1132" s="69">
        <f t="shared" si="544"/>
        <v>95</v>
      </c>
      <c r="AS1132" s="70">
        <f t="shared" si="548"/>
        <v>1129</v>
      </c>
      <c r="AT1132" s="71">
        <f t="shared" ca="1" si="552"/>
        <v>3.698822606598011E-5</v>
      </c>
      <c r="AU1132" s="72">
        <f t="shared" ca="1" si="545"/>
        <v>9.059659612918658E-3</v>
      </c>
      <c r="AV1132" s="73">
        <f t="shared" ca="1" si="546"/>
        <v>1.0090596596129187</v>
      </c>
      <c r="AW1132" s="74">
        <f ca="1">PRODUCT(AV$4:AV1132)</f>
        <v>24672.559175105103</v>
      </c>
      <c r="BO1132" s="70">
        <f t="shared" si="550"/>
        <v>1129</v>
      </c>
      <c r="BP1132" s="171">
        <f t="shared" ca="1" si="549"/>
        <v>0.1143</v>
      </c>
      <c r="BQ1132" s="172">
        <f t="shared" ca="1" si="547"/>
        <v>9.059659612918658E-3</v>
      </c>
      <c r="BR1132" s="172">
        <f t="shared" ca="1" si="551"/>
        <v>4.0530858307111304E-5</v>
      </c>
    </row>
    <row r="1133" spans="44:70">
      <c r="AR1133" s="69">
        <f t="shared" si="544"/>
        <v>95</v>
      </c>
      <c r="AS1133" s="70">
        <f t="shared" si="548"/>
        <v>1130</v>
      </c>
      <c r="AT1133" s="71">
        <f t="shared" ca="1" si="552"/>
        <v>3.6653125328136645E-5</v>
      </c>
      <c r="AU1133" s="72">
        <f t="shared" ca="1" si="545"/>
        <v>9.059659612918658E-3</v>
      </c>
      <c r="AV1133" s="73">
        <f t="shared" ca="1" si="546"/>
        <v>1.0090596596129187</v>
      </c>
      <c r="AW1133" s="74">
        <f ca="1">PRODUCT(AV$4:AV1133)</f>
        <v>24896.08416301115</v>
      </c>
      <c r="BO1133" s="70">
        <f t="shared" si="550"/>
        <v>1130</v>
      </c>
      <c r="BP1133" s="171">
        <f t="shared" ca="1" si="549"/>
        <v>0.1143</v>
      </c>
      <c r="BQ1133" s="172">
        <f t="shared" ca="1" si="547"/>
        <v>9.059659612918658E-3</v>
      </c>
      <c r="BR1133" s="172">
        <f t="shared" ca="1" si="551"/>
        <v>4.0166959327914451E-5</v>
      </c>
    </row>
    <row r="1134" spans="44:70">
      <c r="AR1134" s="69">
        <f t="shared" si="544"/>
        <v>95</v>
      </c>
      <c r="AS1134" s="70">
        <f t="shared" si="548"/>
        <v>1131</v>
      </c>
      <c r="AT1134" s="71">
        <f t="shared" ca="1" si="552"/>
        <v>3.6321060488914082E-5</v>
      </c>
      <c r="AU1134" s="72">
        <f t="shared" ca="1" si="545"/>
        <v>9.059659612918658E-3</v>
      </c>
      <c r="AV1134" s="73">
        <f t="shared" ca="1" si="546"/>
        <v>1.0090596596129187</v>
      </c>
      <c r="AW1134" s="74">
        <f ca="1">PRODUCT(AV$4:AV1134)</f>
        <v>25121.634211222605</v>
      </c>
      <c r="BO1134" s="70">
        <f t="shared" si="550"/>
        <v>1131</v>
      </c>
      <c r="BP1134" s="171">
        <f t="shared" ca="1" si="549"/>
        <v>0.1143</v>
      </c>
      <c r="BQ1134" s="172">
        <f t="shared" ca="1" si="547"/>
        <v>9.059659612918658E-3</v>
      </c>
      <c r="BR1134" s="172">
        <f t="shared" ca="1" si="551"/>
        <v>3.980632754987226E-5</v>
      </c>
    </row>
    <row r="1135" spans="44:70">
      <c r="AR1135" s="69">
        <f t="shared" si="544"/>
        <v>95</v>
      </c>
      <c r="AS1135" s="70">
        <f t="shared" si="548"/>
        <v>1132</v>
      </c>
      <c r="AT1135" s="71">
        <f t="shared" ca="1" si="552"/>
        <v>3.5992004044104295E-5</v>
      </c>
      <c r="AU1135" s="72">
        <f t="shared" ca="1" si="545"/>
        <v>9.059659612918658E-3</v>
      </c>
      <c r="AV1135" s="73">
        <f t="shared" ca="1" si="546"/>
        <v>1.0090596596129187</v>
      </c>
      <c r="AW1135" s="74">
        <f ca="1">PRODUCT(AV$4:AV1135)</f>
        <v>25349.227666096533</v>
      </c>
      <c r="BO1135" s="70">
        <f t="shared" si="550"/>
        <v>1132</v>
      </c>
      <c r="BP1135" s="171">
        <f t="shared" ca="1" si="549"/>
        <v>0.1143</v>
      </c>
      <c r="BQ1135" s="172">
        <f t="shared" ca="1" si="547"/>
        <v>9.059659612918658E-3</v>
      </c>
      <c r="BR1135" s="172">
        <f t="shared" ca="1" si="551"/>
        <v>3.9448933639010212E-5</v>
      </c>
    </row>
    <row r="1136" spans="44:70">
      <c r="AR1136" s="69">
        <f t="shared" si="544"/>
        <v>95</v>
      </c>
      <c r="AS1136" s="70">
        <f t="shared" si="548"/>
        <v>1133</v>
      </c>
      <c r="AT1136" s="71">
        <f t="shared" ca="1" si="552"/>
        <v>3.5665928738677921E-5</v>
      </c>
      <c r="AU1136" s="72">
        <f t="shared" ca="1" si="545"/>
        <v>9.059659612918658E-3</v>
      </c>
      <c r="AV1136" s="73">
        <f t="shared" ca="1" si="546"/>
        <v>1.0090596596129187</v>
      </c>
      <c r="AW1136" s="74">
        <f ca="1">PRODUCT(AV$4:AV1136)</f>
        <v>25578.883040201748</v>
      </c>
      <c r="BO1136" s="70">
        <f t="shared" si="550"/>
        <v>1133</v>
      </c>
      <c r="BP1136" s="171">
        <f t="shared" ca="1" si="549"/>
        <v>0.1143</v>
      </c>
      <c r="BQ1136" s="172">
        <f t="shared" ca="1" si="547"/>
        <v>9.059659612918658E-3</v>
      </c>
      <c r="BR1136" s="172">
        <f t="shared" ca="1" si="551"/>
        <v>3.9094748524723563E-5</v>
      </c>
    </row>
    <row r="1137" spans="44:70">
      <c r="AR1137" s="69">
        <f t="shared" si="544"/>
        <v>95</v>
      </c>
      <c r="AS1137" s="70">
        <f t="shared" si="548"/>
        <v>1134</v>
      </c>
      <c r="AT1137" s="71">
        <f t="shared" ca="1" si="552"/>
        <v>3.5342807564526889E-5</v>
      </c>
      <c r="AU1137" s="72">
        <f t="shared" ca="1" si="545"/>
        <v>9.059659612918658E-3</v>
      </c>
      <c r="AV1137" s="73">
        <f t="shared" ca="1" si="546"/>
        <v>1.0090596596129187</v>
      </c>
      <c r="AW1137" s="74">
        <f ca="1">PRODUCT(AV$4:AV1137)</f>
        <v>25810.619013824635</v>
      </c>
      <c r="BO1137" s="70">
        <f t="shared" si="550"/>
        <v>1134</v>
      </c>
      <c r="BP1137" s="171">
        <f t="shared" ca="1" si="549"/>
        <v>0.1143</v>
      </c>
      <c r="BQ1137" s="172">
        <f t="shared" ca="1" si="547"/>
        <v>9.059659612918658E-3</v>
      </c>
      <c r="BR1137" s="172">
        <f t="shared" ca="1" si="551"/>
        <v>3.8743743397412738E-5</v>
      </c>
    </row>
    <row r="1138" spans="44:70">
      <c r="AR1138" s="69">
        <f t="shared" si="544"/>
        <v>95</v>
      </c>
      <c r="AS1138" s="70">
        <f t="shared" si="548"/>
        <v>1135</v>
      </c>
      <c r="AT1138" s="71">
        <f t="shared" ca="1" si="552"/>
        <v>3.5022613758227392E-5</v>
      </c>
      <c r="AU1138" s="72">
        <f t="shared" ca="1" si="545"/>
        <v>9.059659612918658E-3</v>
      </c>
      <c r="AV1138" s="73">
        <f t="shared" ca="1" si="546"/>
        <v>1.0090596596129187</v>
      </c>
      <c r="AW1138" s="74">
        <f ca="1">PRODUCT(AV$4:AV1138)</f>
        <v>26044.454436488613</v>
      </c>
      <c r="BO1138" s="70">
        <f t="shared" si="550"/>
        <v>1135</v>
      </c>
      <c r="BP1138" s="171">
        <f t="shared" ca="1" si="549"/>
        <v>0.1143</v>
      </c>
      <c r="BQ1138" s="172">
        <f t="shared" ca="1" si="547"/>
        <v>9.059659612918658E-3</v>
      </c>
      <c r="BR1138" s="172">
        <f t="shared" ca="1" si="551"/>
        <v>3.8395889706139946E-5</v>
      </c>
    </row>
    <row r="1139" spans="44:70">
      <c r="AR1139" s="69">
        <f t="shared" si="544"/>
        <v>95</v>
      </c>
      <c r="AS1139" s="70">
        <f t="shared" si="548"/>
        <v>1136</v>
      </c>
      <c r="AT1139" s="71">
        <f t="shared" ca="1" si="552"/>
        <v>3.4705320798823128E-5</v>
      </c>
      <c r="AU1139" s="72">
        <f t="shared" ca="1" si="545"/>
        <v>9.059659612918658E-3</v>
      </c>
      <c r="AV1139" s="73">
        <f t="shared" ca="1" si="546"/>
        <v>1.0090596596129187</v>
      </c>
      <c r="AW1139" s="74">
        <f ca="1">PRODUCT(AV$4:AV1139)</f>
        <v>26280.40832848737</v>
      </c>
      <c r="BO1139" s="70">
        <f t="shared" si="550"/>
        <v>1136</v>
      </c>
      <c r="BP1139" s="171">
        <f t="shared" ca="1" si="549"/>
        <v>0.1143</v>
      </c>
      <c r="BQ1139" s="172">
        <f t="shared" ca="1" si="547"/>
        <v>9.059659612918658E-3</v>
      </c>
      <c r="BR1139" s="172">
        <f t="shared" ca="1" si="551"/>
        <v>3.8051159156306812E-5</v>
      </c>
    </row>
    <row r="1140" spans="44:70">
      <c r="AR1140" s="69">
        <f t="shared" si="544"/>
        <v>95</v>
      </c>
      <c r="AS1140" s="70">
        <f t="shared" si="548"/>
        <v>1137</v>
      </c>
      <c r="AT1140" s="71">
        <f t="shared" ca="1" si="552"/>
        <v>3.4390902405628644E-5</v>
      </c>
      <c r="AU1140" s="72">
        <f t="shared" ca="1" si="545"/>
        <v>9.059659612918658E-3</v>
      </c>
      <c r="AV1140" s="73">
        <f t="shared" ca="1" si="546"/>
        <v>1.0090596596129187</v>
      </c>
      <c r="AW1140" s="74">
        <f ca="1">PRODUCT(AV$4:AV1140)</f>
        <v>26518.499882431977</v>
      </c>
      <c r="BO1140" s="70">
        <f t="shared" si="550"/>
        <v>1137</v>
      </c>
      <c r="BP1140" s="171">
        <f t="shared" ca="1" si="549"/>
        <v>0.1143</v>
      </c>
      <c r="BQ1140" s="172">
        <f t="shared" ca="1" si="547"/>
        <v>9.059659612918658E-3</v>
      </c>
      <c r="BR1140" s="172">
        <f t="shared" ca="1" si="551"/>
        <v>3.770952370735291E-5</v>
      </c>
    </row>
    <row r="1141" spans="44:70">
      <c r="AR1141" s="69">
        <f t="shared" si="544"/>
        <v>95</v>
      </c>
      <c r="AS1141" s="70">
        <f t="shared" si="548"/>
        <v>1138</v>
      </c>
      <c r="AT1141" s="71">
        <f t="shared" ca="1" si="552"/>
        <v>3.4079332536052544E-5</v>
      </c>
      <c r="AU1141" s="72">
        <f t="shared" ca="1" si="545"/>
        <v>9.059659612918658E-3</v>
      </c>
      <c r="AV1141" s="73">
        <f t="shared" ca="1" si="546"/>
        <v>1.0090596596129187</v>
      </c>
      <c r="AW1141" s="74">
        <f ca="1">PRODUCT(AV$4:AV1141)</f>
        <v>26758.748464812033</v>
      </c>
      <c r="BO1141" s="70">
        <f t="shared" si="550"/>
        <v>1138</v>
      </c>
      <c r="BP1141" s="171">
        <f t="shared" ca="1" si="549"/>
        <v>0.1143</v>
      </c>
      <c r="BQ1141" s="172">
        <f t="shared" ca="1" si="547"/>
        <v>9.059659612918658E-3</v>
      </c>
      <c r="BR1141" s="172">
        <f t="shared" ca="1" si="551"/>
        <v>3.7370955570474903E-5</v>
      </c>
    </row>
    <row r="1142" spans="44:70">
      <c r="AR1142" s="69">
        <f t="shared" si="544"/>
        <v>95</v>
      </c>
      <c r="AS1142" s="70">
        <f t="shared" si="548"/>
        <v>1139</v>
      </c>
      <c r="AT1142" s="71">
        <f t="shared" ca="1" si="552"/>
        <v>3.3770585383440442E-5</v>
      </c>
      <c r="AU1142" s="72">
        <f t="shared" ca="1" si="545"/>
        <v>9.059659612918658E-3</v>
      </c>
      <c r="AV1142" s="73">
        <f t="shared" ca="1" si="546"/>
        <v>1.0090596596129187</v>
      </c>
      <c r="AW1142" s="74">
        <f ca="1">PRODUCT(AV$4:AV1142)</f>
        <v>27001.173617570941</v>
      </c>
      <c r="BO1142" s="70">
        <f t="shared" si="550"/>
        <v>1139</v>
      </c>
      <c r="BP1142" s="171">
        <f t="shared" ca="1" si="549"/>
        <v>0.1143</v>
      </c>
      <c r="BQ1142" s="172">
        <f t="shared" ca="1" si="547"/>
        <v>9.059659612918658E-3</v>
      </c>
      <c r="BR1142" s="172">
        <f t="shared" ca="1" si="551"/>
        <v>3.7035427206366196E-5</v>
      </c>
    </row>
    <row r="1143" spans="44:70">
      <c r="AR1143" s="69">
        <f t="shared" si="544"/>
        <v>95</v>
      </c>
      <c r="AS1143" s="70">
        <f t="shared" si="548"/>
        <v>1140</v>
      </c>
      <c r="AT1143" s="71">
        <f t="shared" ca="1" si="552"/>
        <v>3.3464635374937468E-5</v>
      </c>
      <c r="AU1143" s="72">
        <f t="shared" ca="1" si="545"/>
        <v>9.059659612918658E-3</v>
      </c>
      <c r="AV1143" s="73">
        <f t="shared" ca="1" si="546"/>
        <v>1.0090596596129187</v>
      </c>
      <c r="AW1143" s="74">
        <f ca="1">PRODUCT(AV$4:AV1143)</f>
        <v>27245.795059695454</v>
      </c>
      <c r="BO1143" s="70">
        <f t="shared" si="550"/>
        <v>1140</v>
      </c>
      <c r="BP1143" s="171">
        <f t="shared" ca="1" si="549"/>
        <v>0.1143</v>
      </c>
      <c r="BQ1143" s="172">
        <f t="shared" ca="1" si="547"/>
        <v>9.059659612918658E-3</v>
      </c>
      <c r="BR1143" s="172">
        <f t="shared" ca="1" si="551"/>
        <v>3.6702911322976889E-5</v>
      </c>
    </row>
    <row r="1144" spans="44:70">
      <c r="AR1144" s="69">
        <f t="shared" si="544"/>
        <v>96</v>
      </c>
      <c r="AS1144" s="70">
        <f t="shared" si="548"/>
        <v>1141</v>
      </c>
      <c r="AT1144" s="71">
        <f t="shared" ca="1" si="552"/>
        <v>3.3161457169370099E-5</v>
      </c>
      <c r="AU1144" s="72">
        <f t="shared" ca="1" si="545"/>
        <v>9.059659612918658E-3</v>
      </c>
      <c r="AV1144" s="73">
        <f t="shared" ca="1" si="546"/>
        <v>1.0090596596129187</v>
      </c>
      <c r="AW1144" s="74">
        <f ca="1">PRODUCT(AV$4:AV1144)</f>
        <v>27492.632688819634</v>
      </c>
      <c r="BO1144" s="70">
        <f t="shared" si="550"/>
        <v>1141</v>
      </c>
      <c r="BP1144" s="171">
        <f t="shared" ca="1" si="549"/>
        <v>0.1143</v>
      </c>
      <c r="BQ1144" s="172">
        <f t="shared" ca="1" si="547"/>
        <v>9.059659612918658E-3</v>
      </c>
      <c r="BR1144" s="172">
        <f t="shared" ca="1" si="551"/>
        <v>3.6373380873293799E-5</v>
      </c>
    </row>
    <row r="1145" spans="44:70">
      <c r="AR1145" s="69">
        <f t="shared" si="544"/>
        <v>96</v>
      </c>
      <c r="AS1145" s="70">
        <f t="shared" si="548"/>
        <v>1142</v>
      </c>
      <c r="AT1145" s="71">
        <f t="shared" ca="1" si="552"/>
        <v>3.2861025655147226E-5</v>
      </c>
      <c r="AU1145" s="72">
        <f t="shared" ca="1" si="545"/>
        <v>9.059659612918658E-3</v>
      </c>
      <c r="AV1145" s="73">
        <f t="shared" ca="1" si="546"/>
        <v>1.0090596596129187</v>
      </c>
      <c r="AW1145" s="74">
        <f ca="1">PRODUCT(AV$4:AV1145)</f>
        <v>27741.706582843341</v>
      </c>
      <c r="BO1145" s="70">
        <f t="shared" si="550"/>
        <v>1142</v>
      </c>
      <c r="BP1145" s="171">
        <f t="shared" ca="1" si="549"/>
        <v>0.1143</v>
      </c>
      <c r="BQ1145" s="172">
        <f t="shared" ca="1" si="547"/>
        <v>9.059659612918658E-3</v>
      </c>
      <c r="BR1145" s="172">
        <f t="shared" ca="1" si="551"/>
        <v>3.6046809053140475E-5</v>
      </c>
    </row>
    <row r="1146" spans="44:70">
      <c r="AR1146" s="69">
        <f t="shared" si="544"/>
        <v>96</v>
      </c>
      <c r="AS1146" s="70">
        <f t="shared" si="548"/>
        <v>1143</v>
      </c>
      <c r="AT1146" s="71">
        <f t="shared" ca="1" si="552"/>
        <v>3.2563315948180202E-5</v>
      </c>
      <c r="AU1146" s="72">
        <f t="shared" ca="1" si="545"/>
        <v>9.059659612918658E-3</v>
      </c>
      <c r="AV1146" s="73">
        <f t="shared" ca="1" si="546"/>
        <v>1.0090596596129187</v>
      </c>
      <c r="AW1146" s="74">
        <f ca="1">PRODUCT(AV$4:AV1146)</f>
        <v>27993.037001565364</v>
      </c>
      <c r="BO1146" s="70">
        <f t="shared" si="550"/>
        <v>1143</v>
      </c>
      <c r="BP1146" s="171">
        <f t="shared" ca="1" si="549"/>
        <v>0.1143</v>
      </c>
      <c r="BQ1146" s="172">
        <f t="shared" ca="1" si="547"/>
        <v>9.059659612918658E-3</v>
      </c>
      <c r="BR1146" s="172">
        <f t="shared" ca="1" si="551"/>
        <v>3.5723169298996897E-5</v>
      </c>
    </row>
    <row r="1147" spans="44:70">
      <c r="AR1147" s="69">
        <f t="shared" si="544"/>
        <v>96</v>
      </c>
      <c r="AS1147" s="70">
        <f t="shared" si="548"/>
        <v>1144</v>
      </c>
      <c r="AT1147" s="71">
        <f t="shared" ca="1" si="552"/>
        <v>3.2268303389821766E-5</v>
      </c>
      <c r="AU1147" s="72">
        <f t="shared" ca="1" si="545"/>
        <v>9.059659612918658E-3</v>
      </c>
      <c r="AV1147" s="73">
        <f t="shared" ca="1" si="546"/>
        <v>1.0090596596129187</v>
      </c>
      <c r="AW1147" s="74">
        <f ca="1">PRODUCT(AV$4:AV1147)</f>
        <v>28246.644388331384</v>
      </c>
      <c r="BO1147" s="70">
        <f t="shared" si="550"/>
        <v>1144</v>
      </c>
      <c r="BP1147" s="171">
        <f t="shared" ca="1" si="549"/>
        <v>0.1143</v>
      </c>
      <c r="BQ1147" s="172">
        <f t="shared" ca="1" si="547"/>
        <v>9.059659612918658E-3</v>
      </c>
      <c r="BR1147" s="172">
        <f t="shared" ca="1" si="551"/>
        <v>3.5402435285838818E-5</v>
      </c>
    </row>
    <row r="1148" spans="44:70">
      <c r="AR1148" s="69">
        <f t="shared" si="544"/>
        <v>96</v>
      </c>
      <c r="AS1148" s="70">
        <f t="shared" si="548"/>
        <v>1145</v>
      </c>
      <c r="AT1148" s="71">
        <f t="shared" ca="1" si="552"/>
        <v>3.1975963544823591E-5</v>
      </c>
      <c r="AU1148" s="72">
        <f t="shared" ca="1" si="545"/>
        <v>9.059659612918658E-3</v>
      </c>
      <c r="AV1148" s="73">
        <f t="shared" ca="1" si="546"/>
        <v>1.0090596596129187</v>
      </c>
      <c r="AW1148" s="74">
        <f ca="1">PRODUCT(AV$4:AV1148)</f>
        <v>28502.549371696827</v>
      </c>
      <c r="BO1148" s="70">
        <f t="shared" si="550"/>
        <v>1145</v>
      </c>
      <c r="BP1148" s="171">
        <f t="shared" ca="1" si="549"/>
        <v>0.1143</v>
      </c>
      <c r="BQ1148" s="172">
        <f t="shared" ca="1" si="547"/>
        <v>9.059659612918658E-3</v>
      </c>
      <c r="BR1148" s="172">
        <f t="shared" ca="1" si="551"/>
        <v>3.5084580924996453E-5</v>
      </c>
    </row>
    <row r="1149" spans="44:70">
      <c r="AR1149" s="69">
        <f t="shared" si="544"/>
        <v>96</v>
      </c>
      <c r="AS1149" s="70">
        <f t="shared" si="548"/>
        <v>1146</v>
      </c>
      <c r="AT1149" s="71">
        <f t="shared" ca="1" si="552"/>
        <v>3.1686272199312394E-5</v>
      </c>
      <c r="AU1149" s="72">
        <f t="shared" ca="1" si="545"/>
        <v>9.059659612918658E-3</v>
      </c>
      <c r="AV1149" s="73">
        <f t="shared" ca="1" si="546"/>
        <v>1.0090596596129187</v>
      </c>
      <c r="AW1149" s="74">
        <f ca="1">PRODUCT(AV$4:AV1149)</f>
        <v>28760.772767104809</v>
      </c>
      <c r="BO1149" s="70">
        <f t="shared" si="550"/>
        <v>1146</v>
      </c>
      <c r="BP1149" s="171">
        <f t="shared" ca="1" si="549"/>
        <v>0.1143</v>
      </c>
      <c r="BQ1149" s="172">
        <f t="shared" ca="1" si="547"/>
        <v>9.059659612918658E-3</v>
      </c>
      <c r="BR1149" s="172">
        <f t="shared" ca="1" si="551"/>
        <v>3.4769580362032417E-5</v>
      </c>
    </row>
    <row r="1150" spans="44:70">
      <c r="AR1150" s="69">
        <f t="shared" si="544"/>
        <v>96</v>
      </c>
      <c r="AS1150" s="70">
        <f t="shared" si="548"/>
        <v>1147</v>
      </c>
      <c r="AT1150" s="71">
        <f t="shared" ca="1" si="552"/>
        <v>3.1399205358784335E-5</v>
      </c>
      <c r="AU1150" s="72">
        <f t="shared" ca="1" si="545"/>
        <v>9.059659612918658E-3</v>
      </c>
      <c r="AV1150" s="73">
        <f t="shared" ca="1" si="546"/>
        <v>1.0090596596129187</v>
      </c>
      <c r="AW1150" s="74">
        <f ca="1">PRODUCT(AV$4:AV1150)</f>
        <v>29021.335578579277</v>
      </c>
      <c r="BO1150" s="70">
        <f t="shared" si="550"/>
        <v>1147</v>
      </c>
      <c r="BP1150" s="171">
        <f t="shared" ca="1" si="549"/>
        <v>0.1143</v>
      </c>
      <c r="BQ1150" s="172">
        <f t="shared" ca="1" si="547"/>
        <v>9.059659612918658E-3</v>
      </c>
      <c r="BR1150" s="172">
        <f t="shared" ca="1" si="551"/>
        <v>3.4457407974638724E-5</v>
      </c>
    </row>
    <row r="1151" spans="44:70">
      <c r="AR1151" s="69">
        <f t="shared" si="544"/>
        <v>96</v>
      </c>
      <c r="AS1151" s="70">
        <f t="shared" si="548"/>
        <v>1148</v>
      </c>
      <c r="AT1151" s="71">
        <f t="shared" ca="1" si="552"/>
        <v>3.1114739246117615E-5</v>
      </c>
      <c r="AU1151" s="72">
        <f t="shared" ca="1" si="545"/>
        <v>9.059659612918658E-3</v>
      </c>
      <c r="AV1151" s="73">
        <f t="shared" ca="1" si="546"/>
        <v>1.0090596596129187</v>
      </c>
      <c r="AW1151" s="74">
        <f ca="1">PRODUCT(AV$4:AV1151)</f>
        <v>29284.259000433492</v>
      </c>
      <c r="BO1151" s="70">
        <f t="shared" si="550"/>
        <v>1148</v>
      </c>
      <c r="BP1151" s="171">
        <f t="shared" ca="1" si="549"/>
        <v>0.1143</v>
      </c>
      <c r="BQ1151" s="172">
        <f t="shared" ca="1" si="547"/>
        <v>9.059659612918658E-3</v>
      </c>
      <c r="BR1151" s="172">
        <f t="shared" ca="1" si="551"/>
        <v>3.4148038370552631E-5</v>
      </c>
    </row>
    <row r="1152" spans="44:70">
      <c r="AR1152" s="69">
        <f t="shared" si="544"/>
        <v>96</v>
      </c>
      <c r="AS1152" s="70">
        <f t="shared" si="548"/>
        <v>1149</v>
      </c>
      <c r="AT1152" s="71">
        <f t="shared" ca="1" si="552"/>
        <v>3.0832850299603066E-5</v>
      </c>
      <c r="AU1152" s="72">
        <f t="shared" ca="1" si="545"/>
        <v>9.059659612918658E-3</v>
      </c>
      <c r="AV1152" s="73">
        <f t="shared" ca="1" si="546"/>
        <v>1.0090596596129187</v>
      </c>
      <c r="AW1152" s="74">
        <f ca="1">PRODUCT(AV$4:AV1152)</f>
        <v>29549.56441899397</v>
      </c>
      <c r="BO1152" s="70">
        <f t="shared" si="550"/>
        <v>1149</v>
      </c>
      <c r="BP1152" s="171">
        <f t="shared" ca="1" si="549"/>
        <v>0.1143</v>
      </c>
      <c r="BQ1152" s="172">
        <f t="shared" ca="1" si="547"/>
        <v>9.059659612918658E-3</v>
      </c>
      <c r="BR1152" s="172">
        <f t="shared" ca="1" si="551"/>
        <v>3.3841446385491244E-5</v>
      </c>
    </row>
    <row r="1153" spans="44:70">
      <c r="AR1153" s="69">
        <f t="shared" si="544"/>
        <v>96</v>
      </c>
      <c r="AS1153" s="70">
        <f t="shared" si="548"/>
        <v>1150</v>
      </c>
      <c r="AT1153" s="71">
        <f t="shared" ca="1" si="552"/>
        <v>3.0553515170992587E-5</v>
      </c>
      <c r="AU1153" s="72">
        <f t="shared" ca="1" si="545"/>
        <v>9.059659612918658E-3</v>
      </c>
      <c r="AV1153" s="73">
        <f t="shared" ca="1" si="546"/>
        <v>1.0090596596129187</v>
      </c>
      <c r="AW1153" s="74">
        <f ca="1">PRODUCT(AV$4:AV1153)</f>
        <v>29817.273414340067</v>
      </c>
      <c r="BO1153" s="70">
        <f t="shared" si="550"/>
        <v>1150</v>
      </c>
      <c r="BP1153" s="171">
        <f t="shared" ca="1" si="549"/>
        <v>0.1143</v>
      </c>
      <c r="BQ1153" s="172">
        <f t="shared" ca="1" si="547"/>
        <v>9.059659612918658E-3</v>
      </c>
      <c r="BR1153" s="172">
        <f t="shared" ca="1" si="551"/>
        <v>3.3537607081104626E-5</v>
      </c>
    </row>
    <row r="1154" spans="44:70">
      <c r="AR1154" s="69">
        <f t="shared" si="544"/>
        <v>96</v>
      </c>
      <c r="AS1154" s="70">
        <f t="shared" si="548"/>
        <v>1151</v>
      </c>
      <c r="AT1154" s="71">
        <f t="shared" ca="1" si="552"/>
        <v>3.0276710723565249E-5</v>
      </c>
      <c r="AU1154" s="72">
        <f t="shared" ca="1" si="545"/>
        <v>9.059659612918658E-3</v>
      </c>
      <c r="AV1154" s="73">
        <f t="shared" ca="1" si="546"/>
        <v>1.0090596596129187</v>
      </c>
      <c r="AW1154" s="74">
        <f ca="1">PRODUCT(AV$4:AV1154)</f>
        <v>30087.407762059316</v>
      </c>
      <c r="BO1154" s="70">
        <f t="shared" si="550"/>
        <v>1151</v>
      </c>
      <c r="BP1154" s="171">
        <f t="shared" ca="1" si="549"/>
        <v>0.1143</v>
      </c>
      <c r="BQ1154" s="172">
        <f t="shared" ca="1" si="547"/>
        <v>9.059659612918658E-3</v>
      </c>
      <c r="BR1154" s="172">
        <f t="shared" ca="1" si="551"/>
        <v>3.3236495742947302E-5</v>
      </c>
    </row>
    <row r="1155" spans="44:70">
      <c r="AR1155" s="69">
        <f t="shared" si="544"/>
        <v>96</v>
      </c>
      <c r="AS1155" s="70">
        <f t="shared" si="548"/>
        <v>1152</v>
      </c>
      <c r="AT1155" s="71">
        <f t="shared" ca="1" si="552"/>
        <v>3.0002414030210942E-5</v>
      </c>
      <c r="AU1155" s="72">
        <f t="shared" ca="1" si="545"/>
        <v>9.059659612918658E-3</v>
      </c>
      <c r="AV1155" s="73">
        <f t="shared" ca="1" si="546"/>
        <v>1.0090596596129187</v>
      </c>
      <c r="AW1155" s="74">
        <f ca="1">PRODUCT(AV$4:AV1155)</f>
        <v>30359.989435018659</v>
      </c>
      <c r="BO1155" s="70">
        <f t="shared" si="550"/>
        <v>1152</v>
      </c>
      <c r="BP1155" s="171">
        <f t="shared" ca="1" si="549"/>
        <v>0.1143</v>
      </c>
      <c r="BQ1155" s="172">
        <f t="shared" ca="1" si="547"/>
        <v>9.059659612918658E-3</v>
      </c>
      <c r="BR1155" s="172">
        <f t="shared" ca="1" si="551"/>
        <v>3.293808787846798E-5</v>
      </c>
    </row>
    <row r="1156" spans="44:70">
      <c r="AR1156" s="69">
        <f t="shared" si="544"/>
        <v>97</v>
      </c>
      <c r="AS1156" s="70">
        <f t="shared" si="548"/>
        <v>1153</v>
      </c>
      <c r="AT1156" s="71">
        <f t="shared" ca="1" si="552"/>
        <v>2.9730602371531377E-5</v>
      </c>
      <c r="AU1156" s="72">
        <f t="shared" ca="1" si="545"/>
        <v>9.059659612918658E-3</v>
      </c>
      <c r="AV1156" s="73">
        <f t="shared" ca="1" si="546"/>
        <v>1.0090596596129187</v>
      </c>
      <c r="AW1156" s="74">
        <f ca="1">PRODUCT(AV$4:AV1156)</f>
        <v>30635.040605151735</v>
      </c>
      <c r="BO1156" s="70">
        <f t="shared" si="550"/>
        <v>1153</v>
      </c>
      <c r="BP1156" s="171">
        <f t="shared" ca="1" si="549"/>
        <v>0.1143</v>
      </c>
      <c r="BQ1156" s="172">
        <f t="shared" ca="1" si="547"/>
        <v>9.059659612918658E-3</v>
      </c>
      <c r="BR1156" s="172">
        <f t="shared" ca="1" si="551"/>
        <v>3.2642359215017307E-5</v>
      </c>
    </row>
    <row r="1157" spans="44:70">
      <c r="AR1157" s="69">
        <f t="shared" ref="AR1157:AR1220" si="553">ROUNDDOWN((AS1157-1)/12,0)+1</f>
        <v>97</v>
      </c>
      <c r="AS1157" s="70">
        <f t="shared" si="548"/>
        <v>1154</v>
      </c>
      <c r="AT1157" s="71">
        <f t="shared" ca="1" si="552"/>
        <v>2.9461253233958269E-5</v>
      </c>
      <c r="AU1157" s="72">
        <f t="shared" ref="AU1157:AU1220" ca="1" si="554">IF($AU$2="Yes",BQ1157,((1+$AH$21)^(1/12))-1)</f>
        <v>9.059659612918658E-3</v>
      </c>
      <c r="AV1157" s="73">
        <f t="shared" ref="AV1157:AV1220" ca="1" si="555">(1+AU1157)</f>
        <v>1.0090596596129187</v>
      </c>
      <c r="AW1157" s="74">
        <f ca="1">PRODUCT(AV$4:AV1157)</f>
        <v>30912.583645262352</v>
      </c>
      <c r="BO1157" s="70">
        <f t="shared" si="550"/>
        <v>1154</v>
      </c>
      <c r="BP1157" s="171">
        <f t="shared" ca="1" si="549"/>
        <v>0.1143</v>
      </c>
      <c r="BQ1157" s="172">
        <f t="shared" ref="BQ1157:BQ1220" ca="1" si="556">(1+BP1157)^(1/12)-1</f>
        <v>9.059659612918658E-3</v>
      </c>
      <c r="BR1157" s="172">
        <f t="shared" ca="1" si="551"/>
        <v>3.2349285697873513E-5</v>
      </c>
    </row>
    <row r="1158" spans="44:70">
      <c r="AR1158" s="69">
        <f t="shared" si="553"/>
        <v>97</v>
      </c>
      <c r="AS1158" s="70">
        <f t="shared" ref="AS1158:AS1221" si="557">AS1157+1</f>
        <v>1155</v>
      </c>
      <c r="AT1158" s="71">
        <f t="shared" ca="1" si="552"/>
        <v>2.9194344307888609E-5</v>
      </c>
      <c r="AU1158" s="72">
        <f t="shared" ca="1" si="554"/>
        <v>9.059659612918658E-3</v>
      </c>
      <c r="AV1158" s="73">
        <f t="shared" ca="1" si="555"/>
        <v>1.0090596596129187</v>
      </c>
      <c r="AW1158" s="74">
        <f ca="1">PRODUCT(AV$4:AV1158)</f>
        <v>31192.641130844306</v>
      </c>
      <c r="BO1158" s="70">
        <f t="shared" si="550"/>
        <v>1155</v>
      </c>
      <c r="BP1158" s="171">
        <f t="shared" ca="1" si="549"/>
        <v>0.1143</v>
      </c>
      <c r="BQ1158" s="172">
        <f t="shared" ca="1" si="556"/>
        <v>9.059659612918658E-3</v>
      </c>
      <c r="BR1158" s="172">
        <f t="shared" ca="1" si="551"/>
        <v>3.2058843488285806E-5</v>
      </c>
    </row>
    <row r="1159" spans="44:70">
      <c r="AR1159" s="69">
        <f t="shared" si="553"/>
        <v>97</v>
      </c>
      <c r="AS1159" s="70">
        <f t="shared" si="557"/>
        <v>1156</v>
      </c>
      <c r="AT1159" s="71">
        <f t="shared" ca="1" si="552"/>
        <v>2.8929853485836788E-5</v>
      </c>
      <c r="AU1159" s="72">
        <f t="shared" ca="1" si="554"/>
        <v>9.059659612918658E-3</v>
      </c>
      <c r="AV1159" s="73">
        <f t="shared" ca="1" si="555"/>
        <v>1.0090596596129187</v>
      </c>
      <c r="AW1159" s="74">
        <f ca="1">PRODUCT(AV$4:AV1159)</f>
        <v>31475.235841917682</v>
      </c>
      <c r="BO1159" s="70">
        <f t="shared" si="550"/>
        <v>1156</v>
      </c>
      <c r="BP1159" s="171">
        <f t="shared" ca="1" si="549"/>
        <v>0.1143</v>
      </c>
      <c r="BQ1159" s="172">
        <f t="shared" ca="1" si="556"/>
        <v>9.059659612918658E-3</v>
      </c>
      <c r="BR1159" s="172">
        <f t="shared" ca="1" si="551"/>
        <v>3.1771008961535308E-5</v>
      </c>
    </row>
    <row r="1160" spans="44:70">
      <c r="AR1160" s="69">
        <f t="shared" si="553"/>
        <v>97</v>
      </c>
      <c r="AS1160" s="70">
        <f t="shared" si="557"/>
        <v>1157</v>
      </c>
      <c r="AT1160" s="71">
        <f t="shared" ca="1" si="552"/>
        <v>2.8667758860603498E-5</v>
      </c>
      <c r="AU1160" s="72">
        <f t="shared" ca="1" si="554"/>
        <v>9.059659612918658E-3</v>
      </c>
      <c r="AV1160" s="73">
        <f t="shared" ca="1" si="555"/>
        <v>1.0090596596129187</v>
      </c>
      <c r="AW1160" s="74">
        <f ca="1">PRODUCT(AV$4:AV1160)</f>
        <v>31760.390764881795</v>
      </c>
      <c r="BO1160" s="70">
        <f t="shared" si="550"/>
        <v>1157</v>
      </c>
      <c r="BP1160" s="171">
        <f t="shared" ref="BP1160:BP1223" ca="1" si="558">VLOOKUP(BO1160,$BT$4:$BX$13,5,TRUE)/100</f>
        <v>0.1143</v>
      </c>
      <c r="BQ1160" s="172">
        <f t="shared" ca="1" si="556"/>
        <v>9.059659612918658E-3</v>
      </c>
      <c r="BR1160" s="172">
        <f t="shared" ca="1" si="551"/>
        <v>3.1485758705013394E-5</v>
      </c>
    </row>
    <row r="1161" spans="44:70">
      <c r="AR1161" s="69">
        <f t="shared" si="553"/>
        <v>97</v>
      </c>
      <c r="AS1161" s="70">
        <f t="shared" si="557"/>
        <v>1158</v>
      </c>
      <c r="AT1161" s="71">
        <f t="shared" ca="1" si="552"/>
        <v>2.8408038723461198E-5</v>
      </c>
      <c r="AU1161" s="72">
        <f t="shared" ca="1" si="554"/>
        <v>9.059659612918658E-3</v>
      </c>
      <c r="AV1161" s="73">
        <f t="shared" ca="1" si="555"/>
        <v>1.0090596596129187</v>
      </c>
      <c r="AW1161" s="74">
        <f ca="1">PRODUCT(AV$4:AV1161)</f>
        <v>32048.129094384909</v>
      </c>
      <c r="BO1161" s="70">
        <f t="shared" si="550"/>
        <v>1158</v>
      </c>
      <c r="BP1161" s="171">
        <f t="shared" ca="1" si="558"/>
        <v>0.1143</v>
      </c>
      <c r="BQ1161" s="172">
        <f t="shared" ca="1" si="556"/>
        <v>9.059659612918658E-3</v>
      </c>
      <c r="BR1161" s="172">
        <f t="shared" ca="1" si="551"/>
        <v>3.1203069516317323E-5</v>
      </c>
    </row>
    <row r="1162" spans="44:70">
      <c r="AR1162" s="69">
        <f t="shared" si="553"/>
        <v>97</v>
      </c>
      <c r="AS1162" s="70">
        <f t="shared" si="557"/>
        <v>1159</v>
      </c>
      <c r="AT1162" s="71">
        <f t="shared" ca="1" si="552"/>
        <v>2.8150671562356028E-5</v>
      </c>
      <c r="AU1162" s="72">
        <f t="shared" ca="1" si="554"/>
        <v>9.059659612918658E-3</v>
      </c>
      <c r="AV1162" s="73">
        <f t="shared" ca="1" si="555"/>
        <v>1.0090596596129187</v>
      </c>
      <c r="AW1162" s="74">
        <f ca="1">PRODUCT(AV$4:AV1162)</f>
        <v>32338.47423521091</v>
      </c>
      <c r="BO1162" s="70">
        <f t="shared" si="550"/>
        <v>1159</v>
      </c>
      <c r="BP1162" s="171">
        <f t="shared" ca="1" si="558"/>
        <v>0.1143</v>
      </c>
      <c r="BQ1162" s="172">
        <f t="shared" ca="1" si="556"/>
        <v>9.059659612918658E-3</v>
      </c>
      <c r="BR1162" s="172">
        <f t="shared" ca="1" si="551"/>
        <v>3.0922918401362914E-5</v>
      </c>
    </row>
    <row r="1163" spans="44:70">
      <c r="AR1163" s="69">
        <f t="shared" si="553"/>
        <v>97</v>
      </c>
      <c r="AS1163" s="70">
        <f t="shared" si="557"/>
        <v>1160</v>
      </c>
      <c r="AT1163" s="71">
        <f t="shared" ca="1" si="552"/>
        <v>2.7895636060126013E-5</v>
      </c>
      <c r="AU1163" s="72">
        <f t="shared" ca="1" si="554"/>
        <v>9.059659612918658E-3</v>
      </c>
      <c r="AV1163" s="73">
        <f t="shared" ca="1" si="555"/>
        <v>1.0090596596129187</v>
      </c>
      <c r="AW1163" s="74">
        <f ca="1">PRODUCT(AV$4:AV1163)</f>
        <v>32631.449804183059</v>
      </c>
      <c r="BO1163" s="70">
        <f t="shared" si="550"/>
        <v>1160</v>
      </c>
      <c r="BP1163" s="171">
        <f t="shared" ca="1" si="558"/>
        <v>0.1143</v>
      </c>
      <c r="BQ1163" s="172">
        <f t="shared" ca="1" si="556"/>
        <v>9.059659612918658E-3</v>
      </c>
      <c r="BR1163" s="172">
        <f t="shared" ca="1" si="551"/>
        <v>3.0645282572514225E-5</v>
      </c>
    </row>
    <row r="1164" spans="44:70">
      <c r="AR1164" s="69">
        <f t="shared" si="553"/>
        <v>97</v>
      </c>
      <c r="AS1164" s="70">
        <f t="shared" si="557"/>
        <v>1161</v>
      </c>
      <c r="AT1164" s="71">
        <f t="shared" ca="1" si="552"/>
        <v>2.7642911092735413E-5</v>
      </c>
      <c r="AU1164" s="72">
        <f t="shared" ca="1" si="554"/>
        <v>9.059659612918658E-3</v>
      </c>
      <c r="AV1164" s="73">
        <f t="shared" ca="1" si="555"/>
        <v>1.0090596596129187</v>
      </c>
      <c r="AW1164" s="74">
        <f ca="1">PRODUCT(AV$4:AV1164)</f>
        <v>32927.079632084999</v>
      </c>
      <c r="BO1164" s="70">
        <f t="shared" si="550"/>
        <v>1161</v>
      </c>
      <c r="BP1164" s="171">
        <f t="shared" ca="1" si="558"/>
        <v>0.1143</v>
      </c>
      <c r="BQ1164" s="172">
        <f t="shared" ca="1" si="556"/>
        <v>9.059659612918658E-3</v>
      </c>
      <c r="BR1164" s="172">
        <f t="shared" ca="1" si="551"/>
        <v>3.0370139446729977E-5</v>
      </c>
    </row>
    <row r="1165" spans="44:70">
      <c r="AR1165" s="69">
        <f t="shared" si="553"/>
        <v>97</v>
      </c>
      <c r="AS1165" s="70">
        <f t="shared" si="557"/>
        <v>1162</v>
      </c>
      <c r="AT1165" s="71">
        <f t="shared" ca="1" si="552"/>
        <v>2.7392475727525056E-5</v>
      </c>
      <c r="AU1165" s="72">
        <f t="shared" ca="1" si="554"/>
        <v>9.059659612918658E-3</v>
      </c>
      <c r="AV1165" s="73">
        <f t="shared" ca="1" si="555"/>
        <v>1.0090596596129187</v>
      </c>
      <c r="AW1165" s="74">
        <f ca="1">PRODUCT(AV$4:AV1165)</f>
        <v>33225.387765599153</v>
      </c>
      <c r="BO1165" s="70">
        <f t="shared" si="550"/>
        <v>1162</v>
      </c>
      <c r="BP1165" s="171">
        <f t="shared" ca="1" si="558"/>
        <v>0.1143</v>
      </c>
      <c r="BQ1165" s="172">
        <f t="shared" ca="1" si="556"/>
        <v>9.059659612918658E-3</v>
      </c>
      <c r="BR1165" s="172">
        <f t="shared" ca="1" si="551"/>
        <v>3.009746664372664E-5</v>
      </c>
    </row>
    <row r="1166" spans="44:70">
      <c r="AR1166" s="69">
        <f t="shared" si="553"/>
        <v>97</v>
      </c>
      <c r="AS1166" s="70">
        <f t="shared" si="557"/>
        <v>1163</v>
      </c>
      <c r="AT1166" s="71">
        <f t="shared" ca="1" si="552"/>
        <v>2.7144309221478541E-5</v>
      </c>
      <c r="AU1166" s="72">
        <f t="shared" ca="1" si="554"/>
        <v>9.059659612918658E-3</v>
      </c>
      <c r="AV1166" s="73">
        <f t="shared" ca="1" si="555"/>
        <v>1.0090596596129187</v>
      </c>
      <c r="AW1166" s="74">
        <f ca="1">PRODUCT(AV$4:AV1166)</f>
        <v>33526.398469262713</v>
      </c>
      <c r="BO1166" s="70">
        <f t="shared" si="550"/>
        <v>1163</v>
      </c>
      <c r="BP1166" s="171">
        <f t="shared" ca="1" si="558"/>
        <v>0.1143</v>
      </c>
      <c r="BQ1166" s="172">
        <f t="shared" ca="1" si="556"/>
        <v>9.059659612918658E-3</v>
      </c>
      <c r="BR1166" s="172">
        <f t="shared" ca="1" si="551"/>
        <v>2.9827241984158013E-5</v>
      </c>
    </row>
    <row r="1167" spans="44:70">
      <c r="AR1167" s="69">
        <f t="shared" si="553"/>
        <v>97</v>
      </c>
      <c r="AS1167" s="70">
        <f t="shared" si="557"/>
        <v>1164</v>
      </c>
      <c r="AT1167" s="71">
        <f t="shared" ca="1" si="552"/>
        <v>2.6898391019504135E-5</v>
      </c>
      <c r="AU1167" s="72">
        <f t="shared" ca="1" si="554"/>
        <v>9.059659612918658E-3</v>
      </c>
      <c r="AV1167" s="73">
        <f t="shared" ca="1" si="555"/>
        <v>1.0090596596129187</v>
      </c>
      <c r="AW1167" s="74">
        <f ca="1">PRODUCT(AV$4:AV1167)</f>
        <v>33830.136227441311</v>
      </c>
      <c r="BO1167" s="70">
        <f t="shared" si="550"/>
        <v>1164</v>
      </c>
      <c r="BP1167" s="171">
        <f t="shared" ca="1" si="558"/>
        <v>0.1143</v>
      </c>
      <c r="BQ1167" s="172">
        <f t="shared" ca="1" si="556"/>
        <v>9.059659612918658E-3</v>
      </c>
      <c r="BR1167" s="172">
        <f t="shared" ca="1" si="551"/>
        <v>2.9559443487811141E-5</v>
      </c>
    </row>
    <row r="1168" spans="44:70">
      <c r="AR1168" s="69">
        <f t="shared" si="553"/>
        <v>98</v>
      </c>
      <c r="AS1168" s="70">
        <f t="shared" si="557"/>
        <v>1165</v>
      </c>
      <c r="AT1168" s="71">
        <f t="shared" ca="1" si="552"/>
        <v>2.6654700752732238E-5</v>
      </c>
      <c r="AU1168" s="72">
        <f t="shared" ca="1" si="554"/>
        <v>9.059659612918658E-3</v>
      </c>
      <c r="AV1168" s="73">
        <f t="shared" ca="1" si="555"/>
        <v>1.0090596596129187</v>
      </c>
      <c r="AW1168" s="74">
        <f ca="1">PRODUCT(AV$4:AV1168)</f>
        <v>34136.625746320598</v>
      </c>
      <c r="BO1168" s="70">
        <f t="shared" si="550"/>
        <v>1165</v>
      </c>
      <c r="BP1168" s="171">
        <f t="shared" ca="1" si="558"/>
        <v>0.1143</v>
      </c>
      <c r="BQ1168" s="172">
        <f t="shared" ca="1" si="556"/>
        <v>9.059659612918658E-3</v>
      </c>
      <c r="BR1168" s="172">
        <f t="shared" ca="1" si="551"/>
        <v>2.9294049371818433E-5</v>
      </c>
    </row>
    <row r="1169" spans="44:70">
      <c r="AR1169" s="69">
        <f t="shared" si="553"/>
        <v>98</v>
      </c>
      <c r="AS1169" s="70">
        <f t="shared" si="557"/>
        <v>1166</v>
      </c>
      <c r="AT1169" s="71">
        <f t="shared" ca="1" si="552"/>
        <v>2.6413218236828277E-5</v>
      </c>
      <c r="AU1169" s="72">
        <f t="shared" ca="1" si="554"/>
        <v>9.059659612918658E-3</v>
      </c>
      <c r="AV1169" s="73">
        <f t="shared" ca="1" si="555"/>
        <v>1.0090596596129187</v>
      </c>
      <c r="AW1169" s="74">
        <f ca="1">PRODUCT(AV$4:AV1169)</f>
        <v>34445.89195591586</v>
      </c>
      <c r="BO1169" s="70">
        <f t="shared" si="550"/>
        <v>1166</v>
      </c>
      <c r="BP1169" s="171">
        <f t="shared" ca="1" si="558"/>
        <v>0.1143</v>
      </c>
      <c r="BQ1169" s="172">
        <f t="shared" ca="1" si="556"/>
        <v>9.059659612918658E-3</v>
      </c>
      <c r="BR1169" s="172">
        <f t="shared" ca="1" si="551"/>
        <v>2.9031038048885837E-5</v>
      </c>
    </row>
    <row r="1170" spans="44:70">
      <c r="AR1170" s="69">
        <f t="shared" si="553"/>
        <v>98</v>
      </c>
      <c r="AS1170" s="70">
        <f t="shared" si="557"/>
        <v>1167</v>
      </c>
      <c r="AT1170" s="71">
        <f t="shared" ca="1" si="552"/>
        <v>2.6173923470320878E-5</v>
      </c>
      <c r="AU1170" s="72">
        <f t="shared" ca="1" si="554"/>
        <v>9.059659612918658E-3</v>
      </c>
      <c r="AV1170" s="73">
        <f t="shared" ca="1" si="555"/>
        <v>1.0090596596129187</v>
      </c>
      <c r="AW1170" s="74">
        <f ca="1">PRODUCT(AV$4:AV1170)</f>
        <v>34757.960012099829</v>
      </c>
      <c r="BO1170" s="70">
        <f t="shared" ref="BO1170:BO1233" si="559">BO1169+1</f>
        <v>1167</v>
      </c>
      <c r="BP1170" s="171">
        <f t="shared" ca="1" si="558"/>
        <v>0.1143</v>
      </c>
      <c r="BQ1170" s="172">
        <f t="shared" ca="1" si="556"/>
        <v>9.059659612918658E-3</v>
      </c>
      <c r="BR1170" s="172">
        <f t="shared" ref="BR1170:BR1233" ca="1" si="560">BR1169/(1+BQ1170)</f>
        <v>2.8770388125536915E-5</v>
      </c>
    </row>
    <row r="1171" spans="44:70">
      <c r="AR1171" s="69">
        <f t="shared" si="553"/>
        <v>98</v>
      </c>
      <c r="AS1171" s="70">
        <f t="shared" si="557"/>
        <v>1168</v>
      </c>
      <c r="AT1171" s="71">
        <f t="shared" ca="1" si="552"/>
        <v>2.5936796632945188E-5</v>
      </c>
      <c r="AU1171" s="72">
        <f t="shared" ca="1" si="554"/>
        <v>9.059659612918658E-3</v>
      </c>
      <c r="AV1171" s="73">
        <f t="shared" ca="1" si="555"/>
        <v>1.0090596596129187</v>
      </c>
      <c r="AW1171" s="74">
        <f ca="1">PRODUCT(AV$4:AV1171)</f>
        <v>35072.855298648894</v>
      </c>
      <c r="BO1171" s="70">
        <f t="shared" si="559"/>
        <v>1168</v>
      </c>
      <c r="BP1171" s="171">
        <f t="shared" ca="1" si="558"/>
        <v>0.1143</v>
      </c>
      <c r="BQ1171" s="172">
        <f t="shared" ca="1" si="556"/>
        <v>9.059659612918658E-3</v>
      </c>
      <c r="BR1171" s="172">
        <f t="shared" ca="1" si="560"/>
        <v>2.8512078400372688E-5</v>
      </c>
    </row>
    <row r="1172" spans="44:70">
      <c r="AR1172" s="69">
        <f t="shared" si="553"/>
        <v>98</v>
      </c>
      <c r="AS1172" s="70">
        <f t="shared" si="557"/>
        <v>1169</v>
      </c>
      <c r="AT1172" s="71">
        <f t="shared" ca="1" si="552"/>
        <v>2.5701818084001211E-5</v>
      </c>
      <c r="AU1172" s="72">
        <f t="shared" ca="1" si="554"/>
        <v>9.059659612918658E-3</v>
      </c>
      <c r="AV1172" s="73">
        <f t="shared" ca="1" si="555"/>
        <v>1.0090596596129187</v>
      </c>
      <c r="AW1172" s="74">
        <f ca="1">PRODUCT(AV$4:AV1172)</f>
        <v>35390.603429307805</v>
      </c>
      <c r="BO1172" s="70">
        <f t="shared" si="559"/>
        <v>1169</v>
      </c>
      <c r="BP1172" s="171">
        <f t="shared" ca="1" si="558"/>
        <v>0.1143</v>
      </c>
      <c r="BQ1172" s="172">
        <f t="shared" ca="1" si="556"/>
        <v>9.059659612918658E-3</v>
      </c>
      <c r="BR1172" s="172">
        <f t="shared" ca="1" si="560"/>
        <v>2.8256087862347099E-5</v>
      </c>
    </row>
    <row r="1173" spans="44:70">
      <c r="AR1173" s="69">
        <f t="shared" si="553"/>
        <v>98</v>
      </c>
      <c r="AS1173" s="70">
        <f t="shared" si="557"/>
        <v>1170</v>
      </c>
      <c r="AT1173" s="71">
        <f t="shared" ca="1" si="552"/>
        <v>2.5468968360727001E-5</v>
      </c>
      <c r="AU1173" s="72">
        <f t="shared" ca="1" si="554"/>
        <v>9.059659612918658E-3</v>
      </c>
      <c r="AV1173" s="73">
        <f t="shared" ca="1" si="555"/>
        <v>1.0090596596129187</v>
      </c>
      <c r="AW1173" s="74">
        <f ca="1">PRODUCT(AV$4:AV1173)</f>
        <v>35711.230249873122</v>
      </c>
      <c r="BO1173" s="70">
        <f t="shared" si="559"/>
        <v>1170</v>
      </c>
      <c r="BP1173" s="171">
        <f t="shared" ca="1" si="558"/>
        <v>0.1143</v>
      </c>
      <c r="BQ1173" s="172">
        <f t="shared" ca="1" si="556"/>
        <v>9.059659612918658E-3</v>
      </c>
      <c r="BR1173" s="172">
        <f t="shared" ca="1" si="560"/>
        <v>2.8002395689057973E-5</v>
      </c>
    </row>
    <row r="1174" spans="44:70">
      <c r="AR1174" s="69">
        <f t="shared" si="553"/>
        <v>98</v>
      </c>
      <c r="AS1174" s="70">
        <f t="shared" si="557"/>
        <v>1171</v>
      </c>
      <c r="AT1174" s="71">
        <f t="shared" ca="1" si="552"/>
        <v>2.5238228176686619E-5</v>
      </c>
      <c r="AU1174" s="72">
        <f t="shared" ca="1" si="554"/>
        <v>9.059659612918658E-3</v>
      </c>
      <c r="AV1174" s="73">
        <f t="shared" ca="1" si="555"/>
        <v>1.0090596596129187</v>
      </c>
      <c r="AW1174" s="74">
        <f ca="1">PRODUCT(AV$4:AV1174)</f>
        <v>36034.761840295534</v>
      </c>
      <c r="BO1174" s="70">
        <f t="shared" si="559"/>
        <v>1171</v>
      </c>
      <c r="BP1174" s="171">
        <f t="shared" ca="1" si="558"/>
        <v>0.1143</v>
      </c>
      <c r="BQ1174" s="172">
        <f t="shared" ca="1" si="556"/>
        <v>9.059659612918658E-3</v>
      </c>
      <c r="BR1174" s="172">
        <f t="shared" ca="1" si="560"/>
        <v>2.77509812450533E-5</v>
      </c>
    </row>
    <row r="1175" spans="44:70">
      <c r="AR1175" s="69">
        <f t="shared" si="553"/>
        <v>98</v>
      </c>
      <c r="AS1175" s="70">
        <f t="shared" si="557"/>
        <v>1172</v>
      </c>
      <c r="AT1175" s="71">
        <f t="shared" ref="AT1175:AT1238" ca="1" si="561">(1-AU1175)*AT1174</f>
        <v>2.5009578420172667E-5</v>
      </c>
      <c r="AU1175" s="72">
        <f t="shared" ca="1" si="554"/>
        <v>9.059659612918658E-3</v>
      </c>
      <c r="AV1175" s="73">
        <f t="shared" ca="1" si="555"/>
        <v>1.0090596596129187</v>
      </c>
      <c r="AW1175" s="74">
        <f ca="1">PRODUCT(AV$4:AV1175)</f>
        <v>36361.224516801201</v>
      </c>
      <c r="BO1175" s="70">
        <f t="shared" si="559"/>
        <v>1172</v>
      </c>
      <c r="BP1175" s="171">
        <f t="shared" ca="1" si="558"/>
        <v>0.1143</v>
      </c>
      <c r="BQ1175" s="172">
        <f t="shared" ca="1" si="556"/>
        <v>9.059659612918658E-3</v>
      </c>
      <c r="BR1175" s="172">
        <f t="shared" ca="1" si="560"/>
        <v>2.7501824080152746E-5</v>
      </c>
    </row>
    <row r="1176" spans="44:70">
      <c r="AR1176" s="69">
        <f t="shared" si="553"/>
        <v>98</v>
      </c>
      <c r="AS1176" s="70">
        <f t="shared" si="557"/>
        <v>1173</v>
      </c>
      <c r="AT1176" s="71">
        <f t="shared" ca="1" si="561"/>
        <v>2.4783000152623306E-5</v>
      </c>
      <c r="AU1176" s="72">
        <f t="shared" ca="1" si="554"/>
        <v>9.059659612918658E-3</v>
      </c>
      <c r="AV1176" s="73">
        <f t="shared" ca="1" si="555"/>
        <v>1.0090596596129187</v>
      </c>
      <c r="AW1176" s="74">
        <f ca="1">PRODUCT(AV$4:AV1176)</f>
        <v>36690.644834032333</v>
      </c>
      <c r="BO1176" s="70">
        <f t="shared" si="559"/>
        <v>1173</v>
      </c>
      <c r="BP1176" s="171">
        <f t="shared" ca="1" si="558"/>
        <v>0.1143</v>
      </c>
      <c r="BQ1176" s="172">
        <f t="shared" ca="1" si="556"/>
        <v>9.059659612918658E-3</v>
      </c>
      <c r="BR1176" s="172">
        <f t="shared" ca="1" si="560"/>
        <v>2.725490392778422E-5</v>
      </c>
    </row>
    <row r="1177" spans="44:70">
      <c r="AR1177" s="69">
        <f t="shared" si="553"/>
        <v>98</v>
      </c>
      <c r="AS1177" s="70">
        <f t="shared" si="557"/>
        <v>1174</v>
      </c>
      <c r="AT1177" s="71">
        <f t="shared" ca="1" si="561"/>
        <v>2.4558474607053627E-5</v>
      </c>
      <c r="AU1177" s="72">
        <f t="shared" ca="1" si="554"/>
        <v>9.059659612918658E-3</v>
      </c>
      <c r="AV1177" s="73">
        <f t="shared" ca="1" si="555"/>
        <v>1.0090596596129187</v>
      </c>
      <c r="AW1177" s="74">
        <f ca="1">PRODUCT(AV$4:AV1177)</f>
        <v>37023.049587207155</v>
      </c>
      <c r="BO1177" s="70">
        <f t="shared" si="559"/>
        <v>1174</v>
      </c>
      <c r="BP1177" s="171">
        <f t="shared" ca="1" si="558"/>
        <v>0.1143</v>
      </c>
      <c r="BQ1177" s="172">
        <f t="shared" ca="1" si="556"/>
        <v>9.059659612918658E-3</v>
      </c>
      <c r="BR1177" s="172">
        <f t="shared" ca="1" si="560"/>
        <v>2.7010200703335384E-5</v>
      </c>
    </row>
    <row r="1178" spans="44:70">
      <c r="AR1178" s="69">
        <f t="shared" si="553"/>
        <v>98</v>
      </c>
      <c r="AS1178" s="70">
        <f t="shared" si="557"/>
        <v>1175</v>
      </c>
      <c r="AT1178" s="71">
        <f t="shared" ca="1" si="561"/>
        <v>2.4335983186501214E-5</v>
      </c>
      <c r="AU1178" s="72">
        <f t="shared" ca="1" si="554"/>
        <v>9.059659612918658E-3</v>
      </c>
      <c r="AV1178" s="73">
        <f t="shared" ca="1" si="555"/>
        <v>1.0090596596129187</v>
      </c>
      <c r="AW1178" s="74">
        <f ca="1">PRODUCT(AV$4:AV1178)</f>
        <v>37358.465814299459</v>
      </c>
      <c r="BO1178" s="70">
        <f t="shared" si="559"/>
        <v>1175</v>
      </c>
      <c r="BP1178" s="171">
        <f t="shared" ca="1" si="558"/>
        <v>0.1143</v>
      </c>
      <c r="BQ1178" s="172">
        <f t="shared" ca="1" si="556"/>
        <v>9.059659612918658E-3</v>
      </c>
      <c r="BR1178" s="172">
        <f t="shared" ca="1" si="560"/>
        <v>2.676769450251996E-5</v>
      </c>
    </row>
    <row r="1179" spans="44:70">
      <c r="AR1179" s="69">
        <f t="shared" si="553"/>
        <v>98</v>
      </c>
      <c r="AS1179" s="70">
        <f t="shared" si="557"/>
        <v>1176</v>
      </c>
      <c r="AT1179" s="71">
        <f t="shared" ca="1" si="561"/>
        <v>2.4115507462485802E-5</v>
      </c>
      <c r="AU1179" s="72">
        <f t="shared" ca="1" si="554"/>
        <v>9.059659612918658E-3</v>
      </c>
      <c r="AV1179" s="73">
        <f t="shared" ca="1" si="555"/>
        <v>1.0090596596129187</v>
      </c>
      <c r="AW1179" s="74">
        <f ca="1">PRODUCT(AV$4:AV1179)</f>
        <v>37696.920798237872</v>
      </c>
      <c r="BO1179" s="70">
        <f t="shared" si="559"/>
        <v>1176</v>
      </c>
      <c r="BP1179" s="171">
        <f t="shared" ca="1" si="558"/>
        <v>0.1143</v>
      </c>
      <c r="BQ1179" s="172">
        <f t="shared" ca="1" si="556"/>
        <v>9.059659612918658E-3</v>
      </c>
      <c r="BR1179" s="172">
        <f t="shared" ca="1" si="560"/>
        <v>2.6527365599758697E-5</v>
      </c>
    </row>
    <row r="1180" spans="44:70">
      <c r="AR1180" s="69">
        <f t="shared" si="553"/>
        <v>99</v>
      </c>
      <c r="AS1180" s="70">
        <f t="shared" si="557"/>
        <v>1177</v>
      </c>
      <c r="AT1180" s="71">
        <f t="shared" ca="1" si="561"/>
        <v>2.3897029173482882E-5</v>
      </c>
      <c r="AU1180" s="72">
        <f t="shared" ca="1" si="554"/>
        <v>9.059659612918658E-3</v>
      </c>
      <c r="AV1180" s="73">
        <f t="shared" ca="1" si="555"/>
        <v>1.0090596596129187</v>
      </c>
      <c r="AW1180" s="74">
        <f ca="1">PRODUCT(AV$4:AV1180)</f>
        <v>38038.442069125063</v>
      </c>
      <c r="BO1180" s="70">
        <f t="shared" si="559"/>
        <v>1177</v>
      </c>
      <c r="BP1180" s="171">
        <f t="shared" ca="1" si="558"/>
        <v>0.1143</v>
      </c>
      <c r="BQ1180" s="172">
        <f t="shared" ca="1" si="556"/>
        <v>9.059659612918658E-3</v>
      </c>
      <c r="BR1180" s="172">
        <f t="shared" ca="1" si="560"/>
        <v>2.6289194446574898E-5</v>
      </c>
    </row>
    <row r="1181" spans="44:70">
      <c r="AR1181" s="69">
        <f t="shared" si="553"/>
        <v>99</v>
      </c>
      <c r="AS1181" s="70">
        <f t="shared" si="557"/>
        <v>1178</v>
      </c>
      <c r="AT1181" s="71">
        <f t="shared" ca="1" si="561"/>
        <v>2.368053022341114E-5</v>
      </c>
      <c r="AU1181" s="72">
        <f t="shared" ca="1" si="554"/>
        <v>9.059659612918658E-3</v>
      </c>
      <c r="AV1181" s="73">
        <f t="shared" ca="1" si="555"/>
        <v>1.0090596596129187</v>
      </c>
      <c r="AW1181" s="74">
        <f ca="1">PRODUCT(AV$4:AV1181)</f>
        <v>38383.057406477063</v>
      </c>
      <c r="BO1181" s="70">
        <f t="shared" si="559"/>
        <v>1178</v>
      </c>
      <c r="BP1181" s="171">
        <f t="shared" ca="1" si="558"/>
        <v>0.1143</v>
      </c>
      <c r="BQ1181" s="172">
        <f t="shared" ca="1" si="556"/>
        <v>9.059659612918658E-3</v>
      </c>
      <c r="BR1181" s="172">
        <f t="shared" ca="1" si="560"/>
        <v>2.6053161670004322E-5</v>
      </c>
    </row>
    <row r="1182" spans="44:70">
      <c r="AR1182" s="69">
        <f t="shared" si="553"/>
        <v>99</v>
      </c>
      <c r="AS1182" s="70">
        <f t="shared" si="557"/>
        <v>1179</v>
      </c>
      <c r="AT1182" s="71">
        <f t="shared" ca="1" si="561"/>
        <v>2.3465992680133603E-5</v>
      </c>
      <c r="AU1182" s="72">
        <f t="shared" ca="1" si="554"/>
        <v>9.059659612918658E-3</v>
      </c>
      <c r="AV1182" s="73">
        <f t="shared" ca="1" si="555"/>
        <v>1.0090596596129187</v>
      </c>
      <c r="AW1182" s="74">
        <f ca="1">PRODUCT(AV$4:AV1182)</f>
        <v>38730.794841482864</v>
      </c>
      <c r="BO1182" s="70">
        <f t="shared" si="559"/>
        <v>1179</v>
      </c>
      <c r="BP1182" s="171">
        <f t="shared" ca="1" si="558"/>
        <v>0.1143</v>
      </c>
      <c r="BQ1182" s="172">
        <f t="shared" ca="1" si="556"/>
        <v>9.059659612918658E-3</v>
      </c>
      <c r="BR1182" s="172">
        <f t="shared" ca="1" si="560"/>
        <v>2.5819248071019379E-5</v>
      </c>
    </row>
    <row r="1183" spans="44:70">
      <c r="AR1183" s="69">
        <f t="shared" si="553"/>
        <v>99</v>
      </c>
      <c r="AS1183" s="70">
        <f t="shared" si="557"/>
        <v>1180</v>
      </c>
      <c r="AT1183" s="71">
        <f t="shared" ca="1" si="561"/>
        <v>2.3253398773972352E-5</v>
      </c>
      <c r="AU1183" s="72">
        <f t="shared" ca="1" si="554"/>
        <v>9.059659612918658E-3</v>
      </c>
      <c r="AV1183" s="73">
        <f t="shared" ca="1" si="555"/>
        <v>1.0090596596129187</v>
      </c>
      <c r="AW1183" s="74">
        <f ca="1">PRODUCT(AV$4:AV1183)</f>
        <v>39081.682659284488</v>
      </c>
      <c r="BO1183" s="70">
        <f t="shared" si="559"/>
        <v>1180</v>
      </c>
      <c r="BP1183" s="171">
        <f t="shared" ca="1" si="558"/>
        <v>0.1143</v>
      </c>
      <c r="BQ1183" s="172">
        <f t="shared" ca="1" si="556"/>
        <v>9.059659612918658E-3</v>
      </c>
      <c r="BR1183" s="172">
        <f t="shared" ca="1" si="560"/>
        <v>2.5587434622967482E-5</v>
      </c>
    </row>
    <row r="1184" spans="44:70">
      <c r="AR1184" s="69">
        <f t="shared" si="553"/>
        <v>99</v>
      </c>
      <c r="AS1184" s="70">
        <f t="shared" si="557"/>
        <v>1181</v>
      </c>
      <c r="AT1184" s="71">
        <f t="shared" ca="1" si="561"/>
        <v>2.3042730896236702E-5</v>
      </c>
      <c r="AU1184" s="72">
        <f t="shared" ca="1" si="554"/>
        <v>9.059659612918658E-3</v>
      </c>
      <c r="AV1184" s="73">
        <f t="shared" ca="1" si="555"/>
        <v>1.0090596596129187</v>
      </c>
      <c r="AW1184" s="74">
        <f ca="1">PRODUCT(AV$4:AV1184)</f>
        <v>39435.74940127771</v>
      </c>
      <c r="BO1184" s="70">
        <f t="shared" si="559"/>
        <v>1181</v>
      </c>
      <c r="BP1184" s="171">
        <f t="shared" ca="1" si="558"/>
        <v>0.1143</v>
      </c>
      <c r="BQ1184" s="172">
        <f t="shared" ca="1" si="556"/>
        <v>9.059659612918658E-3</v>
      </c>
      <c r="BR1184" s="172">
        <f t="shared" ca="1" si="560"/>
        <v>2.5357702470023402E-5</v>
      </c>
    </row>
    <row r="1185" spans="44:70">
      <c r="AR1185" s="69">
        <f t="shared" si="553"/>
        <v>99</v>
      </c>
      <c r="AS1185" s="70">
        <f t="shared" si="557"/>
        <v>1182</v>
      </c>
      <c r="AT1185" s="71">
        <f t="shared" ca="1" si="561"/>
        <v>2.2833971597764713E-5</v>
      </c>
      <c r="AU1185" s="72">
        <f t="shared" ca="1" si="554"/>
        <v>9.059659612918658E-3</v>
      </c>
      <c r="AV1185" s="73">
        <f t="shared" ca="1" si="555"/>
        <v>1.0090596596129187</v>
      </c>
      <c r="AW1185" s="74">
        <f ca="1">PRODUCT(AV$4:AV1185)</f>
        <v>39793.023867433643</v>
      </c>
      <c r="BO1185" s="70">
        <f t="shared" si="559"/>
        <v>1182</v>
      </c>
      <c r="BP1185" s="171">
        <f t="shared" ca="1" si="558"/>
        <v>0.1143</v>
      </c>
      <c r="BQ1185" s="172">
        <f t="shared" ca="1" si="556"/>
        <v>9.059659612918658E-3</v>
      </c>
      <c r="BR1185" s="172">
        <f t="shared" ca="1" si="560"/>
        <v>2.5130032925655524E-5</v>
      </c>
    </row>
    <row r="1186" spans="44:70">
      <c r="AR1186" s="69">
        <f t="shared" si="553"/>
        <v>99</v>
      </c>
      <c r="AS1186" s="70">
        <f t="shared" si="557"/>
        <v>1183</v>
      </c>
      <c r="AT1186" s="71">
        <f t="shared" ca="1" si="561"/>
        <v>2.2627103587477912E-5</v>
      </c>
      <c r="AU1186" s="72">
        <f t="shared" ca="1" si="554"/>
        <v>9.059659612918658E-3</v>
      </c>
      <c r="AV1186" s="73">
        <f t="shared" ca="1" si="555"/>
        <v>1.0090596596129187</v>
      </c>
      <c r="AW1186" s="74">
        <f ca="1">PRODUCT(AV$4:AV1186)</f>
        <v>40153.535118641339</v>
      </c>
      <c r="BO1186" s="70">
        <f t="shared" si="559"/>
        <v>1183</v>
      </c>
      <c r="BP1186" s="171">
        <f t="shared" ca="1" si="558"/>
        <v>0.1143</v>
      </c>
      <c r="BQ1186" s="172">
        <f t="shared" ca="1" si="556"/>
        <v>9.059659612918658E-3</v>
      </c>
      <c r="BR1186" s="172">
        <f t="shared" ca="1" si="560"/>
        <v>2.4904407471105875E-5</v>
      </c>
    </row>
    <row r="1187" spans="44:70">
      <c r="AR1187" s="69">
        <f t="shared" si="553"/>
        <v>99</v>
      </c>
      <c r="AS1187" s="70">
        <f t="shared" si="557"/>
        <v>1184</v>
      </c>
      <c r="AT1187" s="71">
        <f t="shared" ca="1" si="561"/>
        <v>2.2422109730949113E-5</v>
      </c>
      <c r="AU1187" s="72">
        <f t="shared" ca="1" si="554"/>
        <v>9.059659612918658E-3</v>
      </c>
      <c r="AV1187" s="73">
        <f t="shared" ca="1" si="555"/>
        <v>1.0090596596129187</v>
      </c>
      <c r="AW1187" s="74">
        <f ca="1">PRODUCT(AV$4:AV1187)</f>
        <v>40517.312479071603</v>
      </c>
      <c r="BO1187" s="70">
        <f t="shared" si="559"/>
        <v>1184</v>
      </c>
      <c r="BP1187" s="171">
        <f t="shared" ca="1" si="558"/>
        <v>0.1143</v>
      </c>
      <c r="BQ1187" s="172">
        <f t="shared" ca="1" si="556"/>
        <v>9.059659612918658E-3</v>
      </c>
      <c r="BR1187" s="172">
        <f t="shared" ca="1" si="560"/>
        <v>2.4680807753883804E-5</v>
      </c>
    </row>
    <row r="1188" spans="44:70">
      <c r="AR1188" s="69">
        <f t="shared" si="553"/>
        <v>99</v>
      </c>
      <c r="AS1188" s="70">
        <f t="shared" si="557"/>
        <v>1185</v>
      </c>
      <c r="AT1188" s="71">
        <f t="shared" ca="1" si="561"/>
        <v>2.2218973048983202E-5</v>
      </c>
      <c r="AU1188" s="72">
        <f t="shared" ca="1" si="554"/>
        <v>9.059659612918658E-3</v>
      </c>
      <c r="AV1188" s="73">
        <f t="shared" ca="1" si="555"/>
        <v>1.0090596596129187</v>
      </c>
      <c r="AW1188" s="74">
        <f ca="1">PRODUCT(AV$4:AV1188)</f>
        <v>40884.385538562252</v>
      </c>
      <c r="BO1188" s="70">
        <f t="shared" si="559"/>
        <v>1185</v>
      </c>
      <c r="BP1188" s="171">
        <f t="shared" ca="1" si="558"/>
        <v>0.1143</v>
      </c>
      <c r="BQ1188" s="172">
        <f t="shared" ca="1" si="556"/>
        <v>9.059659612918658E-3</v>
      </c>
      <c r="BR1188" s="172">
        <f t="shared" ca="1" si="560"/>
        <v>2.4459215586273176E-5</v>
      </c>
    </row>
    <row r="1189" spans="44:70">
      <c r="AR1189" s="69">
        <f t="shared" si="553"/>
        <v>99</v>
      </c>
      <c r="AS1189" s="70">
        <f t="shared" si="557"/>
        <v>1186</v>
      </c>
      <c r="AT1189" s="71">
        <f t="shared" ca="1" si="561"/>
        <v>2.2017676716210801E-5</v>
      </c>
      <c r="AU1189" s="72">
        <f t="shared" ca="1" si="554"/>
        <v>9.059659612918658E-3</v>
      </c>
      <c r="AV1189" s="73">
        <f t="shared" ca="1" si="555"/>
        <v>1.0090596596129187</v>
      </c>
      <c r="AW1189" s="74">
        <f ca="1">PRODUCT(AV$4:AV1189)</f>
        <v>41254.784155024958</v>
      </c>
      <c r="BO1189" s="70">
        <f t="shared" si="559"/>
        <v>1186</v>
      </c>
      <c r="BP1189" s="171">
        <f t="shared" ca="1" si="558"/>
        <v>0.1143</v>
      </c>
      <c r="BQ1189" s="172">
        <f t="shared" ca="1" si="556"/>
        <v>9.059659612918658E-3</v>
      </c>
      <c r="BR1189" s="172">
        <f t="shared" ca="1" si="560"/>
        <v>2.4239612943852971E-5</v>
      </c>
    </row>
    <row r="1190" spans="44:70">
      <c r="AR1190" s="69">
        <f t="shared" si="553"/>
        <v>99</v>
      </c>
      <c r="AS1190" s="70">
        <f t="shared" si="557"/>
        <v>1187</v>
      </c>
      <c r="AT1190" s="71">
        <f t="shared" ca="1" si="561"/>
        <v>2.1818204059694645E-5</v>
      </c>
      <c r="AU1190" s="72">
        <f t="shared" ca="1" si="554"/>
        <v>9.059659612918658E-3</v>
      </c>
      <c r="AV1190" s="73">
        <f t="shared" ca="1" si="555"/>
        <v>1.0090596596129187</v>
      </c>
      <c r="AW1190" s="74">
        <f ca="1">PRODUCT(AV$4:AV1190)</f>
        <v>41628.538456873917</v>
      </c>
      <c r="BO1190" s="70">
        <f t="shared" si="559"/>
        <v>1187</v>
      </c>
      <c r="BP1190" s="171">
        <f t="shared" ca="1" si="558"/>
        <v>0.1143</v>
      </c>
      <c r="BQ1190" s="172">
        <f t="shared" ca="1" si="556"/>
        <v>9.059659612918658E-3</v>
      </c>
      <c r="BR1190" s="172">
        <f t="shared" ca="1" si="560"/>
        <v>2.4021981964031178E-5</v>
      </c>
    </row>
    <row r="1191" spans="44:70">
      <c r="AR1191" s="69">
        <f t="shared" si="553"/>
        <v>99</v>
      </c>
      <c r="AS1191" s="70">
        <f t="shared" si="557"/>
        <v>1188</v>
      </c>
      <c r="AT1191" s="71">
        <f t="shared" ca="1" si="561"/>
        <v>2.162053855754861E-5</v>
      </c>
      <c r="AU1191" s="72">
        <f t="shared" ca="1" si="554"/>
        <v>9.059659612918658E-3</v>
      </c>
      <c r="AV1191" s="73">
        <f t="shared" ca="1" si="555"/>
        <v>1.0090596596129187</v>
      </c>
      <c r="AW1191" s="74">
        <f ca="1">PRODUCT(AV$4:AV1191)</f>
        <v>42005.67884547649</v>
      </c>
      <c r="BO1191" s="70">
        <f t="shared" si="559"/>
        <v>1188</v>
      </c>
      <c r="BP1191" s="171">
        <f t="shared" ca="1" si="558"/>
        <v>0.1143</v>
      </c>
      <c r="BQ1191" s="172">
        <f t="shared" ca="1" si="556"/>
        <v>9.059659612918658E-3</v>
      </c>
      <c r="BR1191" s="172">
        <f t="shared" ca="1" si="560"/>
        <v>2.3806304944591834E-5</v>
      </c>
    </row>
    <row r="1192" spans="44:70">
      <c r="AR1192" s="69">
        <f t="shared" si="553"/>
        <v>100</v>
      </c>
      <c r="AS1192" s="70">
        <f t="shared" si="557"/>
        <v>1189</v>
      </c>
      <c r="AT1192" s="71">
        <f t="shared" ca="1" si="561"/>
        <v>2.1424663837569238E-5</v>
      </c>
      <c r="AU1192" s="72">
        <f t="shared" ca="1" si="554"/>
        <v>9.059659612918658E-3</v>
      </c>
      <c r="AV1192" s="73">
        <f t="shared" ca="1" si="555"/>
        <v>1.0090596596129187</v>
      </c>
      <c r="AW1192" s="74">
        <f ca="1">PRODUCT(AV$4:AV1192)</f>
        <v>42386.235997626085</v>
      </c>
      <c r="BO1192" s="70">
        <f t="shared" si="559"/>
        <v>1189</v>
      </c>
      <c r="BP1192" s="171">
        <f t="shared" ca="1" si="558"/>
        <v>0.1143</v>
      </c>
      <c r="BQ1192" s="172">
        <f t="shared" ca="1" si="556"/>
        <v>9.059659612918658E-3</v>
      </c>
      <c r="BR1192" s="172">
        <f t="shared" ca="1" si="560"/>
        <v>2.3592564342255121E-5</v>
      </c>
    </row>
    <row r="1193" spans="44:70">
      <c r="AR1193" s="69">
        <f t="shared" si="553"/>
        <v>100</v>
      </c>
      <c r="AS1193" s="70">
        <f t="shared" si="557"/>
        <v>1190</v>
      </c>
      <c r="AT1193" s="71">
        <f t="shared" ca="1" si="561"/>
        <v>2.1230563675879652E-5</v>
      </c>
      <c r="AU1193" s="72">
        <f t="shared" ca="1" si="554"/>
        <v>9.059659612918658E-3</v>
      </c>
      <c r="AV1193" s="73">
        <f t="shared" ca="1" si="555"/>
        <v>1.0090596596129187</v>
      </c>
      <c r="AW1193" s="74">
        <f ca="1">PRODUCT(AV$4:AV1193)</f>
        <v>42770.240868037414</v>
      </c>
      <c r="BO1193" s="70">
        <f t="shared" si="559"/>
        <v>1190</v>
      </c>
      <c r="BP1193" s="171">
        <f t="shared" ca="1" si="558"/>
        <v>0.1143</v>
      </c>
      <c r="BQ1193" s="172">
        <f t="shared" ca="1" si="556"/>
        <v>9.059659612918658E-3</v>
      </c>
      <c r="BR1193" s="172">
        <f t="shared" ca="1" si="560"/>
        <v>2.3380742771250383E-5</v>
      </c>
    </row>
    <row r="1194" spans="44:70">
      <c r="AR1194" s="69">
        <f t="shared" si="553"/>
        <v>100</v>
      </c>
      <c r="AS1194" s="70">
        <f t="shared" si="557"/>
        <v>1191</v>
      </c>
      <c r="AT1194" s="71">
        <f t="shared" ca="1" si="561"/>
        <v>2.1038221995585788E-5</v>
      </c>
      <c r="AU1194" s="72">
        <f t="shared" ca="1" si="554"/>
        <v>9.059659612918658E-3</v>
      </c>
      <c r="AV1194" s="73">
        <f t="shared" ca="1" si="555"/>
        <v>1.0090596596129187</v>
      </c>
      <c r="AW1194" s="74">
        <f ca="1">PRODUCT(AV$4:AV1194)</f>
        <v>43157.724691864372</v>
      </c>
      <c r="BO1194" s="70">
        <f t="shared" si="559"/>
        <v>1191</v>
      </c>
      <c r="BP1194" s="171">
        <f t="shared" ca="1" si="558"/>
        <v>0.1143</v>
      </c>
      <c r="BQ1194" s="172">
        <f t="shared" ca="1" si="556"/>
        <v>9.059659612918658E-3</v>
      </c>
      <c r="BR1194" s="172">
        <f t="shared" ca="1" si="560"/>
        <v>2.3170823001901966E-5</v>
      </c>
    </row>
    <row r="1195" spans="44:70">
      <c r="AR1195" s="69">
        <f t="shared" si="553"/>
        <v>100</v>
      </c>
      <c r="AS1195" s="70">
        <f t="shared" si="557"/>
        <v>1192</v>
      </c>
      <c r="AT1195" s="71">
        <f t="shared" ca="1" si="561"/>
        <v>2.084762286544476E-5</v>
      </c>
      <c r="AU1195" s="72">
        <f t="shared" ca="1" si="554"/>
        <v>9.059659612918658E-3</v>
      </c>
      <c r="AV1195" s="73">
        <f t="shared" ca="1" si="555"/>
        <v>1.0090596596129187</v>
      </c>
      <c r="AW1195" s="74">
        <f ca="1">PRODUCT(AV$4:AV1195)</f>
        <v>43548.718987240718</v>
      </c>
      <c r="BO1195" s="70">
        <f t="shared" si="559"/>
        <v>1192</v>
      </c>
      <c r="BP1195" s="171">
        <f t="shared" ca="1" si="558"/>
        <v>0.1143</v>
      </c>
      <c r="BQ1195" s="172">
        <f t="shared" ca="1" si="556"/>
        <v>9.059659612918658E-3</v>
      </c>
      <c r="BR1195" s="172">
        <f t="shared" ca="1" si="560"/>
        <v>2.2962787959227737E-5</v>
      </c>
    </row>
    <row r="1196" spans="44:70">
      <c r="AR1196" s="69">
        <f t="shared" si="553"/>
        <v>100</v>
      </c>
      <c r="AS1196" s="70">
        <f t="shared" si="557"/>
        <v>1193</v>
      </c>
      <c r="AT1196" s="71">
        <f t="shared" ca="1" si="561"/>
        <v>2.065875049854533E-5</v>
      </c>
      <c r="AU1196" s="72">
        <f t="shared" ca="1" si="554"/>
        <v>9.059659612918658E-3</v>
      </c>
      <c r="AV1196" s="73">
        <f t="shared" ca="1" si="555"/>
        <v>1.0090596596129187</v>
      </c>
      <c r="AW1196" s="74">
        <f ca="1">PRODUCT(AV$4:AV1196)</f>
        <v>43943.255557843768</v>
      </c>
      <c r="BO1196" s="70">
        <f t="shared" si="559"/>
        <v>1193</v>
      </c>
      <c r="BP1196" s="171">
        <f t="shared" ca="1" si="558"/>
        <v>0.1143</v>
      </c>
      <c r="BQ1196" s="172">
        <f t="shared" ca="1" si="556"/>
        <v>9.059659612918658E-3</v>
      </c>
      <c r="BR1196" s="172">
        <f t="shared" ca="1" si="560"/>
        <v>2.27566207215502E-5</v>
      </c>
    </row>
    <row r="1197" spans="44:70">
      <c r="AR1197" s="69">
        <f t="shared" si="553"/>
        <v>100</v>
      </c>
      <c r="AS1197" s="70">
        <f t="shared" si="557"/>
        <v>1194</v>
      </c>
      <c r="AT1197" s="71">
        <f t="shared" ca="1" si="561"/>
        <v>2.0471589251000296E-5</v>
      </c>
      <c r="AU1197" s="72">
        <f t="shared" ca="1" si="554"/>
        <v>9.059659612918658E-3</v>
      </c>
      <c r="AV1197" s="73">
        <f t="shared" ca="1" si="555"/>
        <v>1.0090596596129187</v>
      </c>
      <c r="AW1197" s="74">
        <f ca="1">PRODUCT(AV$4:AV1197)</f>
        <v>44341.366495481328</v>
      </c>
      <c r="BO1197" s="70">
        <f t="shared" si="559"/>
        <v>1194</v>
      </c>
      <c r="BP1197" s="171">
        <f t="shared" ca="1" si="558"/>
        <v>0.1143</v>
      </c>
      <c r="BQ1197" s="172">
        <f t="shared" ca="1" si="556"/>
        <v>9.059659612918658E-3</v>
      </c>
      <c r="BR1197" s="172">
        <f t="shared" ca="1" si="560"/>
        <v>2.2552304519120085E-5</v>
      </c>
    </row>
    <row r="1198" spans="44:70">
      <c r="AR1198" s="69">
        <f t="shared" si="553"/>
        <v>100</v>
      </c>
      <c r="AS1198" s="70">
        <f t="shared" si="557"/>
        <v>1195</v>
      </c>
      <c r="AT1198" s="71">
        <f t="shared" ca="1" si="561"/>
        <v>2.0286123620650749E-5</v>
      </c>
      <c r="AU1198" s="72">
        <f t="shared" ca="1" si="554"/>
        <v>9.059659612918658E-3</v>
      </c>
      <c r="AV1198" s="73">
        <f t="shared" ca="1" si="555"/>
        <v>1.0090596596129187</v>
      </c>
      <c r="AW1198" s="74">
        <f ca="1">PRODUCT(AV$4:AV1198)</f>
        <v>44743.084182702063</v>
      </c>
      <c r="BO1198" s="70">
        <f t="shared" si="559"/>
        <v>1195</v>
      </c>
      <c r="BP1198" s="171">
        <f t="shared" ca="1" si="558"/>
        <v>0.1143</v>
      </c>
      <c r="BQ1198" s="172">
        <f t="shared" ca="1" si="556"/>
        <v>9.059659612918658E-3</v>
      </c>
      <c r="BR1198" s="172">
        <f t="shared" ca="1" si="560"/>
        <v>2.2349822732752276E-5</v>
      </c>
    </row>
    <row r="1199" spans="44:70">
      <c r="AR1199" s="69">
        <f t="shared" si="553"/>
        <v>100</v>
      </c>
      <c r="AS1199" s="70">
        <f t="shared" si="557"/>
        <v>1196</v>
      </c>
      <c r="AT1199" s="71">
        <f t="shared" ca="1" si="561"/>
        <v>2.0102338245782066E-5</v>
      </c>
      <c r="AU1199" s="72">
        <f t="shared" ca="1" si="554"/>
        <v>9.059659612918658E-3</v>
      </c>
      <c r="AV1199" s="73">
        <f t="shared" ca="1" si="555"/>
        <v>1.0090596596129187</v>
      </c>
      <c r="AW1199" s="74">
        <f ca="1">PRODUCT(AV$4:AV1199)</f>
        <v>45148.441295429511</v>
      </c>
      <c r="BO1199" s="70">
        <f t="shared" si="559"/>
        <v>1196</v>
      </c>
      <c r="BP1199" s="171">
        <f t="shared" ca="1" si="558"/>
        <v>0.1143</v>
      </c>
      <c r="BQ1199" s="172">
        <f t="shared" ca="1" si="556"/>
        <v>9.059659612918658E-3</v>
      </c>
      <c r="BR1199" s="172">
        <f t="shared" ca="1" si="560"/>
        <v>2.2149158892474012E-5</v>
      </c>
    </row>
    <row r="1200" spans="44:70">
      <c r="AR1200" s="69">
        <f t="shared" si="553"/>
        <v>100</v>
      </c>
      <c r="AS1200" s="70">
        <f t="shared" si="557"/>
        <v>1197</v>
      </c>
      <c r="AT1200" s="71">
        <f t="shared" ca="1" si="561"/>
        <v>1.9920217903851524E-5</v>
      </c>
      <c r="AU1200" s="72">
        <f t="shared" ca="1" si="554"/>
        <v>9.059659612918658E-3</v>
      </c>
      <c r="AV1200" s="73">
        <f t="shared" ca="1" si="555"/>
        <v>1.0090596596129187</v>
      </c>
      <c r="AW1200" s="74">
        <f ca="1">PRODUCT(AV$4:AV1200)</f>
        <v>45557.470805619945</v>
      </c>
      <c r="BO1200" s="70">
        <f t="shared" si="559"/>
        <v>1197</v>
      </c>
      <c r="BP1200" s="171">
        <f t="shared" ca="1" si="558"/>
        <v>0.1143</v>
      </c>
      <c r="BQ1200" s="172">
        <f t="shared" ca="1" si="556"/>
        <v>9.059659612918658E-3</v>
      </c>
      <c r="BR1200" s="172">
        <f t="shared" ca="1" si="560"/>
        <v>2.1950296676185194E-5</v>
      </c>
    </row>
    <row r="1201" spans="44:70">
      <c r="AR1201" s="69">
        <f t="shared" si="553"/>
        <v>100</v>
      </c>
      <c r="AS1201" s="70">
        <f t="shared" si="557"/>
        <v>1198</v>
      </c>
      <c r="AT1201" s="71">
        <f t="shared" ca="1" si="561"/>
        <v>1.9739747510227462E-5</v>
      </c>
      <c r="AU1201" s="72">
        <f t="shared" ca="1" si="554"/>
        <v>9.059659612918658E-3</v>
      </c>
      <c r="AV1201" s="73">
        <f t="shared" ca="1" si="555"/>
        <v>1.0090596596129187</v>
      </c>
      <c r="AW1201" s="74">
        <f ca="1">PRODUCT(AV$4:AV1201)</f>
        <v>45970.205983944339</v>
      </c>
      <c r="BO1201" s="70">
        <f t="shared" si="559"/>
        <v>1198</v>
      </c>
      <c r="BP1201" s="171">
        <f t="shared" ca="1" si="558"/>
        <v>0.1143</v>
      </c>
      <c r="BQ1201" s="172">
        <f t="shared" ca="1" si="556"/>
        <v>9.059659612918658E-3</v>
      </c>
      <c r="BR1201" s="172">
        <f t="shared" ca="1" si="560"/>
        <v>2.1753219908330752E-5</v>
      </c>
    </row>
    <row r="1202" spans="44:70">
      <c r="AR1202" s="69">
        <f t="shared" si="553"/>
        <v>100</v>
      </c>
      <c r="AS1202" s="70">
        <f t="shared" si="557"/>
        <v>1199</v>
      </c>
      <c r="AT1202" s="71">
        <f t="shared" ca="1" si="561"/>
        <v>1.9560912116939841E-5</v>
      </c>
      <c r="AU1202" s="72">
        <f t="shared" ca="1" si="554"/>
        <v>9.059659612918658E-3</v>
      </c>
      <c r="AV1202" s="73">
        <f t="shared" ca="1" si="555"/>
        <v>1.0090596596129187</v>
      </c>
      <c r="AW1202" s="74">
        <f ca="1">PRODUCT(AV$4:AV1202)</f>
        <v>46386.680402494632</v>
      </c>
      <c r="BO1202" s="70">
        <f t="shared" si="559"/>
        <v>1199</v>
      </c>
      <c r="BP1202" s="171">
        <f t="shared" ca="1" si="558"/>
        <v>0.1143</v>
      </c>
      <c r="BQ1202" s="172">
        <f t="shared" ca="1" si="556"/>
        <v>9.059659612918658E-3</v>
      </c>
      <c r="BR1202" s="172">
        <f t="shared" ca="1" si="560"/>
        <v>2.1557912558584908E-5</v>
      </c>
    </row>
    <row r="1203" spans="44:70">
      <c r="AR1203" s="69">
        <f t="shared" si="553"/>
        <v>100</v>
      </c>
      <c r="AS1203" s="70">
        <f t="shared" si="557"/>
        <v>1200</v>
      </c>
      <c r="AT1203" s="71">
        <f t="shared" ca="1" si="561"/>
        <v>1.938369691144215E-5</v>
      </c>
      <c r="AU1203" s="72">
        <f t="shared" ca="1" si="554"/>
        <v>9.059659612918658E-3</v>
      </c>
      <c r="AV1203" s="73">
        <f t="shared" ca="1" si="555"/>
        <v>1.0090596596129187</v>
      </c>
      <c r="AW1203" s="74">
        <f ca="1">PRODUCT(AV$4:AV1203)</f>
        <v>46806.927937514476</v>
      </c>
      <c r="BO1203" s="70">
        <f t="shared" si="559"/>
        <v>1200</v>
      </c>
      <c r="BP1203" s="171">
        <f t="shared" ca="1" si="558"/>
        <v>0.1143</v>
      </c>
      <c r="BQ1203" s="172">
        <f t="shared" ca="1" si="556"/>
        <v>9.059659612918658E-3</v>
      </c>
      <c r="BR1203" s="172">
        <f t="shared" ca="1" si="560"/>
        <v>2.1364358740547265E-5</v>
      </c>
    </row>
    <row r="1204" spans="44:70">
      <c r="AR1204" s="69">
        <f t="shared" si="553"/>
        <v>101</v>
      </c>
      <c r="AS1204" s="70">
        <f t="shared" si="557"/>
        <v>1201</v>
      </c>
      <c r="AT1204" s="71">
        <f t="shared" ca="1" si="561"/>
        <v>1.9208087215384501E-5</v>
      </c>
      <c r="AU1204" s="72">
        <f t="shared" ca="1" si="554"/>
        <v>9.059659612918658E-3</v>
      </c>
      <c r="AV1204" s="73">
        <f t="shared" ca="1" si="555"/>
        <v>1.0090596596129187</v>
      </c>
      <c r="AW1204" s="74">
        <f ca="1">PRODUCT(AV$4:AV1204)</f>
        <v>47230.98277215477</v>
      </c>
      <c r="BO1204" s="70">
        <f t="shared" si="559"/>
        <v>1201</v>
      </c>
      <c r="BP1204" s="171">
        <f t="shared" ca="1" si="558"/>
        <v>0.1143</v>
      </c>
      <c r="BQ1204" s="172">
        <f t="shared" ca="1" si="556"/>
        <v>9.059659612918658E-3</v>
      </c>
      <c r="BR1204" s="172">
        <f t="shared" ca="1" si="560"/>
        <v>2.1172542710450601E-5</v>
      </c>
    </row>
    <row r="1205" spans="44:70">
      <c r="AR1205" s="69">
        <f t="shared" si="553"/>
        <v>101</v>
      </c>
      <c r="AS1205" s="70">
        <f t="shared" si="557"/>
        <v>1202</v>
      </c>
      <c r="AT1205" s="71">
        <f t="shared" ca="1" si="561"/>
        <v>1.9034068483397865E-5</v>
      </c>
      <c r="AU1205" s="72">
        <f t="shared" ca="1" si="554"/>
        <v>9.059659612918658E-3</v>
      </c>
      <c r="AV1205" s="73">
        <f t="shared" ca="1" si="555"/>
        <v>1.0090596596129187</v>
      </c>
      <c r="AW1205" s="74">
        <f ca="1">PRODUCT(AV$4:AV1205)</f>
        <v>47658.879399254118</v>
      </c>
      <c r="BO1205" s="70">
        <f t="shared" si="559"/>
        <v>1202</v>
      </c>
      <c r="BP1205" s="171">
        <f t="shared" ca="1" si="558"/>
        <v>0.1143</v>
      </c>
      <c r="BQ1205" s="172">
        <f t="shared" ca="1" si="556"/>
        <v>9.059659612918658E-3</v>
      </c>
      <c r="BR1205" s="172">
        <f t="shared" ca="1" si="560"/>
        <v>2.0982448865880256E-5</v>
      </c>
    </row>
    <row r="1206" spans="44:70">
      <c r="AR1206" s="69">
        <f t="shared" si="553"/>
        <v>101</v>
      </c>
      <c r="AS1206" s="70">
        <f t="shared" si="557"/>
        <v>1203</v>
      </c>
      <c r="AT1206" s="71">
        <f t="shared" ca="1" si="561"/>
        <v>1.8861626301889299E-5</v>
      </c>
      <c r="AU1206" s="72">
        <f t="shared" ca="1" si="554"/>
        <v>9.059659612918658E-3</v>
      </c>
      <c r="AV1206" s="73">
        <f t="shared" ca="1" si="555"/>
        <v>1.0090596596129187</v>
      </c>
      <c r="AW1206" s="74">
        <f ca="1">PRODUCT(AV$4:AV1206)</f>
        <v>48090.652624144503</v>
      </c>
      <c r="BO1206" s="70">
        <f t="shared" si="559"/>
        <v>1203</v>
      </c>
      <c r="BP1206" s="171">
        <f t="shared" ca="1" si="558"/>
        <v>0.1143</v>
      </c>
      <c r="BQ1206" s="172">
        <f t="shared" ca="1" si="556"/>
        <v>9.059659612918658E-3</v>
      </c>
      <c r="BR1206" s="172">
        <f t="shared" ca="1" si="560"/>
        <v>2.0794061744505028E-5</v>
      </c>
    </row>
    <row r="1207" spans="44:70">
      <c r="AR1207" s="69">
        <f t="shared" si="553"/>
        <v>101</v>
      </c>
      <c r="AS1207" s="70">
        <f t="shared" si="557"/>
        <v>1204</v>
      </c>
      <c r="AT1207" s="71">
        <f t="shared" ca="1" si="561"/>
        <v>1.8690746387848109E-5</v>
      </c>
      <c r="AU1207" s="72">
        <f t="shared" ca="1" si="554"/>
        <v>9.059659612918658E-3</v>
      </c>
      <c r="AV1207" s="73">
        <f t="shared" ca="1" si="555"/>
        <v>1.0090596596129187</v>
      </c>
      <c r="AW1207" s="74">
        <f ca="1">PRODUCT(AV$4:AV1207)</f>
        <v>48526.337567482362</v>
      </c>
      <c r="BO1207" s="70">
        <f t="shared" si="559"/>
        <v>1204</v>
      </c>
      <c r="BP1207" s="171">
        <f t="shared" ca="1" si="558"/>
        <v>0.1143</v>
      </c>
      <c r="BQ1207" s="172">
        <f t="shared" ca="1" si="556"/>
        <v>9.059659612918658E-3</v>
      </c>
      <c r="BR1207" s="172">
        <f t="shared" ca="1" si="560"/>
        <v>2.060736602281946E-5</v>
      </c>
    </row>
    <row r="1208" spans="44:70">
      <c r="AR1208" s="69">
        <f t="shared" si="553"/>
        <v>101</v>
      </c>
      <c r="AS1208" s="70">
        <f t="shared" si="557"/>
        <v>1205</v>
      </c>
      <c r="AT1208" s="71">
        <f t="shared" ca="1" si="561"/>
        <v>1.8521414587662816E-5</v>
      </c>
      <c r="AU1208" s="72">
        <f t="shared" ca="1" si="554"/>
        <v>9.059659612918658E-3</v>
      </c>
      <c r="AV1208" s="73">
        <f t="shared" ca="1" si="555"/>
        <v>1.0090596596129187</v>
      </c>
      <c r="AW1208" s="74">
        <f ca="1">PRODUCT(AV$4:AV1208)</f>
        <v>48965.969668105339</v>
      </c>
      <c r="BO1208" s="70">
        <f t="shared" si="559"/>
        <v>1205</v>
      </c>
      <c r="BP1208" s="171">
        <f t="shared" ca="1" si="558"/>
        <v>0.1143</v>
      </c>
      <c r="BQ1208" s="172">
        <f t="shared" ca="1" si="556"/>
        <v>9.059659612918658E-3</v>
      </c>
      <c r="BR1208" s="172">
        <f t="shared" ca="1" si="560"/>
        <v>2.0422346514897412E-5</v>
      </c>
    </row>
    <row r="1209" spans="44:70">
      <c r="AR1209" s="69">
        <f t="shared" si="553"/>
        <v>101</v>
      </c>
      <c r="AS1209" s="70">
        <f t="shared" si="557"/>
        <v>1206</v>
      </c>
      <c r="AT1209" s="71">
        <f t="shared" ca="1" si="561"/>
        <v>1.8353616875948843E-5</v>
      </c>
      <c r="AU1209" s="72">
        <f t="shared" ca="1" si="554"/>
        <v>9.059659612918658E-3</v>
      </c>
      <c r="AV1209" s="73">
        <f t="shared" ca="1" si="555"/>
        <v>1.0090596596129187</v>
      </c>
      <c r="AW1209" s="74">
        <f ca="1">PRODUCT(AV$4:AV1209)</f>
        <v>49409.584685914873</v>
      </c>
      <c r="BO1209" s="70">
        <f t="shared" si="559"/>
        <v>1206</v>
      </c>
      <c r="BP1209" s="171">
        <f t="shared" ca="1" si="558"/>
        <v>0.1143</v>
      </c>
      <c r="BQ1209" s="172">
        <f t="shared" ca="1" si="556"/>
        <v>9.059659612918658E-3</v>
      </c>
      <c r="BR1209" s="172">
        <f t="shared" ca="1" si="560"/>
        <v>2.0238988171156845E-5</v>
      </c>
    </row>
    <row r="1210" spans="44:70">
      <c r="AR1210" s="69">
        <f t="shared" si="553"/>
        <v>101</v>
      </c>
      <c r="AS1210" s="70">
        <f t="shared" si="557"/>
        <v>1207</v>
      </c>
      <c r="AT1210" s="71">
        <f t="shared" ca="1" si="561"/>
        <v>1.8187339354386826E-5</v>
      </c>
      <c r="AU1210" s="72">
        <f t="shared" ca="1" si="554"/>
        <v>9.059659612918658E-3</v>
      </c>
      <c r="AV1210" s="73">
        <f t="shared" ca="1" si="555"/>
        <v>1.0090596596129187</v>
      </c>
      <c r="AW1210" s="74">
        <f ca="1">PRODUCT(AV$4:AV1210)</f>
        <v>49857.218704784944</v>
      </c>
      <c r="BO1210" s="70">
        <f t="shared" si="559"/>
        <v>1207</v>
      </c>
      <c r="BP1210" s="171">
        <f t="shared" ca="1" si="558"/>
        <v>0.1143</v>
      </c>
      <c r="BQ1210" s="172">
        <f t="shared" ca="1" si="556"/>
        <v>9.059659612918658E-3</v>
      </c>
      <c r="BR1210" s="172">
        <f t="shared" ca="1" si="560"/>
        <v>2.0057276077135658E-5</v>
      </c>
    </row>
    <row r="1211" spans="44:70">
      <c r="AR1211" s="69">
        <f t="shared" si="553"/>
        <v>101</v>
      </c>
      <c r="AS1211" s="70">
        <f t="shared" si="557"/>
        <v>1208</v>
      </c>
      <c r="AT1211" s="71">
        <f t="shared" ca="1" si="561"/>
        <v>1.8022568250571443E-5</v>
      </c>
      <c r="AU1211" s="72">
        <f t="shared" ca="1" si="554"/>
        <v>9.059659612918658E-3</v>
      </c>
      <c r="AV1211" s="73">
        <f t="shared" ca="1" si="555"/>
        <v>1.0090596596129187</v>
      </c>
      <c r="AW1211" s="74">
        <f ca="1">PRODUCT(AV$4:AV1211)</f>
        <v>50308.908135497135</v>
      </c>
      <c r="BO1211" s="70">
        <f t="shared" si="559"/>
        <v>1208</v>
      </c>
      <c r="BP1211" s="171">
        <f t="shared" ca="1" si="558"/>
        <v>0.1143</v>
      </c>
      <c r="BQ1211" s="172">
        <f t="shared" ca="1" si="556"/>
        <v>9.059659612918658E-3</v>
      </c>
      <c r="BR1211" s="172">
        <f t="shared" ca="1" si="560"/>
        <v>1.9877195452278558E-5</v>
      </c>
    </row>
    <row r="1212" spans="44:70">
      <c r="AR1212" s="69">
        <f t="shared" si="553"/>
        <v>101</v>
      </c>
      <c r="AS1212" s="70">
        <f t="shared" si="557"/>
        <v>1209</v>
      </c>
      <c r="AT1212" s="71">
        <f t="shared" ca="1" si="561"/>
        <v>1.7859289916870672E-5</v>
      </c>
      <c r="AU1212" s="72">
        <f t="shared" ca="1" si="554"/>
        <v>9.059659612918658E-3</v>
      </c>
      <c r="AV1212" s="73">
        <f t="shared" ca="1" si="555"/>
        <v>1.0090596596129187</v>
      </c>
      <c r="AW1212" s="74">
        <f ca="1">PRODUCT(AV$4:AV1212)</f>
        <v>50764.689718702335</v>
      </c>
      <c r="BO1212" s="70">
        <f t="shared" si="559"/>
        <v>1209</v>
      </c>
      <c r="BP1212" s="171">
        <f t="shared" ca="1" si="558"/>
        <v>0.1143</v>
      </c>
      <c r="BQ1212" s="172">
        <f t="shared" ca="1" si="556"/>
        <v>9.059659612918658E-3</v>
      </c>
      <c r="BR1212" s="172">
        <f t="shared" ca="1" si="560"/>
        <v>1.9698731648734792E-5</v>
      </c>
    </row>
    <row r="1213" spans="44:70">
      <c r="AR1213" s="69">
        <f t="shared" si="553"/>
        <v>101</v>
      </c>
      <c r="AS1213" s="70">
        <f t="shared" si="557"/>
        <v>1210</v>
      </c>
      <c r="AT1213" s="71">
        <f t="shared" ca="1" si="561"/>
        <v>1.7697490829295393E-5</v>
      </c>
      <c r="AU1213" s="72">
        <f t="shared" ca="1" si="554"/>
        <v>9.059659612918658E-3</v>
      </c>
      <c r="AV1213" s="73">
        <f t="shared" ca="1" si="555"/>
        <v>1.0090596596129187</v>
      </c>
      <c r="AW1213" s="74">
        <f ca="1">PRODUCT(AV$4:AV1213)</f>
        <v>51224.600527909213</v>
      </c>
      <c r="BO1213" s="70">
        <f t="shared" si="559"/>
        <v>1210</v>
      </c>
      <c r="BP1213" s="171">
        <f t="shared" ca="1" si="558"/>
        <v>0.1143</v>
      </c>
      <c r="BQ1213" s="172">
        <f t="shared" ca="1" si="556"/>
        <v>9.059659612918658E-3</v>
      </c>
      <c r="BR1213" s="172">
        <f t="shared" ca="1" si="560"/>
        <v>1.9521870150166685E-5</v>
      </c>
    </row>
    <row r="1214" spans="44:70">
      <c r="AR1214" s="69">
        <f t="shared" si="553"/>
        <v>101</v>
      </c>
      <c r="AS1214" s="70">
        <f t="shared" si="557"/>
        <v>1211</v>
      </c>
      <c r="AT1214" s="71">
        <f t="shared" ca="1" si="561"/>
        <v>1.7537157586379226E-5</v>
      </c>
      <c r="AU1214" s="72">
        <f t="shared" ca="1" si="554"/>
        <v>9.059659612918658E-3</v>
      </c>
      <c r="AV1214" s="73">
        <f t="shared" ca="1" si="555"/>
        <v>1.0090596596129187</v>
      </c>
      <c r="AW1214" s="74">
        <f ca="1">PRODUCT(AV$4:AV1214)</f>
        <v>51688.677972499805</v>
      </c>
      <c r="BO1214" s="70">
        <f t="shared" si="559"/>
        <v>1211</v>
      </c>
      <c r="BP1214" s="171">
        <f t="shared" ca="1" si="558"/>
        <v>0.1143</v>
      </c>
      <c r="BQ1214" s="172">
        <f t="shared" ca="1" si="556"/>
        <v>9.059659612918658E-3</v>
      </c>
      <c r="BR1214" s="172">
        <f t="shared" ca="1" si="560"/>
        <v>1.9346596570568872E-5</v>
      </c>
    </row>
    <row r="1215" spans="44:70">
      <c r="AR1215" s="69">
        <f t="shared" si="553"/>
        <v>101</v>
      </c>
      <c r="AS1215" s="70">
        <f t="shared" si="557"/>
        <v>1212</v>
      </c>
      <c r="AT1215" s="71">
        <f t="shared" ca="1" si="561"/>
        <v>1.7378276908068515E-5</v>
      </c>
      <c r="AU1215" s="72">
        <f t="shared" ca="1" si="554"/>
        <v>9.059659612918658E-3</v>
      </c>
      <c r="AV1215" s="73">
        <f t="shared" ca="1" si="555"/>
        <v>1.0090596596129187</v>
      </c>
      <c r="AW1215" s="74">
        <f ca="1">PRODUCT(AV$4:AV1215)</f>
        <v>52156.95980077242</v>
      </c>
      <c r="BO1215" s="70">
        <f t="shared" si="559"/>
        <v>1212</v>
      </c>
      <c r="BP1215" s="171">
        <f t="shared" ca="1" si="558"/>
        <v>0.1143</v>
      </c>
      <c r="BQ1215" s="172">
        <f t="shared" ca="1" si="556"/>
        <v>9.059659612918658E-3</v>
      </c>
      <c r="BR1215" s="172">
        <f t="shared" ca="1" si="560"/>
        <v>1.9172896653098137E-5</v>
      </c>
    </row>
    <row r="1216" spans="44:70">
      <c r="AR1216" s="69">
        <f t="shared" si="553"/>
        <v>102</v>
      </c>
      <c r="AS1216" s="70">
        <f t="shared" si="557"/>
        <v>1213</v>
      </c>
      <c r="AT1216" s="71">
        <f t="shared" ca="1" si="561"/>
        <v>1.7220835634622372E-5</v>
      </c>
      <c r="AU1216" s="72">
        <f t="shared" ca="1" si="554"/>
        <v>9.059659612918658E-3</v>
      </c>
      <c r="AV1216" s="73">
        <f t="shared" ca="1" si="555"/>
        <v>1.0090596596129187</v>
      </c>
      <c r="AW1216" s="74">
        <f ca="1">PRODUCT(AV$4:AV1216)</f>
        <v>52629.484103012102</v>
      </c>
      <c r="BO1216" s="70">
        <f t="shared" si="559"/>
        <v>1213</v>
      </c>
      <c r="BP1216" s="171">
        <f t="shared" ca="1" si="558"/>
        <v>0.1143</v>
      </c>
      <c r="BQ1216" s="172">
        <f t="shared" ca="1" si="556"/>
        <v>9.059659612918658E-3</v>
      </c>
      <c r="BR1216" s="172">
        <f t="shared" ca="1" si="560"/>
        <v>1.9000756268913749E-5</v>
      </c>
    </row>
    <row r="1217" spans="44:70">
      <c r="AR1217" s="69">
        <f t="shared" si="553"/>
        <v>102</v>
      </c>
      <c r="AS1217" s="70">
        <f t="shared" si="557"/>
        <v>1214</v>
      </c>
      <c r="AT1217" s="71">
        <f t="shared" ca="1" si="561"/>
        <v>1.7064820725522674E-5</v>
      </c>
      <c r="AU1217" s="72">
        <f t="shared" ca="1" si="554"/>
        <v>9.059659612918658E-3</v>
      </c>
      <c r="AV1217" s="73">
        <f t="shared" ca="1" si="555"/>
        <v>1.0090596596129187</v>
      </c>
      <c r="AW1217" s="74">
        <f ca="1">PRODUCT(AV$4:AV1217)</f>
        <v>53106.289314588903</v>
      </c>
      <c r="BO1217" s="70">
        <f t="shared" si="559"/>
        <v>1214</v>
      </c>
      <c r="BP1217" s="171">
        <f t="shared" ca="1" si="558"/>
        <v>0.1143</v>
      </c>
      <c r="BQ1217" s="172">
        <f t="shared" ca="1" si="556"/>
        <v>9.059659612918658E-3</v>
      </c>
      <c r="BR1217" s="172">
        <f t="shared" ca="1" si="560"/>
        <v>1.8830161416028219E-5</v>
      </c>
    </row>
    <row r="1218" spans="44:70">
      <c r="AR1218" s="69">
        <f t="shared" si="553"/>
        <v>102</v>
      </c>
      <c r="AS1218" s="70">
        <f t="shared" si="557"/>
        <v>1215</v>
      </c>
      <c r="AT1218" s="71">
        <f t="shared" ca="1" si="561"/>
        <v>1.6910219258393958E-5</v>
      </c>
      <c r="AU1218" s="72">
        <f t="shared" ca="1" si="554"/>
        <v>9.059659612918658E-3</v>
      </c>
      <c r="AV1218" s="73">
        <f t="shared" ca="1" si="555"/>
        <v>1.0090596596129187</v>
      </c>
      <c r="AW1218" s="74">
        <f ca="1">PRODUCT(AV$4:AV1218)</f>
        <v>53587.414219084261</v>
      </c>
      <c r="BO1218" s="70">
        <f t="shared" si="559"/>
        <v>1215</v>
      </c>
      <c r="BP1218" s="171">
        <f t="shared" ca="1" si="558"/>
        <v>0.1143</v>
      </c>
      <c r="BQ1218" s="172">
        <f t="shared" ca="1" si="556"/>
        <v>9.059659612918658E-3</v>
      </c>
      <c r="BR1218" s="172">
        <f t="shared" ca="1" si="560"/>
        <v>1.866109821816837E-5</v>
      </c>
    </row>
    <row r="1219" spans="44:70">
      <c r="AR1219" s="69">
        <f t="shared" si="553"/>
        <v>102</v>
      </c>
      <c r="AS1219" s="70">
        <f t="shared" si="557"/>
        <v>1216</v>
      </c>
      <c r="AT1219" s="71">
        <f t="shared" ca="1" si="561"/>
        <v>1.6757018427933088E-5</v>
      </c>
      <c r="AU1219" s="72">
        <f t="shared" ca="1" si="554"/>
        <v>9.059659612918658E-3</v>
      </c>
      <c r="AV1219" s="73">
        <f t="shared" ca="1" si="555"/>
        <v>1.0090596596129187</v>
      </c>
      <c r="AW1219" s="74">
        <f ca="1">PRODUCT(AV$4:AV1219)</f>
        <v>54072.897951445644</v>
      </c>
      <c r="BO1219" s="70">
        <f t="shared" si="559"/>
        <v>1216</v>
      </c>
      <c r="BP1219" s="171">
        <f t="shared" ca="1" si="558"/>
        <v>0.1143</v>
      </c>
      <c r="BQ1219" s="172">
        <f t="shared" ca="1" si="556"/>
        <v>9.059659612918658E-3</v>
      </c>
      <c r="BR1219" s="172">
        <f t="shared" ca="1" si="560"/>
        <v>1.8493552923646634E-5</v>
      </c>
    </row>
    <row r="1220" spans="44:70">
      <c r="AR1220" s="69">
        <f t="shared" si="553"/>
        <v>102</v>
      </c>
      <c r="AS1220" s="70">
        <f t="shared" si="557"/>
        <v>1217</v>
      </c>
      <c r="AT1220" s="71">
        <f t="shared" ca="1" si="561"/>
        <v>1.6605205544848609E-5</v>
      </c>
      <c r="AU1220" s="72">
        <f t="shared" ca="1" si="554"/>
        <v>9.059659612918658E-3</v>
      </c>
      <c r="AV1220" s="73">
        <f t="shared" ca="1" si="555"/>
        <v>1.0090596596129187</v>
      </c>
      <c r="AW1220" s="74">
        <f ca="1">PRODUCT(AV$4:AV1220)</f>
        <v>54562.780001169827</v>
      </c>
      <c r="BO1220" s="70">
        <f t="shared" si="559"/>
        <v>1217</v>
      </c>
      <c r="BP1220" s="171">
        <f t="shared" ca="1" si="558"/>
        <v>0.1143</v>
      </c>
      <c r="BQ1220" s="172">
        <f t="shared" ca="1" si="556"/>
        <v>9.059659612918658E-3</v>
      </c>
      <c r="BR1220" s="172">
        <f t="shared" ca="1" si="560"/>
        <v>1.8327511904242481E-5</v>
      </c>
    </row>
    <row r="1221" spans="44:70">
      <c r="AR1221" s="69">
        <f t="shared" ref="AR1221:AR1284" si="562">ROUNDDOWN((AS1221-1)/12,0)+1</f>
        <v>102</v>
      </c>
      <c r="AS1221" s="70">
        <f t="shared" si="557"/>
        <v>1218</v>
      </c>
      <c r="AT1221" s="71">
        <f t="shared" ca="1" si="561"/>
        <v>1.645476803480973E-5</v>
      </c>
      <c r="AU1221" s="72">
        <f t="shared" ref="AU1221:AU1284" ca="1" si="563">IF($AU$2="Yes",BQ1221,((1+$AH$21)^(1/12))-1)</f>
        <v>9.059659612918658E-3</v>
      </c>
      <c r="AV1221" s="73">
        <f t="shared" ref="AV1221:AV1284" ca="1" si="564">(1+AU1221)</f>
        <v>1.0090596596129187</v>
      </c>
      <c r="AW1221" s="74">
        <f ca="1">PRODUCT(AV$4:AV1221)</f>
        <v>55057.100215514991</v>
      </c>
      <c r="BO1221" s="70">
        <f t="shared" si="559"/>
        <v>1218</v>
      </c>
      <c r="BP1221" s="171">
        <f t="shared" ca="1" si="558"/>
        <v>0.1143</v>
      </c>
      <c r="BQ1221" s="172">
        <f t="shared" ref="BQ1221:BQ1284" ca="1" si="565">(1+BP1221)^(1/12)-1</f>
        <v>9.059659612918658E-3</v>
      </c>
      <c r="BR1221" s="172">
        <f t="shared" ca="1" si="560"/>
        <v>1.8162961654093897E-5</v>
      </c>
    </row>
    <row r="1222" spans="44:70">
      <c r="AR1222" s="69">
        <f t="shared" si="562"/>
        <v>102</v>
      </c>
      <c r="AS1222" s="70">
        <f t="shared" ref="AS1222:AS1285" si="566">AS1221+1</f>
        <v>1219</v>
      </c>
      <c r="AT1222" s="71">
        <f t="shared" ca="1" si="561"/>
        <v>1.6305693437404818E-5</v>
      </c>
      <c r="AU1222" s="72">
        <f t="shared" ca="1" si="563"/>
        <v>9.059659612918658E-3</v>
      </c>
      <c r="AV1222" s="73">
        <f t="shared" ca="1" si="564"/>
        <v>1.0090596596129187</v>
      </c>
      <c r="AW1222" s="74">
        <f ca="1">PRODUCT(AV$4:AV1222)</f>
        <v>55555.898802741904</v>
      </c>
      <c r="BO1222" s="70">
        <f t="shared" si="559"/>
        <v>1219</v>
      </c>
      <c r="BP1222" s="171">
        <f t="shared" ca="1" si="558"/>
        <v>0.1143</v>
      </c>
      <c r="BQ1222" s="172">
        <f t="shared" ca="1" si="565"/>
        <v>9.059659612918658E-3</v>
      </c>
      <c r="BR1222" s="172">
        <f t="shared" ca="1" si="560"/>
        <v>1.7999888788598801E-5</v>
      </c>
    </row>
    <row r="1223" spans="44:70">
      <c r="AR1223" s="69">
        <f t="shared" si="562"/>
        <v>102</v>
      </c>
      <c r="AS1223" s="70">
        <f t="shared" si="566"/>
        <v>1220</v>
      </c>
      <c r="AT1223" s="71">
        <f t="shared" ca="1" si="561"/>
        <v>1.6157969405109328E-5</v>
      </c>
      <c r="AU1223" s="72">
        <f t="shared" ca="1" si="563"/>
        <v>9.059659612918658E-3</v>
      </c>
      <c r="AV1223" s="73">
        <f t="shared" ca="1" si="564"/>
        <v>1.0090596596129187</v>
      </c>
      <c r="AW1223" s="74">
        <f ca="1">PRODUCT(AV$4:AV1223)</f>
        <v>56059.216335384503</v>
      </c>
      <c r="BO1223" s="70">
        <f t="shared" si="559"/>
        <v>1220</v>
      </c>
      <c r="BP1223" s="171">
        <f t="shared" ca="1" si="558"/>
        <v>0.1143</v>
      </c>
      <c r="BQ1223" s="172">
        <f t="shared" ca="1" si="565"/>
        <v>9.059659612918658E-3</v>
      </c>
      <c r="BR1223" s="172">
        <f t="shared" ca="1" si="560"/>
        <v>1.7838280043326345E-5</v>
      </c>
    </row>
    <row r="1224" spans="44:70">
      <c r="AR1224" s="69">
        <f t="shared" si="562"/>
        <v>102</v>
      </c>
      <c r="AS1224" s="70">
        <f t="shared" si="566"/>
        <v>1221</v>
      </c>
      <c r="AT1224" s="71">
        <f t="shared" ca="1" si="561"/>
        <v>1.6011583702263085E-5</v>
      </c>
      <c r="AU1224" s="72">
        <f t="shared" ca="1" si="563"/>
        <v>9.059659612918658E-3</v>
      </c>
      <c r="AV1224" s="73">
        <f t="shared" ca="1" si="564"/>
        <v>1.0090596596129187</v>
      </c>
      <c r="AW1224" s="74">
        <f ca="1">PRODUCT(AV$4:AV1224)</f>
        <v>56567.093753550056</v>
      </c>
      <c r="BO1224" s="70">
        <f t="shared" si="559"/>
        <v>1221</v>
      </c>
      <c r="BP1224" s="171">
        <f t="shared" ref="BP1224:BP1287" ca="1" si="567">VLOOKUP(BO1224,$BT$4:$BX$13,5,TRUE)/100</f>
        <v>0.1143</v>
      </c>
      <c r="BQ1224" s="172">
        <f t="shared" ca="1" si="565"/>
        <v>9.059659612918658E-3</v>
      </c>
      <c r="BR1224" s="172">
        <f t="shared" ca="1" si="560"/>
        <v>1.7678122272937973E-5</v>
      </c>
    </row>
    <row r="1225" spans="44:70">
      <c r="AR1225" s="69">
        <f t="shared" si="562"/>
        <v>102</v>
      </c>
      <c r="AS1225" s="70">
        <f t="shared" si="566"/>
        <v>1222</v>
      </c>
      <c r="AT1225" s="71">
        <f t="shared" ca="1" si="561"/>
        <v>1.5866524204056824E-5</v>
      </c>
      <c r="AU1225" s="72">
        <f t="shared" ca="1" si="563"/>
        <v>9.059659612918658E-3</v>
      </c>
      <c r="AV1225" s="73">
        <f t="shared" ca="1" si="564"/>
        <v>1.0090596596129187</v>
      </c>
      <c r="AW1225" s="74">
        <f ca="1">PRODUCT(AV$4:AV1225)</f>
        <v>57079.572368249275</v>
      </c>
      <c r="BO1225" s="70">
        <f t="shared" si="559"/>
        <v>1222</v>
      </c>
      <c r="BP1225" s="171">
        <f t="shared" ca="1" si="567"/>
        <v>0.1143</v>
      </c>
      <c r="BQ1225" s="172">
        <f t="shared" ca="1" si="565"/>
        <v>9.059659612918658E-3</v>
      </c>
      <c r="BR1225" s="172">
        <f t="shared" ca="1" si="560"/>
        <v>1.7519402450118169E-5</v>
      </c>
    </row>
    <row r="1226" spans="44:70">
      <c r="AR1226" s="69">
        <f t="shared" si="562"/>
        <v>102</v>
      </c>
      <c r="AS1226" s="70">
        <f t="shared" si="566"/>
        <v>1223</v>
      </c>
      <c r="AT1226" s="71">
        <f t="shared" ca="1" si="561"/>
        <v>1.5722778895527933E-5</v>
      </c>
      <c r="AU1226" s="72">
        <f t="shared" ca="1" si="563"/>
        <v>9.059659612918658E-3</v>
      </c>
      <c r="AV1226" s="73">
        <f t="shared" ca="1" si="564"/>
        <v>1.0090596596129187</v>
      </c>
      <c r="AW1226" s="74">
        <f ca="1">PRODUCT(AV$4:AV1226)</f>
        <v>57596.693864756569</v>
      </c>
      <c r="BO1226" s="70">
        <f t="shared" si="559"/>
        <v>1223</v>
      </c>
      <c r="BP1226" s="171">
        <f t="shared" ca="1" si="567"/>
        <v>0.1143</v>
      </c>
      <c r="BQ1226" s="172">
        <f t="shared" ca="1" si="565"/>
        <v>9.059659612918658E-3</v>
      </c>
      <c r="BR1226" s="172">
        <f t="shared" ca="1" si="560"/>
        <v>1.736210766451482E-5</v>
      </c>
    </row>
    <row r="1227" spans="44:70">
      <c r="AR1227" s="69">
        <f t="shared" si="562"/>
        <v>102</v>
      </c>
      <c r="AS1227" s="70">
        <f t="shared" si="566"/>
        <v>1224</v>
      </c>
      <c r="AT1227" s="71">
        <f t="shared" ca="1" si="561"/>
        <v>1.5580335870565267E-5</v>
      </c>
      <c r="AU1227" s="72">
        <f t="shared" ca="1" si="563"/>
        <v>9.059659612918658E-3</v>
      </c>
      <c r="AV1227" s="73">
        <f t="shared" ca="1" si="564"/>
        <v>1.0090596596129187</v>
      </c>
      <c r="AW1227" s="74">
        <f ca="1">PRODUCT(AV$4:AV1227)</f>
        <v>58118.500306000744</v>
      </c>
      <c r="BO1227" s="70">
        <f t="shared" si="559"/>
        <v>1224</v>
      </c>
      <c r="BP1227" s="171">
        <f t="shared" ca="1" si="567"/>
        <v>0.1143</v>
      </c>
      <c r="BQ1227" s="172">
        <f t="shared" ca="1" si="565"/>
        <v>9.059659612918658E-3</v>
      </c>
      <c r="BR1227" s="172">
        <f t="shared" ca="1" si="560"/>
        <v>1.7206225121689066E-5</v>
      </c>
    </row>
    <row r="1228" spans="44:70">
      <c r="AR1228" s="69">
        <f t="shared" si="562"/>
        <v>103</v>
      </c>
      <c r="AS1228" s="70">
        <f t="shared" si="566"/>
        <v>1225</v>
      </c>
      <c r="AT1228" s="71">
        <f t="shared" ca="1" si="561"/>
        <v>1.5439183330922999E-5</v>
      </c>
      <c r="AU1228" s="72">
        <f t="shared" ca="1" si="563"/>
        <v>9.059659612918658E-3</v>
      </c>
      <c r="AV1228" s="73">
        <f t="shared" ca="1" si="564"/>
        <v>1.0090596596129187</v>
      </c>
      <c r="AW1228" s="74">
        <f ca="1">PRODUCT(AV$4:AV1228)</f>
        <v>58645.034135986418</v>
      </c>
      <c r="BO1228" s="70">
        <f t="shared" si="559"/>
        <v>1225</v>
      </c>
      <c r="BP1228" s="171">
        <f t="shared" ca="1" si="567"/>
        <v>0.1143</v>
      </c>
      <c r="BQ1228" s="172">
        <f t="shared" ca="1" si="565"/>
        <v>9.059659612918658E-3</v>
      </c>
      <c r="BR1228" s="172">
        <f t="shared" ca="1" si="560"/>
        <v>1.7051742142074611E-5</v>
      </c>
    </row>
    <row r="1229" spans="44:70">
      <c r="AR1229" s="69">
        <f t="shared" si="562"/>
        <v>103</v>
      </c>
      <c r="AS1229" s="70">
        <f t="shared" si="566"/>
        <v>1226</v>
      </c>
      <c r="AT1229" s="71">
        <f t="shared" ca="1" si="561"/>
        <v>1.529930958524339E-5</v>
      </c>
      <c r="AU1229" s="72">
        <f t="shared" ca="1" si="563"/>
        <v>9.059659612918658E-3</v>
      </c>
      <c r="AV1229" s="73">
        <f t="shared" ca="1" si="564"/>
        <v>1.0090596596129187</v>
      </c>
      <c r="AW1229" s="74">
        <f ca="1">PRODUCT(AV$4:AV1229)</f>
        <v>59176.338183246451</v>
      </c>
      <c r="BO1229" s="70">
        <f t="shared" si="559"/>
        <v>1226</v>
      </c>
      <c r="BP1229" s="171">
        <f t="shared" ca="1" si="567"/>
        <v>0.1143</v>
      </c>
      <c r="BQ1229" s="172">
        <f t="shared" ca="1" si="565"/>
        <v>9.059659612918658E-3</v>
      </c>
      <c r="BR1229" s="172">
        <f t="shared" ca="1" si="560"/>
        <v>1.6898646159946343E-5</v>
      </c>
    </row>
    <row r="1230" spans="44:70">
      <c r="AR1230" s="69">
        <f t="shared" si="562"/>
        <v>103</v>
      </c>
      <c r="AS1230" s="70">
        <f t="shared" si="566"/>
        <v>1227</v>
      </c>
      <c r="AT1230" s="71">
        <f t="shared" ca="1" si="561"/>
        <v>1.5160703048088422E-5</v>
      </c>
      <c r="AU1230" s="72">
        <f t="shared" ca="1" si="563"/>
        <v>9.059659612918658E-3</v>
      </c>
      <c r="AV1230" s="73">
        <f t="shared" ca="1" si="564"/>
        <v>1.0090596596129187</v>
      </c>
      <c r="AW1230" s="74">
        <f ca="1">PRODUCT(AV$4:AV1230)</f>
        <v>59712.455664325622</v>
      </c>
      <c r="BO1230" s="70">
        <f t="shared" si="559"/>
        <v>1227</v>
      </c>
      <c r="BP1230" s="171">
        <f t="shared" ca="1" si="567"/>
        <v>0.1143</v>
      </c>
      <c r="BQ1230" s="172">
        <f t="shared" ca="1" si="565"/>
        <v>9.059659612918658E-3</v>
      </c>
      <c r="BR1230" s="172">
        <f t="shared" ca="1" si="560"/>
        <v>1.6746924722398242E-5</v>
      </c>
    </row>
    <row r="1231" spans="44:70">
      <c r="AR1231" s="69">
        <f t="shared" si="562"/>
        <v>103</v>
      </c>
      <c r="AS1231" s="70">
        <f t="shared" si="566"/>
        <v>1228</v>
      </c>
      <c r="AT1231" s="71">
        <f t="shared" ca="1" si="561"/>
        <v>1.5023352238980203E-5</v>
      </c>
      <c r="AU1231" s="72">
        <f t="shared" ca="1" si="563"/>
        <v>9.059659612918658E-3</v>
      </c>
      <c r="AV1231" s="73">
        <f t="shared" ca="1" si="564"/>
        <v>1.0090596596129187</v>
      </c>
      <c r="AW1231" s="74">
        <f ca="1">PRODUCT(AV$4:AV1231)</f>
        <v>60253.430187295911</v>
      </c>
      <c r="BO1231" s="70">
        <f t="shared" si="559"/>
        <v>1228</v>
      </c>
      <c r="BP1231" s="171">
        <f t="shared" ca="1" si="567"/>
        <v>0.1143</v>
      </c>
      <c r="BQ1231" s="172">
        <f t="shared" ca="1" si="565"/>
        <v>9.059659612918658E-3</v>
      </c>
      <c r="BR1231" s="172">
        <f t="shared" ca="1" si="560"/>
        <v>1.6596565488330456E-5</v>
      </c>
    </row>
    <row r="1232" spans="44:70">
      <c r="AR1232" s="69">
        <f t="shared" si="562"/>
        <v>103</v>
      </c>
      <c r="AS1232" s="70">
        <f t="shared" si="566"/>
        <v>1229</v>
      </c>
      <c r="AT1232" s="71">
        <f t="shared" ca="1" si="561"/>
        <v>1.4887245781450063E-5</v>
      </c>
      <c r="AU1232" s="72">
        <f t="shared" ca="1" si="563"/>
        <v>9.059659612918658E-3</v>
      </c>
      <c r="AV1232" s="73">
        <f t="shared" ca="1" si="564"/>
        <v>1.0090596596129187</v>
      </c>
      <c r="AW1232" s="74">
        <f ca="1">PRODUCT(AV$4:AV1232)</f>
        <v>60799.305755303569</v>
      </c>
      <c r="BO1232" s="70">
        <f t="shared" si="559"/>
        <v>1229</v>
      </c>
      <c r="BP1232" s="171">
        <f t="shared" ca="1" si="567"/>
        <v>0.1143</v>
      </c>
      <c r="BQ1232" s="172">
        <f t="shared" ca="1" si="565"/>
        <v>9.059659612918658E-3</v>
      </c>
      <c r="BR1232" s="172">
        <f t="shared" ca="1" si="560"/>
        <v>1.6447556227445461E-5</v>
      </c>
    </row>
    <row r="1233" spans="44:70">
      <c r="AR1233" s="69">
        <f t="shared" si="562"/>
        <v>103</v>
      </c>
      <c r="AS1233" s="70">
        <f t="shared" si="566"/>
        <v>1230</v>
      </c>
      <c r="AT1233" s="71">
        <f t="shared" ca="1" si="561"/>
        <v>1.4752372402096265E-5</v>
      </c>
      <c r="AU1233" s="72">
        <f t="shared" ca="1" si="563"/>
        <v>9.059659612918658E-3</v>
      </c>
      <c r="AV1233" s="73">
        <f t="shared" ca="1" si="564"/>
        <v>1.0090596596129187</v>
      </c>
      <c r="AW1233" s="74">
        <f ca="1">PRODUCT(AV$4:AV1233)</f>
        <v>61350.126770148388</v>
      </c>
      <c r="BO1233" s="70">
        <f t="shared" si="559"/>
        <v>1230</v>
      </c>
      <c r="BP1233" s="171">
        <f t="shared" ca="1" si="567"/>
        <v>0.1143</v>
      </c>
      <c r="BQ1233" s="172">
        <f t="shared" ca="1" si="565"/>
        <v>9.059659612918658E-3</v>
      </c>
      <c r="BR1233" s="172">
        <f t="shared" ca="1" si="560"/>
        <v>1.6299884819253247E-5</v>
      </c>
    </row>
    <row r="1234" spans="44:70">
      <c r="AR1234" s="69">
        <f t="shared" si="562"/>
        <v>103</v>
      </c>
      <c r="AS1234" s="70">
        <f t="shared" si="566"/>
        <v>1231</v>
      </c>
      <c r="AT1234" s="71">
        <f t="shared" ca="1" si="561"/>
        <v>1.4618720929650258E-5</v>
      </c>
      <c r="AU1234" s="72">
        <f t="shared" ca="1" si="563"/>
        <v>9.059659612918658E-3</v>
      </c>
      <c r="AV1234" s="73">
        <f t="shared" ca="1" si="564"/>
        <v>1.0090596596129187</v>
      </c>
      <c r="AW1234" s="74">
        <f ca="1">PRODUCT(AV$4:AV1234)</f>
        <v>61905.938035895342</v>
      </c>
      <c r="BO1234" s="70">
        <f t="shared" ref="BO1234:BO1297" si="568">BO1233+1</f>
        <v>1231</v>
      </c>
      <c r="BP1234" s="171">
        <f t="shared" ca="1" si="567"/>
        <v>0.1143</v>
      </c>
      <c r="BQ1234" s="172">
        <f t="shared" ca="1" si="565"/>
        <v>9.059659612918658E-3</v>
      </c>
      <c r="BR1234" s="172">
        <f t="shared" ref="BR1234:BR1297" ca="1" si="569">BR1233/(1+BQ1234)</f>
        <v>1.6153539252085432E-5</v>
      </c>
    </row>
    <row r="1235" spans="44:70">
      <c r="AR1235" s="69">
        <f t="shared" si="562"/>
        <v>103</v>
      </c>
      <c r="AS1235" s="70">
        <f t="shared" si="566"/>
        <v>1232</v>
      </c>
      <c r="AT1235" s="71">
        <f t="shared" ca="1" si="561"/>
        <v>1.4486280294051376E-5</v>
      </c>
      <c r="AU1235" s="72">
        <f t="shared" ca="1" si="563"/>
        <v>9.059659612918658E-3</v>
      </c>
      <c r="AV1235" s="73">
        <f t="shared" ca="1" si="564"/>
        <v>1.0090596596129187</v>
      </c>
      <c r="AW1235" s="74">
        <f ca="1">PRODUCT(AV$4:AV1235)</f>
        <v>62466.78476251899</v>
      </c>
      <c r="BO1235" s="70">
        <f t="shared" si="568"/>
        <v>1232</v>
      </c>
      <c r="BP1235" s="171">
        <f t="shared" ca="1" si="567"/>
        <v>0.1143</v>
      </c>
      <c r="BQ1235" s="172">
        <f t="shared" ca="1" si="565"/>
        <v>9.059659612918658E-3</v>
      </c>
      <c r="BR1235" s="172">
        <f t="shared" ca="1" si="569"/>
        <v>1.6008507622118226E-5</v>
      </c>
    </row>
    <row r="1236" spans="44:70">
      <c r="AR1236" s="69">
        <f t="shared" si="562"/>
        <v>103</v>
      </c>
      <c r="AS1236" s="70">
        <f t="shared" si="566"/>
        <v>1233</v>
      </c>
      <c r="AT1236" s="71">
        <f t="shared" ca="1" si="561"/>
        <v>1.4355039525529939E-5</v>
      </c>
      <c r="AU1236" s="72">
        <f t="shared" ca="1" si="563"/>
        <v>9.059659612918658E-3</v>
      </c>
      <c r="AV1236" s="73">
        <f t="shared" ca="1" si="564"/>
        <v>1.0090596596129187</v>
      </c>
      <c r="AW1236" s="74">
        <f ca="1">PRODUCT(AV$4:AV1236)</f>
        <v>63032.712569580865</v>
      </c>
      <c r="BO1236" s="70">
        <f t="shared" si="568"/>
        <v>1233</v>
      </c>
      <c r="BP1236" s="171">
        <f t="shared" ca="1" si="567"/>
        <v>0.1143</v>
      </c>
      <c r="BQ1236" s="172">
        <f t="shared" ca="1" si="565"/>
        <v>9.059659612918658E-3</v>
      </c>
      <c r="BR1236" s="172">
        <f t="shared" ca="1" si="569"/>
        <v>1.5864778132404169E-5</v>
      </c>
    </row>
    <row r="1237" spans="44:70">
      <c r="AR1237" s="69">
        <f t="shared" si="562"/>
        <v>103</v>
      </c>
      <c r="AS1237" s="70">
        <f t="shared" si="566"/>
        <v>1234</v>
      </c>
      <c r="AT1237" s="71">
        <f t="shared" ca="1" si="561"/>
        <v>1.4224987753698644E-5</v>
      </c>
      <c r="AU1237" s="72">
        <f t="shared" ca="1" si="563"/>
        <v>9.059659612918658E-3</v>
      </c>
      <c r="AV1237" s="73">
        <f t="shared" ca="1" si="564"/>
        <v>1.0090596596129187</v>
      </c>
      <c r="AW1237" s="74">
        <f ca="1">PRODUCT(AV$4:AV1237)</f>
        <v>63603.767489940205</v>
      </c>
      <c r="BO1237" s="70">
        <f t="shared" si="568"/>
        <v>1234</v>
      </c>
      <c r="BP1237" s="171">
        <f t="shared" ca="1" si="567"/>
        <v>0.1143</v>
      </c>
      <c r="BQ1237" s="172">
        <f t="shared" ca="1" si="565"/>
        <v>9.059659612918658E-3</v>
      </c>
      <c r="BR1237" s="172">
        <f t="shared" ca="1" si="569"/>
        <v>1.5722339091912558E-5</v>
      </c>
    </row>
    <row r="1238" spans="44:70">
      <c r="AR1238" s="69">
        <f t="shared" si="562"/>
        <v>103</v>
      </c>
      <c r="AS1238" s="70">
        <f t="shared" si="566"/>
        <v>1235</v>
      </c>
      <c r="AT1238" s="71">
        <f t="shared" ca="1" si="561"/>
        <v>1.4096114206652197E-5</v>
      </c>
      <c r="AU1238" s="72">
        <f t="shared" ca="1" si="563"/>
        <v>9.059659612918658E-3</v>
      </c>
      <c r="AV1238" s="73">
        <f t="shared" ca="1" si="564"/>
        <v>1.0090596596129187</v>
      </c>
      <c r="AW1238" s="74">
        <f ca="1">PRODUCT(AV$4:AV1238)</f>
        <v>64179.995973498284</v>
      </c>
      <c r="BO1238" s="70">
        <f t="shared" si="568"/>
        <v>1235</v>
      </c>
      <c r="BP1238" s="171">
        <f t="shared" ca="1" si="567"/>
        <v>0.1143</v>
      </c>
      <c r="BQ1238" s="172">
        <f t="shared" ca="1" si="565"/>
        <v>9.059659612918658E-3</v>
      </c>
      <c r="BR1238" s="172">
        <f t="shared" ca="1" si="569"/>
        <v>1.5581178914578491E-5</v>
      </c>
    </row>
    <row r="1239" spans="44:70">
      <c r="AR1239" s="69">
        <f t="shared" si="562"/>
        <v>103</v>
      </c>
      <c r="AS1239" s="70">
        <f t="shared" si="566"/>
        <v>1236</v>
      </c>
      <c r="AT1239" s="71">
        <f t="shared" ref="AT1239:AT1302" ca="1" si="570">(1-AU1239)*AT1238</f>
        <v>1.3968408210075101E-5</v>
      </c>
      <c r="AU1239" s="72">
        <f t="shared" ca="1" si="563"/>
        <v>9.059659612918658E-3</v>
      </c>
      <c r="AV1239" s="73">
        <f t="shared" ca="1" si="564"/>
        <v>1.0090596596129187</v>
      </c>
      <c r="AW1239" s="74">
        <f ca="1">PRODUCT(AV$4:AV1239)</f>
        <v>64761.444890976665</v>
      </c>
      <c r="BO1239" s="70">
        <f t="shared" si="568"/>
        <v>1236</v>
      </c>
      <c r="BP1239" s="171">
        <f t="shared" ca="1" si="567"/>
        <v>0.1143</v>
      </c>
      <c r="BQ1239" s="172">
        <f t="shared" ca="1" si="565"/>
        <v>9.059659612918658E-3</v>
      </c>
      <c r="BR1239" s="172">
        <f t="shared" ca="1" si="569"/>
        <v>1.544128611836046E-5</v>
      </c>
    </row>
    <row r="1240" spans="44:70">
      <c r="AR1240" s="69">
        <f t="shared" si="562"/>
        <v>104</v>
      </c>
      <c r="AS1240" s="70">
        <f t="shared" si="566"/>
        <v>1237</v>
      </c>
      <c r="AT1240" s="71">
        <f t="shared" ca="1" si="570"/>
        <v>1.3841859186357523E-5</v>
      </c>
      <c r="AU1240" s="72">
        <f t="shared" ca="1" si="563"/>
        <v>9.059659612918658E-3</v>
      </c>
      <c r="AV1240" s="73">
        <f t="shared" ca="1" si="564"/>
        <v>1.0090596596129187</v>
      </c>
      <c r="AW1240" s="74">
        <f ca="1">PRODUCT(AV$4:AV1240)</f>
        <v>65348.161537729706</v>
      </c>
      <c r="BO1240" s="70">
        <f t="shared" si="568"/>
        <v>1237</v>
      </c>
      <c r="BP1240" s="171">
        <f t="shared" ca="1" si="567"/>
        <v>0.1143</v>
      </c>
      <c r="BQ1240" s="172">
        <f t="shared" ca="1" si="565"/>
        <v>9.059659612918658E-3</v>
      </c>
      <c r="BR1240" s="172">
        <f t="shared" ca="1" si="569"/>
        <v>1.5302649324306383E-5</v>
      </c>
    </row>
    <row r="1241" spans="44:70">
      <c r="AR1241" s="69">
        <f t="shared" si="562"/>
        <v>104</v>
      </c>
      <c r="AS1241" s="70">
        <f t="shared" si="566"/>
        <v>1238</v>
      </c>
      <c r="AT1241" s="71">
        <f t="shared" ca="1" si="570"/>
        <v>1.3716456653719173E-5</v>
      </c>
      <c r="AU1241" s="72">
        <f t="shared" ca="1" si="563"/>
        <v>9.059659612918658E-3</v>
      </c>
      <c r="AV1241" s="73">
        <f t="shared" ca="1" si="564"/>
        <v>1.0090596596129187</v>
      </c>
      <c r="AW1241" s="74">
        <f ca="1">PRODUCT(AV$4:AV1241)</f>
        <v>65940.193637591554</v>
      </c>
      <c r="BO1241" s="70">
        <f t="shared" si="568"/>
        <v>1238</v>
      </c>
      <c r="BP1241" s="171">
        <f t="shared" ca="1" si="567"/>
        <v>0.1143</v>
      </c>
      <c r="BQ1241" s="172">
        <f t="shared" ca="1" si="565"/>
        <v>9.059659612918658E-3</v>
      </c>
      <c r="BR1241" s="172">
        <f t="shared" ca="1" si="569"/>
        <v>1.5165257255628048E-5</v>
      </c>
    </row>
    <row r="1242" spans="44:70">
      <c r="AR1242" s="69">
        <f t="shared" si="562"/>
        <v>104</v>
      </c>
      <c r="AS1242" s="70">
        <f t="shared" si="566"/>
        <v>1239</v>
      </c>
      <c r="AT1242" s="71">
        <f t="shared" ca="1" si="570"/>
        <v>1.3592190225341124E-5</v>
      </c>
      <c r="AU1242" s="72">
        <f t="shared" ca="1" si="563"/>
        <v>9.059659612918658E-3</v>
      </c>
      <c r="AV1242" s="73">
        <f t="shared" ca="1" si="564"/>
        <v>1.0090596596129187</v>
      </c>
      <c r="AW1242" s="74">
        <f ca="1">PRODUCT(AV$4:AV1242)</f>
        <v>66537.589346758075</v>
      </c>
      <c r="BO1242" s="70">
        <f t="shared" si="568"/>
        <v>1239</v>
      </c>
      <c r="BP1242" s="171">
        <f t="shared" ca="1" si="567"/>
        <v>0.1143</v>
      </c>
      <c r="BQ1242" s="172">
        <f t="shared" ca="1" si="565"/>
        <v>9.059659612918658E-3</v>
      </c>
      <c r="BR1242" s="172">
        <f t="shared" ca="1" si="569"/>
        <v>1.5029098736783841E-5</v>
      </c>
    </row>
    <row r="1243" spans="44:70">
      <c r="AR1243" s="69">
        <f t="shared" si="562"/>
        <v>104</v>
      </c>
      <c r="AS1243" s="70">
        <f t="shared" si="566"/>
        <v>1240</v>
      </c>
      <c r="AT1243" s="71">
        <f t="shared" ca="1" si="570"/>
        <v>1.3469049608505493E-5</v>
      </c>
      <c r="AU1243" s="72">
        <f t="shared" ca="1" si="563"/>
        <v>9.059659612918658E-3</v>
      </c>
      <c r="AV1243" s="73">
        <f t="shared" ca="1" si="564"/>
        <v>1.0090596596129187</v>
      </c>
      <c r="AW1243" s="74">
        <f ca="1">PRODUCT(AV$4:AV1243)</f>
        <v>67140.397257703866</v>
      </c>
      <c r="BO1243" s="70">
        <f t="shared" si="568"/>
        <v>1240</v>
      </c>
      <c r="BP1243" s="171">
        <f t="shared" ca="1" si="567"/>
        <v>0.1143</v>
      </c>
      <c r="BQ1243" s="172">
        <f t="shared" ca="1" si="565"/>
        <v>9.059659612918658E-3</v>
      </c>
      <c r="BR1243" s="172">
        <f t="shared" ca="1" si="569"/>
        <v>1.4894162692569728E-5</v>
      </c>
    </row>
    <row r="1244" spans="44:70">
      <c r="AR1244" s="69">
        <f t="shared" si="562"/>
        <v>104</v>
      </c>
      <c r="AS1244" s="70">
        <f t="shared" si="566"/>
        <v>1241</v>
      </c>
      <c r="AT1244" s="71">
        <f t="shared" ca="1" si="570"/>
        <v>1.3347024603742918E-5</v>
      </c>
      <c r="AU1244" s="72">
        <f t="shared" ca="1" si="563"/>
        <v>9.059659612918658E-3</v>
      </c>
      <c r="AV1244" s="73">
        <f t="shared" ca="1" si="564"/>
        <v>1.0090596596129187</v>
      </c>
      <c r="AW1244" s="74">
        <f ca="1">PRODUCT(AV$4:AV1244)</f>
        <v>67748.666403134805</v>
      </c>
      <c r="BO1244" s="70">
        <f t="shared" si="568"/>
        <v>1241</v>
      </c>
      <c r="BP1244" s="171">
        <f t="shared" ca="1" si="567"/>
        <v>0.1143</v>
      </c>
      <c r="BQ1244" s="172">
        <f t="shared" ca="1" si="565"/>
        <v>9.059659612918658E-3</v>
      </c>
      <c r="BR1244" s="172">
        <f t="shared" ca="1" si="569"/>
        <v>1.4760438147218389E-5</v>
      </c>
    </row>
    <row r="1245" spans="44:70">
      <c r="AR1245" s="69">
        <f t="shared" si="562"/>
        <v>104</v>
      </c>
      <c r="AS1245" s="70">
        <f t="shared" si="566"/>
        <v>1242</v>
      </c>
      <c r="AT1245" s="71">
        <f t="shared" ca="1" si="570"/>
        <v>1.3226105103987757E-5</v>
      </c>
      <c r="AU1245" s="72">
        <f t="shared" ca="1" si="563"/>
        <v>9.059659612918658E-3</v>
      </c>
      <c r="AV1245" s="73">
        <f t="shared" ca="1" si="564"/>
        <v>1.0090596596129187</v>
      </c>
      <c r="AW1245" s="74">
        <f ca="1">PRODUCT(AV$4:AV1245)</f>
        <v>68362.446259976379</v>
      </c>
      <c r="BO1245" s="70">
        <f t="shared" si="568"/>
        <v>1242</v>
      </c>
      <c r="BP1245" s="171">
        <f t="shared" ca="1" si="567"/>
        <v>0.1143</v>
      </c>
      <c r="BQ1245" s="172">
        <f t="shared" ca="1" si="565"/>
        <v>9.059659612918658E-3</v>
      </c>
      <c r="BR1245" s="172">
        <f t="shared" ca="1" si="569"/>
        <v>1.4627914223506449E-5</v>
      </c>
    </row>
    <row r="1246" spans="44:70">
      <c r="AR1246" s="69">
        <f t="shared" si="562"/>
        <v>104</v>
      </c>
      <c r="AS1246" s="70">
        <f t="shared" si="566"/>
        <v>1243</v>
      </c>
      <c r="AT1246" s="71">
        <f t="shared" ca="1" si="570"/>
        <v>1.3106281093740941E-5</v>
      </c>
      <c r="AU1246" s="72">
        <f t="shared" ca="1" si="563"/>
        <v>9.059659612918658E-3</v>
      </c>
      <c r="AV1246" s="73">
        <f t="shared" ca="1" si="564"/>
        <v>1.0090596596129187</v>
      </c>
      <c r="AW1246" s="74">
        <f ca="1">PRODUCT(AV$4:AV1246)</f>
        <v>68981.786753398206</v>
      </c>
      <c r="BO1246" s="70">
        <f t="shared" si="568"/>
        <v>1243</v>
      </c>
      <c r="BP1246" s="171">
        <f t="shared" ca="1" si="567"/>
        <v>0.1143</v>
      </c>
      <c r="BQ1246" s="172">
        <f t="shared" ca="1" si="565"/>
        <v>9.059659612918658E-3</v>
      </c>
      <c r="BR1246" s="172">
        <f t="shared" ca="1" si="569"/>
        <v>1.4496580141869714E-5</v>
      </c>
    </row>
    <row r="1247" spans="44:70">
      <c r="AR1247" s="69">
        <f t="shared" si="562"/>
        <v>104</v>
      </c>
      <c r="AS1247" s="70">
        <f t="shared" si="566"/>
        <v>1244</v>
      </c>
      <c r="AT1247" s="71">
        <f t="shared" ca="1" si="570"/>
        <v>1.2987542648240417E-5</v>
      </c>
      <c r="AU1247" s="72">
        <f t="shared" ca="1" si="563"/>
        <v>9.059659612918658E-3</v>
      </c>
      <c r="AV1247" s="73">
        <f t="shared" ca="1" si="564"/>
        <v>1.0090596596129187</v>
      </c>
      <c r="AW1247" s="74">
        <f ca="1">PRODUCT(AV$4:AV1247)</f>
        <v>69606.738260874932</v>
      </c>
      <c r="BO1247" s="70">
        <f t="shared" si="568"/>
        <v>1244</v>
      </c>
      <c r="BP1247" s="171">
        <f t="shared" ca="1" si="567"/>
        <v>0.1143</v>
      </c>
      <c r="BQ1247" s="172">
        <f t="shared" ca="1" si="565"/>
        <v>9.059659612918658E-3</v>
      </c>
      <c r="BR1247" s="172">
        <f t="shared" ca="1" si="569"/>
        <v>1.4366425219526356E-5</v>
      </c>
    </row>
    <row r="1248" spans="44:70">
      <c r="AR1248" s="69">
        <f t="shared" si="562"/>
        <v>104</v>
      </c>
      <c r="AS1248" s="70">
        <f t="shared" si="566"/>
        <v>1245</v>
      </c>
      <c r="AT1248" s="71">
        <f t="shared" ca="1" si="570"/>
        <v>1.2869879932639096E-5</v>
      </c>
      <c r="AU1248" s="72">
        <f t="shared" ca="1" si="563"/>
        <v>9.059659612918658E-3</v>
      </c>
      <c r="AV1248" s="73">
        <f t="shared" ca="1" si="564"/>
        <v>1.0090596596129187</v>
      </c>
      <c r="AW1248" s="74">
        <f ca="1">PRODUCT(AV$4:AV1248)</f>
        <v>70237.351616283981</v>
      </c>
      <c r="BO1248" s="70">
        <f t="shared" si="568"/>
        <v>1245</v>
      </c>
      <c r="BP1248" s="171">
        <f t="shared" ca="1" si="567"/>
        <v>0.1143</v>
      </c>
      <c r="BQ1248" s="172">
        <f t="shared" ca="1" si="565"/>
        <v>9.059659612918658E-3</v>
      </c>
      <c r="BR1248" s="172">
        <f t="shared" ca="1" si="569"/>
        <v>1.423743886960797E-5</v>
      </c>
    </row>
    <row r="1249" spans="44:70">
      <c r="AR1249" s="69">
        <f t="shared" si="562"/>
        <v>104</v>
      </c>
      <c r="AS1249" s="70">
        <f t="shared" si="566"/>
        <v>1246</v>
      </c>
      <c r="AT1249" s="71">
        <f t="shared" ca="1" si="570"/>
        <v>1.2753283201190253E-5</v>
      </c>
      <c r="AU1249" s="72">
        <f t="shared" ca="1" si="563"/>
        <v>9.059659612918658E-3</v>
      </c>
      <c r="AV1249" s="73">
        <f t="shared" ca="1" si="564"/>
        <v>1.0090596596129187</v>
      </c>
      <c r="AW1249" s="74">
        <f ca="1">PRODUCT(AV$4:AV1249)</f>
        <v>70873.678114040391</v>
      </c>
      <c r="BO1249" s="70">
        <f t="shared" si="568"/>
        <v>1246</v>
      </c>
      <c r="BP1249" s="171">
        <f t="shared" ca="1" si="567"/>
        <v>0.1143</v>
      </c>
      <c r="BQ1249" s="172">
        <f t="shared" ca="1" si="565"/>
        <v>9.059659612918658E-3</v>
      </c>
      <c r="BR1249" s="172">
        <f t="shared" ca="1" si="569"/>
        <v>1.4109610600298438E-5</v>
      </c>
    </row>
    <row r="1250" spans="44:70">
      <c r="AR1250" s="69">
        <f t="shared" si="562"/>
        <v>104</v>
      </c>
      <c r="AS1250" s="70">
        <f t="shared" si="566"/>
        <v>1247</v>
      </c>
      <c r="AT1250" s="71">
        <f t="shared" ca="1" si="570"/>
        <v>1.2637742796440316E-5</v>
      </c>
      <c r="AU1250" s="72">
        <f t="shared" ca="1" si="563"/>
        <v>9.059659612918658E-3</v>
      </c>
      <c r="AV1250" s="73">
        <f t="shared" ca="1" si="564"/>
        <v>1.0090596596129187</v>
      </c>
      <c r="AW1250" s="74">
        <f ca="1">PRODUCT(AV$4:AV1250)</f>
        <v>71515.769513269159</v>
      </c>
      <c r="BO1250" s="70">
        <f t="shared" si="568"/>
        <v>1247</v>
      </c>
      <c r="BP1250" s="171">
        <f t="shared" ca="1" si="567"/>
        <v>0.1143</v>
      </c>
      <c r="BQ1250" s="172">
        <f t="shared" ca="1" si="565"/>
        <v>9.059659612918658E-3</v>
      </c>
      <c r="BR1250" s="172">
        <f t="shared" ca="1" si="569"/>
        <v>1.3982930013980511E-5</v>
      </c>
    </row>
    <row r="1251" spans="44:70">
      <c r="AR1251" s="69">
        <f t="shared" si="562"/>
        <v>104</v>
      </c>
      <c r="AS1251" s="70">
        <f t="shared" si="566"/>
        <v>1248</v>
      </c>
      <c r="AT1251" s="71">
        <f t="shared" ca="1" si="570"/>
        <v>1.2523249148428951E-5</v>
      </c>
      <c r="AU1251" s="72">
        <f t="shared" ca="1" si="563"/>
        <v>9.059659612918658E-3</v>
      </c>
      <c r="AV1251" s="73">
        <f t="shared" ca="1" si="564"/>
        <v>1.0090596596129187</v>
      </c>
      <c r="AW1251" s="74">
        <f ca="1">PRODUCT(AV$4:AV1251)</f>
        <v>72163.678042015323</v>
      </c>
      <c r="BO1251" s="70">
        <f t="shared" si="568"/>
        <v>1248</v>
      </c>
      <c r="BP1251" s="171">
        <f t="shared" ca="1" si="567"/>
        <v>0.1143</v>
      </c>
      <c r="BQ1251" s="172">
        <f t="shared" ca="1" si="565"/>
        <v>9.059659612918658E-3</v>
      </c>
      <c r="BR1251" s="172">
        <f t="shared" ca="1" si="569"/>
        <v>1.3857386806390067E-5</v>
      </c>
    </row>
    <row r="1252" spans="44:70">
      <c r="AR1252" s="69">
        <f t="shared" si="562"/>
        <v>105</v>
      </c>
      <c r="AS1252" s="70">
        <f t="shared" si="566"/>
        <v>1249</v>
      </c>
      <c r="AT1252" s="71">
        <f t="shared" ca="1" si="570"/>
        <v>1.2409792773896412E-5</v>
      </c>
      <c r="AU1252" s="72">
        <f t="shared" ca="1" si="563"/>
        <v>9.059659612918658E-3</v>
      </c>
      <c r="AV1252" s="73">
        <f t="shared" ca="1" si="564"/>
        <v>1.0090596596129187</v>
      </c>
      <c r="AW1252" s="74">
        <f ca="1">PRODUCT(AV$4:AV1252)</f>
        <v>72817.456401492236</v>
      </c>
      <c r="BO1252" s="70">
        <f t="shared" si="568"/>
        <v>1249</v>
      </c>
      <c r="BP1252" s="171">
        <f t="shared" ca="1" si="567"/>
        <v>0.1143</v>
      </c>
      <c r="BQ1252" s="172">
        <f t="shared" ca="1" si="565"/>
        <v>9.059659612918658E-3</v>
      </c>
      <c r="BR1252" s="172">
        <f t="shared" ca="1" si="569"/>
        <v>1.3732970765777956E-5</v>
      </c>
    </row>
    <row r="1253" spans="44:70">
      <c r="AR1253" s="69">
        <f t="shared" si="562"/>
        <v>105</v>
      </c>
      <c r="AS1253" s="70">
        <f t="shared" si="566"/>
        <v>1250</v>
      </c>
      <c r="AT1253" s="71">
        <f t="shared" ca="1" si="570"/>
        <v>1.2297364275498052E-5</v>
      </c>
      <c r="AU1253" s="72">
        <f t="shared" ca="1" si="563"/>
        <v>9.059659612918658E-3</v>
      </c>
      <c r="AV1253" s="73">
        <f t="shared" ca="1" si="564"/>
        <v>1.0090596596129187</v>
      </c>
      <c r="AW1253" s="74">
        <f ca="1">PRODUCT(AV$4:AV1253)</f>
        <v>73477.1577703683</v>
      </c>
      <c r="BO1253" s="70">
        <f t="shared" si="568"/>
        <v>1250</v>
      </c>
      <c r="BP1253" s="171">
        <f t="shared" ca="1" si="567"/>
        <v>0.1143</v>
      </c>
      <c r="BQ1253" s="172">
        <f t="shared" ca="1" si="565"/>
        <v>9.059659612918658E-3</v>
      </c>
      <c r="BR1253" s="172">
        <f t="shared" ca="1" si="569"/>
        <v>1.360967177207937E-5</v>
      </c>
    </row>
    <row r="1254" spans="44:70">
      <c r="AR1254" s="69">
        <f t="shared" si="562"/>
        <v>105</v>
      </c>
      <c r="AS1254" s="70">
        <f t="shared" si="566"/>
        <v>1251</v>
      </c>
      <c r="AT1254" s="71">
        <f t="shared" ca="1" si="570"/>
        <v>1.2185954341025974E-5</v>
      </c>
      <c r="AU1254" s="72">
        <f t="shared" ca="1" si="563"/>
        <v>9.059659612918658E-3</v>
      </c>
      <c r="AV1254" s="73">
        <f t="shared" ca="1" si="564"/>
        <v>1.0090596596129187</v>
      </c>
      <c r="AW1254" s="74">
        <f ca="1">PRODUCT(AV$4:AV1254)</f>
        <v>74142.835809092561</v>
      </c>
      <c r="BO1254" s="70">
        <f t="shared" si="568"/>
        <v>1251</v>
      </c>
      <c r="BP1254" s="171">
        <f t="shared" ca="1" si="567"/>
        <v>0.1143</v>
      </c>
      <c r="BQ1254" s="172">
        <f t="shared" ca="1" si="565"/>
        <v>9.059659612918658E-3</v>
      </c>
      <c r="BR1254" s="172">
        <f t="shared" ca="1" si="569"/>
        <v>1.348747979609067E-5</v>
      </c>
    </row>
    <row r="1255" spans="44:70">
      <c r="AR1255" s="69">
        <f t="shared" si="562"/>
        <v>105</v>
      </c>
      <c r="AS1255" s="70">
        <f t="shared" si="566"/>
        <v>1252</v>
      </c>
      <c r="AT1255" s="71">
        <f t="shared" ca="1" si="570"/>
        <v>1.207555374263771E-5</v>
      </c>
      <c r="AU1255" s="72">
        <f t="shared" ca="1" si="563"/>
        <v>9.059659612918658E-3</v>
      </c>
      <c r="AV1255" s="73">
        <f t="shared" ca="1" si="564"/>
        <v>1.0090596596129187</v>
      </c>
      <c r="AW1255" s="74">
        <f ca="1">PRODUCT(AV$4:AV1255)</f>
        <v>74814.544664259462</v>
      </c>
      <c r="BO1255" s="70">
        <f t="shared" si="568"/>
        <v>1252</v>
      </c>
      <c r="BP1255" s="171">
        <f t="shared" ca="1" si="567"/>
        <v>0.1143</v>
      </c>
      <c r="BQ1255" s="172">
        <f t="shared" ca="1" si="565"/>
        <v>9.059659612918658E-3</v>
      </c>
      <c r="BR1255" s="172">
        <f t="shared" ca="1" si="569"/>
        <v>1.3366384898653613E-5</v>
      </c>
    </row>
    <row r="1256" spans="44:70">
      <c r="AR1256" s="69">
        <f t="shared" si="562"/>
        <v>105</v>
      </c>
      <c r="AS1256" s="70">
        <f t="shared" si="566"/>
        <v>1253</v>
      </c>
      <c r="AT1256" s="71">
        <f t="shared" ca="1" si="570"/>
        <v>1.1966153336091906E-5</v>
      </c>
      <c r="AU1256" s="72">
        <f t="shared" ca="1" si="563"/>
        <v>9.059659612918658E-3</v>
      </c>
      <c r="AV1256" s="73">
        <f t="shared" ca="1" si="564"/>
        <v>1.0090596596129187</v>
      </c>
      <c r="AW1256" s="74">
        <f ca="1">PRODUCT(AV$4:AV1256)</f>
        <v>75492.338973013146</v>
      </c>
      <c r="BO1256" s="70">
        <f t="shared" si="568"/>
        <v>1253</v>
      </c>
      <c r="BP1256" s="171">
        <f t="shared" ca="1" si="567"/>
        <v>0.1143</v>
      </c>
      <c r="BQ1256" s="172">
        <f t="shared" ca="1" si="565"/>
        <v>9.059659612918658E-3</v>
      </c>
      <c r="BR1256" s="172">
        <f t="shared" ca="1" si="569"/>
        <v>1.3246377229846884E-5</v>
      </c>
    </row>
    <row r="1257" spans="44:70">
      <c r="AR1257" s="69">
        <f t="shared" si="562"/>
        <v>105</v>
      </c>
      <c r="AS1257" s="70">
        <f t="shared" si="566"/>
        <v>1254</v>
      </c>
      <c r="AT1257" s="71">
        <f t="shared" ca="1" si="570"/>
        <v>1.1857744059990922E-5</v>
      </c>
      <c r="AU1257" s="72">
        <f t="shared" ca="1" si="563"/>
        <v>9.059659612918658E-3</v>
      </c>
      <c r="AV1257" s="73">
        <f t="shared" ca="1" si="564"/>
        <v>1.0090596596129187</v>
      </c>
      <c r="AW1257" s="74">
        <f ca="1">PRODUCT(AV$4:AV1257)</f>
        <v>76176.27386749172</v>
      </c>
      <c r="BO1257" s="70">
        <f t="shared" si="568"/>
        <v>1254</v>
      </c>
      <c r="BP1257" s="171">
        <f t="shared" ca="1" si="567"/>
        <v>0.1143</v>
      </c>
      <c r="BQ1257" s="172">
        <f t="shared" ca="1" si="565"/>
        <v>9.059659612918658E-3</v>
      </c>
      <c r="BR1257" s="172">
        <f t="shared" ca="1" si="569"/>
        <v>1.3127447028184909E-5</v>
      </c>
    </row>
    <row r="1258" spans="44:70">
      <c r="AR1258" s="69">
        <f t="shared" si="562"/>
        <v>105</v>
      </c>
      <c r="AS1258" s="70">
        <f t="shared" si="566"/>
        <v>1255</v>
      </c>
      <c r="AT1258" s="71">
        <f t="shared" ca="1" si="570"/>
        <v>1.1750316935030296E-5</v>
      </c>
      <c r="AU1258" s="72">
        <f t="shared" ca="1" si="563"/>
        <v>9.059659612918658E-3</v>
      </c>
      <c r="AV1258" s="73">
        <f t="shared" ca="1" si="564"/>
        <v>1.0090596596129187</v>
      </c>
      <c r="AW1258" s="74">
        <f ca="1">PRODUCT(AV$4:AV1258)</f>
        <v>76866.404979311672</v>
      </c>
      <c r="BO1258" s="70">
        <f t="shared" si="568"/>
        <v>1255</v>
      </c>
      <c r="BP1258" s="171">
        <f t="shared" ca="1" si="567"/>
        <v>0.1143</v>
      </c>
      <c r="BQ1258" s="172">
        <f t="shared" ca="1" si="565"/>
        <v>9.059659612918658E-3</v>
      </c>
      <c r="BR1258" s="172">
        <f t="shared" ca="1" si="569"/>
        <v>1.3009584619823843E-5</v>
      </c>
    </row>
    <row r="1259" spans="44:70">
      <c r="AR1259" s="69">
        <f t="shared" si="562"/>
        <v>105</v>
      </c>
      <c r="AS1259" s="70">
        <f t="shared" si="566"/>
        <v>1256</v>
      </c>
      <c r="AT1259" s="71">
        <f t="shared" ca="1" si="570"/>
        <v>1.1643863063255009E-5</v>
      </c>
      <c r="AU1259" s="72">
        <f t="shared" ca="1" si="563"/>
        <v>9.059659612918658E-3</v>
      </c>
      <c r="AV1259" s="73">
        <f t="shared" ca="1" si="564"/>
        <v>1.0090596596129187</v>
      </c>
      <c r="AW1259" s="74">
        <f ca="1">PRODUCT(AV$4:AV1259)</f>
        <v>77562.788444092992</v>
      </c>
      <c r="BO1259" s="70">
        <f t="shared" si="568"/>
        <v>1256</v>
      </c>
      <c r="BP1259" s="171">
        <f t="shared" ca="1" si="567"/>
        <v>0.1143</v>
      </c>
      <c r="BQ1259" s="172">
        <f t="shared" ca="1" si="565"/>
        <v>9.059659612918658E-3</v>
      </c>
      <c r="BR1259" s="172">
        <f t="shared" ca="1" si="569"/>
        <v>1.2892780417774701E-5</v>
      </c>
    </row>
    <row r="1260" spans="44:70">
      <c r="AR1260" s="69">
        <f t="shared" si="562"/>
        <v>105</v>
      </c>
      <c r="AS1260" s="70">
        <f t="shared" si="566"/>
        <v>1257</v>
      </c>
      <c r="AT1260" s="71">
        <f t="shared" ca="1" si="570"/>
        <v>1.1538373627322481E-5</v>
      </c>
      <c r="AU1260" s="72">
        <f t="shared" ca="1" si="563"/>
        <v>9.059659612918658E-3</v>
      </c>
      <c r="AV1260" s="73">
        <f t="shared" ca="1" si="564"/>
        <v>1.0090596596129187</v>
      </c>
      <c r="AW1260" s="74">
        <f ca="1">PRODUCT(AV$4:AV1260)</f>
        <v>78265.480906025288</v>
      </c>
      <c r="BO1260" s="70">
        <f t="shared" si="568"/>
        <v>1257</v>
      </c>
      <c r="BP1260" s="171">
        <f t="shared" ca="1" si="567"/>
        <v>0.1143</v>
      </c>
      <c r="BQ1260" s="172">
        <f t="shared" ca="1" si="565"/>
        <v>9.059659612918658E-3</v>
      </c>
      <c r="BR1260" s="172">
        <f t="shared" ca="1" si="569"/>
        <v>1.2777024921123543E-5</v>
      </c>
    </row>
    <row r="1261" spans="44:70">
      <c r="AR1261" s="69">
        <f t="shared" si="562"/>
        <v>105</v>
      </c>
      <c r="AS1261" s="70">
        <f t="shared" si="566"/>
        <v>1258</v>
      </c>
      <c r="AT1261" s="71">
        <f t="shared" ca="1" si="570"/>
        <v>1.1433839889772262E-5</v>
      </c>
      <c r="AU1261" s="72">
        <f t="shared" ca="1" si="563"/>
        <v>9.059659612918658E-3</v>
      </c>
      <c r="AV1261" s="73">
        <f t="shared" ca="1" si="564"/>
        <v>1.0090596596129187</v>
      </c>
      <c r="AW1261" s="74">
        <f ca="1">PRODUCT(AV$4:AV1261)</f>
        <v>78974.539522475257</v>
      </c>
      <c r="BO1261" s="70">
        <f t="shared" si="568"/>
        <v>1258</v>
      </c>
      <c r="BP1261" s="171">
        <f t="shared" ca="1" si="567"/>
        <v>0.1143</v>
      </c>
      <c r="BQ1261" s="172">
        <f t="shared" ca="1" si="565"/>
        <v>9.059659612918658E-3</v>
      </c>
      <c r="BR1261" s="172">
        <f t="shared" ca="1" si="569"/>
        <v>1.2662308714258665E-5</v>
      </c>
    </row>
    <row r="1262" spans="44:70">
      <c r="AR1262" s="69">
        <f t="shared" si="562"/>
        <v>105</v>
      </c>
      <c r="AS1262" s="70">
        <f t="shared" si="566"/>
        <v>1259</v>
      </c>
      <c r="AT1262" s="71">
        <f t="shared" ca="1" si="570"/>
        <v>1.1330253192302314E-5</v>
      </c>
      <c r="AU1262" s="72">
        <f t="shared" ca="1" si="563"/>
        <v>9.059659612918658E-3</v>
      </c>
      <c r="AV1262" s="73">
        <f t="shared" ca="1" si="564"/>
        <v>1.0090596596129187</v>
      </c>
      <c r="AW1262" s="74">
        <f ca="1">PRODUCT(AV$4:AV1262)</f>
        <v>79690.021968635876</v>
      </c>
      <c r="BO1262" s="70">
        <f t="shared" si="568"/>
        <v>1259</v>
      </c>
      <c r="BP1262" s="171">
        <f t="shared" ca="1" si="567"/>
        <v>0.1143</v>
      </c>
      <c r="BQ1262" s="172">
        <f t="shared" ca="1" si="565"/>
        <v>9.059659612918658E-3</v>
      </c>
      <c r="BR1262" s="172">
        <f t="shared" ca="1" si="569"/>
        <v>1.2548622466104732E-5</v>
      </c>
    </row>
    <row r="1263" spans="44:70">
      <c r="AR1263" s="69">
        <f t="shared" si="562"/>
        <v>105</v>
      </c>
      <c r="AS1263" s="70">
        <f t="shared" si="566"/>
        <v>1260</v>
      </c>
      <c r="AT1263" s="71">
        <f t="shared" ca="1" si="570"/>
        <v>1.1227604955051871E-5</v>
      </c>
      <c r="AU1263" s="72">
        <f t="shared" ca="1" si="563"/>
        <v>9.059659612918658E-3</v>
      </c>
      <c r="AV1263" s="73">
        <f t="shared" ca="1" si="564"/>
        <v>1.0090596596129187</v>
      </c>
      <c r="AW1263" s="74">
        <f ca="1">PRODUCT(AV$4:AV1263)</f>
        <v>80411.98644221772</v>
      </c>
      <c r="BO1263" s="70">
        <f t="shared" si="568"/>
        <v>1260</v>
      </c>
      <c r="BP1263" s="171">
        <f t="shared" ca="1" si="567"/>
        <v>0.1143</v>
      </c>
      <c r="BQ1263" s="172">
        <f t="shared" ca="1" si="565"/>
        <v>9.059659612918658E-3</v>
      </c>
      <c r="BR1263" s="172">
        <f t="shared" ca="1" si="569"/>
        <v>1.2435956929363779E-5</v>
      </c>
    </row>
    <row r="1264" spans="44:70">
      <c r="AR1264" s="69">
        <f t="shared" si="562"/>
        <v>106</v>
      </c>
      <c r="AS1264" s="70">
        <f t="shared" si="566"/>
        <v>1261</v>
      </c>
      <c r="AT1264" s="71">
        <f t="shared" ca="1" si="570"/>
        <v>1.1125886675890782E-5</v>
      </c>
      <c r="AU1264" s="72">
        <f t="shared" ca="1" si="563"/>
        <v>9.059659612918658E-3</v>
      </c>
      <c r="AV1264" s="73">
        <f t="shared" ca="1" si="564"/>
        <v>1.0090596596129187</v>
      </c>
      <c r="AW1264" s="74">
        <f ca="1">PRODUCT(AV$4:AV1264)</f>
        <v>81140.491668182847</v>
      </c>
      <c r="BO1264" s="70">
        <f t="shared" si="568"/>
        <v>1261</v>
      </c>
      <c r="BP1264" s="171">
        <f t="shared" ca="1" si="567"/>
        <v>0.1143</v>
      </c>
      <c r="BQ1264" s="172">
        <f t="shared" ca="1" si="565"/>
        <v>9.059659612918658E-3</v>
      </c>
      <c r="BR1264" s="172">
        <f t="shared" ca="1" si="569"/>
        <v>1.2324302939763033E-5</v>
      </c>
    </row>
    <row r="1265" spans="44:70">
      <c r="AR1265" s="69">
        <f t="shared" si="562"/>
        <v>106</v>
      </c>
      <c r="AS1265" s="70">
        <f t="shared" si="566"/>
        <v>1262</v>
      </c>
      <c r="AT1265" s="71">
        <f t="shared" ca="1" si="570"/>
        <v>1.1025089929715305E-5</v>
      </c>
      <c r="AU1265" s="72">
        <f t="shared" ca="1" si="563"/>
        <v>9.059659612918658E-3</v>
      </c>
      <c r="AV1265" s="73">
        <f t="shared" ca="1" si="564"/>
        <v>1.0090596596129187</v>
      </c>
      <c r="AW1265" s="74">
        <f ca="1">PRODUCT(AV$4:AV1265)</f>
        <v>81875.596903521451</v>
      </c>
      <c r="BO1265" s="70">
        <f t="shared" si="568"/>
        <v>1262</v>
      </c>
      <c r="BP1265" s="171">
        <f t="shared" ca="1" si="567"/>
        <v>0.1143</v>
      </c>
      <c r="BQ1265" s="172">
        <f t="shared" ca="1" si="565"/>
        <v>9.059659612918658E-3</v>
      </c>
      <c r="BR1265" s="172">
        <f t="shared" ca="1" si="569"/>
        <v>1.2213651415309487E-5</v>
      </c>
    </row>
    <row r="1266" spans="44:70">
      <c r="AR1266" s="69">
        <f t="shared" si="562"/>
        <v>106</v>
      </c>
      <c r="AS1266" s="70">
        <f t="shared" si="566"/>
        <v>1263</v>
      </c>
      <c r="AT1266" s="71">
        <f t="shared" ca="1" si="570"/>
        <v>1.0925206367750267E-5</v>
      </c>
      <c r="AU1266" s="72">
        <f t="shared" ca="1" si="563"/>
        <v>9.059659612918658E-3</v>
      </c>
      <c r="AV1266" s="73">
        <f t="shared" ca="1" si="564"/>
        <v>1.0090596596129187</v>
      </c>
      <c r="AW1266" s="74">
        <f ca="1">PRODUCT(AV$4:AV1266)</f>
        <v>82617.36194207189</v>
      </c>
      <c r="BO1266" s="70">
        <f t="shared" si="568"/>
        <v>1263</v>
      </c>
      <c r="BP1266" s="171">
        <f t="shared" ca="1" si="567"/>
        <v>0.1143</v>
      </c>
      <c r="BQ1266" s="172">
        <f t="shared" ca="1" si="565"/>
        <v>9.059659612918658E-3</v>
      </c>
      <c r="BR1266" s="172">
        <f t="shared" ca="1" si="569"/>
        <v>1.2103993355551165E-5</v>
      </c>
    </row>
    <row r="1267" spans="44:70">
      <c r="AR1267" s="69">
        <f t="shared" si="562"/>
        <v>106</v>
      </c>
      <c r="AS1267" s="70">
        <f t="shared" si="566"/>
        <v>1264</v>
      </c>
      <c r="AT1267" s="71">
        <f t="shared" ca="1" si="570"/>
        <v>1.0826227716857558E-5</v>
      </c>
      <c r="AU1267" s="72">
        <f t="shared" ca="1" si="563"/>
        <v>9.059659612918658E-3</v>
      </c>
      <c r="AV1267" s="73">
        <f t="shared" ca="1" si="564"/>
        <v>1.0090596596129187</v>
      </c>
      <c r="AW1267" s="74">
        <f ca="1">PRODUCT(AV$4:AV1267)</f>
        <v>83365.847119384358</v>
      </c>
      <c r="BO1267" s="70">
        <f t="shared" si="568"/>
        <v>1264</v>
      </c>
      <c r="BP1267" s="171">
        <f t="shared" ca="1" si="567"/>
        <v>0.1143</v>
      </c>
      <c r="BQ1267" s="172">
        <f t="shared" ca="1" si="565"/>
        <v>9.059659612918658E-3</v>
      </c>
      <c r="BR1267" s="172">
        <f t="shared" ca="1" si="569"/>
        <v>1.199531984084502E-5</v>
      </c>
    </row>
    <row r="1268" spans="44:70">
      <c r="AR1268" s="69">
        <f t="shared" si="562"/>
        <v>106</v>
      </c>
      <c r="AS1268" s="70">
        <f t="shared" si="566"/>
        <v>1265</v>
      </c>
      <c r="AT1268" s="71">
        <f t="shared" ca="1" si="570"/>
        <v>1.0728145778850882E-5</v>
      </c>
      <c r="AU1268" s="72">
        <f t="shared" ca="1" si="563"/>
        <v>9.059659612918658E-3</v>
      </c>
      <c r="AV1268" s="73">
        <f t="shared" ca="1" si="564"/>
        <v>1.0090596596129187</v>
      </c>
      <c r="AW1268" s="74">
        <f ca="1">PRODUCT(AV$4:AV1268)</f>
        <v>84121.113317628595</v>
      </c>
      <c r="BO1268" s="70">
        <f t="shared" si="568"/>
        <v>1265</v>
      </c>
      <c r="BP1268" s="171">
        <f t="shared" ca="1" si="567"/>
        <v>0.1143</v>
      </c>
      <c r="BQ1268" s="172">
        <f t="shared" ca="1" si="565"/>
        <v>9.059659612918658E-3</v>
      </c>
      <c r="BR1268" s="172">
        <f t="shared" ca="1" si="569"/>
        <v>1.1887622031631407E-5</v>
      </c>
    </row>
    <row r="1269" spans="44:70">
      <c r="AR1269" s="69">
        <f t="shared" si="562"/>
        <v>106</v>
      </c>
      <c r="AS1269" s="70">
        <f t="shared" si="566"/>
        <v>1266</v>
      </c>
      <c r="AT1269" s="71">
        <f t="shared" ca="1" si="570"/>
        <v>1.0630952429816724E-5</v>
      </c>
      <c r="AU1269" s="72">
        <f t="shared" ca="1" si="563"/>
        <v>9.059659612918658E-3</v>
      </c>
      <c r="AV1269" s="73">
        <f t="shared" ca="1" si="564"/>
        <v>1.0090596596129187</v>
      </c>
      <c r="AW1269" s="74">
        <f ca="1">PRODUCT(AV$4:AV1269)</f>
        <v>84883.221970546074</v>
      </c>
      <c r="BO1269" s="70">
        <f t="shared" si="568"/>
        <v>1266</v>
      </c>
      <c r="BP1269" s="171">
        <f t="shared" ca="1" si="567"/>
        <v>0.1143</v>
      </c>
      <c r="BQ1269" s="172">
        <f t="shared" ca="1" si="565"/>
        <v>9.059659612918658E-3</v>
      </c>
      <c r="BR1269" s="172">
        <f t="shared" ca="1" si="569"/>
        <v>1.1780891167715068E-5</v>
      </c>
    </row>
    <row r="1270" spans="44:70">
      <c r="AR1270" s="69">
        <f t="shared" si="562"/>
        <v>106</v>
      </c>
      <c r="AS1270" s="70">
        <f t="shared" si="566"/>
        <v>1267</v>
      </c>
      <c r="AT1270" s="71">
        <f t="shared" ca="1" si="570"/>
        <v>1.0534639619441455E-5</v>
      </c>
      <c r="AU1270" s="72">
        <f t="shared" ca="1" si="563"/>
        <v>9.059659612918658E-3</v>
      </c>
      <c r="AV1270" s="73">
        <f t="shared" ca="1" si="564"/>
        <v>1.0090596596129187</v>
      </c>
      <c r="AW1270" s="74">
        <f ca="1">PRODUCT(AV$4:AV1270)</f>
        <v>85652.235068447044</v>
      </c>
      <c r="BO1270" s="70">
        <f t="shared" si="568"/>
        <v>1267</v>
      </c>
      <c r="BP1270" s="171">
        <f t="shared" ca="1" si="567"/>
        <v>0.1143</v>
      </c>
      <c r="BQ1270" s="172">
        <f t="shared" ca="1" si="565"/>
        <v>9.059659612918658E-3</v>
      </c>
      <c r="BR1270" s="172">
        <f t="shared" ca="1" si="569"/>
        <v>1.1675118567552575E-5</v>
      </c>
    </row>
    <row r="1271" spans="44:70">
      <c r="AR1271" s="69">
        <f t="shared" si="562"/>
        <v>106</v>
      </c>
      <c r="AS1271" s="70">
        <f t="shared" si="566"/>
        <v>1268</v>
      </c>
      <c r="AT1271" s="71">
        <f t="shared" ca="1" si="570"/>
        <v>1.0439199370344548E-5</v>
      </c>
      <c r="AU1271" s="72">
        <f t="shared" ca="1" si="563"/>
        <v>9.059659612918658E-3</v>
      </c>
      <c r="AV1271" s="73">
        <f t="shared" ca="1" si="564"/>
        <v>1.0090596596129187</v>
      </c>
      <c r="AW1271" s="74">
        <f ca="1">PRODUCT(AV$4:AV1271)</f>
        <v>86428.215163252869</v>
      </c>
      <c r="BO1271" s="70">
        <f t="shared" si="568"/>
        <v>1268</v>
      </c>
      <c r="BP1271" s="171">
        <f t="shared" ca="1" si="567"/>
        <v>0.1143</v>
      </c>
      <c r="BQ1271" s="172">
        <f t="shared" ca="1" si="565"/>
        <v>9.059659612918658E-3</v>
      </c>
      <c r="BR1271" s="172">
        <f t="shared" ca="1" si="569"/>
        <v>1.1570295627546166E-5</v>
      </c>
    </row>
    <row r="1272" spans="44:70">
      <c r="AR1272" s="69">
        <f t="shared" si="562"/>
        <v>106</v>
      </c>
      <c r="AS1272" s="70">
        <f t="shared" si="566"/>
        <v>1269</v>
      </c>
      <c r="AT1272" s="71">
        <f t="shared" ca="1" si="570"/>
        <v>1.0344623777417832E-5</v>
      </c>
      <c r="AU1272" s="72">
        <f t="shared" ca="1" si="563"/>
        <v>9.059659612918658E-3</v>
      </c>
      <c r="AV1272" s="73">
        <f t="shared" ca="1" si="564"/>
        <v>1.0090596596129187</v>
      </c>
      <c r="AW1272" s="74">
        <f ca="1">PRODUCT(AV$4:AV1272)</f>
        <v>87211.225373584035</v>
      </c>
      <c r="BO1272" s="70">
        <f t="shared" si="568"/>
        <v>1269</v>
      </c>
      <c r="BP1272" s="171">
        <f t="shared" ca="1" si="567"/>
        <v>0.1143</v>
      </c>
      <c r="BQ1272" s="172">
        <f t="shared" ca="1" si="565"/>
        <v>9.059659612918658E-3</v>
      </c>
      <c r="BR1272" s="172">
        <f t="shared" ca="1" si="569"/>
        <v>1.1466413821343925E-5</v>
      </c>
    </row>
    <row r="1273" spans="44:70">
      <c r="AR1273" s="69">
        <f t="shared" si="562"/>
        <v>106</v>
      </c>
      <c r="AS1273" s="70">
        <f t="shared" si="566"/>
        <v>1270</v>
      </c>
      <c r="AT1273" s="71">
        <f t="shared" ca="1" si="570"/>
        <v>1.0250905007170722E-5</v>
      </c>
      <c r="AU1273" s="72">
        <f t="shared" ca="1" si="563"/>
        <v>9.059659612918658E-3</v>
      </c>
      <c r="AV1273" s="73">
        <f t="shared" ca="1" si="564"/>
        <v>1.0090596596129187</v>
      </c>
      <c r="AW1273" s="74">
        <f ca="1">PRODUCT(AV$4:AV1273)</f>
        <v>88001.329389894236</v>
      </c>
      <c r="BO1273" s="70">
        <f t="shared" si="568"/>
        <v>1270</v>
      </c>
      <c r="BP1273" s="171">
        <f t="shared" ca="1" si="567"/>
        <v>0.1143</v>
      </c>
      <c r="BQ1273" s="172">
        <f t="shared" ca="1" si="565"/>
        <v>9.059659612918658E-3</v>
      </c>
      <c r="BR1273" s="172">
        <f t="shared" ca="1" si="569"/>
        <v>1.1363464699146243E-5</v>
      </c>
    </row>
    <row r="1274" spans="44:70">
      <c r="AR1274" s="69">
        <f t="shared" si="562"/>
        <v>106</v>
      </c>
      <c r="AS1274" s="70">
        <f t="shared" si="566"/>
        <v>1271</v>
      </c>
      <c r="AT1274" s="71">
        <f t="shared" ca="1" si="570"/>
        <v>1.0158035297081393E-5</v>
      </c>
      <c r="AU1274" s="72">
        <f t="shared" ca="1" si="563"/>
        <v>9.059659612918658E-3</v>
      </c>
      <c r="AV1274" s="73">
        <f t="shared" ca="1" si="564"/>
        <v>1.0090596596129187</v>
      </c>
      <c r="AW1274" s="74">
        <f ca="1">PRODUCT(AV$4:AV1274)</f>
        <v>88798.591479651019</v>
      </c>
      <c r="BO1274" s="70">
        <f t="shared" si="568"/>
        <v>1271</v>
      </c>
      <c r="BP1274" s="171">
        <f t="shared" ca="1" si="567"/>
        <v>0.1143</v>
      </c>
      <c r="BQ1274" s="172">
        <f t="shared" ca="1" si="565"/>
        <v>9.059659612918658E-3</v>
      </c>
      <c r="BR1274" s="172">
        <f t="shared" ca="1" si="569"/>
        <v>1.126143988701851E-5</v>
      </c>
    </row>
    <row r="1275" spans="44:70">
      <c r="AR1275" s="69">
        <f t="shared" si="562"/>
        <v>106</v>
      </c>
      <c r="AS1275" s="70">
        <f t="shared" si="566"/>
        <v>1272</v>
      </c>
      <c r="AT1275" s="71">
        <f t="shared" ca="1" si="570"/>
        <v>1.0066006954953823E-5</v>
      </c>
      <c r="AU1275" s="72">
        <f t="shared" ca="1" si="563"/>
        <v>9.059659612918658E-3</v>
      </c>
      <c r="AV1275" s="73">
        <f t="shared" ca="1" si="564"/>
        <v>1.0090596596129187</v>
      </c>
      <c r="AW1275" s="74">
        <f ca="1">PRODUCT(AV$4:AV1275)</f>
        <v>89603.076492563283</v>
      </c>
      <c r="BO1275" s="70">
        <f t="shared" si="568"/>
        <v>1272</v>
      </c>
      <c r="BP1275" s="171">
        <f t="shared" ca="1" si="567"/>
        <v>0.1143</v>
      </c>
      <c r="BQ1275" s="172">
        <f t="shared" ca="1" si="565"/>
        <v>9.059659612918658E-3</v>
      </c>
      <c r="BR1275" s="172">
        <f t="shared" ca="1" si="569"/>
        <v>1.1160331086209974E-5</v>
      </c>
    </row>
    <row r="1276" spans="44:70">
      <c r="AR1276" s="69">
        <f t="shared" si="562"/>
        <v>107</v>
      </c>
      <c r="AS1276" s="70">
        <f t="shared" si="566"/>
        <v>1273</v>
      </c>
      <c r="AT1276" s="71">
        <f t="shared" ca="1" si="570"/>
        <v>9.9748123582806702E-6</v>
      </c>
      <c r="AU1276" s="72">
        <f t="shared" ca="1" si="563"/>
        <v>9.059659612918658E-3</v>
      </c>
      <c r="AV1276" s="73">
        <f t="shared" ca="1" si="564"/>
        <v>1.0090596596129187</v>
      </c>
      <c r="AW1276" s="74">
        <f ca="1">PRODUCT(AV$4:AV1276)</f>
        <v>90414.849865856217</v>
      </c>
      <c r="BO1276" s="70">
        <f t="shared" si="568"/>
        <v>1273</v>
      </c>
      <c r="BP1276" s="171">
        <f t="shared" ca="1" si="567"/>
        <v>0.1143</v>
      </c>
      <c r="BQ1276" s="172">
        <f t="shared" ca="1" si="565"/>
        <v>9.059659612918658E-3</v>
      </c>
      <c r="BR1276" s="172">
        <f t="shared" ca="1" si="569"/>
        <v>1.1060130072478712E-5</v>
      </c>
    </row>
    <row r="1277" spans="44:70">
      <c r="AR1277" s="69">
        <f t="shared" si="562"/>
        <v>107</v>
      </c>
      <c r="AS1277" s="70">
        <f t="shared" si="566"/>
        <v>1274</v>
      </c>
      <c r="AT1277" s="71">
        <f t="shared" ca="1" si="570"/>
        <v>9.8844439536119121E-6</v>
      </c>
      <c r="AU1277" s="72">
        <f t="shared" ca="1" si="563"/>
        <v>9.059659612918658E-3</v>
      </c>
      <c r="AV1277" s="73">
        <f t="shared" ca="1" si="564"/>
        <v>1.0090596596129187</v>
      </c>
      <c r="AW1277" s="74">
        <f ca="1">PRODUCT(AV$4:AV1277)</f>
        <v>91233.977629594025</v>
      </c>
      <c r="BO1277" s="70">
        <f t="shared" si="568"/>
        <v>1274</v>
      </c>
      <c r="BP1277" s="171">
        <f t="shared" ca="1" si="567"/>
        <v>0.1143</v>
      </c>
      <c r="BQ1277" s="172">
        <f t="shared" ca="1" si="565"/>
        <v>9.059659612918658E-3</v>
      </c>
      <c r="BR1277" s="172">
        <f t="shared" ca="1" si="569"/>
        <v>1.0960828695422671E-5</v>
      </c>
    </row>
    <row r="1278" spans="44:70">
      <c r="AR1278" s="69">
        <f t="shared" si="562"/>
        <v>107</v>
      </c>
      <c r="AS1278" s="70">
        <f t="shared" si="566"/>
        <v>1275</v>
      </c>
      <c r="AT1278" s="71">
        <f t="shared" ca="1" si="570"/>
        <v>9.7948942559292164E-6</v>
      </c>
      <c r="AU1278" s="72">
        <f t="shared" ca="1" si="563"/>
        <v>9.059659612918658E-3</v>
      </c>
      <c r="AV1278" s="73">
        <f t="shared" ca="1" si="564"/>
        <v>1.0090596596129187</v>
      </c>
      <c r="AW1278" s="74">
        <f ca="1">PRODUCT(AV$4:AV1278)</f>
        <v>92060.526412050778</v>
      </c>
      <c r="BO1278" s="70">
        <f t="shared" si="568"/>
        <v>1275</v>
      </c>
      <c r="BP1278" s="171">
        <f t="shared" ca="1" si="567"/>
        <v>0.1143</v>
      </c>
      <c r="BQ1278" s="172">
        <f t="shared" ca="1" si="565"/>
        <v>9.059659612918658E-3</v>
      </c>
      <c r="BR1278" s="172">
        <f t="shared" ca="1" si="569"/>
        <v>1.086241887781671E-5</v>
      </c>
    </row>
    <row r="1279" spans="44:70">
      <c r="AR1279" s="69">
        <f t="shared" si="562"/>
        <v>107</v>
      </c>
      <c r="AS1279" s="70">
        <f t="shared" si="566"/>
        <v>1276</v>
      </c>
      <c r="AT1279" s="71">
        <f t="shared" ca="1" si="570"/>
        <v>9.7061558480259652E-6</v>
      </c>
      <c r="AU1279" s="72">
        <f t="shared" ca="1" si="563"/>
        <v>9.059659612918658E-3</v>
      </c>
      <c r="AV1279" s="73">
        <f t="shared" ca="1" si="564"/>
        <v>1.0090596596129187</v>
      </c>
      <c r="AW1279" s="74">
        <f ca="1">PRODUCT(AV$4:AV1279)</f>
        <v>92894.563445130072</v>
      </c>
      <c r="BO1279" s="70">
        <f t="shared" si="568"/>
        <v>1276</v>
      </c>
      <c r="BP1279" s="171">
        <f t="shared" ca="1" si="567"/>
        <v>0.1143</v>
      </c>
      <c r="BQ1279" s="172">
        <f t="shared" ca="1" si="565"/>
        <v>9.059659612918658E-3</v>
      </c>
      <c r="BR1279" s="172">
        <f t="shared" ca="1" si="569"/>
        <v>1.076489261495559E-5</v>
      </c>
    </row>
    <row r="1280" spans="44:70">
      <c r="AR1280" s="69">
        <f t="shared" si="562"/>
        <v>107</v>
      </c>
      <c r="AS1280" s="70">
        <f t="shared" si="566"/>
        <v>1277</v>
      </c>
      <c r="AT1280" s="71">
        <f t="shared" ca="1" si="570"/>
        <v>9.6182213798929093E-6</v>
      </c>
      <c r="AU1280" s="72">
        <f t="shared" ca="1" si="563"/>
        <v>9.059659612918658E-3</v>
      </c>
      <c r="AV1280" s="73">
        <f t="shared" ca="1" si="564"/>
        <v>1.0090596596129187</v>
      </c>
      <c r="AW1280" s="74">
        <f ca="1">PRODUCT(AV$4:AV1280)</f>
        <v>93736.15656983362</v>
      </c>
      <c r="BO1280" s="70">
        <f t="shared" si="568"/>
        <v>1277</v>
      </c>
      <c r="BP1280" s="171">
        <f t="shared" ca="1" si="567"/>
        <v>0.1143</v>
      </c>
      <c r="BQ1280" s="172">
        <f t="shared" ca="1" si="565"/>
        <v>9.059659612918658E-3</v>
      </c>
      <c r="BR1280" s="172">
        <f t="shared" ca="1" si="569"/>
        <v>1.0668241974002872E-5</v>
      </c>
    </row>
    <row r="1281" spans="44:70">
      <c r="AR1281" s="69">
        <f t="shared" si="562"/>
        <v>107</v>
      </c>
      <c r="AS1281" s="70">
        <f t="shared" si="566"/>
        <v>1278</v>
      </c>
      <c r="AT1281" s="71">
        <f t="shared" ca="1" si="570"/>
        <v>9.5310835681093831E-6</v>
      </c>
      <c r="AU1281" s="72">
        <f t="shared" ca="1" si="563"/>
        <v>9.059659612918658E-3</v>
      </c>
      <c r="AV1281" s="73">
        <f t="shared" ca="1" si="564"/>
        <v>1.0090596596129187</v>
      </c>
      <c r="AW1281" s="74">
        <f ca="1">PRODUCT(AV$4:AV1281)</f>
        <v>94585.374241779558</v>
      </c>
      <c r="BO1281" s="70">
        <f t="shared" si="568"/>
        <v>1278</v>
      </c>
      <c r="BP1281" s="171">
        <f t="shared" ca="1" si="567"/>
        <v>0.1143</v>
      </c>
      <c r="BQ1281" s="172">
        <f t="shared" ca="1" si="565"/>
        <v>9.059659612918658E-3</v>
      </c>
      <c r="BR1281" s="172">
        <f t="shared" ca="1" si="569"/>
        <v>1.0572459093345654E-5</v>
      </c>
    </row>
    <row r="1282" spans="44:70">
      <c r="AR1282" s="69">
        <f t="shared" si="562"/>
        <v>107</v>
      </c>
      <c r="AS1282" s="70">
        <f t="shared" si="566"/>
        <v>1279</v>
      </c>
      <c r="AT1282" s="71">
        <f t="shared" ca="1" si="570"/>
        <v>9.4447351952400291E-6</v>
      </c>
      <c r="AU1282" s="72">
        <f t="shared" ca="1" si="563"/>
        <v>9.059659612918658E-3</v>
      </c>
      <c r="AV1282" s="73">
        <f t="shared" ca="1" si="564"/>
        <v>1.0090596596129187</v>
      </c>
      <c r="AW1282" s="74">
        <f ca="1">PRODUCT(AV$4:AV1282)</f>
        <v>95442.285536770607</v>
      </c>
      <c r="BO1282" s="70">
        <f t="shared" si="568"/>
        <v>1279</v>
      </c>
      <c r="BP1282" s="171">
        <f t="shared" ca="1" si="567"/>
        <v>0.1143</v>
      </c>
      <c r="BQ1282" s="172">
        <f t="shared" ca="1" si="565"/>
        <v>9.059659612918658E-3</v>
      </c>
      <c r="BR1282" s="172">
        <f t="shared" ca="1" si="569"/>
        <v>1.0477536181955101E-5</v>
      </c>
    </row>
    <row r="1283" spans="44:70">
      <c r="AR1283" s="69">
        <f t="shared" si="562"/>
        <v>107</v>
      </c>
      <c r="AS1283" s="70">
        <f t="shared" si="566"/>
        <v>1280</v>
      </c>
      <c r="AT1283" s="71">
        <f t="shared" ca="1" si="570"/>
        <v>9.3591691092370013E-6</v>
      </c>
      <c r="AU1283" s="72">
        <f t="shared" ca="1" si="563"/>
        <v>9.059659612918658E-3</v>
      </c>
      <c r="AV1283" s="73">
        <f t="shared" ca="1" si="564"/>
        <v>1.0090596596129187</v>
      </c>
      <c r="AW1283" s="74">
        <f ca="1">PRODUCT(AV$4:AV1283)</f>
        <v>96306.960156412737</v>
      </c>
      <c r="BO1283" s="70">
        <f t="shared" si="568"/>
        <v>1280</v>
      </c>
      <c r="BP1283" s="171">
        <f t="shared" ca="1" si="567"/>
        <v>0.1143</v>
      </c>
      <c r="BQ1283" s="172">
        <f t="shared" ca="1" si="565"/>
        <v>9.059659612918658E-3</v>
      </c>
      <c r="BR1283" s="172">
        <f t="shared" ca="1" si="569"/>
        <v>1.0383465518752724E-5</v>
      </c>
    </row>
    <row r="1284" spans="44:70">
      <c r="AR1284" s="69">
        <f t="shared" si="562"/>
        <v>107</v>
      </c>
      <c r="AS1284" s="70">
        <f t="shared" si="566"/>
        <v>1281</v>
      </c>
      <c r="AT1284" s="71">
        <f t="shared" ca="1" si="570"/>
        <v>9.2743782228475705E-6</v>
      </c>
      <c r="AU1284" s="72">
        <f t="shared" ca="1" si="563"/>
        <v>9.059659612918658E-3</v>
      </c>
      <c r="AV1284" s="73">
        <f t="shared" ca="1" si="564"/>
        <v>1.0090596596129187</v>
      </c>
      <c r="AW1284" s="74">
        <f ca="1">PRODUCT(AV$4:AV1284)</f>
        <v>97179.468433784758</v>
      </c>
      <c r="BO1284" s="70">
        <f t="shared" si="568"/>
        <v>1281</v>
      </c>
      <c r="BP1284" s="171">
        <f t="shared" ca="1" si="567"/>
        <v>0.1143</v>
      </c>
      <c r="BQ1284" s="172">
        <f t="shared" ca="1" si="565"/>
        <v>9.059659612918658E-3</v>
      </c>
      <c r="BR1284" s="172">
        <f t="shared" ca="1" si="569"/>
        <v>1.0290239451982337E-5</v>
      </c>
    </row>
    <row r="1285" spans="44:70">
      <c r="AR1285" s="69">
        <f t="shared" ref="AR1285:AR1348" si="571">ROUNDDOWN((AS1285-1)/12,0)+1</f>
        <v>107</v>
      </c>
      <c r="AS1285" s="70">
        <f t="shared" si="566"/>
        <v>1282</v>
      </c>
      <c r="AT1285" s="71">
        <f t="shared" ca="1" si="570"/>
        <v>9.1903555130271068E-6</v>
      </c>
      <c r="AU1285" s="72">
        <f t="shared" ref="AU1285:AU1348" ca="1" si="572">IF($AU$2="Yes",BQ1285,((1+$AH$21)^(1/12))-1)</f>
        <v>9.059659612918658E-3</v>
      </c>
      <c r="AV1285" s="73">
        <f t="shared" ref="AV1285:AV1348" ca="1" si="573">(1+AU1285)</f>
        <v>1.0090596596129187</v>
      </c>
      <c r="AW1285" s="74">
        <f ca="1">PRODUCT(AV$4:AV1285)</f>
        <v>98059.881339159227</v>
      </c>
      <c r="BO1285" s="70">
        <f t="shared" si="568"/>
        <v>1282</v>
      </c>
      <c r="BP1285" s="171">
        <f t="shared" ca="1" si="567"/>
        <v>0.1143</v>
      </c>
      <c r="BQ1285" s="172">
        <f t="shared" ref="BQ1285:BQ1348" ca="1" si="574">(1+BP1285)^(1/12)-1</f>
        <v>9.059659612918658E-3</v>
      </c>
      <c r="BR1285" s="172">
        <f t="shared" ca="1" si="569"/>
        <v>1.0197850398587666E-5</v>
      </c>
    </row>
    <row r="1286" spans="44:70">
      <c r="AR1286" s="69">
        <f t="shared" si="571"/>
        <v>107</v>
      </c>
      <c r="AS1286" s="70">
        <f t="shared" ref="AS1286:AS1349" si="575">AS1285+1</f>
        <v>1283</v>
      </c>
      <c r="AT1286" s="71">
        <f t="shared" ca="1" si="570"/>
        <v>9.1070940203573712E-6</v>
      </c>
      <c r="AU1286" s="72">
        <f t="shared" ca="1" si="572"/>
        <v>9.059659612918658E-3</v>
      </c>
      <c r="AV1286" s="73">
        <f t="shared" ca="1" si="573"/>
        <v>1.0090596596129187</v>
      </c>
      <c r="AW1286" s="74">
        <f ca="1">PRODUCT(AV$4:AV1286)</f>
        <v>98948.270485775211</v>
      </c>
      <c r="BO1286" s="70">
        <f t="shared" si="568"/>
        <v>1283</v>
      </c>
      <c r="BP1286" s="171">
        <f t="shared" ca="1" si="567"/>
        <v>0.1143</v>
      </c>
      <c r="BQ1286" s="172">
        <f t="shared" ca="1" si="574"/>
        <v>9.059659612918658E-3</v>
      </c>
      <c r="BR1286" s="172">
        <f t="shared" ca="1" si="569"/>
        <v>1.0106290843595535E-5</v>
      </c>
    </row>
    <row r="1287" spans="44:70">
      <c r="AR1287" s="69">
        <f t="shared" si="571"/>
        <v>107</v>
      </c>
      <c r="AS1287" s="70">
        <f t="shared" si="575"/>
        <v>1284</v>
      </c>
      <c r="AT1287" s="71">
        <f t="shared" ca="1" si="570"/>
        <v>9.024586848470086E-6</v>
      </c>
      <c r="AU1287" s="72">
        <f t="shared" ca="1" si="572"/>
        <v>9.059659612918658E-3</v>
      </c>
      <c r="AV1287" s="73">
        <f t="shared" ca="1" si="573"/>
        <v>1.0090596596129187</v>
      </c>
      <c r="AW1287" s="74">
        <f ca="1">PRODUCT(AV$4:AV1287)</f>
        <v>99844.708135663343</v>
      </c>
      <c r="BO1287" s="70">
        <f t="shared" si="568"/>
        <v>1284</v>
      </c>
      <c r="BP1287" s="171">
        <f t="shared" ca="1" si="567"/>
        <v>0.1143</v>
      </c>
      <c r="BQ1287" s="172">
        <f t="shared" ca="1" si="574"/>
        <v>9.059659612918658E-3</v>
      </c>
      <c r="BR1287" s="172">
        <f t="shared" ca="1" si="569"/>
        <v>1.0015553339504592E-5</v>
      </c>
    </row>
    <row r="1288" spans="44:70">
      <c r="AR1288" s="69">
        <f t="shared" si="571"/>
        <v>108</v>
      </c>
      <c r="AS1288" s="70">
        <f t="shared" si="575"/>
        <v>1285</v>
      </c>
      <c r="AT1288" s="71">
        <f t="shared" ca="1" si="570"/>
        <v>8.9428271634757247E-6</v>
      </c>
      <c r="AU1288" s="72">
        <f t="shared" ca="1" si="572"/>
        <v>9.059659612918658E-3</v>
      </c>
      <c r="AV1288" s="73">
        <f t="shared" ca="1" si="573"/>
        <v>1.0090596596129187</v>
      </c>
      <c r="AW1288" s="74">
        <f ca="1">PRODUCT(AV$4:AV1288)</f>
        <v>100749.26720552366</v>
      </c>
      <c r="BO1288" s="70">
        <f t="shared" si="568"/>
        <v>1285</v>
      </c>
      <c r="BP1288" s="171">
        <f t="shared" ref="BP1288:BP1351" ca="1" si="576">VLOOKUP(BO1288,$BT$4:$BX$13,5,TRUE)/100</f>
        <v>0.1143</v>
      </c>
      <c r="BQ1288" s="172">
        <f t="shared" ca="1" si="574"/>
        <v>9.059659612918658E-3</v>
      </c>
      <c r="BR1288" s="172">
        <f t="shared" ca="1" si="569"/>
        <v>9.9256305056795342E-6</v>
      </c>
    </row>
    <row r="1289" spans="44:70">
      <c r="AR1289" s="69">
        <f t="shared" si="571"/>
        <v>108</v>
      </c>
      <c r="AS1289" s="70">
        <f t="shared" si="575"/>
        <v>1286</v>
      </c>
      <c r="AT1289" s="71">
        <f t="shared" ca="1" si="570"/>
        <v>8.8618081933974719E-6</v>
      </c>
      <c r="AU1289" s="72">
        <f t="shared" ca="1" si="572"/>
        <v>9.059659612918658E-3</v>
      </c>
      <c r="AV1289" s="73">
        <f t="shared" ca="1" si="573"/>
        <v>1.0090596596129187</v>
      </c>
      <c r="AW1289" s="74">
        <f ca="1">PRODUCT(AV$4:AV1289)</f>
        <v>101662.0212726567</v>
      </c>
      <c r="BO1289" s="70">
        <f t="shared" si="568"/>
        <v>1286</v>
      </c>
      <c r="BP1289" s="171">
        <f t="shared" ca="1" si="576"/>
        <v>0.1143</v>
      </c>
      <c r="BQ1289" s="172">
        <f t="shared" ca="1" si="574"/>
        <v>9.059659612918658E-3</v>
      </c>
      <c r="BR1289" s="172">
        <f t="shared" ca="1" si="569"/>
        <v>9.8365150277507534E-6</v>
      </c>
    </row>
    <row r="1290" spans="44:70">
      <c r="AR1290" s="69">
        <f t="shared" si="571"/>
        <v>108</v>
      </c>
      <c r="AS1290" s="70">
        <f t="shared" si="575"/>
        <v>1287</v>
      </c>
      <c r="AT1290" s="71">
        <f t="shared" ca="1" si="570"/>
        <v>8.7815232276103179E-6</v>
      </c>
      <c r="AU1290" s="72">
        <f t="shared" ca="1" si="572"/>
        <v>9.059659612918658E-3</v>
      </c>
      <c r="AV1290" s="73">
        <f t="shared" ca="1" si="573"/>
        <v>1.0090596596129187</v>
      </c>
      <c r="AW1290" s="74">
        <f ca="1">PRODUCT(AV$4:AV1290)</f>
        <v>102583.04458094826</v>
      </c>
      <c r="BO1290" s="70">
        <f t="shared" si="568"/>
        <v>1287</v>
      </c>
      <c r="BP1290" s="171">
        <f t="shared" ca="1" si="576"/>
        <v>0.1143</v>
      </c>
      <c r="BQ1290" s="172">
        <f t="shared" ca="1" si="574"/>
        <v>9.059659612918658E-3</v>
      </c>
      <c r="BR1290" s="172">
        <f t="shared" ca="1" si="569"/>
        <v>9.7481996570193878E-6</v>
      </c>
    </row>
    <row r="1291" spans="44:70">
      <c r="AR1291" s="69">
        <f t="shared" si="571"/>
        <v>108</v>
      </c>
      <c r="AS1291" s="70">
        <f t="shared" si="575"/>
        <v>1288</v>
      </c>
      <c r="AT1291" s="71">
        <f t="shared" ca="1" si="570"/>
        <v>8.7019656162852295E-6</v>
      </c>
      <c r="AU1291" s="72">
        <f t="shared" ca="1" si="572"/>
        <v>9.059659612918658E-3</v>
      </c>
      <c r="AV1291" s="73">
        <f t="shared" ca="1" si="573"/>
        <v>1.0090596596129187</v>
      </c>
      <c r="AW1291" s="74">
        <f ca="1">PRODUCT(AV$4:AV1291)</f>
        <v>103512.41204690852</v>
      </c>
      <c r="BO1291" s="70">
        <f t="shared" si="568"/>
        <v>1288</v>
      </c>
      <c r="BP1291" s="171">
        <f t="shared" ca="1" si="576"/>
        <v>0.1143</v>
      </c>
      <c r="BQ1291" s="172">
        <f t="shared" ca="1" si="574"/>
        <v>9.059659612918658E-3</v>
      </c>
      <c r="BR1291" s="172">
        <f t="shared" ca="1" si="569"/>
        <v>9.660677209867706E-6</v>
      </c>
    </row>
    <row r="1292" spans="44:70">
      <c r="AR1292" s="69">
        <f t="shared" si="571"/>
        <v>108</v>
      </c>
      <c r="AS1292" s="70">
        <f t="shared" si="575"/>
        <v>1289</v>
      </c>
      <c r="AT1292" s="71">
        <f t="shared" ca="1" si="570"/>
        <v>8.6231287698383629E-6</v>
      </c>
      <c r="AU1292" s="72">
        <f t="shared" ca="1" si="572"/>
        <v>9.059659612918658E-3</v>
      </c>
      <c r="AV1292" s="73">
        <f t="shared" ca="1" si="573"/>
        <v>1.0090596596129187</v>
      </c>
      <c r="AW1292" s="74">
        <f ca="1">PRODUCT(AV$4:AV1292)</f>
        <v>104450.1992657657</v>
      </c>
      <c r="BO1292" s="70">
        <f t="shared" si="568"/>
        <v>1289</v>
      </c>
      <c r="BP1292" s="171">
        <f t="shared" ca="1" si="576"/>
        <v>0.1143</v>
      </c>
      <c r="BQ1292" s="172">
        <f t="shared" ca="1" si="574"/>
        <v>9.059659612918658E-3</v>
      </c>
      <c r="BR1292" s="172">
        <f t="shared" ca="1" si="569"/>
        <v>9.5739405671747889E-6</v>
      </c>
    </row>
    <row r="1293" spans="44:70">
      <c r="AR1293" s="69">
        <f t="shared" si="571"/>
        <v>108</v>
      </c>
      <c r="AS1293" s="70">
        <f t="shared" si="575"/>
        <v>1290</v>
      </c>
      <c r="AT1293" s="71">
        <f t="shared" ca="1" si="570"/>
        <v>8.5450061583852611E-6</v>
      </c>
      <c r="AU1293" s="72">
        <f t="shared" ca="1" si="572"/>
        <v>9.059659612918658E-3</v>
      </c>
      <c r="AV1293" s="73">
        <f t="shared" ca="1" si="573"/>
        <v>1.0090596596129187</v>
      </c>
      <c r="AW1293" s="74">
        <f ca="1">PRODUCT(AV$4:AV1293)</f>
        <v>105396.48251761506</v>
      </c>
      <c r="BO1293" s="70">
        <f t="shared" si="568"/>
        <v>1290</v>
      </c>
      <c r="BP1293" s="171">
        <f t="shared" ca="1" si="576"/>
        <v>0.1143</v>
      </c>
      <c r="BQ1293" s="172">
        <f t="shared" ca="1" si="574"/>
        <v>9.059659612918658E-3</v>
      </c>
      <c r="BR1293" s="172">
        <f t="shared" ca="1" si="569"/>
        <v>9.4879826737374571E-6</v>
      </c>
    </row>
    <row r="1294" spans="44:70">
      <c r="AR1294" s="69">
        <f t="shared" si="571"/>
        <v>108</v>
      </c>
      <c r="AS1294" s="70">
        <f t="shared" si="575"/>
        <v>1291</v>
      </c>
      <c r="AT1294" s="71">
        <f t="shared" ca="1" si="570"/>
        <v>8.4675913111999967E-6</v>
      </c>
      <c r="AU1294" s="72">
        <f t="shared" ca="1" si="572"/>
        <v>9.059659612918658E-3</v>
      </c>
      <c r="AV1294" s="73">
        <f t="shared" ca="1" si="573"/>
        <v>1.0090596596129187</v>
      </c>
      <c r="AW1294" s="74">
        <f ca="1">PRODUCT(AV$4:AV1294)</f>
        <v>106351.33877362359</v>
      </c>
      <c r="BO1294" s="70">
        <f t="shared" si="568"/>
        <v>1291</v>
      </c>
      <c r="BP1294" s="171">
        <f t="shared" ca="1" si="576"/>
        <v>0.1143</v>
      </c>
      <c r="BQ1294" s="172">
        <f t="shared" ca="1" si="574"/>
        <v>9.059659612918658E-3</v>
      </c>
      <c r="BR1294" s="172">
        <f t="shared" ca="1" si="569"/>
        <v>9.4027965376963979E-6</v>
      </c>
    </row>
    <row r="1295" spans="44:70">
      <c r="AR1295" s="69">
        <f t="shared" si="571"/>
        <v>108</v>
      </c>
      <c r="AS1295" s="70">
        <f t="shared" si="575"/>
        <v>1292</v>
      </c>
      <c r="AT1295" s="71">
        <f t="shared" ca="1" si="570"/>
        <v>8.3908778161792165E-6</v>
      </c>
      <c r="AU1295" s="72">
        <f t="shared" ca="1" si="572"/>
        <v>9.059659612918658E-3</v>
      </c>
      <c r="AV1295" s="73">
        <f t="shared" ca="1" si="573"/>
        <v>1.0090596596129187</v>
      </c>
      <c r="AW1295" s="74">
        <f ca="1">PRODUCT(AV$4:AV1295)</f>
        <v>107314.84570229081</v>
      </c>
      <c r="BO1295" s="70">
        <f t="shared" si="568"/>
        <v>1292</v>
      </c>
      <c r="BP1295" s="171">
        <f t="shared" ca="1" si="576"/>
        <v>0.1143</v>
      </c>
      <c r="BQ1295" s="172">
        <f t="shared" ca="1" si="574"/>
        <v>9.059659612918658E-3</v>
      </c>
      <c r="BR1295" s="172">
        <f t="shared" ca="1" si="569"/>
        <v>9.3183752299674398E-6</v>
      </c>
    </row>
    <row r="1296" spans="44:70">
      <c r="AR1296" s="69">
        <f t="shared" si="571"/>
        <v>108</v>
      </c>
      <c r="AS1296" s="70">
        <f t="shared" si="575"/>
        <v>1293</v>
      </c>
      <c r="AT1296" s="71">
        <f t="shared" ca="1" si="570"/>
        <v>8.3148593193110433E-6</v>
      </c>
      <c r="AU1296" s="72">
        <f t="shared" ca="1" si="572"/>
        <v>9.059659612918658E-3</v>
      </c>
      <c r="AV1296" s="73">
        <f t="shared" ca="1" si="573"/>
        <v>1.0090596596129187</v>
      </c>
      <c r="AW1296" s="74">
        <f ca="1">PRODUCT(AV$4:AV1296)</f>
        <v>108287.08167576646</v>
      </c>
      <c r="BO1296" s="70">
        <f t="shared" si="568"/>
        <v>1293</v>
      </c>
      <c r="BP1296" s="171">
        <f t="shared" ca="1" si="576"/>
        <v>0.1143</v>
      </c>
      <c r="BQ1296" s="172">
        <f t="shared" ca="1" si="574"/>
        <v>9.059659612918658E-3</v>
      </c>
      <c r="BR1296" s="172">
        <f t="shared" ca="1" si="569"/>
        <v>9.2347118836779422E-6</v>
      </c>
    </row>
    <row r="1297" spans="44:70">
      <c r="AR1297" s="69">
        <f t="shared" si="571"/>
        <v>108</v>
      </c>
      <c r="AS1297" s="70">
        <f t="shared" si="575"/>
        <v>1294</v>
      </c>
      <c r="AT1297" s="71">
        <f t="shared" ca="1" si="570"/>
        <v>8.2395295241487809E-6</v>
      </c>
      <c r="AU1297" s="72">
        <f t="shared" ca="1" si="572"/>
        <v>9.059659612918658E-3</v>
      </c>
      <c r="AV1297" s="73">
        <f t="shared" ca="1" si="573"/>
        <v>1.0090596596129187</v>
      </c>
      <c r="AW1297" s="74">
        <f ca="1">PRODUCT(AV$4:AV1297)</f>
        <v>109268.12577622522</v>
      </c>
      <c r="BO1297" s="70">
        <f t="shared" si="568"/>
        <v>1294</v>
      </c>
      <c r="BP1297" s="171">
        <f t="shared" ca="1" si="576"/>
        <v>0.1143</v>
      </c>
      <c r="BQ1297" s="172">
        <f t="shared" ca="1" si="574"/>
        <v>9.059659612918658E-3</v>
      </c>
      <c r="BR1297" s="172">
        <f t="shared" ca="1" si="569"/>
        <v>9.1517996936082381E-6</v>
      </c>
    </row>
    <row r="1298" spans="44:70">
      <c r="AR1298" s="69">
        <f t="shared" si="571"/>
        <v>108</v>
      </c>
      <c r="AS1298" s="70">
        <f t="shared" si="575"/>
        <v>1295</v>
      </c>
      <c r="AT1298" s="71">
        <f t="shared" ca="1" si="570"/>
        <v>8.1648821912893988E-6</v>
      </c>
      <c r="AU1298" s="72">
        <f t="shared" ca="1" si="572"/>
        <v>9.059659612918658E-3</v>
      </c>
      <c r="AV1298" s="73">
        <f t="shared" ca="1" si="573"/>
        <v>1.0090596596129187</v>
      </c>
      <c r="AW1298" s="74">
        <f ca="1">PRODUCT(AV$4:AV1298)</f>
        <v>110258.0578022994</v>
      </c>
      <c r="BO1298" s="70">
        <f t="shared" ref="BO1298:BO1361" si="577">BO1297+1</f>
        <v>1295</v>
      </c>
      <c r="BP1298" s="171">
        <f t="shared" ca="1" si="576"/>
        <v>0.1143</v>
      </c>
      <c r="BQ1298" s="172">
        <f t="shared" ca="1" si="574"/>
        <v>9.059659612918658E-3</v>
      </c>
      <c r="BR1298" s="172">
        <f t="shared" ref="BR1298:BR1361" ca="1" si="578">BR1297/(1+BQ1298)</f>
        <v>9.069631915638093E-6</v>
      </c>
    </row>
    <row r="1299" spans="44:70">
      <c r="AR1299" s="69">
        <f t="shared" si="571"/>
        <v>108</v>
      </c>
      <c r="AS1299" s="70">
        <f t="shared" si="575"/>
        <v>1296</v>
      </c>
      <c r="AT1299" s="71">
        <f t="shared" ca="1" si="570"/>
        <v>8.0909111378567357E-6</v>
      </c>
      <c r="AU1299" s="72">
        <f t="shared" ca="1" si="572"/>
        <v>9.059659612918658E-3</v>
      </c>
      <c r="AV1299" s="73">
        <f t="shared" ca="1" si="573"/>
        <v>1.0090596596129187</v>
      </c>
      <c r="AW1299" s="74">
        <f ca="1">PRODUCT(AV$4:AV1299)</f>
        <v>111256.95827556975</v>
      </c>
      <c r="BO1299" s="70">
        <f t="shared" si="577"/>
        <v>1296</v>
      </c>
      <c r="BP1299" s="171">
        <f t="shared" ca="1" si="576"/>
        <v>0.1143</v>
      </c>
      <c r="BQ1299" s="172">
        <f t="shared" ca="1" si="574"/>
        <v>9.059659612918658E-3</v>
      </c>
      <c r="BR1299" s="172">
        <f t="shared" ca="1" si="578"/>
        <v>8.9882018661981375E-6</v>
      </c>
    </row>
    <row r="1300" spans="44:70">
      <c r="AR1300" s="69">
        <f t="shared" si="571"/>
        <v>109</v>
      </c>
      <c r="AS1300" s="70">
        <f t="shared" si="575"/>
        <v>1297</v>
      </c>
      <c r="AT1300" s="71">
        <f t="shared" ca="1" si="570"/>
        <v>8.0176102369893815E-6</v>
      </c>
      <c r="AU1300" s="72">
        <f t="shared" ca="1" si="572"/>
        <v>9.059659612918658E-3</v>
      </c>
      <c r="AV1300" s="73">
        <f t="shared" ca="1" si="573"/>
        <v>1.0090596596129187</v>
      </c>
      <c r="AW1300" s="74">
        <f ca="1">PRODUCT(AV$4:AV1300)</f>
        <v>112264.9084471151</v>
      </c>
      <c r="BO1300" s="70">
        <f t="shared" si="577"/>
        <v>1297</v>
      </c>
      <c r="BP1300" s="171">
        <f t="shared" ca="1" si="576"/>
        <v>0.1143</v>
      </c>
      <c r="BQ1300" s="172">
        <f t="shared" ca="1" si="574"/>
        <v>9.059659612918658E-3</v>
      </c>
      <c r="BR1300" s="172">
        <f t="shared" ca="1" si="578"/>
        <v>8.9075029217262195E-6</v>
      </c>
    </row>
    <row r="1301" spans="44:70">
      <c r="AR1301" s="69">
        <f t="shared" si="571"/>
        <v>109</v>
      </c>
      <c r="AS1301" s="70">
        <f t="shared" si="575"/>
        <v>1298</v>
      </c>
      <c r="AT1301" s="71">
        <f t="shared" ca="1" si="570"/>
        <v>7.9449734173332047E-6</v>
      </c>
      <c r="AU1301" s="72">
        <f t="shared" ca="1" si="572"/>
        <v>9.059659612918658E-3</v>
      </c>
      <c r="AV1301" s="73">
        <f t="shared" ca="1" si="573"/>
        <v>1.0090596596129187</v>
      </c>
      <c r="AW1301" s="74">
        <f ca="1">PRODUCT(AV$4:AV1301)</f>
        <v>113281.99030412144</v>
      </c>
      <c r="BO1301" s="70">
        <f t="shared" si="577"/>
        <v>1298</v>
      </c>
      <c r="BP1301" s="171">
        <f t="shared" ca="1" si="576"/>
        <v>0.1143</v>
      </c>
      <c r="BQ1301" s="172">
        <f t="shared" ca="1" si="574"/>
        <v>9.059659612918658E-3</v>
      </c>
      <c r="BR1301" s="172">
        <f t="shared" ca="1" si="578"/>
        <v>8.8275285181286424E-6</v>
      </c>
    </row>
    <row r="1302" spans="44:70">
      <c r="AR1302" s="69">
        <f t="shared" si="571"/>
        <v>109</v>
      </c>
      <c r="AS1302" s="70">
        <f t="shared" si="575"/>
        <v>1299</v>
      </c>
      <c r="AT1302" s="71">
        <f t="shared" ca="1" si="570"/>
        <v>7.8729946625384793E-6</v>
      </c>
      <c r="AU1302" s="72">
        <f t="shared" ca="1" si="572"/>
        <v>9.059659612918658E-3</v>
      </c>
      <c r="AV1302" s="73">
        <f t="shared" ca="1" si="573"/>
        <v>1.0090596596129187</v>
      </c>
      <c r="AW1302" s="74">
        <f ca="1">PRODUCT(AV$4:AV1302)</f>
        <v>114308.28657655073</v>
      </c>
      <c r="BO1302" s="70">
        <f t="shared" si="577"/>
        <v>1299</v>
      </c>
      <c r="BP1302" s="171">
        <f t="shared" ca="1" si="576"/>
        <v>0.1143</v>
      </c>
      <c r="BQ1302" s="172">
        <f t="shared" ca="1" si="574"/>
        <v>9.059659612918658E-3</v>
      </c>
      <c r="BR1302" s="172">
        <f t="shared" ca="1" si="578"/>
        <v>8.7482721502462356E-6</v>
      </c>
    </row>
    <row r="1303" spans="44:70">
      <c r="AR1303" s="69">
        <f t="shared" si="571"/>
        <v>109</v>
      </c>
      <c r="AS1303" s="70">
        <f t="shared" si="575"/>
        <v>1300</v>
      </c>
      <c r="AT1303" s="71">
        <f t="shared" ref="AT1303:AT1366" ca="1" si="579">(1-AU1303)*AT1302</f>
        <v>7.8016680107615546E-6</v>
      </c>
      <c r="AU1303" s="72">
        <f t="shared" ca="1" si="572"/>
        <v>9.059659612918658E-3</v>
      </c>
      <c r="AV1303" s="73">
        <f t="shared" ca="1" si="573"/>
        <v>1.0090596596129187</v>
      </c>
      <c r="AW1303" s="74">
        <f ca="1">PRODUCT(AV$4:AV1303)</f>
        <v>115343.88074387024</v>
      </c>
      <c r="BO1303" s="70">
        <f t="shared" si="577"/>
        <v>1300</v>
      </c>
      <c r="BP1303" s="171">
        <f t="shared" ca="1" si="576"/>
        <v>0.1143</v>
      </c>
      <c r="BQ1303" s="172">
        <f t="shared" ca="1" si="574"/>
        <v>9.059659612918658E-3</v>
      </c>
      <c r="BR1303" s="172">
        <f t="shared" ca="1" si="578"/>
        <v>8.6697273713252256E-6</v>
      </c>
    </row>
    <row r="1304" spans="44:70">
      <c r="AR1304" s="69">
        <f t="shared" si="571"/>
        <v>109</v>
      </c>
      <c r="AS1304" s="70">
        <f t="shared" si="575"/>
        <v>1301</v>
      </c>
      <c r="AT1304" s="71">
        <f t="shared" ca="1" si="579"/>
        <v>7.7309875541710589E-6</v>
      </c>
      <c r="AU1304" s="72">
        <f t="shared" ca="1" si="572"/>
        <v>9.059659612918658E-3</v>
      </c>
      <c r="AV1304" s="73">
        <f t="shared" ca="1" si="573"/>
        <v>1.0090596596129187</v>
      </c>
      <c r="AW1304" s="74">
        <f ca="1">PRODUCT(AV$4:AV1304)</f>
        <v>116388.85704184278</v>
      </c>
      <c r="BO1304" s="70">
        <f t="shared" si="577"/>
        <v>1301</v>
      </c>
      <c r="BP1304" s="171">
        <f t="shared" ca="1" si="576"/>
        <v>0.1143</v>
      </c>
      <c r="BQ1304" s="172">
        <f t="shared" ca="1" si="574"/>
        <v>9.059659612918658E-3</v>
      </c>
      <c r="BR1304" s="172">
        <f t="shared" ca="1" si="578"/>
        <v>8.5918877924928491E-6</v>
      </c>
    </row>
    <row r="1305" spans="44:70">
      <c r="AR1305" s="69">
        <f t="shared" si="571"/>
        <v>109</v>
      </c>
      <c r="AS1305" s="70">
        <f t="shared" si="575"/>
        <v>1302</v>
      </c>
      <c r="AT1305" s="71">
        <f t="shared" ca="1" si="579"/>
        <v>7.6609474384585584E-6</v>
      </c>
      <c r="AU1305" s="72">
        <f t="shared" ca="1" si="572"/>
        <v>9.059659612918658E-3</v>
      </c>
      <c r="AV1305" s="73">
        <f t="shared" ca="1" si="573"/>
        <v>1.0090596596129187</v>
      </c>
      <c r="AW1305" s="74">
        <f ca="1">PRODUCT(AV$4:AV1305)</f>
        <v>117443.30046937853</v>
      </c>
      <c r="BO1305" s="70">
        <f t="shared" si="577"/>
        <v>1302</v>
      </c>
      <c r="BP1305" s="171">
        <f t="shared" ca="1" si="576"/>
        <v>0.1143</v>
      </c>
      <c r="BQ1305" s="172">
        <f t="shared" ca="1" si="574"/>
        <v>9.059659612918658E-3</v>
      </c>
      <c r="BR1305" s="172">
        <f t="shared" ca="1" si="578"/>
        <v>8.5147470822376837E-6</v>
      </c>
    </row>
    <row r="1306" spans="44:70">
      <c r="AR1306" s="69">
        <f t="shared" si="571"/>
        <v>109</v>
      </c>
      <c r="AS1306" s="70">
        <f t="shared" si="575"/>
        <v>1303</v>
      </c>
      <c r="AT1306" s="71">
        <f t="shared" ca="1" si="579"/>
        <v>7.591541862353663E-6</v>
      </c>
      <c r="AU1306" s="72">
        <f t="shared" ca="1" si="572"/>
        <v>9.059659612918658E-3</v>
      </c>
      <c r="AV1306" s="73">
        <f t="shared" ca="1" si="573"/>
        <v>1.0090596596129187</v>
      </c>
      <c r="AW1306" s="74">
        <f ca="1">PRODUCT(AV$4:AV1306)</f>
        <v>118507.29679544883</v>
      </c>
      <c r="BO1306" s="70">
        <f t="shared" si="577"/>
        <v>1303</v>
      </c>
      <c r="BP1306" s="171">
        <f t="shared" ca="1" si="576"/>
        <v>0.1143</v>
      </c>
      <c r="BQ1306" s="172">
        <f t="shared" ca="1" si="574"/>
        <v>9.059659612918658E-3</v>
      </c>
      <c r="BR1306" s="172">
        <f t="shared" ca="1" si="578"/>
        <v>8.4382989658946342E-6</v>
      </c>
    </row>
    <row r="1307" spans="44:70">
      <c r="AR1307" s="69">
        <f t="shared" si="571"/>
        <v>109</v>
      </c>
      <c r="AS1307" s="70">
        <f t="shared" si="575"/>
        <v>1304</v>
      </c>
      <c r="AT1307" s="71">
        <f t="shared" ca="1" si="579"/>
        <v>7.5227650771435167E-6</v>
      </c>
      <c r="AU1307" s="72">
        <f t="shared" ca="1" si="572"/>
        <v>9.059659612918658E-3</v>
      </c>
      <c r="AV1307" s="73">
        <f t="shared" ca="1" si="573"/>
        <v>1.0090596596129187</v>
      </c>
      <c r="AW1307" s="74">
        <f ca="1">PRODUCT(AV$4:AV1307)</f>
        <v>119580.93256606272</v>
      </c>
      <c r="BO1307" s="70">
        <f t="shared" si="577"/>
        <v>1304</v>
      </c>
      <c r="BP1307" s="171">
        <f t="shared" ca="1" si="576"/>
        <v>0.1143</v>
      </c>
      <c r="BQ1307" s="172">
        <f t="shared" ca="1" si="574"/>
        <v>9.059659612918658E-3</v>
      </c>
      <c r="BR1307" s="172">
        <f t="shared" ca="1" si="578"/>
        <v>8.3625372251345535E-6</v>
      </c>
    </row>
    <row r="1308" spans="44:70">
      <c r="AR1308" s="69">
        <f t="shared" si="571"/>
        <v>109</v>
      </c>
      <c r="AS1308" s="70">
        <f t="shared" si="575"/>
        <v>1305</v>
      </c>
      <c r="AT1308" s="71">
        <f t="shared" ca="1" si="579"/>
        <v>7.4546113861966448E-6</v>
      </c>
      <c r="AU1308" s="72">
        <f t="shared" ca="1" si="572"/>
        <v>9.059659612918658E-3</v>
      </c>
      <c r="AV1308" s="73">
        <f t="shared" ca="1" si="573"/>
        <v>1.0090596596129187</v>
      </c>
      <c r="AW1308" s="74">
        <f ca="1">PRODUCT(AV$4:AV1308)</f>
        <v>120664.29511130662</v>
      </c>
      <c r="BO1308" s="70">
        <f t="shared" si="577"/>
        <v>1305</v>
      </c>
      <c r="BP1308" s="171">
        <f t="shared" ca="1" si="576"/>
        <v>0.1143</v>
      </c>
      <c r="BQ1308" s="172">
        <f t="shared" ca="1" si="574"/>
        <v>9.059659612918658E-3</v>
      </c>
      <c r="BR1308" s="172">
        <f t="shared" ca="1" si="578"/>
        <v>8.2874556974584366E-6</v>
      </c>
    </row>
    <row r="1309" spans="44:70">
      <c r="AR1309" s="69">
        <f t="shared" si="571"/>
        <v>109</v>
      </c>
      <c r="AS1309" s="70">
        <f t="shared" si="575"/>
        <v>1306</v>
      </c>
      <c r="AT1309" s="71">
        <f t="shared" ca="1" si="579"/>
        <v>7.3870751444911152E-6</v>
      </c>
      <c r="AU1309" s="72">
        <f t="shared" ca="1" si="572"/>
        <v>9.059659612918658E-3</v>
      </c>
      <c r="AV1309" s="73">
        <f t="shared" ca="1" si="573"/>
        <v>1.0090596596129187</v>
      </c>
      <c r="AW1309" s="74">
        <f ca="1">PRODUCT(AV$4:AV1309)</f>
        <v>121757.47255244783</v>
      </c>
      <c r="BO1309" s="70">
        <f t="shared" si="577"/>
        <v>1306</v>
      </c>
      <c r="BP1309" s="171">
        <f t="shared" ca="1" si="576"/>
        <v>0.1143</v>
      </c>
      <c r="BQ1309" s="172">
        <f t="shared" ca="1" si="574"/>
        <v>9.059659612918658E-3</v>
      </c>
      <c r="BR1309" s="172">
        <f t="shared" ca="1" si="578"/>
        <v>8.2130482756961601E-6</v>
      </c>
    </row>
    <row r="1310" spans="44:70">
      <c r="AR1310" s="69">
        <f t="shared" si="571"/>
        <v>109</v>
      </c>
      <c r="AS1310" s="70">
        <f t="shared" si="575"/>
        <v>1307</v>
      </c>
      <c r="AT1310" s="71">
        <f t="shared" ca="1" si="579"/>
        <v>7.3201507581469739E-6</v>
      </c>
      <c r="AU1310" s="72">
        <f t="shared" ca="1" si="572"/>
        <v>9.059659612918658E-3</v>
      </c>
      <c r="AV1310" s="73">
        <f t="shared" ca="1" si="573"/>
        <v>1.0090596596129187</v>
      </c>
      <c r="AW1310" s="74">
        <f ca="1">PRODUCT(AV$4:AV1310)</f>
        <v>122860.55380910229</v>
      </c>
      <c r="BO1310" s="70">
        <f t="shared" si="577"/>
        <v>1307</v>
      </c>
      <c r="BP1310" s="171">
        <f t="shared" ca="1" si="576"/>
        <v>0.1143</v>
      </c>
      <c r="BQ1310" s="172">
        <f t="shared" ca="1" si="574"/>
        <v>9.059659612918658E-3</v>
      </c>
      <c r="BR1310" s="172">
        <f t="shared" ca="1" si="578"/>
        <v>8.1393089075097245E-6</v>
      </c>
    </row>
    <row r="1311" spans="44:70">
      <c r="AR1311" s="69">
        <f t="shared" si="571"/>
        <v>109</v>
      </c>
      <c r="AS1311" s="70">
        <f t="shared" si="575"/>
        <v>1308</v>
      </c>
      <c r="AT1311" s="71">
        <f t="shared" ca="1" si="579"/>
        <v>7.2538326839629138E-6</v>
      </c>
      <c r="AU1311" s="72">
        <f t="shared" ca="1" si="572"/>
        <v>9.059659612918658E-3</v>
      </c>
      <c r="AV1311" s="73">
        <f t="shared" ca="1" si="573"/>
        <v>1.0090596596129187</v>
      </c>
      <c r="AW1311" s="74">
        <f ca="1">PRODUCT(AV$4:AV1311)</f>
        <v>123973.62860646744</v>
      </c>
      <c r="BO1311" s="70">
        <f t="shared" si="577"/>
        <v>1308</v>
      </c>
      <c r="BP1311" s="171">
        <f t="shared" ca="1" si="576"/>
        <v>0.1143</v>
      </c>
      <c r="BQ1311" s="172">
        <f t="shared" ca="1" si="574"/>
        <v>9.059659612918658E-3</v>
      </c>
      <c r="BR1311" s="172">
        <f t="shared" ca="1" si="578"/>
        <v>8.0662315949009517E-6</v>
      </c>
    </row>
    <row r="1312" spans="44:70">
      <c r="AR1312" s="69">
        <f t="shared" si="571"/>
        <v>110</v>
      </c>
      <c r="AS1312" s="70">
        <f t="shared" si="575"/>
        <v>1309</v>
      </c>
      <c r="AT1312" s="71">
        <f t="shared" ca="1" si="579"/>
        <v>7.1881154289571459E-6</v>
      </c>
      <c r="AU1312" s="72">
        <f t="shared" ca="1" si="572"/>
        <v>9.059659612918658E-3</v>
      </c>
      <c r="AV1312" s="73">
        <f t="shared" ca="1" si="573"/>
        <v>1.0090596596129187</v>
      </c>
      <c r="AW1312" s="74">
        <f ca="1">PRODUCT(AV$4:AV1312)</f>
        <v>125096.78748262042</v>
      </c>
      <c r="BO1312" s="70">
        <f t="shared" si="577"/>
        <v>1309</v>
      </c>
      <c r="BP1312" s="171">
        <f t="shared" ca="1" si="576"/>
        <v>0.1143</v>
      </c>
      <c r="BQ1312" s="172">
        <f t="shared" ca="1" si="574"/>
        <v>9.059659612918658E-3</v>
      </c>
      <c r="BR1312" s="172">
        <f t="shared" ca="1" si="578"/>
        <v>7.9938103937236045E-6</v>
      </c>
    </row>
    <row r="1313" spans="44:70">
      <c r="AR1313" s="69">
        <f t="shared" si="571"/>
        <v>110</v>
      </c>
      <c r="AS1313" s="70">
        <f t="shared" si="575"/>
        <v>1310</v>
      </c>
      <c r="AT1313" s="71">
        <f t="shared" ca="1" si="579"/>
        <v>7.1229935499124252E-6</v>
      </c>
      <c r="AU1313" s="72">
        <f t="shared" ca="1" si="572"/>
        <v>9.059659612918658E-3</v>
      </c>
      <c r="AV1313" s="73">
        <f t="shared" ca="1" si="573"/>
        <v>1.0090596596129187</v>
      </c>
      <c r="AW1313" s="74">
        <f ca="1">PRODUCT(AV$4:AV1313)</f>
        <v>126230.12179588259</v>
      </c>
      <c r="BO1313" s="70">
        <f t="shared" si="577"/>
        <v>1310</v>
      </c>
      <c r="BP1313" s="171">
        <f t="shared" ca="1" si="576"/>
        <v>0.1143</v>
      </c>
      <c r="BQ1313" s="172">
        <f t="shared" ca="1" si="574"/>
        <v>9.059659612918658E-3</v>
      </c>
      <c r="BR1313" s="172">
        <f t="shared" ca="1" si="578"/>
        <v>7.9220394131998882E-6</v>
      </c>
    </row>
    <row r="1314" spans="44:70">
      <c r="AR1314" s="69">
        <f t="shared" si="571"/>
        <v>110</v>
      </c>
      <c r="AS1314" s="70">
        <f t="shared" si="575"/>
        <v>1311</v>
      </c>
      <c r="AT1314" s="71">
        <f t="shared" ca="1" si="579"/>
        <v>7.0584616529252036E-6</v>
      </c>
      <c r="AU1314" s="72">
        <f t="shared" ca="1" si="572"/>
        <v>9.059659612918658E-3</v>
      </c>
      <c r="AV1314" s="73">
        <f t="shared" ca="1" si="573"/>
        <v>1.0090596596129187</v>
      </c>
      <c r="AW1314" s="74">
        <f ca="1">PRODUCT(AV$4:AV1314)</f>
        <v>127373.72373225055</v>
      </c>
      <c r="BO1314" s="70">
        <f t="shared" si="577"/>
        <v>1311</v>
      </c>
      <c r="BP1314" s="171">
        <f t="shared" ca="1" si="576"/>
        <v>0.1143</v>
      </c>
      <c r="BQ1314" s="172">
        <f t="shared" ca="1" si="574"/>
        <v>9.059659612918658E-3</v>
      </c>
      <c r="BR1314" s="172">
        <f t="shared" ca="1" si="578"/>
        <v>7.850912815441289E-6</v>
      </c>
    </row>
    <row r="1315" spans="44:70">
      <c r="AR1315" s="69">
        <f t="shared" si="571"/>
        <v>110</v>
      </c>
      <c r="AS1315" s="70">
        <f t="shared" si="575"/>
        <v>1312</v>
      </c>
      <c r="AT1315" s="71">
        <f t="shared" ca="1" si="579"/>
        <v>6.9945143929588619E-6</v>
      </c>
      <c r="AU1315" s="72">
        <f t="shared" ca="1" si="572"/>
        <v>9.059659612918658E-3</v>
      </c>
      <c r="AV1315" s="73">
        <f t="shared" ca="1" si="573"/>
        <v>1.0090596596129187</v>
      </c>
      <c r="AW1315" s="74">
        <f ca="1">PRODUCT(AV$4:AV1315)</f>
        <v>128527.68631289469</v>
      </c>
      <c r="BO1315" s="70">
        <f t="shared" si="577"/>
        <v>1312</v>
      </c>
      <c r="BP1315" s="171">
        <f t="shared" ca="1" si="576"/>
        <v>0.1143</v>
      </c>
      <c r="BQ1315" s="172">
        <f t="shared" ca="1" si="574"/>
        <v>9.059659612918658E-3</v>
      </c>
      <c r="BR1315" s="172">
        <f t="shared" ca="1" si="578"/>
        <v>7.7804248149737208E-6</v>
      </c>
    </row>
    <row r="1316" spans="44:70">
      <c r="AR1316" s="69">
        <f t="shared" si="571"/>
        <v>110</v>
      </c>
      <c r="AS1316" s="70">
        <f t="shared" si="575"/>
        <v>1313</v>
      </c>
      <c r="AT1316" s="71">
        <f t="shared" ca="1" si="579"/>
        <v>6.9311464734009938E-6</v>
      </c>
      <c r="AU1316" s="72">
        <f t="shared" ca="1" si="572"/>
        <v>9.059659612918658E-3</v>
      </c>
      <c r="AV1316" s="73">
        <f t="shared" ca="1" si="573"/>
        <v>1.0090596596129187</v>
      </c>
      <c r="AW1316" s="74">
        <f ca="1">PRODUCT(AV$4:AV1316)</f>
        <v>129692.1034017255</v>
      </c>
      <c r="BO1316" s="70">
        <f t="shared" si="577"/>
        <v>1313</v>
      </c>
      <c r="BP1316" s="171">
        <f t="shared" ca="1" si="576"/>
        <v>0.1143</v>
      </c>
      <c r="BQ1316" s="172">
        <f t="shared" ca="1" si="574"/>
        <v>9.059659612918658E-3</v>
      </c>
      <c r="BR1316" s="172">
        <f t="shared" ca="1" si="578"/>
        <v>7.7105696782669304E-6</v>
      </c>
    </row>
    <row r="1317" spans="44:70">
      <c r="AR1317" s="69">
        <f t="shared" si="571"/>
        <v>110</v>
      </c>
      <c r="AS1317" s="70">
        <f t="shared" si="575"/>
        <v>1314</v>
      </c>
      <c r="AT1317" s="71">
        <f t="shared" ca="1" si="579"/>
        <v>6.8683526456246989E-6</v>
      </c>
      <c r="AU1317" s="72">
        <f t="shared" ca="1" si="572"/>
        <v>9.059659612918658E-3</v>
      </c>
      <c r="AV1317" s="73">
        <f t="shared" ca="1" si="573"/>
        <v>1.0090596596129187</v>
      </c>
      <c r="AW1317" s="74">
        <f ca="1">PRODUCT(AV$4:AV1317)</f>
        <v>130867.06971302858</v>
      </c>
      <c r="BO1317" s="70">
        <f t="shared" si="577"/>
        <v>1314</v>
      </c>
      <c r="BP1317" s="171">
        <f t="shared" ca="1" si="576"/>
        <v>0.1143</v>
      </c>
      <c r="BQ1317" s="172">
        <f t="shared" ca="1" si="574"/>
        <v>9.059659612918658E-3</v>
      </c>
      <c r="BR1317" s="172">
        <f t="shared" ca="1" si="578"/>
        <v>7.6413417232681281E-6</v>
      </c>
    </row>
    <row r="1318" spans="44:70">
      <c r="AR1318" s="69">
        <f t="shared" si="571"/>
        <v>110</v>
      </c>
      <c r="AS1318" s="70">
        <f t="shared" si="575"/>
        <v>1315</v>
      </c>
      <c r="AT1318" s="71">
        <f t="shared" ca="1" si="579"/>
        <v>6.8061277085538495E-6</v>
      </c>
      <c r="AU1318" s="72">
        <f t="shared" ca="1" si="572"/>
        <v>9.059659612918658E-3</v>
      </c>
      <c r="AV1318" s="73">
        <f t="shared" ca="1" si="573"/>
        <v>1.0090596596129187</v>
      </c>
      <c r="AW1318" s="74">
        <f ca="1">PRODUCT(AV$4:AV1318)</f>
        <v>132052.68081916872</v>
      </c>
      <c r="BO1318" s="70">
        <f t="shared" si="577"/>
        <v>1315</v>
      </c>
      <c r="BP1318" s="171">
        <f t="shared" ca="1" si="576"/>
        <v>0.1143</v>
      </c>
      <c r="BQ1318" s="172">
        <f t="shared" ca="1" si="574"/>
        <v>9.059659612918658E-3</v>
      </c>
      <c r="BR1318" s="172">
        <f t="shared" ca="1" si="578"/>
        <v>7.5727353189398067E-6</v>
      </c>
    </row>
    <row r="1319" spans="44:70">
      <c r="AR1319" s="69">
        <f t="shared" si="571"/>
        <v>110</v>
      </c>
      <c r="AS1319" s="70">
        <f t="shared" si="575"/>
        <v>1316</v>
      </c>
      <c r="AT1319" s="71">
        <f t="shared" ca="1" si="579"/>
        <v>6.7444665082322975E-6</v>
      </c>
      <c r="AU1319" s="72">
        <f t="shared" ca="1" si="572"/>
        <v>9.059659612918658E-3</v>
      </c>
      <c r="AV1319" s="73">
        <f t="shared" ca="1" si="573"/>
        <v>1.0090596596129187</v>
      </c>
      <c r="AW1319" s="74">
        <f ca="1">PRODUCT(AV$4:AV1319)</f>
        <v>133249.03315836377</v>
      </c>
      <c r="BO1319" s="70">
        <f t="shared" si="577"/>
        <v>1316</v>
      </c>
      <c r="BP1319" s="171">
        <f t="shared" ca="1" si="576"/>
        <v>0.1143</v>
      </c>
      <c r="BQ1319" s="172">
        <f t="shared" ca="1" si="574"/>
        <v>9.059659612918658E-3</v>
      </c>
      <c r="BR1319" s="172">
        <f t="shared" ca="1" si="578"/>
        <v>7.5047448848017108E-6</v>
      </c>
    </row>
    <row r="1320" spans="44:70">
      <c r="AR1320" s="69">
        <f t="shared" si="571"/>
        <v>110</v>
      </c>
      <c r="AS1320" s="70">
        <f t="shared" si="575"/>
        <v>1317</v>
      </c>
      <c r="AT1320" s="71">
        <f t="shared" ca="1" si="579"/>
        <v>6.6833639373969825E-6</v>
      </c>
      <c r="AU1320" s="72">
        <f t="shared" ca="1" si="572"/>
        <v>9.059659612918658E-3</v>
      </c>
      <c r="AV1320" s="73">
        <f t="shared" ca="1" si="573"/>
        <v>1.0090596596129187</v>
      </c>
      <c r="AW1320" s="74">
        <f ca="1">PRODUCT(AV$4:AV1320)</f>
        <v>134456.22404252907</v>
      </c>
      <c r="BO1320" s="70">
        <f t="shared" si="577"/>
        <v>1317</v>
      </c>
      <c r="BP1320" s="171">
        <f t="shared" ca="1" si="576"/>
        <v>0.1143</v>
      </c>
      <c r="BQ1320" s="172">
        <f t="shared" ca="1" si="574"/>
        <v>9.059659612918658E-3</v>
      </c>
      <c r="BR1320" s="172">
        <f t="shared" ca="1" si="578"/>
        <v>7.4373648904769181E-6</v>
      </c>
    </row>
    <row r="1321" spans="44:70">
      <c r="AR1321" s="69">
        <f t="shared" si="571"/>
        <v>110</v>
      </c>
      <c r="AS1321" s="70">
        <f t="shared" si="575"/>
        <v>1318</v>
      </c>
      <c r="AT1321" s="71">
        <f t="shared" ca="1" si="579"/>
        <v>6.6228149350549098E-6</v>
      </c>
      <c r="AU1321" s="72">
        <f t="shared" ca="1" si="572"/>
        <v>9.059659612918658E-3</v>
      </c>
      <c r="AV1321" s="73">
        <f t="shared" ca="1" si="573"/>
        <v>1.0090596596129187</v>
      </c>
      <c r="AW1321" s="74">
        <f ca="1">PRODUCT(AV$4:AV1321)</f>
        <v>135674.35166519272</v>
      </c>
      <c r="BO1321" s="70">
        <f t="shared" si="577"/>
        <v>1318</v>
      </c>
      <c r="BP1321" s="171">
        <f t="shared" ca="1" si="576"/>
        <v>0.1143</v>
      </c>
      <c r="BQ1321" s="172">
        <f t="shared" ca="1" si="574"/>
        <v>9.059659612918658E-3</v>
      </c>
      <c r="BR1321" s="172">
        <f t="shared" ca="1" si="578"/>
        <v>7.3705898552419943E-6</v>
      </c>
    </row>
    <row r="1322" spans="44:70">
      <c r="AR1322" s="69">
        <f t="shared" si="571"/>
        <v>110</v>
      </c>
      <c r="AS1322" s="70">
        <f t="shared" si="575"/>
        <v>1319</v>
      </c>
      <c r="AT1322" s="71">
        <f t="shared" ca="1" si="579"/>
        <v>6.5628144860639581E-6</v>
      </c>
      <c r="AU1322" s="72">
        <f t="shared" ca="1" si="572"/>
        <v>9.059659612918658E-3</v>
      </c>
      <c r="AV1322" s="73">
        <f t="shared" ca="1" si="573"/>
        <v>1.0090596596129187</v>
      </c>
      <c r="AW1322" s="74">
        <f ca="1">PRODUCT(AV$4:AV1322)</f>
        <v>136903.5151094828</v>
      </c>
      <c r="BO1322" s="70">
        <f t="shared" si="577"/>
        <v>1319</v>
      </c>
      <c r="BP1322" s="171">
        <f t="shared" ca="1" si="576"/>
        <v>0.1143</v>
      </c>
      <c r="BQ1322" s="172">
        <f t="shared" ca="1" si="574"/>
        <v>9.059659612918658E-3</v>
      </c>
      <c r="BR1322" s="172">
        <f t="shared" ca="1" si="578"/>
        <v>7.3044143475811895E-6</v>
      </c>
    </row>
    <row r="1323" spans="44:70">
      <c r="AR1323" s="69">
        <f t="shared" si="571"/>
        <v>110</v>
      </c>
      <c r="AS1323" s="70">
        <f t="shared" si="575"/>
        <v>1320</v>
      </c>
      <c r="AT1323" s="71">
        <f t="shared" ca="1" si="579"/>
        <v>6.5033576207174872E-6</v>
      </c>
      <c r="AU1323" s="72">
        <f t="shared" ca="1" si="572"/>
        <v>9.059659612918658E-3</v>
      </c>
      <c r="AV1323" s="73">
        <f t="shared" ca="1" si="573"/>
        <v>1.0090596596129187</v>
      </c>
      <c r="AW1323" s="74">
        <f ca="1">PRODUCT(AV$4:AV1323)</f>
        <v>138143.81435618678</v>
      </c>
      <c r="BO1323" s="70">
        <f t="shared" si="577"/>
        <v>1320</v>
      </c>
      <c r="BP1323" s="171">
        <f t="shared" ca="1" si="576"/>
        <v>0.1143</v>
      </c>
      <c r="BQ1323" s="172">
        <f t="shared" ca="1" si="574"/>
        <v>9.059659612918658E-3</v>
      </c>
      <c r="BR1323" s="172">
        <f t="shared" ca="1" si="578"/>
        <v>7.2388329847446354E-6</v>
      </c>
    </row>
    <row r="1324" spans="44:70">
      <c r="AR1324" s="69">
        <f t="shared" si="571"/>
        <v>111</v>
      </c>
      <c r="AS1324" s="70">
        <f t="shared" si="575"/>
        <v>1321</v>
      </c>
      <c r="AT1324" s="71">
        <f t="shared" ca="1" si="579"/>
        <v>6.4444394143327058E-6</v>
      </c>
      <c r="AU1324" s="72">
        <f t="shared" ca="1" si="572"/>
        <v>9.059659612918658E-3</v>
      </c>
      <c r="AV1324" s="73">
        <f t="shared" ca="1" si="573"/>
        <v>1.0090596596129187</v>
      </c>
      <c r="AW1324" s="74">
        <f ca="1">PRODUCT(AV$4:AV1324)</f>
        <v>139395.35029188407</v>
      </c>
      <c r="BO1324" s="70">
        <f t="shared" si="577"/>
        <v>1321</v>
      </c>
      <c r="BP1324" s="171">
        <f t="shared" ca="1" si="576"/>
        <v>0.1143</v>
      </c>
      <c r="BQ1324" s="172">
        <f t="shared" ca="1" si="574"/>
        <v>9.059659612918658E-3</v>
      </c>
      <c r="BR1324" s="172">
        <f t="shared" ca="1" si="578"/>
        <v>7.1738404323105087E-6</v>
      </c>
    </row>
    <row r="1325" spans="44:70">
      <c r="AR1325" s="69">
        <f t="shared" si="571"/>
        <v>111</v>
      </c>
      <c r="AS1325" s="70">
        <f t="shared" si="575"/>
        <v>1322</v>
      </c>
      <c r="AT1325" s="71">
        <f t="shared" ca="1" si="579"/>
        <v>6.3860549868427746E-6</v>
      </c>
      <c r="AU1325" s="72">
        <f t="shared" ca="1" si="572"/>
        <v>9.059659612918658E-3</v>
      </c>
      <c r="AV1325" s="73">
        <f t="shared" ca="1" si="573"/>
        <v>1.0090596596129187</v>
      </c>
      <c r="AW1325" s="74">
        <f ca="1">PRODUCT(AV$4:AV1325)</f>
        <v>140658.2247171521</v>
      </c>
      <c r="BO1325" s="70">
        <f t="shared" si="577"/>
        <v>1322</v>
      </c>
      <c r="BP1325" s="171">
        <f t="shared" ca="1" si="576"/>
        <v>0.1143</v>
      </c>
      <c r="BQ1325" s="172">
        <f t="shared" ca="1" si="574"/>
        <v>9.059659612918658E-3</v>
      </c>
      <c r="BR1325" s="172">
        <f t="shared" ca="1" si="578"/>
        <v>7.1094314037511291E-6</v>
      </c>
    </row>
    <row r="1326" spans="44:70">
      <c r="AR1326" s="69">
        <f t="shared" si="571"/>
        <v>111</v>
      </c>
      <c r="AS1326" s="70">
        <f t="shared" si="575"/>
        <v>1323</v>
      </c>
      <c r="AT1326" s="71">
        <f t="shared" ca="1" si="579"/>
        <v>6.3281995023925972E-6</v>
      </c>
      <c r="AU1326" s="72">
        <f t="shared" ca="1" si="572"/>
        <v>9.059659612918658E-3</v>
      </c>
      <c r="AV1326" s="73">
        <f t="shared" ca="1" si="573"/>
        <v>1.0090596596129187</v>
      </c>
      <c r="AW1326" s="74">
        <f ca="1">PRODUCT(AV$4:AV1326)</f>
        <v>141932.54035484692</v>
      </c>
      <c r="BO1326" s="70">
        <f t="shared" si="577"/>
        <v>1323</v>
      </c>
      <c r="BP1326" s="171">
        <f t="shared" ca="1" si="576"/>
        <v>0.1143</v>
      </c>
      <c r="BQ1326" s="172">
        <f t="shared" ca="1" si="574"/>
        <v>9.059659612918658E-3</v>
      </c>
      <c r="BR1326" s="172">
        <f t="shared" ca="1" si="578"/>
        <v>7.045600660002947E-6</v>
      </c>
    </row>
    <row r="1327" spans="44:70">
      <c r="AR1327" s="69">
        <f t="shared" si="571"/>
        <v>111</v>
      </c>
      <c r="AS1327" s="70">
        <f t="shared" si="575"/>
        <v>1324</v>
      </c>
      <c r="AT1327" s="71">
        <f t="shared" ca="1" si="579"/>
        <v>6.2708681689382788E-6</v>
      </c>
      <c r="AU1327" s="72">
        <f t="shared" ca="1" si="572"/>
        <v>9.059659612918658E-3</v>
      </c>
      <c r="AV1327" s="73">
        <f t="shared" ca="1" si="573"/>
        <v>1.0090596596129187</v>
      </c>
      <c r="AW1327" s="74">
        <f ca="1">PRODUCT(AV$4:AV1327)</f>
        <v>143218.40085845868</v>
      </c>
      <c r="BO1327" s="70">
        <f t="shared" si="577"/>
        <v>1324</v>
      </c>
      <c r="BP1327" s="171">
        <f t="shared" ca="1" si="576"/>
        <v>0.1143</v>
      </c>
      <c r="BQ1327" s="172">
        <f t="shared" ca="1" si="574"/>
        <v>9.059659612918658E-3</v>
      </c>
      <c r="BR1327" s="172">
        <f t="shared" ca="1" si="578"/>
        <v>6.9823430090403989E-6</v>
      </c>
    </row>
    <row r="1328" spans="44:70">
      <c r="AR1328" s="69">
        <f t="shared" si="571"/>
        <v>111</v>
      </c>
      <c r="AS1328" s="70">
        <f t="shared" si="575"/>
        <v>1325</v>
      </c>
      <c r="AT1328" s="71">
        <f t="shared" ca="1" si="579"/>
        <v>6.2140562378502118E-6</v>
      </c>
      <c r="AU1328" s="72">
        <f t="shared" ca="1" si="572"/>
        <v>9.059659612918658E-3</v>
      </c>
      <c r="AV1328" s="73">
        <f t="shared" ca="1" si="573"/>
        <v>1.0090596596129187</v>
      </c>
      <c r="AW1328" s="74">
        <f ca="1">PRODUCT(AV$4:AV1328)</f>
        <v>144515.91082054286</v>
      </c>
      <c r="BO1328" s="70">
        <f t="shared" si="577"/>
        <v>1325</v>
      </c>
      <c r="BP1328" s="171">
        <f t="shared" ca="1" si="576"/>
        <v>0.1143</v>
      </c>
      <c r="BQ1328" s="172">
        <f t="shared" ca="1" si="574"/>
        <v>9.059659612918658E-3</v>
      </c>
      <c r="BR1328" s="172">
        <f t="shared" ca="1" si="578"/>
        <v>6.9196533054535822E-6</v>
      </c>
    </row>
    <row r="1329" spans="44:70">
      <c r="AR1329" s="69">
        <f t="shared" si="571"/>
        <v>111</v>
      </c>
      <c r="AS1329" s="70">
        <f t="shared" si="575"/>
        <v>1326</v>
      </c>
      <c r="AT1329" s="71">
        <f t="shared" ca="1" si="579"/>
        <v>6.1577590035197549E-6</v>
      </c>
      <c r="AU1329" s="72">
        <f t="shared" ca="1" si="572"/>
        <v>9.059659612918658E-3</v>
      </c>
      <c r="AV1329" s="73">
        <f t="shared" ca="1" si="573"/>
        <v>1.0090596596129187</v>
      </c>
      <c r="AW1329" s="74">
        <f ca="1">PRODUCT(AV$4:AV1329)</f>
        <v>145825.17578122788</v>
      </c>
      <c r="BO1329" s="70">
        <f t="shared" si="577"/>
        <v>1326</v>
      </c>
      <c r="BP1329" s="171">
        <f t="shared" ca="1" si="576"/>
        <v>0.1143</v>
      </c>
      <c r="BQ1329" s="172">
        <f t="shared" ca="1" si="574"/>
        <v>9.059659612918658E-3</v>
      </c>
      <c r="BR1329" s="172">
        <f t="shared" ca="1" si="578"/>
        <v>6.8575264500297266E-6</v>
      </c>
    </row>
    <row r="1330" spans="44:70">
      <c r="AR1330" s="69">
        <f t="shared" si="571"/>
        <v>111</v>
      </c>
      <c r="AS1330" s="70">
        <f t="shared" si="575"/>
        <v>1327</v>
      </c>
      <c r="AT1330" s="71">
        <f t="shared" ca="1" si="579"/>
        <v>6.1019718029694811E-6</v>
      </c>
      <c r="AU1330" s="72">
        <f t="shared" ca="1" si="572"/>
        <v>9.059659612918658E-3</v>
      </c>
      <c r="AV1330" s="73">
        <f t="shared" ca="1" si="573"/>
        <v>1.0090596596129187</v>
      </c>
      <c r="AW1330" s="74">
        <f ca="1">PRODUCT(AV$4:AV1330)</f>
        <v>147146.30223679985</v>
      </c>
      <c r="BO1330" s="70">
        <f t="shared" si="577"/>
        <v>1327</v>
      </c>
      <c r="BP1330" s="171">
        <f t="shared" ca="1" si="576"/>
        <v>0.1143</v>
      </c>
      <c r="BQ1330" s="172">
        <f t="shared" ca="1" si="574"/>
        <v>9.059659612918658E-3</v>
      </c>
      <c r="BR1330" s="172">
        <f t="shared" ca="1" si="578"/>
        <v>6.7959573893384211E-6</v>
      </c>
    </row>
    <row r="1331" spans="44:70">
      <c r="AR1331" s="69">
        <f t="shared" si="571"/>
        <v>111</v>
      </c>
      <c r="AS1331" s="70">
        <f t="shared" si="575"/>
        <v>1328</v>
      </c>
      <c r="AT1331" s="71">
        <f t="shared" ca="1" si="579"/>
        <v>6.0466900154669497E-6</v>
      </c>
      <c r="AU1331" s="72">
        <f t="shared" ca="1" si="572"/>
        <v>9.059659612918658E-3</v>
      </c>
      <c r="AV1331" s="73">
        <f t="shared" ca="1" si="573"/>
        <v>1.0090596596129187</v>
      </c>
      <c r="AW1331" s="74">
        <f ca="1">PRODUCT(AV$4:AV1331)</f>
        <v>148479.39764836492</v>
      </c>
      <c r="BO1331" s="70">
        <f t="shared" si="577"/>
        <v>1328</v>
      </c>
      <c r="BP1331" s="171">
        <f t="shared" ca="1" si="576"/>
        <v>0.1143</v>
      </c>
      <c r="BQ1331" s="172">
        <f t="shared" ca="1" si="574"/>
        <v>9.059659612918658E-3</v>
      </c>
      <c r="BR1331" s="172">
        <f t="shared" ca="1" si="578"/>
        <v>6.7349411153205662E-6</v>
      </c>
    </row>
    <row r="1332" spans="44:70">
      <c r="AR1332" s="69">
        <f t="shared" si="571"/>
        <v>111</v>
      </c>
      <c r="AS1332" s="70">
        <f t="shared" si="575"/>
        <v>1329</v>
      </c>
      <c r="AT1332" s="71">
        <f t="shared" ca="1" si="579"/>
        <v>5.991909062141985E-6</v>
      </c>
      <c r="AU1332" s="72">
        <f t="shared" ca="1" si="572"/>
        <v>9.059659612918658E-3</v>
      </c>
      <c r="AV1332" s="73">
        <f t="shared" ca="1" si="573"/>
        <v>1.0090596596129187</v>
      </c>
      <c r="AW1332" s="74">
        <f ca="1">PRODUCT(AV$4:AV1332)</f>
        <v>149824.57045059031</v>
      </c>
      <c r="BO1332" s="70">
        <f t="shared" si="577"/>
        <v>1329</v>
      </c>
      <c r="BP1332" s="171">
        <f t="shared" ca="1" si="576"/>
        <v>0.1143</v>
      </c>
      <c r="BQ1332" s="172">
        <f t="shared" ca="1" si="574"/>
        <v>9.059659612918658E-3</v>
      </c>
      <c r="BR1332" s="172">
        <f t="shared" ca="1" si="578"/>
        <v>6.6744726648810144E-6</v>
      </c>
    </row>
    <row r="1333" spans="44:70">
      <c r="AR1333" s="69">
        <f t="shared" si="571"/>
        <v>111</v>
      </c>
      <c r="AS1333" s="70">
        <f t="shared" si="575"/>
        <v>1330</v>
      </c>
      <c r="AT1333" s="71">
        <f t="shared" ca="1" si="579"/>
        <v>5.9376244056074158E-6</v>
      </c>
      <c r="AU1333" s="72">
        <f t="shared" ca="1" si="572"/>
        <v>9.059659612918658E-3</v>
      </c>
      <c r="AV1333" s="73">
        <f t="shared" ca="1" si="573"/>
        <v>1.0090596596129187</v>
      </c>
      <c r="AW1333" s="74">
        <f ca="1">PRODUCT(AV$4:AV1333)</f>
        <v>151181.93006052441</v>
      </c>
      <c r="BO1333" s="70">
        <f t="shared" si="577"/>
        <v>1330</v>
      </c>
      <c r="BP1333" s="171">
        <f t="shared" ca="1" si="576"/>
        <v>0.1143</v>
      </c>
      <c r="BQ1333" s="172">
        <f t="shared" ca="1" si="574"/>
        <v>9.059659612918658E-3</v>
      </c>
      <c r="BR1333" s="172">
        <f t="shared" ca="1" si="578"/>
        <v>6.6145471194848699E-6</v>
      </c>
    </row>
    <row r="1334" spans="44:70">
      <c r="AR1334" s="69">
        <f t="shared" si="571"/>
        <v>111</v>
      </c>
      <c r="AS1334" s="70">
        <f t="shared" si="575"/>
        <v>1331</v>
      </c>
      <c r="AT1334" s="71">
        <f t="shared" ca="1" si="579"/>
        <v>5.8838315495832545E-6</v>
      </c>
      <c r="AU1334" s="72">
        <f t="shared" ca="1" si="572"/>
        <v>9.059659612918658E-3</v>
      </c>
      <c r="AV1334" s="73">
        <f t="shared" ca="1" si="573"/>
        <v>1.0090596596129187</v>
      </c>
      <c r="AW1334" s="74">
        <f ca="1">PRODUCT(AV$4:AV1334)</f>
        <v>152551.58688649684</v>
      </c>
      <c r="BO1334" s="70">
        <f t="shared" si="577"/>
        <v>1331</v>
      </c>
      <c r="BP1334" s="171">
        <f t="shared" ca="1" si="576"/>
        <v>0.1143</v>
      </c>
      <c r="BQ1334" s="172">
        <f t="shared" ca="1" si="574"/>
        <v>9.059659612918658E-3</v>
      </c>
      <c r="BR1334" s="172">
        <f t="shared" ca="1" si="578"/>
        <v>6.5551596047574134E-6</v>
      </c>
    </row>
    <row r="1335" spans="44:70">
      <c r="AR1335" s="69">
        <f t="shared" si="571"/>
        <v>111</v>
      </c>
      <c r="AS1335" s="70">
        <f t="shared" si="575"/>
        <v>1332</v>
      </c>
      <c r="AT1335" s="71">
        <f t="shared" ca="1" si="579"/>
        <v>5.8305260385242788E-6</v>
      </c>
      <c r="AU1335" s="72">
        <f t="shared" ca="1" si="572"/>
        <v>9.059659612918658E-3</v>
      </c>
      <c r="AV1335" s="73">
        <f t="shared" ca="1" si="573"/>
        <v>1.0090596596129187</v>
      </c>
      <c r="AW1335" s="74">
        <f ca="1">PRODUCT(AV$4:AV1335)</f>
        <v>153933.65233709908</v>
      </c>
      <c r="BO1335" s="70">
        <f t="shared" si="577"/>
        <v>1332</v>
      </c>
      <c r="BP1335" s="171">
        <f t="shared" ca="1" si="576"/>
        <v>0.1143</v>
      </c>
      <c r="BQ1335" s="172">
        <f t="shared" ca="1" si="574"/>
        <v>9.059659612918658E-3</v>
      </c>
      <c r="BR1335" s="172">
        <f t="shared" ca="1" si="578"/>
        <v>6.4963052900876165E-6</v>
      </c>
    </row>
    <row r="1336" spans="44:70">
      <c r="AR1336" s="69">
        <f t="shared" si="571"/>
        <v>112</v>
      </c>
      <c r="AS1336" s="70">
        <f t="shared" si="575"/>
        <v>1333</v>
      </c>
      <c r="AT1336" s="71">
        <f t="shared" ca="1" si="579"/>
        <v>5.7777034572509902E-6</v>
      </c>
      <c r="AU1336" s="72">
        <f t="shared" ca="1" si="572"/>
        <v>9.059659612918658E-3</v>
      </c>
      <c r="AV1336" s="73">
        <f t="shared" ca="1" si="573"/>
        <v>1.0090596596129187</v>
      </c>
      <c r="AW1336" s="74">
        <f ca="1">PRODUCT(AV$4:AV1336)</f>
        <v>155328.23883024656</v>
      </c>
      <c r="BO1336" s="70">
        <f t="shared" si="577"/>
        <v>1333</v>
      </c>
      <c r="BP1336" s="171">
        <f t="shared" ca="1" si="576"/>
        <v>0.1143</v>
      </c>
      <c r="BQ1336" s="172">
        <f t="shared" ca="1" si="574"/>
        <v>9.059659612918658E-3</v>
      </c>
      <c r="BR1336" s="172">
        <f t="shared" ca="1" si="578"/>
        <v>6.4379793882352196E-6</v>
      </c>
    </row>
    <row r="1337" spans="44:70">
      <c r="AR1337" s="69">
        <f t="shared" si="571"/>
        <v>112</v>
      </c>
      <c r="AS1337" s="70">
        <f t="shared" si="575"/>
        <v>1334</v>
      </c>
      <c r="AT1337" s="71">
        <f t="shared" ca="1" si="579"/>
        <v>5.725359430583913E-6</v>
      </c>
      <c r="AU1337" s="72">
        <f t="shared" ca="1" si="572"/>
        <v>9.059659612918658E-3</v>
      </c>
      <c r="AV1337" s="73">
        <f t="shared" ca="1" si="573"/>
        <v>1.0090596596129187</v>
      </c>
      <c r="AW1337" s="74">
        <f ca="1">PRODUCT(AV$4:AV1337)</f>
        <v>156735.45980232273</v>
      </c>
      <c r="BO1337" s="70">
        <f t="shared" si="577"/>
        <v>1334</v>
      </c>
      <c r="BP1337" s="171">
        <f t="shared" ca="1" si="576"/>
        <v>0.1143</v>
      </c>
      <c r="BQ1337" s="172">
        <f t="shared" ca="1" si="574"/>
        <v>9.059659612918658E-3</v>
      </c>
      <c r="BR1337" s="172">
        <f t="shared" ca="1" si="578"/>
        <v>6.3801771549413317E-6</v>
      </c>
    </row>
    <row r="1338" spans="44:70">
      <c r="AR1338" s="69">
        <f t="shared" si="571"/>
        <v>112</v>
      </c>
      <c r="AS1338" s="70">
        <f t="shared" si="575"/>
        <v>1335</v>
      </c>
      <c r="AT1338" s="71">
        <f t="shared" ca="1" si="579"/>
        <v>5.6734896229812087E-6</v>
      </c>
      <c r="AU1338" s="72">
        <f t="shared" ca="1" si="572"/>
        <v>9.059659612918658E-3</v>
      </c>
      <c r="AV1338" s="73">
        <f t="shared" ca="1" si="573"/>
        <v>1.0090596596129187</v>
      </c>
      <c r="AW1338" s="74">
        <f ca="1">PRODUCT(AV$4:AV1338)</f>
        <v>158155.42971740608</v>
      </c>
      <c r="BO1338" s="70">
        <f t="shared" si="577"/>
        <v>1335</v>
      </c>
      <c r="BP1338" s="171">
        <f t="shared" ca="1" si="576"/>
        <v>0.1143</v>
      </c>
      <c r="BQ1338" s="172">
        <f t="shared" ca="1" si="574"/>
        <v>9.059659612918658E-3</v>
      </c>
      <c r="BR1338" s="172">
        <f t="shared" ca="1" si="578"/>
        <v>6.322893888542533E-6</v>
      </c>
    </row>
    <row r="1339" spans="44:70">
      <c r="AR1339" s="69">
        <f t="shared" si="571"/>
        <v>112</v>
      </c>
      <c r="AS1339" s="70">
        <f t="shared" si="575"/>
        <v>1336</v>
      </c>
      <c r="AT1339" s="71">
        <f t="shared" ca="1" si="579"/>
        <v>5.6220897381795724E-6</v>
      </c>
      <c r="AU1339" s="72">
        <f t="shared" ca="1" si="572"/>
        <v>9.059659612918658E-3</v>
      </c>
      <c r="AV1339" s="73">
        <f t="shared" ca="1" si="573"/>
        <v>1.0090596596129187</v>
      </c>
      <c r="AW1339" s="74">
        <f ca="1">PRODUCT(AV$4:AV1339)</f>
        <v>159588.26407658064</v>
      </c>
      <c r="BO1339" s="70">
        <f t="shared" si="577"/>
        <v>1336</v>
      </c>
      <c r="BP1339" s="171">
        <f t="shared" ca="1" si="576"/>
        <v>0.1143</v>
      </c>
      <c r="BQ1339" s="172">
        <f t="shared" ca="1" si="574"/>
        <v>9.059659612918658E-3</v>
      </c>
      <c r="BR1339" s="172">
        <f t="shared" ca="1" si="578"/>
        <v>6.2661249295884382E-6</v>
      </c>
    </row>
    <row r="1340" spans="44:70">
      <c r="AR1340" s="69">
        <f t="shared" si="571"/>
        <v>112</v>
      </c>
      <c r="AS1340" s="70">
        <f t="shared" si="575"/>
        <v>1337</v>
      </c>
      <c r="AT1340" s="71">
        <f t="shared" ca="1" si="579"/>
        <v>5.5711555188383821E-6</v>
      </c>
      <c r="AU1340" s="72">
        <f t="shared" ca="1" si="572"/>
        <v>9.059659612918658E-3</v>
      </c>
      <c r="AV1340" s="73">
        <f t="shared" ca="1" si="573"/>
        <v>1.0090596596129187</v>
      </c>
      <c r="AW1340" s="74">
        <f ca="1">PRODUCT(AV$4:AV1340)</f>
        <v>161034.07942733105</v>
      </c>
      <c r="BO1340" s="70">
        <f t="shared" si="577"/>
        <v>1337</v>
      </c>
      <c r="BP1340" s="171">
        <f t="shared" ca="1" si="576"/>
        <v>0.1143</v>
      </c>
      <c r="BQ1340" s="172">
        <f t="shared" ca="1" si="574"/>
        <v>9.059659612918658E-3</v>
      </c>
      <c r="BR1340" s="172">
        <f t="shared" ca="1" si="578"/>
        <v>6.2098656604626934E-6</v>
      </c>
    </row>
    <row r="1341" spans="44:70">
      <c r="AR1341" s="69">
        <f t="shared" si="571"/>
        <v>112</v>
      </c>
      <c r="AS1341" s="70">
        <f t="shared" si="575"/>
        <v>1338</v>
      </c>
      <c r="AT1341" s="71">
        <f t="shared" ca="1" si="579"/>
        <v>5.5206827461870734E-6</v>
      </c>
      <c r="AU1341" s="72">
        <f t="shared" ca="1" si="572"/>
        <v>9.059659612918658E-3</v>
      </c>
      <c r="AV1341" s="73">
        <f t="shared" ca="1" si="573"/>
        <v>1.0090596596129187</v>
      </c>
      <c r="AW1341" s="74">
        <f ca="1">PRODUCT(AV$4:AV1341)</f>
        <v>162492.99337302239</v>
      </c>
      <c r="BO1341" s="70">
        <f t="shared" si="577"/>
        <v>1338</v>
      </c>
      <c r="BP1341" s="171">
        <f t="shared" ca="1" si="576"/>
        <v>0.1143</v>
      </c>
      <c r="BQ1341" s="172">
        <f t="shared" ca="1" si="574"/>
        <v>9.059659612918658E-3</v>
      </c>
      <c r="BR1341" s="172">
        <f t="shared" ca="1" si="578"/>
        <v>6.15411150500738E-6</v>
      </c>
    </row>
    <row r="1342" spans="44:70">
      <c r="AR1342" s="69">
        <f t="shared" si="571"/>
        <v>112</v>
      </c>
      <c r="AS1342" s="70">
        <f t="shared" si="575"/>
        <v>1339</v>
      </c>
      <c r="AT1342" s="71">
        <f t="shared" ca="1" si="579"/>
        <v>5.4706672396757055E-6</v>
      </c>
      <c r="AU1342" s="72">
        <f t="shared" ca="1" si="572"/>
        <v>9.059659612918658E-3</v>
      </c>
      <c r="AV1342" s="73">
        <f t="shared" ca="1" si="573"/>
        <v>1.0090596596129187</v>
      </c>
      <c r="AW1342" s="74">
        <f ca="1">PRODUCT(AV$4:AV1342)</f>
        <v>163965.1245824662</v>
      </c>
      <c r="BO1342" s="70">
        <f t="shared" si="577"/>
        <v>1339</v>
      </c>
      <c r="BP1342" s="171">
        <f t="shared" ca="1" si="576"/>
        <v>0.1143</v>
      </c>
      <c r="BQ1342" s="172">
        <f t="shared" ca="1" si="574"/>
        <v>9.059659612918658E-3</v>
      </c>
      <c r="BR1342" s="172">
        <f t="shared" ca="1" si="578"/>
        <v>6.0988579281507837E-6</v>
      </c>
    </row>
    <row r="1343" spans="44:70">
      <c r="AR1343" s="69">
        <f t="shared" si="571"/>
        <v>112</v>
      </c>
      <c r="AS1343" s="70">
        <f t="shared" si="575"/>
        <v>1340</v>
      </c>
      <c r="AT1343" s="71">
        <f t="shared" ca="1" si="579"/>
        <v>5.4211048566286987E-6</v>
      </c>
      <c r="AU1343" s="72">
        <f t="shared" ca="1" si="572"/>
        <v>9.059659612918658E-3</v>
      </c>
      <c r="AV1343" s="73">
        <f t="shared" ca="1" si="573"/>
        <v>1.0090596596129187</v>
      </c>
      <c r="AW1343" s="74">
        <f ca="1">PRODUCT(AV$4:AV1343)</f>
        <v>165450.59279957315</v>
      </c>
      <c r="BO1343" s="70">
        <f t="shared" si="577"/>
        <v>1340</v>
      </c>
      <c r="BP1343" s="171">
        <f t="shared" ca="1" si="576"/>
        <v>0.1143</v>
      </c>
      <c r="BQ1343" s="172">
        <f t="shared" ca="1" si="574"/>
        <v>9.059659612918658E-3</v>
      </c>
      <c r="BR1343" s="172">
        <f t="shared" ca="1" si="578"/>
        <v>6.0441004355385116E-6</v>
      </c>
    </row>
    <row r="1344" spans="44:70">
      <c r="AR1344" s="69">
        <f t="shared" si="571"/>
        <v>112</v>
      </c>
      <c r="AS1344" s="70">
        <f t="shared" si="575"/>
        <v>1341</v>
      </c>
      <c r="AT1344" s="71">
        <f t="shared" ca="1" si="579"/>
        <v>5.3719914919017023E-6</v>
      </c>
      <c r="AU1344" s="72">
        <f t="shared" ca="1" si="572"/>
        <v>9.059659612918658E-3</v>
      </c>
      <c r="AV1344" s="73">
        <f t="shared" ca="1" si="573"/>
        <v>1.0090596596129187</v>
      </c>
      <c r="AW1344" s="74">
        <f ca="1">PRODUCT(AV$4:AV1344)</f>
        <v>166949.51885309289</v>
      </c>
      <c r="BO1344" s="70">
        <f t="shared" si="577"/>
        <v>1341</v>
      </c>
      <c r="BP1344" s="171">
        <f t="shared" ca="1" si="576"/>
        <v>0.1143</v>
      </c>
      <c r="BQ1344" s="172">
        <f t="shared" ca="1" si="574"/>
        <v>9.059659612918658E-3</v>
      </c>
      <c r="BR1344" s="172">
        <f t="shared" ca="1" si="578"/>
        <v>5.9898345731679181E-6</v>
      </c>
    </row>
    <row r="1345" spans="44:70">
      <c r="AR1345" s="69">
        <f t="shared" si="571"/>
        <v>112</v>
      </c>
      <c r="AS1345" s="70">
        <f t="shared" si="575"/>
        <v>1342</v>
      </c>
      <c r="AT1345" s="71">
        <f t="shared" ca="1" si="579"/>
        <v>5.3233230775415777E-6</v>
      </c>
      <c r="AU1345" s="72">
        <f t="shared" ca="1" si="572"/>
        <v>9.059659612918658E-3</v>
      </c>
      <c r="AV1345" s="73">
        <f t="shared" ca="1" si="573"/>
        <v>1.0090596596129187</v>
      </c>
      <c r="AW1345" s="74">
        <f ca="1">PRODUCT(AV$4:AV1345)</f>
        <v>168462.02466644245</v>
      </c>
      <c r="BO1345" s="70">
        <f t="shared" si="577"/>
        <v>1342</v>
      </c>
      <c r="BP1345" s="171">
        <f t="shared" ca="1" si="576"/>
        <v>0.1143</v>
      </c>
      <c r="BQ1345" s="172">
        <f t="shared" ca="1" si="574"/>
        <v>9.059659612918658E-3</v>
      </c>
      <c r="BR1345" s="172">
        <f t="shared" ca="1" si="578"/>
        <v>5.9360559270258156E-6</v>
      </c>
    </row>
    <row r="1346" spans="44:70">
      <c r="AR1346" s="69">
        <f t="shared" si="571"/>
        <v>112</v>
      </c>
      <c r="AS1346" s="70">
        <f t="shared" si="575"/>
        <v>1343</v>
      </c>
      <c r="AT1346" s="71">
        <f t="shared" ca="1" si="579"/>
        <v>5.2750955824494568E-6</v>
      </c>
      <c r="AU1346" s="72">
        <f t="shared" ca="1" si="572"/>
        <v>9.059659612918658E-3</v>
      </c>
      <c r="AV1346" s="73">
        <f t="shared" ca="1" si="573"/>
        <v>1.0090596596129187</v>
      </c>
      <c r="AW1346" s="74">
        <f ca="1">PRODUCT(AV$4:AV1346)</f>
        <v>169988.23326762352</v>
      </c>
      <c r="BO1346" s="70">
        <f t="shared" si="577"/>
        <v>1343</v>
      </c>
      <c r="BP1346" s="171">
        <f t="shared" ca="1" si="576"/>
        <v>0.1143</v>
      </c>
      <c r="BQ1346" s="172">
        <f t="shared" ca="1" si="574"/>
        <v>9.059659612918658E-3</v>
      </c>
      <c r="BR1346" s="172">
        <f t="shared" ca="1" si="578"/>
        <v>5.8827601227294349E-6</v>
      </c>
    </row>
    <row r="1347" spans="44:70">
      <c r="AR1347" s="69">
        <f t="shared" si="571"/>
        <v>112</v>
      </c>
      <c r="AS1347" s="70">
        <f t="shared" si="575"/>
        <v>1344</v>
      </c>
      <c r="AT1347" s="71">
        <f t="shared" ca="1" si="579"/>
        <v>5.2273050120468535E-6</v>
      </c>
      <c r="AU1347" s="72">
        <f t="shared" ca="1" si="572"/>
        <v>9.059659612918658E-3</v>
      </c>
      <c r="AV1347" s="73">
        <f t="shared" ca="1" si="573"/>
        <v>1.0090596596129187</v>
      </c>
      <c r="AW1347" s="74">
        <f ca="1">PRODUCT(AV$4:AV1347)</f>
        <v>171528.26879922961</v>
      </c>
      <c r="BO1347" s="70">
        <f t="shared" si="577"/>
        <v>1344</v>
      </c>
      <c r="BP1347" s="171">
        <f t="shared" ca="1" si="576"/>
        <v>0.1143</v>
      </c>
      <c r="BQ1347" s="172">
        <f t="shared" ca="1" si="574"/>
        <v>9.059659612918658E-3</v>
      </c>
      <c r="BR1347" s="172">
        <f t="shared" ca="1" si="578"/>
        <v>5.8299428251706116E-6</v>
      </c>
    </row>
    <row r="1348" spans="44:70">
      <c r="AR1348" s="69">
        <f t="shared" si="571"/>
        <v>113</v>
      </c>
      <c r="AS1348" s="70">
        <f t="shared" si="575"/>
        <v>1345</v>
      </c>
      <c r="AT1348" s="71">
        <f t="shared" ca="1" si="579"/>
        <v>5.179947407944805E-6</v>
      </c>
      <c r="AU1348" s="72">
        <f t="shared" ca="1" si="572"/>
        <v>9.059659612918658E-3</v>
      </c>
      <c r="AV1348" s="73">
        <f t="shared" ca="1" si="573"/>
        <v>1.0090596596129187</v>
      </c>
      <c r="AW1348" s="74">
        <f ca="1">PRODUCT(AV$4:AV1348)</f>
        <v>173082.25652854386</v>
      </c>
      <c r="BO1348" s="70">
        <f t="shared" si="577"/>
        <v>1345</v>
      </c>
      <c r="BP1348" s="171">
        <f t="shared" ca="1" si="576"/>
        <v>0.1143</v>
      </c>
      <c r="BQ1348" s="172">
        <f t="shared" ca="1" si="574"/>
        <v>9.059659612918658E-3</v>
      </c>
      <c r="BR1348" s="172">
        <f t="shared" ca="1" si="578"/>
        <v>5.7775997381631657E-6</v>
      </c>
    </row>
    <row r="1349" spans="44:70">
      <c r="AR1349" s="69">
        <f t="shared" ref="AR1349:AR1412" si="580">ROUNDDOWN((AS1349-1)/12,0)+1</f>
        <v>113</v>
      </c>
      <c r="AS1349" s="70">
        <f t="shared" si="575"/>
        <v>1346</v>
      </c>
      <c r="AT1349" s="71">
        <f t="shared" ca="1" si="579"/>
        <v>5.1330188476160048E-6</v>
      </c>
      <c r="AU1349" s="72">
        <f t="shared" ref="AU1349:AU1412" ca="1" si="581">IF($AU$2="Yes",BQ1349,((1+$AH$21)^(1/12))-1)</f>
        <v>9.059659612918658E-3</v>
      </c>
      <c r="AV1349" s="73">
        <f t="shared" ref="AV1349:AV1412" ca="1" si="582">(1+AU1349)</f>
        <v>1.0090596596129187</v>
      </c>
      <c r="AW1349" s="74">
        <f ca="1">PRODUCT(AV$4:AV1349)</f>
        <v>174650.32285772834</v>
      </c>
      <c r="BO1349" s="70">
        <f t="shared" si="577"/>
        <v>1346</v>
      </c>
      <c r="BP1349" s="171">
        <f t="shared" ca="1" si="576"/>
        <v>0.1143</v>
      </c>
      <c r="BQ1349" s="172">
        <f t="shared" ref="BQ1349:BQ1412" ca="1" si="583">(1+BP1349)^(1/12)-1</f>
        <v>9.059659612918658E-3</v>
      </c>
      <c r="BR1349" s="172">
        <f t="shared" ca="1" si="578"/>
        <v>5.7257266040934468E-6</v>
      </c>
    </row>
    <row r="1350" spans="44:70">
      <c r="AR1350" s="69">
        <f t="shared" si="580"/>
        <v>113</v>
      </c>
      <c r="AS1350" s="70">
        <f t="shared" ref="AS1350:AS1413" si="584">AS1349+1</f>
        <v>1347</v>
      </c>
      <c r="AT1350" s="71">
        <f t="shared" ca="1" si="579"/>
        <v>5.0865154440699082E-6</v>
      </c>
      <c r="AU1350" s="72">
        <f t="shared" ca="1" si="581"/>
        <v>9.059659612918658E-3</v>
      </c>
      <c r="AV1350" s="73">
        <f t="shared" ca="1" si="582"/>
        <v>1.0090596596129187</v>
      </c>
      <c r="AW1350" s="74">
        <f ca="1">PRODUCT(AV$4:AV1350)</f>
        <v>176232.59533410572</v>
      </c>
      <c r="BO1350" s="70">
        <f t="shared" si="577"/>
        <v>1347</v>
      </c>
      <c r="BP1350" s="171">
        <f t="shared" ca="1" si="576"/>
        <v>0.1143</v>
      </c>
      <c r="BQ1350" s="172">
        <f t="shared" ca="1" si="583"/>
        <v>9.059659612918658E-3</v>
      </c>
      <c r="BR1350" s="172">
        <f t="shared" ca="1" si="578"/>
        <v>5.6743192035740185E-6</v>
      </c>
    </row>
    <row r="1351" spans="44:70">
      <c r="AR1351" s="69">
        <f t="shared" si="580"/>
        <v>113</v>
      </c>
      <c r="AS1351" s="70">
        <f t="shared" si="584"/>
        <v>1348</v>
      </c>
      <c r="AT1351" s="71">
        <f t="shared" ca="1" si="579"/>
        <v>5.0404333455307807E-6</v>
      </c>
      <c r="AU1351" s="72">
        <f t="shared" ca="1" si="581"/>
        <v>9.059659612918658E-3</v>
      </c>
      <c r="AV1351" s="73">
        <f t="shared" ca="1" si="582"/>
        <v>1.0090596596129187</v>
      </c>
      <c r="AW1351" s="74">
        <f ca="1">PRODUCT(AV$4:AV1351)</f>
        <v>177829.20266053395</v>
      </c>
      <c r="BO1351" s="70">
        <f t="shared" si="577"/>
        <v>1348</v>
      </c>
      <c r="BP1351" s="171">
        <f t="shared" ca="1" si="576"/>
        <v>0.1143</v>
      </c>
      <c r="BQ1351" s="172">
        <f t="shared" ca="1" si="583"/>
        <v>9.059659612918658E-3</v>
      </c>
      <c r="BR1351" s="172">
        <f t="shared" ca="1" si="578"/>
        <v>5.6233733551004524E-6</v>
      </c>
    </row>
    <row r="1352" spans="44:70">
      <c r="AR1352" s="69">
        <f t="shared" si="580"/>
        <v>113</v>
      </c>
      <c r="AS1352" s="70">
        <f t="shared" si="584"/>
        <v>1349</v>
      </c>
      <c r="AT1352" s="71">
        <f t="shared" ca="1" si="579"/>
        <v>4.9947687351186674E-6</v>
      </c>
      <c r="AU1352" s="72">
        <f t="shared" ca="1" si="581"/>
        <v>9.059659612918658E-3</v>
      </c>
      <c r="AV1352" s="73">
        <f t="shared" ca="1" si="582"/>
        <v>1.0090596596129187</v>
      </c>
      <c r="AW1352" s="74">
        <f ca="1">PRODUCT(AV$4:AV1352)</f>
        <v>179440.27470587511</v>
      </c>
      <c r="BO1352" s="70">
        <f t="shared" si="577"/>
        <v>1349</v>
      </c>
      <c r="BP1352" s="171">
        <f t="shared" ref="BP1352:BP1415" ca="1" si="585">VLOOKUP(BO1352,$BT$4:$BX$13,5,TRUE)/100</f>
        <v>0.1143</v>
      </c>
      <c r="BQ1352" s="172">
        <f t="shared" ca="1" si="583"/>
        <v>9.059659612918658E-3</v>
      </c>
      <c r="BR1352" s="172">
        <f t="shared" ca="1" si="578"/>
        <v>5.5728849147111999E-6</v>
      </c>
    </row>
    <row r="1353" spans="44:70">
      <c r="AR1353" s="69">
        <f t="shared" si="580"/>
        <v>113</v>
      </c>
      <c r="AS1353" s="70">
        <f t="shared" si="584"/>
        <v>1350</v>
      </c>
      <c r="AT1353" s="71">
        <f t="shared" ca="1" si="579"/>
        <v>4.949517830533244E-6</v>
      </c>
      <c r="AU1353" s="72">
        <f t="shared" ca="1" si="581"/>
        <v>9.059659612918658E-3</v>
      </c>
      <c r="AV1353" s="73">
        <f t="shared" ca="1" si="582"/>
        <v>1.0090596596129187</v>
      </c>
      <c r="AW1353" s="74">
        <f ca="1">PRODUCT(AV$4:AV1353)</f>
        <v>181065.94251555897</v>
      </c>
      <c r="BO1353" s="70">
        <f t="shared" si="577"/>
        <v>1350</v>
      </c>
      <c r="BP1353" s="171">
        <f t="shared" ca="1" si="585"/>
        <v>0.1143</v>
      </c>
      <c r="BQ1353" s="172">
        <f t="shared" ca="1" si="583"/>
        <v>9.059659612918658E-3</v>
      </c>
      <c r="BR1353" s="172">
        <f t="shared" ca="1" si="578"/>
        <v>5.5228497756505218E-6</v>
      </c>
    </row>
    <row r="1354" spans="44:70">
      <c r="AR1354" s="69">
        <f t="shared" si="580"/>
        <v>113</v>
      </c>
      <c r="AS1354" s="70">
        <f t="shared" si="584"/>
        <v>1351</v>
      </c>
      <c r="AT1354" s="71">
        <f t="shared" ca="1" si="579"/>
        <v>4.9046768837405413E-6</v>
      </c>
      <c r="AU1354" s="72">
        <f t="shared" ca="1" si="581"/>
        <v>9.059659612918658E-3</v>
      </c>
      <c r="AV1354" s="73">
        <f t="shared" ca="1" si="582"/>
        <v>1.0090596596129187</v>
      </c>
      <c r="AW1354" s="74">
        <f ca="1">PRODUCT(AV$4:AV1354)</f>
        <v>182706.33832224223</v>
      </c>
      <c r="BO1354" s="70">
        <f t="shared" si="577"/>
        <v>1351</v>
      </c>
      <c r="BP1354" s="171">
        <f t="shared" ca="1" si="585"/>
        <v>0.1143</v>
      </c>
      <c r="BQ1354" s="172">
        <f t="shared" ca="1" si="583"/>
        <v>9.059659612918658E-3</v>
      </c>
      <c r="BR1354" s="172">
        <f t="shared" ca="1" si="578"/>
        <v>5.4732638680344433E-6</v>
      </c>
    </row>
    <row r="1355" spans="44:70">
      <c r="AR1355" s="69">
        <f t="shared" si="580"/>
        <v>113</v>
      </c>
      <c r="AS1355" s="70">
        <f t="shared" si="584"/>
        <v>1352</v>
      </c>
      <c r="AT1355" s="71">
        <f t="shared" ca="1" si="579"/>
        <v>4.8602421806625015E-6</v>
      </c>
      <c r="AU1355" s="72">
        <f t="shared" ca="1" si="581"/>
        <v>9.059659612918658E-3</v>
      </c>
      <c r="AV1355" s="73">
        <f t="shared" ca="1" si="582"/>
        <v>1.0090596596129187</v>
      </c>
      <c r="AW1355" s="74">
        <f ca="1">PRODUCT(AV$4:AV1355)</f>
        <v>184361.59555656448</v>
      </c>
      <c r="BO1355" s="70">
        <f t="shared" si="577"/>
        <v>1352</v>
      </c>
      <c r="BP1355" s="171">
        <f t="shared" ca="1" si="585"/>
        <v>0.1143</v>
      </c>
      <c r="BQ1355" s="172">
        <f t="shared" ca="1" si="583"/>
        <v>9.059659612918658E-3</v>
      </c>
      <c r="BR1355" s="172">
        <f t="shared" ca="1" si="578"/>
        <v>5.4241231585197053E-6</v>
      </c>
    </row>
    <row r="1356" spans="44:70">
      <c r="AR1356" s="69">
        <f t="shared" si="580"/>
        <v>113</v>
      </c>
      <c r="AS1356" s="70">
        <f t="shared" si="584"/>
        <v>1353</v>
      </c>
      <c r="AT1356" s="71">
        <f t="shared" ca="1" si="579"/>
        <v>4.8162100408693495E-6</v>
      </c>
      <c r="AU1356" s="72">
        <f t="shared" ca="1" si="581"/>
        <v>9.059659612918658E-3</v>
      </c>
      <c r="AV1356" s="73">
        <f t="shared" ca="1" si="582"/>
        <v>1.0090596596129187</v>
      </c>
      <c r="AW1356" s="74">
        <f ca="1">PRODUCT(AV$4:AV1356)</f>
        <v>186031.84885800153</v>
      </c>
      <c r="BO1356" s="70">
        <f t="shared" si="577"/>
        <v>1353</v>
      </c>
      <c r="BP1356" s="171">
        <f t="shared" ca="1" si="585"/>
        <v>0.1143</v>
      </c>
      <c r="BQ1356" s="172">
        <f t="shared" ca="1" si="583"/>
        <v>9.059659612918658E-3</v>
      </c>
      <c r="BR1356" s="172">
        <f t="shared" ca="1" si="578"/>
        <v>5.375423649975693E-6</v>
      </c>
    </row>
    <row r="1357" spans="44:70">
      <c r="AR1357" s="69">
        <f t="shared" si="580"/>
        <v>113</v>
      </c>
      <c r="AS1357" s="70">
        <f t="shared" si="584"/>
        <v>1354</v>
      </c>
      <c r="AT1357" s="71">
        <f t="shared" ca="1" si="579"/>
        <v>4.772576817274752E-6</v>
      </c>
      <c r="AU1357" s="72">
        <f t="shared" ca="1" si="581"/>
        <v>9.059659612918658E-3</v>
      </c>
      <c r="AV1357" s="73">
        <f t="shared" ca="1" si="582"/>
        <v>1.0090596596129187</v>
      </c>
      <c r="AW1357" s="74">
        <f ca="1">PRODUCT(AV$4:AV1357)</f>
        <v>187717.23408581695</v>
      </c>
      <c r="BO1357" s="70">
        <f t="shared" si="577"/>
        <v>1354</v>
      </c>
      <c r="BP1357" s="171">
        <f t="shared" ca="1" si="585"/>
        <v>0.1143</v>
      </c>
      <c r="BQ1357" s="172">
        <f t="shared" ca="1" si="583"/>
        <v>9.059659612918658E-3</v>
      </c>
      <c r="BR1357" s="172">
        <f t="shared" ca="1" si="578"/>
        <v>5.327161381159304E-6</v>
      </c>
    </row>
    <row r="1358" spans="44:70">
      <c r="AR1358" s="69">
        <f t="shared" si="580"/>
        <v>113</v>
      </c>
      <c r="AS1358" s="70">
        <f t="shared" si="584"/>
        <v>1355</v>
      </c>
      <c r="AT1358" s="71">
        <f t="shared" ca="1" si="579"/>
        <v>4.7293388958337362E-6</v>
      </c>
      <c r="AU1358" s="72">
        <f t="shared" ca="1" si="581"/>
        <v>9.059659612918658E-3</v>
      </c>
      <c r="AV1358" s="73">
        <f t="shared" ca="1" si="582"/>
        <v>1.0090596596129187</v>
      </c>
      <c r="AW1358" s="74">
        <f ca="1">PRODUCT(AV$4:AV1358)</f>
        <v>189417.88833011303</v>
      </c>
      <c r="BO1358" s="70">
        <f t="shared" si="577"/>
        <v>1355</v>
      </c>
      <c r="BP1358" s="171">
        <f t="shared" ca="1" si="585"/>
        <v>0.1143</v>
      </c>
      <c r="BQ1358" s="172">
        <f t="shared" ca="1" si="583"/>
        <v>9.059659612918658E-3</v>
      </c>
      <c r="BR1358" s="172">
        <f t="shared" ca="1" si="578"/>
        <v>5.2793324263927422E-6</v>
      </c>
    </row>
    <row r="1359" spans="44:70">
      <c r="AR1359" s="69">
        <f t="shared" si="580"/>
        <v>113</v>
      </c>
      <c r="AS1359" s="70">
        <f t="shared" si="584"/>
        <v>1356</v>
      </c>
      <c r="AT1359" s="71">
        <f t="shared" ca="1" si="579"/>
        <v>4.686492695243346E-6</v>
      </c>
      <c r="AU1359" s="72">
        <f t="shared" ca="1" si="581"/>
        <v>9.059659612918658E-3</v>
      </c>
      <c r="AV1359" s="73">
        <f t="shared" ca="1" si="582"/>
        <v>1.0090596596129187</v>
      </c>
      <c r="AW1359" s="74">
        <f ca="1">PRODUCT(AV$4:AV1359)</f>
        <v>191133.9499229817</v>
      </c>
      <c r="BO1359" s="70">
        <f t="shared" si="577"/>
        <v>1356</v>
      </c>
      <c r="BP1359" s="171">
        <f t="shared" ca="1" si="585"/>
        <v>0.1143</v>
      </c>
      <c r="BQ1359" s="172">
        <f t="shared" ca="1" si="583"/>
        <v>9.059659612918658E-3</v>
      </c>
      <c r="BR1359" s="172">
        <f t="shared" ca="1" si="578"/>
        <v>5.2319328952441973E-6</v>
      </c>
    </row>
    <row r="1360" spans="44:70">
      <c r="AR1360" s="69">
        <f t="shared" si="580"/>
        <v>114</v>
      </c>
      <c r="AS1360" s="70">
        <f t="shared" si="584"/>
        <v>1357</v>
      </c>
      <c r="AT1360" s="71">
        <f t="shared" ca="1" si="579"/>
        <v>4.6440346666460118E-6</v>
      </c>
      <c r="AU1360" s="72">
        <f t="shared" ca="1" si="581"/>
        <v>9.059659612918658E-3</v>
      </c>
      <c r="AV1360" s="73">
        <f t="shared" ca="1" si="582"/>
        <v>1.0090596596129187</v>
      </c>
      <c r="AW1360" s="74">
        <f ca="1">PRODUCT(AV$4:AV1360)</f>
        <v>192865.55844975656</v>
      </c>
      <c r="BO1360" s="70">
        <f t="shared" si="577"/>
        <v>1357</v>
      </c>
      <c r="BP1360" s="171">
        <f t="shared" ca="1" si="585"/>
        <v>0.1143</v>
      </c>
      <c r="BQ1360" s="172">
        <f t="shared" ca="1" si="583"/>
        <v>9.059659612918658E-3</v>
      </c>
      <c r="BR1360" s="172">
        <f t="shared" ca="1" si="578"/>
        <v>5.1849589322114E-6</v>
      </c>
    </row>
    <row r="1361" spans="44:70">
      <c r="AR1361" s="69">
        <f t="shared" si="580"/>
        <v>114</v>
      </c>
      <c r="AS1361" s="70">
        <f t="shared" si="584"/>
        <v>1358</v>
      </c>
      <c r="AT1361" s="71">
        <f t="shared" ca="1" si="579"/>
        <v>4.6019612933356049E-6</v>
      </c>
      <c r="AU1361" s="72">
        <f t="shared" ca="1" si="581"/>
        <v>9.059659612918658E-3</v>
      </c>
      <c r="AV1361" s="73">
        <f t="shared" ca="1" si="582"/>
        <v>1.0090596596129187</v>
      </c>
      <c r="AW1361" s="74">
        <f ca="1">PRODUCT(AV$4:AV1361)</f>
        <v>194612.85476036681</v>
      </c>
      <c r="BO1361" s="70">
        <f t="shared" si="577"/>
        <v>1358</v>
      </c>
      <c r="BP1361" s="171">
        <f t="shared" ca="1" si="585"/>
        <v>0.1143</v>
      </c>
      <c r="BQ1361" s="172">
        <f t="shared" ca="1" si="583"/>
        <v>9.059659612918658E-3</v>
      </c>
      <c r="BR1361" s="172">
        <f t="shared" ca="1" si="578"/>
        <v>5.1384067164080082E-6</v>
      </c>
    </row>
    <row r="1362" spans="44:70">
      <c r="AR1362" s="69">
        <f t="shared" si="580"/>
        <v>114</v>
      </c>
      <c r="AS1362" s="70">
        <f t="shared" si="584"/>
        <v>1359</v>
      </c>
      <c r="AT1362" s="71">
        <f t="shared" ca="1" si="579"/>
        <v>4.5602690904661575E-6</v>
      </c>
      <c r="AU1362" s="72">
        <f t="shared" ca="1" si="581"/>
        <v>9.059659612918658E-3</v>
      </c>
      <c r="AV1362" s="73">
        <f t="shared" ca="1" si="582"/>
        <v>1.0090596596129187</v>
      </c>
      <c r="AW1362" s="74">
        <f ca="1">PRODUCT(AV$4:AV1362)</f>
        <v>196375.98098079412</v>
      </c>
      <c r="BO1362" s="70">
        <f t="shared" ref="BO1362:BO1425" si="586">BO1361+1</f>
        <v>1359</v>
      </c>
      <c r="BP1362" s="171">
        <f t="shared" ca="1" si="585"/>
        <v>0.1143</v>
      </c>
      <c r="BQ1362" s="172">
        <f t="shared" ca="1" si="583"/>
        <v>9.059659612918658E-3</v>
      </c>
      <c r="BR1362" s="172">
        <f t="shared" ref="BR1362:BR1425" ca="1" si="587">BR1361/(1+BQ1362)</f>
        <v>5.0922724612528185E-6</v>
      </c>
    </row>
    <row r="1363" spans="44:70">
      <c r="AR1363" s="69">
        <f t="shared" si="580"/>
        <v>114</v>
      </c>
      <c r="AS1363" s="70">
        <f t="shared" si="584"/>
        <v>1360</v>
      </c>
      <c r="AT1363" s="71">
        <f t="shared" ca="1" si="579"/>
        <v>4.5189546047632202E-6</v>
      </c>
      <c r="AU1363" s="72">
        <f t="shared" ca="1" si="581"/>
        <v>9.059659612918658E-3</v>
      </c>
      <c r="AV1363" s="73">
        <f t="shared" ca="1" si="582"/>
        <v>1.0090596596129187</v>
      </c>
      <c r="AW1363" s="74">
        <f ca="1">PRODUCT(AV$4:AV1363)</f>
        <v>198155.08052463311</v>
      </c>
      <c r="BO1363" s="70">
        <f t="shared" si="586"/>
        <v>1360</v>
      </c>
      <c r="BP1363" s="171">
        <f t="shared" ca="1" si="585"/>
        <v>0.1143</v>
      </c>
      <c r="BQ1363" s="172">
        <f t="shared" ca="1" si="583"/>
        <v>9.059659612918658E-3</v>
      </c>
      <c r="BR1363" s="172">
        <f t="shared" ca="1" si="587"/>
        <v>5.0465524141617601E-6</v>
      </c>
    </row>
    <row r="1364" spans="44:70">
      <c r="AR1364" s="69">
        <f t="shared" si="580"/>
        <v>114</v>
      </c>
      <c r="AS1364" s="70">
        <f t="shared" si="584"/>
        <v>1361</v>
      </c>
      <c r="AT1364" s="71">
        <f t="shared" ca="1" si="579"/>
        <v>4.4780144142378343E-6</v>
      </c>
      <c r="AU1364" s="72">
        <f t="shared" ca="1" si="581"/>
        <v>9.059659612918658E-3</v>
      </c>
      <c r="AV1364" s="73">
        <f t="shared" ca="1" si="582"/>
        <v>1.0090596596129187</v>
      </c>
      <c r="AW1364" s="74">
        <f ca="1">PRODUCT(AV$4:AV1364)</f>
        <v>199950.29810475677</v>
      </c>
      <c r="BO1364" s="70">
        <f t="shared" si="586"/>
        <v>1361</v>
      </c>
      <c r="BP1364" s="171">
        <f t="shared" ca="1" si="585"/>
        <v>0.1143</v>
      </c>
      <c r="BQ1364" s="172">
        <f t="shared" ca="1" si="583"/>
        <v>9.059659612918658E-3</v>
      </c>
      <c r="BR1364" s="172">
        <f t="shared" ca="1" si="587"/>
        <v>5.0012428562426606E-6</v>
      </c>
    </row>
    <row r="1365" spans="44:70">
      <c r="AR1365" s="69">
        <f t="shared" si="580"/>
        <v>114</v>
      </c>
      <c r="AS1365" s="70">
        <f t="shared" si="584"/>
        <v>1362</v>
      </c>
      <c r="AT1365" s="71">
        <f t="shared" ca="1" si="579"/>
        <v>4.4374451279030963E-6</v>
      </c>
      <c r="AU1365" s="72">
        <f t="shared" ca="1" si="581"/>
        <v>9.059659612918658E-3</v>
      </c>
      <c r="AV1365" s="73">
        <f t="shared" ca="1" si="582"/>
        <v>1.0090596596129187</v>
      </c>
      <c r="AW1365" s="74">
        <f ca="1">PRODUCT(AV$4:AV1365)</f>
        <v>201761.77974508749</v>
      </c>
      <c r="BO1365" s="70">
        <f t="shared" si="586"/>
        <v>1362</v>
      </c>
      <c r="BP1365" s="171">
        <f t="shared" ca="1" si="585"/>
        <v>0.1143</v>
      </c>
      <c r="BQ1365" s="172">
        <f t="shared" ca="1" si="583"/>
        <v>9.059659612918658E-3</v>
      </c>
      <c r="BR1365" s="172">
        <f t="shared" ca="1" si="587"/>
        <v>4.956340101992748E-6</v>
      </c>
    </row>
    <row r="1366" spans="44:70">
      <c r="AR1366" s="69">
        <f t="shared" si="580"/>
        <v>114</v>
      </c>
      <c r="AS1366" s="70">
        <f t="shared" si="584"/>
        <v>1363</v>
      </c>
      <c r="AT1366" s="71">
        <f t="shared" ca="1" si="579"/>
        <v>4.3972433854932901E-6</v>
      </c>
      <c r="AU1366" s="72">
        <f t="shared" ca="1" si="581"/>
        <v>9.059659612918658E-3</v>
      </c>
      <c r="AV1366" s="73">
        <f t="shared" ca="1" si="582"/>
        <v>1.0090596596129187</v>
      </c>
      <c r="AW1366" s="74">
        <f ca="1">PRODUCT(AV$4:AV1366)</f>
        <v>203589.67279247465</v>
      </c>
      <c r="BO1366" s="70">
        <f t="shared" si="586"/>
        <v>1363</v>
      </c>
      <c r="BP1366" s="171">
        <f t="shared" ca="1" si="585"/>
        <v>0.1143</v>
      </c>
      <c r="BQ1366" s="172">
        <f t="shared" ca="1" si="583"/>
        <v>9.059659612918658E-3</v>
      </c>
      <c r="BR1366" s="172">
        <f t="shared" ca="1" si="587"/>
        <v>4.9118404989988698E-6</v>
      </c>
    </row>
    <row r="1367" spans="44:70">
      <c r="AR1367" s="69">
        <f t="shared" si="580"/>
        <v>114</v>
      </c>
      <c r="AS1367" s="70">
        <f t="shared" si="584"/>
        <v>1364</v>
      </c>
      <c r="AT1367" s="71">
        <f t="shared" ref="AT1367:AT1430" ca="1" si="588">(1-AU1367)*AT1366</f>
        <v>4.3574058571855633E-6</v>
      </c>
      <c r="AU1367" s="72">
        <f t="shared" ca="1" si="581"/>
        <v>9.059659612918658E-3</v>
      </c>
      <c r="AV1367" s="73">
        <f t="shared" ca="1" si="582"/>
        <v>1.0090596596129187</v>
      </c>
      <c r="AW1367" s="74">
        <f ca="1">PRODUCT(AV$4:AV1367)</f>
        <v>205434.12592867995</v>
      </c>
      <c r="BO1367" s="70">
        <f t="shared" si="586"/>
        <v>1364</v>
      </c>
      <c r="BP1367" s="171">
        <f t="shared" ca="1" si="585"/>
        <v>0.1143</v>
      </c>
      <c r="BQ1367" s="172">
        <f t="shared" ca="1" si="583"/>
        <v>9.059659612918658E-3</v>
      </c>
      <c r="BR1367" s="172">
        <f t="shared" ca="1" si="587"/>
        <v>4.8677404276404046E-6</v>
      </c>
    </row>
    <row r="1368" spans="44:70">
      <c r="AR1368" s="69">
        <f t="shared" si="580"/>
        <v>114</v>
      </c>
      <c r="AS1368" s="70">
        <f t="shared" si="584"/>
        <v>1365</v>
      </c>
      <c r="AT1368" s="71">
        <f t="shared" ca="1" si="588"/>
        <v>4.317929243324124E-6</v>
      </c>
      <c r="AU1368" s="72">
        <f t="shared" ca="1" si="581"/>
        <v>9.059659612918658E-3</v>
      </c>
      <c r="AV1368" s="73">
        <f t="shared" ca="1" si="582"/>
        <v>1.0090596596129187</v>
      </c>
      <c r="AW1368" s="74">
        <f ca="1">PRODUCT(AV$4:AV1368)</f>
        <v>207295.28918247126</v>
      </c>
      <c r="BO1368" s="70">
        <f t="shared" si="586"/>
        <v>1365</v>
      </c>
      <c r="BP1368" s="171">
        <f t="shared" ca="1" si="585"/>
        <v>0.1143</v>
      </c>
      <c r="BQ1368" s="172">
        <f t="shared" ca="1" si="583"/>
        <v>9.059659612918658E-3</v>
      </c>
      <c r="BR1368" s="172">
        <f t="shared" ca="1" si="587"/>
        <v>4.8240363007948403E-6</v>
      </c>
    </row>
    <row r="1369" spans="44:70">
      <c r="AR1369" s="69">
        <f t="shared" si="580"/>
        <v>114</v>
      </c>
      <c r="AS1369" s="70">
        <f t="shared" si="584"/>
        <v>1366</v>
      </c>
      <c r="AT1369" s="71">
        <f t="shared" ca="1" si="588"/>
        <v>4.2788102741469401E-6</v>
      </c>
      <c r="AU1369" s="72">
        <f t="shared" ca="1" si="581"/>
        <v>9.059659612918658E-3</v>
      </c>
      <c r="AV1369" s="73">
        <f t="shared" ca="1" si="582"/>
        <v>1.0090596596129187</v>
      </c>
      <c r="AW1369" s="74">
        <f ca="1">PRODUCT(AV$4:AV1369)</f>
        <v>209173.313941826</v>
      </c>
      <c r="BO1369" s="70">
        <f t="shared" si="586"/>
        <v>1366</v>
      </c>
      <c r="BP1369" s="171">
        <f t="shared" ca="1" si="585"/>
        <v>0.1143</v>
      </c>
      <c r="BQ1369" s="172">
        <f t="shared" ca="1" si="583"/>
        <v>9.059659612918658E-3</v>
      </c>
      <c r="BR1369" s="172">
        <f t="shared" ca="1" si="587"/>
        <v>4.7807245635459941E-6</v>
      </c>
    </row>
    <row r="1370" spans="44:70">
      <c r="AR1370" s="69">
        <f t="shared" si="580"/>
        <v>114</v>
      </c>
      <c r="AS1370" s="70">
        <f t="shared" si="584"/>
        <v>1367</v>
      </c>
      <c r="AT1370" s="71">
        <f t="shared" ca="1" si="588"/>
        <v>4.2400457095149094E-6</v>
      </c>
      <c r="AU1370" s="72">
        <f t="shared" ca="1" si="581"/>
        <v>9.059659612918658E-3</v>
      </c>
      <c r="AV1370" s="73">
        <f t="shared" ca="1" si="582"/>
        <v>1.0090596596129187</v>
      </c>
      <c r="AW1370" s="74">
        <f ca="1">PRODUCT(AV$4:AV1370)</f>
        <v>211068.35296624512</v>
      </c>
      <c r="BO1370" s="70">
        <f t="shared" si="586"/>
        <v>1367</v>
      </c>
      <c r="BP1370" s="171">
        <f t="shared" ca="1" si="585"/>
        <v>0.1143</v>
      </c>
      <c r="BQ1370" s="172">
        <f t="shared" ca="1" si="583"/>
        <v>9.059659612918658E-3</v>
      </c>
      <c r="BR1370" s="172">
        <f t="shared" ca="1" si="587"/>
        <v>4.7378016928948568E-6</v>
      </c>
    </row>
    <row r="1371" spans="44:70">
      <c r="AR1371" s="69">
        <f t="shared" si="580"/>
        <v>114</v>
      </c>
      <c r="AS1371" s="70">
        <f t="shared" si="584"/>
        <v>1368</v>
      </c>
      <c r="AT1371" s="71">
        <f t="shared" ca="1" si="588"/>
        <v>4.2016323386434883E-6</v>
      </c>
      <c r="AU1371" s="72">
        <f t="shared" ca="1" si="581"/>
        <v>9.059659612918658E-3</v>
      </c>
      <c r="AV1371" s="73">
        <f t="shared" ca="1" si="582"/>
        <v>1.0090596596129187</v>
      </c>
      <c r="AW1371" s="74">
        <f ca="1">PRODUCT(AV$4:AV1371)</f>
        <v>212980.56039917868</v>
      </c>
      <c r="BO1371" s="70">
        <f t="shared" si="586"/>
        <v>1368</v>
      </c>
      <c r="BP1371" s="171">
        <f t="shared" ca="1" si="585"/>
        <v>0.1143</v>
      </c>
      <c r="BQ1371" s="172">
        <f t="shared" ca="1" si="583"/>
        <v>9.059659612918658E-3</v>
      </c>
      <c r="BR1371" s="172">
        <f t="shared" ca="1" si="587"/>
        <v>4.6952641974730275E-6</v>
      </c>
    </row>
    <row r="1372" spans="44:70">
      <c r="AR1372" s="69">
        <f t="shared" si="580"/>
        <v>115</v>
      </c>
      <c r="AS1372" s="70">
        <f t="shared" si="584"/>
        <v>1369</v>
      </c>
      <c r="AT1372" s="71">
        <f t="shared" ca="1" si="588"/>
        <v>4.1635669798367466E-6</v>
      </c>
      <c r="AU1372" s="72">
        <f t="shared" ca="1" si="581"/>
        <v>9.059659612918658E-3</v>
      </c>
      <c r="AV1372" s="73">
        <f t="shared" ca="1" si="582"/>
        <v>1.0090596596129187</v>
      </c>
      <c r="AW1372" s="74">
        <f ca="1">PRODUCT(AV$4:AV1372)</f>
        <v>214910.0917805639</v>
      </c>
      <c r="BO1372" s="70">
        <f t="shared" si="586"/>
        <v>1369</v>
      </c>
      <c r="BP1372" s="171">
        <f t="shared" ca="1" si="585"/>
        <v>0.1143</v>
      </c>
      <c r="BQ1372" s="172">
        <f t="shared" ca="1" si="583"/>
        <v>9.059659612918658E-3</v>
      </c>
      <c r="BR1372" s="172">
        <f t="shared" ca="1" si="587"/>
        <v>4.6531086172587251E-6</v>
      </c>
    </row>
    <row r="1373" spans="44:70">
      <c r="AR1373" s="69">
        <f t="shared" si="580"/>
        <v>115</v>
      </c>
      <c r="AS1373" s="70">
        <f t="shared" si="584"/>
        <v>1370</v>
      </c>
      <c r="AT1373" s="71">
        <f t="shared" ca="1" si="588"/>
        <v>4.1258464802238382E-6</v>
      </c>
      <c r="AU1373" s="72">
        <f t="shared" ca="1" si="581"/>
        <v>9.059659612918658E-3</v>
      </c>
      <c r="AV1373" s="73">
        <f t="shared" ca="1" si="582"/>
        <v>1.0090596596129187</v>
      </c>
      <c r="AW1373" s="74">
        <f ca="1">PRODUCT(AV$4:AV1373)</f>
        <v>216857.10405947693</v>
      </c>
      <c r="BO1373" s="70">
        <f t="shared" si="586"/>
        <v>1370</v>
      </c>
      <c r="BP1373" s="171">
        <f t="shared" ca="1" si="585"/>
        <v>0.1143</v>
      </c>
      <c r="BQ1373" s="172">
        <f t="shared" ca="1" si="583"/>
        <v>9.059659612918658E-3</v>
      </c>
      <c r="BR1373" s="172">
        <f t="shared" ca="1" si="587"/>
        <v>4.611331523295348E-6</v>
      </c>
    </row>
    <row r="1374" spans="44:70">
      <c r="AR1374" s="69">
        <f t="shared" si="580"/>
        <v>115</v>
      </c>
      <c r="AS1374" s="70">
        <f t="shared" si="584"/>
        <v>1371</v>
      </c>
      <c r="AT1374" s="71">
        <f t="shared" ca="1" si="588"/>
        <v>4.0884677154978519E-6</v>
      </c>
      <c r="AU1374" s="72">
        <f t="shared" ca="1" si="581"/>
        <v>9.059659612918658E-3</v>
      </c>
      <c r="AV1374" s="73">
        <f t="shared" ca="1" si="582"/>
        <v>1.0090596596129187</v>
      </c>
      <c r="AW1374" s="74">
        <f ca="1">PRODUCT(AV$4:AV1374)</f>
        <v>218821.75560689907</v>
      </c>
      <c r="BO1374" s="70">
        <f t="shared" si="586"/>
        <v>1371</v>
      </c>
      <c r="BP1374" s="171">
        <f t="shared" ca="1" si="585"/>
        <v>0.1143</v>
      </c>
      <c r="BQ1374" s="172">
        <f t="shared" ca="1" si="583"/>
        <v>9.059659612918658E-3</v>
      </c>
      <c r="BR1374" s="172">
        <f t="shared" ca="1" si="587"/>
        <v>4.5699295174125604E-6</v>
      </c>
    </row>
    <row r="1375" spans="44:70">
      <c r="AR1375" s="69">
        <f t="shared" si="580"/>
        <v>115</v>
      </c>
      <c r="AS1375" s="70">
        <f t="shared" si="584"/>
        <v>1372</v>
      </c>
      <c r="AT1375" s="71">
        <f t="shared" ca="1" si="588"/>
        <v>4.051427589657034E-6</v>
      </c>
      <c r="AU1375" s="72">
        <f t="shared" ca="1" si="581"/>
        <v>9.059659612918658E-3</v>
      </c>
      <c r="AV1375" s="73">
        <f t="shared" ca="1" si="582"/>
        <v>1.0090596596129187</v>
      </c>
      <c r="AW1375" s="74">
        <f ca="1">PRODUCT(AV$4:AV1375)</f>
        <v>220804.20622859884</v>
      </c>
      <c r="BO1375" s="70">
        <f t="shared" si="586"/>
        <v>1372</v>
      </c>
      <c r="BP1375" s="171">
        <f t="shared" ca="1" si="585"/>
        <v>0.1143</v>
      </c>
      <c r="BQ1375" s="172">
        <f t="shared" ca="1" si="583"/>
        <v>9.059659612918658E-3</v>
      </c>
      <c r="BR1375" s="172">
        <f t="shared" ca="1" si="587"/>
        <v>4.5288992319498859E-6</v>
      </c>
    </row>
    <row r="1376" spans="44:70">
      <c r="AR1376" s="69">
        <f t="shared" si="580"/>
        <v>115</v>
      </c>
      <c r="AS1376" s="70">
        <f t="shared" si="584"/>
        <v>1373</v>
      </c>
      <c r="AT1376" s="71">
        <f t="shared" ca="1" si="588"/>
        <v>4.0147230347483538E-6</v>
      </c>
      <c r="AU1376" s="72">
        <f t="shared" ca="1" si="581"/>
        <v>9.059659612918658E-3</v>
      </c>
      <c r="AV1376" s="73">
        <f t="shared" ca="1" si="582"/>
        <v>1.0090596596129187</v>
      </c>
      <c r="AW1376" s="74">
        <f ca="1">PRODUCT(AV$4:AV1376)</f>
        <v>222804.61717813063</v>
      </c>
      <c r="BO1376" s="70">
        <f t="shared" si="586"/>
        <v>1373</v>
      </c>
      <c r="BP1376" s="171">
        <f t="shared" ca="1" si="585"/>
        <v>0.1143</v>
      </c>
      <c r="BQ1376" s="172">
        <f t="shared" ca="1" si="583"/>
        <v>9.059659612918658E-3</v>
      </c>
      <c r="BR1376" s="172">
        <f t="shared" ca="1" si="587"/>
        <v>4.4882373294827764E-6</v>
      </c>
    </row>
    <row r="1377" spans="44:70">
      <c r="AR1377" s="69">
        <f t="shared" si="580"/>
        <v>115</v>
      </c>
      <c r="AS1377" s="70">
        <f t="shared" si="584"/>
        <v>1374</v>
      </c>
      <c r="AT1377" s="71">
        <f t="shared" ca="1" si="588"/>
        <v>3.9783510106133898E-6</v>
      </c>
      <c r="AU1377" s="72">
        <f t="shared" ca="1" si="581"/>
        <v>9.059659612918658E-3</v>
      </c>
      <c r="AV1377" s="73">
        <f t="shared" ca="1" si="582"/>
        <v>1.0090596596129187</v>
      </c>
      <c r="AW1377" s="74">
        <f ca="1">PRODUCT(AV$4:AV1377)</f>
        <v>224823.15116995113</v>
      </c>
      <c r="BO1377" s="70">
        <f t="shared" si="586"/>
        <v>1374</v>
      </c>
      <c r="BP1377" s="171">
        <f t="shared" ca="1" si="585"/>
        <v>0.1143</v>
      </c>
      <c r="BQ1377" s="172">
        <f t="shared" ca="1" si="583"/>
        <v>9.059659612918658E-3</v>
      </c>
      <c r="BR1377" s="172">
        <f t="shared" ca="1" si="587"/>
        <v>4.4479405025511491E-6</v>
      </c>
    </row>
    <row r="1378" spans="44:70">
      <c r="AR1378" s="69">
        <f t="shared" si="580"/>
        <v>115</v>
      </c>
      <c r="AS1378" s="70">
        <f t="shared" si="584"/>
        <v>1375</v>
      </c>
      <c r="AT1378" s="71">
        <f t="shared" ca="1" si="588"/>
        <v>3.9423085046365214E-6</v>
      </c>
      <c r="AU1378" s="72">
        <f t="shared" ca="1" si="581"/>
        <v>9.059659612918658E-3</v>
      </c>
      <c r="AV1378" s="73">
        <f t="shared" ca="1" si="582"/>
        <v>1.0090596596129187</v>
      </c>
      <c r="AW1378" s="74">
        <f ca="1">PRODUCT(AV$4:AV1378)</f>
        <v>226859.97239265466</v>
      </c>
      <c r="BO1378" s="70">
        <f t="shared" si="586"/>
        <v>1375</v>
      </c>
      <c r="BP1378" s="171">
        <f t="shared" ca="1" si="585"/>
        <v>0.1143</v>
      </c>
      <c r="BQ1378" s="172">
        <f t="shared" ca="1" si="583"/>
        <v>9.059659612918658E-3</v>
      </c>
      <c r="BR1378" s="172">
        <f t="shared" ca="1" si="587"/>
        <v>4.4080054733903499E-6</v>
      </c>
    </row>
    <row r="1379" spans="44:70">
      <c r="AR1379" s="69">
        <f t="shared" si="580"/>
        <v>115</v>
      </c>
      <c r="AS1379" s="70">
        <f t="shared" si="584"/>
        <v>1376</v>
      </c>
      <c r="AT1379" s="71">
        <f t="shared" ca="1" si="588"/>
        <v>3.9065925314954E-6</v>
      </c>
      <c r="AU1379" s="72">
        <f t="shared" ca="1" si="581"/>
        <v>9.059659612918658E-3</v>
      </c>
      <c r="AV1379" s="73">
        <f t="shared" ca="1" si="582"/>
        <v>1.0090596596129187</v>
      </c>
      <c r="AW1379" s="74">
        <f ca="1">PRODUCT(AV$4:AV1379)</f>
        <v>228915.24652232823</v>
      </c>
      <c r="BO1379" s="70">
        <f t="shared" si="586"/>
        <v>1376</v>
      </c>
      <c r="BP1379" s="171">
        <f t="shared" ca="1" si="585"/>
        <v>0.1143</v>
      </c>
      <c r="BQ1379" s="172">
        <f t="shared" ca="1" si="583"/>
        <v>9.059659612918658E-3</v>
      </c>
      <c r="BR1379" s="172">
        <f t="shared" ca="1" si="587"/>
        <v>4.3684289936645439E-6</v>
      </c>
    </row>
    <row r="1380" spans="44:70">
      <c r="AR1380" s="69">
        <f t="shared" si="580"/>
        <v>115</v>
      </c>
      <c r="AS1380" s="70">
        <f t="shared" si="584"/>
        <v>1377</v>
      </c>
      <c r="AT1380" s="71">
        <f t="shared" ca="1" si="588"/>
        <v>3.8712001329136812E-6</v>
      </c>
      <c r="AU1380" s="72">
        <f t="shared" ca="1" si="581"/>
        <v>9.059659612918658E-3</v>
      </c>
      <c r="AV1380" s="73">
        <f t="shared" ca="1" si="582"/>
        <v>1.0090596596129187</v>
      </c>
      <c r="AW1380" s="74">
        <f ca="1">PRODUCT(AV$4:AV1380)</f>
        <v>230989.14073602788</v>
      </c>
      <c r="BO1380" s="70">
        <f t="shared" si="586"/>
        <v>1377</v>
      </c>
      <c r="BP1380" s="171">
        <f t="shared" ca="1" si="585"/>
        <v>0.1143</v>
      </c>
      <c r="BQ1380" s="172">
        <f t="shared" ca="1" si="583"/>
        <v>9.059659612918658E-3</v>
      </c>
      <c r="BR1380" s="172">
        <f t="shared" ca="1" si="587"/>
        <v>4.3292078442024918E-6</v>
      </c>
    </row>
    <row r="1381" spans="44:70">
      <c r="AR1381" s="69">
        <f t="shared" si="580"/>
        <v>115</v>
      </c>
      <c r="AS1381" s="70">
        <f t="shared" si="584"/>
        <v>1378</v>
      </c>
      <c r="AT1381" s="71">
        <f t="shared" ca="1" si="588"/>
        <v>3.8361283774159977E-6</v>
      </c>
      <c r="AU1381" s="72">
        <f t="shared" ca="1" si="581"/>
        <v>9.059659612918658E-3</v>
      </c>
      <c r="AV1381" s="73">
        <f t="shared" ca="1" si="582"/>
        <v>1.0090596596129187</v>
      </c>
      <c r="AW1381" s="74">
        <f ca="1">PRODUCT(AV$4:AV1381)</f>
        <v>233081.82372537686</v>
      </c>
      <c r="BO1381" s="70">
        <f t="shared" si="586"/>
        <v>1378</v>
      </c>
      <c r="BP1381" s="171">
        <f t="shared" ca="1" si="585"/>
        <v>0.1143</v>
      </c>
      <c r="BQ1381" s="172">
        <f t="shared" ca="1" si="583"/>
        <v>9.059659612918658E-3</v>
      </c>
      <c r="BR1381" s="172">
        <f t="shared" ca="1" si="587"/>
        <v>4.2903388347357001E-6</v>
      </c>
    </row>
    <row r="1382" spans="44:70">
      <c r="AR1382" s="69">
        <f t="shared" si="580"/>
        <v>115</v>
      </c>
      <c r="AS1382" s="70">
        <f t="shared" si="584"/>
        <v>1379</v>
      </c>
      <c r="AT1382" s="71">
        <f t="shared" ca="1" si="588"/>
        <v>3.8013743600851508E-6</v>
      </c>
      <c r="AU1382" s="72">
        <f t="shared" ca="1" si="581"/>
        <v>9.059659612918658E-3</v>
      </c>
      <c r="AV1382" s="73">
        <f t="shared" ca="1" si="582"/>
        <v>1.0090596596129187</v>
      </c>
      <c r="AW1382" s="74">
        <f ca="1">PRODUCT(AV$4:AV1382)</f>
        <v>235193.46571028707</v>
      </c>
      <c r="BO1382" s="70">
        <f t="shared" si="586"/>
        <v>1379</v>
      </c>
      <c r="BP1382" s="171">
        <f t="shared" ca="1" si="585"/>
        <v>0.1143</v>
      </c>
      <c r="BQ1382" s="172">
        <f t="shared" ca="1" si="583"/>
        <v>9.059659612918658E-3</v>
      </c>
      <c r="BR1382" s="172">
        <f t="shared" ca="1" si="587"/>
        <v>4.2518188036389248E-6</v>
      </c>
    </row>
    <row r="1383" spans="44:70">
      <c r="AR1383" s="69">
        <f t="shared" si="580"/>
        <v>115</v>
      </c>
      <c r="AS1383" s="70">
        <f t="shared" si="584"/>
        <v>1380</v>
      </c>
      <c r="AT1383" s="71">
        <f t="shared" ca="1" si="588"/>
        <v>3.7669352023215031E-6</v>
      </c>
      <c r="AU1383" s="72">
        <f t="shared" ca="1" si="581"/>
        <v>9.059659612918658E-3</v>
      </c>
      <c r="AV1383" s="73">
        <f t="shared" ca="1" si="582"/>
        <v>1.0090596596129187</v>
      </c>
      <c r="AW1383" s="74">
        <f ca="1">PRODUCT(AV$4:AV1383)</f>
        <v>237324.23845280492</v>
      </c>
      <c r="BO1383" s="70">
        <f t="shared" si="586"/>
        <v>1380</v>
      </c>
      <c r="BP1383" s="171">
        <f t="shared" ca="1" si="585"/>
        <v>0.1143</v>
      </c>
      <c r="BQ1383" s="172">
        <f t="shared" ca="1" si="583"/>
        <v>9.059659612918658E-3</v>
      </c>
      <c r="BR1383" s="172">
        <f t="shared" ca="1" si="587"/>
        <v>4.2136446176730009E-6</v>
      </c>
    </row>
    <row r="1384" spans="44:70">
      <c r="AR1384" s="69">
        <f t="shared" si="580"/>
        <v>116</v>
      </c>
      <c r="AS1384" s="70">
        <f t="shared" si="584"/>
        <v>1381</v>
      </c>
      <c r="AT1384" s="71">
        <f t="shared" ca="1" si="588"/>
        <v>3.7328080516045496E-6</v>
      </c>
      <c r="AU1384" s="72">
        <f t="shared" ca="1" si="581"/>
        <v>9.059659612918658E-3</v>
      </c>
      <c r="AV1384" s="73">
        <f t="shared" ca="1" si="582"/>
        <v>1.0090596596129187</v>
      </c>
      <c r="AW1384" s="74">
        <f ca="1">PRODUCT(AV$4:AV1384)</f>
        <v>239474.31527108248</v>
      </c>
      <c r="BO1384" s="70">
        <f t="shared" si="586"/>
        <v>1381</v>
      </c>
      <c r="BP1384" s="171">
        <f t="shared" ca="1" si="585"/>
        <v>0.1143</v>
      </c>
      <c r="BQ1384" s="172">
        <f t="shared" ca="1" si="583"/>
        <v>9.059659612918658E-3</v>
      </c>
      <c r="BR1384" s="172">
        <f t="shared" ca="1" si="587"/>
        <v>4.1758131717299852E-6</v>
      </c>
    </row>
    <row r="1385" spans="44:70">
      <c r="AR1385" s="69">
        <f t="shared" si="580"/>
        <v>116</v>
      </c>
      <c r="AS1385" s="70">
        <f t="shared" si="584"/>
        <v>1382</v>
      </c>
      <c r="AT1385" s="71">
        <f t="shared" ca="1" si="588"/>
        <v>3.6989900812566501E-6</v>
      </c>
      <c r="AU1385" s="72">
        <f t="shared" ca="1" si="581"/>
        <v>9.059659612918658E-3</v>
      </c>
      <c r="AV1385" s="73">
        <f t="shared" ca="1" si="582"/>
        <v>1.0090596596129187</v>
      </c>
      <c r="AW1385" s="74">
        <f ca="1">PRODUCT(AV$4:AV1385)</f>
        <v>241643.87105347525</v>
      </c>
      <c r="BO1385" s="70">
        <f t="shared" si="586"/>
        <v>1382</v>
      </c>
      <c r="BP1385" s="171">
        <f t="shared" ca="1" si="585"/>
        <v>0.1143</v>
      </c>
      <c r="BQ1385" s="172">
        <f t="shared" ca="1" si="583"/>
        <v>9.059659612918658E-3</v>
      </c>
      <c r="BR1385" s="172">
        <f t="shared" ca="1" si="587"/>
        <v>4.1383213885805842E-6</v>
      </c>
    </row>
    <row r="1386" spans="44:70">
      <c r="AR1386" s="69">
        <f t="shared" si="580"/>
        <v>116</v>
      </c>
      <c r="AS1386" s="70">
        <f t="shared" si="584"/>
        <v>1383</v>
      </c>
      <c r="AT1386" s="71">
        <f t="shared" ca="1" si="588"/>
        <v>3.6654784902089025E-6</v>
      </c>
      <c r="AU1386" s="72">
        <f t="shared" ca="1" si="581"/>
        <v>9.059659612918658E-3</v>
      </c>
      <c r="AV1386" s="73">
        <f t="shared" ca="1" si="582"/>
        <v>1.0090596596129187</v>
      </c>
      <c r="AW1386" s="74">
        <f ca="1">PRODUCT(AV$4:AV1386)</f>
        <v>243833.08227276773</v>
      </c>
      <c r="BO1386" s="70">
        <f t="shared" si="586"/>
        <v>1383</v>
      </c>
      <c r="BP1386" s="171">
        <f t="shared" ca="1" si="585"/>
        <v>0.1143</v>
      </c>
      <c r="BQ1386" s="172">
        <f t="shared" ca="1" si="583"/>
        <v>9.059659612918658E-3</v>
      </c>
      <c r="BR1386" s="172">
        <f t="shared" ca="1" si="587"/>
        <v>4.1011662186238515E-6</v>
      </c>
    </row>
    <row r="1387" spans="44:70">
      <c r="AR1387" s="69">
        <f t="shared" si="580"/>
        <v>116</v>
      </c>
      <c r="AS1387" s="70">
        <f t="shared" si="584"/>
        <v>1384</v>
      </c>
      <c r="AT1387" s="71">
        <f t="shared" ca="1" si="588"/>
        <v>3.632270502769135E-6</v>
      </c>
      <c r="AU1387" s="72">
        <f t="shared" ca="1" si="581"/>
        <v>9.059659612918658E-3</v>
      </c>
      <c r="AV1387" s="73">
        <f t="shared" ca="1" si="582"/>
        <v>1.0090596596129187</v>
      </c>
      <c r="AW1387" s="74">
        <f ca="1">PRODUCT(AV$4:AV1387)</f>
        <v>246042.12700052781</v>
      </c>
      <c r="BO1387" s="70">
        <f t="shared" si="586"/>
        <v>1384</v>
      </c>
      <c r="BP1387" s="171">
        <f t="shared" ca="1" si="585"/>
        <v>0.1143</v>
      </c>
      <c r="BQ1387" s="172">
        <f t="shared" ca="1" si="583"/>
        <v>9.059659612918658E-3</v>
      </c>
      <c r="BR1387" s="172">
        <f t="shared" ca="1" si="587"/>
        <v>4.0643446396391304E-6</v>
      </c>
    </row>
    <row r="1388" spans="44:70">
      <c r="AR1388" s="69">
        <f t="shared" si="580"/>
        <v>116</v>
      </c>
      <c r="AS1388" s="70">
        <f t="shared" si="584"/>
        <v>1385</v>
      </c>
      <c r="AT1388" s="71">
        <f t="shared" ca="1" si="588"/>
        <v>3.5993633683920017E-6</v>
      </c>
      <c r="AU1388" s="72">
        <f t="shared" ca="1" si="581"/>
        <v>9.059659612918658E-3</v>
      </c>
      <c r="AV1388" s="73">
        <f t="shared" ca="1" si="582"/>
        <v>1.0090596596129187</v>
      </c>
      <c r="AW1388" s="74">
        <f ca="1">PRODUCT(AV$4:AV1388)</f>
        <v>248271.18492159108</v>
      </c>
      <c r="BO1388" s="70">
        <f t="shared" si="586"/>
        <v>1385</v>
      </c>
      <c r="BP1388" s="171">
        <f t="shared" ca="1" si="585"/>
        <v>0.1143</v>
      </c>
      <c r="BQ1388" s="172">
        <f t="shared" ca="1" si="583"/>
        <v>9.059659612918658E-3</v>
      </c>
      <c r="BR1388" s="172">
        <f t="shared" ca="1" si="587"/>
        <v>4.0278536565402262E-6</v>
      </c>
    </row>
    <row r="1389" spans="44:70">
      <c r="AR1389" s="69">
        <f t="shared" si="580"/>
        <v>116</v>
      </c>
      <c r="AS1389" s="70">
        <f t="shared" si="584"/>
        <v>1386</v>
      </c>
      <c r="AT1389" s="71">
        <f t="shared" ca="1" si="588"/>
        <v>3.5667543614511618E-6</v>
      </c>
      <c r="AU1389" s="72">
        <f t="shared" ca="1" si="581"/>
        <v>9.059659612918658E-3</v>
      </c>
      <c r="AV1389" s="73">
        <f t="shared" ca="1" si="582"/>
        <v>1.0090596596129187</v>
      </c>
      <c r="AW1389" s="74">
        <f ca="1">PRODUCT(AV$4:AV1389)</f>
        <v>250520.43734867667</v>
      </c>
      <c r="BO1389" s="70">
        <f t="shared" si="586"/>
        <v>1386</v>
      </c>
      <c r="BP1389" s="171">
        <f t="shared" ca="1" si="585"/>
        <v>0.1143</v>
      </c>
      <c r="BQ1389" s="172">
        <f t="shared" ca="1" si="583"/>
        <v>9.059659612918658E-3</v>
      </c>
      <c r="BR1389" s="172">
        <f t="shared" ca="1" si="587"/>
        <v>3.9916903011317836E-6</v>
      </c>
    </row>
    <row r="1390" spans="44:70">
      <c r="AR1390" s="69">
        <f t="shared" si="580"/>
        <v>116</v>
      </c>
      <c r="AS1390" s="70">
        <f t="shared" si="584"/>
        <v>1387</v>
      </c>
      <c r="AT1390" s="71">
        <f t="shared" ca="1" si="588"/>
        <v>3.5344407810135212E-6</v>
      </c>
      <c r="AU1390" s="72">
        <f t="shared" ca="1" si="581"/>
        <v>9.059659612918658E-3</v>
      </c>
      <c r="AV1390" s="73">
        <f t="shared" ca="1" si="582"/>
        <v>1.0090596596129187</v>
      </c>
      <c r="AW1390" s="74">
        <f ca="1">PRODUCT(AV$4:AV1390)</f>
        <v>252790.0672371352</v>
      </c>
      <c r="BO1390" s="70">
        <f t="shared" si="586"/>
        <v>1387</v>
      </c>
      <c r="BP1390" s="171">
        <f t="shared" ca="1" si="585"/>
        <v>0.1143</v>
      </c>
      <c r="BQ1390" s="172">
        <f t="shared" ca="1" si="583"/>
        <v>9.059659612918658E-3</v>
      </c>
      <c r="BR1390" s="172">
        <f t="shared" ca="1" si="587"/>
        <v>3.9558516318678523E-6</v>
      </c>
    </row>
    <row r="1391" spans="44:70">
      <c r="AR1391" s="69">
        <f t="shared" si="580"/>
        <v>116</v>
      </c>
      <c r="AS1391" s="70">
        <f t="shared" si="584"/>
        <v>1388</v>
      </c>
      <c r="AT1391" s="71">
        <f t="shared" ca="1" si="588"/>
        <v>3.5024199506155205E-6</v>
      </c>
      <c r="AU1391" s="72">
        <f t="shared" ca="1" si="581"/>
        <v>9.059659612918658E-3</v>
      </c>
      <c r="AV1391" s="73">
        <f t="shared" ca="1" si="582"/>
        <v>1.0090596596129187</v>
      </c>
      <c r="AW1391" s="74">
        <f ca="1">PRODUCT(AV$4:AV1391)</f>
        <v>255080.25919983047</v>
      </c>
      <c r="BO1391" s="70">
        <f t="shared" si="586"/>
        <v>1388</v>
      </c>
      <c r="BP1391" s="171">
        <f t="shared" ca="1" si="585"/>
        <v>0.1143</v>
      </c>
      <c r="BQ1391" s="172">
        <f t="shared" ca="1" si="583"/>
        <v>9.059659612918658E-3</v>
      </c>
      <c r="BR1391" s="172">
        <f t="shared" ca="1" si="587"/>
        <v>3.92033473361262E-6</v>
      </c>
    </row>
    <row r="1392" spans="44:70">
      <c r="AR1392" s="69">
        <f t="shared" si="580"/>
        <v>116</v>
      </c>
      <c r="AS1392" s="70">
        <f t="shared" si="584"/>
        <v>1389</v>
      </c>
      <c r="AT1392" s="71">
        <f t="shared" ca="1" si="588"/>
        <v>3.4706892180414484E-6</v>
      </c>
      <c r="AU1392" s="72">
        <f t="shared" ca="1" si="581"/>
        <v>9.059659612918658E-3</v>
      </c>
      <c r="AV1392" s="73">
        <f t="shared" ca="1" si="582"/>
        <v>1.0090596596129187</v>
      </c>
      <c r="AW1392" s="74">
        <f ca="1">PRODUCT(AV$4:AV1392)</f>
        <v>257391.19952215601</v>
      </c>
      <c r="BO1392" s="70">
        <f t="shared" si="586"/>
        <v>1389</v>
      </c>
      <c r="BP1392" s="171">
        <f t="shared" ca="1" si="585"/>
        <v>0.1143</v>
      </c>
      <c r="BQ1392" s="172">
        <f t="shared" ca="1" si="583"/>
        <v>9.059659612918658E-3</v>
      </c>
      <c r="BR1392" s="172">
        <f t="shared" ca="1" si="587"/>
        <v>3.885136717403294E-6</v>
      </c>
    </row>
    <row r="1393" spans="44:70">
      <c r="AR1393" s="69">
        <f t="shared" si="580"/>
        <v>116</v>
      </c>
      <c r="AS1393" s="70">
        <f t="shared" si="584"/>
        <v>1390</v>
      </c>
      <c r="AT1393" s="71">
        <f t="shared" ca="1" si="588"/>
        <v>3.4392459551037662E-6</v>
      </c>
      <c r="AU1393" s="72">
        <f t="shared" ca="1" si="581"/>
        <v>9.059659612918658E-3</v>
      </c>
      <c r="AV1393" s="73">
        <f t="shared" ca="1" si="582"/>
        <v>1.0090596596129187</v>
      </c>
      <c r="AW1393" s="74">
        <f ca="1">PRODUCT(AV$4:AV1393)</f>
        <v>259723.07617718758</v>
      </c>
      <c r="BO1393" s="70">
        <f t="shared" si="586"/>
        <v>1390</v>
      </c>
      <c r="BP1393" s="171">
        <f t="shared" ca="1" si="585"/>
        <v>0.1143</v>
      </c>
      <c r="BQ1393" s="172">
        <f t="shared" ca="1" si="583"/>
        <v>9.059659612918658E-3</v>
      </c>
      <c r="BR1393" s="172">
        <f t="shared" ca="1" si="587"/>
        <v>3.8502547202151119E-6</v>
      </c>
    </row>
    <row r="1394" spans="44:70">
      <c r="AR1394" s="69">
        <f t="shared" si="580"/>
        <v>116</v>
      </c>
      <c r="AS1394" s="70">
        <f t="shared" si="584"/>
        <v>1391</v>
      </c>
      <c r="AT1394" s="71">
        <f t="shared" ca="1" si="588"/>
        <v>3.4080875574254186E-6</v>
      </c>
      <c r="AU1394" s="72">
        <f t="shared" ca="1" si="581"/>
        <v>9.059659612918658E-3</v>
      </c>
      <c r="AV1394" s="73">
        <f t="shared" ca="1" si="582"/>
        <v>1.0090596596129187</v>
      </c>
      <c r="AW1394" s="74">
        <f ca="1">PRODUCT(AV$4:AV1394)</f>
        <v>262076.07884097306</v>
      </c>
      <c r="BO1394" s="70">
        <f t="shared" si="586"/>
        <v>1391</v>
      </c>
      <c r="BP1394" s="171">
        <f t="shared" ca="1" si="585"/>
        <v>0.1143</v>
      </c>
      <c r="BQ1394" s="172">
        <f t="shared" ca="1" si="583"/>
        <v>9.059659612918658E-3</v>
      </c>
      <c r="BR1394" s="172">
        <f t="shared" ca="1" si="587"/>
        <v>3.8156859047284605E-6</v>
      </c>
    </row>
    <row r="1395" spans="44:70">
      <c r="AR1395" s="69">
        <f t="shared" si="580"/>
        <v>116</v>
      </c>
      <c r="AS1395" s="70">
        <f t="shared" si="584"/>
        <v>1392</v>
      </c>
      <c r="AT1395" s="71">
        <f t="shared" ca="1" si="588"/>
        <v>3.3772114442241207E-6</v>
      </c>
      <c r="AU1395" s="72">
        <f t="shared" ca="1" si="581"/>
        <v>9.059659612918658E-3</v>
      </c>
      <c r="AV1395" s="73">
        <f t="shared" ca="1" si="582"/>
        <v>1.0090596596129187</v>
      </c>
      <c r="AW1395" s="74">
        <f ca="1">PRODUCT(AV$4:AV1395)</f>
        <v>264450.39890796068</v>
      </c>
      <c r="BO1395" s="70">
        <f t="shared" si="586"/>
        <v>1392</v>
      </c>
      <c r="BP1395" s="171">
        <f t="shared" ca="1" si="585"/>
        <v>0.1143</v>
      </c>
      <c r="BQ1395" s="172">
        <f t="shared" ca="1" si="583"/>
        <v>9.059659612918658E-3</v>
      </c>
      <c r="BR1395" s="172">
        <f t="shared" ca="1" si="587"/>
        <v>3.7814274590980878E-6</v>
      </c>
    </row>
    <row r="1396" spans="44:70">
      <c r="AR1396" s="69">
        <f t="shared" si="580"/>
        <v>117</v>
      </c>
      <c r="AS1396" s="70">
        <f t="shared" si="584"/>
        <v>1393</v>
      </c>
      <c r="AT1396" s="71">
        <f t="shared" ca="1" si="588"/>
        <v>3.3466150580985968E-6</v>
      </c>
      <c r="AU1396" s="72">
        <f t="shared" ca="1" si="581"/>
        <v>9.059659612918658E-3</v>
      </c>
      <c r="AV1396" s="73">
        <f t="shared" ca="1" si="582"/>
        <v>1.0090596596129187</v>
      </c>
      <c r="AW1396" s="74">
        <f ca="1">PRODUCT(AV$4:AV1396)</f>
        <v>266846.22950656735</v>
      </c>
      <c r="BO1396" s="70">
        <f t="shared" si="586"/>
        <v>1393</v>
      </c>
      <c r="BP1396" s="171">
        <f t="shared" ca="1" si="585"/>
        <v>0.1143</v>
      </c>
      <c r="BQ1396" s="172">
        <f t="shared" ca="1" si="583"/>
        <v>9.059659612918658E-3</v>
      </c>
      <c r="BR1396" s="172">
        <f t="shared" ca="1" si="587"/>
        <v>3.7474765967243859E-6</v>
      </c>
    </row>
    <row r="1397" spans="44:70">
      <c r="AR1397" s="69">
        <f t="shared" si="580"/>
        <v>117</v>
      </c>
      <c r="AS1397" s="70">
        <f t="shared" si="584"/>
        <v>1394</v>
      </c>
      <c r="AT1397" s="71">
        <f t="shared" ca="1" si="588"/>
        <v>3.3162958648167555E-6</v>
      </c>
      <c r="AU1397" s="72">
        <f t="shared" ca="1" si="581"/>
        <v>9.059659612918658E-3</v>
      </c>
      <c r="AV1397" s="73">
        <f t="shared" ca="1" si="582"/>
        <v>1.0090596596129187</v>
      </c>
      <c r="AW1397" s="74">
        <f ca="1">PRODUCT(AV$4:AV1397)</f>
        <v>269263.76551488764</v>
      </c>
      <c r="BO1397" s="70">
        <f t="shared" si="586"/>
        <v>1394</v>
      </c>
      <c r="BP1397" s="171">
        <f t="shared" ca="1" si="585"/>
        <v>0.1143</v>
      </c>
      <c r="BQ1397" s="172">
        <f t="shared" ca="1" si="583"/>
        <v>9.059659612918658E-3</v>
      </c>
      <c r="BR1397" s="172">
        <f t="shared" ca="1" si="587"/>
        <v>3.7138305560267275E-6</v>
      </c>
    </row>
    <row r="1398" spans="44:70">
      <c r="AR1398" s="69">
        <f t="shared" si="580"/>
        <v>117</v>
      </c>
      <c r="AS1398" s="70">
        <f t="shared" si="584"/>
        <v>1395</v>
      </c>
      <c r="AT1398" s="71">
        <f t="shared" ca="1" si="588"/>
        <v>3.2862513531057862E-6</v>
      </c>
      <c r="AU1398" s="72">
        <f t="shared" ca="1" si="581"/>
        <v>9.059659612918658E-3</v>
      </c>
      <c r="AV1398" s="73">
        <f t="shared" ca="1" si="582"/>
        <v>1.0090596596129187</v>
      </c>
      <c r="AW1398" s="74">
        <f ca="1">PRODUCT(AV$4:AV1398)</f>
        <v>271703.20357654529</v>
      </c>
      <c r="BO1398" s="70">
        <f t="shared" si="586"/>
        <v>1395</v>
      </c>
      <c r="BP1398" s="171">
        <f t="shared" ca="1" si="585"/>
        <v>0.1143</v>
      </c>
      <c r="BQ1398" s="172">
        <f t="shared" ca="1" si="583"/>
        <v>9.059659612918658E-3</v>
      </c>
      <c r="BR1398" s="172">
        <f t="shared" ca="1" si="587"/>
        <v>3.6804866002188367E-6</v>
      </c>
    </row>
    <row r="1399" spans="44:70">
      <c r="AR1399" s="69">
        <f t="shared" si="580"/>
        <v>117</v>
      </c>
      <c r="AS1399" s="70">
        <f t="shared" si="584"/>
        <v>1396</v>
      </c>
      <c r="AT1399" s="71">
        <f t="shared" ca="1" si="588"/>
        <v>3.2564790344441545E-6</v>
      </c>
      <c r="AU1399" s="72">
        <f t="shared" ca="1" si="581"/>
        <v>9.059659612918658E-3</v>
      </c>
      <c r="AV1399" s="73">
        <f t="shared" ca="1" si="582"/>
        <v>1.0090596596129187</v>
      </c>
      <c r="AW1399" s="74">
        <f ca="1">PRODUCT(AV$4:AV1399)</f>
        <v>274164.74211668834</v>
      </c>
      <c r="BO1399" s="70">
        <f t="shared" si="586"/>
        <v>1396</v>
      </c>
      <c r="BP1399" s="171">
        <f t="shared" ca="1" si="585"/>
        <v>0.1143</v>
      </c>
      <c r="BQ1399" s="172">
        <f t="shared" ca="1" si="583"/>
        <v>9.059659612918658E-3</v>
      </c>
      <c r="BR1399" s="172">
        <f t="shared" ca="1" si="587"/>
        <v>3.6474420170861787E-6</v>
      </c>
    </row>
    <row r="1400" spans="44:70">
      <c r="AR1400" s="69">
        <f t="shared" si="580"/>
        <v>117</v>
      </c>
      <c r="AS1400" s="70">
        <f t="shared" si="584"/>
        <v>1397</v>
      </c>
      <c r="AT1400" s="71">
        <f t="shared" ca="1" si="588"/>
        <v>3.2269764428554843E-6</v>
      </c>
      <c r="AU1400" s="72">
        <f t="shared" ca="1" si="581"/>
        <v>9.059659612918658E-3</v>
      </c>
      <c r="AV1400" s="73">
        <f t="shared" ca="1" si="582"/>
        <v>1.0090596596129187</v>
      </c>
      <c r="AW1400" s="74">
        <f ca="1">PRODUCT(AV$4:AV1400)</f>
        <v>276648.58135812916</v>
      </c>
      <c r="BO1400" s="70">
        <f t="shared" si="586"/>
        <v>1397</v>
      </c>
      <c r="BP1400" s="171">
        <f t="shared" ca="1" si="585"/>
        <v>0.1143</v>
      </c>
      <c r="BQ1400" s="172">
        <f t="shared" ca="1" si="583"/>
        <v>9.059659612918658E-3</v>
      </c>
      <c r="BR1400" s="172">
        <f t="shared" ca="1" si="587"/>
        <v>3.6146941187653459E-6</v>
      </c>
    </row>
    <row r="1401" spans="44:70">
      <c r="AR1401" s="69">
        <f t="shared" si="580"/>
        <v>117</v>
      </c>
      <c r="AS1401" s="70">
        <f t="shared" si="584"/>
        <v>1398</v>
      </c>
      <c r="AT1401" s="71">
        <f t="shared" ca="1" si="588"/>
        <v>3.1977411347043064E-6</v>
      </c>
      <c r="AU1401" s="72">
        <f t="shared" ca="1" si="581"/>
        <v>9.059659612918658E-3</v>
      </c>
      <c r="AV1401" s="73">
        <f t="shared" ca="1" si="582"/>
        <v>1.0090596596129187</v>
      </c>
      <c r="AW1401" s="74">
        <f ca="1">PRODUCT(AV$4:AV1401)</f>
        <v>279154.92333763064</v>
      </c>
      <c r="BO1401" s="70">
        <f t="shared" si="586"/>
        <v>1398</v>
      </c>
      <c r="BP1401" s="171">
        <f t="shared" ca="1" si="585"/>
        <v>0.1143</v>
      </c>
      <c r="BQ1401" s="172">
        <f t="shared" ca="1" si="583"/>
        <v>9.059659612918658E-3</v>
      </c>
      <c r="BR1401" s="172">
        <f t="shared" ca="1" si="587"/>
        <v>3.5822402415254259E-6</v>
      </c>
    </row>
    <row r="1402" spans="44:70">
      <c r="AR1402" s="69">
        <f t="shared" si="580"/>
        <v>117</v>
      </c>
      <c r="AS1402" s="70">
        <f t="shared" si="584"/>
        <v>1399</v>
      </c>
      <c r="AT1402" s="71">
        <f t="shared" ca="1" si="588"/>
        <v>3.1687706884936572E-6</v>
      </c>
      <c r="AU1402" s="72">
        <f t="shared" ca="1" si="581"/>
        <v>9.059659612918658E-3</v>
      </c>
      <c r="AV1402" s="73">
        <f t="shared" ca="1" si="582"/>
        <v>1.0090596596129187</v>
      </c>
      <c r="AW1402" s="74">
        <f ca="1">PRODUCT(AV$4:AV1402)</f>
        <v>281683.97192233999</v>
      </c>
      <c r="BO1402" s="70">
        <f t="shared" si="586"/>
        <v>1399</v>
      </c>
      <c r="BP1402" s="171">
        <f t="shared" ca="1" si="585"/>
        <v>0.1143</v>
      </c>
      <c r="BQ1402" s="172">
        <f t="shared" ca="1" si="583"/>
        <v>9.059659612918658E-3</v>
      </c>
      <c r="BR1402" s="172">
        <f t="shared" ca="1" si="587"/>
        <v>3.5500777455513331E-6</v>
      </c>
    </row>
    <row r="1403" spans="44:70">
      <c r="AR1403" s="69">
        <f t="shared" si="580"/>
        <v>117</v>
      </c>
      <c r="AS1403" s="70">
        <f t="shared" si="584"/>
        <v>1400</v>
      </c>
      <c r="AT1403" s="71">
        <f t="shared" ca="1" si="588"/>
        <v>3.1400627046645109E-6</v>
      </c>
      <c r="AU1403" s="72">
        <f t="shared" ca="1" si="581"/>
        <v>9.059659612918658E-3</v>
      </c>
      <c r="AV1403" s="73">
        <f t="shared" ca="1" si="582"/>
        <v>1.0090596596129187</v>
      </c>
      <c r="AW1403" s="74">
        <f ca="1">PRODUCT(AV$4:AV1403)</f>
        <v>284235.93282637134</v>
      </c>
      <c r="BO1403" s="70">
        <f t="shared" si="586"/>
        <v>1400</v>
      </c>
      <c r="BP1403" s="171">
        <f t="shared" ca="1" si="585"/>
        <v>0.1143</v>
      </c>
      <c r="BQ1403" s="172">
        <f t="shared" ca="1" si="583"/>
        <v>9.059659612918658E-3</v>
      </c>
      <c r="BR1403" s="172">
        <f t="shared" ca="1" si="587"/>
        <v>3.5182040147290836E-6</v>
      </c>
    </row>
    <row r="1404" spans="44:70">
      <c r="AR1404" s="69">
        <f t="shared" si="580"/>
        <v>117</v>
      </c>
      <c r="AS1404" s="70">
        <f t="shared" si="584"/>
        <v>1401</v>
      </c>
      <c r="AT1404" s="71">
        <f t="shared" ca="1" si="588"/>
        <v>3.1116148053970296E-6</v>
      </c>
      <c r="AU1404" s="72">
        <f t="shared" ca="1" si="581"/>
        <v>9.059659612918658E-3</v>
      </c>
      <c r="AV1404" s="73">
        <f t="shared" ca="1" si="582"/>
        <v>1.0090596596129187</v>
      </c>
      <c r="AW1404" s="74">
        <f ca="1">PRODUCT(AV$4:AV1404)</f>
        <v>286811.01362753869</v>
      </c>
      <c r="BO1404" s="70">
        <f t="shared" si="586"/>
        <v>1401</v>
      </c>
      <c r="BP1404" s="171">
        <f t="shared" ca="1" si="585"/>
        <v>0.1143</v>
      </c>
      <c r="BQ1404" s="172">
        <f t="shared" ca="1" si="583"/>
        <v>9.059659612918658E-3</v>
      </c>
      <c r="BR1404" s="172">
        <f t="shared" ca="1" si="587"/>
        <v>3.486616456433E-6</v>
      </c>
    </row>
    <row r="1405" spans="44:70">
      <c r="AR1405" s="69">
        <f t="shared" si="580"/>
        <v>117</v>
      </c>
      <c r="AS1405" s="70">
        <f t="shared" si="584"/>
        <v>1402</v>
      </c>
      <c r="AT1405" s="71">
        <f t="shared" ca="1" si="588"/>
        <v>3.0834246344136144E-6</v>
      </c>
      <c r="AU1405" s="72">
        <f t="shared" ca="1" si="581"/>
        <v>9.059659612918658E-3</v>
      </c>
      <c r="AV1405" s="73">
        <f t="shared" ca="1" si="582"/>
        <v>1.0090596596129187</v>
      </c>
      <c r="AW1405" s="74">
        <f ca="1">PRODUCT(AV$4:AV1405)</f>
        <v>289409.42378424038</v>
      </c>
      <c r="BO1405" s="70">
        <f t="shared" si="586"/>
        <v>1402</v>
      </c>
      <c r="BP1405" s="171">
        <f t="shared" ca="1" si="585"/>
        <v>0.1143</v>
      </c>
      <c r="BQ1405" s="172">
        <f t="shared" ca="1" si="583"/>
        <v>9.059659612918658E-3</v>
      </c>
      <c r="BR1405" s="172">
        <f t="shared" ca="1" si="587"/>
        <v>3.4553125013148253E-6</v>
      </c>
    </row>
    <row r="1406" spans="44:70">
      <c r="AR1406" s="69">
        <f t="shared" si="580"/>
        <v>117</v>
      </c>
      <c r="AS1406" s="70">
        <f t="shared" si="584"/>
        <v>1403</v>
      </c>
      <c r="AT1406" s="71">
        <f t="shared" ca="1" si="588"/>
        <v>3.0554898567837391E-6</v>
      </c>
      <c r="AU1406" s="72">
        <f t="shared" ca="1" si="581"/>
        <v>9.059659612918658E-3</v>
      </c>
      <c r="AV1406" s="73">
        <f t="shared" ca="1" si="582"/>
        <v>1.0090596596129187</v>
      </c>
      <c r="AW1406" s="74">
        <f ca="1">PRODUCT(AV$4:AV1406)</f>
        <v>292031.37465249654</v>
      </c>
      <c r="BO1406" s="70">
        <f t="shared" si="586"/>
        <v>1403</v>
      </c>
      <c r="BP1406" s="171">
        <f t="shared" ca="1" si="585"/>
        <v>0.1143</v>
      </c>
      <c r="BQ1406" s="172">
        <f t="shared" ca="1" si="583"/>
        <v>9.059659612918658E-3</v>
      </c>
      <c r="BR1406" s="172">
        <f t="shared" ca="1" si="587"/>
        <v>3.4242896030947305E-6</v>
      </c>
    </row>
    <row r="1407" spans="44:70">
      <c r="AR1407" s="69">
        <f t="shared" si="580"/>
        <v>117</v>
      </c>
      <c r="AS1407" s="70">
        <f t="shared" si="584"/>
        <v>1404</v>
      </c>
      <c r="AT1407" s="71">
        <f t="shared" ca="1" si="588"/>
        <v>3.027808158730553E-6</v>
      </c>
      <c r="AU1407" s="72">
        <f t="shared" ca="1" si="581"/>
        <v>9.059659612918658E-3</v>
      </c>
      <c r="AV1407" s="73">
        <f t="shared" ca="1" si="582"/>
        <v>1.0090596596129187</v>
      </c>
      <c r="AW1407" s="74">
        <f ca="1">PRODUCT(AV$4:AV1407)</f>
        <v>294677.07950314088</v>
      </c>
      <c r="BO1407" s="70">
        <f t="shared" si="586"/>
        <v>1404</v>
      </c>
      <c r="BP1407" s="171">
        <f t="shared" ca="1" si="585"/>
        <v>0.1143</v>
      </c>
      <c r="BQ1407" s="172">
        <f t="shared" ca="1" si="583"/>
        <v>9.059659612918658E-3</v>
      </c>
      <c r="BR1407" s="172">
        <f t="shared" ca="1" si="587"/>
        <v>3.3935452383542006E-6</v>
      </c>
    </row>
    <row r="1408" spans="44:70">
      <c r="AR1408" s="69">
        <f t="shared" si="580"/>
        <v>118</v>
      </c>
      <c r="AS1408" s="70">
        <f t="shared" si="584"/>
        <v>1405</v>
      </c>
      <c r="AT1408" s="71">
        <f t="shared" ca="1" si="588"/>
        <v>3.0003772474392364E-6</v>
      </c>
      <c r="AU1408" s="72">
        <f t="shared" ca="1" si="581"/>
        <v>9.059659612918658E-3</v>
      </c>
      <c r="AV1408" s="73">
        <f t="shared" ca="1" si="582"/>
        <v>1.0090596596129187</v>
      </c>
      <c r="AW1408" s="74">
        <f ca="1">PRODUCT(AV$4:AV1408)</f>
        <v>297346.75353916828</v>
      </c>
      <c r="BO1408" s="70">
        <f t="shared" si="586"/>
        <v>1405</v>
      </c>
      <c r="BP1408" s="171">
        <f t="shared" ca="1" si="585"/>
        <v>0.1143</v>
      </c>
      <c r="BQ1408" s="172">
        <f t="shared" ca="1" si="583"/>
        <v>9.059659612918658E-3</v>
      </c>
      <c r="BR1408" s="172">
        <f t="shared" ca="1" si="587"/>
        <v>3.363076906330776E-6</v>
      </c>
    </row>
    <row r="1409" spans="44:70">
      <c r="AR1409" s="69">
        <f t="shared" si="580"/>
        <v>118</v>
      </c>
      <c r="AS1409" s="70">
        <f t="shared" si="584"/>
        <v>1406</v>
      </c>
      <c r="AT1409" s="71">
        <f t="shared" ca="1" si="588"/>
        <v>2.973194850867091E-6</v>
      </c>
      <c r="AU1409" s="72">
        <f t="shared" ca="1" si="581"/>
        <v>9.059659612918658E-3</v>
      </c>
      <c r="AV1409" s="73">
        <f t="shared" ca="1" si="582"/>
        <v>1.0090596596129187</v>
      </c>
      <c r="AW1409" s="74">
        <f ca="1">PRODUCT(AV$4:AV1409)</f>
        <v>300040.61391323956</v>
      </c>
      <c r="BO1409" s="70">
        <f t="shared" si="586"/>
        <v>1406</v>
      </c>
      <c r="BP1409" s="171">
        <f t="shared" ca="1" si="585"/>
        <v>0.1143</v>
      </c>
      <c r="BQ1409" s="172">
        <f t="shared" ca="1" si="583"/>
        <v>9.059659612918658E-3</v>
      </c>
      <c r="BR1409" s="172">
        <f t="shared" ca="1" si="587"/>
        <v>3.3328821287146416E-6</v>
      </c>
    </row>
    <row r="1410" spans="44:70">
      <c r="AR1410" s="69">
        <f t="shared" si="580"/>
        <v>118</v>
      </c>
      <c r="AS1410" s="70">
        <f t="shared" si="584"/>
        <v>1407</v>
      </c>
      <c r="AT1410" s="71">
        <f t="shared" ca="1" si="588"/>
        <v>2.9462587175553526E-6</v>
      </c>
      <c r="AU1410" s="72">
        <f t="shared" ca="1" si="581"/>
        <v>9.059659612918658E-3</v>
      </c>
      <c r="AV1410" s="73">
        <f t="shared" ca="1" si="582"/>
        <v>1.0090596596129187</v>
      </c>
      <c r="AW1410" s="74">
        <f ca="1">PRODUCT(AV$4:AV1410)</f>
        <v>302758.87974534463</v>
      </c>
      <c r="BO1410" s="70">
        <f t="shared" si="586"/>
        <v>1407</v>
      </c>
      <c r="BP1410" s="171">
        <f t="shared" ca="1" si="585"/>
        <v>0.1143</v>
      </c>
      <c r="BQ1410" s="172">
        <f t="shared" ca="1" si="583"/>
        <v>9.059659612918658E-3</v>
      </c>
      <c r="BR1410" s="172">
        <f t="shared" ca="1" si="587"/>
        <v>3.3029584494470376E-6</v>
      </c>
    </row>
    <row r="1411" spans="44:70">
      <c r="AR1411" s="69">
        <f t="shared" si="580"/>
        <v>118</v>
      </c>
      <c r="AS1411" s="70">
        <f t="shared" si="584"/>
        <v>1408</v>
      </c>
      <c r="AT1411" s="71">
        <f t="shared" ca="1" si="588"/>
        <v>2.9195666164427068E-6</v>
      </c>
      <c r="AU1411" s="72">
        <f t="shared" ca="1" si="581"/>
        <v>9.059659612918658E-3</v>
      </c>
      <c r="AV1411" s="73">
        <f t="shared" ca="1" si="582"/>
        <v>1.0090596596129187</v>
      </c>
      <c r="AW1411" s="74">
        <f ca="1">PRODUCT(AV$4:AV1411)</f>
        <v>305501.77214062604</v>
      </c>
      <c r="BO1411" s="70">
        <f t="shared" si="586"/>
        <v>1408</v>
      </c>
      <c r="BP1411" s="171">
        <f t="shared" ca="1" si="585"/>
        <v>0.1143</v>
      </c>
      <c r="BQ1411" s="172">
        <f t="shared" ca="1" si="583"/>
        <v>9.059659612918658E-3</v>
      </c>
      <c r="BR1411" s="172">
        <f t="shared" ca="1" si="587"/>
        <v>3.2733034345204844E-6</v>
      </c>
    </row>
    <row r="1412" spans="44:70">
      <c r="AR1412" s="69">
        <f t="shared" si="580"/>
        <v>118</v>
      </c>
      <c r="AS1412" s="70">
        <f t="shared" si="584"/>
        <v>1409</v>
      </c>
      <c r="AT1412" s="71">
        <f t="shared" ca="1" si="588"/>
        <v>2.8931163366804951E-6</v>
      </c>
      <c r="AU1412" s="72">
        <f t="shared" ca="1" si="581"/>
        <v>9.059659612918658E-3</v>
      </c>
      <c r="AV1412" s="73">
        <f t="shared" ca="1" si="582"/>
        <v>1.0090596596129187</v>
      </c>
      <c r="AW1412" s="74">
        <f ca="1">PRODUCT(AV$4:AV1412)</f>
        <v>308269.51420736354</v>
      </c>
      <c r="BO1412" s="70">
        <f t="shared" si="586"/>
        <v>1409</v>
      </c>
      <c r="BP1412" s="171">
        <f t="shared" ca="1" si="585"/>
        <v>0.1143</v>
      </c>
      <c r="BQ1412" s="172">
        <f t="shared" ca="1" si="583"/>
        <v>9.059659612918658E-3</v>
      </c>
      <c r="BR1412" s="172">
        <f t="shared" ca="1" si="587"/>
        <v>3.2439146717807975E-6</v>
      </c>
    </row>
    <row r="1413" spans="44:70">
      <c r="AR1413" s="69">
        <f t="shared" ref="AR1413:AR1476" si="589">ROUNDDOWN((AS1413-1)/12,0)+1</f>
        <v>118</v>
      </c>
      <c r="AS1413" s="70">
        <f t="shared" si="584"/>
        <v>1410</v>
      </c>
      <c r="AT1413" s="71">
        <f t="shared" ca="1" si="588"/>
        <v>2.8669056874495958E-6</v>
      </c>
      <c r="AU1413" s="72">
        <f t="shared" ref="AU1413:AU1476" ca="1" si="590">IF($AU$2="Yes",BQ1413,((1+$AH$21)^(1/12))-1)</f>
        <v>9.059659612918658E-3</v>
      </c>
      <c r="AV1413" s="73">
        <f t="shared" ref="AV1413:AV1476" ca="1" si="591">(1+AU1413)</f>
        <v>1.0090596596129187</v>
      </c>
      <c r="AW1413" s="74">
        <f ca="1">PRODUCT(AV$4:AV1413)</f>
        <v>311062.33107512206</v>
      </c>
      <c r="BO1413" s="70">
        <f t="shared" si="586"/>
        <v>1410</v>
      </c>
      <c r="BP1413" s="171">
        <f t="shared" ca="1" si="585"/>
        <v>0.1143</v>
      </c>
      <c r="BQ1413" s="172">
        <f t="shared" ref="BQ1413:BQ1476" ca="1" si="592">(1+BP1413)^(1/12)-1</f>
        <v>9.059659612918658E-3</v>
      </c>
      <c r="BR1413" s="172">
        <f t="shared" ca="1" si="587"/>
        <v>3.2147897707308828E-6</v>
      </c>
    </row>
    <row r="1414" spans="44:70">
      <c r="AR1414" s="69">
        <f t="shared" si="589"/>
        <v>118</v>
      </c>
      <c r="AS1414" s="70">
        <f t="shared" ref="AS1414:AS1477" si="593">AS1413+1</f>
        <v>1411</v>
      </c>
      <c r="AT1414" s="71">
        <f t="shared" ca="1" si="588"/>
        <v>2.8409324977789618E-6</v>
      </c>
      <c r="AU1414" s="72">
        <f t="shared" ca="1" si="590"/>
        <v>9.059659612918658E-3</v>
      </c>
      <c r="AV1414" s="73">
        <f t="shared" ca="1" si="591"/>
        <v>1.0090596596129187</v>
      </c>
      <c r="AW1414" s="74">
        <f ca="1">PRODUCT(AV$4:AV1414)</f>
        <v>313880.44991306367</v>
      </c>
      <c r="BO1414" s="70">
        <f t="shared" si="586"/>
        <v>1411</v>
      </c>
      <c r="BP1414" s="171">
        <f t="shared" ca="1" si="585"/>
        <v>0.1143</v>
      </c>
      <c r="BQ1414" s="172">
        <f t="shared" ca="1" si="592"/>
        <v>9.059659612918658E-3</v>
      </c>
      <c r="BR1414" s="172">
        <f t="shared" ca="1" si="587"/>
        <v>3.185926362336292E-6</v>
      </c>
    </row>
    <row r="1415" spans="44:70">
      <c r="AR1415" s="69">
        <f t="shared" si="589"/>
        <v>118</v>
      </c>
      <c r="AS1415" s="70">
        <f t="shared" si="593"/>
        <v>1412</v>
      </c>
      <c r="AT1415" s="71">
        <f t="shared" ca="1" si="588"/>
        <v>2.8151946163658057E-6</v>
      </c>
      <c r="AU1415" s="72">
        <f t="shared" ca="1" si="590"/>
        <v>9.059659612918658E-3</v>
      </c>
      <c r="AV1415" s="73">
        <f t="shared" ca="1" si="591"/>
        <v>1.0090596596129187</v>
      </c>
      <c r="AW1415" s="74">
        <f ca="1">PRODUCT(AV$4:AV1415)</f>
        <v>316724.09994842578</v>
      </c>
      <c r="BO1415" s="70">
        <f t="shared" si="586"/>
        <v>1412</v>
      </c>
      <c r="BP1415" s="171">
        <f t="shared" ca="1" si="585"/>
        <v>0.1143</v>
      </c>
      <c r="BQ1415" s="172">
        <f t="shared" ca="1" si="592"/>
        <v>9.059659612918658E-3</v>
      </c>
      <c r="BR1415" s="172">
        <f t="shared" ca="1" si="587"/>
        <v>3.1573220988325234E-6</v>
      </c>
    </row>
    <row r="1416" spans="44:70">
      <c r="AR1416" s="69">
        <f t="shared" si="589"/>
        <v>118</v>
      </c>
      <c r="AS1416" s="70">
        <f t="shared" si="593"/>
        <v>1413</v>
      </c>
      <c r="AT1416" s="71">
        <f t="shared" ca="1" si="588"/>
        <v>2.7896899113974106E-6</v>
      </c>
      <c r="AU1416" s="72">
        <f t="shared" ca="1" si="590"/>
        <v>9.059659612918658E-3</v>
      </c>
      <c r="AV1416" s="73">
        <f t="shared" ca="1" si="591"/>
        <v>1.0090596596129187</v>
      </c>
      <c r="AW1416" s="74">
        <f ca="1">PRODUCT(AV$4:AV1416)</f>
        <v>319593.51248516655</v>
      </c>
      <c r="BO1416" s="70">
        <f t="shared" si="586"/>
        <v>1413</v>
      </c>
      <c r="BP1416" s="171">
        <f t="shared" ref="BP1416:BP1479" ca="1" si="594">VLOOKUP(BO1416,$BT$4:$BX$13,5,TRUE)/100</f>
        <v>0.1143</v>
      </c>
      <c r="BQ1416" s="172">
        <f t="shared" ca="1" si="592"/>
        <v>9.059659612918658E-3</v>
      </c>
      <c r="BR1416" s="172">
        <f t="shared" ca="1" si="587"/>
        <v>3.128974653534055E-6</v>
      </c>
    </row>
    <row r="1417" spans="44:70">
      <c r="AR1417" s="69">
        <f t="shared" si="589"/>
        <v>118</v>
      </c>
      <c r="AS1417" s="70">
        <f t="shared" si="593"/>
        <v>1414</v>
      </c>
      <c r="AT1417" s="71">
        <f t="shared" ca="1" si="588"/>
        <v>2.7644162703745568E-6</v>
      </c>
      <c r="AU1417" s="72">
        <f t="shared" ca="1" si="590"/>
        <v>9.059659612918658E-3</v>
      </c>
      <c r="AV1417" s="73">
        <f t="shared" ca="1" si="591"/>
        <v>1.0090596596129187</v>
      </c>
      <c r="AW1417" s="74">
        <f ca="1">PRODUCT(AV$4:AV1417)</f>
        <v>322488.92092277925</v>
      </c>
      <c r="BO1417" s="70">
        <f t="shared" si="586"/>
        <v>1414</v>
      </c>
      <c r="BP1417" s="171">
        <f t="shared" ca="1" si="594"/>
        <v>0.1143</v>
      </c>
      <c r="BQ1417" s="172">
        <f t="shared" ca="1" si="592"/>
        <v>9.059659612918658E-3</v>
      </c>
      <c r="BR1417" s="172">
        <f t="shared" ca="1" si="587"/>
        <v>3.1008817206450889E-6</v>
      </c>
    </row>
    <row r="1418" spans="44:70">
      <c r="AR1418" s="69">
        <f t="shared" si="589"/>
        <v>118</v>
      </c>
      <c r="AS1418" s="70">
        <f t="shared" si="593"/>
        <v>1415</v>
      </c>
      <c r="AT1418" s="71">
        <f t="shared" ca="1" si="588"/>
        <v>2.7393715999365491E-6</v>
      </c>
      <c r="AU1418" s="72">
        <f t="shared" ca="1" si="590"/>
        <v>9.059659612918658E-3</v>
      </c>
      <c r="AV1418" s="73">
        <f t="shared" ca="1" si="591"/>
        <v>1.0090596596129187</v>
      </c>
      <c r="AW1418" s="74">
        <f ca="1">PRODUCT(AV$4:AV1418)</f>
        <v>325410.56077527709</v>
      </c>
      <c r="BO1418" s="70">
        <f t="shared" si="586"/>
        <v>1415</v>
      </c>
      <c r="BP1418" s="171">
        <f t="shared" ca="1" si="594"/>
        <v>0.1143</v>
      </c>
      <c r="BQ1418" s="172">
        <f t="shared" ca="1" si="592"/>
        <v>9.059659612918658E-3</v>
      </c>
      <c r="BR1418" s="172">
        <f t="shared" ca="1" si="587"/>
        <v>3.0730410150719985E-6</v>
      </c>
    </row>
    <row r="1419" spans="44:70">
      <c r="AR1419" s="69">
        <f t="shared" si="589"/>
        <v>118</v>
      </c>
      <c r="AS1419" s="70">
        <f t="shared" si="593"/>
        <v>1416</v>
      </c>
      <c r="AT1419" s="71">
        <f t="shared" ca="1" si="588"/>
        <v>2.7145538256878275E-6</v>
      </c>
      <c r="AU1419" s="72">
        <f t="shared" ca="1" si="590"/>
        <v>9.059659612918658E-3</v>
      </c>
      <c r="AV1419" s="73">
        <f t="shared" ca="1" si="591"/>
        <v>1.0090596596129187</v>
      </c>
      <c r="AW1419" s="74">
        <f ca="1">PRODUCT(AV$4:AV1419)</f>
        <v>328358.66969035007</v>
      </c>
      <c r="BO1419" s="70">
        <f t="shared" si="586"/>
        <v>1416</v>
      </c>
      <c r="BP1419" s="171">
        <f t="shared" ca="1" si="594"/>
        <v>0.1143</v>
      </c>
      <c r="BQ1419" s="172">
        <f t="shared" ca="1" si="592"/>
        <v>9.059659612918658E-3</v>
      </c>
      <c r="BR1419" s="172">
        <f t="shared" ca="1" si="587"/>
        <v>3.0454502722374567E-6</v>
      </c>
    </row>
    <row r="1420" spans="44:70">
      <c r="AR1420" s="69">
        <f t="shared" si="589"/>
        <v>119</v>
      </c>
      <c r="AS1420" s="70">
        <f t="shared" si="593"/>
        <v>1417</v>
      </c>
      <c r="AT1420" s="71">
        <f t="shared" ca="1" si="588"/>
        <v>2.6899608920261497E-6</v>
      </c>
      <c r="AU1420" s="72">
        <f t="shared" ca="1" si="590"/>
        <v>9.059659612918658E-3</v>
      </c>
      <c r="AV1420" s="73">
        <f t="shared" ca="1" si="591"/>
        <v>1.0090596596129187</v>
      </c>
      <c r="AW1420" s="74">
        <f ca="1">PRODUCT(AV$4:AV1420)</f>
        <v>331333.48746869544</v>
      </c>
      <c r="BO1420" s="70">
        <f t="shared" si="586"/>
        <v>1417</v>
      </c>
      <c r="BP1420" s="171">
        <f t="shared" ca="1" si="594"/>
        <v>0.1143</v>
      </c>
      <c r="BQ1420" s="172">
        <f t="shared" ca="1" si="592"/>
        <v>9.059659612918658E-3</v>
      </c>
      <c r="BR1420" s="172">
        <f t="shared" ca="1" si="587"/>
        <v>3.0181072478962342E-6</v>
      </c>
    </row>
    <row r="1421" spans="44:70">
      <c r="AR1421" s="69">
        <f t="shared" si="589"/>
        <v>119</v>
      </c>
      <c r="AS1421" s="70">
        <f t="shared" si="593"/>
        <v>1418</v>
      </c>
      <c r="AT1421" s="71">
        <f t="shared" ca="1" si="588"/>
        <v>2.6655907619723297E-6</v>
      </c>
      <c r="AU1421" s="72">
        <f t="shared" ca="1" si="590"/>
        <v>9.059659612918658E-3</v>
      </c>
      <c r="AV1421" s="73">
        <f t="shared" ca="1" si="591"/>
        <v>1.0090596596129187</v>
      </c>
      <c r="AW1421" s="74">
        <f ca="1">PRODUCT(AV$4:AV1421)</f>
        <v>334335.2560835231</v>
      </c>
      <c r="BO1421" s="70">
        <f t="shared" si="586"/>
        <v>1418</v>
      </c>
      <c r="BP1421" s="171">
        <f t="shared" ca="1" si="594"/>
        <v>0.1143</v>
      </c>
      <c r="BQ1421" s="172">
        <f t="shared" ca="1" si="592"/>
        <v>9.059659612918658E-3</v>
      </c>
      <c r="BR1421" s="172">
        <f t="shared" ca="1" si="587"/>
        <v>2.9910097179526514E-6</v>
      </c>
    </row>
    <row r="1422" spans="44:70">
      <c r="AR1422" s="69">
        <f t="shared" si="589"/>
        <v>119</v>
      </c>
      <c r="AS1422" s="70">
        <f t="shared" si="593"/>
        <v>1419</v>
      </c>
      <c r="AT1422" s="71">
        <f t="shared" ca="1" si="588"/>
        <v>2.64144141700152E-6</v>
      </c>
      <c r="AU1422" s="72">
        <f t="shared" ca="1" si="590"/>
        <v>9.059659612918658E-3</v>
      </c>
      <c r="AV1422" s="73">
        <f t="shared" ca="1" si="591"/>
        <v>1.0090596596129187</v>
      </c>
      <c r="AW1422" s="74">
        <f ca="1">PRODUCT(AV$4:AV1422)</f>
        <v>337364.21970023779</v>
      </c>
      <c r="BO1422" s="70">
        <f t="shared" si="586"/>
        <v>1419</v>
      </c>
      <c r="BP1422" s="171">
        <f t="shared" ca="1" si="594"/>
        <v>0.1143</v>
      </c>
      <c r="BQ1422" s="172">
        <f t="shared" ca="1" si="592"/>
        <v>9.059659612918658E-3</v>
      </c>
      <c r="BR1422" s="172">
        <f t="shared" ca="1" si="587"/>
        <v>2.9641554782796695E-6</v>
      </c>
    </row>
    <row r="1423" spans="44:70">
      <c r="AR1423" s="69">
        <f t="shared" si="589"/>
        <v>119</v>
      </c>
      <c r="AS1423" s="70">
        <f t="shared" si="593"/>
        <v>1420</v>
      </c>
      <c r="AT1423" s="71">
        <f t="shared" ca="1" si="588"/>
        <v>2.6175108568760209E-6</v>
      </c>
      <c r="AU1423" s="72">
        <f t="shared" ca="1" si="590"/>
        <v>9.059659612918658E-3</v>
      </c>
      <c r="AV1423" s="73">
        <f t="shared" ca="1" si="591"/>
        <v>1.0090596596129187</v>
      </c>
      <c r="AW1423" s="74">
        <f ca="1">PRODUCT(AV$4:AV1423)</f>
        <v>340420.62469629984</v>
      </c>
      <c r="BO1423" s="70">
        <f t="shared" si="586"/>
        <v>1420</v>
      </c>
      <c r="BP1423" s="171">
        <f t="shared" ca="1" si="594"/>
        <v>0.1143</v>
      </c>
      <c r="BQ1423" s="172">
        <f t="shared" ca="1" si="592"/>
        <v>9.059659612918658E-3</v>
      </c>
      <c r="BR1423" s="172">
        <f t="shared" ca="1" si="587"/>
        <v>2.9375423445396058E-6</v>
      </c>
    </row>
    <row r="1424" spans="44:70">
      <c r="AR1424" s="69">
        <f t="shared" si="589"/>
        <v>119</v>
      </c>
      <c r="AS1424" s="70">
        <f t="shared" si="593"/>
        <v>1421</v>
      </c>
      <c r="AT1424" s="71">
        <f t="shared" ca="1" si="588"/>
        <v>2.5937970994796051E-6</v>
      </c>
      <c r="AU1424" s="72">
        <f t="shared" ca="1" si="590"/>
        <v>9.059659612918658E-3</v>
      </c>
      <c r="AV1424" s="73">
        <f t="shared" ca="1" si="591"/>
        <v>1.0090596596129187</v>
      </c>
      <c r="AW1424" s="74">
        <f ca="1">PRODUCT(AV$4:AV1424)</f>
        <v>343504.71968126547</v>
      </c>
      <c r="BO1424" s="70">
        <f t="shared" si="586"/>
        <v>1421</v>
      </c>
      <c r="BP1424" s="171">
        <f t="shared" ca="1" si="594"/>
        <v>0.1143</v>
      </c>
      <c r="BQ1424" s="172">
        <f t="shared" ca="1" si="592"/>
        <v>9.059659612918658E-3</v>
      </c>
      <c r="BR1424" s="172">
        <f t="shared" ca="1" si="587"/>
        <v>2.9111681520064581E-6</v>
      </c>
    </row>
    <row r="1425" spans="44:70">
      <c r="AR1425" s="69">
        <f t="shared" si="589"/>
        <v>119</v>
      </c>
      <c r="AS1425" s="70">
        <f t="shared" si="593"/>
        <v>1422</v>
      </c>
      <c r="AT1425" s="71">
        <f t="shared" ca="1" si="588"/>
        <v>2.570298180653344E-6</v>
      </c>
      <c r="AU1425" s="72">
        <f t="shared" ca="1" si="590"/>
        <v>9.059659612918658E-3</v>
      </c>
      <c r="AV1425" s="73">
        <f t="shared" ca="1" si="591"/>
        <v>1.0090596596129187</v>
      </c>
      <c r="AW1425" s="74">
        <f ca="1">PRODUCT(AV$4:AV1425)</f>
        <v>346616.75551700877</v>
      </c>
      <c r="BO1425" s="70">
        <f t="shared" si="586"/>
        <v>1422</v>
      </c>
      <c r="BP1425" s="171">
        <f t="shared" ca="1" si="594"/>
        <v>0.1143</v>
      </c>
      <c r="BQ1425" s="172">
        <f t="shared" ca="1" si="592"/>
        <v>9.059659612918658E-3</v>
      </c>
      <c r="BR1425" s="172">
        <f t="shared" ca="1" si="587"/>
        <v>2.8850307553898247E-6</v>
      </c>
    </row>
    <row r="1426" spans="44:70">
      <c r="AR1426" s="69">
        <f t="shared" si="589"/>
        <v>119</v>
      </c>
      <c r="AS1426" s="70">
        <f t="shared" si="593"/>
        <v>1423</v>
      </c>
      <c r="AT1426" s="71">
        <f t="shared" ca="1" si="588"/>
        <v>2.5470121540329205E-6</v>
      </c>
      <c r="AU1426" s="72">
        <f t="shared" ca="1" si="590"/>
        <v>9.059659612918658E-3</v>
      </c>
      <c r="AV1426" s="73">
        <f t="shared" ca="1" si="591"/>
        <v>1.0090596596129187</v>
      </c>
      <c r="AW1426" s="74">
        <f ca="1">PRODUCT(AV$4:AV1426)</f>
        <v>349756.98533812712</v>
      </c>
      <c r="BO1426" s="70">
        <f t="shared" ref="BO1426:BO1489" si="595">BO1425+1</f>
        <v>1423</v>
      </c>
      <c r="BP1426" s="171">
        <f t="shared" ca="1" si="594"/>
        <v>0.1143</v>
      </c>
      <c r="BQ1426" s="172">
        <f t="shared" ca="1" si="592"/>
        <v>9.059659612918658E-3</v>
      </c>
      <c r="BR1426" s="172">
        <f t="shared" ref="BR1426:BR1489" ca="1" si="596">BR1425/(1+BQ1426)</f>
        <v>2.8591280286604061E-6</v>
      </c>
    </row>
    <row r="1427" spans="44:70">
      <c r="AR1427" s="69">
        <f t="shared" si="589"/>
        <v>119</v>
      </c>
      <c r="AS1427" s="70">
        <f t="shared" si="593"/>
        <v>1424</v>
      </c>
      <c r="AT1427" s="71">
        <f t="shared" ca="1" si="588"/>
        <v>2.5239370908874154E-6</v>
      </c>
      <c r="AU1427" s="72">
        <f t="shared" ca="1" si="590"/>
        <v>9.059659612918658E-3</v>
      </c>
      <c r="AV1427" s="73">
        <f t="shared" ca="1" si="591"/>
        <v>1.0090596596129187</v>
      </c>
      <c r="AW1427" s="74">
        <f ca="1">PRODUCT(AV$4:AV1427)</f>
        <v>352925.66457253112</v>
      </c>
      <c r="BO1427" s="70">
        <f t="shared" si="595"/>
        <v>1424</v>
      </c>
      <c r="BP1427" s="171">
        <f t="shared" ca="1" si="594"/>
        <v>0.1143</v>
      </c>
      <c r="BQ1427" s="172">
        <f t="shared" ca="1" si="592"/>
        <v>9.059659612918658E-3</v>
      </c>
      <c r="BR1427" s="172">
        <f t="shared" ca="1" si="596"/>
        <v>2.8334578648770726E-6</v>
      </c>
    </row>
    <row r="1428" spans="44:70">
      <c r="AR1428" s="69">
        <f t="shared" si="589"/>
        <v>119</v>
      </c>
      <c r="AS1428" s="70">
        <f t="shared" si="593"/>
        <v>1425</v>
      </c>
      <c r="AT1428" s="71">
        <f t="shared" ca="1" si="588"/>
        <v>2.5010710799595552E-6</v>
      </c>
      <c r="AU1428" s="72">
        <f t="shared" ca="1" si="590"/>
        <v>9.059659612918658E-3</v>
      </c>
      <c r="AV1428" s="73">
        <f t="shared" ca="1" si="591"/>
        <v>1.0090596596129187</v>
      </c>
      <c r="AW1428" s="74">
        <f ca="1">PRODUCT(AV$4:AV1428)</f>
        <v>356123.05096222134</v>
      </c>
      <c r="BO1428" s="70">
        <f t="shared" si="595"/>
        <v>1425</v>
      </c>
      <c r="BP1428" s="171">
        <f t="shared" ca="1" si="594"/>
        <v>0.1143</v>
      </c>
      <c r="BQ1428" s="172">
        <f t="shared" ca="1" si="592"/>
        <v>9.059659612918658E-3</v>
      </c>
      <c r="BR1428" s="172">
        <f t="shared" ca="1" si="596"/>
        <v>2.8080181760154837E-6</v>
      </c>
    </row>
    <row r="1429" spans="44:70">
      <c r="AR1429" s="69">
        <f t="shared" si="589"/>
        <v>119</v>
      </c>
      <c r="AS1429" s="70">
        <f t="shared" si="593"/>
        <v>1426</v>
      </c>
      <c r="AT1429" s="71">
        <f t="shared" ca="1" si="588"/>
        <v>2.4784122273074067E-6</v>
      </c>
      <c r="AU1429" s="72">
        <f t="shared" ca="1" si="590"/>
        <v>9.059659612918658E-3</v>
      </c>
      <c r="AV1429" s="73">
        <f t="shared" ca="1" si="591"/>
        <v>1.0090596596129187</v>
      </c>
      <c r="AW1429" s="74">
        <f ca="1">PRODUCT(AV$4:AV1429)</f>
        <v>359349.40458425315</v>
      </c>
      <c r="BO1429" s="70">
        <f t="shared" si="595"/>
        <v>1426</v>
      </c>
      <c r="BP1429" s="171">
        <f t="shared" ca="1" si="594"/>
        <v>0.1143</v>
      </c>
      <c r="BQ1429" s="172">
        <f t="shared" ca="1" si="592"/>
        <v>9.059659612918658E-3</v>
      </c>
      <c r="BR1429" s="172">
        <f t="shared" ca="1" si="596"/>
        <v>2.7828068927982475E-6</v>
      </c>
    </row>
    <row r="1430" spans="44:70">
      <c r="AR1430" s="69">
        <f t="shared" si="589"/>
        <v>119</v>
      </c>
      <c r="AS1430" s="70">
        <f t="shared" si="593"/>
        <v>1427</v>
      </c>
      <c r="AT1430" s="71">
        <f t="shared" ca="1" si="588"/>
        <v>2.4559586561475059E-6</v>
      </c>
      <c r="AU1430" s="72">
        <f t="shared" ca="1" si="590"/>
        <v>9.059659612918658E-3</v>
      </c>
      <c r="AV1430" s="73">
        <f t="shared" ca="1" si="591"/>
        <v>1.0090596596129187</v>
      </c>
      <c r="AW1430" s="74">
        <f ca="1">PRODUCT(AV$4:AV1430)</f>
        <v>362604.98787189147</v>
      </c>
      <c r="BO1430" s="70">
        <f t="shared" si="595"/>
        <v>1427</v>
      </c>
      <c r="BP1430" s="171">
        <f t="shared" ca="1" si="594"/>
        <v>0.1143</v>
      </c>
      <c r="BQ1430" s="172">
        <f t="shared" ca="1" si="592"/>
        <v>9.059659612918658E-3</v>
      </c>
      <c r="BR1430" s="172">
        <f t="shared" ca="1" si="596"/>
        <v>2.757821964526606E-6</v>
      </c>
    </row>
    <row r="1431" spans="44:70">
      <c r="AR1431" s="69">
        <f t="shared" si="589"/>
        <v>119</v>
      </c>
      <c r="AS1431" s="70">
        <f t="shared" si="593"/>
        <v>1428</v>
      </c>
      <c r="AT1431" s="71">
        <f t="shared" ref="AT1431:AT1494" ca="1" si="597">(1-AU1431)*AT1430</f>
        <v>2.4337085066994085E-6</v>
      </c>
      <c r="AU1431" s="72">
        <f t="shared" ca="1" si="590"/>
        <v>9.059659612918658E-3</v>
      </c>
      <c r="AV1431" s="73">
        <f t="shared" ca="1" si="591"/>
        <v>1.0090596596129187</v>
      </c>
      <c r="AW1431" s="74">
        <f ca="1">PRODUCT(AV$4:AV1431)</f>
        <v>365890.06563595729</v>
      </c>
      <c r="BO1431" s="70">
        <f t="shared" si="595"/>
        <v>1428</v>
      </c>
      <c r="BP1431" s="171">
        <f t="shared" ca="1" si="594"/>
        <v>0.1143</v>
      </c>
      <c r="BQ1431" s="172">
        <f t="shared" ca="1" si="592"/>
        <v>9.059659612918658E-3</v>
      </c>
      <c r="BR1431" s="172">
        <f t="shared" ca="1" si="596"/>
        <v>2.7330613589136275E-6</v>
      </c>
    </row>
    <row r="1432" spans="44:70">
      <c r="AR1432" s="69">
        <f t="shared" si="589"/>
        <v>120</v>
      </c>
      <c r="AS1432" s="70">
        <f t="shared" si="593"/>
        <v>1429</v>
      </c>
      <c r="AT1432" s="71">
        <f t="shared" ca="1" si="597"/>
        <v>2.4116599360316473E-6</v>
      </c>
      <c r="AU1432" s="72">
        <f t="shared" ca="1" si="590"/>
        <v>9.059659612918658E-3</v>
      </c>
      <c r="AV1432" s="73">
        <f t="shared" ca="1" si="591"/>
        <v>1.0090596596129187</v>
      </c>
      <c r="AW1432" s="74">
        <f ca="1">PRODUCT(AV$4:AV1432)</f>
        <v>369204.90508636751</v>
      </c>
      <c r="BO1432" s="70">
        <f t="shared" si="595"/>
        <v>1429</v>
      </c>
      <c r="BP1432" s="171">
        <f t="shared" ca="1" si="594"/>
        <v>0.1143</v>
      </c>
      <c r="BQ1432" s="172">
        <f t="shared" ca="1" si="592"/>
        <v>9.059659612918658E-3</v>
      </c>
      <c r="BR1432" s="172">
        <f t="shared" ca="1" si="596"/>
        <v>2.7085230619189021E-6</v>
      </c>
    </row>
    <row r="1433" spans="44:70">
      <c r="AR1433" s="69">
        <f t="shared" si="589"/>
        <v>120</v>
      </c>
      <c r="AS1433" s="70">
        <f t="shared" si="593"/>
        <v>1430</v>
      </c>
      <c r="AT1433" s="71">
        <f t="shared" ca="1" si="597"/>
        <v>2.3898111179090874E-6</v>
      </c>
      <c r="AU1433" s="72">
        <f t="shared" ca="1" si="590"/>
        <v>9.059659612918658E-3</v>
      </c>
      <c r="AV1433" s="73">
        <f t="shared" ca="1" si="591"/>
        <v>1.0090596596129187</v>
      </c>
      <c r="AW1433" s="74">
        <f ca="1">PRODUCT(AV$4:AV1433)</f>
        <v>372549.77585386991</v>
      </c>
      <c r="BO1433" s="70">
        <f t="shared" si="595"/>
        <v>1430</v>
      </c>
      <c r="BP1433" s="171">
        <f t="shared" ca="1" si="594"/>
        <v>0.1143</v>
      </c>
      <c r="BQ1433" s="172">
        <f t="shared" ca="1" si="592"/>
        <v>9.059659612918658E-3</v>
      </c>
      <c r="BR1433" s="172">
        <f t="shared" ca="1" si="596"/>
        <v>2.6842050775847168E-6</v>
      </c>
    </row>
    <row r="1434" spans="44:70">
      <c r="AR1434" s="69">
        <f t="shared" si="589"/>
        <v>120</v>
      </c>
      <c r="AS1434" s="70">
        <f t="shared" si="593"/>
        <v>1431</v>
      </c>
      <c r="AT1434" s="71">
        <f t="shared" ca="1" si="597"/>
        <v>2.3681602426416626E-6</v>
      </c>
      <c r="AU1434" s="72">
        <f t="shared" ca="1" si="590"/>
        <v>9.059659612918658E-3</v>
      </c>
      <c r="AV1434" s="73">
        <f t="shared" ca="1" si="591"/>
        <v>1.0090596596129187</v>
      </c>
      <c r="AW1434" s="74">
        <f ca="1">PRODUCT(AV$4:AV1434)</f>
        <v>375924.95001197513</v>
      </c>
      <c r="BO1434" s="70">
        <f t="shared" si="595"/>
        <v>1431</v>
      </c>
      <c r="BP1434" s="171">
        <f t="shared" ca="1" si="594"/>
        <v>0.1143</v>
      </c>
      <c r="BQ1434" s="172">
        <f t="shared" ca="1" si="592"/>
        <v>9.059659612918658E-3</v>
      </c>
      <c r="BR1434" s="172">
        <f t="shared" ca="1" si="596"/>
        <v>2.6601054278737035E-6</v>
      </c>
    </row>
    <row r="1435" spans="44:70">
      <c r="AR1435" s="69">
        <f t="shared" si="589"/>
        <v>120</v>
      </c>
      <c r="AS1435" s="70">
        <f t="shared" si="593"/>
        <v>1432</v>
      </c>
      <c r="AT1435" s="71">
        <f t="shared" ca="1" si="597"/>
        <v>2.3467055169344823E-6</v>
      </c>
      <c r="AU1435" s="72">
        <f t="shared" ca="1" si="590"/>
        <v>9.059659612918658E-3</v>
      </c>
      <c r="AV1435" s="73">
        <f t="shared" ca="1" si="591"/>
        <v>1.0090596596129187</v>
      </c>
      <c r="AW1435" s="74">
        <f ca="1">PRODUCT(AV$4:AV1435)</f>
        <v>379330.70209908707</v>
      </c>
      <c r="BO1435" s="70">
        <f t="shared" si="595"/>
        <v>1432</v>
      </c>
      <c r="BP1435" s="171">
        <f t="shared" ca="1" si="594"/>
        <v>0.1143</v>
      </c>
      <c r="BQ1435" s="172">
        <f t="shared" ca="1" si="592"/>
        <v>9.059659612918658E-3</v>
      </c>
      <c r="BR1435" s="172">
        <f t="shared" ca="1" si="596"/>
        <v>2.6362221525079459E-6</v>
      </c>
    </row>
    <row r="1436" spans="44:70">
      <c r="AR1436" s="69">
        <f t="shared" si="589"/>
        <v>120</v>
      </c>
      <c r="AS1436" s="70">
        <f t="shared" si="593"/>
        <v>1433</v>
      </c>
      <c r="AT1436" s="71">
        <f t="shared" ca="1" si="597"/>
        <v>2.3254451637392978E-6</v>
      </c>
      <c r="AU1436" s="72">
        <f t="shared" ca="1" si="590"/>
        <v>9.059659612918658E-3</v>
      </c>
      <c r="AV1436" s="73">
        <f t="shared" ca="1" si="591"/>
        <v>1.0090596596129187</v>
      </c>
      <c r="AW1436" s="74">
        <f ca="1">PRODUCT(AV$4:AV1436)</f>
        <v>382767.30914083426</v>
      </c>
      <c r="BO1436" s="70">
        <f t="shared" si="595"/>
        <v>1433</v>
      </c>
      <c r="BP1436" s="171">
        <f t="shared" ca="1" si="594"/>
        <v>0.1143</v>
      </c>
      <c r="BQ1436" s="172">
        <f t="shared" ca="1" si="592"/>
        <v>9.059659612918658E-3</v>
      </c>
      <c r="BR1436" s="172">
        <f t="shared" ca="1" si="596"/>
        <v>2.6125533088095274E-6</v>
      </c>
    </row>
    <row r="1437" spans="44:70">
      <c r="AR1437" s="69">
        <f t="shared" si="589"/>
        <v>120</v>
      </c>
      <c r="AS1437" s="70">
        <f t="shared" si="593"/>
        <v>1434</v>
      </c>
      <c r="AT1437" s="71">
        <f t="shared" ca="1" si="597"/>
        <v>2.3043774221073118E-6</v>
      </c>
      <c r="AU1437" s="72">
        <f t="shared" ca="1" si="590"/>
        <v>9.059659612918658E-3</v>
      </c>
      <c r="AV1437" s="73">
        <f t="shared" ca="1" si="591"/>
        <v>1.0090596596129187</v>
      </c>
      <c r="AW1437" s="74">
        <f ca="1">PRODUCT(AV$4:AV1437)</f>
        <v>386235.05067260301</v>
      </c>
      <c r="BO1437" s="70">
        <f t="shared" si="595"/>
        <v>1434</v>
      </c>
      <c r="BP1437" s="171">
        <f t="shared" ca="1" si="594"/>
        <v>0.1143</v>
      </c>
      <c r="BQ1437" s="172">
        <f t="shared" ca="1" si="592"/>
        <v>9.059659612918658E-3</v>
      </c>
      <c r="BR1437" s="172">
        <f t="shared" ca="1" si="596"/>
        <v>2.5890969715425136E-6</v>
      </c>
    </row>
    <row r="1438" spans="44:70">
      <c r="AR1438" s="69">
        <f t="shared" si="589"/>
        <v>120</v>
      </c>
      <c r="AS1438" s="70">
        <f t="shared" si="593"/>
        <v>1435</v>
      </c>
      <c r="AT1438" s="71">
        <f t="shared" ca="1" si="597"/>
        <v>2.2835005470433247E-6</v>
      </c>
      <c r="AU1438" s="72">
        <f t="shared" ca="1" si="590"/>
        <v>9.059659612918658E-3</v>
      </c>
      <c r="AV1438" s="73">
        <f t="shared" ca="1" si="591"/>
        <v>1.0090596596129187</v>
      </c>
      <c r="AW1438" s="74">
        <f ca="1">PRODUCT(AV$4:AV1438)</f>
        <v>389734.20876227517</v>
      </c>
      <c r="BO1438" s="70">
        <f t="shared" si="595"/>
        <v>1435</v>
      </c>
      <c r="BP1438" s="171">
        <f t="shared" ca="1" si="594"/>
        <v>0.1143</v>
      </c>
      <c r="BQ1438" s="172">
        <f t="shared" ca="1" si="592"/>
        <v>9.059659612918658E-3</v>
      </c>
      <c r="BR1438" s="172">
        <f t="shared" ca="1" si="596"/>
        <v>2.5658512327563534E-6</v>
      </c>
    </row>
    <row r="1439" spans="44:70">
      <c r="AR1439" s="69">
        <f t="shared" si="589"/>
        <v>120</v>
      </c>
      <c r="AS1439" s="70">
        <f t="shared" si="593"/>
        <v>1436</v>
      </c>
      <c r="AT1439" s="71">
        <f t="shared" ca="1" si="597"/>
        <v>2.2628128093611985E-6</v>
      </c>
      <c r="AU1439" s="72">
        <f t="shared" ca="1" si="590"/>
        <v>9.059659612918658E-3</v>
      </c>
      <c r="AV1439" s="73">
        <f t="shared" ca="1" si="591"/>
        <v>1.0090596596129187</v>
      </c>
      <c r="AW1439" s="74">
        <f ca="1">PRODUCT(AV$4:AV1439)</f>
        <v>393265.06803317158</v>
      </c>
      <c r="BO1439" s="70">
        <f t="shared" si="595"/>
        <v>1436</v>
      </c>
      <c r="BP1439" s="171">
        <f t="shared" ca="1" si="594"/>
        <v>0.1143</v>
      </c>
      <c r="BQ1439" s="172">
        <f t="shared" ca="1" si="592"/>
        <v>9.059659612918658E-3</v>
      </c>
      <c r="BR1439" s="172">
        <f t="shared" ca="1" si="596"/>
        <v>2.542814201630684E-6</v>
      </c>
    </row>
    <row r="1440" spans="44:70">
      <c r="AR1440" s="69">
        <f t="shared" si="589"/>
        <v>120</v>
      </c>
      <c r="AS1440" s="70">
        <f t="shared" si="593"/>
        <v>1437</v>
      </c>
      <c r="AT1440" s="71">
        <f t="shared" ca="1" si="597"/>
        <v>2.2423124955406338E-6</v>
      </c>
      <c r="AU1440" s="72">
        <f t="shared" ca="1" si="590"/>
        <v>9.059659612918658E-3</v>
      </c>
      <c r="AV1440" s="73">
        <f t="shared" ca="1" si="591"/>
        <v>1.0090596596129187</v>
      </c>
      <c r="AW1440" s="74">
        <f ca="1">PRODUCT(AV$4:AV1440)</f>
        <v>396827.91568720341</v>
      </c>
      <c r="BO1440" s="70">
        <f t="shared" si="595"/>
        <v>1437</v>
      </c>
      <c r="BP1440" s="171">
        <f t="shared" ca="1" si="594"/>
        <v>0.1143</v>
      </c>
      <c r="BQ1440" s="172">
        <f t="shared" ca="1" si="592"/>
        <v>9.059659612918658E-3</v>
      </c>
      <c r="BR1440" s="172">
        <f t="shared" ca="1" si="596"/>
        <v>2.5199840043215312E-6</v>
      </c>
    </row>
    <row r="1441" spans="44:70">
      <c r="AR1441" s="69">
        <f t="shared" si="589"/>
        <v>120</v>
      </c>
      <c r="AS1441" s="70">
        <f t="shared" si="593"/>
        <v>1438</v>
      </c>
      <c r="AT1441" s="71">
        <f t="shared" ca="1" si="597"/>
        <v>2.2219979075852415E-6</v>
      </c>
      <c r="AU1441" s="72">
        <f t="shared" ca="1" si="590"/>
        <v>9.059659612918658E-3</v>
      </c>
      <c r="AV1441" s="73">
        <f t="shared" ca="1" si="591"/>
        <v>1.0090596596129187</v>
      </c>
      <c r="AW1441" s="74">
        <f ca="1">PRODUCT(AV$4:AV1441)</f>
        <v>400423.04152823344</v>
      </c>
      <c r="BO1441" s="70">
        <f t="shared" si="595"/>
        <v>1438</v>
      </c>
      <c r="BP1441" s="171">
        <f t="shared" ca="1" si="594"/>
        <v>0.1143</v>
      </c>
      <c r="BQ1441" s="172">
        <f t="shared" ca="1" si="592"/>
        <v>9.059659612918658E-3</v>
      </c>
      <c r="BR1441" s="172">
        <f t="shared" ca="1" si="596"/>
        <v>2.4973587838088903E-6</v>
      </c>
    </row>
    <row r="1442" spans="44:70">
      <c r="AR1442" s="69">
        <f t="shared" si="589"/>
        <v>120</v>
      </c>
      <c r="AS1442" s="70">
        <f t="shared" si="593"/>
        <v>1439</v>
      </c>
      <c r="AT1442" s="71">
        <f t="shared" ca="1" si="597"/>
        <v>2.2018673628819019E-6</v>
      </c>
      <c r="AU1442" s="72">
        <f t="shared" ca="1" si="590"/>
        <v>9.059659612918658E-3</v>
      </c>
      <c r="AV1442" s="73">
        <f t="shared" ca="1" si="591"/>
        <v>1.0090596596129187</v>
      </c>
      <c r="AW1442" s="74">
        <f ca="1">PRODUCT(AV$4:AV1442)</f>
        <v>404050.73798564886</v>
      </c>
      <c r="BO1442" s="70">
        <f t="shared" si="595"/>
        <v>1439</v>
      </c>
      <c r="BP1442" s="171">
        <f t="shared" ca="1" si="594"/>
        <v>0.1143</v>
      </c>
      <c r="BQ1442" s="172">
        <f t="shared" ca="1" si="592"/>
        <v>9.059659612918658E-3</v>
      </c>
      <c r="BR1442" s="172">
        <f t="shared" ca="1" si="596"/>
        <v>2.4749366997456741E-6</v>
      </c>
    </row>
    <row r="1443" spans="44:70">
      <c r="AR1443" s="69">
        <f t="shared" si="589"/>
        <v>120</v>
      </c>
      <c r="AS1443" s="70">
        <f t="shared" si="593"/>
        <v>1440</v>
      </c>
      <c r="AT1443" s="71">
        <f t="shared" ca="1" si="597"/>
        <v>2.181919194061397E-6</v>
      </c>
      <c r="AU1443" s="72">
        <f t="shared" ca="1" si="590"/>
        <v>9.059659612918658E-3</v>
      </c>
      <c r="AV1443" s="73">
        <f t="shared" ca="1" si="591"/>
        <v>1.0090596596129187</v>
      </c>
      <c r="AW1443" s="74">
        <f ca="1">PRODUCT(AV$4:AV1443)</f>
        <v>407711.30013814743</v>
      </c>
      <c r="BO1443" s="70">
        <f t="shared" si="595"/>
        <v>1440</v>
      </c>
      <c r="BP1443" s="171">
        <f t="shared" ca="1" si="594"/>
        <v>0.1143</v>
      </c>
      <c r="BQ1443" s="172">
        <f t="shared" ca="1" si="592"/>
        <v>9.059659612918658E-3</v>
      </c>
      <c r="BR1443" s="172">
        <f t="shared" ca="1" si="596"/>
        <v>2.4527159283080197E-6</v>
      </c>
    </row>
    <row r="1444" spans="44:70">
      <c r="AR1444" s="69">
        <f t="shared" si="589"/>
        <v>121</v>
      </c>
      <c r="AS1444" s="70">
        <f t="shared" si="593"/>
        <v>1441</v>
      </c>
      <c r="AT1444" s="71">
        <f t="shared" ca="1" si="597"/>
        <v>2.1621517488603069E-6</v>
      </c>
      <c r="AU1444" s="72">
        <f t="shared" ca="1" si="590"/>
        <v>9.059659612918658E-3</v>
      </c>
      <c r="AV1444" s="73">
        <f t="shared" ca="1" si="591"/>
        <v>1.0090596596129187</v>
      </c>
      <c r="AW1444" s="74">
        <f ca="1">PRODUCT(AV$4:AV1444)</f>
        <v>411405.02573773958</v>
      </c>
      <c r="BO1444" s="70">
        <f t="shared" si="595"/>
        <v>1441</v>
      </c>
      <c r="BP1444" s="171">
        <f t="shared" ca="1" si="594"/>
        <v>0.1143</v>
      </c>
      <c r="BQ1444" s="172">
        <f t="shared" ca="1" si="592"/>
        <v>9.059659612918658E-3</v>
      </c>
      <c r="BR1444" s="172">
        <f t="shared" ca="1" si="596"/>
        <v>2.430694662046936E-6</v>
      </c>
    </row>
    <row r="1445" spans="44:70">
      <c r="AR1445" s="69">
        <f t="shared" si="589"/>
        <v>121</v>
      </c>
      <c r="AS1445" s="70">
        <f t="shared" si="593"/>
        <v>1442</v>
      </c>
      <c r="AT1445" s="71">
        <f t="shared" ca="1" si="597"/>
        <v>2.1425633899841558E-6</v>
      </c>
      <c r="AU1445" s="72">
        <f t="shared" ca="1" si="590"/>
        <v>9.059659612918658E-3</v>
      </c>
      <c r="AV1445" s="73">
        <f t="shared" ca="1" si="591"/>
        <v>1.0090596596129187</v>
      </c>
      <c r="AW1445" s="74">
        <f ca="1">PRODUCT(AV$4:AV1445)</f>
        <v>415132.21523396752</v>
      </c>
      <c r="BO1445" s="70">
        <f t="shared" si="595"/>
        <v>1442</v>
      </c>
      <c r="BP1445" s="171">
        <f t="shared" ca="1" si="594"/>
        <v>0.1143</v>
      </c>
      <c r="BQ1445" s="172">
        <f t="shared" ca="1" si="592"/>
        <v>9.059659612918658E-3</v>
      </c>
      <c r="BR1445" s="172">
        <f t="shared" ca="1" si="596"/>
        <v>2.4088711097412864E-6</v>
      </c>
    </row>
    <row r="1446" spans="44:70">
      <c r="AR1446" s="69">
        <f t="shared" si="589"/>
        <v>121</v>
      </c>
      <c r="AS1446" s="70">
        <f t="shared" si="593"/>
        <v>1443</v>
      </c>
      <c r="AT1446" s="71">
        <f t="shared" ca="1" si="597"/>
        <v>2.1231524949717985E-6</v>
      </c>
      <c r="AU1446" s="72">
        <f t="shared" ca="1" si="590"/>
        <v>9.059659612918658E-3</v>
      </c>
      <c r="AV1446" s="73">
        <f t="shared" ca="1" si="591"/>
        <v>1.0090596596129187</v>
      </c>
      <c r="AW1446" s="74">
        <f ca="1">PRODUCT(AV$4:AV1446)</f>
        <v>418893.17179834418</v>
      </c>
      <c r="BO1446" s="70">
        <f t="shared" si="595"/>
        <v>1443</v>
      </c>
      <c r="BP1446" s="171">
        <f t="shared" ca="1" si="594"/>
        <v>0.1143</v>
      </c>
      <c r="BQ1446" s="172">
        <f t="shared" ca="1" si="592"/>
        <v>9.059659612918658E-3</v>
      </c>
      <c r="BR1446" s="172">
        <f t="shared" ca="1" si="596"/>
        <v>2.3872434962520885E-6</v>
      </c>
    </row>
    <row r="1447" spans="44:70">
      <c r="AR1447" s="69">
        <f t="shared" si="589"/>
        <v>121</v>
      </c>
      <c r="AS1447" s="70">
        <f t="shared" si="593"/>
        <v>1444</v>
      </c>
      <c r="AT1447" s="71">
        <f t="shared" ca="1" si="597"/>
        <v>2.1039174560610352E-6</v>
      </c>
      <c r="AU1447" s="72">
        <f t="shared" ca="1" si="590"/>
        <v>9.059659612918658E-3</v>
      </c>
      <c r="AV1447" s="73">
        <f t="shared" ca="1" si="591"/>
        <v>1.0090596596129187</v>
      </c>
      <c r="AW1447" s="74">
        <f ca="1">PRODUCT(AV$4:AV1447)</f>
        <v>422688.20134901302</v>
      </c>
      <c r="BO1447" s="70">
        <f t="shared" si="595"/>
        <v>1444</v>
      </c>
      <c r="BP1447" s="171">
        <f t="shared" ca="1" si="594"/>
        <v>0.1143</v>
      </c>
      <c r="BQ1447" s="172">
        <f t="shared" ca="1" si="592"/>
        <v>9.059659612918658E-3</v>
      </c>
      <c r="BR1447" s="172">
        <f t="shared" ca="1" si="596"/>
        <v>2.365810062378125E-6</v>
      </c>
    </row>
    <row r="1448" spans="44:70">
      <c r="AR1448" s="69">
        <f t="shared" si="589"/>
        <v>121</v>
      </c>
      <c r="AS1448" s="70">
        <f t="shared" si="593"/>
        <v>1445</v>
      </c>
      <c r="AT1448" s="71">
        <f t="shared" ca="1" si="597"/>
        <v>2.0848566800554444E-6</v>
      </c>
      <c r="AU1448" s="72">
        <f t="shared" ca="1" si="590"/>
        <v>9.059659612918658E-3</v>
      </c>
      <c r="AV1448" s="73">
        <f t="shared" ca="1" si="591"/>
        <v>1.0090596596129187</v>
      </c>
      <c r="AW1448" s="74">
        <f ca="1">PRODUCT(AV$4:AV1448)</f>
        <v>426517.61257563188</v>
      </c>
      <c r="BO1448" s="70">
        <f t="shared" si="595"/>
        <v>1445</v>
      </c>
      <c r="BP1448" s="171">
        <f t="shared" ca="1" si="594"/>
        <v>0.1143</v>
      </c>
      <c r="BQ1448" s="172">
        <f t="shared" ca="1" si="592"/>
        <v>9.059659612918658E-3</v>
      </c>
      <c r="BR1448" s="172">
        <f t="shared" ca="1" si="596"/>
        <v>2.3445690647128477E-6</v>
      </c>
    </row>
    <row r="1449" spans="44:70">
      <c r="AR1449" s="69">
        <f t="shared" si="589"/>
        <v>121</v>
      </c>
      <c r="AS1449" s="70">
        <f t="shared" si="593"/>
        <v>1446</v>
      </c>
      <c r="AT1449" s="71">
        <f t="shared" ca="1" si="597"/>
        <v>2.0659685881924224E-6</v>
      </c>
      <c r="AU1449" s="72">
        <f t="shared" ca="1" si="590"/>
        <v>9.059659612918658E-3</v>
      </c>
      <c r="AV1449" s="73">
        <f t="shared" ca="1" si="591"/>
        <v>1.0090596596129187</v>
      </c>
      <c r="AW1449" s="74">
        <f ca="1">PRODUCT(AV$4:AV1449)</f>
        <v>430381.71696448181</v>
      </c>
      <c r="BO1449" s="70">
        <f t="shared" si="595"/>
        <v>1446</v>
      </c>
      <c r="BP1449" s="171">
        <f t="shared" ca="1" si="594"/>
        <v>0.1143</v>
      </c>
      <c r="BQ1449" s="172">
        <f t="shared" ca="1" si="592"/>
        <v>9.059659612918658E-3</v>
      </c>
      <c r="BR1449" s="172">
        <f t="shared" ca="1" si="596"/>
        <v>2.3235187755025687E-6</v>
      </c>
    </row>
    <row r="1450" spans="44:70">
      <c r="AR1450" s="69">
        <f t="shared" si="589"/>
        <v>121</v>
      </c>
      <c r="AS1450" s="70">
        <f t="shared" si="593"/>
        <v>1447</v>
      </c>
      <c r="AT1450" s="71">
        <f t="shared" ca="1" si="597"/>
        <v>2.0472516160124168E-6</v>
      </c>
      <c r="AU1450" s="72">
        <f t="shared" ca="1" si="590"/>
        <v>9.059659612918658E-3</v>
      </c>
      <c r="AV1450" s="73">
        <f t="shared" ca="1" si="591"/>
        <v>1.0090596596129187</v>
      </c>
      <c r="AW1450" s="74">
        <f ca="1">PRODUCT(AV$4:AV1450)</f>
        <v>434280.82882380352</v>
      </c>
      <c r="BO1450" s="70">
        <f t="shared" si="595"/>
        <v>1447</v>
      </c>
      <c r="BP1450" s="171">
        <f t="shared" ca="1" si="594"/>
        <v>0.1143</v>
      </c>
      <c r="BQ1450" s="172">
        <f t="shared" ca="1" si="592"/>
        <v>9.059659612918658E-3</v>
      </c>
      <c r="BR1450" s="172">
        <f t="shared" ca="1" si="596"/>
        <v>2.3026574825059249E-6</v>
      </c>
    </row>
    <row r="1451" spans="44:70">
      <c r="AR1451" s="69">
        <f t="shared" si="589"/>
        <v>121</v>
      </c>
      <c r="AS1451" s="70">
        <f t="shared" si="593"/>
        <v>1448</v>
      </c>
      <c r="AT1451" s="71">
        <f t="shared" ca="1" si="597"/>
        <v>2.0287042132293465E-6</v>
      </c>
      <c r="AU1451" s="72">
        <f t="shared" ca="1" si="590"/>
        <v>9.059659612918658E-3</v>
      </c>
      <c r="AV1451" s="73">
        <f t="shared" ca="1" si="591"/>
        <v>1.0090596596129187</v>
      </c>
      <c r="AW1451" s="74">
        <f ca="1">PRODUCT(AV$4:AV1451)</f>
        <v>438215.26530936337</v>
      </c>
      <c r="BO1451" s="70">
        <f t="shared" si="595"/>
        <v>1448</v>
      </c>
      <c r="BP1451" s="171">
        <f t="shared" ca="1" si="594"/>
        <v>0.1143</v>
      </c>
      <c r="BQ1451" s="172">
        <f t="shared" ca="1" si="592"/>
        <v>9.059659612918658E-3</v>
      </c>
      <c r="BR1451" s="172">
        <f t="shared" ca="1" si="596"/>
        <v>2.2819834888546018E-6</v>
      </c>
    </row>
    <row r="1452" spans="44:70">
      <c r="AR1452" s="69">
        <f t="shared" si="589"/>
        <v>121</v>
      </c>
      <c r="AS1452" s="70">
        <f t="shared" si="593"/>
        <v>1449</v>
      </c>
      <c r="AT1452" s="71">
        <f t="shared" ca="1" si="597"/>
        <v>2.0103248436021947E-6</v>
      </c>
      <c r="AU1452" s="72">
        <f t="shared" ca="1" si="590"/>
        <v>9.059659612918658E-3</v>
      </c>
      <c r="AV1452" s="73">
        <f t="shared" ca="1" si="591"/>
        <v>1.0090596596129187</v>
      </c>
      <c r="AW1452" s="74">
        <f ca="1">PRODUCT(AV$4:AV1452)</f>
        <v>442185.34645025106</v>
      </c>
      <c r="BO1452" s="70">
        <f t="shared" si="595"/>
        <v>1449</v>
      </c>
      <c r="BP1452" s="171">
        <f t="shared" ca="1" si="594"/>
        <v>0.1143</v>
      </c>
      <c r="BQ1452" s="172">
        <f t="shared" ca="1" si="592"/>
        <v>9.059659612918658E-3</v>
      </c>
      <c r="BR1452" s="172">
        <f t="shared" ca="1" si="596"/>
        <v>2.2614951129153101E-6</v>
      </c>
    </row>
    <row r="1453" spans="44:70">
      <c r="AR1453" s="69">
        <f t="shared" si="589"/>
        <v>121</v>
      </c>
      <c r="AS1453" s="70">
        <f t="shared" si="593"/>
        <v>1450</v>
      </c>
      <c r="AT1453" s="71">
        <f t="shared" ca="1" si="597"/>
        <v>1.9921119848077647E-6</v>
      </c>
      <c r="AU1453" s="72">
        <f t="shared" ca="1" si="590"/>
        <v>9.059659612918658E-3</v>
      </c>
      <c r="AV1453" s="73">
        <f t="shared" ca="1" si="591"/>
        <v>1.0090596596129187</v>
      </c>
      <c r="AW1453" s="74">
        <f ca="1">PRODUCT(AV$4:AV1453)</f>
        <v>446191.39517491084</v>
      </c>
      <c r="BO1453" s="70">
        <f t="shared" si="595"/>
        <v>1450</v>
      </c>
      <c r="BP1453" s="171">
        <f t="shared" ca="1" si="594"/>
        <v>0.1143</v>
      </c>
      <c r="BQ1453" s="172">
        <f t="shared" ca="1" si="592"/>
        <v>9.059659612918658E-3</v>
      </c>
      <c r="BR1453" s="172">
        <f t="shared" ca="1" si="596"/>
        <v>2.2411906881530008E-6</v>
      </c>
    </row>
    <row r="1454" spans="44:70">
      <c r="AR1454" s="69">
        <f t="shared" si="589"/>
        <v>121</v>
      </c>
      <c r="AS1454" s="70">
        <f t="shared" si="593"/>
        <v>1451</v>
      </c>
      <c r="AT1454" s="71">
        <f t="shared" ca="1" si="597"/>
        <v>1.9740641283145908E-6</v>
      </c>
      <c r="AU1454" s="72">
        <f t="shared" ca="1" si="590"/>
        <v>9.059659612918658E-3</v>
      </c>
      <c r="AV1454" s="73">
        <f t="shared" ca="1" si="591"/>
        <v>1.0090596596129187</v>
      </c>
      <c r="AW1454" s="74">
        <f ca="1">PRODUCT(AV$4:AV1454)</f>
        <v>450233.73733740882</v>
      </c>
      <c r="BO1454" s="70">
        <f t="shared" si="595"/>
        <v>1451</v>
      </c>
      <c r="BP1454" s="171">
        <f t="shared" ca="1" si="594"/>
        <v>0.1143</v>
      </c>
      <c r="BQ1454" s="172">
        <f t="shared" ca="1" si="592"/>
        <v>9.059659612918658E-3</v>
      </c>
      <c r="BR1454" s="172">
        <f t="shared" ca="1" si="596"/>
        <v>2.2210685629953089E-6</v>
      </c>
    </row>
    <row r="1455" spans="44:70">
      <c r="AR1455" s="69">
        <f t="shared" si="589"/>
        <v>121</v>
      </c>
      <c r="AS1455" s="70">
        <f t="shared" si="593"/>
        <v>1452</v>
      </c>
      <c r="AT1455" s="71">
        <f t="shared" ca="1" si="597"/>
        <v>1.9561797792579876E-6</v>
      </c>
      <c r="AU1455" s="72">
        <f t="shared" ca="1" si="590"/>
        <v>9.059659612918658E-3</v>
      </c>
      <c r="AV1455" s="73">
        <f t="shared" ca="1" si="591"/>
        <v>1.0090596596129187</v>
      </c>
      <c r="AW1455" s="74">
        <f ca="1">PRODUCT(AV$4:AV1455)</f>
        <v>454312.70174393797</v>
      </c>
      <c r="BO1455" s="70">
        <f t="shared" si="595"/>
        <v>1452</v>
      </c>
      <c r="BP1455" s="171">
        <f t="shared" ca="1" si="594"/>
        <v>0.1143</v>
      </c>
      <c r="BQ1455" s="172">
        <f t="shared" ca="1" si="592"/>
        <v>9.059659612918658E-3</v>
      </c>
      <c r="BR1455" s="172">
        <f t="shared" ca="1" si="596"/>
        <v>2.2011271006982127E-6</v>
      </c>
    </row>
    <row r="1456" spans="44:70">
      <c r="AR1456" s="69">
        <f t="shared" si="589"/>
        <v>122</v>
      </c>
      <c r="AS1456" s="70">
        <f t="shared" si="593"/>
        <v>1453</v>
      </c>
      <c r="AT1456" s="71">
        <f t="shared" ca="1" si="597"/>
        <v>1.9384574563162359E-6</v>
      </c>
      <c r="AU1456" s="72">
        <f t="shared" ca="1" si="590"/>
        <v>9.059659612918658E-3</v>
      </c>
      <c r="AV1456" s="73">
        <f t="shared" ca="1" si="591"/>
        <v>1.0090596596129187</v>
      </c>
      <c r="AW1456" s="74">
        <f ca="1">PRODUCT(AV$4:AV1456)</f>
        <v>458428.62017956347</v>
      </c>
      <c r="BO1456" s="70">
        <f t="shared" si="595"/>
        <v>1453</v>
      </c>
      <c r="BP1456" s="171">
        <f t="shared" ca="1" si="594"/>
        <v>0.1143</v>
      </c>
      <c r="BQ1456" s="172">
        <f t="shared" ca="1" si="592"/>
        <v>9.059659612918658E-3</v>
      </c>
      <c r="BR1456" s="172">
        <f t="shared" ca="1" si="596"/>
        <v>2.1813646792129003E-6</v>
      </c>
    </row>
    <row r="1457" spans="44:70">
      <c r="AR1457" s="69">
        <f t="shared" si="589"/>
        <v>122</v>
      </c>
      <c r="AS1457" s="70">
        <f t="shared" si="593"/>
        <v>1454</v>
      </c>
      <c r="AT1457" s="71">
        <f t="shared" ca="1" si="597"/>
        <v>1.9208956915878869E-6</v>
      </c>
      <c r="AU1457" s="72">
        <f t="shared" ca="1" si="590"/>
        <v>9.059659612918658E-3</v>
      </c>
      <c r="AV1457" s="73">
        <f t="shared" ca="1" si="591"/>
        <v>1.0090596596129187</v>
      </c>
      <c r="AW1457" s="74">
        <f ca="1">PRODUCT(AV$4:AV1457)</f>
        <v>462581.82743521029</v>
      </c>
      <c r="BO1457" s="70">
        <f t="shared" si="595"/>
        <v>1454</v>
      </c>
      <c r="BP1457" s="171">
        <f t="shared" ca="1" si="594"/>
        <v>0.1143</v>
      </c>
      <c r="BQ1457" s="172">
        <f t="shared" ca="1" si="592"/>
        <v>9.059659612918658E-3</v>
      </c>
      <c r="BR1457" s="172">
        <f t="shared" ca="1" si="596"/>
        <v>2.1617796910538322E-6</v>
      </c>
    </row>
    <row r="1458" spans="44:70">
      <c r="AR1458" s="69">
        <f t="shared" si="589"/>
        <v>122</v>
      </c>
      <c r="AS1458" s="70">
        <f t="shared" si="593"/>
        <v>1455</v>
      </c>
      <c r="AT1458" s="71">
        <f t="shared" ca="1" si="597"/>
        <v>1.9034930304701787E-6</v>
      </c>
      <c r="AU1458" s="72">
        <f t="shared" ca="1" si="590"/>
        <v>9.059659612918658E-3</v>
      </c>
      <c r="AV1458" s="73">
        <f t="shared" ca="1" si="591"/>
        <v>1.0090596596129187</v>
      </c>
      <c r="AW1458" s="74">
        <f ca="1">PRODUCT(AV$4:AV1458)</f>
        <v>466772.66133489518</v>
      </c>
      <c r="BO1458" s="70">
        <f t="shared" si="595"/>
        <v>1455</v>
      </c>
      <c r="BP1458" s="171">
        <f t="shared" ca="1" si="594"/>
        <v>0.1143</v>
      </c>
      <c r="BQ1458" s="172">
        <f t="shared" ca="1" si="592"/>
        <v>9.059659612918658E-3</v>
      </c>
      <c r="BR1458" s="172">
        <f t="shared" ca="1" si="596"/>
        <v>2.1423705431679865E-6</v>
      </c>
    </row>
    <row r="1459" spans="44:70">
      <c r="AR1459" s="69">
        <f t="shared" si="589"/>
        <v>122</v>
      </c>
      <c r="AS1459" s="70">
        <f t="shared" si="593"/>
        <v>1456</v>
      </c>
      <c r="AT1459" s="71">
        <f t="shared" ca="1" si="597"/>
        <v>1.8862480315385559E-6</v>
      </c>
      <c r="AU1459" s="72">
        <f t="shared" ca="1" si="590"/>
        <v>9.059659612918658E-3</v>
      </c>
      <c r="AV1459" s="73">
        <f t="shared" ca="1" si="591"/>
        <v>1.0090596596129187</v>
      </c>
      <c r="AW1459" s="74">
        <f ca="1">PRODUCT(AV$4:AV1459)</f>
        <v>471001.46276320546</v>
      </c>
      <c r="BO1459" s="70">
        <f t="shared" si="595"/>
        <v>1456</v>
      </c>
      <c r="BP1459" s="171">
        <f t="shared" ca="1" si="594"/>
        <v>0.1143</v>
      </c>
      <c r="BQ1459" s="172">
        <f t="shared" ca="1" si="592"/>
        <v>9.059659612918658E-3</v>
      </c>
      <c r="BR1459" s="172">
        <f t="shared" ca="1" si="596"/>
        <v>2.1231356568052804E-6</v>
      </c>
    </row>
    <row r="1460" spans="44:70">
      <c r="AR1460" s="69">
        <f t="shared" si="589"/>
        <v>122</v>
      </c>
      <c r="AS1460" s="70">
        <f t="shared" si="593"/>
        <v>1457</v>
      </c>
      <c r="AT1460" s="71">
        <f t="shared" ca="1" si="597"/>
        <v>1.8691592664272789E-6</v>
      </c>
      <c r="AU1460" s="72">
        <f t="shared" ca="1" si="590"/>
        <v>9.059659612918658E-3</v>
      </c>
      <c r="AV1460" s="73">
        <f t="shared" ca="1" si="591"/>
        <v>1.0090596596129187</v>
      </c>
      <c r="AW1460" s="74">
        <f ca="1">PRODUCT(AV$4:AV1460)</f>
        <v>475268.57569302688</v>
      </c>
      <c r="BO1460" s="70">
        <f t="shared" si="595"/>
        <v>1457</v>
      </c>
      <c r="BP1460" s="171">
        <f t="shared" ca="1" si="594"/>
        <v>0.1143</v>
      </c>
      <c r="BQ1460" s="172">
        <f t="shared" ca="1" si="592"/>
        <v>9.059659612918658E-3</v>
      </c>
      <c r="BR1460" s="172">
        <f t="shared" ca="1" si="596"/>
        <v>2.1040734673901522E-6</v>
      </c>
    </row>
    <row r="1461" spans="44:70">
      <c r="AR1461" s="69">
        <f t="shared" si="589"/>
        <v>122</v>
      </c>
      <c r="AS1461" s="70">
        <f t="shared" si="593"/>
        <v>1458</v>
      </c>
      <c r="AT1461" s="71">
        <f t="shared" ca="1" si="597"/>
        <v>1.8522253197111149E-6</v>
      </c>
      <c r="AU1461" s="72">
        <f t="shared" ca="1" si="590"/>
        <v>9.059659612918658E-3</v>
      </c>
      <c r="AV1461" s="73">
        <f t="shared" ca="1" si="591"/>
        <v>1.0090596596129187</v>
      </c>
      <c r="AW1461" s="74">
        <f ca="1">PRODUCT(AV$4:AV1461)</f>
        <v>479574.34721352236</v>
      </c>
      <c r="BO1461" s="70">
        <f t="shared" si="595"/>
        <v>1458</v>
      </c>
      <c r="BP1461" s="171">
        <f t="shared" ca="1" si="594"/>
        <v>0.1143</v>
      </c>
      <c r="BQ1461" s="172">
        <f t="shared" ca="1" si="592"/>
        <v>9.059659612918658E-3</v>
      </c>
      <c r="BR1461" s="172">
        <f t="shared" ca="1" si="596"/>
        <v>2.0851824243942995E-6</v>
      </c>
    </row>
    <row r="1462" spans="44:70">
      <c r="AR1462" s="69">
        <f t="shared" si="589"/>
        <v>122</v>
      </c>
      <c r="AS1462" s="70">
        <f t="shared" si="593"/>
        <v>1459</v>
      </c>
      <c r="AT1462" s="71">
        <f t="shared" ca="1" si="597"/>
        <v>1.8354447887881028E-6</v>
      </c>
      <c r="AU1462" s="72">
        <f t="shared" ca="1" si="590"/>
        <v>9.059659612918658E-3</v>
      </c>
      <c r="AV1462" s="73">
        <f t="shared" ca="1" si="591"/>
        <v>1.0090596596129187</v>
      </c>
      <c r="AW1462" s="74">
        <f ca="1">PRODUCT(AV$4:AV1462)</f>
        <v>483919.12755836453</v>
      </c>
      <c r="BO1462" s="70">
        <f t="shared" si="595"/>
        <v>1459</v>
      </c>
      <c r="BP1462" s="171">
        <f t="shared" ca="1" si="594"/>
        <v>0.1143</v>
      </c>
      <c r="BQ1462" s="172">
        <f t="shared" ca="1" si="592"/>
        <v>9.059659612918658E-3</v>
      </c>
      <c r="BR1462" s="172">
        <f t="shared" ca="1" si="596"/>
        <v>2.0664609912105572E-6</v>
      </c>
    </row>
    <row r="1463" spans="44:70">
      <c r="AR1463" s="69">
        <f t="shared" si="589"/>
        <v>122</v>
      </c>
      <c r="AS1463" s="70">
        <f t="shared" si="593"/>
        <v>1460</v>
      </c>
      <c r="AT1463" s="71">
        <f t="shared" ca="1" si="597"/>
        <v>1.8188162837633772E-6</v>
      </c>
      <c r="AU1463" s="72">
        <f t="shared" ca="1" si="590"/>
        <v>9.059659612918658E-3</v>
      </c>
      <c r="AV1463" s="73">
        <f t="shared" ca="1" si="591"/>
        <v>1.0090596596129187</v>
      </c>
      <c r="AW1463" s="74">
        <f ca="1">PRODUCT(AV$4:AV1463)</f>
        <v>488303.27013422386</v>
      </c>
      <c r="BO1463" s="70">
        <f t="shared" si="595"/>
        <v>1460</v>
      </c>
      <c r="BP1463" s="171">
        <f t="shared" ca="1" si="594"/>
        <v>0.1143</v>
      </c>
      <c r="BQ1463" s="172">
        <f t="shared" ca="1" si="592"/>
        <v>9.059659612918658E-3</v>
      </c>
      <c r="BR1463" s="172">
        <f t="shared" ca="1" si="596"/>
        <v>2.0479076450279106E-6</v>
      </c>
    </row>
    <row r="1464" spans="44:70">
      <c r="AR1464" s="69">
        <f t="shared" si="589"/>
        <v>122</v>
      </c>
      <c r="AS1464" s="70">
        <f t="shared" si="593"/>
        <v>1461</v>
      </c>
      <c r="AT1464" s="71">
        <f t="shared" ca="1" si="597"/>
        <v>1.8023384273340474E-6</v>
      </c>
      <c r="AU1464" s="72">
        <f t="shared" ca="1" si="590"/>
        <v>9.059659612918658E-3</v>
      </c>
      <c r="AV1464" s="73">
        <f t="shared" ca="1" si="591"/>
        <v>1.0090596596129187</v>
      </c>
      <c r="AW1464" s="74">
        <f ca="1">PRODUCT(AV$4:AV1464)</f>
        <v>492727.131549515</v>
      </c>
      <c r="BO1464" s="70">
        <f t="shared" si="595"/>
        <v>1461</v>
      </c>
      <c r="BP1464" s="171">
        <f t="shared" ca="1" si="594"/>
        <v>0.1143</v>
      </c>
      <c r="BQ1464" s="172">
        <f t="shared" ca="1" si="592"/>
        <v>9.059659612918658E-3</v>
      </c>
      <c r="BR1464" s="172">
        <f t="shared" ca="1" si="596"/>
        <v>2.0295208767076271E-6</v>
      </c>
    </row>
    <row r="1465" spans="44:70">
      <c r="AR1465" s="69">
        <f t="shared" si="589"/>
        <v>122</v>
      </c>
      <c r="AS1465" s="70">
        <f t="shared" si="593"/>
        <v>1462</v>
      </c>
      <c r="AT1465" s="71">
        <f t="shared" ca="1" si="597"/>
        <v>1.7860098546751178E-6</v>
      </c>
      <c r="AU1465" s="72">
        <f t="shared" ca="1" si="590"/>
        <v>9.059659612918658E-3</v>
      </c>
      <c r="AV1465" s="73">
        <f t="shared" ca="1" si="591"/>
        <v>1.0090596596129187</v>
      </c>
      <c r="AW1465" s="74">
        <f ca="1">PRODUCT(AV$4:AV1465)</f>
        <v>497191.07164340338</v>
      </c>
      <c r="BO1465" s="70">
        <f t="shared" si="595"/>
        <v>1462</v>
      </c>
      <c r="BP1465" s="171">
        <f t="shared" ca="1" si="594"/>
        <v>0.1143</v>
      </c>
      <c r="BQ1465" s="172">
        <f t="shared" ca="1" si="592"/>
        <v>9.059659612918658E-3</v>
      </c>
      <c r="BR1465" s="172">
        <f t="shared" ca="1" si="596"/>
        <v>2.0112991906605044E-6</v>
      </c>
    </row>
    <row r="1466" spans="44:70">
      <c r="AR1466" s="69">
        <f t="shared" si="589"/>
        <v>122</v>
      </c>
      <c r="AS1466" s="70">
        <f t="shared" si="593"/>
        <v>1463</v>
      </c>
      <c r="AT1466" s="71">
        <f t="shared" ca="1" si="597"/>
        <v>1.7698292133264429E-6</v>
      </c>
      <c r="AU1466" s="72">
        <f t="shared" ca="1" si="590"/>
        <v>9.059659612918658E-3</v>
      </c>
      <c r="AV1466" s="73">
        <f t="shared" ca="1" si="591"/>
        <v>1.0090596596129187</v>
      </c>
      <c r="AW1466" s="74">
        <f ca="1">PRODUCT(AV$4:AV1466)</f>
        <v>501695.45351507486</v>
      </c>
      <c r="BO1466" s="70">
        <f t="shared" si="595"/>
        <v>1463</v>
      </c>
      <c r="BP1466" s="171">
        <f t="shared" ca="1" si="594"/>
        <v>0.1143</v>
      </c>
      <c r="BQ1466" s="172">
        <f t="shared" ca="1" si="592"/>
        <v>9.059659612918658E-3</v>
      </c>
      <c r="BR1466" s="172">
        <f t="shared" ca="1" si="596"/>
        <v>1.9932411047252159E-6</v>
      </c>
    </row>
    <row r="1467" spans="44:70">
      <c r="AR1467" s="69">
        <f t="shared" si="589"/>
        <v>122</v>
      </c>
      <c r="AS1467" s="70">
        <f t="shared" si="593"/>
        <v>1464</v>
      </c>
      <c r="AT1467" s="71">
        <f t="shared" ca="1" si="597"/>
        <v>1.7537951630807057E-6</v>
      </c>
      <c r="AU1467" s="72">
        <f t="shared" ca="1" si="590"/>
        <v>9.059659612918658E-3</v>
      </c>
      <c r="AV1467" s="73">
        <f t="shared" ca="1" si="591"/>
        <v>1.0090596596129187</v>
      </c>
      <c r="AW1467" s="74">
        <f ca="1">PRODUCT(AV$4:AV1467)</f>
        <v>506240.64355327032</v>
      </c>
      <c r="BO1467" s="70">
        <f t="shared" si="595"/>
        <v>1464</v>
      </c>
      <c r="BP1467" s="171">
        <f t="shared" ca="1" si="594"/>
        <v>0.1143</v>
      </c>
      <c r="BQ1467" s="172">
        <f t="shared" ca="1" si="592"/>
        <v>9.059659612918658E-3</v>
      </c>
      <c r="BR1467" s="172">
        <f t="shared" ca="1" si="596"/>
        <v>1.9753451500477537E-6</v>
      </c>
    </row>
    <row r="1468" spans="44:70">
      <c r="AR1468" s="69">
        <f t="shared" si="589"/>
        <v>123</v>
      </c>
      <c r="AS1468" s="70">
        <f t="shared" si="593"/>
        <v>1465</v>
      </c>
      <c r="AT1468" s="71">
        <f t="shared" ca="1" si="597"/>
        <v>1.7379063758724114E-6</v>
      </c>
      <c r="AU1468" s="72">
        <f t="shared" ca="1" si="590"/>
        <v>9.059659612918658E-3</v>
      </c>
      <c r="AV1468" s="73">
        <f t="shared" ca="1" si="591"/>
        <v>1.0090596596129187</v>
      </c>
      <c r="AW1468" s="74">
        <f ca="1">PRODUCT(AV$4:AV1468)</f>
        <v>510827.01146608783</v>
      </c>
      <c r="BO1468" s="70">
        <f t="shared" si="595"/>
        <v>1465</v>
      </c>
      <c r="BP1468" s="171">
        <f t="shared" ca="1" si="594"/>
        <v>0.1143</v>
      </c>
      <c r="BQ1468" s="172">
        <f t="shared" ca="1" si="592"/>
        <v>9.059659612918658E-3</v>
      </c>
      <c r="BR1468" s="172">
        <f t="shared" ca="1" si="596"/>
        <v>1.9576098709619488E-6</v>
      </c>
    </row>
    <row r="1469" spans="44:70">
      <c r="AR1469" s="69">
        <f t="shared" si="589"/>
        <v>123</v>
      </c>
      <c r="AS1469" s="70">
        <f t="shared" si="593"/>
        <v>1466</v>
      </c>
      <c r="AT1469" s="71">
        <f t="shared" ca="1" si="597"/>
        <v>1.7221615356678862E-6</v>
      </c>
      <c r="AU1469" s="72">
        <f t="shared" ca="1" si="590"/>
        <v>9.059659612918658E-3</v>
      </c>
      <c r="AV1469" s="73">
        <f t="shared" ca="1" si="591"/>
        <v>1.0090596596129187</v>
      </c>
      <c r="AW1469" s="74">
        <f ca="1">PRODUCT(AV$4:AV1469)</f>
        <v>515454.9303110551</v>
      </c>
      <c r="BO1469" s="70">
        <f t="shared" si="595"/>
        <v>1466</v>
      </c>
      <c r="BP1469" s="171">
        <f t="shared" ca="1" si="594"/>
        <v>0.1143</v>
      </c>
      <c r="BQ1469" s="172">
        <f t="shared" ca="1" si="592"/>
        <v>9.059659612918658E-3</v>
      </c>
      <c r="BR1469" s="172">
        <f t="shared" ca="1" si="596"/>
        <v>1.9400338248710683E-6</v>
      </c>
    </row>
    <row r="1470" spans="44:70">
      <c r="AR1470" s="69">
        <f t="shared" si="589"/>
        <v>123</v>
      </c>
      <c r="AS1470" s="70">
        <f t="shared" si="593"/>
        <v>1467</v>
      </c>
      <c r="AT1470" s="71">
        <f t="shared" ca="1" si="597"/>
        <v>1.7065593383562739E-6</v>
      </c>
      <c r="AU1470" s="72">
        <f t="shared" ca="1" si="590"/>
        <v>9.059659612918658E-3</v>
      </c>
      <c r="AV1470" s="73">
        <f t="shared" ca="1" si="591"/>
        <v>1.0090596596129187</v>
      </c>
      <c r="AW1470" s="74">
        <f ca="1">PRODUCT(AV$4:AV1470)</f>
        <v>520124.77652547398</v>
      </c>
      <c r="BO1470" s="70">
        <f t="shared" si="595"/>
        <v>1467</v>
      </c>
      <c r="BP1470" s="171">
        <f t="shared" ca="1" si="594"/>
        <v>0.1143</v>
      </c>
      <c r="BQ1470" s="172">
        <f t="shared" ca="1" si="592"/>
        <v>9.059659612918658E-3</v>
      </c>
      <c r="BR1470" s="172">
        <f t="shared" ca="1" si="596"/>
        <v>1.9226155821304727E-6</v>
      </c>
    </row>
    <row r="1471" spans="44:70">
      <c r="AR1471" s="69">
        <f t="shared" si="589"/>
        <v>123</v>
      </c>
      <c r="AS1471" s="70">
        <f t="shared" si="593"/>
        <v>1468</v>
      </c>
      <c r="AT1471" s="71">
        <f t="shared" ca="1" si="597"/>
        <v>1.6910984916415183E-6</v>
      </c>
      <c r="AU1471" s="72">
        <f t="shared" ca="1" si="590"/>
        <v>9.059659612918658E-3</v>
      </c>
      <c r="AV1471" s="73">
        <f t="shared" ca="1" si="591"/>
        <v>1.0090596596129187</v>
      </c>
      <c r="AW1471" s="74">
        <f ca="1">PRODUCT(AV$4:AV1471)</f>
        <v>524836.92995704012</v>
      </c>
      <c r="BO1471" s="70">
        <f t="shared" si="595"/>
        <v>1468</v>
      </c>
      <c r="BP1471" s="171">
        <f t="shared" ca="1" si="594"/>
        <v>0.1143</v>
      </c>
      <c r="BQ1471" s="172">
        <f t="shared" ca="1" si="592"/>
        <v>9.059659612918658E-3</v>
      </c>
      <c r="BR1471" s="172">
        <f t="shared" ca="1" si="596"/>
        <v>1.9053537259313286E-6</v>
      </c>
    </row>
    <row r="1472" spans="44:70">
      <c r="AR1472" s="69">
        <f t="shared" si="589"/>
        <v>123</v>
      </c>
      <c r="AS1472" s="70">
        <f t="shared" si="593"/>
        <v>1469</v>
      </c>
      <c r="AT1472" s="71">
        <f t="shared" ca="1" si="597"/>
        <v>1.6757777149353259E-6</v>
      </c>
      <c r="AU1472" s="72">
        <f t="shared" ca="1" si="590"/>
        <v>9.059659612918658E-3</v>
      </c>
      <c r="AV1472" s="73">
        <f t="shared" ca="1" si="591"/>
        <v>1.0090596596129187</v>
      </c>
      <c r="AW1472" s="74">
        <f ca="1">PRODUCT(AV$4:AV1472)</f>
        <v>529591.77389474015</v>
      </c>
      <c r="BO1472" s="70">
        <f t="shared" si="595"/>
        <v>1469</v>
      </c>
      <c r="BP1472" s="171">
        <f t="shared" ca="1" si="594"/>
        <v>0.1143</v>
      </c>
      <c r="BQ1472" s="172">
        <f t="shared" ca="1" si="592"/>
        <v>9.059659612918658E-3</v>
      </c>
      <c r="BR1472" s="172">
        <f t="shared" ca="1" si="596"/>
        <v>1.8882468521853639E-6</v>
      </c>
    </row>
    <row r="1473" spans="44:70">
      <c r="AR1473" s="69">
        <f t="shared" si="589"/>
        <v>123</v>
      </c>
      <c r="AS1473" s="70">
        <f t="shared" si="593"/>
        <v>1470</v>
      </c>
      <c r="AT1473" s="71">
        <f t="shared" ca="1" si="597"/>
        <v>1.6605957392510971E-6</v>
      </c>
      <c r="AU1473" s="72">
        <f t="shared" ca="1" si="590"/>
        <v>9.059659612918658E-3</v>
      </c>
      <c r="AV1473" s="73">
        <f t="shared" ca="1" si="591"/>
        <v>1.0090596596129187</v>
      </c>
      <c r="AW1473" s="74">
        <f ca="1">PRODUCT(AV$4:AV1473)</f>
        <v>534389.6951000283</v>
      </c>
      <c r="BO1473" s="70">
        <f t="shared" si="595"/>
        <v>1470</v>
      </c>
      <c r="BP1473" s="171">
        <f t="shared" ca="1" si="594"/>
        <v>0.1143</v>
      </c>
      <c r="BQ1473" s="172">
        <f t="shared" ca="1" si="592"/>
        <v>9.059659612918658E-3</v>
      </c>
      <c r="BR1473" s="172">
        <f t="shared" ca="1" si="596"/>
        <v>1.8712935694106598E-6</v>
      </c>
    </row>
    <row r="1474" spans="44:70">
      <c r="AR1474" s="69">
        <f t="shared" si="589"/>
        <v>123</v>
      </c>
      <c r="AS1474" s="70">
        <f t="shared" si="593"/>
        <v>1471</v>
      </c>
      <c r="AT1474" s="71">
        <f t="shared" ca="1" si="597"/>
        <v>1.6455513070988191E-6</v>
      </c>
      <c r="AU1474" s="72">
        <f t="shared" ca="1" si="590"/>
        <v>9.059659612918658E-3</v>
      </c>
      <c r="AV1474" s="73">
        <f t="shared" ca="1" si="591"/>
        <v>1.0090596596129187</v>
      </c>
      <c r="AW1474" s="74">
        <f ca="1">PRODUCT(AV$4:AV1474)</f>
        <v>539231.08383828599</v>
      </c>
      <c r="BO1474" s="70">
        <f t="shared" si="595"/>
        <v>1471</v>
      </c>
      <c r="BP1474" s="171">
        <f t="shared" ca="1" si="594"/>
        <v>0.1143</v>
      </c>
      <c r="BQ1474" s="172">
        <f t="shared" ca="1" si="592"/>
        <v>9.059659612918658E-3</v>
      </c>
      <c r="BR1474" s="172">
        <f t="shared" ca="1" si="596"/>
        <v>1.8544924986184654E-6</v>
      </c>
    </row>
    <row r="1475" spans="44:70">
      <c r="AR1475" s="69">
        <f t="shared" si="589"/>
        <v>123</v>
      </c>
      <c r="AS1475" s="70">
        <f t="shared" si="593"/>
        <v>1472</v>
      </c>
      <c r="AT1475" s="71">
        <f t="shared" ca="1" si="597"/>
        <v>1.6306431723809105E-6</v>
      </c>
      <c r="AU1475" s="72">
        <f t="shared" ca="1" si="590"/>
        <v>9.059659612918658E-3</v>
      </c>
      <c r="AV1475" s="73">
        <f t="shared" ca="1" si="591"/>
        <v>1.0090596596129187</v>
      </c>
      <c r="AW1475" s="74">
        <f ca="1">PRODUCT(AV$4:AV1475)</f>
        <v>544116.33391056606</v>
      </c>
      <c r="BO1475" s="70">
        <f t="shared" si="595"/>
        <v>1472</v>
      </c>
      <c r="BP1475" s="171">
        <f t="shared" ca="1" si="594"/>
        <v>0.1143</v>
      </c>
      <c r="BQ1475" s="172">
        <f t="shared" ca="1" si="592"/>
        <v>9.059659612918658E-3</v>
      </c>
      <c r="BR1475" s="172">
        <f t="shared" ca="1" si="596"/>
        <v>1.8378422732010313E-6</v>
      </c>
    </row>
    <row r="1476" spans="44:70">
      <c r="AR1476" s="69">
        <f t="shared" si="589"/>
        <v>123</v>
      </c>
      <c r="AS1476" s="70">
        <f t="shared" si="593"/>
        <v>1473</v>
      </c>
      <c r="AT1476" s="71">
        <f t="shared" ca="1" si="597"/>
        <v>1.6158701002890096E-6</v>
      </c>
      <c r="AU1476" s="72">
        <f t="shared" ca="1" si="590"/>
        <v>9.059659612918658E-3</v>
      </c>
      <c r="AV1476" s="73">
        <f t="shared" ca="1" si="591"/>
        <v>1.0090596596129187</v>
      </c>
      <c r="AW1476" s="74">
        <f ca="1">PRODUCT(AV$4:AV1476)</f>
        <v>549045.84268562496</v>
      </c>
      <c r="BO1476" s="70">
        <f t="shared" si="595"/>
        <v>1473</v>
      </c>
      <c r="BP1476" s="171">
        <f t="shared" ca="1" si="594"/>
        <v>0.1143</v>
      </c>
      <c r="BQ1476" s="172">
        <f t="shared" ca="1" si="592"/>
        <v>9.059659612918658E-3</v>
      </c>
      <c r="BR1476" s="172">
        <f t="shared" ca="1" si="596"/>
        <v>1.8213415388204485E-6</v>
      </c>
    </row>
    <row r="1477" spans="44:70">
      <c r="AR1477" s="69">
        <f t="shared" ref="AR1477:AR1540" si="598">ROUNDDOWN((AS1477-1)/12,0)+1</f>
        <v>123</v>
      </c>
      <c r="AS1477" s="70">
        <f t="shared" si="593"/>
        <v>1474</v>
      </c>
      <c r="AT1477" s="71">
        <f t="shared" ca="1" si="597"/>
        <v>1.6012308672016983E-6</v>
      </c>
      <c r="AU1477" s="72">
        <f t="shared" ref="AU1477:AU1540" ca="1" si="599">IF($AU$2="Yes",BQ1477,((1+$AH$21)^(1/12))-1)</f>
        <v>9.059659612918658E-3</v>
      </c>
      <c r="AV1477" s="73">
        <f t="shared" ref="AV1477:AV1540" ca="1" si="600">(1+AU1477)</f>
        <v>1.0090596596129187</v>
      </c>
      <c r="AW1477" s="74">
        <f ca="1">PRODUCT(AV$4:AV1477)</f>
        <v>554020.01113224484</v>
      </c>
      <c r="BO1477" s="70">
        <f t="shared" si="595"/>
        <v>1474</v>
      </c>
      <c r="BP1477" s="171">
        <f t="shared" ca="1" si="594"/>
        <v>0.1143</v>
      </c>
      <c r="BQ1477" s="172">
        <f t="shared" ref="BQ1477:BQ1540" ca="1" si="601">(1+BP1477)^(1/12)-1</f>
        <v>9.059659612918658E-3</v>
      </c>
      <c r="BR1477" s="172">
        <f t="shared" ca="1" si="596"/>
        <v>1.8049889532984859E-6</v>
      </c>
    </row>
    <row r="1478" spans="44:70">
      <c r="AR1478" s="69">
        <f t="shared" si="598"/>
        <v>123</v>
      </c>
      <c r="AS1478" s="70">
        <f t="shared" ref="AS1478:AS1541" si="602">AS1477+1</f>
        <v>1475</v>
      </c>
      <c r="AT1478" s="71">
        <f t="shared" ca="1" si="597"/>
        <v>1.5867242605831524E-6</v>
      </c>
      <c r="AU1478" s="72">
        <f t="shared" ca="1" si="599"/>
        <v>9.059659612918658E-3</v>
      </c>
      <c r="AV1478" s="73">
        <f t="shared" ca="1" si="600"/>
        <v>1.0090596596129187</v>
      </c>
      <c r="AW1478" s="74">
        <f ca="1">PRODUCT(AV$4:AV1478)</f>
        <v>559039.24385184841</v>
      </c>
      <c r="BO1478" s="70">
        <f t="shared" si="595"/>
        <v>1475</v>
      </c>
      <c r="BP1478" s="171">
        <f t="shared" ca="1" si="594"/>
        <v>0.1143</v>
      </c>
      <c r="BQ1478" s="172">
        <f t="shared" ca="1" si="601"/>
        <v>9.059659612918658E-3</v>
      </c>
      <c r="BR1478" s="172">
        <f t="shared" ca="1" si="596"/>
        <v>1.7887831865074167E-6</v>
      </c>
    </row>
    <row r="1479" spans="44:70">
      <c r="AR1479" s="69">
        <f t="shared" si="598"/>
        <v>123</v>
      </c>
      <c r="AS1479" s="70">
        <f t="shared" si="602"/>
        <v>1476</v>
      </c>
      <c r="AT1479" s="71">
        <f t="shared" ca="1" si="597"/>
        <v>1.572349078882709E-6</v>
      </c>
      <c r="AU1479" s="72">
        <f t="shared" ca="1" si="599"/>
        <v>9.059659612918658E-3</v>
      </c>
      <c r="AV1479" s="73">
        <f t="shared" ca="1" si="600"/>
        <v>1.0090596596129187</v>
      </c>
      <c r="AW1479" s="74">
        <f ca="1">PRODUCT(AV$4:AV1479)</f>
        <v>564103.9491114096</v>
      </c>
      <c r="BO1479" s="70">
        <f t="shared" si="595"/>
        <v>1476</v>
      </c>
      <c r="BP1479" s="171">
        <f t="shared" ca="1" si="594"/>
        <v>0.1143</v>
      </c>
      <c r="BQ1479" s="172">
        <f t="shared" ca="1" si="601"/>
        <v>9.059659612918658E-3</v>
      </c>
      <c r="BR1479" s="172">
        <f t="shared" ca="1" si="596"/>
        <v>1.7727229202618254E-6</v>
      </c>
    </row>
    <row r="1480" spans="44:70">
      <c r="AR1480" s="69">
        <f t="shared" si="598"/>
        <v>124</v>
      </c>
      <c r="AS1480" s="70">
        <f t="shared" si="602"/>
        <v>1477</v>
      </c>
      <c r="AT1480" s="71">
        <f t="shared" ca="1" si="597"/>
        <v>1.5581041314353455E-6</v>
      </c>
      <c r="AU1480" s="72">
        <f t="shared" ca="1" si="599"/>
        <v>9.059659612918658E-3</v>
      </c>
      <c r="AV1480" s="73">
        <f t="shared" ca="1" si="600"/>
        <v>1.0090596596129187</v>
      </c>
      <c r="AW1480" s="74">
        <f ca="1">PRODUCT(AV$4:AV1480)</f>
        <v>569214.53887666215</v>
      </c>
      <c r="BO1480" s="70">
        <f t="shared" si="595"/>
        <v>1477</v>
      </c>
      <c r="BP1480" s="171">
        <f t="shared" ref="BP1480:BP1543" ca="1" si="603">VLOOKUP(BO1480,$BT$4:$BX$13,5,TRUE)/100</f>
        <v>0.1143</v>
      </c>
      <c r="BQ1480" s="172">
        <f t="shared" ca="1" si="601"/>
        <v>9.059659612918658E-3</v>
      </c>
      <c r="BR1480" s="172">
        <f t="shared" ca="1" si="596"/>
        <v>1.7568068482113859E-6</v>
      </c>
    </row>
    <row r="1481" spans="44:70">
      <c r="AR1481" s="69">
        <f t="shared" si="598"/>
        <v>124</v>
      </c>
      <c r="AS1481" s="70">
        <f t="shared" si="602"/>
        <v>1478</v>
      </c>
      <c r="AT1481" s="71">
        <f t="shared" ca="1" si="597"/>
        <v>1.5439882383630589E-6</v>
      </c>
      <c r="AU1481" s="72">
        <f t="shared" ca="1" si="599"/>
        <v>9.059659612918658E-3</v>
      </c>
      <c r="AV1481" s="73">
        <f t="shared" ca="1" si="600"/>
        <v>1.0090596596129187</v>
      </c>
      <c r="AW1481" s="74">
        <f ca="1">PRODUCT(AV$4:AV1481)</f>
        <v>574371.42884560919</v>
      </c>
      <c r="BO1481" s="70">
        <f t="shared" si="595"/>
        <v>1478</v>
      </c>
      <c r="BP1481" s="171">
        <f t="shared" ca="1" si="603"/>
        <v>0.1143</v>
      </c>
      <c r="BQ1481" s="172">
        <f t="shared" ca="1" si="601"/>
        <v>9.059659612918658E-3</v>
      </c>
      <c r="BR1481" s="172">
        <f t="shared" ca="1" si="596"/>
        <v>1.7410336757346018E-6</v>
      </c>
    </row>
    <row r="1482" spans="44:70">
      <c r="AR1482" s="69">
        <f t="shared" si="598"/>
        <v>124</v>
      </c>
      <c r="AS1482" s="70">
        <f t="shared" si="602"/>
        <v>1479</v>
      </c>
      <c r="AT1482" s="71">
        <f t="shared" ca="1" si="597"/>
        <v>1.5300002304771397E-6</v>
      </c>
      <c r="AU1482" s="72">
        <f t="shared" ca="1" si="599"/>
        <v>9.059659612918658E-3</v>
      </c>
      <c r="AV1482" s="73">
        <f t="shared" ca="1" si="600"/>
        <v>1.0090596596129187</v>
      </c>
      <c r="AW1482" s="74">
        <f ca="1">PRODUCT(AV$4:AV1482)</f>
        <v>579575.03848233609</v>
      </c>
      <c r="BO1482" s="70">
        <f t="shared" si="595"/>
        <v>1479</v>
      </c>
      <c r="BP1482" s="171">
        <f t="shared" ca="1" si="603"/>
        <v>0.1143</v>
      </c>
      <c r="BQ1482" s="172">
        <f t="shared" ca="1" si="601"/>
        <v>9.059659612918658E-3</v>
      </c>
      <c r="BR1482" s="172">
        <f t="shared" ca="1" si="596"/>
        <v>1.725402119833502E-6</v>
      </c>
    </row>
    <row r="1483" spans="44:70">
      <c r="AR1483" s="69">
        <f t="shared" si="598"/>
        <v>124</v>
      </c>
      <c r="AS1483" s="70">
        <f t="shared" si="602"/>
        <v>1480</v>
      </c>
      <c r="AT1483" s="71">
        <f t="shared" ca="1" si="597"/>
        <v>1.5161389491813298E-6</v>
      </c>
      <c r="AU1483" s="72">
        <f t="shared" ca="1" si="599"/>
        <v>9.059659612918658E-3</v>
      </c>
      <c r="AV1483" s="73">
        <f t="shared" ca="1" si="600"/>
        <v>1.0090596596129187</v>
      </c>
      <c r="AW1483" s="74">
        <f ca="1">PRODUCT(AV$4:AV1483)</f>
        <v>584825.79105113028</v>
      </c>
      <c r="BO1483" s="70">
        <f t="shared" si="595"/>
        <v>1480</v>
      </c>
      <c r="BP1483" s="171">
        <f t="shared" ca="1" si="603"/>
        <v>0.1143</v>
      </c>
      <c r="BQ1483" s="172">
        <f t="shared" ca="1" si="601"/>
        <v>9.059659612918658E-3</v>
      </c>
      <c r="BR1483" s="172">
        <f t="shared" ca="1" si="596"/>
        <v>1.7099109090292805E-6</v>
      </c>
    </row>
    <row r="1484" spans="44:70">
      <c r="AR1484" s="69">
        <f t="shared" si="598"/>
        <v>124</v>
      </c>
      <c r="AS1484" s="70">
        <f t="shared" si="602"/>
        <v>1481</v>
      </c>
      <c r="AT1484" s="71">
        <f t="shared" ca="1" si="597"/>
        <v>1.5024032463758587E-6</v>
      </c>
      <c r="AU1484" s="72">
        <f t="shared" ca="1" si="599"/>
        <v>9.059659612918658E-3</v>
      </c>
      <c r="AV1484" s="73">
        <f t="shared" ca="1" si="600"/>
        <v>1.0090596596129187</v>
      </c>
      <c r="AW1484" s="74">
        <f ca="1">PRODUCT(AV$4:AV1484)</f>
        <v>590124.11365090939</v>
      </c>
      <c r="BO1484" s="70">
        <f t="shared" si="595"/>
        <v>1481</v>
      </c>
      <c r="BP1484" s="171">
        <f t="shared" ca="1" si="603"/>
        <v>0.1143</v>
      </c>
      <c r="BQ1484" s="172">
        <f t="shared" ca="1" si="601"/>
        <v>9.059659612918658E-3</v>
      </c>
      <c r="BR1484" s="172">
        <f t="shared" ca="1" si="596"/>
        <v>1.6945587832588735E-6</v>
      </c>
    </row>
    <row r="1485" spans="44:70">
      <c r="AR1485" s="69">
        <f t="shared" si="598"/>
        <v>124</v>
      </c>
      <c r="AS1485" s="70">
        <f t="shared" si="602"/>
        <v>1482</v>
      </c>
      <c r="AT1485" s="71">
        <f t="shared" ca="1" si="597"/>
        <v>1.4887919843623494E-6</v>
      </c>
      <c r="AU1485" s="72">
        <f t="shared" ca="1" si="599"/>
        <v>9.059659612918658E-3</v>
      </c>
      <c r="AV1485" s="73">
        <f t="shared" ca="1" si="600"/>
        <v>1.0090596596129187</v>
      </c>
      <c r="AW1485" s="74">
        <f ca="1">PRODUCT(AV$4:AV1485)</f>
        <v>595470.43724996201</v>
      </c>
      <c r="BO1485" s="70">
        <f t="shared" si="595"/>
        <v>1482</v>
      </c>
      <c r="BP1485" s="171">
        <f t="shared" ca="1" si="603"/>
        <v>0.1143</v>
      </c>
      <c r="BQ1485" s="172">
        <f t="shared" ca="1" si="601"/>
        <v>9.059659612918658E-3</v>
      </c>
      <c r="BR1485" s="172">
        <f t="shared" ca="1" si="596"/>
        <v>1.6793444937724658E-6</v>
      </c>
    </row>
    <row r="1486" spans="44:70">
      <c r="AR1486" s="69">
        <f t="shared" si="598"/>
        <v>124</v>
      </c>
      <c r="AS1486" s="70">
        <f t="shared" si="602"/>
        <v>1483</v>
      </c>
      <c r="AT1486" s="71">
        <f t="shared" ca="1" si="597"/>
        <v>1.4753040357495848E-6</v>
      </c>
      <c r="AU1486" s="72">
        <f t="shared" ca="1" si="599"/>
        <v>9.059659612918658E-3</v>
      </c>
      <c r="AV1486" s="73">
        <f t="shared" ca="1" si="600"/>
        <v>1.0090596596129187</v>
      </c>
      <c r="AW1486" s="74">
        <f ca="1">PRODUCT(AV$4:AV1486)</f>
        <v>600865.19672100246</v>
      </c>
      <c r="BO1486" s="70">
        <f t="shared" si="595"/>
        <v>1483</v>
      </c>
      <c r="BP1486" s="171">
        <f t="shared" ca="1" si="603"/>
        <v>0.1143</v>
      </c>
      <c r="BQ1486" s="172">
        <f t="shared" ca="1" si="601"/>
        <v>9.059659612918658E-3</v>
      </c>
      <c r="BR1486" s="172">
        <f t="shared" ca="1" si="596"/>
        <v>1.6642668030319163E-6</v>
      </c>
    </row>
    <row r="1487" spans="44:70">
      <c r="AR1487" s="69">
        <f t="shared" si="598"/>
        <v>124</v>
      </c>
      <c r="AS1487" s="70">
        <f t="shared" si="602"/>
        <v>1484</v>
      </c>
      <c r="AT1487" s="71">
        <f t="shared" ca="1" si="597"/>
        <v>1.4619382833601283E-6</v>
      </c>
      <c r="AU1487" s="72">
        <f t="shared" ca="1" si="599"/>
        <v>9.059659612918658E-3</v>
      </c>
      <c r="AV1487" s="73">
        <f t="shared" ca="1" si="600"/>
        <v>1.0090596596129187</v>
      </c>
      <c r="AW1487" s="74">
        <f ca="1">PRODUCT(AV$4:AV1487)</f>
        <v>606308.83087654412</v>
      </c>
      <c r="BO1487" s="70">
        <f t="shared" si="595"/>
        <v>1484</v>
      </c>
      <c r="BP1487" s="171">
        <f t="shared" ca="1" si="603"/>
        <v>0.1143</v>
      </c>
      <c r="BQ1487" s="172">
        <f t="shared" ca="1" si="601"/>
        <v>9.059659612918658E-3</v>
      </c>
      <c r="BR1487" s="172">
        <f t="shared" ca="1" si="596"/>
        <v>1.6493244846100964E-6</v>
      </c>
    </row>
    <row r="1488" spans="44:70">
      <c r="AR1488" s="69">
        <f t="shared" si="598"/>
        <v>124</v>
      </c>
      <c r="AS1488" s="70">
        <f t="shared" si="602"/>
        <v>1485</v>
      </c>
      <c r="AT1488" s="71">
        <f t="shared" ca="1" si="597"/>
        <v>1.448693620137791E-6</v>
      </c>
      <c r="AU1488" s="72">
        <f t="shared" ca="1" si="599"/>
        <v>9.059659612918658E-3</v>
      </c>
      <c r="AV1488" s="73">
        <f t="shared" ca="1" si="600"/>
        <v>1.0090596596129187</v>
      </c>
      <c r="AW1488" s="74">
        <f ca="1">PRODUCT(AV$4:AV1488)</f>
        <v>611801.78250459232</v>
      </c>
      <c r="BO1488" s="70">
        <f t="shared" si="595"/>
        <v>1485</v>
      </c>
      <c r="BP1488" s="171">
        <f t="shared" ca="1" si="603"/>
        <v>0.1143</v>
      </c>
      <c r="BQ1488" s="172">
        <f t="shared" ca="1" si="601"/>
        <v>9.059659612918658E-3</v>
      </c>
      <c r="BR1488" s="172">
        <f t="shared" ca="1" si="596"/>
        <v>1.6345163230911314E-6</v>
      </c>
    </row>
    <row r="1489" spans="44:70">
      <c r="AR1489" s="69">
        <f t="shared" si="598"/>
        <v>124</v>
      </c>
      <c r="AS1489" s="70">
        <f t="shared" si="602"/>
        <v>1486</v>
      </c>
      <c r="AT1489" s="71">
        <f t="shared" ca="1" si="597"/>
        <v>1.4355689490559357E-6</v>
      </c>
      <c r="AU1489" s="72">
        <f t="shared" ca="1" si="599"/>
        <v>9.059659612918658E-3</v>
      </c>
      <c r="AV1489" s="73">
        <f t="shared" ca="1" si="600"/>
        <v>1.0090596596129187</v>
      </c>
      <c r="AW1489" s="74">
        <f ca="1">PRODUCT(AV$4:AV1489)</f>
        <v>617344.49840466084</v>
      </c>
      <c r="BO1489" s="70">
        <f t="shared" si="595"/>
        <v>1486</v>
      </c>
      <c r="BP1489" s="171">
        <f t="shared" ca="1" si="603"/>
        <v>0.1143</v>
      </c>
      <c r="BQ1489" s="172">
        <f t="shared" ca="1" si="601"/>
        <v>9.059659612918658E-3</v>
      </c>
      <c r="BR1489" s="172">
        <f t="shared" ca="1" si="596"/>
        <v>1.6198411139715384E-6</v>
      </c>
    </row>
    <row r="1490" spans="44:70">
      <c r="AR1490" s="69">
        <f t="shared" si="598"/>
        <v>124</v>
      </c>
      <c r="AS1490" s="70">
        <f t="shared" si="602"/>
        <v>1487</v>
      </c>
      <c r="AT1490" s="71">
        <f t="shared" ca="1" si="597"/>
        <v>1.4225631830266135E-6</v>
      </c>
      <c r="AU1490" s="72">
        <f t="shared" ca="1" si="599"/>
        <v>9.059659612918658E-3</v>
      </c>
      <c r="AV1490" s="73">
        <f t="shared" ca="1" si="600"/>
        <v>1.0090596596129187</v>
      </c>
      <c r="AW1490" s="74">
        <f ca="1">PRODUCT(AV$4:AV1490)</f>
        <v>622937.42942411511</v>
      </c>
      <c r="BO1490" s="70">
        <f t="shared" ref="BO1490:BO1553" si="604">BO1489+1</f>
        <v>1487</v>
      </c>
      <c r="BP1490" s="171">
        <f t="shared" ca="1" si="603"/>
        <v>0.1143</v>
      </c>
      <c r="BQ1490" s="172">
        <f t="shared" ca="1" si="601"/>
        <v>9.059659612918658E-3</v>
      </c>
      <c r="BR1490" s="172">
        <f t="shared" ref="BR1490:BR1553" ca="1" si="605">BR1489/(1+BQ1490)</f>
        <v>1.6052976635622507E-6</v>
      </c>
    </row>
    <row r="1491" spans="44:70">
      <c r="AR1491" s="69">
        <f t="shared" si="598"/>
        <v>124</v>
      </c>
      <c r="AS1491" s="70">
        <f t="shared" si="602"/>
        <v>1488</v>
      </c>
      <c r="AT1491" s="71">
        <f t="shared" ca="1" si="597"/>
        <v>1.4096752448105222E-6</v>
      </c>
      <c r="AU1491" s="72">
        <f t="shared" ca="1" si="599"/>
        <v>9.059659612918658E-3</v>
      </c>
      <c r="AV1491" s="73">
        <f t="shared" ca="1" si="600"/>
        <v>1.0090596596129187</v>
      </c>
      <c r="AW1491" s="74">
        <f ca="1">PRODUCT(AV$4:AV1491)</f>
        <v>628581.03049484408</v>
      </c>
      <c r="BO1491" s="70">
        <f t="shared" si="604"/>
        <v>1488</v>
      </c>
      <c r="BP1491" s="171">
        <f t="shared" ca="1" si="603"/>
        <v>0.1143</v>
      </c>
      <c r="BQ1491" s="172">
        <f t="shared" ca="1" si="601"/>
        <v>9.059659612918658E-3</v>
      </c>
      <c r="BR1491" s="172">
        <f t="shared" ca="1" si="605"/>
        <v>1.5908847888915235E-6</v>
      </c>
    </row>
    <row r="1492" spans="44:70">
      <c r="AR1492" s="69">
        <f t="shared" si="598"/>
        <v>125</v>
      </c>
      <c r="AS1492" s="70">
        <f t="shared" si="602"/>
        <v>1489</v>
      </c>
      <c r="AT1492" s="71">
        <f t="shared" ca="1" si="597"/>
        <v>1.3969040669277811E-6</v>
      </c>
      <c r="AU1492" s="72">
        <f t="shared" ca="1" si="599"/>
        <v>9.059659612918658E-3</v>
      </c>
      <c r="AV1492" s="73">
        <f t="shared" ca="1" si="600"/>
        <v>1.0090596596129187</v>
      </c>
      <c r="AW1492" s="74">
        <f ca="1">PRODUCT(AV$4:AV1492)</f>
        <v>634275.76067026495</v>
      </c>
      <c r="BO1492" s="70">
        <f t="shared" si="604"/>
        <v>1489</v>
      </c>
      <c r="BP1492" s="171">
        <f t="shared" ca="1" si="603"/>
        <v>0.1143</v>
      </c>
      <c r="BQ1492" s="172">
        <f t="shared" ca="1" si="601"/>
        <v>9.059659612918658E-3</v>
      </c>
      <c r="BR1492" s="172">
        <f t="shared" ca="1" si="605"/>
        <v>1.5766013176087095E-6</v>
      </c>
    </row>
    <row r="1493" spans="44:70">
      <c r="AR1493" s="69">
        <f t="shared" si="598"/>
        <v>125</v>
      </c>
      <c r="AS1493" s="70">
        <f t="shared" si="602"/>
        <v>1490</v>
      </c>
      <c r="AT1493" s="71">
        <f t="shared" ca="1" si="597"/>
        <v>1.3842485915695136E-6</v>
      </c>
      <c r="AU1493" s="72">
        <f t="shared" ca="1" si="599"/>
        <v>9.059659612918658E-3</v>
      </c>
      <c r="AV1493" s="73">
        <f t="shared" ca="1" si="600"/>
        <v>1.0090596596129187</v>
      </c>
      <c r="AW1493" s="74">
        <f ca="1">PRODUCT(AV$4:AV1493)</f>
        <v>640022.08316266257</v>
      </c>
      <c r="BO1493" s="70">
        <f t="shared" si="604"/>
        <v>1490</v>
      </c>
      <c r="BP1493" s="171">
        <f t="shared" ca="1" si="603"/>
        <v>0.1143</v>
      </c>
      <c r="BQ1493" s="172">
        <f t="shared" ca="1" si="601"/>
        <v>9.059659612918658E-3</v>
      </c>
      <c r="BR1493" s="172">
        <f t="shared" ca="1" si="605"/>
        <v>1.5624460878888997E-6</v>
      </c>
    </row>
    <row r="1494" spans="44:70">
      <c r="AR1494" s="69">
        <f t="shared" si="598"/>
        <v>125</v>
      </c>
      <c r="AS1494" s="70">
        <f t="shared" si="602"/>
        <v>1491</v>
      </c>
      <c r="AT1494" s="71">
        <f t="shared" ca="1" si="597"/>
        <v>1.3717077705102318E-6</v>
      </c>
      <c r="AU1494" s="72">
        <f t="shared" ca="1" si="599"/>
        <v>9.059659612918658E-3</v>
      </c>
      <c r="AV1494" s="73">
        <f t="shared" ca="1" si="600"/>
        <v>1.0090596596129187</v>
      </c>
      <c r="AW1494" s="74">
        <f ca="1">PRODUCT(AV$4:AV1494)</f>
        <v>645820.46538086736</v>
      </c>
      <c r="BO1494" s="70">
        <f t="shared" si="604"/>
        <v>1491</v>
      </c>
      <c r="BP1494" s="171">
        <f t="shared" ca="1" si="603"/>
        <v>0.1143</v>
      </c>
      <c r="BQ1494" s="172">
        <f t="shared" ca="1" si="601"/>
        <v>9.059659612918658E-3</v>
      </c>
      <c r="BR1494" s="172">
        <f t="shared" ca="1" si="605"/>
        <v>1.5484179483384197E-6</v>
      </c>
    </row>
    <row r="1495" spans="44:70">
      <c r="AR1495" s="69">
        <f t="shared" si="598"/>
        <v>125</v>
      </c>
      <c r="AS1495" s="70">
        <f t="shared" si="602"/>
        <v>1492</v>
      </c>
      <c r="AT1495" s="71">
        <f t="shared" ref="AT1495:AT1558" ca="1" si="606">(1-AU1495)*AT1494</f>
        <v>1.3592805650210136E-6</v>
      </c>
      <c r="AU1495" s="72">
        <f t="shared" ca="1" si="599"/>
        <v>9.059659612918658E-3</v>
      </c>
      <c r="AV1495" s="73">
        <f t="shared" ca="1" si="600"/>
        <v>1.0090596596129187</v>
      </c>
      <c r="AW1495" s="74">
        <f ca="1">PRODUCT(AV$4:AV1495)</f>
        <v>651671.37896827469</v>
      </c>
      <c r="BO1495" s="70">
        <f t="shared" si="604"/>
        <v>1492</v>
      </c>
      <c r="BP1495" s="171">
        <f t="shared" ca="1" si="603"/>
        <v>0.1143</v>
      </c>
      <c r="BQ1495" s="172">
        <f t="shared" ca="1" si="601"/>
        <v>9.059659612918658E-3</v>
      </c>
      <c r="BR1495" s="172">
        <f t="shared" ca="1" si="605"/>
        <v>1.534515757901175E-6</v>
      </c>
    </row>
    <row r="1496" spans="44:70">
      <c r="AR1496" s="69">
        <f t="shared" si="598"/>
        <v>125</v>
      </c>
      <c r="AS1496" s="70">
        <f t="shared" si="602"/>
        <v>1493</v>
      </c>
      <c r="AT1496" s="71">
        <f t="shared" ca="1" si="606"/>
        <v>1.3469659457834674E-6</v>
      </c>
      <c r="AU1496" s="72">
        <f t="shared" ca="1" si="599"/>
        <v>9.059659612918658E-3</v>
      </c>
      <c r="AV1496" s="73">
        <f t="shared" ca="1" si="600"/>
        <v>1.0090596596129187</v>
      </c>
      <c r="AW1496" s="74">
        <f ca="1">PRODUCT(AV$4:AV1496)</f>
        <v>657575.29984120862</v>
      </c>
      <c r="BO1496" s="70">
        <f t="shared" si="604"/>
        <v>1493</v>
      </c>
      <c r="BP1496" s="171">
        <f t="shared" ca="1" si="603"/>
        <v>0.1143</v>
      </c>
      <c r="BQ1496" s="172">
        <f t="shared" ca="1" si="601"/>
        <v>9.059659612918658E-3</v>
      </c>
      <c r="BR1496" s="172">
        <f t="shared" ca="1" si="605"/>
        <v>1.5207383857658371E-6</v>
      </c>
    </row>
    <row r="1497" spans="44:70">
      <c r="AR1497" s="69">
        <f t="shared" si="598"/>
        <v>125</v>
      </c>
      <c r="AS1497" s="70">
        <f t="shared" si="602"/>
        <v>1494</v>
      </c>
      <c r="AT1497" s="71">
        <f t="shared" ca="1" si="606"/>
        <v>1.3347628928044761E-6</v>
      </c>
      <c r="AU1497" s="72">
        <f t="shared" ca="1" si="599"/>
        <v>9.059659612918658E-3</v>
      </c>
      <c r="AV1497" s="73">
        <f t="shared" ca="1" si="600"/>
        <v>1.0090596596129187</v>
      </c>
      <c r="AW1497" s="74">
        <f ca="1">PRODUCT(AV$4:AV1497)</f>
        <v>663532.70822763292</v>
      </c>
      <c r="BO1497" s="70">
        <f t="shared" si="604"/>
        <v>1494</v>
      </c>
      <c r="BP1497" s="171">
        <f t="shared" ca="1" si="603"/>
        <v>0.1143</v>
      </c>
      <c r="BQ1497" s="172">
        <f t="shared" ca="1" si="601"/>
        <v>9.059659612918658E-3</v>
      </c>
      <c r="BR1497" s="172">
        <f t="shared" ca="1" si="605"/>
        <v>1.5070847112738621E-6</v>
      </c>
    </row>
    <row r="1498" spans="44:70">
      <c r="AR1498" s="69">
        <f t="shared" si="598"/>
        <v>125</v>
      </c>
      <c r="AS1498" s="70">
        <f t="shared" si="602"/>
        <v>1495</v>
      </c>
      <c r="AT1498" s="71">
        <f t="shared" ca="1" si="606"/>
        <v>1.3226703953317128E-6</v>
      </c>
      <c r="AU1498" s="72">
        <f t="shared" ca="1" si="599"/>
        <v>9.059659612918658E-3</v>
      </c>
      <c r="AV1498" s="73">
        <f t="shared" ca="1" si="600"/>
        <v>1.0090596596129187</v>
      </c>
      <c r="AW1498" s="74">
        <f ca="1">PRODUCT(AV$4:AV1498)</f>
        <v>669544.0887062134</v>
      </c>
      <c r="BO1498" s="70">
        <f t="shared" si="604"/>
        <v>1495</v>
      </c>
      <c r="BP1498" s="171">
        <f t="shared" ca="1" si="603"/>
        <v>0.1143</v>
      </c>
      <c r="BQ1498" s="172">
        <f t="shared" ca="1" si="601"/>
        <v>9.059659612918658E-3</v>
      </c>
      <c r="BR1498" s="172">
        <f t="shared" ca="1" si="605"/>
        <v>1.4935536238283362E-6</v>
      </c>
    </row>
    <row r="1499" spans="44:70">
      <c r="AR1499" s="69">
        <f t="shared" si="598"/>
        <v>125</v>
      </c>
      <c r="AS1499" s="70">
        <f t="shared" si="602"/>
        <v>1496</v>
      </c>
      <c r="AT1499" s="71">
        <f t="shared" ca="1" si="606"/>
        <v>1.310687451769923E-6</v>
      </c>
      <c r="AU1499" s="72">
        <f t="shared" ca="1" si="599"/>
        <v>9.059659612918658E-3</v>
      </c>
      <c r="AV1499" s="73">
        <f t="shared" ca="1" si="600"/>
        <v>1.0090596596129187</v>
      </c>
      <c r="AW1499" s="74">
        <f ca="1">PRODUCT(AV$4:AV1499)</f>
        <v>675609.93024573347</v>
      </c>
      <c r="BO1499" s="70">
        <f t="shared" si="604"/>
        <v>1496</v>
      </c>
      <c r="BP1499" s="171">
        <f t="shared" ca="1" si="603"/>
        <v>0.1143</v>
      </c>
      <c r="BQ1499" s="172">
        <f t="shared" ca="1" si="601"/>
        <v>9.059659612918658E-3</v>
      </c>
      <c r="BR1499" s="172">
        <f t="shared" ca="1" si="605"/>
        <v>1.4801440228036391E-6</v>
      </c>
    </row>
    <row r="1500" spans="44:70">
      <c r="AR1500" s="69">
        <f t="shared" si="598"/>
        <v>125</v>
      </c>
      <c r="AS1500" s="70">
        <f t="shared" si="602"/>
        <v>1497</v>
      </c>
      <c r="AT1500" s="71">
        <f t="shared" ca="1" si="606"/>
        <v>1.2988130695979638E-6</v>
      </c>
      <c r="AU1500" s="72">
        <f t="shared" ca="1" si="599"/>
        <v>9.059659612918658E-3</v>
      </c>
      <c r="AV1500" s="73">
        <f t="shared" ca="1" si="600"/>
        <v>1.0090596596129187</v>
      </c>
      <c r="AW1500" s="74">
        <f ca="1">PRODUCT(AV$4:AV1500)</f>
        <v>681730.72624486755</v>
      </c>
      <c r="BO1500" s="70">
        <f t="shared" si="604"/>
        <v>1497</v>
      </c>
      <c r="BP1500" s="171">
        <f t="shared" ca="1" si="603"/>
        <v>0.1143</v>
      </c>
      <c r="BQ1500" s="172">
        <f t="shared" ca="1" si="601"/>
        <v>9.059659612918658E-3</v>
      </c>
      <c r="BR1500" s="172">
        <f t="shared" ca="1" si="605"/>
        <v>1.4668548174559184E-6</v>
      </c>
    </row>
    <row r="1501" spans="44:70">
      <c r="AR1501" s="69">
        <f t="shared" si="598"/>
        <v>125</v>
      </c>
      <c r="AS1501" s="70">
        <f t="shared" si="602"/>
        <v>1498</v>
      </c>
      <c r="AT1501" s="71">
        <f t="shared" ca="1" si="606"/>
        <v>1.2870462652865963E-6</v>
      </c>
      <c r="AU1501" s="72">
        <f t="shared" ca="1" si="599"/>
        <v>9.059659612918658E-3</v>
      </c>
      <c r="AV1501" s="73">
        <f t="shared" ca="1" si="600"/>
        <v>1.0090596596129187</v>
      </c>
      <c r="AW1501" s="74">
        <f ca="1">PRODUCT(AV$4:AV1501)</f>
        <v>687906.97457231383</v>
      </c>
      <c r="BO1501" s="70">
        <f t="shared" si="604"/>
        <v>1498</v>
      </c>
      <c r="BP1501" s="171">
        <f t="shared" ca="1" si="603"/>
        <v>0.1143</v>
      </c>
      <c r="BQ1501" s="172">
        <f t="shared" ca="1" si="601"/>
        <v>9.059659612918658E-3</v>
      </c>
      <c r="BR1501" s="172">
        <f t="shared" ca="1" si="605"/>
        <v>1.4536849268343684E-6</v>
      </c>
    </row>
    <row r="1502" spans="44:70">
      <c r="AR1502" s="69">
        <f t="shared" si="598"/>
        <v>125</v>
      </c>
      <c r="AS1502" s="70">
        <f t="shared" si="602"/>
        <v>1499</v>
      </c>
      <c r="AT1502" s="71">
        <f t="shared" ca="1" si="606"/>
        <v>1.2753860642170214E-6</v>
      </c>
      <c r="AU1502" s="72">
        <f t="shared" ca="1" si="599"/>
        <v>9.059659612918658E-3</v>
      </c>
      <c r="AV1502" s="73">
        <f t="shared" ca="1" si="600"/>
        <v>1.0090596596129187</v>
      </c>
      <c r="AW1502" s="74">
        <f ca="1">PRODUCT(AV$4:AV1502)</f>
        <v>694139.17760729173</v>
      </c>
      <c r="BO1502" s="70">
        <f t="shared" si="604"/>
        <v>1499</v>
      </c>
      <c r="BP1502" s="171">
        <f t="shared" ca="1" si="603"/>
        <v>0.1143</v>
      </c>
      <c r="BQ1502" s="172">
        <f t="shared" ca="1" si="601"/>
        <v>9.059659612918658E-3</v>
      </c>
      <c r="BR1502" s="172">
        <f t="shared" ca="1" si="605"/>
        <v>1.4406332796933044E-6</v>
      </c>
    </row>
    <row r="1503" spans="44:70">
      <c r="AR1503" s="69">
        <f t="shared" si="598"/>
        <v>125</v>
      </c>
      <c r="AS1503" s="70">
        <f t="shared" si="602"/>
        <v>1500</v>
      </c>
      <c r="AT1503" s="71">
        <f t="shared" ca="1" si="606"/>
        <v>1.2638315006001552E-6</v>
      </c>
      <c r="AU1503" s="72">
        <f t="shared" ca="1" si="599"/>
        <v>9.059659612918658E-3</v>
      </c>
      <c r="AV1503" s="73">
        <f t="shared" ca="1" si="600"/>
        <v>1.0090596596129187</v>
      </c>
      <c r="AW1503" s="74">
        <f ca="1">PRODUCT(AV$4:AV1503)</f>
        <v>700427.84228040511</v>
      </c>
      <c r="BO1503" s="70">
        <f t="shared" si="604"/>
        <v>1500</v>
      </c>
      <c r="BP1503" s="171">
        <f t="shared" ca="1" si="603"/>
        <v>0.1143</v>
      </c>
      <c r="BQ1503" s="172">
        <f t="shared" ca="1" si="601"/>
        <v>9.059659612918658E-3</v>
      </c>
      <c r="BR1503" s="172">
        <f t="shared" ca="1" si="605"/>
        <v>1.4276988144050273E-6</v>
      </c>
    </row>
    <row r="1504" spans="44:70">
      <c r="AR1504" s="69">
        <f t="shared" si="598"/>
        <v>126</v>
      </c>
      <c r="AS1504" s="70">
        <f t="shared" si="602"/>
        <v>1501</v>
      </c>
      <c r="AT1504" s="71">
        <f t="shared" ca="1" si="606"/>
        <v>1.2523816173966335E-6</v>
      </c>
      <c r="AU1504" s="72">
        <f t="shared" ca="1" si="599"/>
        <v>9.059659612918658E-3</v>
      </c>
      <c r="AV1504" s="73">
        <f t="shared" ca="1" si="600"/>
        <v>1.0090596596129187</v>
      </c>
      <c r="AW1504" s="74">
        <f ca="1">PRODUCT(AV$4:AV1504)</f>
        <v>706773.48011487664</v>
      </c>
      <c r="BO1504" s="70">
        <f t="shared" si="604"/>
        <v>1501</v>
      </c>
      <c r="BP1504" s="171">
        <f t="shared" ca="1" si="603"/>
        <v>0.1143</v>
      </c>
      <c r="BQ1504" s="172">
        <f t="shared" ca="1" si="601"/>
        <v>9.059659612918658E-3</v>
      </c>
      <c r="BR1504" s="172">
        <f t="shared" ca="1" si="605"/>
        <v>1.4148804788734702E-6</v>
      </c>
    </row>
    <row r="1505" spans="44:70">
      <c r="AR1505" s="69">
        <f t="shared" si="598"/>
        <v>126</v>
      </c>
      <c r="AS1505" s="70">
        <f t="shared" si="602"/>
        <v>1502</v>
      </c>
      <c r="AT1505" s="71">
        <f t="shared" ca="1" si="606"/>
        <v>1.2410354662375436E-6</v>
      </c>
      <c r="AU1505" s="72">
        <f t="shared" ca="1" si="599"/>
        <v>9.059659612918658E-3</v>
      </c>
      <c r="AV1505" s="73">
        <f t="shared" ca="1" si="600"/>
        <v>1.0090596596129187</v>
      </c>
      <c r="AW1505" s="74">
        <f ca="1">PRODUCT(AV$4:AV1505)</f>
        <v>713176.60726815532</v>
      </c>
      <c r="BO1505" s="70">
        <f t="shared" si="604"/>
        <v>1502</v>
      </c>
      <c r="BP1505" s="171">
        <f t="shared" ca="1" si="603"/>
        <v>0.1143</v>
      </c>
      <c r="BQ1505" s="172">
        <f t="shared" ca="1" si="601"/>
        <v>9.059659612918658E-3</v>
      </c>
      <c r="BR1505" s="172">
        <f t="shared" ca="1" si="605"/>
        <v>1.4021772304486207E-6</v>
      </c>
    </row>
    <row r="1506" spans="44:70">
      <c r="AR1506" s="69">
        <f t="shared" si="598"/>
        <v>126</v>
      </c>
      <c r="AS1506" s="70">
        <f t="shared" si="602"/>
        <v>1503</v>
      </c>
      <c r="AT1506" s="71">
        <f t="shared" ca="1" si="606"/>
        <v>1.2297921073458716E-6</v>
      </c>
      <c r="AU1506" s="72">
        <f t="shared" ca="1" si="599"/>
        <v>9.059659612918658E-3</v>
      </c>
      <c r="AV1506" s="73">
        <f t="shared" ca="1" si="600"/>
        <v>1.0090596596129187</v>
      </c>
      <c r="AW1506" s="74">
        <f ca="1">PRODUCT(AV$4:AV1506)</f>
        <v>719637.74457390094</v>
      </c>
      <c r="BO1506" s="70">
        <f t="shared" si="604"/>
        <v>1503</v>
      </c>
      <c r="BP1506" s="171">
        <f t="shared" ca="1" si="603"/>
        <v>0.1143</v>
      </c>
      <c r="BQ1506" s="172">
        <f t="shared" ca="1" si="601"/>
        <v>9.059659612918658E-3</v>
      </c>
      <c r="BR1506" s="172">
        <f t="shared" ca="1" si="605"/>
        <v>1.3895880358417105E-6</v>
      </c>
    </row>
    <row r="1507" spans="44:70">
      <c r="AR1507" s="69">
        <f t="shared" si="598"/>
        <v>126</v>
      </c>
      <c r="AS1507" s="70">
        <f t="shared" si="602"/>
        <v>1504</v>
      </c>
      <c r="AT1507" s="71">
        <f t="shared" ca="1" si="606"/>
        <v>1.2186506094586641E-6</v>
      </c>
      <c r="AU1507" s="72">
        <f t="shared" ca="1" si="599"/>
        <v>9.059659612918658E-3</v>
      </c>
      <c r="AV1507" s="73">
        <f t="shared" ca="1" si="600"/>
        <v>1.0090596596129187</v>
      </c>
      <c r="AW1507" s="74">
        <f ca="1">PRODUCT(AV$4:AV1507)</f>
        <v>726157.41758434894</v>
      </c>
      <c r="BO1507" s="70">
        <f t="shared" si="604"/>
        <v>1504</v>
      </c>
      <c r="BP1507" s="171">
        <f t="shared" ca="1" si="603"/>
        <v>0.1143</v>
      </c>
      <c r="BQ1507" s="172">
        <f t="shared" ca="1" si="601"/>
        <v>9.059659612918658E-3</v>
      </c>
      <c r="BR1507" s="172">
        <f t="shared" ca="1" si="605"/>
        <v>1.377111871041168E-6</v>
      </c>
    </row>
    <row r="1508" spans="44:70">
      <c r="AR1508" s="69">
        <f t="shared" si="598"/>
        <v>126</v>
      </c>
      <c r="AS1508" s="70">
        <f t="shared" si="602"/>
        <v>1505</v>
      </c>
      <c r="AT1508" s="71">
        <f t="shared" ca="1" si="606"/>
        <v>1.2076100497498927E-6</v>
      </c>
      <c r="AU1508" s="72">
        <f t="shared" ca="1" si="599"/>
        <v>9.059659612918658E-3</v>
      </c>
      <c r="AV1508" s="73">
        <f t="shared" ca="1" si="600"/>
        <v>1.0090596596129187</v>
      </c>
      <c r="AW1508" s="74">
        <f ca="1">PRODUCT(AV$4:AV1508)</f>
        <v>732736.15661305923</v>
      </c>
      <c r="BO1508" s="70">
        <f t="shared" si="604"/>
        <v>1505</v>
      </c>
      <c r="BP1508" s="171">
        <f t="shared" ca="1" si="603"/>
        <v>0.1143</v>
      </c>
      <c r="BQ1508" s="172">
        <f t="shared" ca="1" si="601"/>
        <v>9.059659612918658E-3</v>
      </c>
      <c r="BR1508" s="172">
        <f t="shared" ca="1" si="605"/>
        <v>1.3647477212293238E-6</v>
      </c>
    </row>
    <row r="1509" spans="44:70">
      <c r="AR1509" s="69">
        <f t="shared" si="598"/>
        <v>126</v>
      </c>
      <c r="AS1509" s="70">
        <f t="shared" si="602"/>
        <v>1506</v>
      </c>
      <c r="AT1509" s="71">
        <f t="shared" ca="1" si="606"/>
        <v>1.196669513754019E-6</v>
      </c>
      <c r="AU1509" s="72">
        <f t="shared" ca="1" si="599"/>
        <v>9.059659612918658E-3</v>
      </c>
      <c r="AV1509" s="73">
        <f t="shared" ca="1" si="600"/>
        <v>1.0090596596129187</v>
      </c>
      <c r="AW1509" s="74">
        <f ca="1">PRODUCT(AV$4:AV1509)</f>
        <v>739374.49677805183</v>
      </c>
      <c r="BO1509" s="70">
        <f t="shared" si="604"/>
        <v>1506</v>
      </c>
      <c r="BP1509" s="171">
        <f t="shared" ca="1" si="603"/>
        <v>0.1143</v>
      </c>
      <c r="BQ1509" s="172">
        <f t="shared" ca="1" si="601"/>
        <v>9.059659612918658E-3</v>
      </c>
      <c r="BR1509" s="172">
        <f t="shared" ca="1" si="605"/>
        <v>1.3524945806998658E-6</v>
      </c>
    </row>
    <row r="1510" spans="44:70">
      <c r="AR1510" s="69">
        <f t="shared" si="598"/>
        <v>126</v>
      </c>
      <c r="AS1510" s="70">
        <f t="shared" si="602"/>
        <v>1507</v>
      </c>
      <c r="AT1510" s="71">
        <f t="shared" ca="1" si="606"/>
        <v>1.1858280952902506E-6</v>
      </c>
      <c r="AU1510" s="72">
        <f t="shared" ca="1" si="599"/>
        <v>9.059659612918658E-3</v>
      </c>
      <c r="AV1510" s="73">
        <f t="shared" ca="1" si="600"/>
        <v>1.0090596596129187</v>
      </c>
      <c r="AW1510" s="74">
        <f ca="1">PRODUCT(AV$4:AV1510)</f>
        <v>746072.97804533399</v>
      </c>
      <c r="BO1510" s="70">
        <f t="shared" si="604"/>
        <v>1507</v>
      </c>
      <c r="BP1510" s="171">
        <f t="shared" ca="1" si="603"/>
        <v>0.1143</v>
      </c>
      <c r="BQ1510" s="172">
        <f t="shared" ca="1" si="601"/>
        <v>9.059659612918658E-3</v>
      </c>
      <c r="BR1510" s="172">
        <f t="shared" ca="1" si="605"/>
        <v>1.340351452776034E-6</v>
      </c>
    </row>
    <row r="1511" spans="44:70">
      <c r="AR1511" s="69">
        <f t="shared" si="598"/>
        <v>126</v>
      </c>
      <c r="AS1511" s="70">
        <f t="shared" si="602"/>
        <v>1508</v>
      </c>
      <c r="AT1511" s="71">
        <f t="shared" ca="1" si="606"/>
        <v>1.1750848963874852E-6</v>
      </c>
      <c r="AU1511" s="72">
        <f t="shared" ca="1" si="599"/>
        <v>9.059659612918658E-3</v>
      </c>
      <c r="AV1511" s="73">
        <f t="shared" ca="1" si="600"/>
        <v>1.0090596596129187</v>
      </c>
      <c r="AW1511" s="74">
        <f ca="1">PRODUCT(AV$4:AV1511)</f>
        <v>752832.1452728213</v>
      </c>
      <c r="BO1511" s="70">
        <f t="shared" si="604"/>
        <v>1508</v>
      </c>
      <c r="BP1511" s="171">
        <f t="shared" ca="1" si="603"/>
        <v>0.1143</v>
      </c>
      <c r="BQ1511" s="172">
        <f t="shared" ca="1" si="601"/>
        <v>9.059659612918658E-3</v>
      </c>
      <c r="BR1511" s="172">
        <f t="shared" ca="1" si="605"/>
        <v>1.3283173497295501E-6</v>
      </c>
    </row>
    <row r="1512" spans="44:70">
      <c r="AR1512" s="69">
        <f t="shared" si="598"/>
        <v>126</v>
      </c>
      <c r="AS1512" s="70">
        <f t="shared" si="602"/>
        <v>1509</v>
      </c>
      <c r="AT1512" s="71">
        <f t="shared" ca="1" si="606"/>
        <v>1.1644390272099327E-6</v>
      </c>
      <c r="AU1512" s="72">
        <f t="shared" ca="1" si="599"/>
        <v>9.059659612918658E-3</v>
      </c>
      <c r="AV1512" s="73">
        <f t="shared" ca="1" si="600"/>
        <v>1.0090596596129187</v>
      </c>
      <c r="AW1512" s="74">
        <f ca="1">PRODUCT(AV$4:AV1512)</f>
        <v>759652.54825465637</v>
      </c>
      <c r="BO1512" s="70">
        <f t="shared" si="604"/>
        <v>1509</v>
      </c>
      <c r="BP1512" s="171">
        <f t="shared" ca="1" si="603"/>
        <v>0.1143</v>
      </c>
      <c r="BQ1512" s="172">
        <f t="shared" ca="1" si="601"/>
        <v>9.059659612918658E-3</v>
      </c>
      <c r="BR1512" s="172">
        <f t="shared" ca="1" si="605"/>
        <v>1.3163912927002756E-6</v>
      </c>
    </row>
    <row r="1513" spans="44:70">
      <c r="AR1513" s="69">
        <f t="shared" si="598"/>
        <v>126</v>
      </c>
      <c r="AS1513" s="70">
        <f t="shared" si="602"/>
        <v>1510</v>
      </c>
      <c r="AT1513" s="71">
        <f t="shared" ca="1" si="606"/>
        <v>1.1538896059834126E-6</v>
      </c>
      <c r="AU1513" s="72">
        <f t="shared" ca="1" si="599"/>
        <v>9.059659612918658E-3</v>
      </c>
      <c r="AV1513" s="73">
        <f t="shared" ca="1" si="600"/>
        <v>1.0090596596129187</v>
      </c>
      <c r="AW1513" s="74">
        <f ca="1">PRODUCT(AV$4:AV1513)</f>
        <v>766534.74176592985</v>
      </c>
      <c r="BO1513" s="70">
        <f t="shared" si="604"/>
        <v>1510</v>
      </c>
      <c r="BP1513" s="171">
        <f t="shared" ca="1" si="603"/>
        <v>0.1143</v>
      </c>
      <c r="BQ1513" s="172">
        <f t="shared" ca="1" si="601"/>
        <v>9.059659612918658E-3</v>
      </c>
      <c r="BR1513" s="172">
        <f t="shared" ca="1" si="605"/>
        <v>1.3045723116165909E-6</v>
      </c>
    </row>
    <row r="1514" spans="44:70">
      <c r="AR1514" s="69">
        <f t="shared" si="598"/>
        <v>126</v>
      </c>
      <c r="AS1514" s="70">
        <f t="shared" si="602"/>
        <v>1511</v>
      </c>
      <c r="AT1514" s="71">
        <f t="shared" ca="1" si="606"/>
        <v>1.1434357589223181E-6</v>
      </c>
      <c r="AU1514" s="72">
        <f t="shared" ca="1" si="599"/>
        <v>9.059659612918658E-3</v>
      </c>
      <c r="AV1514" s="73">
        <f t="shared" ca="1" si="600"/>
        <v>1.0090596596129187</v>
      </c>
      <c r="AW1514" s="74">
        <f ca="1">PRODUCT(AV$4:AV1514)</f>
        <v>773479.28560780571</v>
      </c>
      <c r="BO1514" s="70">
        <f t="shared" si="604"/>
        <v>1511</v>
      </c>
      <c r="BP1514" s="171">
        <f t="shared" ca="1" si="603"/>
        <v>0.1143</v>
      </c>
      <c r="BQ1514" s="172">
        <f t="shared" ca="1" si="601"/>
        <v>9.059659612918658E-3</v>
      </c>
      <c r="BR1514" s="172">
        <f t="shared" ca="1" si="605"/>
        <v>1.2928594451164885E-6</v>
      </c>
    </row>
    <row r="1515" spans="44:70">
      <c r="AR1515" s="69">
        <f t="shared" si="598"/>
        <v>126</v>
      </c>
      <c r="AS1515" s="70">
        <f t="shared" si="602"/>
        <v>1512</v>
      </c>
      <c r="AT1515" s="71">
        <f t="shared" ca="1" si="606"/>
        <v>1.1330766201572427E-6</v>
      </c>
      <c r="AU1515" s="72">
        <f t="shared" ca="1" si="599"/>
        <v>9.059659612918658E-3</v>
      </c>
      <c r="AV1515" s="73">
        <f t="shared" ca="1" si="600"/>
        <v>1.0090596596129187</v>
      </c>
      <c r="AW1515" s="74">
        <f ca="1">PRODUCT(AV$4:AV1515)</f>
        <v>780486.74465305591</v>
      </c>
      <c r="BO1515" s="70">
        <f t="shared" si="604"/>
        <v>1512</v>
      </c>
      <c r="BP1515" s="171">
        <f t="shared" ca="1" si="603"/>
        <v>0.1143</v>
      </c>
      <c r="BQ1515" s="172">
        <f t="shared" ca="1" si="601"/>
        <v>9.059659612918658E-3</v>
      </c>
      <c r="BR1515" s="172">
        <f t="shared" ca="1" si="605"/>
        <v>1.2812517404693763E-6</v>
      </c>
    </row>
    <row r="1516" spans="44:70">
      <c r="AR1516" s="69">
        <f t="shared" si="598"/>
        <v>127</v>
      </c>
      <c r="AS1516" s="70">
        <f t="shared" si="602"/>
        <v>1513</v>
      </c>
      <c r="AT1516" s="71">
        <f t="shared" ca="1" si="606"/>
        <v>1.1228113316632617E-6</v>
      </c>
      <c r="AU1516" s="72">
        <f t="shared" ca="1" si="599"/>
        <v>9.059659612918658E-3</v>
      </c>
      <c r="AV1516" s="73">
        <f t="shared" ca="1" si="600"/>
        <v>1.0090596596129187</v>
      </c>
      <c r="AW1516" s="74">
        <f ca="1">PRODUCT(AV$4:AV1516)</f>
        <v>787557.68889200757</v>
      </c>
      <c r="BO1516" s="70">
        <f t="shared" si="604"/>
        <v>1513</v>
      </c>
      <c r="BP1516" s="171">
        <f t="shared" ca="1" si="603"/>
        <v>0.1143</v>
      </c>
      <c r="BQ1516" s="172">
        <f t="shared" ca="1" si="601"/>
        <v>9.059659612918658E-3</v>
      </c>
      <c r="BR1516" s="172">
        <f t="shared" ca="1" si="605"/>
        <v>1.2697482534985813E-6</v>
      </c>
    </row>
    <row r="1517" spans="44:70">
      <c r="AR1517" s="69">
        <f t="shared" si="598"/>
        <v>127</v>
      </c>
      <c r="AS1517" s="70">
        <f t="shared" si="602"/>
        <v>1514</v>
      </c>
      <c r="AT1517" s="71">
        <f t="shared" ca="1" si="606"/>
        <v>1.1126390431888646E-6</v>
      </c>
      <c r="AU1517" s="72">
        <f t="shared" ca="1" si="599"/>
        <v>9.059659612918658E-3</v>
      </c>
      <c r="AV1517" s="73">
        <f t="shared" ca="1" si="600"/>
        <v>1.0090596596129187</v>
      </c>
      <c r="AW1517" s="74">
        <f ca="1">PRODUCT(AV$4:AV1517)</f>
        <v>794692.69347890606</v>
      </c>
      <c r="BO1517" s="70">
        <f t="shared" si="604"/>
        <v>1514</v>
      </c>
      <c r="BP1517" s="171">
        <f t="shared" ca="1" si="603"/>
        <v>0.1143</v>
      </c>
      <c r="BQ1517" s="172">
        <f t="shared" ca="1" si="601"/>
        <v>9.059659612918658E-3</v>
      </c>
      <c r="BR1517" s="172">
        <f t="shared" ca="1" si="605"/>
        <v>1.2583480485045497E-6</v>
      </c>
    </row>
    <row r="1518" spans="44:70">
      <c r="AR1518" s="69">
        <f t="shared" si="598"/>
        <v>127</v>
      </c>
      <c r="AS1518" s="70">
        <f t="shared" si="602"/>
        <v>1515</v>
      </c>
      <c r="AT1518" s="71">
        <f t="shared" ca="1" si="606"/>
        <v>1.1025589121855299E-6</v>
      </c>
      <c r="AU1518" s="72">
        <f t="shared" ca="1" si="599"/>
        <v>9.059659612918658E-3</v>
      </c>
      <c r="AV1518" s="73">
        <f t="shared" ca="1" si="600"/>
        <v>1.0090596596129187</v>
      </c>
      <c r="AW1518" s="74">
        <f ca="1">PRODUCT(AV$4:AV1518)</f>
        <v>801892.33877869847</v>
      </c>
      <c r="BO1518" s="70">
        <f t="shared" si="604"/>
        <v>1515</v>
      </c>
      <c r="BP1518" s="171">
        <f t="shared" ca="1" si="603"/>
        <v>0.1143</v>
      </c>
      <c r="BQ1518" s="172">
        <f t="shared" ca="1" si="601"/>
        <v>9.059659612918658E-3</v>
      </c>
      <c r="BR1518" s="172">
        <f t="shared" ca="1" si="605"/>
        <v>1.247050198188737E-6</v>
      </c>
    </row>
    <row r="1519" spans="44:70">
      <c r="AR1519" s="69">
        <f t="shared" si="598"/>
        <v>127</v>
      </c>
      <c r="AS1519" s="70">
        <f t="shared" si="602"/>
        <v>1516</v>
      </c>
      <c r="AT1519" s="71">
        <f t="shared" ca="1" si="606"/>
        <v>1.0925701037379391E-6</v>
      </c>
      <c r="AU1519" s="72">
        <f t="shared" ca="1" si="599"/>
        <v>9.059659612918658E-3</v>
      </c>
      <c r="AV1519" s="73">
        <f t="shared" ca="1" si="600"/>
        <v>1.0090596596129187</v>
      </c>
      <c r="AW1519" s="74">
        <f ca="1">PRODUCT(AV$4:AV1519)</f>
        <v>809157.21041424072</v>
      </c>
      <c r="BO1519" s="70">
        <f t="shared" si="604"/>
        <v>1516</v>
      </c>
      <c r="BP1519" s="171">
        <f t="shared" ca="1" si="603"/>
        <v>0.1143</v>
      </c>
      <c r="BQ1519" s="172">
        <f t="shared" ca="1" si="601"/>
        <v>9.059659612918658E-3</v>
      </c>
      <c r="BR1519" s="172">
        <f t="shared" ca="1" si="605"/>
        <v>1.2358537835781811E-6</v>
      </c>
    </row>
    <row r="1520" spans="44:70">
      <c r="AR1520" s="69">
        <f t="shared" si="598"/>
        <v>127</v>
      </c>
      <c r="AS1520" s="70">
        <f t="shared" si="602"/>
        <v>1517</v>
      </c>
      <c r="AT1520" s="71">
        <f t="shared" ca="1" si="606"/>
        <v>1.0826717904948222E-6</v>
      </c>
      <c r="AU1520" s="72">
        <f t="shared" ca="1" si="599"/>
        <v>9.059659612918658E-3</v>
      </c>
      <c r="AV1520" s="73">
        <f t="shared" ca="1" si="600"/>
        <v>1.0090596596129187</v>
      </c>
      <c r="AW1520" s="74">
        <f ca="1">PRODUCT(AV$4:AV1520)</f>
        <v>816487.89931393252</v>
      </c>
      <c r="BO1520" s="70">
        <f t="shared" si="604"/>
        <v>1517</v>
      </c>
      <c r="BP1520" s="171">
        <f t="shared" ca="1" si="603"/>
        <v>0.1143</v>
      </c>
      <c r="BQ1520" s="172">
        <f t="shared" ca="1" si="601"/>
        <v>9.059659612918658E-3</v>
      </c>
      <c r="BR1520" s="172">
        <f t="shared" ca="1" si="605"/>
        <v>1.2247578939507523E-6</v>
      </c>
    </row>
    <row r="1521" spans="44:70">
      <c r="AR1521" s="69">
        <f t="shared" si="598"/>
        <v>127</v>
      </c>
      <c r="AS1521" s="70">
        <f t="shared" si="602"/>
        <v>1518</v>
      </c>
      <c r="AT1521" s="71">
        <f t="shared" ca="1" si="606"/>
        <v>1.07286315260043E-6</v>
      </c>
      <c r="AU1521" s="72">
        <f t="shared" ca="1" si="599"/>
        <v>9.059659612918658E-3</v>
      </c>
      <c r="AV1521" s="73">
        <f t="shared" ca="1" si="600"/>
        <v>1.0090596596129187</v>
      </c>
      <c r="AW1521" s="74">
        <f ca="1">PRODUCT(AV$4:AV1521)</f>
        <v>823885.00175978371</v>
      </c>
      <c r="BO1521" s="70">
        <f t="shared" si="604"/>
        <v>1518</v>
      </c>
      <c r="BP1521" s="171">
        <f t="shared" ca="1" si="603"/>
        <v>0.1143</v>
      </c>
      <c r="BQ1521" s="172">
        <f t="shared" ca="1" si="601"/>
        <v>9.059659612918658E-3</v>
      </c>
      <c r="BR1521" s="172">
        <f t="shared" ca="1" si="605"/>
        <v>1.2137616267610746E-6</v>
      </c>
    </row>
    <row r="1522" spans="44:70">
      <c r="AR1522" s="69">
        <f t="shared" si="598"/>
        <v>127</v>
      </c>
      <c r="AS1522" s="70">
        <f t="shared" si="602"/>
        <v>1519</v>
      </c>
      <c r="AT1522" s="71">
        <f t="shared" ca="1" si="606"/>
        <v>1.0631433776266273E-6</v>
      </c>
      <c r="AU1522" s="72">
        <f t="shared" ca="1" si="599"/>
        <v>9.059659612918658E-3</v>
      </c>
      <c r="AV1522" s="73">
        <f t="shared" ca="1" si="600"/>
        <v>1.0090596596129187</v>
      </c>
      <c r="AW1522" s="74">
        <f ca="1">PRODUCT(AV$4:AV1522)</f>
        <v>831349.11943591619</v>
      </c>
      <c r="BO1522" s="70">
        <f t="shared" si="604"/>
        <v>1519</v>
      </c>
      <c r="BP1522" s="171">
        <f t="shared" ca="1" si="603"/>
        <v>0.1143</v>
      </c>
      <c r="BQ1522" s="172">
        <f t="shared" ca="1" si="601"/>
        <v>9.059659612918658E-3</v>
      </c>
      <c r="BR1522" s="172">
        <f t="shared" ca="1" si="605"/>
        <v>1.2028640875671125E-6</v>
      </c>
    </row>
    <row r="1523" spans="44:70">
      <c r="AR1523" s="69">
        <f t="shared" si="598"/>
        <v>127</v>
      </c>
      <c r="AS1523" s="70">
        <f t="shared" si="602"/>
        <v>1520</v>
      </c>
      <c r="AT1523" s="71">
        <f t="shared" ca="1" si="606"/>
        <v>1.0535116605056015E-6</v>
      </c>
      <c r="AU1523" s="72">
        <f t="shared" ca="1" si="599"/>
        <v>9.059659612918658E-3</v>
      </c>
      <c r="AV1523" s="73">
        <f t="shared" ca="1" si="600"/>
        <v>1.0090596596129187</v>
      </c>
      <c r="AW1523" s="74">
        <f ca="1">PRODUCT(AV$4:AV1523)</f>
        <v>838880.8594775052</v>
      </c>
      <c r="BO1523" s="70">
        <f t="shared" si="604"/>
        <v>1520</v>
      </c>
      <c r="BP1523" s="171">
        <f t="shared" ca="1" si="603"/>
        <v>0.1143</v>
      </c>
      <c r="BQ1523" s="172">
        <f t="shared" ca="1" si="601"/>
        <v>9.059659612918658E-3</v>
      </c>
      <c r="BR1523" s="172">
        <f t="shared" ca="1" si="605"/>
        <v>1.1920643899574167E-6</v>
      </c>
    </row>
    <row r="1524" spans="44:70">
      <c r="AR1524" s="69">
        <f t="shared" si="598"/>
        <v>127</v>
      </c>
      <c r="AS1524" s="70">
        <f t="shared" si="602"/>
        <v>1521</v>
      </c>
      <c r="AT1524" s="71">
        <f t="shared" ca="1" si="606"/>
        <v>1.0439672034631801E-6</v>
      </c>
      <c r="AU1524" s="72">
        <f t="shared" ca="1" si="599"/>
        <v>9.059659612918658E-3</v>
      </c>
      <c r="AV1524" s="73">
        <f t="shared" ca="1" si="600"/>
        <v>1.0090596596129187</v>
      </c>
      <c r="AW1524" s="74">
        <f ca="1">PRODUCT(AV$4:AV1524)</f>
        <v>846480.83452016406</v>
      </c>
      <c r="BO1524" s="70">
        <f t="shared" si="604"/>
        <v>1521</v>
      </c>
      <c r="BP1524" s="171">
        <f t="shared" ca="1" si="603"/>
        <v>0.1143</v>
      </c>
      <c r="BQ1524" s="172">
        <f t="shared" ca="1" si="601"/>
        <v>9.059659612918658E-3</v>
      </c>
      <c r="BR1524" s="172">
        <f t="shared" ca="1" si="605"/>
        <v>1.1813616554790227E-6</v>
      </c>
    </row>
    <row r="1525" spans="44:70">
      <c r="AR1525" s="69">
        <f t="shared" si="598"/>
        <v>127</v>
      </c>
      <c r="AS1525" s="70">
        <f t="shared" si="602"/>
        <v>1522</v>
      </c>
      <c r="AT1525" s="71">
        <f t="shared" ca="1" si="606"/>
        <v>1.0345092159527531E-6</v>
      </c>
      <c r="AU1525" s="72">
        <f t="shared" ca="1" si="599"/>
        <v>9.059659612918658E-3</v>
      </c>
      <c r="AV1525" s="73">
        <f t="shared" ca="1" si="600"/>
        <v>1.0090596596129187</v>
      </c>
      <c r="AW1525" s="74">
        <f ca="1">PRODUCT(AV$4:AV1525)</f>
        <v>854149.66274977603</v>
      </c>
      <c r="BO1525" s="70">
        <f t="shared" si="604"/>
        <v>1522</v>
      </c>
      <c r="BP1525" s="171">
        <f t="shared" ca="1" si="603"/>
        <v>0.1143</v>
      </c>
      <c r="BQ1525" s="172">
        <f t="shared" ca="1" si="601"/>
        <v>9.059659612918658E-3</v>
      </c>
      <c r="BR1525" s="172">
        <f t="shared" ca="1" si="605"/>
        <v>1.1707550135659968E-6</v>
      </c>
    </row>
    <row r="1526" spans="44:70">
      <c r="AR1526" s="69">
        <f t="shared" si="598"/>
        <v>127</v>
      </c>
      <c r="AS1526" s="70">
        <f t="shared" si="602"/>
        <v>1523</v>
      </c>
      <c r="AT1526" s="71">
        <f t="shared" ca="1" si="606"/>
        <v>1.0251369145897937E-6</v>
      </c>
      <c r="AU1526" s="72">
        <f t="shared" ca="1" si="599"/>
        <v>9.059659612918658E-3</v>
      </c>
      <c r="AV1526" s="73">
        <f t="shared" ca="1" si="600"/>
        <v>1.0090596596129187</v>
      </c>
      <c r="AW1526" s="74">
        <f ca="1">PRODUCT(AV$4:AV1526)</f>
        <v>861887.96795277833</v>
      </c>
      <c r="BO1526" s="70">
        <f t="shared" si="604"/>
        <v>1523</v>
      </c>
      <c r="BP1526" s="171">
        <f t="shared" ca="1" si="603"/>
        <v>0.1143</v>
      </c>
      <c r="BQ1526" s="172">
        <f t="shared" ca="1" si="601"/>
        <v>9.059659612918658E-3</v>
      </c>
      <c r="BR1526" s="172">
        <f t="shared" ca="1" si="605"/>
        <v>1.1602436014686242E-6</v>
      </c>
    </row>
    <row r="1527" spans="44:70">
      <c r="AR1527" s="69">
        <f t="shared" si="598"/>
        <v>127</v>
      </c>
      <c r="AS1527" s="70">
        <f t="shared" si="602"/>
        <v>1524</v>
      </c>
      <c r="AT1527" s="71">
        <f t="shared" ca="1" si="606"/>
        <v>1.0158495230869725E-6</v>
      </c>
      <c r="AU1527" s="72">
        <f t="shared" ca="1" si="599"/>
        <v>9.059659612918658E-3</v>
      </c>
      <c r="AV1527" s="73">
        <f t="shared" ca="1" si="600"/>
        <v>1.0090596596129187</v>
      </c>
      <c r="AW1527" s="74">
        <f ca="1">PRODUCT(AV$4:AV1527)</f>
        <v>869696.37956690066</v>
      </c>
      <c r="BO1527" s="70">
        <f t="shared" si="604"/>
        <v>1524</v>
      </c>
      <c r="BP1527" s="171">
        <f t="shared" ca="1" si="603"/>
        <v>0.1143</v>
      </c>
      <c r="BQ1527" s="172">
        <f t="shared" ca="1" si="601"/>
        <v>9.059659612918658E-3</v>
      </c>
      <c r="BR1527" s="172">
        <f t="shared" ca="1" si="605"/>
        <v>1.1498265641832323E-6</v>
      </c>
    </row>
    <row r="1528" spans="44:70">
      <c r="AR1528" s="69">
        <f t="shared" si="598"/>
        <v>128</v>
      </c>
      <c r="AS1528" s="70">
        <f t="shared" si="602"/>
        <v>1525</v>
      </c>
      <c r="AT1528" s="71">
        <f t="shared" ca="1" si="606"/>
        <v>1.0066462721898588E-6</v>
      </c>
      <c r="AU1528" s="72">
        <f t="shared" ca="1" si="599"/>
        <v>9.059659612918658E-3</v>
      </c>
      <c r="AV1528" s="73">
        <f t="shared" ca="1" si="600"/>
        <v>1.0090596596129187</v>
      </c>
      <c r="AW1528" s="74">
        <f ca="1">PRODUCT(AV$4:AV1528)</f>
        <v>877575.53273236449</v>
      </c>
      <c r="BO1528" s="70">
        <f t="shared" si="604"/>
        <v>1525</v>
      </c>
      <c r="BP1528" s="171">
        <f t="shared" ca="1" si="603"/>
        <v>0.1143</v>
      </c>
      <c r="BQ1528" s="172">
        <f t="shared" ca="1" si="601"/>
        <v>9.059659612918658E-3</v>
      </c>
      <c r="BR1528" s="172">
        <f t="shared" ca="1" si="605"/>
        <v>1.1395030543826443E-6</v>
      </c>
    </row>
    <row r="1529" spans="44:70">
      <c r="AR1529" s="69">
        <f t="shared" si="598"/>
        <v>128</v>
      </c>
      <c r="AS1529" s="70">
        <f t="shared" si="602"/>
        <v>1526</v>
      </c>
      <c r="AT1529" s="71">
        <f t="shared" ca="1" si="606"/>
        <v>9.9752639961320519E-7</v>
      </c>
      <c r="AU1529" s="72">
        <f t="shared" ca="1" si="599"/>
        <v>9.059659612918658E-3</v>
      </c>
      <c r="AV1529" s="73">
        <f t="shared" ca="1" si="600"/>
        <v>1.0090596596129187</v>
      </c>
      <c r="AW1529" s="74">
        <f ca="1">PRODUCT(AV$4:AV1529)</f>
        <v>885526.06834354543</v>
      </c>
      <c r="BO1529" s="70">
        <f t="shared" si="604"/>
        <v>1526</v>
      </c>
      <c r="BP1529" s="171">
        <f t="shared" ca="1" si="603"/>
        <v>0.1143</v>
      </c>
      <c r="BQ1529" s="172">
        <f t="shared" ca="1" si="601"/>
        <v>9.059659612918658E-3</v>
      </c>
      <c r="BR1529" s="172">
        <f t="shared" ca="1" si="605"/>
        <v>1.1292722323472575E-6</v>
      </c>
    </row>
    <row r="1530" spans="44:70">
      <c r="AR1530" s="69">
        <f t="shared" si="598"/>
        <v>128</v>
      </c>
      <c r="AS1530" s="70">
        <f t="shared" si="602"/>
        <v>1527</v>
      </c>
      <c r="AT1530" s="71">
        <f t="shared" ca="1" si="606"/>
        <v>9.8848914997780919E-7</v>
      </c>
      <c r="AU1530" s="72">
        <f t="shared" ca="1" si="599"/>
        <v>9.059659612918658E-3</v>
      </c>
      <c r="AV1530" s="73">
        <f t="shared" ca="1" si="600"/>
        <v>1.0090596596129187</v>
      </c>
      <c r="AW1530" s="74">
        <f ca="1">PRODUCT(AV$4:AV1530)</f>
        <v>893548.63310110406</v>
      </c>
      <c r="BO1530" s="70">
        <f t="shared" si="604"/>
        <v>1527</v>
      </c>
      <c r="BP1530" s="171">
        <f t="shared" ca="1" si="603"/>
        <v>0.1143</v>
      </c>
      <c r="BQ1530" s="172">
        <f t="shared" ca="1" si="601"/>
        <v>9.059659612918658E-3</v>
      </c>
      <c r="BR1530" s="172">
        <f t="shared" ca="1" si="605"/>
        <v>1.119133265896739E-6</v>
      </c>
    </row>
    <row r="1531" spans="44:70">
      <c r="AR1531" s="69">
        <f t="shared" si="598"/>
        <v>128</v>
      </c>
      <c r="AS1531" s="70">
        <f t="shared" si="602"/>
        <v>1528</v>
      </c>
      <c r="AT1531" s="71">
        <f t="shared" ca="1" si="606"/>
        <v>9.7953377474794684E-7</v>
      </c>
      <c r="AU1531" s="72">
        <f t="shared" ca="1" si="599"/>
        <v>9.059659612918658E-3</v>
      </c>
      <c r="AV1531" s="73">
        <f t="shared" ca="1" si="600"/>
        <v>1.0090596596129187</v>
      </c>
      <c r="AW1531" s="74">
        <f ca="1">PRODUCT(AV$4:AV1531)</f>
        <v>901643.87956458877</v>
      </c>
      <c r="BO1531" s="70">
        <f t="shared" si="604"/>
        <v>1528</v>
      </c>
      <c r="BP1531" s="171">
        <f t="shared" ca="1" si="603"/>
        <v>0.1143</v>
      </c>
      <c r="BQ1531" s="172">
        <f t="shared" ca="1" si="601"/>
        <v>9.059659612918658E-3</v>
      </c>
      <c r="BR1531" s="172">
        <f t="shared" ca="1" si="605"/>
        <v>1.1090853303223372E-6</v>
      </c>
    </row>
    <row r="1532" spans="44:70">
      <c r="AR1532" s="69">
        <f t="shared" si="598"/>
        <v>128</v>
      </c>
      <c r="AS1532" s="70">
        <f t="shared" si="602"/>
        <v>1529</v>
      </c>
      <c r="AT1532" s="71">
        <f t="shared" ca="1" si="606"/>
        <v>9.7065953216937317E-7</v>
      </c>
      <c r="AU1532" s="72">
        <f t="shared" ca="1" si="599"/>
        <v>9.059659612918658E-3</v>
      </c>
      <c r="AV1532" s="73">
        <f t="shared" ca="1" si="600"/>
        <v>1.0090596596129187</v>
      </c>
      <c r="AW1532" s="74">
        <f ca="1">PRODUCT(AV$4:AV1532)</f>
        <v>909812.46620551532</v>
      </c>
      <c r="BO1532" s="70">
        <f t="shared" si="604"/>
        <v>1529</v>
      </c>
      <c r="BP1532" s="171">
        <f t="shared" ca="1" si="603"/>
        <v>0.1143</v>
      </c>
      <c r="BQ1532" s="172">
        <f t="shared" ca="1" si="601"/>
        <v>9.059659612918658E-3</v>
      </c>
      <c r="BR1532" s="172">
        <f t="shared" ca="1" si="605"/>
        <v>1.0991276083197983E-6</v>
      </c>
    </row>
    <row r="1533" spans="44:70">
      <c r="AR1533" s="69">
        <f t="shared" si="598"/>
        <v>128</v>
      </c>
      <c r="AS1533" s="70">
        <f t="shared" si="602"/>
        <v>1530</v>
      </c>
      <c r="AT1533" s="71">
        <f t="shared" ca="1" si="606"/>
        <v>9.6186568720788369E-7</v>
      </c>
      <c r="AU1533" s="72">
        <f t="shared" ca="1" si="599"/>
        <v>9.059659612918658E-3</v>
      </c>
      <c r="AV1533" s="73">
        <f t="shared" ca="1" si="600"/>
        <v>1.0090596596129187</v>
      </c>
      <c r="AW1533" s="74">
        <f ca="1">PRODUCT(AV$4:AV1533)</f>
        <v>918055.05746092729</v>
      </c>
      <c r="BO1533" s="70">
        <f t="shared" si="604"/>
        <v>1530</v>
      </c>
      <c r="BP1533" s="171">
        <f t="shared" ca="1" si="603"/>
        <v>0.1143</v>
      </c>
      <c r="BQ1533" s="172">
        <f t="shared" ca="1" si="601"/>
        <v>9.059659612918658E-3</v>
      </c>
      <c r="BR1533" s="172">
        <f t="shared" ca="1" si="605"/>
        <v>1.0892592899228874E-6</v>
      </c>
    </row>
    <row r="1534" spans="44:70">
      <c r="AR1534" s="69">
        <f t="shared" si="598"/>
        <v>128</v>
      </c>
      <c r="AS1534" s="70">
        <f t="shared" si="602"/>
        <v>1531</v>
      </c>
      <c r="AT1534" s="71">
        <f t="shared" ca="1" si="606"/>
        <v>9.5315151148843415E-7</v>
      </c>
      <c r="AU1534" s="72">
        <f t="shared" ca="1" si="599"/>
        <v>9.059659612918658E-3</v>
      </c>
      <c r="AV1534" s="73">
        <f t="shared" ca="1" si="600"/>
        <v>1.0090596596129187</v>
      </c>
      <c r="AW1534" s="74">
        <f ca="1">PRODUCT(AV$4:AV1534)</f>
        <v>926372.32378744183</v>
      </c>
      <c r="BO1534" s="70">
        <f t="shared" si="604"/>
        <v>1531</v>
      </c>
      <c r="BP1534" s="171">
        <f t="shared" ca="1" si="603"/>
        <v>0.1143</v>
      </c>
      <c r="BQ1534" s="172">
        <f t="shared" ca="1" si="601"/>
        <v>9.059659612918658E-3</v>
      </c>
      <c r="BR1534" s="172">
        <f t="shared" ca="1" si="605"/>
        <v>1.0794795724375046E-6</v>
      </c>
    </row>
    <row r="1535" spans="44:70">
      <c r="AR1535" s="69">
        <f t="shared" si="598"/>
        <v>128</v>
      </c>
      <c r="AS1535" s="70">
        <f t="shared" si="602"/>
        <v>1532</v>
      </c>
      <c r="AT1535" s="71">
        <f t="shared" ca="1" si="606"/>
        <v>9.4451628323481003E-7</v>
      </c>
      <c r="AU1535" s="72">
        <f t="shared" ca="1" si="599"/>
        <v>9.059659612918658E-3</v>
      </c>
      <c r="AV1535" s="73">
        <f t="shared" ca="1" si="600"/>
        <v>1.0090596596129187</v>
      </c>
      <c r="AW1535" s="74">
        <f ca="1">PRODUCT(AV$4:AV1535)</f>
        <v>934764.94171578449</v>
      </c>
      <c r="BO1535" s="70">
        <f t="shared" si="604"/>
        <v>1532</v>
      </c>
      <c r="BP1535" s="171">
        <f t="shared" ca="1" si="603"/>
        <v>0.1143</v>
      </c>
      <c r="BQ1535" s="172">
        <f t="shared" ca="1" si="601"/>
        <v>9.059659612918658E-3</v>
      </c>
      <c r="BR1535" s="172">
        <f t="shared" ca="1" si="605"/>
        <v>1.0697876603763939E-6</v>
      </c>
    </row>
    <row r="1536" spans="44:70">
      <c r="AR1536" s="69">
        <f t="shared" si="598"/>
        <v>128</v>
      </c>
      <c r="AS1536" s="70">
        <f t="shared" si="602"/>
        <v>1533</v>
      </c>
      <c r="AT1536" s="71">
        <f t="shared" ca="1" si="606"/>
        <v>9.3595928720984355E-7</v>
      </c>
      <c r="AU1536" s="72">
        <f t="shared" ca="1" si="599"/>
        <v>9.059659612918658E-3</v>
      </c>
      <c r="AV1536" s="73">
        <f t="shared" ca="1" si="600"/>
        <v>1.0090596596129187</v>
      </c>
      <c r="AW1536" s="74">
        <f ca="1">PRODUCT(AV$4:AV1536)</f>
        <v>943233.59390581923</v>
      </c>
      <c r="BO1536" s="70">
        <f t="shared" si="604"/>
        <v>1533</v>
      </c>
      <c r="BP1536" s="171">
        <f t="shared" ca="1" si="603"/>
        <v>0.1143</v>
      </c>
      <c r="BQ1536" s="172">
        <f t="shared" ca="1" si="601"/>
        <v>9.059659612918658E-3</v>
      </c>
      <c r="BR1536" s="172">
        <f t="shared" ca="1" si="605"/>
        <v>1.0601827653944375E-6</v>
      </c>
    </row>
    <row r="1537" spans="44:70">
      <c r="AR1537" s="69">
        <f t="shared" si="598"/>
        <v>128</v>
      </c>
      <c r="AS1537" s="70">
        <f t="shared" si="602"/>
        <v>1534</v>
      </c>
      <c r="AT1537" s="71">
        <f t="shared" ca="1" si="606"/>
        <v>9.2747981465617245E-7</v>
      </c>
      <c r="AU1537" s="72">
        <f t="shared" ca="1" si="599"/>
        <v>9.059659612918658E-3</v>
      </c>
      <c r="AV1537" s="73">
        <f t="shared" ca="1" si="600"/>
        <v>1.0090596596129187</v>
      </c>
      <c r="AW1537" s="74">
        <f ca="1">PRODUCT(AV$4:AV1537)</f>
        <v>951778.96920207585</v>
      </c>
      <c r="BO1537" s="70">
        <f t="shared" si="604"/>
        <v>1534</v>
      </c>
      <c r="BP1537" s="171">
        <f t="shared" ca="1" si="603"/>
        <v>0.1143</v>
      </c>
      <c r="BQ1537" s="172">
        <f t="shared" ca="1" si="601"/>
        <v>9.059659612918658E-3</v>
      </c>
      <c r="BR1537" s="172">
        <f t="shared" ca="1" si="605"/>
        <v>1.0506641062245319E-6</v>
      </c>
    </row>
    <row r="1538" spans="44:70">
      <c r="AR1538" s="69">
        <f t="shared" si="598"/>
        <v>128</v>
      </c>
      <c r="AS1538" s="70">
        <f t="shared" si="602"/>
        <v>1535</v>
      </c>
      <c r="AT1538" s="71">
        <f t="shared" ca="1" si="606"/>
        <v>9.1907716323753459E-7</v>
      </c>
      <c r="AU1538" s="72">
        <f t="shared" ca="1" si="599"/>
        <v>9.059659612918658E-3</v>
      </c>
      <c r="AV1538" s="73">
        <f t="shared" ca="1" si="600"/>
        <v>1.0090596596129187</v>
      </c>
      <c r="AW1538" s="74">
        <f ca="1">PRODUCT(AV$4:AV1538)</f>
        <v>960401.76268978126</v>
      </c>
      <c r="BO1538" s="70">
        <f t="shared" si="604"/>
        <v>1535</v>
      </c>
      <c r="BP1538" s="171">
        <f t="shared" ca="1" si="603"/>
        <v>0.1143</v>
      </c>
      <c r="BQ1538" s="172">
        <f t="shared" ca="1" si="601"/>
        <v>9.059659612918658E-3</v>
      </c>
      <c r="BR1538" s="172">
        <f t="shared" ca="1" si="605"/>
        <v>1.0412309086140387E-6</v>
      </c>
    </row>
    <row r="1539" spans="44:70">
      <c r="AR1539" s="69">
        <f t="shared" si="598"/>
        <v>128</v>
      </c>
      <c r="AS1539" s="70">
        <f t="shared" si="602"/>
        <v>1536</v>
      </c>
      <c r="AT1539" s="71">
        <f t="shared" ca="1" si="606"/>
        <v>9.1075063698059565E-7</v>
      </c>
      <c r="AU1539" s="72">
        <f t="shared" ca="1" si="599"/>
        <v>9.059659612918658E-3</v>
      </c>
      <c r="AV1539" s="73">
        <f t="shared" ca="1" si="600"/>
        <v>1.0090596596129187</v>
      </c>
      <c r="AW1539" s="74">
        <f ca="1">PRODUCT(AV$4:AV1539)</f>
        <v>969102.67575139774</v>
      </c>
      <c r="BO1539" s="70">
        <f t="shared" si="604"/>
        <v>1536</v>
      </c>
      <c r="BP1539" s="171">
        <f t="shared" ca="1" si="603"/>
        <v>0.1143</v>
      </c>
      <c r="BQ1539" s="172">
        <f t="shared" ca="1" si="601"/>
        <v>9.059659612918658E-3</v>
      </c>
      <c r="BR1539" s="172">
        <f t="shared" ca="1" si="605"/>
        <v>1.0318824052618069E-6</v>
      </c>
    </row>
    <row r="1540" spans="44:70">
      <c r="AR1540" s="69">
        <f t="shared" si="598"/>
        <v>129</v>
      </c>
      <c r="AS1540" s="70">
        <f t="shared" si="602"/>
        <v>1537</v>
      </c>
      <c r="AT1540" s="71">
        <f t="shared" ca="1" si="606"/>
        <v>9.0249954621730258E-7</v>
      </c>
      <c r="AU1540" s="72">
        <f t="shared" ca="1" si="599"/>
        <v>9.059659612918658E-3</v>
      </c>
      <c r="AV1540" s="73">
        <f t="shared" ca="1" si="600"/>
        <v>1.0090596596129187</v>
      </c>
      <c r="AW1540" s="74">
        <f ca="1">PRODUCT(AV$4:AV1540)</f>
        <v>977882.41612367413</v>
      </c>
      <c r="BO1540" s="70">
        <f t="shared" si="604"/>
        <v>1537</v>
      </c>
      <c r="BP1540" s="171">
        <f t="shared" ca="1" si="603"/>
        <v>0.1143</v>
      </c>
      <c r="BQ1540" s="172">
        <f t="shared" ca="1" si="601"/>
        <v>9.059659612918658E-3</v>
      </c>
      <c r="BR1540" s="172">
        <f t="shared" ca="1" si="605"/>
        <v>1.0226178357557602E-6</v>
      </c>
    </row>
    <row r="1541" spans="44:70">
      <c r="AR1541" s="69">
        <f t="shared" ref="AR1541:AR1604" si="607">ROUNDDOWN((AS1541-1)/12,0)+1</f>
        <v>129</v>
      </c>
      <c r="AS1541" s="70">
        <f t="shared" si="602"/>
        <v>1538</v>
      </c>
      <c r="AT1541" s="71">
        <f t="shared" ca="1" si="606"/>
        <v>8.9432320752776025E-7</v>
      </c>
      <c r="AU1541" s="72">
        <f t="shared" ref="AU1541:AU1604" ca="1" si="608">IF($AU$2="Yes",BQ1541,((1+$AH$21)^(1/12))-1)</f>
        <v>9.059659612918658E-3</v>
      </c>
      <c r="AV1541" s="73">
        <f t="shared" ref="AV1541:AV1604" ca="1" si="609">(1+AU1541)</f>
        <v>1.0090596596129187</v>
      </c>
      <c r="AW1541" s="74">
        <f ca="1">PRODUCT(AV$4:AV1541)</f>
        <v>986741.69795521314</v>
      </c>
      <c r="BO1541" s="70">
        <f t="shared" si="604"/>
        <v>1538</v>
      </c>
      <c r="BP1541" s="171">
        <f t="shared" ca="1" si="603"/>
        <v>0.1143</v>
      </c>
      <c r="BQ1541" s="172">
        <f t="shared" ref="BQ1541:BQ1604" ca="1" si="610">(1+BP1541)^(1/12)-1</f>
        <v>9.059659612918658E-3</v>
      </c>
      <c r="BR1541" s="172">
        <f t="shared" ca="1" si="605"/>
        <v>1.0134364465110444E-6</v>
      </c>
    </row>
    <row r="1542" spans="44:70">
      <c r="AR1542" s="69">
        <f t="shared" si="607"/>
        <v>129</v>
      </c>
      <c r="AS1542" s="70">
        <f t="shared" ref="AS1542:AS1605" si="611">AS1541+1</f>
        <v>1539</v>
      </c>
      <c r="AT1542" s="71">
        <f t="shared" ca="1" si="606"/>
        <v>8.8622094368362508E-7</v>
      </c>
      <c r="AU1542" s="72">
        <f t="shared" ca="1" si="608"/>
        <v>9.059659612918658E-3</v>
      </c>
      <c r="AV1542" s="73">
        <f t="shared" ca="1" si="609"/>
        <v>1.0090596596129187</v>
      </c>
      <c r="AW1542" s="74">
        <f ca="1">PRODUCT(AV$4:AV1542)</f>
        <v>995681.24186456075</v>
      </c>
      <c r="BO1542" s="70">
        <f t="shared" si="604"/>
        <v>1539</v>
      </c>
      <c r="BP1542" s="171">
        <f t="shared" ca="1" si="603"/>
        <v>0.1143</v>
      </c>
      <c r="BQ1542" s="172">
        <f t="shared" ca="1" si="610"/>
        <v>9.059659612918658E-3</v>
      </c>
      <c r="BR1542" s="172">
        <f t="shared" ca="1" si="605"/>
        <v>1.0043374907087304E-6</v>
      </c>
    </row>
    <row r="1543" spans="44:70">
      <c r="AR1543" s="69">
        <f t="shared" si="607"/>
        <v>129</v>
      </c>
      <c r="AS1543" s="70">
        <f t="shared" si="611"/>
        <v>1540</v>
      </c>
      <c r="AT1543" s="71">
        <f t="shared" ca="1" si="606"/>
        <v>8.7819208359201186E-7</v>
      </c>
      <c r="AU1543" s="72">
        <f t="shared" ca="1" si="608"/>
        <v>9.059659612918658E-3</v>
      </c>
      <c r="AV1543" s="73">
        <f t="shared" ca="1" si="609"/>
        <v>1.0090596596129187</v>
      </c>
      <c r="AW1543" s="74">
        <f ca="1">PRODUCT(AV$4:AV1543)</f>
        <v>1004701.7749988218</v>
      </c>
      <c r="BO1543" s="70">
        <f t="shared" si="604"/>
        <v>1540</v>
      </c>
      <c r="BP1543" s="171">
        <f t="shared" ca="1" si="603"/>
        <v>0.1143</v>
      </c>
      <c r="BQ1543" s="172">
        <f t="shared" ca="1" si="610"/>
        <v>9.059659612918658E-3</v>
      </c>
      <c r="BR1543" s="172">
        <f t="shared" ca="1" si="605"/>
        <v>9.9532022823506808E-7</v>
      </c>
    </row>
    <row r="1544" spans="44:70">
      <c r="AR1544" s="69">
        <f t="shared" si="607"/>
        <v>129</v>
      </c>
      <c r="AS1544" s="70">
        <f t="shared" si="611"/>
        <v>1541</v>
      </c>
      <c r="AT1544" s="71">
        <f t="shared" ca="1" si="606"/>
        <v>8.7023596223990838E-7</v>
      </c>
      <c r="AU1544" s="72">
        <f t="shared" ca="1" si="608"/>
        <v>9.059659612918658E-3</v>
      </c>
      <c r="AV1544" s="73">
        <f t="shared" ca="1" si="609"/>
        <v>1.0090596596129187</v>
      </c>
      <c r="AW1544" s="74">
        <f ca="1">PRODUCT(AV$4:AV1544)</f>
        <v>1013804.0310928063</v>
      </c>
      <c r="BO1544" s="70">
        <f t="shared" si="604"/>
        <v>1541</v>
      </c>
      <c r="BP1544" s="171">
        <f t="shared" ref="BP1544:BP1607" ca="1" si="612">VLOOKUP(BO1544,$BT$4:$BX$13,5,TRUE)/100</f>
        <v>0.1143</v>
      </c>
      <c r="BQ1544" s="172">
        <f t="shared" ca="1" si="610"/>
        <v>9.059659612918658E-3</v>
      </c>
      <c r="BR1544" s="172">
        <f t="shared" ca="1" si="605"/>
        <v>9.8638392562128471E-7</v>
      </c>
    </row>
    <row r="1545" spans="44:70">
      <c r="AR1545" s="69">
        <f t="shared" si="607"/>
        <v>129</v>
      </c>
      <c r="AS1545" s="70">
        <f t="shared" si="611"/>
        <v>1542</v>
      </c>
      <c r="AT1545" s="71">
        <f t="shared" ca="1" si="606"/>
        <v>8.6235192063909405E-7</v>
      </c>
      <c r="AU1545" s="72">
        <f t="shared" ca="1" si="608"/>
        <v>9.059659612918658E-3</v>
      </c>
      <c r="AV1545" s="73">
        <f t="shared" ca="1" si="609"/>
        <v>1.0090596596129187</v>
      </c>
      <c r="AW1545" s="74">
        <f ca="1">PRODUCT(AV$4:AV1545)</f>
        <v>1022988.7505287118</v>
      </c>
      <c r="BO1545" s="70">
        <f t="shared" si="604"/>
        <v>1542</v>
      </c>
      <c r="BP1545" s="171">
        <f t="shared" ca="1" si="612"/>
        <v>0.1143</v>
      </c>
      <c r="BQ1545" s="172">
        <f t="shared" ca="1" si="610"/>
        <v>9.059659612918658E-3</v>
      </c>
      <c r="BR1545" s="172">
        <f t="shared" ca="1" si="605"/>
        <v>9.7752785598392416E-7</v>
      </c>
    </row>
    <row r="1546" spans="44:70">
      <c r="AR1546" s="69">
        <f t="shared" si="607"/>
        <v>129</v>
      </c>
      <c r="AS1546" s="70">
        <f t="shared" si="611"/>
        <v>1543</v>
      </c>
      <c r="AT1546" s="71">
        <f t="shared" ca="1" si="606"/>
        <v>8.5453930577155722E-7</v>
      </c>
      <c r="AU1546" s="72">
        <f t="shared" ca="1" si="608"/>
        <v>9.059659612918658E-3</v>
      </c>
      <c r="AV1546" s="73">
        <f t="shared" ca="1" si="609"/>
        <v>1.0090596596129187</v>
      </c>
      <c r="AW1546" s="74">
        <f ca="1">PRODUCT(AV$4:AV1546)</f>
        <v>1032256.680396347</v>
      </c>
      <c r="BO1546" s="70">
        <f t="shared" si="604"/>
        <v>1543</v>
      </c>
      <c r="BP1546" s="171">
        <f t="shared" ca="1" si="612"/>
        <v>0.1143</v>
      </c>
      <c r="BQ1546" s="172">
        <f t="shared" ca="1" si="610"/>
        <v>9.059659612918658E-3</v>
      </c>
      <c r="BR1546" s="172">
        <f t="shared" ca="1" si="605"/>
        <v>9.6875129896572184E-7</v>
      </c>
    </row>
    <row r="1547" spans="44:70">
      <c r="AR1547" s="69">
        <f t="shared" si="607"/>
        <v>129</v>
      </c>
      <c r="AS1547" s="70">
        <f t="shared" si="611"/>
        <v>1544</v>
      </c>
      <c r="AT1547" s="71">
        <f t="shared" ca="1" si="606"/>
        <v>8.4679747053540711E-7</v>
      </c>
      <c r="AU1547" s="72">
        <f t="shared" ca="1" si="608"/>
        <v>9.059659612918658E-3</v>
      </c>
      <c r="AV1547" s="73">
        <f t="shared" ca="1" si="609"/>
        <v>1.0090596596129187</v>
      </c>
      <c r="AW1547" s="74">
        <f ca="1">PRODUCT(AV$4:AV1547)</f>
        <v>1041608.5745538992</v>
      </c>
      <c r="BO1547" s="70">
        <f t="shared" si="604"/>
        <v>1544</v>
      </c>
      <c r="BP1547" s="171">
        <f t="shared" ca="1" si="612"/>
        <v>0.1143</v>
      </c>
      <c r="BQ1547" s="172">
        <f t="shared" ca="1" si="610"/>
        <v>9.059659612918658E-3</v>
      </c>
      <c r="BR1547" s="172">
        <f t="shared" ca="1" si="605"/>
        <v>9.6005354067701072E-7</v>
      </c>
    </row>
    <row r="1548" spans="44:70">
      <c r="AR1548" s="69">
        <f t="shared" si="607"/>
        <v>129</v>
      </c>
      <c r="AS1548" s="70">
        <f t="shared" si="611"/>
        <v>1545</v>
      </c>
      <c r="AT1548" s="71">
        <f t="shared" ca="1" si="606"/>
        <v>8.3912577369127581E-7</v>
      </c>
      <c r="AU1548" s="72">
        <f t="shared" ca="1" si="608"/>
        <v>9.059659612918658E-3</v>
      </c>
      <c r="AV1548" s="73">
        <f t="shared" ca="1" si="609"/>
        <v>1.0090596596129187</v>
      </c>
      <c r="AW1548" s="74">
        <f ca="1">PRODUCT(AV$4:AV1548)</f>
        <v>1051045.193689255</v>
      </c>
      <c r="BO1548" s="70">
        <f t="shared" si="604"/>
        <v>1545</v>
      </c>
      <c r="BP1548" s="171">
        <f t="shared" ca="1" si="612"/>
        <v>0.1143</v>
      </c>
      <c r="BQ1548" s="172">
        <f t="shared" ca="1" si="610"/>
        <v>9.059659612918658E-3</v>
      </c>
      <c r="BR1548" s="172">
        <f t="shared" ca="1" si="605"/>
        <v>9.5143387363765292E-7</v>
      </c>
    </row>
    <row r="1549" spans="44:70">
      <c r="AR1549" s="69">
        <f t="shared" si="607"/>
        <v>129</v>
      </c>
      <c r="AS1549" s="70">
        <f t="shared" si="611"/>
        <v>1546</v>
      </c>
      <c r="AT1549" s="71">
        <f t="shared" ca="1" si="606"/>
        <v>8.3152357980920582E-7</v>
      </c>
      <c r="AU1549" s="72">
        <f t="shared" ca="1" si="608"/>
        <v>9.059659612918658E-3</v>
      </c>
      <c r="AV1549" s="73">
        <f t="shared" ca="1" si="609"/>
        <v>1.0090596596129187</v>
      </c>
      <c r="AW1549" s="74">
        <f ca="1">PRODUCT(AV$4:AV1549)</f>
        <v>1060567.3053818739</v>
      </c>
      <c r="BO1549" s="70">
        <f t="shared" si="604"/>
        <v>1546</v>
      </c>
      <c r="BP1549" s="171">
        <f t="shared" ca="1" si="612"/>
        <v>0.1143</v>
      </c>
      <c r="BQ1549" s="172">
        <f t="shared" ca="1" si="610"/>
        <v>9.059659612918658E-3</v>
      </c>
      <c r="BR1549" s="172">
        <f t="shared" ca="1" si="605"/>
        <v>9.4289159671949299E-7</v>
      </c>
    </row>
    <row r="1550" spans="44:70">
      <c r="AR1550" s="69">
        <f t="shared" si="607"/>
        <v>129</v>
      </c>
      <c r="AS1550" s="70">
        <f t="shared" si="611"/>
        <v>1547</v>
      </c>
      <c r="AT1550" s="71">
        <f t="shared" ca="1" si="606"/>
        <v>8.2399025921601881E-7</v>
      </c>
      <c r="AU1550" s="72">
        <f t="shared" ca="1" si="608"/>
        <v>9.059659612918658E-3</v>
      </c>
      <c r="AV1550" s="73">
        <f t="shared" ca="1" si="609"/>
        <v>1.0090596596129187</v>
      </c>
      <c r="AW1550" s="74">
        <f ca="1">PRODUCT(AV$4:AV1550)</f>
        <v>1070175.684165224</v>
      </c>
      <c r="BO1550" s="70">
        <f t="shared" si="604"/>
        <v>1547</v>
      </c>
      <c r="BP1550" s="171">
        <f t="shared" ca="1" si="612"/>
        <v>0.1143</v>
      </c>
      <c r="BQ1550" s="172">
        <f t="shared" ca="1" si="610"/>
        <v>9.059659612918658E-3</v>
      </c>
      <c r="BR1550" s="172">
        <f t="shared" ca="1" si="605"/>
        <v>9.344260150893277E-7</v>
      </c>
    </row>
    <row r="1551" spans="44:70">
      <c r="AR1551" s="69">
        <f t="shared" si="607"/>
        <v>129</v>
      </c>
      <c r="AS1551" s="70">
        <f t="shared" si="611"/>
        <v>1548</v>
      </c>
      <c r="AT1551" s="71">
        <f t="shared" ca="1" si="606"/>
        <v>8.1652518794316105E-7</v>
      </c>
      <c r="AU1551" s="72">
        <f t="shared" ca="1" si="608"/>
        <v>9.059659612918658E-3</v>
      </c>
      <c r="AV1551" s="73">
        <f t="shared" ca="1" si="609"/>
        <v>1.0090596596129187</v>
      </c>
      <c r="AW1551" s="74">
        <f ca="1">PRODUCT(AV$4:AV1551)</f>
        <v>1079871.1115897833</v>
      </c>
      <c r="BO1551" s="70">
        <f t="shared" si="604"/>
        <v>1548</v>
      </c>
      <c r="BP1551" s="171">
        <f t="shared" ca="1" si="612"/>
        <v>0.1143</v>
      </c>
      <c r="BQ1551" s="172">
        <f t="shared" ca="1" si="610"/>
        <v>9.059659612918658E-3</v>
      </c>
      <c r="BR1551" s="172">
        <f t="shared" ca="1" si="605"/>
        <v>9.2603644015238816E-7</v>
      </c>
    </row>
    <row r="1552" spans="44:70">
      <c r="AR1552" s="69">
        <f t="shared" si="607"/>
        <v>130</v>
      </c>
      <c r="AS1552" s="70">
        <f t="shared" si="611"/>
        <v>1549</v>
      </c>
      <c r="AT1552" s="71">
        <f t="shared" ca="1" si="606"/>
        <v>8.091277476750216E-7</v>
      </c>
      <c r="AU1552" s="72">
        <f t="shared" ca="1" si="608"/>
        <v>9.059659612918658E-3</v>
      </c>
      <c r="AV1552" s="73">
        <f t="shared" ca="1" si="609"/>
        <v>1.0090596596129187</v>
      </c>
      <c r="AW1552" s="74">
        <f ca="1">PRODUCT(AV$4:AV1552)</f>
        <v>1089654.376286611</v>
      </c>
      <c r="BO1552" s="70">
        <f t="shared" si="604"/>
        <v>1549</v>
      </c>
      <c r="BP1552" s="171">
        <f t="shared" ca="1" si="612"/>
        <v>0.1143</v>
      </c>
      <c r="BQ1552" s="172">
        <f t="shared" ca="1" si="610"/>
        <v>9.059659612918658E-3</v>
      </c>
      <c r="BR1552" s="172">
        <f t="shared" ca="1" si="605"/>
        <v>9.1772218949632895E-7</v>
      </c>
    </row>
    <row r="1553" spans="44:70">
      <c r="AR1553" s="69">
        <f t="shared" si="607"/>
        <v>130</v>
      </c>
      <c r="AS1553" s="70">
        <f t="shared" si="611"/>
        <v>1550</v>
      </c>
      <c r="AT1553" s="71">
        <f t="shared" ca="1" si="606"/>
        <v>8.0179732569771833E-7</v>
      </c>
      <c r="AU1553" s="72">
        <f t="shared" ca="1" si="608"/>
        <v>9.059659612918658E-3</v>
      </c>
      <c r="AV1553" s="73">
        <f t="shared" ca="1" si="609"/>
        <v>1.0090596596129187</v>
      </c>
      <c r="AW1553" s="74">
        <f ca="1">PRODUCT(AV$4:AV1553)</f>
        <v>1099526.2740314947</v>
      </c>
      <c r="BO1553" s="70">
        <f t="shared" si="604"/>
        <v>1550</v>
      </c>
      <c r="BP1553" s="171">
        <f t="shared" ca="1" si="612"/>
        <v>0.1143</v>
      </c>
      <c r="BQ1553" s="172">
        <f t="shared" ca="1" si="610"/>
        <v>9.059659612918658E-3</v>
      </c>
      <c r="BR1553" s="172">
        <f t="shared" ca="1" si="605"/>
        <v>9.0948258683572058E-7</v>
      </c>
    </row>
    <row r="1554" spans="44:70">
      <c r="AR1554" s="69">
        <f t="shared" si="607"/>
        <v>130</v>
      </c>
      <c r="AS1554" s="70">
        <f t="shared" si="611"/>
        <v>1551</v>
      </c>
      <c r="AT1554" s="71">
        <f t="shared" ca="1" si="606"/>
        <v>7.9453331484834851E-7</v>
      </c>
      <c r="AU1554" s="72">
        <f t="shared" ca="1" si="608"/>
        <v>9.059659612918658E-3</v>
      </c>
      <c r="AV1554" s="73">
        <f t="shared" ca="1" si="609"/>
        <v>1.0090596596129187</v>
      </c>
      <c r="AW1554" s="74">
        <f ca="1">PRODUCT(AV$4:AV1554)</f>
        <v>1109487.6078096807</v>
      </c>
      <c r="BO1554" s="70">
        <f t="shared" ref="BO1554:BO1617" si="613">BO1553+1</f>
        <v>1551</v>
      </c>
      <c r="BP1554" s="171">
        <f t="shared" ca="1" si="612"/>
        <v>0.1143</v>
      </c>
      <c r="BQ1554" s="172">
        <f t="shared" ca="1" si="610"/>
        <v>9.059659612918658E-3</v>
      </c>
      <c r="BR1554" s="172">
        <f t="shared" ref="BR1554:BR1617" ca="1" si="614">BR1553/(1+BQ1554)</f>
        <v>9.0131696195703983E-7</v>
      </c>
    </row>
    <row r="1555" spans="44:70">
      <c r="AR1555" s="69">
        <f t="shared" si="607"/>
        <v>130</v>
      </c>
      <c r="AS1555" s="70">
        <f t="shared" si="611"/>
        <v>1552</v>
      </c>
      <c r="AT1555" s="71">
        <f t="shared" ca="1" si="606"/>
        <v>7.8733511346469854E-7</v>
      </c>
      <c r="AU1555" s="72">
        <f t="shared" ca="1" si="608"/>
        <v>9.059659612918658E-3</v>
      </c>
      <c r="AV1555" s="73">
        <f t="shared" ca="1" si="609"/>
        <v>1.0090596596129187</v>
      </c>
      <c r="AW1555" s="74">
        <f ca="1">PRODUCT(AV$4:AV1555)</f>
        <v>1119539.1878811878</v>
      </c>
      <c r="BO1555" s="70">
        <f t="shared" si="613"/>
        <v>1552</v>
      </c>
      <c r="BP1555" s="171">
        <f t="shared" ca="1" si="612"/>
        <v>0.1143</v>
      </c>
      <c r="BQ1555" s="172">
        <f t="shared" ca="1" si="610"/>
        <v>9.059659612918658E-3</v>
      </c>
      <c r="BR1555" s="172">
        <f t="shared" ca="1" si="614"/>
        <v>8.9322465066415444E-7</v>
      </c>
    </row>
    <row r="1556" spans="44:70">
      <c r="AR1556" s="69">
        <f t="shared" si="607"/>
        <v>130</v>
      </c>
      <c r="AS1556" s="70">
        <f t="shared" si="611"/>
        <v>1553</v>
      </c>
      <c r="AT1556" s="71">
        <f t="shared" ca="1" si="606"/>
        <v>7.8020212533540963E-7</v>
      </c>
      <c r="AU1556" s="72">
        <f t="shared" ca="1" si="608"/>
        <v>9.059659612918658E-3</v>
      </c>
      <c r="AV1556" s="73">
        <f t="shared" ca="1" si="609"/>
        <v>1.0090596596129187</v>
      </c>
      <c r="AW1556" s="74">
        <f ca="1">PRODUCT(AV$4:AV1556)</f>
        <v>1129681.8318467147</v>
      </c>
      <c r="BO1556" s="70">
        <f t="shared" si="613"/>
        <v>1553</v>
      </c>
      <c r="BP1556" s="171">
        <f t="shared" ca="1" si="612"/>
        <v>0.1143</v>
      </c>
      <c r="BQ1556" s="172">
        <f t="shared" ca="1" si="610"/>
        <v>9.059659612918658E-3</v>
      </c>
      <c r="BR1556" s="172">
        <f t="shared" ca="1" si="614"/>
        <v>8.8520499472429684E-7</v>
      </c>
    </row>
    <row r="1557" spans="44:70">
      <c r="AR1557" s="69">
        <f t="shared" si="607"/>
        <v>130</v>
      </c>
      <c r="AS1557" s="70">
        <f t="shared" si="611"/>
        <v>1554</v>
      </c>
      <c r="AT1557" s="71">
        <f t="shared" ca="1" si="606"/>
        <v>7.7313375965059512E-7</v>
      </c>
      <c r="AU1557" s="72">
        <f t="shared" ca="1" si="608"/>
        <v>9.059659612918658E-3</v>
      </c>
      <c r="AV1557" s="73">
        <f t="shared" ca="1" si="609"/>
        <v>1.0090596596129187</v>
      </c>
      <c r="AW1557" s="74">
        <f ca="1">PRODUCT(AV$4:AV1557)</f>
        <v>1139916.3647141443</v>
      </c>
      <c r="BO1557" s="70">
        <f t="shared" si="613"/>
        <v>1554</v>
      </c>
      <c r="BP1557" s="171">
        <f t="shared" ca="1" si="612"/>
        <v>0.1143</v>
      </c>
      <c r="BQ1557" s="172">
        <f t="shared" ca="1" si="610"/>
        <v>9.059659612918658E-3</v>
      </c>
      <c r="BR1557" s="172">
        <f t="shared" ca="1" si="614"/>
        <v>8.772573418145234E-7</v>
      </c>
    </row>
    <row r="1558" spans="44:70">
      <c r="AR1558" s="69">
        <f t="shared" si="607"/>
        <v>130</v>
      </c>
      <c r="AS1558" s="70">
        <f t="shared" si="611"/>
        <v>1555</v>
      </c>
      <c r="AT1558" s="71">
        <f t="shared" ca="1" si="606"/>
        <v>7.6612943095290464E-7</v>
      </c>
      <c r="AU1558" s="72">
        <f t="shared" ca="1" si="608"/>
        <v>9.059659612918658E-3</v>
      </c>
      <c r="AV1558" s="73">
        <f t="shared" ca="1" si="609"/>
        <v>1.0090596596129187</v>
      </c>
      <c r="AW1558" s="74">
        <f ca="1">PRODUCT(AV$4:AV1558)</f>
        <v>1150243.61896565</v>
      </c>
      <c r="BO1558" s="70">
        <f t="shared" si="613"/>
        <v>1555</v>
      </c>
      <c r="BP1558" s="171">
        <f t="shared" ca="1" si="612"/>
        <v>0.1143</v>
      </c>
      <c r="BQ1558" s="172">
        <f t="shared" ca="1" si="610"/>
        <v>9.059659612918658E-3</v>
      </c>
      <c r="BR1558" s="172">
        <f t="shared" ca="1" si="614"/>
        <v>8.6938104546865406E-7</v>
      </c>
    </row>
    <row r="1559" spans="44:70">
      <c r="AR1559" s="69">
        <f t="shared" si="607"/>
        <v>130</v>
      </c>
      <c r="AS1559" s="70">
        <f t="shared" si="611"/>
        <v>1556</v>
      </c>
      <c r="AT1559" s="71">
        <f t="shared" ref="AT1559:AT1614" ca="1" si="615">(1-AU1559)*AT1558</f>
        <v>7.5918855908903224E-7</v>
      </c>
      <c r="AU1559" s="72">
        <f t="shared" ca="1" si="608"/>
        <v>9.059659612918658E-3</v>
      </c>
      <c r="AV1559" s="73">
        <f t="shared" ca="1" si="609"/>
        <v>1.0090596596129187</v>
      </c>
      <c r="AW1559" s="74">
        <f ca="1">PRODUCT(AV$4:AV1559)</f>
        <v>1160664.4346254105</v>
      </c>
      <c r="BO1559" s="70">
        <f t="shared" si="613"/>
        <v>1556</v>
      </c>
      <c r="BP1559" s="171">
        <f t="shared" ca="1" si="612"/>
        <v>0.1143</v>
      </c>
      <c r="BQ1559" s="172">
        <f t="shared" ca="1" si="610"/>
        <v>9.059659612918658E-3</v>
      </c>
      <c r="BR1559" s="172">
        <f t="shared" ca="1" si="614"/>
        <v>8.6157546502468823E-7</v>
      </c>
    </row>
    <row r="1560" spans="44:70">
      <c r="AR1560" s="69">
        <f t="shared" si="607"/>
        <v>130</v>
      </c>
      <c r="AS1560" s="70">
        <f t="shared" si="611"/>
        <v>1557</v>
      </c>
      <c r="AT1560" s="71">
        <f t="shared" ca="1" si="615"/>
        <v>7.5231056916166343E-7</v>
      </c>
      <c r="AU1560" s="72">
        <f t="shared" ca="1" si="608"/>
        <v>9.059659612918658E-3</v>
      </c>
      <c r="AV1560" s="73">
        <f t="shared" ca="1" si="609"/>
        <v>1.0090596596129187</v>
      </c>
      <c r="AW1560" s="74">
        <f ca="1">PRODUCT(AV$4:AV1560)</f>
        <v>1171179.6593279373</v>
      </c>
      <c r="BO1560" s="70">
        <f t="shared" si="613"/>
        <v>1557</v>
      </c>
      <c r="BP1560" s="171">
        <f t="shared" ca="1" si="612"/>
        <v>0.1143</v>
      </c>
      <c r="BQ1560" s="172">
        <f t="shared" ca="1" si="610"/>
        <v>9.059659612918658E-3</v>
      </c>
      <c r="BR1560" s="172">
        <f t="shared" ca="1" si="614"/>
        <v>8.5383996557269349E-7</v>
      </c>
    </row>
    <row r="1561" spans="44:70">
      <c r="AR1561" s="69">
        <f t="shared" si="607"/>
        <v>130</v>
      </c>
      <c r="AS1561" s="70">
        <f t="shared" si="611"/>
        <v>1558</v>
      </c>
      <c r="AT1561" s="71">
        <f t="shared" ca="1" si="615"/>
        <v>7.4549489148185766E-7</v>
      </c>
      <c r="AU1561" s="72">
        <f t="shared" ca="1" si="608"/>
        <v>9.059659612918658E-3</v>
      </c>
      <c r="AV1561" s="73">
        <f t="shared" ca="1" si="609"/>
        <v>1.0090596596129187</v>
      </c>
      <c r="AW1561" s="74">
        <f ca="1">PRODUCT(AV$4:AV1561)</f>
        <v>1181790.1483870225</v>
      </c>
      <c r="BO1561" s="70">
        <f t="shared" si="613"/>
        <v>1558</v>
      </c>
      <c r="BP1561" s="171">
        <f t="shared" ca="1" si="612"/>
        <v>0.1143</v>
      </c>
      <c r="BQ1561" s="172">
        <f t="shared" ca="1" si="610"/>
        <v>9.059659612918658E-3</v>
      </c>
      <c r="BR1561" s="172">
        <f t="shared" ca="1" si="614"/>
        <v>8.4617391790316104E-7</v>
      </c>
    </row>
    <row r="1562" spans="44:70">
      <c r="AR1562" s="69">
        <f t="shared" si="607"/>
        <v>130</v>
      </c>
      <c r="AS1562" s="70">
        <f t="shared" si="611"/>
        <v>1559</v>
      </c>
      <c r="AT1562" s="71">
        <f t="shared" ca="1" si="615"/>
        <v>7.3874096152186235E-7</v>
      </c>
      <c r="AU1562" s="72">
        <f t="shared" ca="1" si="608"/>
        <v>9.059659612918658E-3</v>
      </c>
      <c r="AV1562" s="73">
        <f t="shared" ca="1" si="609"/>
        <v>1.0090596596129187</v>
      </c>
      <c r="AW1562" s="74">
        <f ca="1">PRODUCT(AV$4:AV1562)</f>
        <v>1192496.7648653097</v>
      </c>
      <c r="BO1562" s="70">
        <f t="shared" si="613"/>
        <v>1559</v>
      </c>
      <c r="BP1562" s="171">
        <f t="shared" ca="1" si="612"/>
        <v>0.1143</v>
      </c>
      <c r="BQ1562" s="172">
        <f t="shared" ca="1" si="610"/>
        <v>9.059659612918658E-3</v>
      </c>
      <c r="BR1562" s="172">
        <f t="shared" ca="1" si="614"/>
        <v>8.3857669845582609E-7</v>
      </c>
    </row>
    <row r="1563" spans="44:70">
      <c r="AR1563" s="69">
        <f t="shared" si="607"/>
        <v>130</v>
      </c>
      <c r="AS1563" s="70">
        <f t="shared" si="611"/>
        <v>1560</v>
      </c>
      <c r="AT1563" s="71">
        <f t="shared" ca="1" si="615"/>
        <v>7.3204821986835408E-7</v>
      </c>
      <c r="AU1563" s="72">
        <f t="shared" ca="1" si="608"/>
        <v>9.059659612918658E-3</v>
      </c>
      <c r="AV1563" s="73">
        <f t="shared" ca="1" si="609"/>
        <v>1.0090596596129187</v>
      </c>
      <c r="AW1563" s="74">
        <f ca="1">PRODUCT(AV$4:AV1563)</f>
        <v>1203300.3796444961</v>
      </c>
      <c r="BO1563" s="70">
        <f t="shared" si="613"/>
        <v>1560</v>
      </c>
      <c r="BP1563" s="171">
        <f t="shared" ca="1" si="612"/>
        <v>0.1143</v>
      </c>
      <c r="BQ1563" s="172">
        <f t="shared" ca="1" si="610"/>
        <v>9.059659612918658E-3</v>
      </c>
      <c r="BR1563" s="172">
        <f t="shared" ca="1" si="614"/>
        <v>8.3104768926894689E-7</v>
      </c>
    </row>
    <row r="1564" spans="44:70">
      <c r="AR1564" s="69">
        <f t="shared" si="607"/>
        <v>131</v>
      </c>
      <c r="AS1564" s="70">
        <f t="shared" si="611"/>
        <v>1561</v>
      </c>
      <c r="AT1564" s="71">
        <f t="shared" ca="1" si="615"/>
        <v>7.2541611217610373E-7</v>
      </c>
      <c r="AU1564" s="72">
        <f t="shared" ca="1" si="608"/>
        <v>9.059659612918658E-3</v>
      </c>
      <c r="AV1564" s="73">
        <f t="shared" ca="1" si="609"/>
        <v>1.0090596596129187</v>
      </c>
      <c r="AW1564" s="74">
        <f ca="1">PRODUCT(AV$4:AV1564)</f>
        <v>1214201.871496171</v>
      </c>
      <c r="BO1564" s="70">
        <f t="shared" si="613"/>
        <v>1561</v>
      </c>
      <c r="BP1564" s="171">
        <f t="shared" ca="1" si="612"/>
        <v>0.1143</v>
      </c>
      <c r="BQ1564" s="172">
        <f t="shared" ca="1" si="610"/>
        <v>9.059659612918658E-3</v>
      </c>
      <c r="BR1564" s="172">
        <f t="shared" ca="1" si="614"/>
        <v>8.2358627792903921E-7</v>
      </c>
    </row>
    <row r="1565" spans="44:70">
      <c r="AR1565" s="69">
        <f t="shared" si="607"/>
        <v>131</v>
      </c>
      <c r="AS1565" s="70">
        <f t="shared" si="611"/>
        <v>1562</v>
      </c>
      <c r="AT1565" s="71">
        <f t="shared" ca="1" si="615"/>
        <v>7.1884408912206142E-7</v>
      </c>
      <c r="AU1565" s="72">
        <f t="shared" ca="1" si="608"/>
        <v>9.059659612918658E-3</v>
      </c>
      <c r="AV1565" s="73">
        <f t="shared" ca="1" si="609"/>
        <v>1.0090596596129187</v>
      </c>
      <c r="AW1565" s="74">
        <f ca="1">PRODUCT(AV$4:AV1565)</f>
        <v>1225202.1271532951</v>
      </c>
      <c r="BO1565" s="70">
        <f t="shared" si="613"/>
        <v>1562</v>
      </c>
      <c r="BP1565" s="171">
        <f t="shared" ca="1" si="612"/>
        <v>0.1143</v>
      </c>
      <c r="BQ1565" s="172">
        <f t="shared" ca="1" si="610"/>
        <v>9.059659612918658E-3</v>
      </c>
      <c r="BR1565" s="172">
        <f t="shared" ca="1" si="614"/>
        <v>8.1619185752106261E-7</v>
      </c>
    </row>
    <row r="1566" spans="44:70">
      <c r="AR1566" s="69">
        <f t="shared" si="607"/>
        <v>131</v>
      </c>
      <c r="AS1566" s="70">
        <f t="shared" si="611"/>
        <v>1563</v>
      </c>
      <c r="AT1566" s="71">
        <f t="shared" ca="1" si="615"/>
        <v>7.12331606359857E-7</v>
      </c>
      <c r="AU1566" s="72">
        <f t="shared" ca="1" si="608"/>
        <v>9.059659612918658E-3</v>
      </c>
      <c r="AV1566" s="73">
        <f t="shared" ca="1" si="609"/>
        <v>1.0090596596129187</v>
      </c>
      <c r="AW1566" s="74">
        <f ca="1">PRODUCT(AV$4:AV1566)</f>
        <v>1236302.0413823279</v>
      </c>
      <c r="BO1566" s="70">
        <f t="shared" si="613"/>
        <v>1563</v>
      </c>
      <c r="BP1566" s="171">
        <f t="shared" ca="1" si="612"/>
        <v>0.1143</v>
      </c>
      <c r="BQ1566" s="172">
        <f t="shared" ca="1" si="610"/>
        <v>9.059659612918658E-3</v>
      </c>
      <c r="BR1566" s="172">
        <f t="shared" ca="1" si="614"/>
        <v>8.0886382657905349E-7</v>
      </c>
    </row>
    <row r="1567" spans="44:70">
      <c r="AR1567" s="69">
        <f t="shared" si="607"/>
        <v>131</v>
      </c>
      <c r="AS1567" s="70">
        <f t="shared" si="611"/>
        <v>1564</v>
      </c>
      <c r="AT1567" s="71">
        <f t="shared" ca="1" si="615"/>
        <v>7.0587812447471309E-7</v>
      </c>
      <c r="AU1567" s="72">
        <f t="shared" ca="1" si="608"/>
        <v>9.059659612918658E-3</v>
      </c>
      <c r="AV1567" s="73">
        <f t="shared" ca="1" si="609"/>
        <v>1.0090596596129187</v>
      </c>
      <c r="AW1567" s="74">
        <f ca="1">PRODUCT(AV$4:AV1567)</f>
        <v>1247502.5170560083</v>
      </c>
      <c r="BO1567" s="70">
        <f t="shared" si="613"/>
        <v>1564</v>
      </c>
      <c r="BP1567" s="171">
        <f t="shared" ca="1" si="612"/>
        <v>0.1143</v>
      </c>
      <c r="BQ1567" s="172">
        <f t="shared" ca="1" si="610"/>
        <v>9.059659612918658E-3</v>
      </c>
      <c r="BR1567" s="172">
        <f t="shared" ca="1" si="614"/>
        <v>8.0160158903720171E-7</v>
      </c>
    </row>
    <row r="1568" spans="44:70">
      <c r="AR1568" s="69">
        <f t="shared" si="607"/>
        <v>131</v>
      </c>
      <c r="AS1568" s="70">
        <f t="shared" si="611"/>
        <v>1565</v>
      </c>
      <c r="AT1568" s="71">
        <f t="shared" ca="1" si="615"/>
        <v>6.9948310893876679E-7</v>
      </c>
      <c r="AU1568" s="72">
        <f t="shared" ca="1" si="608"/>
        <v>9.059659612918658E-3</v>
      </c>
      <c r="AV1568" s="73">
        <f t="shared" ca="1" si="609"/>
        <v>1.0090596596129187</v>
      </c>
      <c r="AW1568" s="74">
        <f ca="1">PRODUCT(AV$4:AV1568)</f>
        <v>1258804.4652267951</v>
      </c>
      <c r="BO1568" s="70">
        <f t="shared" si="613"/>
        <v>1565</v>
      </c>
      <c r="BP1568" s="171">
        <f t="shared" ca="1" si="612"/>
        <v>0.1143</v>
      </c>
      <c r="BQ1568" s="172">
        <f t="shared" ca="1" si="610"/>
        <v>9.059659612918658E-3</v>
      </c>
      <c r="BR1568" s="172">
        <f t="shared" ca="1" si="614"/>
        <v>7.9440455418136613E-7</v>
      </c>
    </row>
    <row r="1569" spans="44:70">
      <c r="AR1569" s="69">
        <f t="shared" si="607"/>
        <v>131</v>
      </c>
      <c r="AS1569" s="70">
        <f t="shared" si="611"/>
        <v>1566</v>
      </c>
      <c r="AT1569" s="71">
        <f t="shared" ca="1" si="615"/>
        <v>6.9314603006679541E-7</v>
      </c>
      <c r="AU1569" s="72">
        <f t="shared" ca="1" si="608"/>
        <v>9.059659612918658E-3</v>
      </c>
      <c r="AV1569" s="73">
        <f t="shared" ca="1" si="609"/>
        <v>1.0090596596129187</v>
      </c>
      <c r="AW1569" s="74">
        <f ca="1">PRODUCT(AV$4:AV1569)</f>
        <v>1270208.8052009719</v>
      </c>
      <c r="BO1569" s="70">
        <f t="shared" si="613"/>
        <v>1566</v>
      </c>
      <c r="BP1569" s="171">
        <f t="shared" ca="1" si="612"/>
        <v>0.1143</v>
      </c>
      <c r="BQ1569" s="172">
        <f t="shared" ca="1" si="610"/>
        <v>9.059659612918658E-3</v>
      </c>
      <c r="BR1569" s="172">
        <f t="shared" ca="1" si="614"/>
        <v>7.8727213660102568E-7</v>
      </c>
    </row>
    <row r="1570" spans="44:70">
      <c r="AR1570" s="69">
        <f t="shared" si="607"/>
        <v>131</v>
      </c>
      <c r="AS1570" s="70">
        <f t="shared" si="611"/>
        <v>1567</v>
      </c>
      <c r="AT1570" s="71">
        <f t="shared" ca="1" si="615"/>
        <v>6.8686636297234437E-7</v>
      </c>
      <c r="AU1570" s="72">
        <f t="shared" ca="1" si="608"/>
        <v>9.059659612918658E-3</v>
      </c>
      <c r="AV1570" s="73">
        <f t="shared" ca="1" si="609"/>
        <v>1.0090596596129187</v>
      </c>
      <c r="AW1570" s="74">
        <f ca="1">PRODUCT(AV$4:AV1570)</f>
        <v>1281716.4646134248</v>
      </c>
      <c r="BO1570" s="70">
        <f t="shared" si="613"/>
        <v>1567</v>
      </c>
      <c r="BP1570" s="171">
        <f t="shared" ca="1" si="612"/>
        <v>0.1143</v>
      </c>
      <c r="BQ1570" s="172">
        <f t="shared" ca="1" si="610"/>
        <v>9.059659612918658E-3</v>
      </c>
      <c r="BR1570" s="172">
        <f t="shared" ca="1" si="614"/>
        <v>7.8020375614166163E-7</v>
      </c>
    </row>
    <row r="1571" spans="44:70">
      <c r="AR1571" s="69">
        <f t="shared" si="607"/>
        <v>131</v>
      </c>
      <c r="AS1571" s="70">
        <f t="shared" si="611"/>
        <v>1568</v>
      </c>
      <c r="AT1571" s="71">
        <f t="shared" ca="1" si="615"/>
        <v>6.8064358752425148E-7</v>
      </c>
      <c r="AU1571" s="72">
        <f t="shared" ca="1" si="608"/>
        <v>9.059659612918658E-3</v>
      </c>
      <c r="AV1571" s="73">
        <f t="shared" ca="1" si="609"/>
        <v>1.0090596596129187</v>
      </c>
      <c r="AW1571" s="74">
        <f ca="1">PRODUCT(AV$4:AV1571)</f>
        <v>1293328.379503096</v>
      </c>
      <c r="BO1571" s="70">
        <f t="shared" si="613"/>
        <v>1568</v>
      </c>
      <c r="BP1571" s="171">
        <f t="shared" ca="1" si="612"/>
        <v>0.1143</v>
      </c>
      <c r="BQ1571" s="172">
        <f t="shared" ca="1" si="610"/>
        <v>9.059659612918658E-3</v>
      </c>
      <c r="BR1571" s="172">
        <f t="shared" ca="1" si="614"/>
        <v>7.7319883785756779E-7</v>
      </c>
    </row>
    <row r="1572" spans="44:70">
      <c r="AR1572" s="69">
        <f t="shared" si="607"/>
        <v>131</v>
      </c>
      <c r="AS1572" s="70">
        <f t="shared" si="611"/>
        <v>1569</v>
      </c>
      <c r="AT1572" s="71">
        <f t="shared" ca="1" si="615"/>
        <v>6.7447718830356592E-7</v>
      </c>
      <c r="AU1572" s="72">
        <f t="shared" ca="1" si="608"/>
        <v>9.059659612918658E-3</v>
      </c>
      <c r="AV1572" s="73">
        <f t="shared" ca="1" si="609"/>
        <v>1.0090596596129187</v>
      </c>
      <c r="AW1572" s="74">
        <f ca="1">PRODUCT(AV$4:AV1572)</f>
        <v>1305045.4943891217</v>
      </c>
      <c r="BO1572" s="70">
        <f t="shared" si="613"/>
        <v>1569</v>
      </c>
      <c r="BP1572" s="171">
        <f t="shared" ca="1" si="612"/>
        <v>0.1143</v>
      </c>
      <c r="BQ1572" s="172">
        <f t="shared" ca="1" si="610"/>
        <v>9.059659612918658E-3</v>
      </c>
      <c r="BR1572" s="172">
        <f t="shared" ca="1" si="614"/>
        <v>7.6625681196508394E-7</v>
      </c>
    </row>
    <row r="1573" spans="44:70">
      <c r="AR1573" s="69">
        <f t="shared" si="607"/>
        <v>131</v>
      </c>
      <c r="AS1573" s="70">
        <f t="shared" si="611"/>
        <v>1570</v>
      </c>
      <c r="AT1573" s="71">
        <f t="shared" ca="1" si="615"/>
        <v>6.6836665456085713E-7</v>
      </c>
      <c r="AU1573" s="72">
        <f t="shared" ca="1" si="608"/>
        <v>9.059659612918658E-3</v>
      </c>
      <c r="AV1573" s="73">
        <f t="shared" ca="1" si="609"/>
        <v>1.0090596596129187</v>
      </c>
      <c r="AW1573" s="74">
        <f ca="1">PRODUCT(AV$4:AV1573)</f>
        <v>1316868.7623476603</v>
      </c>
      <c r="BO1573" s="70">
        <f t="shared" si="613"/>
        <v>1570</v>
      </c>
      <c r="BP1573" s="171">
        <f t="shared" ca="1" si="612"/>
        <v>0.1143</v>
      </c>
      <c r="BQ1573" s="172">
        <f t="shared" ca="1" si="610"/>
        <v>9.059659612918658E-3</v>
      </c>
      <c r="BR1573" s="172">
        <f t="shared" ca="1" si="614"/>
        <v>7.5937711379624927E-7</v>
      </c>
    </row>
    <row r="1574" spans="44:70">
      <c r="AR1574" s="69">
        <f t="shared" si="607"/>
        <v>131</v>
      </c>
      <c r="AS1574" s="70">
        <f t="shared" si="611"/>
        <v>1571</v>
      </c>
      <c r="AT1574" s="71">
        <f t="shared" ca="1" si="615"/>
        <v>6.6231148017391061E-7</v>
      </c>
      <c r="AU1574" s="72">
        <f t="shared" ca="1" si="608"/>
        <v>9.059659612918658E-3</v>
      </c>
      <c r="AV1574" s="73">
        <f t="shared" ca="1" si="609"/>
        <v>1.0090596596129187</v>
      </c>
      <c r="AW1574" s="74">
        <f ca="1">PRODUCT(AV$4:AV1574)</f>
        <v>1328799.1450894156</v>
      </c>
      <c r="BO1574" s="70">
        <f t="shared" si="613"/>
        <v>1571</v>
      </c>
      <c r="BP1574" s="171">
        <f t="shared" ca="1" si="612"/>
        <v>0.1143</v>
      </c>
      <c r="BQ1574" s="172">
        <f t="shared" ca="1" si="610"/>
        <v>9.059659612918658E-3</v>
      </c>
      <c r="BR1574" s="172">
        <f t="shared" ca="1" si="614"/>
        <v>7.5255918375287238E-7</v>
      </c>
    </row>
    <row r="1575" spans="44:70">
      <c r="AR1575" s="69">
        <f t="shared" si="607"/>
        <v>131</v>
      </c>
      <c r="AS1575" s="70">
        <f t="shared" si="611"/>
        <v>1572</v>
      </c>
      <c r="AT1575" s="71">
        <f t="shared" ca="1" si="615"/>
        <v>6.5631116360580666E-7</v>
      </c>
      <c r="AU1575" s="72">
        <f t="shared" ca="1" si="608"/>
        <v>9.059659612918658E-3</v>
      </c>
      <c r="AV1575" s="73">
        <f t="shared" ca="1" si="609"/>
        <v>1.0090596596129187</v>
      </c>
      <c r="AW1575" s="74">
        <f ca="1">PRODUCT(AV$4:AV1575)</f>
        <v>1340837.613037863</v>
      </c>
      <c r="BO1575" s="70">
        <f t="shared" si="613"/>
        <v>1572</v>
      </c>
      <c r="BP1575" s="171">
        <f t="shared" ca="1" si="612"/>
        <v>0.1143</v>
      </c>
      <c r="BQ1575" s="172">
        <f t="shared" ca="1" si="610"/>
        <v>9.059659612918658E-3</v>
      </c>
      <c r="BR1575" s="172">
        <f t="shared" ca="1" si="614"/>
        <v>7.4580246726101264E-7</v>
      </c>
    </row>
    <row r="1576" spans="44:70">
      <c r="AR1576" s="69">
        <f t="shared" si="607"/>
        <v>132</v>
      </c>
      <c r="AS1576" s="70">
        <f t="shared" si="611"/>
        <v>1573</v>
      </c>
      <c r="AT1576" s="71">
        <f t="shared" ca="1" si="615"/>
        <v>6.5036520786337946E-7</v>
      </c>
      <c r="AU1576" s="72">
        <f t="shared" ca="1" si="608"/>
        <v>9.059659612918658E-3</v>
      </c>
      <c r="AV1576" s="73">
        <f t="shared" ca="1" si="609"/>
        <v>1.0090596596129187</v>
      </c>
      <c r="AW1576" s="74">
        <f ca="1">PRODUCT(AV$4:AV1576)</f>
        <v>1352985.1454081845</v>
      </c>
      <c r="BO1576" s="70">
        <f t="shared" si="613"/>
        <v>1573</v>
      </c>
      <c r="BP1576" s="171">
        <f t="shared" ca="1" si="612"/>
        <v>0.1143</v>
      </c>
      <c r="BQ1576" s="172">
        <f t="shared" ca="1" si="610"/>
        <v>9.059659612918658E-3</v>
      </c>
      <c r="BR1576" s="172">
        <f t="shared" ca="1" si="614"/>
        <v>7.3910641472587158E-7</v>
      </c>
    </row>
    <row r="1577" spans="44:70">
      <c r="AR1577" s="69">
        <f t="shared" si="607"/>
        <v>132</v>
      </c>
      <c r="AS1577" s="70">
        <f t="shared" si="611"/>
        <v>1574</v>
      </c>
      <c r="AT1577" s="71">
        <f t="shared" ca="1" si="615"/>
        <v>6.4447312045605211E-7</v>
      </c>
      <c r="AU1577" s="72">
        <f t="shared" ca="1" si="608"/>
        <v>9.059659612918658E-3</v>
      </c>
      <c r="AV1577" s="73">
        <f t="shared" ca="1" si="609"/>
        <v>1.0090596596129187</v>
      </c>
      <c r="AW1577" s="74">
        <f ca="1">PRODUCT(AV$4:AV1577)</f>
        <v>1365242.7302869179</v>
      </c>
      <c r="BO1577" s="70">
        <f t="shared" si="613"/>
        <v>1574</v>
      </c>
      <c r="BP1577" s="171">
        <f t="shared" ca="1" si="612"/>
        <v>0.1143</v>
      </c>
      <c r="BQ1577" s="172">
        <f t="shared" ca="1" si="610"/>
        <v>9.059659612918658E-3</v>
      </c>
      <c r="BR1577" s="172">
        <f t="shared" ca="1" si="614"/>
        <v>7.3247048148708793E-7</v>
      </c>
    </row>
    <row r="1578" spans="44:70">
      <c r="AR1578" s="69">
        <f t="shared" si="607"/>
        <v>132</v>
      </c>
      <c r="AS1578" s="70">
        <f t="shared" si="611"/>
        <v>1575</v>
      </c>
      <c r="AT1578" s="71">
        <f t="shared" ca="1" si="615"/>
        <v>6.3863441335504478E-7</v>
      </c>
      <c r="AU1578" s="72">
        <f t="shared" ca="1" si="608"/>
        <v>9.059659612918658E-3</v>
      </c>
      <c r="AV1578" s="73">
        <f t="shared" ca="1" si="609"/>
        <v>1.0090596596129187</v>
      </c>
      <c r="AW1578" s="74">
        <f ca="1">PRODUCT(AV$4:AV1578)</f>
        <v>1377611.3647123291</v>
      </c>
      <c r="BO1578" s="70">
        <f t="shared" si="613"/>
        <v>1575</v>
      </c>
      <c r="BP1578" s="171">
        <f t="shared" ca="1" si="612"/>
        <v>0.1143</v>
      </c>
      <c r="BQ1578" s="172">
        <f t="shared" ca="1" si="610"/>
        <v>9.059659612918658E-3</v>
      </c>
      <c r="BR1578" s="172">
        <f t="shared" ca="1" si="614"/>
        <v>7.2589412777443512E-7</v>
      </c>
    </row>
    <row r="1579" spans="44:70">
      <c r="AR1579" s="69">
        <f t="shared" si="607"/>
        <v>132</v>
      </c>
      <c r="AS1579" s="70">
        <f t="shared" si="611"/>
        <v>1576</v>
      </c>
      <c r="AT1579" s="71">
        <f t="shared" ca="1" si="615"/>
        <v>6.328486029529521E-7</v>
      </c>
      <c r="AU1579" s="72">
        <f t="shared" ca="1" si="608"/>
        <v>9.059659612918658E-3</v>
      </c>
      <c r="AV1579" s="73">
        <f t="shared" ca="1" si="609"/>
        <v>1.0090596596129187</v>
      </c>
      <c r="AW1579" s="74">
        <f ca="1">PRODUCT(AV$4:AV1579)</f>
        <v>1390092.0547555112</v>
      </c>
      <c r="BO1579" s="70">
        <f t="shared" si="613"/>
        <v>1576</v>
      </c>
      <c r="BP1579" s="171">
        <f t="shared" ca="1" si="612"/>
        <v>0.1143</v>
      </c>
      <c r="BQ1579" s="172">
        <f t="shared" ca="1" si="610"/>
        <v>9.059659612918658E-3</v>
      </c>
      <c r="BR1579" s="172">
        <f t="shared" ca="1" si="614"/>
        <v>7.1937681866391578E-7</v>
      </c>
    </row>
    <row r="1580" spans="44:70">
      <c r="AR1580" s="69">
        <f t="shared" si="607"/>
        <v>132</v>
      </c>
      <c r="AS1580" s="70">
        <f t="shared" si="611"/>
        <v>1577</v>
      </c>
      <c r="AT1580" s="71">
        <f t="shared" ca="1" si="615"/>
        <v>6.2711521002368728E-7</v>
      </c>
      <c r="AU1580" s="72">
        <f t="shared" ca="1" si="608"/>
        <v>9.059659612918658E-3</v>
      </c>
      <c r="AV1580" s="73">
        <f t="shared" ca="1" si="609"/>
        <v>1.0090596596129187</v>
      </c>
      <c r="AW1580" s="74">
        <f ca="1">PRODUCT(AV$4:AV1580)</f>
        <v>1402685.8156022187</v>
      </c>
      <c r="BO1580" s="70">
        <f t="shared" si="613"/>
        <v>1577</v>
      </c>
      <c r="BP1580" s="171">
        <f t="shared" ca="1" si="612"/>
        <v>0.1143</v>
      </c>
      <c r="BQ1580" s="172">
        <f t="shared" ca="1" si="610"/>
        <v>9.059659612918658E-3</v>
      </c>
      <c r="BR1580" s="172">
        <f t="shared" ca="1" si="614"/>
        <v>7.1291802403425088E-7</v>
      </c>
    </row>
    <row r="1581" spans="44:70">
      <c r="AR1581" s="69">
        <f t="shared" si="607"/>
        <v>132</v>
      </c>
      <c r="AS1581" s="70">
        <f t="shared" si="611"/>
        <v>1578</v>
      </c>
      <c r="AT1581" s="71">
        <f t="shared" ca="1" si="615"/>
        <v>6.2143375968278866E-7</v>
      </c>
      <c r="AU1581" s="72">
        <f t="shared" ca="1" si="608"/>
        <v>9.059659612918658E-3</v>
      </c>
      <c r="AV1581" s="73">
        <f t="shared" ca="1" si="609"/>
        <v>1.0090596596129187</v>
      </c>
      <c r="AW1581" s="74">
        <f ca="1">PRODUCT(AV$4:AV1581)</f>
        <v>1415393.671635444</v>
      </c>
      <c r="BO1581" s="70">
        <f t="shared" si="613"/>
        <v>1578</v>
      </c>
      <c r="BP1581" s="171">
        <f t="shared" ca="1" si="612"/>
        <v>0.1143</v>
      </c>
      <c r="BQ1581" s="172">
        <f t="shared" ca="1" si="610"/>
        <v>9.059659612918658E-3</v>
      </c>
      <c r="BR1581" s="172">
        <f t="shared" ca="1" si="614"/>
        <v>7.0651721852375956E-7</v>
      </c>
    </row>
    <row r="1582" spans="44:70">
      <c r="AR1582" s="69">
        <f t="shared" si="607"/>
        <v>132</v>
      </c>
      <c r="AS1582" s="70">
        <f t="shared" si="611"/>
        <v>1579</v>
      </c>
      <c r="AT1582" s="71">
        <f t="shared" ca="1" si="615"/>
        <v>6.1580378134808634E-7</v>
      </c>
      <c r="AU1582" s="72">
        <f t="shared" ca="1" si="608"/>
        <v>9.059659612918658E-3</v>
      </c>
      <c r="AV1582" s="73">
        <f t="shared" ca="1" si="609"/>
        <v>1.0090596596129187</v>
      </c>
      <c r="AW1582" s="74">
        <f ca="1">PRODUCT(AV$4:AV1582)</f>
        <v>1428216.6565187403</v>
      </c>
      <c r="BO1582" s="70">
        <f t="shared" si="613"/>
        <v>1579</v>
      </c>
      <c r="BP1582" s="171">
        <f t="shared" ca="1" si="612"/>
        <v>0.1143</v>
      </c>
      <c r="BQ1582" s="172">
        <f t="shared" ca="1" si="610"/>
        <v>9.059659612918658E-3</v>
      </c>
      <c r="BR1582" s="172">
        <f t="shared" ca="1" si="614"/>
        <v>7.0017388148762564E-7</v>
      </c>
    </row>
    <row r="1583" spans="44:70">
      <c r="AR1583" s="69">
        <f t="shared" si="607"/>
        <v>132</v>
      </c>
      <c r="AS1583" s="70">
        <f t="shared" si="611"/>
        <v>1580</v>
      </c>
      <c r="AT1583" s="71">
        <f t="shared" ca="1" si="615"/>
        <v>6.1022480870072451E-7</v>
      </c>
      <c r="AU1583" s="72">
        <f t="shared" ca="1" si="608"/>
        <v>9.059659612918658E-3</v>
      </c>
      <c r="AV1583" s="73">
        <f t="shared" ca="1" si="609"/>
        <v>1.0090596596129187</v>
      </c>
      <c r="AW1583" s="74">
        <f ca="1">PRODUCT(AV$4:AV1583)</f>
        <v>1441155.8132803009</v>
      </c>
      <c r="BO1583" s="70">
        <f t="shared" si="613"/>
        <v>1580</v>
      </c>
      <c r="BP1583" s="171">
        <f t="shared" ca="1" si="612"/>
        <v>0.1143</v>
      </c>
      <c r="BQ1583" s="172">
        <f t="shared" ca="1" si="610"/>
        <v>9.059659612918658E-3</v>
      </c>
      <c r="BR1583" s="172">
        <f t="shared" ca="1" si="614"/>
        <v>6.9388749695554824E-7</v>
      </c>
    </row>
    <row r="1584" spans="44:70">
      <c r="AR1584" s="69">
        <f t="shared" si="607"/>
        <v>132</v>
      </c>
      <c r="AS1584" s="70">
        <f t="shared" si="611"/>
        <v>1581</v>
      </c>
      <c r="AT1584" s="71">
        <f t="shared" ca="1" si="615"/>
        <v>6.046963796465375E-7</v>
      </c>
      <c r="AU1584" s="72">
        <f t="shared" ca="1" si="608"/>
        <v>9.059659612918658E-3</v>
      </c>
      <c r="AV1584" s="73">
        <f t="shared" ca="1" si="609"/>
        <v>1.0090596596129187</v>
      </c>
      <c r="AW1584" s="74">
        <f ca="1">PRODUCT(AV$4:AV1584)</f>
        <v>1454212.1943977994</v>
      </c>
      <c r="BO1584" s="70">
        <f t="shared" si="613"/>
        <v>1581</v>
      </c>
      <c r="BP1584" s="171">
        <f t="shared" ca="1" si="612"/>
        <v>0.1143</v>
      </c>
      <c r="BQ1584" s="172">
        <f t="shared" ca="1" si="610"/>
        <v>9.059659612918658E-3</v>
      </c>
      <c r="BR1584" s="172">
        <f t="shared" ca="1" si="614"/>
        <v>6.8765755358977249E-7</v>
      </c>
    </row>
    <row r="1585" spans="44:70">
      <c r="AR1585" s="69">
        <f t="shared" si="607"/>
        <v>132</v>
      </c>
      <c r="AS1585" s="70">
        <f t="shared" si="611"/>
        <v>1582</v>
      </c>
      <c r="AT1585" s="71">
        <f t="shared" ca="1" si="615"/>
        <v>5.9921803627777568E-7</v>
      </c>
      <c r="AU1585" s="72">
        <f t="shared" ca="1" si="608"/>
        <v>9.059659612918658E-3</v>
      </c>
      <c r="AV1585" s="73">
        <f t="shared" ca="1" si="609"/>
        <v>1.0090596596129187</v>
      </c>
      <c r="AW1585" s="74">
        <f ca="1">PRODUCT(AV$4:AV1585)</f>
        <v>1467386.8618839991</v>
      </c>
      <c r="BO1585" s="70">
        <f t="shared" si="613"/>
        <v>1582</v>
      </c>
      <c r="BP1585" s="171">
        <f t="shared" ca="1" si="612"/>
        <v>0.1143</v>
      </c>
      <c r="BQ1585" s="172">
        <f t="shared" ca="1" si="610"/>
        <v>9.059659612918658E-3</v>
      </c>
      <c r="BR1585" s="172">
        <f t="shared" ca="1" si="614"/>
        <v>6.8148354464349715E-7</v>
      </c>
    </row>
    <row r="1586" spans="44:70">
      <c r="AR1586" s="69">
        <f t="shared" si="607"/>
        <v>132</v>
      </c>
      <c r="AS1586" s="70">
        <f t="shared" si="611"/>
        <v>1583</v>
      </c>
      <c r="AT1586" s="71">
        <f t="shared" ca="1" si="615"/>
        <v>5.9378932483517751E-7</v>
      </c>
      <c r="AU1586" s="72">
        <f t="shared" ca="1" si="608"/>
        <v>9.059659612918658E-3</v>
      </c>
      <c r="AV1586" s="73">
        <f t="shared" ca="1" si="609"/>
        <v>1.0090596596129187</v>
      </c>
      <c r="AW1586" s="74">
        <f ca="1">PRODUCT(AV$4:AV1586)</f>
        <v>1480680.8873731371</v>
      </c>
      <c r="BO1586" s="70">
        <f t="shared" si="613"/>
        <v>1583</v>
      </c>
      <c r="BP1586" s="171">
        <f t="shared" ca="1" si="612"/>
        <v>0.1143</v>
      </c>
      <c r="BQ1586" s="172">
        <f t="shared" ca="1" si="610"/>
        <v>9.059659612918658E-3</v>
      </c>
      <c r="BR1586" s="172">
        <f t="shared" ca="1" si="614"/>
        <v>6.7536496791965533E-7</v>
      </c>
    </row>
    <row r="1587" spans="44:70">
      <c r="AR1587" s="69">
        <f t="shared" si="607"/>
        <v>132</v>
      </c>
      <c r="AS1587" s="70">
        <f t="shared" si="611"/>
        <v>1584</v>
      </c>
      <c r="AT1587" s="71">
        <f t="shared" ca="1" si="615"/>
        <v>5.8840979567038604E-7</v>
      </c>
      <c r="AU1587" s="72">
        <f t="shared" ca="1" si="608"/>
        <v>9.059659612918658E-3</v>
      </c>
      <c r="AV1587" s="73">
        <f t="shared" ca="1" si="609"/>
        <v>1.0090596596129187</v>
      </c>
      <c r="AW1587" s="74">
        <f ca="1">PRODUCT(AV$4:AV1587)</f>
        <v>1494095.3522080921</v>
      </c>
      <c r="BO1587" s="70">
        <f t="shared" si="613"/>
        <v>1584</v>
      </c>
      <c r="BP1587" s="171">
        <f t="shared" ca="1" si="612"/>
        <v>0.1143</v>
      </c>
      <c r="BQ1587" s="172">
        <f t="shared" ca="1" si="610"/>
        <v>9.059659612918658E-3</v>
      </c>
      <c r="BR1587" s="172">
        <f t="shared" ca="1" si="614"/>
        <v>6.6930132573006578E-7</v>
      </c>
    </row>
    <row r="1588" spans="44:70">
      <c r="AR1588" s="69">
        <f t="shared" si="607"/>
        <v>133</v>
      </c>
      <c r="AS1588" s="70">
        <f t="shared" si="611"/>
        <v>1585</v>
      </c>
      <c r="AT1588" s="71">
        <f t="shared" ca="1" si="615"/>
        <v>5.8307900320870536E-7</v>
      </c>
      <c r="AU1588" s="72">
        <f t="shared" ca="1" si="608"/>
        <v>9.059659612918658E-3</v>
      </c>
      <c r="AV1588" s="73">
        <f t="shared" ca="1" si="609"/>
        <v>1.0090596596129187</v>
      </c>
      <c r="AW1588" s="74">
        <f ca="1">PRODUCT(AV$4:AV1588)</f>
        <v>1507631.3475283412</v>
      </c>
      <c r="BO1588" s="70">
        <f t="shared" si="613"/>
        <v>1585</v>
      </c>
      <c r="BP1588" s="171">
        <f t="shared" ca="1" si="612"/>
        <v>0.1143</v>
      </c>
      <c r="BQ1588" s="172">
        <f t="shared" ca="1" si="610"/>
        <v>9.059659612918658E-3</v>
      </c>
      <c r="BR1588" s="172">
        <f t="shared" ca="1" si="614"/>
        <v>6.6329212485495036E-7</v>
      </c>
    </row>
    <row r="1589" spans="44:70">
      <c r="AR1589" s="69">
        <f t="shared" si="607"/>
        <v>133</v>
      </c>
      <c r="AS1589" s="70">
        <f t="shared" si="611"/>
        <v>1586</v>
      </c>
      <c r="AT1589" s="71">
        <f t="shared" ca="1" si="615"/>
        <v>5.7779650591219458E-7</v>
      </c>
      <c r="AU1589" s="72">
        <f t="shared" ca="1" si="608"/>
        <v>9.059659612918658E-3</v>
      </c>
      <c r="AV1589" s="73">
        <f t="shared" ca="1" si="609"/>
        <v>1.0090596596129187</v>
      </c>
      <c r="AW1589" s="74">
        <f ca="1">PRODUCT(AV$4:AV1589)</f>
        <v>1521289.974358714</v>
      </c>
      <c r="BO1589" s="70">
        <f t="shared" si="613"/>
        <v>1586</v>
      </c>
      <c r="BP1589" s="171">
        <f t="shared" ca="1" si="612"/>
        <v>0.1143</v>
      </c>
      <c r="BQ1589" s="172">
        <f t="shared" ca="1" si="610"/>
        <v>9.059659612918658E-3</v>
      </c>
      <c r="BR1589" s="172">
        <f t="shared" ca="1" si="614"/>
        <v>6.5733687650281568E-7</v>
      </c>
    </row>
    <row r="1590" spans="44:70">
      <c r="AR1590" s="69">
        <f t="shared" si="607"/>
        <v>133</v>
      </c>
      <c r="AS1590" s="70">
        <f t="shared" si="611"/>
        <v>1587</v>
      </c>
      <c r="AT1590" s="71">
        <f t="shared" ca="1" si="615"/>
        <v>5.7256186624309632E-7</v>
      </c>
      <c r="AU1590" s="72">
        <f t="shared" ca="1" si="608"/>
        <v>9.059659612918658E-3</v>
      </c>
      <c r="AV1590" s="73">
        <f t="shared" ca="1" si="609"/>
        <v>1.0090596596129187</v>
      </c>
      <c r="AW1590" s="74">
        <f ca="1">PRODUCT(AV$4:AV1590)</f>
        <v>1535072.3436989496</v>
      </c>
      <c r="BO1590" s="70">
        <f t="shared" si="613"/>
        <v>1587</v>
      </c>
      <c r="BP1590" s="171">
        <f t="shared" ca="1" si="612"/>
        <v>0.1143</v>
      </c>
      <c r="BQ1590" s="172">
        <f t="shared" ca="1" si="610"/>
        <v>9.059659612918658E-3</v>
      </c>
      <c r="BR1590" s="172">
        <f t="shared" ca="1" si="614"/>
        <v>6.5143509627069433E-7</v>
      </c>
    </row>
    <row r="1591" spans="44:70">
      <c r="AR1591" s="69">
        <f t="shared" si="607"/>
        <v>133</v>
      </c>
      <c r="AS1591" s="70">
        <f t="shared" si="611"/>
        <v>1588</v>
      </c>
      <c r="AT1591" s="71">
        <f t="shared" ca="1" si="615"/>
        <v>5.6737465062759637E-7</v>
      </c>
      <c r="AU1591" s="72">
        <f t="shared" ca="1" si="608"/>
        <v>9.059659612918658E-3</v>
      </c>
      <c r="AV1591" s="73">
        <f t="shared" ca="1" si="609"/>
        <v>1.0090596596129187</v>
      </c>
      <c r="AW1591" s="74">
        <f ca="1">PRODUCT(AV$4:AV1591)</f>
        <v>1548979.5766140674</v>
      </c>
      <c r="BO1591" s="70">
        <f t="shared" si="613"/>
        <v>1588</v>
      </c>
      <c r="BP1591" s="171">
        <f t="shared" ca="1" si="612"/>
        <v>0.1143</v>
      </c>
      <c r="BQ1591" s="172">
        <f t="shared" ca="1" si="610"/>
        <v>9.059659612918658E-3</v>
      </c>
      <c r="BR1591" s="172">
        <f t="shared" ca="1" si="614"/>
        <v>6.4558630410474313E-7</v>
      </c>
    </row>
    <row r="1592" spans="44:70">
      <c r="AR1592" s="69">
        <f t="shared" si="607"/>
        <v>133</v>
      </c>
      <c r="AS1592" s="70">
        <f t="shared" si="611"/>
        <v>1589</v>
      </c>
      <c r="AT1592" s="71">
        <f t="shared" ca="1" si="615"/>
        <v>5.6223442941991166E-7</v>
      </c>
      <c r="AU1592" s="72">
        <f t="shared" ca="1" si="608"/>
        <v>9.059659612918658E-3</v>
      </c>
      <c r="AV1592" s="73">
        <f t="shared" ca="1" si="609"/>
        <v>1.0090596596129187</v>
      </c>
      <c r="AW1592" s="74">
        <f ca="1">PRODUCT(AV$4:AV1592)</f>
        <v>1563012.8043255538</v>
      </c>
      <c r="BO1592" s="70">
        <f t="shared" si="613"/>
        <v>1589</v>
      </c>
      <c r="BP1592" s="171">
        <f t="shared" ca="1" si="612"/>
        <v>0.1143</v>
      </c>
      <c r="BQ1592" s="172">
        <f t="shared" ca="1" si="610"/>
        <v>9.059659612918658E-3</v>
      </c>
      <c r="BR1592" s="172">
        <f t="shared" ca="1" si="614"/>
        <v>6.3979002426119576E-7</v>
      </c>
    </row>
    <row r="1593" spans="44:70">
      <c r="AR1593" s="69">
        <f t="shared" si="607"/>
        <v>133</v>
      </c>
      <c r="AS1593" s="70">
        <f t="shared" si="611"/>
        <v>1590</v>
      </c>
      <c r="AT1593" s="71">
        <f t="shared" ca="1" si="615"/>
        <v>5.5714077686670373E-7</v>
      </c>
      <c r="AU1593" s="72">
        <f t="shared" ca="1" si="608"/>
        <v>9.059659612918658E-3</v>
      </c>
      <c r="AV1593" s="73">
        <f t="shared" ca="1" si="609"/>
        <v>1.0090596596129187</v>
      </c>
      <c r="AW1593" s="74">
        <f ca="1">PRODUCT(AV$4:AV1593)</f>
        <v>1577173.1683033768</v>
      </c>
      <c r="BO1593" s="70">
        <f t="shared" si="613"/>
        <v>1590</v>
      </c>
      <c r="BP1593" s="171">
        <f t="shared" ca="1" si="612"/>
        <v>0.1143</v>
      </c>
      <c r="BQ1593" s="172">
        <f t="shared" ca="1" si="610"/>
        <v>9.059659612918658E-3</v>
      </c>
      <c r="BR1593" s="172">
        <f t="shared" ca="1" si="614"/>
        <v>6.34045785267665E-7</v>
      </c>
    </row>
    <row r="1594" spans="44:70">
      <c r="AR1594" s="69">
        <f t="shared" si="607"/>
        <v>133</v>
      </c>
      <c r="AS1594" s="70">
        <f t="shared" si="611"/>
        <v>1591</v>
      </c>
      <c r="AT1594" s="71">
        <f t="shared" ca="1" si="615"/>
        <v>5.5209327107181433E-7</v>
      </c>
      <c r="AU1594" s="72">
        <f t="shared" ca="1" si="608"/>
        <v>9.059659612918658E-3</v>
      </c>
      <c r="AV1594" s="73">
        <f t="shared" ca="1" si="609"/>
        <v>1.0090596596129187</v>
      </c>
      <c r="AW1594" s="74">
        <f ca="1">PRODUCT(AV$4:AV1594)</f>
        <v>1591461.8203588338</v>
      </c>
      <c r="BO1594" s="70">
        <f t="shared" si="613"/>
        <v>1591</v>
      </c>
      <c r="BP1594" s="171">
        <f t="shared" ca="1" si="612"/>
        <v>0.1143</v>
      </c>
      <c r="BQ1594" s="172">
        <f t="shared" ca="1" si="610"/>
        <v>9.059659612918658E-3</v>
      </c>
      <c r="BR1594" s="172">
        <f t="shared" ca="1" si="614"/>
        <v>6.2835311988479333E-7</v>
      </c>
    </row>
    <row r="1595" spans="44:70">
      <c r="AR1595" s="69">
        <f t="shared" si="607"/>
        <v>133</v>
      </c>
      <c r="AS1595" s="70">
        <f t="shared" si="611"/>
        <v>1592</v>
      </c>
      <c r="AT1595" s="71">
        <f t="shared" ca="1" si="615"/>
        <v>5.4709149396132085E-7</v>
      </c>
      <c r="AU1595" s="72">
        <f t="shared" ca="1" si="608"/>
        <v>9.059659612918658E-3</v>
      </c>
      <c r="AV1595" s="73">
        <f t="shared" ca="1" si="609"/>
        <v>1.0090596596129187</v>
      </c>
      <c r="AW1595" s="74">
        <f ca="1">PRODUCT(AV$4:AV1595)</f>
        <v>1605879.9227382408</v>
      </c>
      <c r="BO1595" s="70">
        <f t="shared" si="613"/>
        <v>1592</v>
      </c>
      <c r="BP1595" s="171">
        <f t="shared" ca="1" si="612"/>
        <v>0.1143</v>
      </c>
      <c r="BQ1595" s="172">
        <f t="shared" ca="1" si="610"/>
        <v>9.059659612918658E-3</v>
      </c>
      <c r="BR1595" s="172">
        <f t="shared" ca="1" si="614"/>
        <v>6.2271156506824715E-7</v>
      </c>
    </row>
    <row r="1596" spans="44:70">
      <c r="AR1596" s="69">
        <f t="shared" si="607"/>
        <v>133</v>
      </c>
      <c r="AS1596" s="70">
        <f t="shared" si="611"/>
        <v>1593</v>
      </c>
      <c r="AT1596" s="71">
        <f t="shared" ca="1" si="615"/>
        <v>5.4213503124890813E-7</v>
      </c>
      <c r="AU1596" s="72">
        <f t="shared" ca="1" si="608"/>
        <v>9.059659612918658E-3</v>
      </c>
      <c r="AV1596" s="73">
        <f t="shared" ca="1" si="609"/>
        <v>1.0090596596129187</v>
      </c>
      <c r="AW1596" s="74">
        <f ca="1">PRODUCT(AV$4:AV1596)</f>
        <v>1620428.6482174695</v>
      </c>
      <c r="BO1596" s="70">
        <f t="shared" si="613"/>
        <v>1593</v>
      </c>
      <c r="BP1596" s="171">
        <f t="shared" ca="1" si="612"/>
        <v>0.1143</v>
      </c>
      <c r="BQ1596" s="172">
        <f t="shared" ca="1" si="610"/>
        <v>9.059659612918658E-3</v>
      </c>
      <c r="BR1596" s="172">
        <f t="shared" ca="1" si="614"/>
        <v>6.1712066193105276E-7</v>
      </c>
    </row>
    <row r="1597" spans="44:70">
      <c r="AR1597" s="69">
        <f t="shared" si="607"/>
        <v>133</v>
      </c>
      <c r="AS1597" s="70">
        <f t="shared" si="611"/>
        <v>1594</v>
      </c>
      <c r="AT1597" s="71">
        <f t="shared" ca="1" si="615"/>
        <v>5.3722347240155401E-7</v>
      </c>
      <c r="AU1597" s="72">
        <f t="shared" ca="1" si="608"/>
        <v>9.059659612918658E-3</v>
      </c>
      <c r="AV1597" s="73">
        <f t="shared" ca="1" si="609"/>
        <v>1.0090596596129187</v>
      </c>
      <c r="AW1597" s="74">
        <f ca="1">PRODUCT(AV$4:AV1597)</f>
        <v>1635109.1801973416</v>
      </c>
      <c r="BO1597" s="70">
        <f t="shared" si="613"/>
        <v>1594</v>
      </c>
      <c r="BP1597" s="171">
        <f t="shared" ca="1" si="612"/>
        <v>0.1143</v>
      </c>
      <c r="BQ1597" s="172">
        <f t="shared" ca="1" si="610"/>
        <v>9.059659612918658E-3</v>
      </c>
      <c r="BR1597" s="172">
        <f t="shared" ca="1" si="614"/>
        <v>6.1157995570627007E-7</v>
      </c>
    </row>
    <row r="1598" spans="44:70">
      <c r="AR1598" s="69">
        <f t="shared" si="607"/>
        <v>133</v>
      </c>
      <c r="AS1598" s="70">
        <f t="shared" si="611"/>
        <v>1595</v>
      </c>
      <c r="AT1598" s="71">
        <f t="shared" ca="1" si="615"/>
        <v>5.3235641060552568E-7</v>
      </c>
      <c r="AU1598" s="72">
        <f t="shared" ca="1" si="608"/>
        <v>9.059659612918658E-3</v>
      </c>
      <c r="AV1598" s="73">
        <f t="shared" ca="1" si="609"/>
        <v>1.0090596596129187</v>
      </c>
      <c r="AW1598" s="74">
        <f ca="1">PRODUCT(AV$4:AV1598)</f>
        <v>1649922.7127998881</v>
      </c>
      <c r="BO1598" s="70">
        <f t="shared" si="613"/>
        <v>1595</v>
      </c>
      <c r="BP1598" s="171">
        <f t="shared" ca="1" si="612"/>
        <v>0.1143</v>
      </c>
      <c r="BQ1598" s="172">
        <f t="shared" ca="1" si="610"/>
        <v>9.059659612918658E-3</v>
      </c>
      <c r="BR1598" s="172">
        <f t="shared" ca="1" si="614"/>
        <v>6.0608899571000176E-7</v>
      </c>
    </row>
    <row r="1599" spans="44:70">
      <c r="AR1599" s="69">
        <f t="shared" si="607"/>
        <v>133</v>
      </c>
      <c r="AS1599" s="70">
        <f t="shared" si="611"/>
        <v>1596</v>
      </c>
      <c r="AT1599" s="71">
        <f t="shared" ca="1" si="615"/>
        <v>5.2753344273268446E-7</v>
      </c>
      <c r="AU1599" s="72">
        <f t="shared" ca="1" si="608"/>
        <v>9.059659612918658E-3</v>
      </c>
      <c r="AV1599" s="73">
        <f t="shared" ca="1" si="609"/>
        <v>1.0090596596129187</v>
      </c>
      <c r="AW1599" s="74">
        <f ca="1">PRODUCT(AV$4:AV1599)</f>
        <v>1664870.4509654786</v>
      </c>
      <c r="BO1599" s="70">
        <f t="shared" si="613"/>
        <v>1596</v>
      </c>
      <c r="BP1599" s="171">
        <f t="shared" ca="1" si="612"/>
        <v>0.1143</v>
      </c>
      <c r="BQ1599" s="172">
        <f t="shared" ca="1" si="610"/>
        <v>9.059659612918658E-3</v>
      </c>
      <c r="BR1599" s="172">
        <f t="shared" ca="1" si="614"/>
        <v>6.0064733530473428E-7</v>
      </c>
    </row>
    <row r="1600" spans="44:70">
      <c r="AR1600" s="69">
        <f t="shared" si="607"/>
        <v>134</v>
      </c>
      <c r="AS1600" s="70">
        <f t="shared" si="611"/>
        <v>1597</v>
      </c>
      <c r="AT1600" s="71">
        <f t="shared" ca="1" si="615"/>
        <v>5.2275416930709526E-7</v>
      </c>
      <c r="AU1600" s="72">
        <f t="shared" ca="1" si="608"/>
        <v>9.059659612918658E-3</v>
      </c>
      <c r="AV1600" s="73">
        <f t="shared" ca="1" si="609"/>
        <v>1.0090596596129187</v>
      </c>
      <c r="AW1600" s="74">
        <f ca="1">PRODUCT(AV$4:AV1600)</f>
        <v>1679953.6105508322</v>
      </c>
      <c r="BO1600" s="70">
        <f t="shared" si="613"/>
        <v>1597</v>
      </c>
      <c r="BP1600" s="171">
        <f t="shared" ca="1" si="612"/>
        <v>0.1143</v>
      </c>
      <c r="BQ1600" s="172">
        <f t="shared" ca="1" si="610"/>
        <v>9.059659612918658E-3</v>
      </c>
      <c r="BR1600" s="172">
        <f t="shared" ca="1" si="614"/>
        <v>5.9525453186300816E-7</v>
      </c>
    </row>
    <row r="1601" spans="44:70">
      <c r="AR1601" s="69">
        <f t="shared" si="607"/>
        <v>134</v>
      </c>
      <c r="AS1601" s="70">
        <f t="shared" si="611"/>
        <v>1598</v>
      </c>
      <c r="AT1601" s="71">
        <f t="shared" ca="1" si="615"/>
        <v>5.180181944719389E-7</v>
      </c>
      <c r="AU1601" s="72">
        <f t="shared" ca="1" si="608"/>
        <v>9.059659612918658E-3</v>
      </c>
      <c r="AV1601" s="73">
        <f t="shared" ca="1" si="609"/>
        <v>1.0090596596129187</v>
      </c>
      <c r="AW1601" s="74">
        <f ca="1">PRODUCT(AV$4:AV1601)</f>
        <v>1695173.4184279165</v>
      </c>
      <c r="BO1601" s="70">
        <f t="shared" si="613"/>
        <v>1598</v>
      </c>
      <c r="BP1601" s="171">
        <f t="shared" ca="1" si="612"/>
        <v>0.1143</v>
      </c>
      <c r="BQ1601" s="172">
        <f t="shared" ca="1" si="610"/>
        <v>9.059659612918658E-3</v>
      </c>
      <c r="BR1601" s="172">
        <f t="shared" ca="1" si="614"/>
        <v>5.8991014673141466E-7</v>
      </c>
    </row>
    <row r="1602" spans="44:70">
      <c r="AR1602" s="69">
        <f t="shared" si="607"/>
        <v>134</v>
      </c>
      <c r="AS1602" s="70">
        <f t="shared" si="611"/>
        <v>1599</v>
      </c>
      <c r="AT1602" s="71">
        <f t="shared" ca="1" si="615"/>
        <v>5.1332512595672446E-7</v>
      </c>
      <c r="AU1602" s="72">
        <f t="shared" ca="1" si="608"/>
        <v>9.059659612918658E-3</v>
      </c>
      <c r="AV1602" s="73">
        <f t="shared" ca="1" si="609"/>
        <v>1.0090596596129187</v>
      </c>
      <c r="AW1602" s="74">
        <f ca="1">PRODUCT(AV$4:AV1602)</f>
        <v>1710531.1125837411</v>
      </c>
      <c r="BO1602" s="70">
        <f t="shared" si="613"/>
        <v>1599</v>
      </c>
      <c r="BP1602" s="171">
        <f t="shared" ca="1" si="612"/>
        <v>0.1143</v>
      </c>
      <c r="BQ1602" s="172">
        <f t="shared" ca="1" si="610"/>
        <v>9.059659612918658E-3</v>
      </c>
      <c r="BR1602" s="172">
        <f t="shared" ca="1" si="614"/>
        <v>5.8461374519491517E-7</v>
      </c>
    </row>
    <row r="1603" spans="44:70">
      <c r="AR1603" s="69">
        <f t="shared" si="607"/>
        <v>134</v>
      </c>
      <c r="AS1603" s="70">
        <f t="shared" si="611"/>
        <v>1600</v>
      </c>
      <c r="AT1603" s="71">
        <f t="shared" ca="1" si="615"/>
        <v>5.0867457504479797E-7</v>
      </c>
      <c r="AU1603" s="72">
        <f t="shared" ca="1" si="608"/>
        <v>9.059659612918658E-3</v>
      </c>
      <c r="AV1603" s="73">
        <f t="shared" ca="1" si="609"/>
        <v>1.0090596596129187</v>
      </c>
      <c r="AW1603" s="74">
        <f ca="1">PRODUCT(AV$4:AV1603)</f>
        <v>1726027.9422210569</v>
      </c>
      <c r="BO1603" s="70">
        <f t="shared" si="613"/>
        <v>1600</v>
      </c>
      <c r="BP1603" s="171">
        <f t="shared" ca="1" si="612"/>
        <v>0.1143</v>
      </c>
      <c r="BQ1603" s="172">
        <f t="shared" ca="1" si="610"/>
        <v>9.059659612918658E-3</v>
      </c>
      <c r="BR1603" s="172">
        <f t="shared" ca="1" si="614"/>
        <v>5.7936489644148145E-7</v>
      </c>
    </row>
    <row r="1604" spans="44:70">
      <c r="AR1604" s="69">
        <f t="shared" si="607"/>
        <v>134</v>
      </c>
      <c r="AS1604" s="70">
        <f t="shared" si="611"/>
        <v>1601</v>
      </c>
      <c r="AT1604" s="71">
        <f t="shared" ca="1" si="615"/>
        <v>5.0406615654114608E-7</v>
      </c>
      <c r="AU1604" s="72">
        <f t="shared" ca="1" si="608"/>
        <v>9.059659612918658E-3</v>
      </c>
      <c r="AV1604" s="73">
        <f t="shared" ca="1" si="609"/>
        <v>1.0090596596129187</v>
      </c>
      <c r="AW1604" s="74">
        <f ca="1">PRODUCT(AV$4:AV1604)</f>
        <v>1741665.1678599662</v>
      </c>
      <c r="BO1604" s="70">
        <f t="shared" si="613"/>
        <v>1601</v>
      </c>
      <c r="BP1604" s="171">
        <f t="shared" ca="1" si="612"/>
        <v>0.1143</v>
      </c>
      <c r="BQ1604" s="172">
        <f t="shared" ca="1" si="610"/>
        <v>9.059659612918658E-3</v>
      </c>
      <c r="BR1604" s="172">
        <f t="shared" ca="1" si="614"/>
        <v>5.741631735270532E-7</v>
      </c>
    </row>
    <row r="1605" spans="44:70">
      <c r="AR1605" s="69">
        <f t="shared" ref="AR1605:AR1668" si="616">ROUNDDOWN((AS1605-1)/12,0)+1</f>
        <v>134</v>
      </c>
      <c r="AS1605" s="70">
        <f t="shared" si="611"/>
        <v>1602</v>
      </c>
      <c r="AT1605" s="71">
        <f t="shared" ca="1" si="615"/>
        <v>4.9949948874049112E-7</v>
      </c>
      <c r="AU1605" s="72">
        <f t="shared" ref="AU1605:AU1668" ca="1" si="617">IF($AU$2="Yes",BQ1605,((1+$AH$21)^(1/12))-1)</f>
        <v>9.059659612918658E-3</v>
      </c>
      <c r="AV1605" s="73">
        <f t="shared" ref="AV1605:AV1668" ca="1" si="618">(1+AU1605)</f>
        <v>1.0090596596129187</v>
      </c>
      <c r="AW1605" s="74">
        <f ca="1">PRODUCT(AV$4:AV1605)</f>
        <v>1757444.0614404543</v>
      </c>
      <c r="BO1605" s="70">
        <f t="shared" si="613"/>
        <v>1602</v>
      </c>
      <c r="BP1605" s="171">
        <f t="shared" ca="1" si="612"/>
        <v>0.1143</v>
      </c>
      <c r="BQ1605" s="172">
        <f t="shared" ref="BQ1605:BQ1668" ca="1" si="619">(1+BP1605)^(1/12)-1</f>
        <v>9.059659612918658E-3</v>
      </c>
      <c r="BR1605" s="172">
        <f t="shared" ca="1" si="614"/>
        <v>5.6900815334081007E-7</v>
      </c>
    </row>
    <row r="1606" spans="44:70">
      <c r="AR1606" s="69">
        <f t="shared" si="616"/>
        <v>134</v>
      </c>
      <c r="AS1606" s="70">
        <f t="shared" ref="AS1606:AS1669" si="620">AS1605+1</f>
        <v>1603</v>
      </c>
      <c r="AT1606" s="71">
        <f t="shared" ca="1" si="615"/>
        <v>4.9497419339567536E-7</v>
      </c>
      <c r="AU1606" s="72">
        <f t="shared" ca="1" si="617"/>
        <v>9.059659612918658E-3</v>
      </c>
      <c r="AV1606" s="73">
        <f t="shared" ca="1" si="618"/>
        <v>1.0090596596129187</v>
      </c>
      <c r="AW1606" s="74">
        <f ca="1">PRODUCT(AV$4:AV1606)</f>
        <v>1773365.9064258502</v>
      </c>
      <c r="BO1606" s="70">
        <f t="shared" si="613"/>
        <v>1603</v>
      </c>
      <c r="BP1606" s="171">
        <f t="shared" ca="1" si="612"/>
        <v>0.1143</v>
      </c>
      <c r="BQ1606" s="172">
        <f t="shared" ca="1" si="619"/>
        <v>9.059659612918658E-3</v>
      </c>
      <c r="BR1606" s="172">
        <f t="shared" ca="1" si="614"/>
        <v>5.6389941657075559E-7</v>
      </c>
    </row>
    <row r="1607" spans="44:70">
      <c r="AR1607" s="69">
        <f t="shared" si="616"/>
        <v>134</v>
      </c>
      <c r="AS1607" s="70">
        <f t="shared" si="620"/>
        <v>1604</v>
      </c>
      <c r="AT1607" s="71">
        <f t="shared" ca="1" si="615"/>
        <v>4.9048989568633162E-7</v>
      </c>
      <c r="AU1607" s="72">
        <f t="shared" ca="1" si="617"/>
        <v>9.059659612918658E-3</v>
      </c>
      <c r="AV1607" s="73">
        <f t="shared" ca="1" si="618"/>
        <v>1.0090596596129187</v>
      </c>
      <c r="AW1607" s="74">
        <f ca="1">PRODUCT(AV$4:AV1607)</f>
        <v>1789431.9979072234</v>
      </c>
      <c r="BO1607" s="70">
        <f t="shared" si="613"/>
        <v>1604</v>
      </c>
      <c r="BP1607" s="171">
        <f t="shared" ca="1" si="612"/>
        <v>0.1143</v>
      </c>
      <c r="BQ1607" s="172">
        <f t="shared" ca="1" si="619"/>
        <v>9.059659612918658E-3</v>
      </c>
      <c r="BR1607" s="172">
        <f t="shared" ca="1" si="614"/>
        <v>5.5883654766961032E-7</v>
      </c>
    </row>
    <row r="1608" spans="44:70">
      <c r="AR1608" s="69">
        <f t="shared" si="616"/>
        <v>134</v>
      </c>
      <c r="AS1608" s="70">
        <f t="shared" si="620"/>
        <v>1605</v>
      </c>
      <c r="AT1608" s="71">
        <f t="shared" ca="1" si="615"/>
        <v>4.8604622418783745E-7</v>
      </c>
      <c r="AU1608" s="72">
        <f t="shared" ca="1" si="617"/>
        <v>9.059659612918658E-3</v>
      </c>
      <c r="AV1608" s="73">
        <f t="shared" ca="1" si="618"/>
        <v>1.0090596596129187</v>
      </c>
      <c r="AW1608" s="74">
        <f ca="1">PRODUCT(AV$4:AV1608)</f>
        <v>1805643.6427087279</v>
      </c>
      <c r="BO1608" s="70">
        <f t="shared" si="613"/>
        <v>1605</v>
      </c>
      <c r="BP1608" s="171">
        <f t="shared" ref="BP1608:BP1671" ca="1" si="621">VLOOKUP(BO1608,$BT$4:$BX$13,5,TRUE)/100</f>
        <v>0.1143</v>
      </c>
      <c r="BQ1608" s="172">
        <f t="shared" ca="1" si="619"/>
        <v>9.059659612918658E-3</v>
      </c>
      <c r="BR1608" s="172">
        <f t="shared" ca="1" si="614"/>
        <v>5.5381913482101088E-7</v>
      </c>
    </row>
    <row r="1609" spans="44:70">
      <c r="AR1609" s="69">
        <f t="shared" si="616"/>
        <v>134</v>
      </c>
      <c r="AS1609" s="70">
        <f t="shared" si="620"/>
        <v>1606</v>
      </c>
      <c r="AT1609" s="71">
        <f t="shared" ca="1" si="615"/>
        <v>4.8164281084055129E-7</v>
      </c>
      <c r="AU1609" s="72">
        <f t="shared" ca="1" si="617"/>
        <v>9.059659612918658E-3</v>
      </c>
      <c r="AV1609" s="73">
        <f t="shared" ca="1" si="618"/>
        <v>1.0090596596129187</v>
      </c>
      <c r="AW1609" s="74">
        <f ca="1">PRODUCT(AV$4:AV1609)</f>
        <v>1822002.1594938994</v>
      </c>
      <c r="BO1609" s="70">
        <f t="shared" si="613"/>
        <v>1606</v>
      </c>
      <c r="BP1609" s="171">
        <f t="shared" ca="1" si="621"/>
        <v>0.1143</v>
      </c>
      <c r="BQ1609" s="172">
        <f t="shared" ca="1" si="619"/>
        <v>9.059659612918658E-3</v>
      </c>
      <c r="BR1609" s="172">
        <f t="shared" ca="1" si="614"/>
        <v>5.4884676990601257E-7</v>
      </c>
    </row>
    <row r="1610" spans="44:70">
      <c r="AR1610" s="69">
        <f t="shared" si="616"/>
        <v>134</v>
      </c>
      <c r="AS1610" s="70">
        <f t="shared" si="620"/>
        <v>1607</v>
      </c>
      <c r="AT1610" s="71">
        <f t="shared" ca="1" si="615"/>
        <v>4.7727929091932648E-7</v>
      </c>
      <c r="AU1610" s="72">
        <f t="shared" ca="1" si="617"/>
        <v>9.059659612918658E-3</v>
      </c>
      <c r="AV1610" s="73">
        <f t="shared" ca="1" si="618"/>
        <v>1.0090596596129187</v>
      </c>
      <c r="AW1610" s="74">
        <f ca="1">PRODUCT(AV$4:AV1610)</f>
        <v>1838508.8788729168</v>
      </c>
      <c r="BO1610" s="70">
        <f t="shared" si="613"/>
        <v>1607</v>
      </c>
      <c r="BP1610" s="171">
        <f t="shared" ca="1" si="621"/>
        <v>0.1143</v>
      </c>
      <c r="BQ1610" s="172">
        <f t="shared" ca="1" si="619"/>
        <v>9.059659612918658E-3</v>
      </c>
      <c r="BR1610" s="172">
        <f t="shared" ca="1" si="614"/>
        <v>5.4391904846989275E-7</v>
      </c>
    </row>
    <row r="1611" spans="44:70">
      <c r="AR1611" s="69">
        <f t="shared" si="616"/>
        <v>134</v>
      </c>
      <c r="AS1611" s="70">
        <f t="shared" si="620"/>
        <v>1608</v>
      </c>
      <c r="AT1611" s="71">
        <f t="shared" ca="1" si="615"/>
        <v>4.7295530300330219E-7</v>
      </c>
      <c r="AU1611" s="72">
        <f t="shared" ca="1" si="617"/>
        <v>9.059659612918658E-3</v>
      </c>
      <c r="AV1611" s="73">
        <f t="shared" ca="1" si="618"/>
        <v>1.0090596596129187</v>
      </c>
      <c r="AW1611" s="74">
        <f ca="1">PRODUCT(AV$4:AV1611)</f>
        <v>1855165.1435108341</v>
      </c>
      <c r="BO1611" s="70">
        <f t="shared" si="613"/>
        <v>1608</v>
      </c>
      <c r="BP1611" s="171">
        <f t="shared" ca="1" si="621"/>
        <v>0.1143</v>
      </c>
      <c r="BQ1611" s="172">
        <f t="shared" ca="1" si="619"/>
        <v>9.059659612918658E-3</v>
      </c>
      <c r="BR1611" s="172">
        <f t="shared" ca="1" si="614"/>
        <v>5.3903556968925242E-7</v>
      </c>
    </row>
    <row r="1612" spans="44:70">
      <c r="AR1612" s="69">
        <f t="shared" si="616"/>
        <v>135</v>
      </c>
      <c r="AS1612" s="70">
        <f t="shared" si="620"/>
        <v>1609</v>
      </c>
      <c r="AT1612" s="71">
        <f t="shared" ca="1" si="615"/>
        <v>4.6867048894596745E-7</v>
      </c>
      <c r="AU1612" s="72">
        <f t="shared" ca="1" si="617"/>
        <v>9.059659612918658E-3</v>
      </c>
      <c r="AV1612" s="73">
        <f t="shared" ca="1" si="618"/>
        <v>1.0090596596129187</v>
      </c>
      <c r="AW1612" s="74">
        <f ca="1">PRODUCT(AV$4:AV1612)</f>
        <v>1871972.3082367936</v>
      </c>
      <c r="BO1612" s="70">
        <f t="shared" si="613"/>
        <v>1609</v>
      </c>
      <c r="BP1612" s="171">
        <f t="shared" ca="1" si="621"/>
        <v>0.1143</v>
      </c>
      <c r="BQ1612" s="172">
        <f t="shared" ca="1" si="619"/>
        <v>9.059659612918658E-3</v>
      </c>
      <c r="BR1612" s="172">
        <f t="shared" ca="1" si="614"/>
        <v>5.3419593633941296E-7</v>
      </c>
    </row>
    <row r="1613" spans="44:70">
      <c r="AR1613" s="69">
        <f t="shared" si="616"/>
        <v>135</v>
      </c>
      <c r="AS1613" s="70">
        <f t="shared" si="620"/>
        <v>1610</v>
      </c>
      <c r="AT1613" s="71">
        <f t="shared" ca="1" si="615"/>
        <v>4.6442449384549682E-7</v>
      </c>
      <c r="AU1613" s="72">
        <f t="shared" ca="1" si="617"/>
        <v>9.059659612918658E-3</v>
      </c>
      <c r="AV1613" s="73">
        <f t="shared" ca="1" si="618"/>
        <v>1.0090596596129187</v>
      </c>
      <c r="AW1613" s="74">
        <f ca="1">PRODUCT(AV$4:AV1613)</f>
        <v>1888931.7401542286</v>
      </c>
      <c r="BO1613" s="70">
        <f t="shared" si="613"/>
        <v>1610</v>
      </c>
      <c r="BP1613" s="171">
        <f t="shared" ca="1" si="621"/>
        <v>0.1143</v>
      </c>
      <c r="BQ1613" s="172">
        <f t="shared" ca="1" si="619"/>
        <v>9.059659612918658E-3</v>
      </c>
      <c r="BR1613" s="172">
        <f t="shared" ca="1" si="614"/>
        <v>5.2939975476210564E-7</v>
      </c>
    </row>
    <row r="1614" spans="44:70">
      <c r="AR1614" s="69">
        <f t="shared" si="616"/>
        <v>135</v>
      </c>
      <c r="AS1614" s="70">
        <f t="shared" si="620"/>
        <v>1611</v>
      </c>
      <c r="AT1614" s="71">
        <f t="shared" ca="1" si="615"/>
        <v>4.6021696601535457E-7</v>
      </c>
      <c r="AU1614" s="72">
        <f t="shared" ca="1" si="617"/>
        <v>9.059659612918658E-3</v>
      </c>
      <c r="AV1614" s="73">
        <f t="shared" ca="1" si="618"/>
        <v>1.0090596596129187</v>
      </c>
      <c r="AW1614" s="74">
        <f ca="1">PRODUCT(AV$4:AV1614)</f>
        <v>1906044.8187520641</v>
      </c>
      <c r="BO1614" s="70">
        <f t="shared" si="613"/>
        <v>1611</v>
      </c>
      <c r="BP1614" s="171">
        <f t="shared" ca="1" si="621"/>
        <v>0.1143</v>
      </c>
      <c r="BQ1614" s="172">
        <f t="shared" ca="1" si="619"/>
        <v>9.059659612918658E-3</v>
      </c>
      <c r="BR1614" s="172">
        <f t="shared" ca="1" si="614"/>
        <v>5.246466348334513E-7</v>
      </c>
    </row>
    <row r="1615" spans="44:70">
      <c r="AR1615" s="69">
        <f t="shared" si="616"/>
        <v>135</v>
      </c>
      <c r="AS1615" s="70">
        <f t="shared" si="620"/>
        <v>1612</v>
      </c>
      <c r="AT1615" s="71">
        <f t="shared" ref="AT1615:AT1678" ca="1" si="622">(1-AU1615)*AT1614</f>
        <v>4.5604755695516532E-7</v>
      </c>
      <c r="AU1615" s="72">
        <f t="shared" ca="1" si="617"/>
        <v>9.059659612918658E-3</v>
      </c>
      <c r="AV1615" s="73">
        <f t="shared" ca="1" si="618"/>
        <v>1.0090596596129187</v>
      </c>
      <c r="AW1615" s="74">
        <f ca="1">PRODUCT(AV$4:AV1615)</f>
        <v>1923312.9360169251</v>
      </c>
      <c r="BO1615" s="70">
        <f t="shared" si="613"/>
        <v>1612</v>
      </c>
      <c r="BP1615" s="171">
        <f t="shared" ca="1" si="621"/>
        <v>0.1143</v>
      </c>
      <c r="BQ1615" s="172">
        <f t="shared" ca="1" si="619"/>
        <v>9.059659612918658E-3</v>
      </c>
      <c r="BR1615" s="172">
        <f t="shared" ca="1" si="614"/>
        <v>5.199361899322275E-7</v>
      </c>
    </row>
    <row r="1616" spans="44:70">
      <c r="AR1616" s="69">
        <f t="shared" si="616"/>
        <v>135</v>
      </c>
      <c r="AS1616" s="70">
        <f t="shared" si="620"/>
        <v>1613</v>
      </c>
      <c r="AT1616" s="71">
        <f t="shared" ca="1" si="622"/>
        <v>4.5191592132184839E-7</v>
      </c>
      <c r="AU1616" s="72">
        <f t="shared" ca="1" si="617"/>
        <v>9.059659612918658E-3</v>
      </c>
      <c r="AV1616" s="73">
        <f t="shared" ca="1" si="618"/>
        <v>1.0090596596129187</v>
      </c>
      <c r="AW1616" s="74">
        <f ca="1">PRODUCT(AV$4:AV1616)</f>
        <v>1940737.4965463616</v>
      </c>
      <c r="BO1616" s="70">
        <f t="shared" si="613"/>
        <v>1613</v>
      </c>
      <c r="BP1616" s="171">
        <f t="shared" ca="1" si="621"/>
        <v>0.1143</v>
      </c>
      <c r="BQ1616" s="172">
        <f t="shared" ca="1" si="619"/>
        <v>9.059659612918658E-3</v>
      </c>
      <c r="BR1616" s="172">
        <f t="shared" ca="1" si="614"/>
        <v>5.1526803690842045E-7</v>
      </c>
    </row>
    <row r="1617" spans="44:70">
      <c r="AR1617" s="69">
        <f t="shared" si="616"/>
        <v>135</v>
      </c>
      <c r="AS1617" s="70">
        <f t="shared" si="620"/>
        <v>1614</v>
      </c>
      <c r="AT1617" s="71">
        <f t="shared" ca="1" si="622"/>
        <v>4.4782171690101391E-7</v>
      </c>
      <c r="AU1617" s="72">
        <f t="shared" ca="1" si="617"/>
        <v>9.059659612918658E-3</v>
      </c>
      <c r="AV1617" s="73">
        <f t="shared" ca="1" si="618"/>
        <v>1.0090596596129187</v>
      </c>
      <c r="AW1617" s="74">
        <f ca="1">PRODUCT(AV$4:AV1617)</f>
        <v>1958319.9176630995</v>
      </c>
      <c r="BO1617" s="70">
        <f t="shared" si="613"/>
        <v>1614</v>
      </c>
      <c r="BP1617" s="171">
        <f t="shared" ca="1" si="621"/>
        <v>0.1143</v>
      </c>
      <c r="BQ1617" s="172">
        <f t="shared" ca="1" si="619"/>
        <v>9.059659612918658E-3</v>
      </c>
      <c r="BR1617" s="172">
        <f t="shared" ca="1" si="614"/>
        <v>5.1064179605205931E-7</v>
      </c>
    </row>
    <row r="1618" spans="44:70">
      <c r="AR1618" s="69">
        <f t="shared" si="616"/>
        <v>135</v>
      </c>
      <c r="AS1618" s="70">
        <f t="shared" si="620"/>
        <v>1615</v>
      </c>
      <c r="AT1618" s="71">
        <f t="shared" ca="1" si="622"/>
        <v>4.4376460457861792E-7</v>
      </c>
      <c r="AU1618" s="72">
        <f t="shared" ca="1" si="617"/>
        <v>9.059659612918658E-3</v>
      </c>
      <c r="AV1618" s="73">
        <f t="shared" ca="1" si="618"/>
        <v>1.0090596596129187</v>
      </c>
      <c r="AW1618" s="74">
        <f ca="1">PRODUCT(AV$4:AV1618)</f>
        <v>1976061.629530326</v>
      </c>
      <c r="BO1618" s="70">
        <f t="shared" ref="BO1618:BO1681" si="623">BO1617+1</f>
        <v>1615</v>
      </c>
      <c r="BP1618" s="171">
        <f t="shared" ca="1" si="621"/>
        <v>0.1143</v>
      </c>
      <c r="BQ1618" s="172">
        <f t="shared" ca="1" si="619"/>
        <v>9.059659612918658E-3</v>
      </c>
      <c r="BR1618" s="172">
        <f t="shared" ref="BR1618:BR1681" ca="1" si="624">BR1617/(1+BQ1618)</f>
        <v>5.0605709106233083E-7</v>
      </c>
    </row>
    <row r="1619" spans="44:70">
      <c r="AR1619" s="69">
        <f t="shared" si="616"/>
        <v>135</v>
      </c>
      <c r="AS1619" s="70">
        <f t="shared" si="620"/>
        <v>1616</v>
      </c>
      <c r="AT1619" s="71">
        <f t="shared" ca="1" si="622"/>
        <v>4.3974424831287417E-7</v>
      </c>
      <c r="AU1619" s="72">
        <f t="shared" ca="1" si="617"/>
        <v>9.059659612918658E-3</v>
      </c>
      <c r="AV1619" s="73">
        <f t="shared" ca="1" si="618"/>
        <v>1.0090596596129187</v>
      </c>
      <c r="AW1619" s="74">
        <f ca="1">PRODUCT(AV$4:AV1619)</f>
        <v>1993964.0752680202</v>
      </c>
      <c r="BO1619" s="70">
        <f t="shared" si="623"/>
        <v>1616</v>
      </c>
      <c r="BP1619" s="171">
        <f t="shared" ca="1" si="621"/>
        <v>0.1143</v>
      </c>
      <c r="BQ1619" s="172">
        <f t="shared" ca="1" si="619"/>
        <v>9.059659612918658E-3</v>
      </c>
      <c r="BR1619" s="172">
        <f t="shared" ca="1" si="624"/>
        <v>5.0151354901697031E-7</v>
      </c>
    </row>
    <row r="1620" spans="44:70">
      <c r="AR1620" s="69">
        <f t="shared" si="616"/>
        <v>135</v>
      </c>
      <c r="AS1620" s="70">
        <f t="shared" si="620"/>
        <v>1617</v>
      </c>
      <c r="AT1620" s="71">
        <f t="shared" ca="1" si="622"/>
        <v>4.3576031510642075E-7</v>
      </c>
      <c r="AU1620" s="72">
        <f t="shared" ca="1" si="617"/>
        <v>9.059659612918658E-3</v>
      </c>
      <c r="AV1620" s="73">
        <f t="shared" ca="1" si="618"/>
        <v>1.0090596596129187</v>
      </c>
      <c r="AW1620" s="74">
        <f ca="1">PRODUCT(AV$4:AV1620)</f>
        <v>2012028.7110703366</v>
      </c>
      <c r="BO1620" s="70">
        <f t="shared" si="623"/>
        <v>1617</v>
      </c>
      <c r="BP1620" s="171">
        <f t="shared" ca="1" si="621"/>
        <v>0.1143</v>
      </c>
      <c r="BQ1620" s="172">
        <f t="shared" ca="1" si="619"/>
        <v>9.059659612918658E-3</v>
      </c>
      <c r="BR1620" s="172">
        <f t="shared" ca="1" si="624"/>
        <v>4.9701080034192821E-7</v>
      </c>
    </row>
    <row r="1621" spans="44:70">
      <c r="AR1621" s="69">
        <f t="shared" si="616"/>
        <v>135</v>
      </c>
      <c r="AS1621" s="70">
        <f t="shared" si="620"/>
        <v>1618</v>
      </c>
      <c r="AT1621" s="71">
        <f t="shared" ca="1" si="622"/>
        <v>4.3181247497873839E-7</v>
      </c>
      <c r="AU1621" s="72">
        <f t="shared" ca="1" si="617"/>
        <v>9.059659612918658E-3</v>
      </c>
      <c r="AV1621" s="73">
        <f t="shared" ca="1" si="618"/>
        <v>1.0090596596129187</v>
      </c>
      <c r="AW1621" s="74">
        <f ca="1">PRODUCT(AV$4:AV1621)</f>
        <v>2030257.0063240533</v>
      </c>
      <c r="BO1621" s="70">
        <f t="shared" si="623"/>
        <v>1618</v>
      </c>
      <c r="BP1621" s="171">
        <f t="shared" ca="1" si="621"/>
        <v>0.1143</v>
      </c>
      <c r="BQ1621" s="172">
        <f t="shared" ca="1" si="619"/>
        <v>9.059659612918658E-3</v>
      </c>
      <c r="BR1621" s="172">
        <f t="shared" ca="1" si="624"/>
        <v>4.9254847878130863E-7</v>
      </c>
    </row>
    <row r="1622" spans="44:70">
      <c r="AR1622" s="69">
        <f t="shared" si="616"/>
        <v>135</v>
      </c>
      <c r="AS1622" s="70">
        <f t="shared" si="620"/>
        <v>1619</v>
      </c>
      <c r="AT1622" s="71">
        <f t="shared" ca="1" si="622"/>
        <v>4.2790040093881906E-7</v>
      </c>
      <c r="AU1622" s="72">
        <f t="shared" ca="1" si="617"/>
        <v>9.059659612918658E-3</v>
      </c>
      <c r="AV1622" s="73">
        <f t="shared" ca="1" si="618"/>
        <v>1.0090596596129187</v>
      </c>
      <c r="AW1622" s="74">
        <f ca="1">PRODUCT(AV$4:AV1622)</f>
        <v>2048650.4437280924</v>
      </c>
      <c r="BO1622" s="70">
        <f t="shared" si="623"/>
        <v>1619</v>
      </c>
      <c r="BP1622" s="171">
        <f t="shared" ca="1" si="621"/>
        <v>0.1143</v>
      </c>
      <c r="BQ1622" s="172">
        <f t="shared" ca="1" si="619"/>
        <v>9.059659612918658E-3</v>
      </c>
      <c r="BR1622" s="172">
        <f t="shared" ca="1" si="624"/>
        <v>4.8812622136757817E-7</v>
      </c>
    </row>
    <row r="1623" spans="44:70">
      <c r="AR1623" s="69">
        <f t="shared" si="616"/>
        <v>135</v>
      </c>
      <c r="AS1623" s="70">
        <f t="shared" si="620"/>
        <v>1620</v>
      </c>
      <c r="AT1623" s="71">
        <f t="shared" ca="1" si="622"/>
        <v>4.2402376895808195E-7</v>
      </c>
      <c r="AU1623" s="72">
        <f t="shared" ca="1" si="617"/>
        <v>9.059659612918658E-3</v>
      </c>
      <c r="AV1623" s="73">
        <f t="shared" ca="1" si="618"/>
        <v>1.0090596596129187</v>
      </c>
      <c r="AW1623" s="74">
        <f ca="1">PRODUCT(AV$4:AV1623)</f>
        <v>2067210.5194141236</v>
      </c>
      <c r="BO1623" s="70">
        <f t="shared" si="623"/>
        <v>1620</v>
      </c>
      <c r="BP1623" s="171">
        <f t="shared" ca="1" si="621"/>
        <v>0.1143</v>
      </c>
      <c r="BQ1623" s="172">
        <f t="shared" ca="1" si="619"/>
        <v>9.059659612918658E-3</v>
      </c>
      <c r="BR1623" s="172">
        <f t="shared" ca="1" si="624"/>
        <v>4.8374366839204172E-7</v>
      </c>
    </row>
    <row r="1624" spans="44:70">
      <c r="AR1624" s="69">
        <f t="shared" si="616"/>
        <v>136</v>
      </c>
      <c r="AS1624" s="70">
        <f t="shared" si="620"/>
        <v>1621</v>
      </c>
      <c r="AT1624" s="71">
        <f t="shared" ca="1" si="622"/>
        <v>4.2018225794353486E-7</v>
      </c>
      <c r="AU1624" s="72">
        <f t="shared" ca="1" si="617"/>
        <v>9.059659612918658E-3</v>
      </c>
      <c r="AV1624" s="73">
        <f t="shared" ca="1" si="618"/>
        <v>1.0090596596129187</v>
      </c>
      <c r="AW1624" s="74">
        <f ca="1">PRODUCT(AV$4:AV1624)</f>
        <v>2085938.7430682604</v>
      </c>
      <c r="BO1624" s="70">
        <f t="shared" si="623"/>
        <v>1621</v>
      </c>
      <c r="BP1624" s="171">
        <f t="shared" ca="1" si="621"/>
        <v>0.1143</v>
      </c>
      <c r="BQ1624" s="172">
        <f t="shared" ca="1" si="619"/>
        <v>9.059659612918658E-3</v>
      </c>
      <c r="BR1624" s="172">
        <f t="shared" ca="1" si="624"/>
        <v>4.7940046337558341E-7</v>
      </c>
    </row>
    <row r="1625" spans="44:70">
      <c r="AR1625" s="69">
        <f t="shared" si="616"/>
        <v>136</v>
      </c>
      <c r="AS1625" s="70">
        <f t="shared" si="620"/>
        <v>1622</v>
      </c>
      <c r="AT1625" s="71">
        <f t="shared" ca="1" si="622"/>
        <v>4.1637554971117884E-7</v>
      </c>
      <c r="AU1625" s="72">
        <f t="shared" ca="1" si="617"/>
        <v>9.059659612918658E-3</v>
      </c>
      <c r="AV1625" s="73">
        <f t="shared" ca="1" si="618"/>
        <v>1.0090596596129187</v>
      </c>
      <c r="AW1625" s="74">
        <f ca="1">PRODUCT(AV$4:AV1625)</f>
        <v>2104836.6380538582</v>
      </c>
      <c r="BO1625" s="70">
        <f t="shared" si="623"/>
        <v>1622</v>
      </c>
      <c r="BP1625" s="171">
        <f t="shared" ca="1" si="621"/>
        <v>0.1143</v>
      </c>
      <c r="BQ1625" s="172">
        <f t="shared" ca="1" si="619"/>
        <v>9.059659612918658E-3</v>
      </c>
      <c r="BR1625" s="172">
        <f t="shared" ca="1" si="624"/>
        <v>4.7509625303967092E-7</v>
      </c>
    </row>
    <row r="1626" spans="44:70">
      <c r="AR1626" s="69">
        <f t="shared" si="616"/>
        <v>136</v>
      </c>
      <c r="AS1626" s="70">
        <f t="shared" si="620"/>
        <v>1623</v>
      </c>
      <c r="AT1626" s="71">
        <f t="shared" ca="1" si="622"/>
        <v>4.1260332895965368E-7</v>
      </c>
      <c r="AU1626" s="72">
        <f t="shared" ca="1" si="617"/>
        <v>9.059659612918658E-3</v>
      </c>
      <c r="AV1626" s="73">
        <f t="shared" ca="1" si="618"/>
        <v>1.0090596596129187</v>
      </c>
      <c r="AW1626" s="74">
        <f ca="1">PRODUCT(AV$4:AV1626)</f>
        <v>2123905.7415354261</v>
      </c>
      <c r="BO1626" s="70">
        <f t="shared" si="623"/>
        <v>1623</v>
      </c>
      <c r="BP1626" s="171">
        <f t="shared" ca="1" si="621"/>
        <v>0.1143</v>
      </c>
      <c r="BQ1626" s="172">
        <f t="shared" ca="1" si="619"/>
        <v>9.059659612918658E-3</v>
      </c>
      <c r="BR1626" s="172">
        <f t="shared" ca="1" si="624"/>
        <v>4.7083068727761912E-7</v>
      </c>
    </row>
    <row r="1627" spans="44:70">
      <c r="AR1627" s="69">
        <f t="shared" si="616"/>
        <v>136</v>
      </c>
      <c r="AS1627" s="70">
        <f t="shared" si="620"/>
        <v>1624</v>
      </c>
      <c r="AT1627" s="71">
        <f t="shared" ca="1" si="622"/>
        <v>4.0886528324412212E-7</v>
      </c>
      <c r="AU1627" s="72">
        <f t="shared" ca="1" si="617"/>
        <v>9.059659612918658E-3</v>
      </c>
      <c r="AV1627" s="73">
        <f t="shared" ca="1" si="618"/>
        <v>1.0090596596129187</v>
      </c>
      <c r="AW1627" s="74">
        <f ca="1">PRODUCT(AV$4:AV1627)</f>
        <v>2143147.6046036608</v>
      </c>
      <c r="BO1627" s="70">
        <f t="shared" si="623"/>
        <v>1624</v>
      </c>
      <c r="BP1627" s="171">
        <f t="shared" ca="1" si="621"/>
        <v>0.1143</v>
      </c>
      <c r="BQ1627" s="172">
        <f t="shared" ca="1" si="619"/>
        <v>9.059659612918658E-3</v>
      </c>
      <c r="BR1627" s="172">
        <f t="shared" ca="1" si="624"/>
        <v>4.6660341912611254E-7</v>
      </c>
    </row>
    <row r="1628" spans="44:70">
      <c r="AR1628" s="69">
        <f t="shared" si="616"/>
        <v>136</v>
      </c>
      <c r="AS1628" s="70">
        <f t="shared" si="620"/>
        <v>1625</v>
      </c>
      <c r="AT1628" s="71">
        <f t="shared" ca="1" si="622"/>
        <v>4.051611029503908E-7</v>
      </c>
      <c r="AU1628" s="72">
        <f t="shared" ca="1" si="617"/>
        <v>9.059659612918658E-3</v>
      </c>
      <c r="AV1628" s="73">
        <f t="shared" ca="1" si="618"/>
        <v>1.0090596596129187</v>
      </c>
      <c r="AW1628" s="74">
        <f ca="1">PRODUCT(AV$4:AV1628)</f>
        <v>2162563.7924016118</v>
      </c>
      <c r="BO1628" s="70">
        <f t="shared" si="623"/>
        <v>1625</v>
      </c>
      <c r="BP1628" s="171">
        <f t="shared" ca="1" si="621"/>
        <v>0.1143</v>
      </c>
      <c r="BQ1628" s="172">
        <f t="shared" ca="1" si="619"/>
        <v>9.059659612918658E-3</v>
      </c>
      <c r="BR1628" s="172">
        <f t="shared" ca="1" si="624"/>
        <v>4.6241410473698297E-7</v>
      </c>
    </row>
    <row r="1629" spans="44:70">
      <c r="AR1629" s="69">
        <f t="shared" si="616"/>
        <v>136</v>
      </c>
      <c r="AS1629" s="70">
        <f t="shared" si="620"/>
        <v>1626</v>
      </c>
      <c r="AT1629" s="71">
        <f t="shared" ca="1" si="622"/>
        <v>4.0149048126926556E-7</v>
      </c>
      <c r="AU1629" s="72">
        <f t="shared" ca="1" si="617"/>
        <v>9.059659612918658E-3</v>
      </c>
      <c r="AV1629" s="73">
        <f t="shared" ca="1" si="618"/>
        <v>1.0090596596129187</v>
      </c>
      <c r="AW1629" s="74">
        <f ca="1">PRODUCT(AV$4:AV1629)</f>
        <v>2182155.8842519927</v>
      </c>
      <c r="BO1629" s="70">
        <f t="shared" si="623"/>
        <v>1626</v>
      </c>
      <c r="BP1629" s="171">
        <f t="shared" ca="1" si="621"/>
        <v>0.1143</v>
      </c>
      <c r="BQ1629" s="172">
        <f t="shared" ca="1" si="619"/>
        <v>9.059659612918658E-3</v>
      </c>
      <c r="BR1629" s="172">
        <f t="shared" ca="1" si="624"/>
        <v>4.582624033492408E-7</v>
      </c>
    </row>
    <row r="1630" spans="44:70">
      <c r="AR1630" s="69">
        <f t="shared" si="616"/>
        <v>136</v>
      </c>
      <c r="AS1630" s="70">
        <f t="shared" si="620"/>
        <v>1627</v>
      </c>
      <c r="AT1630" s="71">
        <f t="shared" ca="1" si="622"/>
        <v>3.9785311417113914E-7</v>
      </c>
      <c r="AU1630" s="72">
        <f t="shared" ca="1" si="617"/>
        <v>9.059659612918658E-3</v>
      </c>
      <c r="AV1630" s="73">
        <f t="shared" ca="1" si="618"/>
        <v>1.0090596596129187</v>
      </c>
      <c r="AW1630" s="74">
        <f ca="1">PRODUCT(AV$4:AV1630)</f>
        <v>2201925.4737856435</v>
      </c>
      <c r="BO1630" s="70">
        <f t="shared" si="623"/>
        <v>1627</v>
      </c>
      <c r="BP1630" s="171">
        <f t="shared" ca="1" si="621"/>
        <v>0.1143</v>
      </c>
      <c r="BQ1630" s="172">
        <f t="shared" ca="1" si="619"/>
        <v>9.059659612918658E-3</v>
      </c>
      <c r="BR1630" s="172">
        <f t="shared" ca="1" si="624"/>
        <v>4.5414797726135736E-7</v>
      </c>
    </row>
    <row r="1631" spans="44:70">
      <c r="AR1631" s="69">
        <f t="shared" si="616"/>
        <v>136</v>
      </c>
      <c r="AS1631" s="70">
        <f t="shared" si="620"/>
        <v>1628</v>
      </c>
      <c r="AT1631" s="71">
        <f t="shared" ca="1" si="622"/>
        <v>3.9424870038080894E-7</v>
      </c>
      <c r="AU1631" s="72">
        <f t="shared" ca="1" si="617"/>
        <v>9.059659612918658E-3</v>
      </c>
      <c r="AV1631" s="73">
        <f t="shared" ca="1" si="618"/>
        <v>1.0090596596129187</v>
      </c>
      <c r="AW1631" s="74">
        <f ca="1">PRODUCT(AV$4:AV1631)</f>
        <v>2221874.1690711561</v>
      </c>
      <c r="BO1631" s="70">
        <f t="shared" si="623"/>
        <v>1628</v>
      </c>
      <c r="BP1631" s="171">
        <f t="shared" ca="1" si="621"/>
        <v>0.1143</v>
      </c>
      <c r="BQ1631" s="172">
        <f t="shared" ca="1" si="619"/>
        <v>9.059659612918658E-3</v>
      </c>
      <c r="BR1631" s="172">
        <f t="shared" ca="1" si="624"/>
        <v>4.5007049180379608E-7</v>
      </c>
    </row>
    <row r="1632" spans="44:70">
      <c r="AR1632" s="69">
        <f t="shared" si="616"/>
        <v>136</v>
      </c>
      <c r="AS1632" s="70">
        <f t="shared" si="620"/>
        <v>1629</v>
      </c>
      <c r="AT1632" s="71">
        <f t="shared" ca="1" si="622"/>
        <v>3.9067694135252328E-7</v>
      </c>
      <c r="AU1632" s="72">
        <f t="shared" ca="1" si="617"/>
        <v>9.059659612918658E-3</v>
      </c>
      <c r="AV1632" s="73">
        <f t="shared" ca="1" si="618"/>
        <v>1.0090596596129187</v>
      </c>
      <c r="AW1632" s="74">
        <f ca="1">PRODUCT(AV$4:AV1632)</f>
        <v>2242003.5927456771</v>
      </c>
      <c r="BO1632" s="70">
        <f t="shared" si="623"/>
        <v>1629</v>
      </c>
      <c r="BP1632" s="171">
        <f t="shared" ca="1" si="621"/>
        <v>0.1143</v>
      </c>
      <c r="BQ1632" s="172">
        <f t="shared" ca="1" si="619"/>
        <v>9.059659612918658E-3</v>
      </c>
      <c r="BR1632" s="172">
        <f t="shared" ca="1" si="624"/>
        <v>4.4602961531179019E-7</v>
      </c>
    </row>
    <row r="1633" spans="44:70">
      <c r="AR1633" s="69">
        <f t="shared" si="616"/>
        <v>136</v>
      </c>
      <c r="AS1633" s="70">
        <f t="shared" si="620"/>
        <v>1630</v>
      </c>
      <c r="AT1633" s="71">
        <f t="shared" ca="1" si="622"/>
        <v>3.8713754124525324E-7</v>
      </c>
      <c r="AU1633" s="72">
        <f t="shared" ca="1" si="617"/>
        <v>9.059659612918658E-3</v>
      </c>
      <c r="AV1633" s="73">
        <f t="shared" ca="1" si="618"/>
        <v>1.0090596596129187</v>
      </c>
      <c r="AW1633" s="74">
        <f ca="1">PRODUCT(AV$4:AV1633)</f>
        <v>2262315.3821468935</v>
      </c>
      <c r="BO1633" s="70">
        <f t="shared" si="623"/>
        <v>1630</v>
      </c>
      <c r="BP1633" s="171">
        <f t="shared" ca="1" si="621"/>
        <v>0.1143</v>
      </c>
      <c r="BQ1633" s="172">
        <f t="shared" ca="1" si="619"/>
        <v>9.059659612918658E-3</v>
      </c>
      <c r="BR1633" s="172">
        <f t="shared" ca="1" si="624"/>
        <v>4.4202501909836512E-7</v>
      </c>
    </row>
    <row r="1634" spans="44:70">
      <c r="AR1634" s="69">
        <f t="shared" si="616"/>
        <v>136</v>
      </c>
      <c r="AS1634" s="70">
        <f t="shared" si="620"/>
        <v>1631</v>
      </c>
      <c r="AT1634" s="71">
        <f t="shared" ca="1" si="622"/>
        <v>3.8363020689818898E-7</v>
      </c>
      <c r="AU1634" s="72">
        <f t="shared" ca="1" si="617"/>
        <v>9.059659612918658E-3</v>
      </c>
      <c r="AV1634" s="73">
        <f t="shared" ca="1" si="618"/>
        <v>1.0090596596129187</v>
      </c>
      <c r="AW1634" s="74">
        <f ca="1">PRODUCT(AV$4:AV1634)</f>
        <v>2282811.1894462146</v>
      </c>
      <c r="BO1634" s="70">
        <f t="shared" si="623"/>
        <v>1631</v>
      </c>
      <c r="BP1634" s="171">
        <f t="shared" ca="1" si="621"/>
        <v>0.1143</v>
      </c>
      <c r="BQ1634" s="172">
        <f t="shared" ca="1" si="619"/>
        <v>9.059659612918658E-3</v>
      </c>
      <c r="BR1634" s="172">
        <f t="shared" ca="1" si="624"/>
        <v>4.3805637742760281E-7</v>
      </c>
    </row>
    <row r="1635" spans="44:70">
      <c r="AR1635" s="69">
        <f t="shared" si="616"/>
        <v>136</v>
      </c>
      <c r="AS1635" s="70">
        <f t="shared" si="620"/>
        <v>1632</v>
      </c>
      <c r="AT1635" s="71">
        <f t="shared" ca="1" si="622"/>
        <v>3.8015464780645784E-7</v>
      </c>
      <c r="AU1635" s="72">
        <f t="shared" ca="1" si="617"/>
        <v>9.059659612918658E-3</v>
      </c>
      <c r="AV1635" s="73">
        <f t="shared" ca="1" si="618"/>
        <v>1.0090596596129187</v>
      </c>
      <c r="AW1635" s="74">
        <f ca="1">PRODUCT(AV$4:AV1635)</f>
        <v>2303492.6817831593</v>
      </c>
      <c r="BO1635" s="70">
        <f t="shared" si="623"/>
        <v>1632</v>
      </c>
      <c r="BP1635" s="171">
        <f t="shared" ca="1" si="621"/>
        <v>0.1143</v>
      </c>
      <c r="BQ1635" s="172">
        <f t="shared" ca="1" si="619"/>
        <v>9.059659612918658E-3</v>
      </c>
      <c r="BR1635" s="172">
        <f t="shared" ca="1" si="624"/>
        <v>4.3412336748814621E-7</v>
      </c>
    </row>
    <row r="1636" spans="44:70">
      <c r="AR1636" s="69">
        <f t="shared" si="616"/>
        <v>137</v>
      </c>
      <c r="AS1636" s="70">
        <f t="shared" si="620"/>
        <v>1633</v>
      </c>
      <c r="AT1636" s="71">
        <f t="shared" ca="1" si="622"/>
        <v>3.7671057609706237E-7</v>
      </c>
      <c r="AU1636" s="72">
        <f t="shared" ca="1" si="617"/>
        <v>9.059659612918658E-3</v>
      </c>
      <c r="AV1636" s="73">
        <f t="shared" ca="1" si="618"/>
        <v>1.0090596596129187</v>
      </c>
      <c r="AW1636" s="74">
        <f ca="1">PRODUCT(AV$4:AV1636)</f>
        <v>2324361.5414009639</v>
      </c>
      <c r="BO1636" s="70">
        <f t="shared" si="623"/>
        <v>1633</v>
      </c>
      <c r="BP1636" s="171">
        <f t="shared" ca="1" si="621"/>
        <v>0.1143</v>
      </c>
      <c r="BQ1636" s="172">
        <f t="shared" ca="1" si="619"/>
        <v>9.059659612918658E-3</v>
      </c>
      <c r="BR1636" s="172">
        <f t="shared" ca="1" si="624"/>
        <v>4.3022566936694163E-7</v>
      </c>
    </row>
    <row r="1637" spans="44:70">
      <c r="AR1637" s="69">
        <f t="shared" si="616"/>
        <v>137</v>
      </c>
      <c r="AS1637" s="70">
        <f t="shared" si="620"/>
        <v>1634</v>
      </c>
      <c r="AT1637" s="71">
        <f t="shared" ca="1" si="622"/>
        <v>3.7329770650503649E-7</v>
      </c>
      <c r="AU1637" s="72">
        <f t="shared" ca="1" si="617"/>
        <v>9.059659612918658E-3</v>
      </c>
      <c r="AV1637" s="73">
        <f t="shared" ca="1" si="618"/>
        <v>1.0090596596129187</v>
      </c>
      <c r="AW1637" s="74">
        <f ca="1">PRODUCT(AV$4:AV1637)</f>
        <v>2345419.4657834154</v>
      </c>
      <c r="BO1637" s="70">
        <f t="shared" si="623"/>
        <v>1634</v>
      </c>
      <c r="BP1637" s="171">
        <f t="shared" ca="1" si="621"/>
        <v>0.1143</v>
      </c>
      <c r="BQ1637" s="172">
        <f t="shared" ca="1" si="619"/>
        <v>9.059659612918658E-3</v>
      </c>
      <c r="BR1637" s="172">
        <f t="shared" ca="1" si="624"/>
        <v>4.2636296602321688E-7</v>
      </c>
    </row>
    <row r="1638" spans="44:70">
      <c r="AR1638" s="69">
        <f t="shared" si="616"/>
        <v>137</v>
      </c>
      <c r="AS1638" s="70">
        <f t="shared" si="620"/>
        <v>1635</v>
      </c>
      <c r="AT1638" s="71">
        <f t="shared" ca="1" si="622"/>
        <v>3.6991575634981765E-7</v>
      </c>
      <c r="AU1638" s="72">
        <f t="shared" ca="1" si="617"/>
        <v>9.059659612918658E-3</v>
      </c>
      <c r="AV1638" s="73">
        <f t="shared" ca="1" si="618"/>
        <v>1.0090596596129187</v>
      </c>
      <c r="AW1638" s="74">
        <f ca="1">PRODUCT(AV$4:AV1638)</f>
        <v>2366668.1677929265</v>
      </c>
      <c r="BO1638" s="70">
        <f t="shared" si="623"/>
        <v>1635</v>
      </c>
      <c r="BP1638" s="171">
        <f t="shared" ca="1" si="621"/>
        <v>0.1143</v>
      </c>
      <c r="BQ1638" s="172">
        <f t="shared" ca="1" si="619"/>
        <v>9.059659612918658E-3</v>
      </c>
      <c r="BR1638" s="172">
        <f t="shared" ca="1" si="624"/>
        <v>4.2253494326269297E-7</v>
      </c>
    </row>
    <row r="1639" spans="44:70">
      <c r="AR1639" s="69">
        <f t="shared" si="616"/>
        <v>137</v>
      </c>
      <c r="AS1639" s="70">
        <f t="shared" si="620"/>
        <v>1636</v>
      </c>
      <c r="AT1639" s="71">
        <f t="shared" ca="1" si="622"/>
        <v>3.6656444551183295E-7</v>
      </c>
      <c r="AU1639" s="72">
        <f t="shared" ca="1" si="617"/>
        <v>9.059659612918658E-3</v>
      </c>
      <c r="AV1639" s="73">
        <f t="shared" ca="1" si="618"/>
        <v>1.0090596596129187</v>
      </c>
      <c r="AW1639" s="74">
        <f ca="1">PRODUCT(AV$4:AV1639)</f>
        <v>2388109.3758098604</v>
      </c>
      <c r="BO1639" s="70">
        <f t="shared" si="623"/>
        <v>1636</v>
      </c>
      <c r="BP1639" s="171">
        <f t="shared" ca="1" si="621"/>
        <v>0.1143</v>
      </c>
      <c r="BQ1639" s="172">
        <f t="shared" ca="1" si="619"/>
        <v>9.059659612918658E-3</v>
      </c>
      <c r="BR1639" s="172">
        <f t="shared" ca="1" si="624"/>
        <v>4.1874128971202746E-7</v>
      </c>
    </row>
    <row r="1640" spans="44:70">
      <c r="AR1640" s="69">
        <f t="shared" si="616"/>
        <v>137</v>
      </c>
      <c r="AS1640" s="70">
        <f t="shared" si="620"/>
        <v>1637</v>
      </c>
      <c r="AT1640" s="71">
        <f t="shared" ca="1" si="622"/>
        <v>3.6324349640929748E-7</v>
      </c>
      <c r="AU1640" s="72">
        <f t="shared" ca="1" si="617"/>
        <v>9.059659612918658E-3</v>
      </c>
      <c r="AV1640" s="73">
        <f t="shared" ca="1" si="618"/>
        <v>1.0090596596129187</v>
      </c>
      <c r="AW1640" s="74">
        <f ca="1">PRODUCT(AV$4:AV1640)</f>
        <v>2409744.8338731173</v>
      </c>
      <c r="BO1640" s="70">
        <f t="shared" si="623"/>
        <v>1637</v>
      </c>
      <c r="BP1640" s="171">
        <f t="shared" ca="1" si="621"/>
        <v>0.1143</v>
      </c>
      <c r="BQ1640" s="172">
        <f t="shared" ca="1" si="619"/>
        <v>9.059659612918658E-3</v>
      </c>
      <c r="BR1640" s="172">
        <f t="shared" ca="1" si="624"/>
        <v>4.1498169679348706E-7</v>
      </c>
    </row>
    <row r="1641" spans="44:70">
      <c r="AR1641" s="69">
        <f t="shared" si="616"/>
        <v>137</v>
      </c>
      <c r="AS1641" s="70">
        <f t="shared" si="620"/>
        <v>1638</v>
      </c>
      <c r="AT1641" s="71">
        <f t="shared" ca="1" si="622"/>
        <v>3.5995263397522282E-7</v>
      </c>
      <c r="AU1641" s="72">
        <f t="shared" ca="1" si="617"/>
        <v>9.059659612918658E-3</v>
      </c>
      <c r="AV1641" s="73">
        <f t="shared" ca="1" si="618"/>
        <v>1.0090596596129187</v>
      </c>
      <c r="AW1641" s="74">
        <f ca="1">PRODUCT(AV$4:AV1641)</f>
        <v>2431576.3018219969</v>
      </c>
      <c r="BO1641" s="70">
        <f t="shared" si="623"/>
        <v>1638</v>
      </c>
      <c r="BP1641" s="171">
        <f t="shared" ca="1" si="621"/>
        <v>0.1143</v>
      </c>
      <c r="BQ1641" s="172">
        <f t="shared" ca="1" si="619"/>
        <v>9.059659612918658E-3</v>
      </c>
      <c r="BR1641" s="172">
        <f t="shared" ca="1" si="624"/>
        <v>4.1125585869984784E-7</v>
      </c>
    </row>
    <row r="1642" spans="44:70">
      <c r="AR1642" s="69">
        <f t="shared" si="616"/>
        <v>137</v>
      </c>
      <c r="AS1642" s="70">
        <f t="shared" si="620"/>
        <v>1639</v>
      </c>
      <c r="AT1642" s="71">
        <f t="shared" ca="1" si="622"/>
        <v>3.566915856346338E-7</v>
      </c>
      <c r="AU1642" s="72">
        <f t="shared" ca="1" si="617"/>
        <v>9.059659612918658E-3</v>
      </c>
      <c r="AV1642" s="73">
        <f t="shared" ca="1" si="618"/>
        <v>1.0090596596129187</v>
      </c>
      <c r="AW1642" s="74">
        <f ca="1">PRODUCT(AV$4:AV1642)</f>
        <v>2453605.5554393437</v>
      </c>
      <c r="BO1642" s="70">
        <f t="shared" si="623"/>
        <v>1639</v>
      </c>
      <c r="BP1642" s="171">
        <f t="shared" ca="1" si="621"/>
        <v>0.1143</v>
      </c>
      <c r="BQ1642" s="172">
        <f t="shared" ca="1" si="619"/>
        <v>9.059659612918658E-3</v>
      </c>
      <c r="BR1642" s="172">
        <f t="shared" ca="1" si="624"/>
        <v>4.075634723695208E-7</v>
      </c>
    </row>
    <row r="1643" spans="44:70">
      <c r="AR1643" s="69">
        <f t="shared" si="616"/>
        <v>137</v>
      </c>
      <c r="AS1643" s="70">
        <f t="shared" si="620"/>
        <v>1640</v>
      </c>
      <c r="AT1643" s="71">
        <f t="shared" ca="1" si="622"/>
        <v>3.5346008128199179E-7</v>
      </c>
      <c r="AU1643" s="72">
        <f t="shared" ca="1" si="617"/>
        <v>9.059659612918658E-3</v>
      </c>
      <c r="AV1643" s="73">
        <f t="shared" ca="1" si="618"/>
        <v>1.0090596596129187</v>
      </c>
      <c r="AW1643" s="74">
        <f ca="1">PRODUCT(AV$4:AV1643)</f>
        <v>2475834.3865959905</v>
      </c>
      <c r="BO1643" s="70">
        <f t="shared" si="623"/>
        <v>1640</v>
      </c>
      <c r="BP1643" s="171">
        <f t="shared" ca="1" si="621"/>
        <v>0.1143</v>
      </c>
      <c r="BQ1643" s="172">
        <f t="shared" ca="1" si="619"/>
        <v>9.059659612918658E-3</v>
      </c>
      <c r="BR1643" s="172">
        <f t="shared" ca="1" si="624"/>
        <v>4.0390423746190049E-7</v>
      </c>
    </row>
    <row r="1644" spans="44:70">
      <c r="AR1644" s="69">
        <f t="shared" si="616"/>
        <v>137</v>
      </c>
      <c r="AS1644" s="70">
        <f t="shared" si="620"/>
        <v>1641</v>
      </c>
      <c r="AT1644" s="71">
        <f t="shared" ca="1" si="622"/>
        <v>3.5025785325882236E-7</v>
      </c>
      <c r="AU1644" s="72">
        <f t="shared" ca="1" si="617"/>
        <v>9.059659612918658E-3</v>
      </c>
      <c r="AV1644" s="73">
        <f t="shared" ca="1" si="618"/>
        <v>1.0090596596129187</v>
      </c>
      <c r="AW1644" s="74">
        <f ca="1">PRODUCT(AV$4:AV1644)</f>
        <v>2498264.6033965093</v>
      </c>
      <c r="BO1644" s="70">
        <f t="shared" si="623"/>
        <v>1641</v>
      </c>
      <c r="BP1644" s="171">
        <f t="shared" ca="1" si="621"/>
        <v>0.1143</v>
      </c>
      <c r="BQ1644" s="172">
        <f t="shared" ca="1" si="619"/>
        <v>9.059659612918658E-3</v>
      </c>
      <c r="BR1644" s="172">
        <f t="shared" ca="1" si="624"/>
        <v>4.0027785633293534E-7</v>
      </c>
    </row>
    <row r="1645" spans="44:70">
      <c r="AR1645" s="69">
        <f t="shared" si="616"/>
        <v>137</v>
      </c>
      <c r="AS1645" s="70">
        <f t="shared" si="620"/>
        <v>1642</v>
      </c>
      <c r="AT1645" s="71">
        <f t="shared" ca="1" si="622"/>
        <v>3.4708463633154584E-7</v>
      </c>
      <c r="AU1645" s="72">
        <f t="shared" ca="1" si="617"/>
        <v>9.059659612918658E-3</v>
      </c>
      <c r="AV1645" s="73">
        <f t="shared" ca="1" si="618"/>
        <v>1.0090596596129187</v>
      </c>
      <c r="AW1645" s="74">
        <f ca="1">PRODUCT(AV$4:AV1645)</f>
        <v>2520898.0303262849</v>
      </c>
      <c r="BO1645" s="70">
        <f t="shared" si="623"/>
        <v>1642</v>
      </c>
      <c r="BP1645" s="171">
        <f t="shared" ca="1" si="621"/>
        <v>0.1143</v>
      </c>
      <c r="BQ1645" s="172">
        <f t="shared" ca="1" si="619"/>
        <v>9.059659612918658E-3</v>
      </c>
      <c r="BR1645" s="172">
        <f t="shared" ca="1" si="624"/>
        <v>3.9668403401091698E-7</v>
      </c>
    </row>
    <row r="1646" spans="44:70">
      <c r="AR1646" s="69">
        <f t="shared" si="616"/>
        <v>137</v>
      </c>
      <c r="AS1646" s="70">
        <f t="shared" si="620"/>
        <v>1643</v>
      </c>
      <c r="AT1646" s="71">
        <f t="shared" ca="1" si="622"/>
        <v>3.4394016766950836E-7</v>
      </c>
      <c r="AU1646" s="72">
        <f t="shared" ca="1" si="617"/>
        <v>9.059659612918658E-3</v>
      </c>
      <c r="AV1646" s="73">
        <f t="shared" ca="1" si="618"/>
        <v>1.0090596596129187</v>
      </c>
      <c r="AW1646" s="74">
        <f ca="1">PRODUCT(AV$4:AV1646)</f>
        <v>2543736.5083999182</v>
      </c>
      <c r="BO1646" s="70">
        <f t="shared" si="623"/>
        <v>1643</v>
      </c>
      <c r="BP1646" s="171">
        <f t="shared" ca="1" si="621"/>
        <v>0.1143</v>
      </c>
      <c r="BQ1646" s="172">
        <f t="shared" ca="1" si="619"/>
        <v>9.059659612918658E-3</v>
      </c>
      <c r="BR1646" s="172">
        <f t="shared" ca="1" si="624"/>
        <v>3.931224781724872E-7</v>
      </c>
    </row>
    <row r="1647" spans="44:70">
      <c r="AR1647" s="69">
        <f t="shared" si="616"/>
        <v>137</v>
      </c>
      <c r="AS1647" s="70">
        <f t="shared" si="620"/>
        <v>1644</v>
      </c>
      <c r="AT1647" s="71">
        <f t="shared" ca="1" si="622"/>
        <v>3.4082418682321242E-7</v>
      </c>
      <c r="AU1647" s="72">
        <f t="shared" ca="1" si="617"/>
        <v>9.059659612918658E-3</v>
      </c>
      <c r="AV1647" s="73">
        <f t="shared" ca="1" si="618"/>
        <v>1.0090596596129187</v>
      </c>
      <c r="AW1647" s="74">
        <f ca="1">PRODUCT(AV$4:AV1647)</f>
        <v>2566781.8953109756</v>
      </c>
      <c r="BO1647" s="70">
        <f t="shared" si="623"/>
        <v>1644</v>
      </c>
      <c r="BP1647" s="171">
        <f t="shared" ca="1" si="621"/>
        <v>0.1143</v>
      </c>
      <c r="BQ1647" s="172">
        <f t="shared" ca="1" si="619"/>
        <v>9.059659612918658E-3</v>
      </c>
      <c r="BR1647" s="172">
        <f t="shared" ca="1" si="624"/>
        <v>3.8959289911886018E-7</v>
      </c>
    </row>
    <row r="1648" spans="44:70">
      <c r="AR1648" s="69">
        <f t="shared" si="616"/>
        <v>138</v>
      </c>
      <c r="AS1648" s="70">
        <f t="shared" si="620"/>
        <v>1645</v>
      </c>
      <c r="AT1648" s="71">
        <f t="shared" ca="1" si="622"/>
        <v>3.3773643570274432E-7</v>
      </c>
      <c r="AU1648" s="72">
        <f t="shared" ca="1" si="617"/>
        <v>9.059659612918658E-3</v>
      </c>
      <c r="AV1648" s="73">
        <f t="shared" ca="1" si="618"/>
        <v>1.0090596596129187</v>
      </c>
      <c r="AW1648" s="74">
        <f ca="1">PRODUCT(AV$4:AV1648)</f>
        <v>2590036.0655830954</v>
      </c>
      <c r="BO1648" s="70">
        <f t="shared" si="623"/>
        <v>1645</v>
      </c>
      <c r="BP1648" s="171">
        <f t="shared" ca="1" si="621"/>
        <v>0.1143</v>
      </c>
      <c r="BQ1648" s="172">
        <f t="shared" ca="1" si="619"/>
        <v>9.059659612918658E-3</v>
      </c>
      <c r="BR1648" s="172">
        <f t="shared" ca="1" si="624"/>
        <v>3.8609500975225822E-7</v>
      </c>
    </row>
    <row r="1649" spans="44:70">
      <c r="AR1649" s="69">
        <f t="shared" si="616"/>
        <v>138</v>
      </c>
      <c r="AS1649" s="70">
        <f t="shared" si="620"/>
        <v>1646</v>
      </c>
      <c r="AT1649" s="71">
        <f t="shared" ca="1" si="622"/>
        <v>3.3467665855639707E-7</v>
      </c>
      <c r="AU1649" s="72">
        <f t="shared" ca="1" si="617"/>
        <v>9.059659612918658E-3</v>
      </c>
      <c r="AV1649" s="73">
        <f t="shared" ca="1" si="618"/>
        <v>1.0090596596129187</v>
      </c>
      <c r="AW1649" s="74">
        <f ca="1">PRODUCT(AV$4:AV1649)</f>
        <v>2613500.9107224615</v>
      </c>
      <c r="BO1649" s="70">
        <f t="shared" si="623"/>
        <v>1646</v>
      </c>
      <c r="BP1649" s="171">
        <f t="shared" ca="1" si="621"/>
        <v>0.1143</v>
      </c>
      <c r="BQ1649" s="172">
        <f t="shared" ca="1" si="619"/>
        <v>9.059659612918658E-3</v>
      </c>
      <c r="BR1649" s="172">
        <f t="shared" ca="1" si="624"/>
        <v>3.8262852555255906E-7</v>
      </c>
    </row>
    <row r="1650" spans="44:70">
      <c r="AR1650" s="69">
        <f t="shared" si="616"/>
        <v>138</v>
      </c>
      <c r="AS1650" s="70">
        <f t="shared" si="620"/>
        <v>1647</v>
      </c>
      <c r="AT1650" s="71">
        <f t="shared" ca="1" si="622"/>
        <v>3.3164460194948713E-7</v>
      </c>
      <c r="AU1650" s="72">
        <f t="shared" ca="1" si="617"/>
        <v>9.059659612918658E-3</v>
      </c>
      <c r="AV1650" s="73">
        <f t="shared" ca="1" si="618"/>
        <v>1.0090596596129187</v>
      </c>
      <c r="AW1650" s="74">
        <f ca="1">PRODUCT(AV$4:AV1650)</f>
        <v>2637178.3393716598</v>
      </c>
      <c r="BO1650" s="70">
        <f t="shared" si="623"/>
        <v>1647</v>
      </c>
      <c r="BP1650" s="171">
        <f t="shared" ca="1" si="621"/>
        <v>0.1143</v>
      </c>
      <c r="BQ1650" s="172">
        <f t="shared" ca="1" si="619"/>
        <v>9.059659612918658E-3</v>
      </c>
      <c r="BR1650" s="172">
        <f t="shared" ca="1" si="624"/>
        <v>3.7919316455415297E-7</v>
      </c>
    </row>
    <row r="1651" spans="44:70">
      <c r="AR1651" s="69">
        <f t="shared" si="616"/>
        <v>138</v>
      </c>
      <c r="AS1651" s="70">
        <f t="shared" si="620"/>
        <v>1648</v>
      </c>
      <c r="AT1651" s="71">
        <f t="shared" ca="1" si="622"/>
        <v>3.286400147433629E-7</v>
      </c>
      <c r="AU1651" s="72">
        <f t="shared" ca="1" si="617"/>
        <v>9.059659612918658E-3</v>
      </c>
      <c r="AV1651" s="73">
        <f t="shared" ca="1" si="618"/>
        <v>1.0090596596129187</v>
      </c>
      <c r="AW1651" s="74">
        <f ca="1">PRODUCT(AV$4:AV1651)</f>
        <v>2661070.277464929</v>
      </c>
      <c r="BO1651" s="70">
        <f t="shared" si="623"/>
        <v>1648</v>
      </c>
      <c r="BP1651" s="171">
        <f t="shared" ca="1" si="621"/>
        <v>0.1143</v>
      </c>
      <c r="BQ1651" s="172">
        <f t="shared" ca="1" si="619"/>
        <v>9.059659612918658E-3</v>
      </c>
      <c r="BR1651" s="172">
        <f t="shared" ca="1" si="624"/>
        <v>3.7578864732300741E-7</v>
      </c>
    </row>
    <row r="1652" spans="44:70">
      <c r="AR1652" s="69">
        <f t="shared" si="616"/>
        <v>138</v>
      </c>
      <c r="AS1652" s="70">
        <f t="shared" si="620"/>
        <v>1649</v>
      </c>
      <c r="AT1652" s="71">
        <f t="shared" ca="1" si="622"/>
        <v>3.2566264807460348E-7</v>
      </c>
      <c r="AU1652" s="72">
        <f t="shared" ca="1" si="617"/>
        <v>9.059659612918658E-3</v>
      </c>
      <c r="AV1652" s="73">
        <f t="shared" ca="1" si="618"/>
        <v>1.0090596596129187</v>
      </c>
      <c r="AW1652" s="74">
        <f ca="1">PRODUCT(AV$4:AV1652)</f>
        <v>2685178.6683848165</v>
      </c>
      <c r="BO1652" s="70">
        <f t="shared" si="623"/>
        <v>1649</v>
      </c>
      <c r="BP1652" s="171">
        <f t="shared" ca="1" si="621"/>
        <v>0.1143</v>
      </c>
      <c r="BQ1652" s="172">
        <f t="shared" ca="1" si="619"/>
        <v>9.059659612918658E-3</v>
      </c>
      <c r="BR1652" s="172">
        <f t="shared" ca="1" si="624"/>
        <v>3.7241469693393765E-7</v>
      </c>
    </row>
    <row r="1653" spans="44:70">
      <c r="AR1653" s="69">
        <f t="shared" si="616"/>
        <v>138</v>
      </c>
      <c r="AS1653" s="70">
        <f t="shared" si="620"/>
        <v>1650</v>
      </c>
      <c r="AT1653" s="71">
        <f t="shared" ca="1" si="622"/>
        <v>3.2271225533440584E-7</v>
      </c>
      <c r="AU1653" s="72">
        <f t="shared" ca="1" si="617"/>
        <v>9.059659612918658E-3</v>
      </c>
      <c r="AV1653" s="73">
        <f t="shared" ca="1" si="618"/>
        <v>1.0090596596129187</v>
      </c>
      <c r="AW1653" s="74">
        <f ca="1">PRODUCT(AV$4:AV1653)</f>
        <v>2709505.4731202531</v>
      </c>
      <c r="BO1653" s="70">
        <f t="shared" si="623"/>
        <v>1650</v>
      </c>
      <c r="BP1653" s="171">
        <f t="shared" ca="1" si="621"/>
        <v>0.1143</v>
      </c>
      <c r="BQ1653" s="172">
        <f t="shared" ca="1" si="619"/>
        <v>9.059659612918658E-3</v>
      </c>
      <c r="BR1653" s="172">
        <f t="shared" ca="1" si="624"/>
        <v>3.6907103894808177E-7</v>
      </c>
    </row>
    <row r="1654" spans="44:70">
      <c r="AR1654" s="69">
        <f t="shared" si="616"/>
        <v>138</v>
      </c>
      <c r="AS1654" s="70">
        <f t="shared" si="620"/>
        <v>1651</v>
      </c>
      <c r="AT1654" s="71">
        <f t="shared" ca="1" si="622"/>
        <v>3.1978859214815883E-7</v>
      </c>
      <c r="AU1654" s="72">
        <f t="shared" ca="1" si="617"/>
        <v>9.059659612918658E-3</v>
      </c>
      <c r="AV1654" s="73">
        <f t="shared" ca="1" si="618"/>
        <v>1.0090596596129187</v>
      </c>
      <c r="AW1654" s="74">
        <f ca="1">PRODUCT(AV$4:AV1654)</f>
        <v>2734052.6704260628</v>
      </c>
      <c r="BO1654" s="70">
        <f t="shared" si="623"/>
        <v>1651</v>
      </c>
      <c r="BP1654" s="171">
        <f t="shared" ca="1" si="621"/>
        <v>0.1143</v>
      </c>
      <c r="BQ1654" s="172">
        <f t="shared" ca="1" si="619"/>
        <v>9.059659612918658E-3</v>
      </c>
      <c r="BR1654" s="172">
        <f t="shared" ca="1" si="624"/>
        <v>3.6575740139057749E-7</v>
      </c>
    </row>
    <row r="1655" spans="44:70">
      <c r="AR1655" s="69">
        <f t="shared" si="616"/>
        <v>138</v>
      </c>
      <c r="AS1655" s="70">
        <f t="shared" si="620"/>
        <v>1652</v>
      </c>
      <c r="AT1655" s="71">
        <f t="shared" ca="1" si="622"/>
        <v>3.1689141635520202E-7</v>
      </c>
      <c r="AU1655" s="72">
        <f t="shared" ca="1" si="617"/>
        <v>9.059659612918658E-3</v>
      </c>
      <c r="AV1655" s="73">
        <f t="shared" ca="1" si="618"/>
        <v>1.0090596596129187</v>
      </c>
      <c r="AW1655" s="74">
        <f ca="1">PRODUCT(AV$4:AV1655)</f>
        <v>2758822.2569839144</v>
      </c>
      <c r="BO1655" s="70">
        <f t="shared" si="623"/>
        <v>1652</v>
      </c>
      <c r="BP1655" s="171">
        <f t="shared" ca="1" si="621"/>
        <v>0.1143</v>
      </c>
      <c r="BQ1655" s="172">
        <f t="shared" ca="1" si="619"/>
        <v>9.059659612918658E-3</v>
      </c>
      <c r="BR1655" s="172">
        <f t="shared" ca="1" si="624"/>
        <v>3.6247351472843958E-7</v>
      </c>
    </row>
    <row r="1656" spans="44:70">
      <c r="AR1656" s="69">
        <f t="shared" si="616"/>
        <v>138</v>
      </c>
      <c r="AS1656" s="70">
        <f t="shared" si="620"/>
        <v>1653</v>
      </c>
      <c r="AT1656" s="71">
        <f t="shared" ca="1" si="622"/>
        <v>3.1402048798876821E-7</v>
      </c>
      <c r="AU1656" s="72">
        <f t="shared" ca="1" si="617"/>
        <v>9.059659612918658E-3</v>
      </c>
      <c r="AV1656" s="73">
        <f t="shared" ca="1" si="618"/>
        <v>1.0090596596129187</v>
      </c>
      <c r="AW1656" s="74">
        <f ca="1">PRODUCT(AV$4:AV1656)</f>
        <v>2783816.2475647326</v>
      </c>
      <c r="BO1656" s="70">
        <f t="shared" si="623"/>
        <v>1653</v>
      </c>
      <c r="BP1656" s="171">
        <f t="shared" ca="1" si="621"/>
        <v>0.1143</v>
      </c>
      <c r="BQ1656" s="172">
        <f t="shared" ca="1" si="619"/>
        <v>9.059659612918658E-3</v>
      </c>
      <c r="BR1656" s="172">
        <f t="shared" ca="1" si="624"/>
        <v>3.5921911184863597E-7</v>
      </c>
    </row>
    <row r="1657" spans="44:70">
      <c r="AR1657" s="69">
        <f t="shared" si="616"/>
        <v>138</v>
      </c>
      <c r="AS1657" s="70">
        <f t="shared" si="620"/>
        <v>1654</v>
      </c>
      <c r="AT1657" s="71">
        <f t="shared" ca="1" si="622"/>
        <v>3.1117556925610738E-7</v>
      </c>
      <c r="AU1657" s="72">
        <f t="shared" ca="1" si="617"/>
        <v>9.059659612918658E-3</v>
      </c>
      <c r="AV1657" s="73">
        <f t="shared" ca="1" si="618"/>
        <v>1.0090596596129187</v>
      </c>
      <c r="AW1657" s="74">
        <f ca="1">PRODUCT(AV$4:AV1657)</f>
        <v>2809036.6751925815</v>
      </c>
      <c r="BO1657" s="70">
        <f t="shared" si="623"/>
        <v>1654</v>
      </c>
      <c r="BP1657" s="171">
        <f t="shared" ca="1" si="621"/>
        <v>0.1143</v>
      </c>
      <c r="BQ1657" s="172">
        <f t="shared" ca="1" si="619"/>
        <v>9.059659612918658E-3</v>
      </c>
      <c r="BR1657" s="172">
        <f t="shared" ca="1" si="624"/>
        <v>3.559939280363607E-7</v>
      </c>
    </row>
    <row r="1658" spans="44:70">
      <c r="AR1658" s="69">
        <f t="shared" si="616"/>
        <v>138</v>
      </c>
      <c r="AS1658" s="70">
        <f t="shared" si="620"/>
        <v>1655</v>
      </c>
      <c r="AT1658" s="71">
        <f t="shared" ca="1" si="622"/>
        <v>3.0835642451879083E-7</v>
      </c>
      <c r="AU1658" s="72">
        <f t="shared" ca="1" si="617"/>
        <v>9.059659612918658E-3</v>
      </c>
      <c r="AV1658" s="73">
        <f t="shared" ca="1" si="618"/>
        <v>1.0090596596129187</v>
      </c>
      <c r="AW1658" s="74">
        <f ca="1">PRODUCT(AV$4:AV1658)</f>
        <v>2834485.5913100312</v>
      </c>
      <c r="BO1658" s="70">
        <f t="shared" si="623"/>
        <v>1655</v>
      </c>
      <c r="BP1658" s="171">
        <f t="shared" ca="1" si="621"/>
        <v>0.1143</v>
      </c>
      <c r="BQ1658" s="172">
        <f t="shared" ca="1" si="619"/>
        <v>9.059659612918658E-3</v>
      </c>
      <c r="BR1658" s="172">
        <f t="shared" ca="1" si="624"/>
        <v>3.5279770095350171E-7</v>
      </c>
    </row>
    <row r="1659" spans="44:70">
      <c r="AR1659" s="69">
        <f t="shared" si="616"/>
        <v>138</v>
      </c>
      <c r="AS1659" s="70">
        <f t="shared" si="620"/>
        <v>1656</v>
      </c>
      <c r="AT1659" s="71">
        <f t="shared" ca="1" si="622"/>
        <v>3.0556282027319396E-7</v>
      </c>
      <c r="AU1659" s="72">
        <f t="shared" ca="1" si="617"/>
        <v>9.059659612918658E-3</v>
      </c>
      <c r="AV1659" s="73">
        <f t="shared" ca="1" si="618"/>
        <v>1.0090596596129187</v>
      </c>
      <c r="AW1659" s="74">
        <f ca="1">PRODUCT(AV$4:AV1659)</f>
        <v>2860165.0659450227</v>
      </c>
      <c r="BO1659" s="70">
        <f t="shared" si="623"/>
        <v>1656</v>
      </c>
      <c r="BP1659" s="171">
        <f t="shared" ca="1" si="621"/>
        <v>0.1143</v>
      </c>
      <c r="BQ1659" s="172">
        <f t="shared" ca="1" si="619"/>
        <v>9.059659612918658E-3</v>
      </c>
      <c r="BR1659" s="172">
        <f t="shared" ca="1" si="624"/>
        <v>3.4963017061730228E-7</v>
      </c>
    </row>
    <row r="1660" spans="44:70">
      <c r="AR1660" s="69">
        <f t="shared" si="616"/>
        <v>139</v>
      </c>
      <c r="AS1660" s="70">
        <f t="shared" si="620"/>
        <v>1657</v>
      </c>
      <c r="AT1660" s="71">
        <f t="shared" ca="1" si="622"/>
        <v>3.0279452513115541E-7</v>
      </c>
      <c r="AU1660" s="72">
        <f t="shared" ca="1" si="617"/>
        <v>9.059659612918658E-3</v>
      </c>
      <c r="AV1660" s="73">
        <f t="shared" ca="1" si="618"/>
        <v>1.0090596596129187</v>
      </c>
      <c r="AW1660" s="74">
        <f ca="1">PRODUCT(AV$4:AV1660)</f>
        <v>2886077.1878792457</v>
      </c>
      <c r="BO1660" s="70">
        <f t="shared" si="623"/>
        <v>1657</v>
      </c>
      <c r="BP1660" s="171">
        <f t="shared" ca="1" si="621"/>
        <v>0.1143</v>
      </c>
      <c r="BQ1660" s="172">
        <f t="shared" ca="1" si="619"/>
        <v>9.059659612918658E-3</v>
      </c>
      <c r="BR1660" s="172">
        <f t="shared" ca="1" si="624"/>
        <v>3.4649107937921382E-7</v>
      </c>
    </row>
    <row r="1661" spans="44:70">
      <c r="AR1661" s="69">
        <f t="shared" si="616"/>
        <v>139</v>
      </c>
      <c r="AS1661" s="70">
        <f t="shared" si="620"/>
        <v>1658</v>
      </c>
      <c r="AT1661" s="71">
        <f t="shared" ca="1" si="622"/>
        <v>3.0005130980081182E-7</v>
      </c>
      <c r="AU1661" s="72">
        <f t="shared" ca="1" si="617"/>
        <v>9.059659612918658E-3</v>
      </c>
      <c r="AV1661" s="73">
        <f t="shared" ca="1" si="618"/>
        <v>1.0090596596129187</v>
      </c>
      <c r="AW1661" s="74">
        <f ca="1">PRODUCT(AV$4:AV1661)</f>
        <v>2912224.0648180414</v>
      </c>
      <c r="BO1661" s="70">
        <f t="shared" si="623"/>
        <v>1658</v>
      </c>
      <c r="BP1661" s="171">
        <f t="shared" ca="1" si="621"/>
        <v>0.1143</v>
      </c>
      <c r="BQ1661" s="172">
        <f t="shared" ca="1" si="619"/>
        <v>9.059659612918658E-3</v>
      </c>
      <c r="BR1661" s="172">
        <f t="shared" ca="1" si="624"/>
        <v>3.4338017190393861E-7</v>
      </c>
    </row>
    <row r="1662" spans="44:70">
      <c r="AR1662" s="69">
        <f t="shared" si="616"/>
        <v>139</v>
      </c>
      <c r="AS1662" s="70">
        <f t="shared" si="620"/>
        <v>1659</v>
      </c>
      <c r="AT1662" s="71">
        <f t="shared" ca="1" si="622"/>
        <v>2.9733294706760607E-7</v>
      </c>
      <c r="AU1662" s="72">
        <f t="shared" ca="1" si="617"/>
        <v>9.059659612918658E-3</v>
      </c>
      <c r="AV1662" s="73">
        <f t="shared" ca="1" si="618"/>
        <v>1.0090596596129187</v>
      </c>
      <c r="AW1662" s="74">
        <f ca="1">PRODUCT(AV$4:AV1662)</f>
        <v>2938607.823561843</v>
      </c>
      <c r="BO1662" s="70">
        <f t="shared" si="623"/>
        <v>1659</v>
      </c>
      <c r="BP1662" s="171">
        <f t="shared" ca="1" si="621"/>
        <v>0.1143</v>
      </c>
      <c r="BQ1662" s="172">
        <f t="shared" ca="1" si="619"/>
        <v>9.059659612918658E-3</v>
      </c>
      <c r="BR1662" s="172">
        <f t="shared" ca="1" si="624"/>
        <v>3.4029719514866078E-7</v>
      </c>
    </row>
    <row r="1663" spans="44:70">
      <c r="AR1663" s="69">
        <f t="shared" si="616"/>
        <v>139</v>
      </c>
      <c r="AS1663" s="70">
        <f t="shared" si="620"/>
        <v>1660</v>
      </c>
      <c r="AT1663" s="71">
        <f t="shared" ca="1" si="622"/>
        <v>2.946392117754676E-7</v>
      </c>
      <c r="AU1663" s="72">
        <f t="shared" ca="1" si="617"/>
        <v>9.059659612918658E-3</v>
      </c>
      <c r="AV1663" s="73">
        <f t="shared" ca="1" si="618"/>
        <v>1.0090596596129187</v>
      </c>
      <c r="AW1663" s="74">
        <f ca="1">PRODUCT(AV$4:AV1663)</f>
        <v>2965230.6101791728</v>
      </c>
      <c r="BO1663" s="70">
        <f t="shared" si="623"/>
        <v>1660</v>
      </c>
      <c r="BP1663" s="171">
        <f t="shared" ca="1" si="621"/>
        <v>0.1143</v>
      </c>
      <c r="BQ1663" s="172">
        <f t="shared" ca="1" si="619"/>
        <v>9.059659612918658E-3</v>
      </c>
      <c r="BR1663" s="172">
        <f t="shared" ca="1" si="624"/>
        <v>3.3724189834246354E-7</v>
      </c>
    </row>
    <row r="1664" spans="44:70">
      <c r="AR1664" s="69">
        <f t="shared" si="616"/>
        <v>139</v>
      </c>
      <c r="AS1664" s="70">
        <f t="shared" si="620"/>
        <v>1661</v>
      </c>
      <c r="AT1664" s="71">
        <f t="shared" ca="1" si="622"/>
        <v>2.9196988080816322E-7</v>
      </c>
      <c r="AU1664" s="72">
        <f t="shared" ca="1" si="617"/>
        <v>9.059659612918658E-3</v>
      </c>
      <c r="AV1664" s="73">
        <f t="shared" ca="1" si="618"/>
        <v>1.0090596596129187</v>
      </c>
      <c r="AW1664" s="74">
        <f ca="1">PRODUCT(AV$4:AV1664)</f>
        <v>2992094.5901812031</v>
      </c>
      <c r="BO1664" s="70">
        <f t="shared" si="623"/>
        <v>1661</v>
      </c>
      <c r="BP1664" s="171">
        <f t="shared" ca="1" si="621"/>
        <v>0.1143</v>
      </c>
      <c r="BQ1664" s="172">
        <f t="shared" ca="1" si="619"/>
        <v>9.059659612918658E-3</v>
      </c>
      <c r="BR1664" s="172">
        <f t="shared" ca="1" si="624"/>
        <v>3.3421403296593143E-7</v>
      </c>
    </row>
    <row r="1665" spans="44:70">
      <c r="AR1665" s="69">
        <f t="shared" si="616"/>
        <v>139</v>
      </c>
      <c r="AS1665" s="70">
        <f t="shared" si="620"/>
        <v>1662</v>
      </c>
      <c r="AT1665" s="71">
        <f t="shared" ca="1" si="622"/>
        <v>2.8932473307081684E-7</v>
      </c>
      <c r="AU1665" s="72">
        <f t="shared" ca="1" si="617"/>
        <v>9.059659612918658E-3</v>
      </c>
      <c r="AV1665" s="73">
        <f t="shared" ca="1" si="618"/>
        <v>1.0090596596129187</v>
      </c>
      <c r="AW1665" s="74">
        <f ca="1">PRODUCT(AV$4:AV1665)</f>
        <v>3019201.9486978999</v>
      </c>
      <c r="BO1665" s="70">
        <f t="shared" si="623"/>
        <v>1662</v>
      </c>
      <c r="BP1665" s="171">
        <f t="shared" ca="1" si="621"/>
        <v>0.1143</v>
      </c>
      <c r="BQ1665" s="172">
        <f t="shared" ca="1" si="619"/>
        <v>9.059659612918658E-3</v>
      </c>
      <c r="BR1665" s="172">
        <f t="shared" ca="1" si="624"/>
        <v>3.3121335273093559E-7</v>
      </c>
    </row>
    <row r="1666" spans="44:70">
      <c r="AR1666" s="69">
        <f t="shared" si="616"/>
        <v>139</v>
      </c>
      <c r="AS1666" s="70">
        <f t="shared" si="620"/>
        <v>1663</v>
      </c>
      <c r="AT1666" s="71">
        <f t="shared" ca="1" si="622"/>
        <v>2.8670354947159671E-7</v>
      </c>
      <c r="AU1666" s="72">
        <f t="shared" ca="1" si="617"/>
        <v>9.059659612918658E-3</v>
      </c>
      <c r="AV1666" s="73">
        <f t="shared" ca="1" si="618"/>
        <v>1.0090596596129187</v>
      </c>
      <c r="AW1666" s="74">
        <f ca="1">PRODUCT(AV$4:AV1666)</f>
        <v>3046554.8906557634</v>
      </c>
      <c r="BO1666" s="70">
        <f t="shared" si="623"/>
        <v>1663</v>
      </c>
      <c r="BP1666" s="171">
        <f t="shared" ca="1" si="621"/>
        <v>0.1143</v>
      </c>
      <c r="BQ1666" s="172">
        <f t="shared" ca="1" si="619"/>
        <v>9.059659612918658E-3</v>
      </c>
      <c r="BR1666" s="172">
        <f t="shared" ca="1" si="624"/>
        <v>3.2823961356060061E-7</v>
      </c>
    </row>
    <row r="1667" spans="44:70">
      <c r="AR1667" s="69">
        <f t="shared" si="616"/>
        <v>139</v>
      </c>
      <c r="AS1667" s="70">
        <f t="shared" si="620"/>
        <v>1664</v>
      </c>
      <c r="AT1667" s="71">
        <f t="shared" ca="1" si="622"/>
        <v>2.8410611290356848E-7</v>
      </c>
      <c r="AU1667" s="72">
        <f t="shared" ca="1" si="617"/>
        <v>9.059659612918658E-3</v>
      </c>
      <c r="AV1667" s="73">
        <f t="shared" ca="1" si="618"/>
        <v>1.0090596596129187</v>
      </c>
      <c r="AW1667" s="74">
        <f ca="1">PRODUCT(AV$4:AV1667)</f>
        <v>3074155.6409571772</v>
      </c>
      <c r="BO1667" s="70">
        <f t="shared" si="623"/>
        <v>1664</v>
      </c>
      <c r="BP1667" s="171">
        <f t="shared" ca="1" si="621"/>
        <v>0.1143</v>
      </c>
      <c r="BQ1667" s="172">
        <f t="shared" ca="1" si="619"/>
        <v>9.059659612918658E-3</v>
      </c>
      <c r="BR1667" s="172">
        <f t="shared" ca="1" si="624"/>
        <v>3.2529257356945108E-7</v>
      </c>
    </row>
    <row r="1668" spans="44:70">
      <c r="AR1668" s="69">
        <f t="shared" si="616"/>
        <v>139</v>
      </c>
      <c r="AS1668" s="70">
        <f t="shared" si="620"/>
        <v>1665</v>
      </c>
      <c r="AT1668" s="71">
        <f t="shared" ca="1" si="622"/>
        <v>2.8153220822671273E-7</v>
      </c>
      <c r="AU1668" s="72">
        <f t="shared" ca="1" si="617"/>
        <v>9.059659612918658E-3</v>
      </c>
      <c r="AV1668" s="73">
        <f t="shared" ca="1" si="618"/>
        <v>1.0090596596129187</v>
      </c>
      <c r="AW1668" s="74">
        <f ca="1">PRODUCT(AV$4:AV1668)</f>
        <v>3102006.4446613831</v>
      </c>
      <c r="BO1668" s="70">
        <f t="shared" si="623"/>
        <v>1665</v>
      </c>
      <c r="BP1668" s="171">
        <f t="shared" ca="1" si="621"/>
        <v>0.1143</v>
      </c>
      <c r="BQ1668" s="172">
        <f t="shared" ca="1" si="619"/>
        <v>9.059659612918658E-3</v>
      </c>
      <c r="BR1668" s="172">
        <f t="shared" ca="1" si="624"/>
        <v>3.2237199304373662E-7</v>
      </c>
    </row>
    <row r="1669" spans="44:70">
      <c r="AR1669" s="69">
        <f t="shared" ref="AR1669:AR1732" si="625">ROUNDDOWN((AS1669-1)/12,0)+1</f>
        <v>139</v>
      </c>
      <c r="AS1669" s="70">
        <f t="shared" si="620"/>
        <v>1666</v>
      </c>
      <c r="AT1669" s="71">
        <f t="shared" ca="1" si="622"/>
        <v>2.7898162225010536E-7</v>
      </c>
      <c r="AU1669" s="72">
        <f t="shared" ref="AU1669:AU1732" ca="1" si="626">IF($AU$2="Yes",BQ1669,((1+$AH$21)^(1/12))-1)</f>
        <v>9.059659612918658E-3</v>
      </c>
      <c r="AV1669" s="73">
        <f t="shared" ref="AV1669:AV1732" ca="1" si="627">(1+AU1669)</f>
        <v>1.0090596596129187</v>
      </c>
      <c r="AW1669" s="74">
        <f ca="1">PRODUCT(AV$4:AV1669)</f>
        <v>3130109.5671670954</v>
      </c>
      <c r="BO1669" s="70">
        <f t="shared" si="623"/>
        <v>1666</v>
      </c>
      <c r="BP1669" s="171">
        <f t="shared" ca="1" si="621"/>
        <v>0.1143</v>
      </c>
      <c r="BQ1669" s="172">
        <f t="shared" ref="BQ1669:BQ1732" ca="1" si="628">(1+BP1669)^(1/12)-1</f>
        <v>9.059659612918658E-3</v>
      </c>
      <c r="BR1669" s="172">
        <f t="shared" ca="1" si="624"/>
        <v>3.1947763442193341E-7</v>
      </c>
    </row>
    <row r="1670" spans="44:70">
      <c r="AR1670" s="69">
        <f t="shared" si="625"/>
        <v>139</v>
      </c>
      <c r="AS1670" s="70">
        <f t="shared" ref="AS1670:AS1733" si="629">AS1669+1</f>
        <v>1667</v>
      </c>
      <c r="AT1670" s="71">
        <f t="shared" ca="1" si="622"/>
        <v>2.7645414371425954E-7</v>
      </c>
      <c r="AU1670" s="72">
        <f t="shared" ca="1" si="626"/>
        <v>9.059659612918658E-3</v>
      </c>
      <c r="AV1670" s="73">
        <f t="shared" ca="1" si="627"/>
        <v>1.0090596596129187</v>
      </c>
      <c r="AW1670" s="74">
        <f ca="1">PRODUCT(AV$4:AV1670)</f>
        <v>3158467.2943967693</v>
      </c>
      <c r="BO1670" s="70">
        <f t="shared" si="623"/>
        <v>1667</v>
      </c>
      <c r="BP1670" s="171">
        <f t="shared" ca="1" si="621"/>
        <v>0.1143</v>
      </c>
      <c r="BQ1670" s="172">
        <f t="shared" ca="1" si="628"/>
        <v>9.059659612918658E-3</v>
      </c>
      <c r="BR1670" s="172">
        <f t="shared" ca="1" si="624"/>
        <v>3.1660926227542081E-7</v>
      </c>
    </row>
    <row r="1671" spans="44:70">
      <c r="AR1671" s="69">
        <f t="shared" si="625"/>
        <v>139</v>
      </c>
      <c r="AS1671" s="70">
        <f t="shared" si="629"/>
        <v>1668</v>
      </c>
      <c r="AT1671" s="71">
        <f t="shared" ca="1" si="622"/>
        <v>2.7394956327362747E-7</v>
      </c>
      <c r="AU1671" s="72">
        <f t="shared" ca="1" si="626"/>
        <v>9.059659612918658E-3</v>
      </c>
      <c r="AV1671" s="73">
        <f t="shared" ca="1" si="627"/>
        <v>1.0090596596129187</v>
      </c>
      <c r="AW1671" s="74">
        <f ca="1">PRODUCT(AV$4:AV1671)</f>
        <v>3187081.9329825402</v>
      </c>
      <c r="BO1671" s="70">
        <f t="shared" si="623"/>
        <v>1668</v>
      </c>
      <c r="BP1671" s="171">
        <f t="shared" ca="1" si="621"/>
        <v>0.1143</v>
      </c>
      <c r="BQ1671" s="172">
        <f t="shared" ca="1" si="628"/>
        <v>9.059659612918658E-3</v>
      </c>
      <c r="BR1671" s="172">
        <f t="shared" ca="1" si="624"/>
        <v>3.137666432893314E-7</v>
      </c>
    </row>
    <row r="1672" spans="44:70">
      <c r="AR1672" s="69">
        <f t="shared" si="625"/>
        <v>140</v>
      </c>
      <c r="AS1672" s="70">
        <f t="shared" si="629"/>
        <v>1669</v>
      </c>
      <c r="AT1672" s="71">
        <f t="shared" ca="1" si="622"/>
        <v>2.7146767347926068E-7</v>
      </c>
      <c r="AU1672" s="72">
        <f t="shared" ca="1" si="626"/>
        <v>9.059659612918658E-3</v>
      </c>
      <c r="AV1672" s="73">
        <f t="shared" ca="1" si="627"/>
        <v>1.0090596596129187</v>
      </c>
      <c r="AW1672" s="74">
        <f ca="1">PRODUCT(AV$4:AV1672)</f>
        <v>3215955.8104538447</v>
      </c>
      <c r="BO1672" s="70">
        <f t="shared" si="623"/>
        <v>1669</v>
      </c>
      <c r="BP1672" s="171">
        <f t="shared" ref="BP1672:BP1735" ca="1" si="630">VLOOKUP(BO1672,$BT$4:$BX$13,5,TRUE)/100</f>
        <v>0.1143</v>
      </c>
      <c r="BQ1672" s="172">
        <f t="shared" ca="1" si="628"/>
        <v>9.059659612918658E-3</v>
      </c>
      <c r="BR1672" s="172">
        <f t="shared" ca="1" si="624"/>
        <v>3.1094954624357312E-7</v>
      </c>
    </row>
    <row r="1673" spans="44:70">
      <c r="AR1673" s="69">
        <f t="shared" si="625"/>
        <v>140</v>
      </c>
      <c r="AS1673" s="70">
        <f t="shared" si="629"/>
        <v>1670</v>
      </c>
      <c r="AT1673" s="71">
        <f t="shared" ca="1" si="622"/>
        <v>2.6900826876162764E-7</v>
      </c>
      <c r="AU1673" s="72">
        <f t="shared" ca="1" si="626"/>
        <v>9.059659612918658E-3</v>
      </c>
      <c r="AV1673" s="73">
        <f t="shared" ca="1" si="627"/>
        <v>1.0090596596129187</v>
      </c>
      <c r="AW1673" s="74">
        <f ca="1">PRODUCT(AV$4:AV1673)</f>
        <v>3245091.2754267445</v>
      </c>
      <c r="BO1673" s="70">
        <f t="shared" si="623"/>
        <v>1670</v>
      </c>
      <c r="BP1673" s="171">
        <f t="shared" ca="1" si="630"/>
        <v>0.1143</v>
      </c>
      <c r="BQ1673" s="172">
        <f t="shared" ca="1" si="628"/>
        <v>9.059659612918658E-3</v>
      </c>
      <c r="BR1673" s="172">
        <f t="shared" ca="1" si="624"/>
        <v>3.0815774199402168E-7</v>
      </c>
    </row>
    <row r="1674" spans="44:70">
      <c r="AR1674" s="69">
        <f t="shared" si="625"/>
        <v>140</v>
      </c>
      <c r="AS1674" s="70">
        <f t="shared" si="629"/>
        <v>1671</v>
      </c>
      <c r="AT1674" s="71">
        <f t="shared" ca="1" si="622"/>
        <v>2.6657114541358677E-7</v>
      </c>
      <c r="AU1674" s="72">
        <f t="shared" ca="1" si="626"/>
        <v>9.059659612918658E-3</v>
      </c>
      <c r="AV1674" s="73">
        <f t="shared" ca="1" si="627"/>
        <v>1.0090596596129187</v>
      </c>
      <c r="AW1674" s="74">
        <f ca="1">PRODUCT(AV$4:AV1674)</f>
        <v>3274490.6977949627</v>
      </c>
      <c r="BO1674" s="70">
        <f t="shared" si="623"/>
        <v>1671</v>
      </c>
      <c r="BP1674" s="171">
        <f t="shared" ca="1" si="630"/>
        <v>0.1143</v>
      </c>
      <c r="BQ1674" s="172">
        <f t="shared" ca="1" si="628"/>
        <v>9.059659612918658E-3</v>
      </c>
      <c r="BR1674" s="172">
        <f t="shared" ca="1" si="624"/>
        <v>3.0539100345388186E-7</v>
      </c>
    </row>
    <row r="1675" spans="44:70">
      <c r="AR1675" s="69">
        <f t="shared" si="625"/>
        <v>140</v>
      </c>
      <c r="AS1675" s="70">
        <f t="shared" si="629"/>
        <v>1672</v>
      </c>
      <c r="AT1675" s="71">
        <f t="shared" ca="1" si="622"/>
        <v>2.6415610157351383E-7</v>
      </c>
      <c r="AU1675" s="72">
        <f t="shared" ca="1" si="626"/>
        <v>9.059659612918658E-3</v>
      </c>
      <c r="AV1675" s="73">
        <f t="shared" ca="1" si="627"/>
        <v>1.0090596596129187</v>
      </c>
      <c r="AW1675" s="74">
        <f ca="1">PRODUCT(AV$4:AV1675)</f>
        <v>3304156.4689226537</v>
      </c>
      <c r="BO1675" s="70">
        <f t="shared" si="623"/>
        <v>1672</v>
      </c>
      <c r="BP1675" s="171">
        <f t="shared" ca="1" si="630"/>
        <v>0.1143</v>
      </c>
      <c r="BQ1675" s="172">
        <f t="shared" ca="1" si="628"/>
        <v>9.059659612918658E-3</v>
      </c>
      <c r="BR1675" s="172">
        <f t="shared" ca="1" si="624"/>
        <v>3.0264910557521611E-7</v>
      </c>
    </row>
    <row r="1676" spans="44:70">
      <c r="AR1676" s="69">
        <f t="shared" si="625"/>
        <v>140</v>
      </c>
      <c r="AS1676" s="70">
        <f t="shared" si="629"/>
        <v>1673</v>
      </c>
      <c r="AT1676" s="71">
        <f t="shared" ca="1" si="622"/>
        <v>2.6176293720858223E-7</v>
      </c>
      <c r="AU1676" s="72">
        <f t="shared" ca="1" si="626"/>
        <v>9.059659612918658E-3</v>
      </c>
      <c r="AV1676" s="73">
        <f t="shared" ca="1" si="627"/>
        <v>1.0090596596129187</v>
      </c>
      <c r="AW1676" s="74">
        <f ca="1">PRODUCT(AV$4:AV1676)</f>
        <v>3334091.001838916</v>
      </c>
      <c r="BO1676" s="70">
        <f t="shared" si="623"/>
        <v>1673</v>
      </c>
      <c r="BP1676" s="171">
        <f t="shared" ca="1" si="630"/>
        <v>0.1143</v>
      </c>
      <c r="BQ1676" s="172">
        <f t="shared" ca="1" si="628"/>
        <v>9.059659612918658E-3</v>
      </c>
      <c r="BR1676" s="172">
        <f t="shared" ca="1" si="624"/>
        <v>2.9993182533063917E-7</v>
      </c>
    </row>
    <row r="1677" spans="44:70">
      <c r="AR1677" s="69">
        <f t="shared" si="625"/>
        <v>140</v>
      </c>
      <c r="AS1677" s="70">
        <f t="shared" si="629"/>
        <v>1674</v>
      </c>
      <c r="AT1677" s="71">
        <f t="shared" ca="1" si="622"/>
        <v>2.5939145409819465E-7</v>
      </c>
      <c r="AU1677" s="72">
        <f t="shared" ca="1" si="626"/>
        <v>9.059659612918658E-3</v>
      </c>
      <c r="AV1677" s="73">
        <f t="shared" ca="1" si="627"/>
        <v>1.0090596596129187</v>
      </c>
      <c r="AW1677" s="74">
        <f ca="1">PRODUCT(AV$4:AV1677)</f>
        <v>3364296.7314340714</v>
      </c>
      <c r="BO1677" s="70">
        <f t="shared" si="623"/>
        <v>1674</v>
      </c>
      <c r="BP1677" s="171">
        <f t="shared" ca="1" si="630"/>
        <v>0.1143</v>
      </c>
      <c r="BQ1677" s="172">
        <f t="shared" ca="1" si="628"/>
        <v>9.059659612918658E-3</v>
      </c>
      <c r="BR1677" s="172">
        <f t="shared" ca="1" si="624"/>
        <v>2.9723894169517667E-7</v>
      </c>
    </row>
    <row r="1678" spans="44:70">
      <c r="AR1678" s="69">
        <f t="shared" si="625"/>
        <v>140</v>
      </c>
      <c r="AS1678" s="70">
        <f t="shared" si="629"/>
        <v>1675</v>
      </c>
      <c r="AT1678" s="71">
        <f t="shared" ca="1" si="622"/>
        <v>2.57041455817565E-7</v>
      </c>
      <c r="AU1678" s="72">
        <f t="shared" ca="1" si="626"/>
        <v>9.059659612918658E-3</v>
      </c>
      <c r="AV1678" s="73">
        <f t="shared" ca="1" si="627"/>
        <v>1.0090596596129187</v>
      </c>
      <c r="AW1678" s="74">
        <f ca="1">PRODUCT(AV$4:AV1678)</f>
        <v>3394776.1146577192</v>
      </c>
      <c r="BO1678" s="70">
        <f t="shared" si="623"/>
        <v>1675</v>
      </c>
      <c r="BP1678" s="171">
        <f t="shared" ca="1" si="630"/>
        <v>0.1143</v>
      </c>
      <c r="BQ1678" s="172">
        <f t="shared" ca="1" si="628"/>
        <v>9.059659612918658E-3</v>
      </c>
      <c r="BR1678" s="172">
        <f t="shared" ca="1" si="624"/>
        <v>2.9457023562828714E-7</v>
      </c>
    </row>
    <row r="1679" spans="44:70">
      <c r="AR1679" s="69">
        <f t="shared" si="625"/>
        <v>140</v>
      </c>
      <c r="AS1679" s="70">
        <f t="shared" si="629"/>
        <v>1676</v>
      </c>
      <c r="AT1679" s="71">
        <f t="shared" ref="AT1679:AT1742" ca="1" si="631">(1-AU1679)*AT1678</f>
        <v>2.5471274772144882E-7</v>
      </c>
      <c r="AU1679" s="72">
        <f t="shared" ca="1" si="626"/>
        <v>9.059659612918658E-3</v>
      </c>
      <c r="AV1679" s="73">
        <f t="shared" ca="1" si="627"/>
        <v>1.0090596596129187</v>
      </c>
      <c r="AW1679" s="74">
        <f ca="1">PRODUCT(AV$4:AV1679)</f>
        <v>3425531.6307185846</v>
      </c>
      <c r="BO1679" s="70">
        <f t="shared" si="623"/>
        <v>1676</v>
      </c>
      <c r="BP1679" s="171">
        <f t="shared" ca="1" si="630"/>
        <v>0.1143</v>
      </c>
      <c r="BQ1679" s="172">
        <f t="shared" ca="1" si="628"/>
        <v>9.059659612918658E-3</v>
      </c>
      <c r="BR1679" s="172">
        <f t="shared" ca="1" si="624"/>
        <v>2.9192549005604488E-7</v>
      </c>
    </row>
    <row r="1680" spans="44:70">
      <c r="AR1680" s="69">
        <f t="shared" si="625"/>
        <v>140</v>
      </c>
      <c r="AS1680" s="70">
        <f t="shared" si="629"/>
        <v>1677</v>
      </c>
      <c r="AT1680" s="71">
        <f t="shared" ca="1" si="631"/>
        <v>2.5240513692802127E-7</v>
      </c>
      <c r="AU1680" s="72">
        <f t="shared" ca="1" si="626"/>
        <v>9.059659612918658E-3</v>
      </c>
      <c r="AV1680" s="73">
        <f t="shared" ca="1" si="627"/>
        <v>1.0090596596129187</v>
      </c>
      <c r="AW1680" s="74">
        <f ca="1">PRODUCT(AV$4:AV1680)</f>
        <v>3456565.7812861814</v>
      </c>
      <c r="BO1680" s="70">
        <f t="shared" si="623"/>
        <v>1677</v>
      </c>
      <c r="BP1680" s="171">
        <f t="shared" ca="1" si="630"/>
        <v>0.1143</v>
      </c>
      <c r="BQ1680" s="172">
        <f t="shared" ca="1" si="628"/>
        <v>9.059659612918658E-3</v>
      </c>
      <c r="BR1680" s="172">
        <f t="shared" ca="1" si="624"/>
        <v>2.8930448985348322E-7</v>
      </c>
    </row>
    <row r="1681" spans="44:70">
      <c r="AR1681" s="69">
        <f t="shared" si="625"/>
        <v>140</v>
      </c>
      <c r="AS1681" s="70">
        <f t="shared" si="629"/>
        <v>1678</v>
      </c>
      <c r="AT1681" s="71">
        <f t="shared" ca="1" si="631"/>
        <v>2.5011843230290125E-7</v>
      </c>
      <c r="AU1681" s="72">
        <f t="shared" ca="1" si="626"/>
        <v>9.059659612918658E-3</v>
      </c>
      <c r="AV1681" s="73">
        <f t="shared" ca="1" si="627"/>
        <v>1.0090596596129187</v>
      </c>
      <c r="AW1681" s="74">
        <f ca="1">PRODUCT(AV$4:AV1681)</f>
        <v>3487881.0906942966</v>
      </c>
      <c r="BO1681" s="70">
        <f t="shared" si="623"/>
        <v>1678</v>
      </c>
      <c r="BP1681" s="171">
        <f t="shared" ca="1" si="630"/>
        <v>0.1143</v>
      </c>
      <c r="BQ1681" s="172">
        <f t="shared" ca="1" si="628"/>
        <v>9.059659612918658E-3</v>
      </c>
      <c r="BR1681" s="172">
        <f t="shared" ca="1" si="624"/>
        <v>2.8670702182709607E-7</v>
      </c>
    </row>
    <row r="1682" spans="44:70">
      <c r="AR1682" s="69">
        <f t="shared" si="625"/>
        <v>140</v>
      </c>
      <c r="AS1682" s="70">
        <f t="shared" si="629"/>
        <v>1679</v>
      </c>
      <c r="AT1682" s="71">
        <f t="shared" ca="1" si="631"/>
        <v>2.4785244444332011E-7</v>
      </c>
      <c r="AU1682" s="72">
        <f t="shared" ca="1" si="626"/>
        <v>9.059659612918658E-3</v>
      </c>
      <c r="AV1682" s="73">
        <f t="shared" ca="1" si="627"/>
        <v>1.0090596596129187</v>
      </c>
      <c r="AW1682" s="74">
        <f ca="1">PRODUCT(AV$4:AV1682)</f>
        <v>3519480.1061463226</v>
      </c>
      <c r="BO1682" s="70">
        <f t="shared" ref="BO1682:BO1745" si="632">BO1681+1</f>
        <v>1679</v>
      </c>
      <c r="BP1682" s="171">
        <f t="shared" ca="1" si="630"/>
        <v>0.1143</v>
      </c>
      <c r="BQ1682" s="172">
        <f t="shared" ca="1" si="628"/>
        <v>9.059659612918658E-3</v>
      </c>
      <c r="BR1682" s="172">
        <f t="shared" ref="BR1682:BR1745" ca="1" si="633">BR1681/(1+BQ1682)</f>
        <v>2.8413287469749668E-7</v>
      </c>
    </row>
    <row r="1683" spans="44:70">
      <c r="AR1683" s="69">
        <f t="shared" si="625"/>
        <v>140</v>
      </c>
      <c r="AS1683" s="70">
        <f t="shared" si="629"/>
        <v>1680</v>
      </c>
      <c r="AT1683" s="71">
        <f t="shared" ca="1" si="631"/>
        <v>2.4560698566243382E-7</v>
      </c>
      <c r="AU1683" s="72">
        <f t="shared" ca="1" si="626"/>
        <v>9.059659612918658E-3</v>
      </c>
      <c r="AV1683" s="73">
        <f t="shared" ca="1" si="627"/>
        <v>1.0090596596129187</v>
      </c>
      <c r="AW1683" s="74">
        <f ca="1">PRODUCT(AV$4:AV1683)</f>
        <v>3551365.397922447</v>
      </c>
      <c r="BO1683" s="70">
        <f t="shared" si="632"/>
        <v>1680</v>
      </c>
      <c r="BP1683" s="171">
        <f t="shared" ca="1" si="630"/>
        <v>0.1143</v>
      </c>
      <c r="BQ1683" s="172">
        <f t="shared" ca="1" si="628"/>
        <v>9.059659612918658E-3</v>
      </c>
      <c r="BR1683" s="172">
        <f t="shared" ca="1" si="633"/>
        <v>2.8158183908223203E-7</v>
      </c>
    </row>
    <row r="1684" spans="44:70">
      <c r="AR1684" s="69">
        <f t="shared" si="625"/>
        <v>141</v>
      </c>
      <c r="AS1684" s="70">
        <f t="shared" si="629"/>
        <v>1681</v>
      </c>
      <c r="AT1684" s="71">
        <f t="shared" ca="1" si="631"/>
        <v>2.4338186997377719E-7</v>
      </c>
      <c r="AU1684" s="72">
        <f t="shared" ca="1" si="626"/>
        <v>9.059659612918658E-3</v>
      </c>
      <c r="AV1684" s="73">
        <f t="shared" ca="1" si="627"/>
        <v>1.0090596596129187</v>
      </c>
      <c r="AW1684" s="74">
        <f ca="1">PRODUCT(AV$4:AV1684)</f>
        <v>3583539.559588722</v>
      </c>
      <c r="BO1684" s="70">
        <f t="shared" si="632"/>
        <v>1681</v>
      </c>
      <c r="BP1684" s="171">
        <f t="shared" ca="1" si="630"/>
        <v>0.1143</v>
      </c>
      <c r="BQ1684" s="172">
        <f t="shared" ca="1" si="628"/>
        <v>9.059659612918658E-3</v>
      </c>
      <c r="BR1684" s="172">
        <f t="shared" ca="1" si="633"/>
        <v>2.7905370747875155E-7</v>
      </c>
    </row>
    <row r="1685" spans="44:70">
      <c r="AR1685" s="69">
        <f t="shared" si="625"/>
        <v>141</v>
      </c>
      <c r="AS1685" s="70">
        <f t="shared" si="629"/>
        <v>1682</v>
      </c>
      <c r="AT1685" s="71">
        <f t="shared" ca="1" si="631"/>
        <v>2.4117691307585912E-7</v>
      </c>
      <c r="AU1685" s="72">
        <f t="shared" ca="1" si="626"/>
        <v>9.059659612918658E-3</v>
      </c>
      <c r="AV1685" s="73">
        <f t="shared" ca="1" si="627"/>
        <v>1.0090596596129187</v>
      </c>
      <c r="AW1685" s="74">
        <f ca="1">PRODUCT(AV$4:AV1685)</f>
        <v>3616005.208208024</v>
      </c>
      <c r="BO1685" s="70">
        <f t="shared" si="632"/>
        <v>1682</v>
      </c>
      <c r="BP1685" s="171">
        <f t="shared" ca="1" si="630"/>
        <v>0.1143</v>
      </c>
      <c r="BQ1685" s="172">
        <f t="shared" ca="1" si="628"/>
        <v>9.059659612918658E-3</v>
      </c>
      <c r="BR1685" s="172">
        <f t="shared" ca="1" si="633"/>
        <v>2.7654827424752887E-7</v>
      </c>
    </row>
    <row r="1686" spans="44:70">
      <c r="AR1686" s="69">
        <f t="shared" si="625"/>
        <v>141</v>
      </c>
      <c r="AS1686" s="70">
        <f t="shared" si="629"/>
        <v>1683</v>
      </c>
      <c r="AT1686" s="71">
        <f t="shared" ca="1" si="631"/>
        <v>2.3899193233689737E-7</v>
      </c>
      <c r="AU1686" s="72">
        <f t="shared" ca="1" si="626"/>
        <v>9.059659612918658E-3</v>
      </c>
      <c r="AV1686" s="73">
        <f t="shared" ca="1" si="627"/>
        <v>1.0090596596129187</v>
      </c>
      <c r="AW1686" s="74">
        <f ca="1">PRODUCT(AV$4:AV1686)</f>
        <v>3648764.9845529296</v>
      </c>
      <c r="BO1686" s="70">
        <f t="shared" si="632"/>
        <v>1683</v>
      </c>
      <c r="BP1686" s="171">
        <f t="shared" ca="1" si="630"/>
        <v>0.1143</v>
      </c>
      <c r="BQ1686" s="172">
        <f t="shared" ca="1" si="628"/>
        <v>9.059659612918658E-3</v>
      </c>
      <c r="BR1686" s="172">
        <f t="shared" ca="1" si="633"/>
        <v>2.7406533559533481E-7</v>
      </c>
    </row>
    <row r="1687" spans="44:70">
      <c r="AR1687" s="69">
        <f t="shared" si="625"/>
        <v>141</v>
      </c>
      <c r="AS1687" s="70">
        <f t="shared" si="629"/>
        <v>1684</v>
      </c>
      <c r="AT1687" s="71">
        <f t="shared" ca="1" si="631"/>
        <v>2.3682674677969138E-7</v>
      </c>
      <c r="AU1687" s="72">
        <f t="shared" ca="1" si="626"/>
        <v>9.059659612918658E-3</v>
      </c>
      <c r="AV1687" s="73">
        <f t="shared" ca="1" si="627"/>
        <v>1.0090596596129187</v>
      </c>
      <c r="AW1687" s="74">
        <f ca="1">PRODUCT(AV$4:AV1687)</f>
        <v>3681821.5533205154</v>
      </c>
      <c r="BO1687" s="70">
        <f t="shared" si="632"/>
        <v>1684</v>
      </c>
      <c r="BP1687" s="171">
        <f t="shared" ca="1" si="630"/>
        <v>0.1143</v>
      </c>
      <c r="BQ1687" s="172">
        <f t="shared" ca="1" si="628"/>
        <v>9.059659612918658E-3</v>
      </c>
      <c r="BR1687" s="172">
        <f t="shared" ca="1" si="633"/>
        <v>2.7160468955866088E-7</v>
      </c>
    </row>
    <row r="1688" spans="44:70">
      <c r="AR1688" s="69">
        <f t="shared" si="625"/>
        <v>141</v>
      </c>
      <c r="AS1688" s="70">
        <f t="shared" si="629"/>
        <v>1685</v>
      </c>
      <c r="AT1688" s="71">
        <f t="shared" ca="1" si="631"/>
        <v>2.346811770666325E-7</v>
      </c>
      <c r="AU1688" s="72">
        <f t="shared" ca="1" si="626"/>
        <v>9.059659612918658E-3</v>
      </c>
      <c r="AV1688" s="73">
        <f t="shared" ca="1" si="627"/>
        <v>1.0090596596129187</v>
      </c>
      <c r="AW1688" s="74">
        <f ca="1">PRODUCT(AV$4:AV1688)</f>
        <v>3715177.6033491069</v>
      </c>
      <c r="BO1688" s="70">
        <f t="shared" si="632"/>
        <v>1685</v>
      </c>
      <c r="BP1688" s="171">
        <f t="shared" ca="1" si="630"/>
        <v>0.1143</v>
      </c>
      <c r="BQ1688" s="172">
        <f t="shared" ca="1" si="628"/>
        <v>9.059659612918658E-3</v>
      </c>
      <c r="BR1688" s="172">
        <f t="shared" ca="1" si="633"/>
        <v>2.6916613598729147E-7</v>
      </c>
    </row>
    <row r="1689" spans="44:70">
      <c r="AR1689" s="69">
        <f t="shared" si="625"/>
        <v>141</v>
      </c>
      <c r="AS1689" s="70">
        <f t="shared" si="629"/>
        <v>1686</v>
      </c>
      <c r="AT1689" s="71">
        <f t="shared" ca="1" si="631"/>
        <v>2.3255504548484972E-7</v>
      </c>
      <c r="AU1689" s="72">
        <f t="shared" ca="1" si="626"/>
        <v>9.059659612918658E-3</v>
      </c>
      <c r="AV1689" s="73">
        <f t="shared" ca="1" si="627"/>
        <v>1.0090596596129187</v>
      </c>
      <c r="AW1689" s="74">
        <f ca="1">PRODUCT(AV$4:AV1689)</f>
        <v>3748835.8478369885</v>
      </c>
      <c r="BO1689" s="70">
        <f t="shared" si="632"/>
        <v>1686</v>
      </c>
      <c r="BP1689" s="171">
        <f t="shared" ca="1" si="630"/>
        <v>0.1143</v>
      </c>
      <c r="BQ1689" s="172">
        <f t="shared" ca="1" si="628"/>
        <v>9.059659612918658E-3</v>
      </c>
      <c r="BR1689" s="172">
        <f t="shared" ca="1" si="633"/>
        <v>2.6674947652802333E-7</v>
      </c>
    </row>
    <row r="1690" spans="44:70">
      <c r="AR1690" s="69">
        <f t="shared" si="625"/>
        <v>141</v>
      </c>
      <c r="AS1690" s="70">
        <f t="shared" si="629"/>
        <v>1687</v>
      </c>
      <c r="AT1690" s="71">
        <f t="shared" ca="1" si="631"/>
        <v>2.3044817593149015E-7</v>
      </c>
      <c r="AU1690" s="72">
        <f t="shared" ca="1" si="626"/>
        <v>9.059659612918658E-3</v>
      </c>
      <c r="AV1690" s="73">
        <f t="shared" ca="1" si="627"/>
        <v>1.0090596596129187</v>
      </c>
      <c r="AW1690" s="74">
        <f ca="1">PRODUCT(AV$4:AV1690)</f>
        <v>3782799.0245630988</v>
      </c>
      <c r="BO1690" s="70">
        <f t="shared" si="632"/>
        <v>1687</v>
      </c>
      <c r="BP1690" s="171">
        <f t="shared" ca="1" si="630"/>
        <v>0.1143</v>
      </c>
      <c r="BQ1690" s="172">
        <f t="shared" ca="1" si="628"/>
        <v>9.059659612918658E-3</v>
      </c>
      <c r="BR1690" s="172">
        <f t="shared" ca="1" si="633"/>
        <v>2.6435451460853168E-7</v>
      </c>
    </row>
    <row r="1691" spans="44:70">
      <c r="AR1691" s="69">
        <f t="shared" si="625"/>
        <v>141</v>
      </c>
      <c r="AS1691" s="70">
        <f t="shared" si="629"/>
        <v>1688</v>
      </c>
      <c r="AT1691" s="71">
        <f t="shared" ca="1" si="631"/>
        <v>2.2836039389913287E-7</v>
      </c>
      <c r="AU1691" s="72">
        <f t="shared" ca="1" si="626"/>
        <v>9.059659612918658E-3</v>
      </c>
      <c r="AV1691" s="73">
        <f t="shared" ca="1" si="627"/>
        <v>1.0090596596129187</v>
      </c>
      <c r="AW1691" s="74">
        <f ca="1">PRODUCT(AV$4:AV1691)</f>
        <v>3817069.8961097212</v>
      </c>
      <c r="BO1691" s="70">
        <f t="shared" si="632"/>
        <v>1688</v>
      </c>
      <c r="BP1691" s="171">
        <f t="shared" ca="1" si="630"/>
        <v>0.1143</v>
      </c>
      <c r="BQ1691" s="172">
        <f t="shared" ca="1" si="628"/>
        <v>9.059659612918658E-3</v>
      </c>
      <c r="BR1691" s="172">
        <f t="shared" ca="1" si="633"/>
        <v>2.6198105542138077E-7</v>
      </c>
    </row>
    <row r="1692" spans="44:70">
      <c r="AR1692" s="69">
        <f t="shared" si="625"/>
        <v>141</v>
      </c>
      <c r="AS1692" s="70">
        <f t="shared" si="629"/>
        <v>1689</v>
      </c>
      <c r="AT1692" s="71">
        <f t="shared" ca="1" si="631"/>
        <v>2.2629152646133469E-7</v>
      </c>
      <c r="AU1692" s="72">
        <f t="shared" ca="1" si="626"/>
        <v>9.059659612918658E-3</v>
      </c>
      <c r="AV1692" s="73">
        <f t="shared" ca="1" si="627"/>
        <v>1.0090596596129187</v>
      </c>
      <c r="AW1692" s="74">
        <f ca="1">PRODUCT(AV$4:AV1692)</f>
        <v>3851651.2500871941</v>
      </c>
      <c r="BO1692" s="70">
        <f t="shared" si="632"/>
        <v>1689</v>
      </c>
      <c r="BP1692" s="171">
        <f t="shared" ca="1" si="630"/>
        <v>0.1143</v>
      </c>
      <c r="BQ1692" s="172">
        <f t="shared" ca="1" si="628"/>
        <v>9.059659612918658E-3</v>
      </c>
      <c r="BR1692" s="172">
        <f t="shared" ca="1" si="633"/>
        <v>2.5962890590817819E-7</v>
      </c>
    </row>
    <row r="1693" spans="44:70">
      <c r="AR1693" s="69">
        <f t="shared" si="625"/>
        <v>141</v>
      </c>
      <c r="AS1693" s="70">
        <f t="shared" si="629"/>
        <v>1690</v>
      </c>
      <c r="AT1693" s="71">
        <f t="shared" ca="1" si="631"/>
        <v>2.2424140225830723E-7</v>
      </c>
      <c r="AU1693" s="72">
        <f t="shared" ca="1" si="626"/>
        <v>9.059659612918658E-3</v>
      </c>
      <c r="AV1693" s="73">
        <f t="shared" ca="1" si="627"/>
        <v>1.0090596596129187</v>
      </c>
      <c r="AW1693" s="74">
        <f ca="1">PRODUCT(AV$4:AV1693)</f>
        <v>3886545.8993606567</v>
      </c>
      <c r="BO1693" s="70">
        <f t="shared" si="632"/>
        <v>1690</v>
      </c>
      <c r="BP1693" s="171">
        <f t="shared" ca="1" si="630"/>
        <v>0.1143</v>
      </c>
      <c r="BQ1693" s="172">
        <f t="shared" ca="1" si="628"/>
        <v>9.059659612918658E-3</v>
      </c>
      <c r="BR1693" s="172">
        <f t="shared" ca="1" si="633"/>
        <v>2.5729787474387135E-7</v>
      </c>
    </row>
    <row r="1694" spans="44:70">
      <c r="AR1694" s="69">
        <f t="shared" si="625"/>
        <v>141</v>
      </c>
      <c r="AS1694" s="70">
        <f t="shared" si="629"/>
        <v>1691</v>
      </c>
      <c r="AT1694" s="71">
        <f t="shared" ca="1" si="631"/>
        <v>2.2220985148272341E-7</v>
      </c>
      <c r="AU1694" s="72">
        <f t="shared" ca="1" si="626"/>
        <v>9.059659612918658E-3</v>
      </c>
      <c r="AV1694" s="73">
        <f t="shared" ca="1" si="627"/>
        <v>1.0090596596129187</v>
      </c>
      <c r="AW1694" s="74">
        <f ca="1">PRODUCT(AV$4:AV1694)</f>
        <v>3921756.6822788492</v>
      </c>
      <c r="BO1694" s="70">
        <f t="shared" si="632"/>
        <v>1691</v>
      </c>
      <c r="BP1694" s="171">
        <f t="shared" ca="1" si="630"/>
        <v>0.1143</v>
      </c>
      <c r="BQ1694" s="172">
        <f t="shared" ca="1" si="628"/>
        <v>9.059659612918658E-3</v>
      </c>
      <c r="BR1694" s="172">
        <f t="shared" ca="1" si="633"/>
        <v>2.5498777232118499E-7</v>
      </c>
    </row>
    <row r="1695" spans="44:70">
      <c r="AR1695" s="69">
        <f t="shared" si="625"/>
        <v>141</v>
      </c>
      <c r="AS1695" s="70">
        <f t="shared" si="629"/>
        <v>1692</v>
      </c>
      <c r="AT1695" s="71">
        <f t="shared" ca="1" si="631"/>
        <v>2.2019670586565273E-7</v>
      </c>
      <c r="AU1695" s="72">
        <f t="shared" ca="1" si="626"/>
        <v>9.059659612918658E-3</v>
      </c>
      <c r="AV1695" s="73">
        <f t="shared" ca="1" si="627"/>
        <v>1.0090596596129187</v>
      </c>
      <c r="AW1695" s="74">
        <f ca="1">PRODUCT(AV$4:AV1695)</f>
        <v>3957286.4629049846</v>
      </c>
      <c r="BO1695" s="70">
        <f t="shared" si="632"/>
        <v>1692</v>
      </c>
      <c r="BP1695" s="171">
        <f t="shared" ca="1" si="630"/>
        <v>0.1143</v>
      </c>
      <c r="BQ1695" s="172">
        <f t="shared" ca="1" si="628"/>
        <v>9.059659612918658E-3</v>
      </c>
      <c r="BR1695" s="172">
        <f t="shared" ca="1" si="633"/>
        <v>2.5269841073519859E-7</v>
      </c>
    </row>
    <row r="1696" spans="44:70">
      <c r="AR1696" s="69">
        <f t="shared" si="625"/>
        <v>142</v>
      </c>
      <c r="AS1696" s="70">
        <f t="shared" si="629"/>
        <v>1693</v>
      </c>
      <c r="AT1696" s="71">
        <f t="shared" ca="1" si="631"/>
        <v>2.1820179866262394E-7</v>
      </c>
      <c r="AU1696" s="72">
        <f t="shared" ca="1" si="626"/>
        <v>9.059659612918658E-3</v>
      </c>
      <c r="AV1696" s="73">
        <f t="shared" ca="1" si="627"/>
        <v>1.0090596596129187</v>
      </c>
      <c r="AW1696" s="74">
        <f ca="1">PRODUCT(AV$4:AV1696)</f>
        <v>3993138.1312497146</v>
      </c>
      <c r="BO1696" s="70">
        <f t="shared" si="632"/>
        <v>1693</v>
      </c>
      <c r="BP1696" s="171">
        <f t="shared" ca="1" si="630"/>
        <v>0.1143</v>
      </c>
      <c r="BQ1696" s="172">
        <f t="shared" ca="1" si="628"/>
        <v>9.059659612918658E-3</v>
      </c>
      <c r="BR1696" s="172">
        <f t="shared" ca="1" si="633"/>
        <v>2.5042960376806183E-7</v>
      </c>
    </row>
    <row r="1697" spans="44:70">
      <c r="AR1697" s="69">
        <f t="shared" si="625"/>
        <v>142</v>
      </c>
      <c r="AS1697" s="70">
        <f t="shared" si="629"/>
        <v>1694</v>
      </c>
      <c r="AT1697" s="71">
        <f t="shared" ca="1" si="631"/>
        <v>2.1622496463981395E-7</v>
      </c>
      <c r="AU1697" s="72">
        <f t="shared" ca="1" si="626"/>
        <v>9.059659612918658E-3</v>
      </c>
      <c r="AV1697" s="73">
        <f t="shared" ca="1" si="627"/>
        <v>1.0090596596129187</v>
      </c>
      <c r="AW1697" s="74">
        <f ca="1">PRODUCT(AV$4:AV1697)</f>
        <v>4029314.6035062033</v>
      </c>
      <c r="BO1697" s="70">
        <f t="shared" si="632"/>
        <v>1694</v>
      </c>
      <c r="BP1697" s="171">
        <f t="shared" ca="1" si="630"/>
        <v>0.1143</v>
      </c>
      <c r="BQ1697" s="172">
        <f t="shared" ca="1" si="628"/>
        <v>9.059659612918658E-3</v>
      </c>
      <c r="BR1697" s="172">
        <f t="shared" ca="1" si="633"/>
        <v>2.4818116687384782E-7</v>
      </c>
    </row>
    <row r="1698" spans="44:70">
      <c r="AR1698" s="69">
        <f t="shared" si="625"/>
        <v>142</v>
      </c>
      <c r="AS1698" s="70">
        <f t="shared" si="629"/>
        <v>1695</v>
      </c>
      <c r="AT1698" s="71">
        <f t="shared" ca="1" si="631"/>
        <v>2.1426604006036188E-7</v>
      </c>
      <c r="AU1698" s="72">
        <f t="shared" ca="1" si="626"/>
        <v>9.059659612918658E-3</v>
      </c>
      <c r="AV1698" s="73">
        <f t="shared" ca="1" si="627"/>
        <v>1.0090596596129187</v>
      </c>
      <c r="AW1698" s="74">
        <f ca="1">PRODUCT(AV$4:AV1698)</f>
        <v>4065818.8222873318</v>
      </c>
      <c r="BO1698" s="70">
        <f t="shared" si="632"/>
        <v>1695</v>
      </c>
      <c r="BP1698" s="171">
        <f t="shared" ca="1" si="630"/>
        <v>0.1143</v>
      </c>
      <c r="BQ1698" s="172">
        <f t="shared" ca="1" si="628"/>
        <v>9.059659612918658E-3</v>
      </c>
      <c r="BR1698" s="172">
        <f t="shared" ca="1" si="633"/>
        <v>2.4595291716354178E-7</v>
      </c>
    </row>
    <row r="1699" spans="44:70">
      <c r="AR1699" s="69">
        <f t="shared" si="625"/>
        <v>142</v>
      </c>
      <c r="AS1699" s="70">
        <f t="shared" si="629"/>
        <v>1696</v>
      </c>
      <c r="AT1699" s="71">
        <f t="shared" ca="1" si="631"/>
        <v>2.1232486267080699E-7</v>
      </c>
      <c r="AU1699" s="72">
        <f t="shared" ca="1" si="626"/>
        <v>9.059659612918658E-3</v>
      </c>
      <c r="AV1699" s="73">
        <f t="shared" ca="1" si="627"/>
        <v>1.0090596596129187</v>
      </c>
      <c r="AW1699" s="74">
        <f ca="1">PRODUCT(AV$4:AV1699)</f>
        <v>4102653.756865053</v>
      </c>
      <c r="BO1699" s="70">
        <f t="shared" si="632"/>
        <v>1696</v>
      </c>
      <c r="BP1699" s="171">
        <f t="shared" ca="1" si="630"/>
        <v>0.1143</v>
      </c>
      <c r="BQ1699" s="172">
        <f t="shared" ca="1" si="628"/>
        <v>9.059659612918658E-3</v>
      </c>
      <c r="BR1699" s="172">
        <f t="shared" ca="1" si="633"/>
        <v>2.4374467339016486E-7</v>
      </c>
    </row>
    <row r="1700" spans="44:70">
      <c r="AR1700" s="69">
        <f t="shared" si="625"/>
        <v>142</v>
      </c>
      <c r="AS1700" s="70">
        <f t="shared" si="629"/>
        <v>1697</v>
      </c>
      <c r="AT1700" s="71">
        <f t="shared" ca="1" si="631"/>
        <v>2.1040127168764978E-7</v>
      </c>
      <c r="AU1700" s="72">
        <f t="shared" ca="1" si="626"/>
        <v>9.059659612918658E-3</v>
      </c>
      <c r="AV1700" s="73">
        <f t="shared" ca="1" si="627"/>
        <v>1.0090596596129187</v>
      </c>
      <c r="AW1700" s="74">
        <f ca="1">PRODUCT(AV$4:AV1700)</f>
        <v>4139822.4034119123</v>
      </c>
      <c r="BO1700" s="70">
        <f t="shared" si="632"/>
        <v>1697</v>
      </c>
      <c r="BP1700" s="171">
        <f t="shared" ca="1" si="630"/>
        <v>0.1143</v>
      </c>
      <c r="BQ1700" s="172">
        <f t="shared" ca="1" si="628"/>
        <v>9.059659612918658E-3</v>
      </c>
      <c r="BR1700" s="172">
        <f t="shared" ca="1" si="633"/>
        <v>2.4155625593403146E-7</v>
      </c>
    </row>
    <row r="1701" spans="44:70">
      <c r="AR1701" s="69">
        <f t="shared" si="625"/>
        <v>142</v>
      </c>
      <c r="AS1701" s="70">
        <f t="shared" si="629"/>
        <v>1698</v>
      </c>
      <c r="AT1701" s="71">
        <f t="shared" ca="1" si="631"/>
        <v>2.0849510778403445E-7</v>
      </c>
      <c r="AU1701" s="72">
        <f t="shared" ca="1" si="626"/>
        <v>9.059659612918658E-3</v>
      </c>
      <c r="AV1701" s="73">
        <f t="shared" ca="1" si="627"/>
        <v>1.0090596596129187</v>
      </c>
      <c r="AW1701" s="74">
        <f ca="1">PRODUCT(AV$4:AV1701)</f>
        <v>4177327.7852447592</v>
      </c>
      <c r="BO1701" s="70">
        <f t="shared" si="632"/>
        <v>1698</v>
      </c>
      <c r="BP1701" s="171">
        <f t="shared" ca="1" si="630"/>
        <v>0.1143</v>
      </c>
      <c r="BQ1701" s="172">
        <f t="shared" ca="1" si="628"/>
        <v>9.059659612918658E-3</v>
      </c>
      <c r="BR1701" s="172">
        <f t="shared" ca="1" si="633"/>
        <v>2.3938748678813887E-7</v>
      </c>
    </row>
    <row r="1702" spans="44:70">
      <c r="AR1702" s="69">
        <f t="shared" si="625"/>
        <v>142</v>
      </c>
      <c r="AS1702" s="70">
        <f t="shared" si="629"/>
        <v>1699</v>
      </c>
      <c r="AT1702" s="71">
        <f t="shared" ca="1" si="631"/>
        <v>2.0660621307655232E-7</v>
      </c>
      <c r="AU1702" s="72">
        <f t="shared" ca="1" si="626"/>
        <v>9.059659612918658E-3</v>
      </c>
      <c r="AV1702" s="73">
        <f t="shared" ca="1" si="627"/>
        <v>1.0090596596129187</v>
      </c>
      <c r="AW1702" s="74">
        <f ca="1">PRODUCT(AV$4:AV1702)</f>
        <v>4215172.9530706638</v>
      </c>
      <c r="BO1702" s="70">
        <f t="shared" si="632"/>
        <v>1699</v>
      </c>
      <c r="BP1702" s="171">
        <f t="shared" ca="1" si="630"/>
        <v>0.1143</v>
      </c>
      <c r="BQ1702" s="172">
        <f t="shared" ca="1" si="628"/>
        <v>9.059659612918658E-3</v>
      </c>
      <c r="BR1702" s="172">
        <f t="shared" ca="1" si="633"/>
        <v>2.3723818954368797E-7</v>
      </c>
    </row>
    <row r="1703" spans="44:70">
      <c r="AR1703" s="69">
        <f t="shared" si="625"/>
        <v>142</v>
      </c>
      <c r="AS1703" s="70">
        <f t="shared" si="629"/>
        <v>1700</v>
      </c>
      <c r="AT1703" s="71">
        <f t="shared" ca="1" si="631"/>
        <v>2.0473443111216462E-7</v>
      </c>
      <c r="AU1703" s="72">
        <f t="shared" ca="1" si="626"/>
        <v>9.059659612918658E-3</v>
      </c>
      <c r="AV1703" s="73">
        <f t="shared" ca="1" si="627"/>
        <v>1.0090596596129187</v>
      </c>
      <c r="AW1703" s="74">
        <f ca="1">PRODUCT(AV$4:AV1703)</f>
        <v>4253360.9852350652</v>
      </c>
      <c r="BO1703" s="70">
        <f t="shared" si="632"/>
        <v>1700</v>
      </c>
      <c r="BP1703" s="171">
        <f t="shared" ca="1" si="630"/>
        <v>0.1143</v>
      </c>
      <c r="BQ1703" s="172">
        <f t="shared" ca="1" si="628"/>
        <v>9.059659612918658E-3</v>
      </c>
      <c r="BR1703" s="172">
        <f t="shared" ca="1" si="633"/>
        <v>2.3510818937573419E-7</v>
      </c>
    </row>
    <row r="1704" spans="44:70">
      <c r="AR1704" s="69">
        <f t="shared" si="625"/>
        <v>142</v>
      </c>
      <c r="AS1704" s="70">
        <f t="shared" si="629"/>
        <v>1701</v>
      </c>
      <c r="AT1704" s="71">
        <f t="shared" ca="1" si="631"/>
        <v>2.0287960685524387E-7</v>
      </c>
      <c r="AU1704" s="72">
        <f t="shared" ca="1" si="626"/>
        <v>9.059659612918658E-3</v>
      </c>
      <c r="AV1704" s="73">
        <f t="shared" ca="1" si="627"/>
        <v>1.0090596596129187</v>
      </c>
      <c r="AW1704" s="74">
        <f ca="1">PRODUCT(AV$4:AV1704)</f>
        <v>4291894.9879721636</v>
      </c>
      <c r="BO1704" s="70">
        <f t="shared" si="632"/>
        <v>1701</v>
      </c>
      <c r="BP1704" s="171">
        <f t="shared" ca="1" si="630"/>
        <v>0.1143</v>
      </c>
      <c r="BQ1704" s="172">
        <f t="shared" ca="1" si="628"/>
        <v>9.059659612918658E-3</v>
      </c>
      <c r="BR1704" s="172">
        <f t="shared" ca="1" si="633"/>
        <v>2.329973130289671E-7</v>
      </c>
    </row>
    <row r="1705" spans="44:70">
      <c r="AR1705" s="69">
        <f t="shared" si="625"/>
        <v>142</v>
      </c>
      <c r="AS1705" s="70">
        <f t="shared" si="629"/>
        <v>1702</v>
      </c>
      <c r="AT1705" s="71">
        <f t="shared" ca="1" si="631"/>
        <v>2.0104158667473262E-7</v>
      </c>
      <c r="AU1705" s="72">
        <f t="shared" ca="1" si="626"/>
        <v>9.059659612918658E-3</v>
      </c>
      <c r="AV1705" s="73">
        <f t="shared" ca="1" si="627"/>
        <v>1.0090596596129187</v>
      </c>
      <c r="AW1705" s="74">
        <f ca="1">PRODUCT(AV$4:AV1705)</f>
        <v>4330778.0956575833</v>
      </c>
      <c r="BO1705" s="70">
        <f t="shared" si="632"/>
        <v>1702</v>
      </c>
      <c r="BP1705" s="171">
        <f t="shared" ca="1" si="630"/>
        <v>0.1143</v>
      </c>
      <c r="BQ1705" s="172">
        <f t="shared" ca="1" si="628"/>
        <v>9.059659612918658E-3</v>
      </c>
      <c r="BR1705" s="172">
        <f t="shared" ca="1" si="633"/>
        <v>2.3090538880361768E-7</v>
      </c>
    </row>
    <row r="1706" spans="44:70">
      <c r="AR1706" s="69">
        <f t="shared" si="625"/>
        <v>142</v>
      </c>
      <c r="AS1706" s="70">
        <f t="shared" si="629"/>
        <v>1703</v>
      </c>
      <c r="AT1706" s="71">
        <f t="shared" ca="1" si="631"/>
        <v>1.9922021833141845E-7</v>
      </c>
      <c r="AU1706" s="72">
        <f t="shared" ca="1" si="626"/>
        <v>9.059659612918658E-3</v>
      </c>
      <c r="AV1706" s="73">
        <f t="shared" ca="1" si="627"/>
        <v>1.0090596596129187</v>
      </c>
      <c r="AW1706" s="74">
        <f ca="1">PRODUCT(AV$4:AV1706)</f>
        <v>4370013.4710633252</v>
      </c>
      <c r="BO1706" s="70">
        <f t="shared" si="632"/>
        <v>1703</v>
      </c>
      <c r="BP1706" s="171">
        <f t="shared" ca="1" si="630"/>
        <v>0.1143</v>
      </c>
      <c r="BQ1706" s="172">
        <f t="shared" ca="1" si="628"/>
        <v>9.059659612918658E-3</v>
      </c>
      <c r="BR1706" s="172">
        <f t="shared" ca="1" si="633"/>
        <v>2.2883224654149229E-7</v>
      </c>
    </row>
    <row r="1707" spans="44:70">
      <c r="AR1707" s="69">
        <f t="shared" si="625"/>
        <v>142</v>
      </c>
      <c r="AS1707" s="70">
        <f t="shared" si="629"/>
        <v>1704</v>
      </c>
      <c r="AT1707" s="71">
        <f t="shared" ca="1" si="631"/>
        <v>1.9741535096532446E-7</v>
      </c>
      <c r="AU1707" s="72">
        <f t="shared" ca="1" si="626"/>
        <v>9.059659612918658E-3</v>
      </c>
      <c r="AV1707" s="73">
        <f t="shared" ca="1" si="627"/>
        <v>1.0090596596129187</v>
      </c>
      <c r="AW1707" s="74">
        <f ca="1">PRODUCT(AV$4:AV1707)</f>
        <v>4409604.3056150284</v>
      </c>
      <c r="BO1707" s="70">
        <f t="shared" si="632"/>
        <v>1704</v>
      </c>
      <c r="BP1707" s="171">
        <f t="shared" ca="1" si="630"/>
        <v>0.1143</v>
      </c>
      <c r="BQ1707" s="172">
        <f t="shared" ca="1" si="628"/>
        <v>9.059659612918658E-3</v>
      </c>
      <c r="BR1707" s="172">
        <f t="shared" ca="1" si="633"/>
        <v>2.2677771761213179E-7</v>
      </c>
    </row>
    <row r="1708" spans="44:70">
      <c r="AR1708" s="69">
        <f t="shared" si="625"/>
        <v>143</v>
      </c>
      <c r="AS1708" s="70">
        <f t="shared" si="629"/>
        <v>1705</v>
      </c>
      <c r="AT1708" s="71">
        <f t="shared" ca="1" si="631"/>
        <v>1.9562683508321375E-7</v>
      </c>
      <c r="AU1708" s="72">
        <f t="shared" ca="1" si="626"/>
        <v>9.059659612918658E-3</v>
      </c>
      <c r="AV1708" s="73">
        <f t="shared" ca="1" si="627"/>
        <v>1.0090596596129187</v>
      </c>
      <c r="AW1708" s="74">
        <f ca="1">PRODUCT(AV$4:AV1708)</f>
        <v>4449553.8196515609</v>
      </c>
      <c r="BO1708" s="70">
        <f t="shared" si="632"/>
        <v>1705</v>
      </c>
      <c r="BP1708" s="171">
        <f t="shared" ca="1" si="630"/>
        <v>0.1143</v>
      </c>
      <c r="BQ1708" s="172">
        <f t="shared" ca="1" si="628"/>
        <v>9.059659612918658E-3</v>
      </c>
      <c r="BR1708" s="172">
        <f t="shared" ca="1" si="633"/>
        <v>2.2474163489909515E-7</v>
      </c>
    </row>
    <row r="1709" spans="44:70">
      <c r="AR1709" s="69">
        <f t="shared" si="625"/>
        <v>143</v>
      </c>
      <c r="AS1709" s="70">
        <f t="shared" si="629"/>
        <v>1706</v>
      </c>
      <c r="AT1709" s="71">
        <f t="shared" ca="1" si="631"/>
        <v>1.9385452254620726E-7</v>
      </c>
      <c r="AU1709" s="72">
        <f t="shared" ca="1" si="626"/>
        <v>9.059659612918658E-3</v>
      </c>
      <c r="AV1709" s="73">
        <f t="shared" ca="1" si="627"/>
        <v>1.0090596596129187</v>
      </c>
      <c r="AW1709" s="74">
        <f ca="1">PRODUCT(AV$4:AV1709)</f>
        <v>4489865.262686966</v>
      </c>
      <c r="BO1709" s="70">
        <f t="shared" si="632"/>
        <v>1706</v>
      </c>
      <c r="BP1709" s="171">
        <f t="shared" ca="1" si="630"/>
        <v>0.1143</v>
      </c>
      <c r="BQ1709" s="172">
        <f t="shared" ca="1" si="628"/>
        <v>9.059659612918658E-3</v>
      </c>
      <c r="BR1709" s="172">
        <f t="shared" ca="1" si="633"/>
        <v>2.2272383278636607E-7</v>
      </c>
    </row>
    <row r="1710" spans="44:70">
      <c r="AR1710" s="69">
        <f t="shared" si="625"/>
        <v>143</v>
      </c>
      <c r="AS1710" s="70">
        <f t="shared" si="629"/>
        <v>1707</v>
      </c>
      <c r="AT1710" s="71">
        <f t="shared" ca="1" si="631"/>
        <v>1.9209826655751377E-7</v>
      </c>
      <c r="AU1710" s="72">
        <f t="shared" ca="1" si="626"/>
        <v>9.059659612918658E-3</v>
      </c>
      <c r="AV1710" s="73">
        <f t="shared" ca="1" si="627"/>
        <v>1.0090596596129187</v>
      </c>
      <c r="AW1710" s="74">
        <f ca="1">PRODUCT(AV$4:AV1710)</f>
        <v>4530541.9136747774</v>
      </c>
      <c r="BO1710" s="70">
        <f t="shared" si="632"/>
        <v>1707</v>
      </c>
      <c r="BP1710" s="171">
        <f t="shared" ca="1" si="630"/>
        <v>0.1143</v>
      </c>
      <c r="BQ1710" s="172">
        <f t="shared" ca="1" si="628"/>
        <v>9.059659612918658E-3</v>
      </c>
      <c r="BR1710" s="172">
        <f t="shared" ca="1" si="633"/>
        <v>2.2072414714488167E-7</v>
      </c>
    </row>
    <row r="1711" spans="44:70">
      <c r="AR1711" s="69">
        <f t="shared" si="625"/>
        <v>143</v>
      </c>
      <c r="AS1711" s="70">
        <f t="shared" si="629"/>
        <v>1708</v>
      </c>
      <c r="AT1711" s="71">
        <f t="shared" ca="1" si="631"/>
        <v>1.9035792165027097E-7</v>
      </c>
      <c r="AU1711" s="72">
        <f t="shared" ca="1" si="626"/>
        <v>9.059659612918658E-3</v>
      </c>
      <c r="AV1711" s="73">
        <f t="shared" ca="1" si="627"/>
        <v>1.0090596596129187</v>
      </c>
      <c r="AW1711" s="74">
        <f ca="1">PRODUCT(AV$4:AV1711)</f>
        <v>4571587.081274732</v>
      </c>
      <c r="BO1711" s="70">
        <f t="shared" si="632"/>
        <v>1708</v>
      </c>
      <c r="BP1711" s="171">
        <f t="shared" ca="1" si="630"/>
        <v>0.1143</v>
      </c>
      <c r="BQ1711" s="172">
        <f t="shared" ca="1" si="628"/>
        <v>9.059659612918658E-3</v>
      </c>
      <c r="BR1711" s="172">
        <f t="shared" ca="1" si="633"/>
        <v>2.187424153191822E-7</v>
      </c>
    </row>
    <row r="1712" spans="44:70">
      <c r="AR1712" s="69">
        <f t="shared" si="625"/>
        <v>143</v>
      </c>
      <c r="AS1712" s="70">
        <f t="shared" si="629"/>
        <v>1709</v>
      </c>
      <c r="AT1712" s="71">
        <f t="shared" ca="1" si="631"/>
        <v>1.8863334367549688E-7</v>
      </c>
      <c r="AU1712" s="72">
        <f t="shared" ca="1" si="626"/>
        <v>9.059659612918658E-3</v>
      </c>
      <c r="AV1712" s="73">
        <f t="shared" ca="1" si="627"/>
        <v>1.0090596596129187</v>
      </c>
      <c r="AW1712" s="74">
        <f ca="1">PRODUCT(AV$4:AV1712)</f>
        <v>4613004.1041218974</v>
      </c>
      <c r="BO1712" s="70">
        <f t="shared" si="632"/>
        <v>1709</v>
      </c>
      <c r="BP1712" s="171">
        <f t="shared" ca="1" si="630"/>
        <v>0.1143</v>
      </c>
      <c r="BQ1712" s="172">
        <f t="shared" ca="1" si="628"/>
        <v>9.059659612918658E-3</v>
      </c>
      <c r="BR1712" s="172">
        <f t="shared" ca="1" si="633"/>
        <v>2.1677847611418051E-7</v>
      </c>
    </row>
    <row r="1713" spans="44:70">
      <c r="AR1713" s="69">
        <f t="shared" si="625"/>
        <v>143</v>
      </c>
      <c r="AS1713" s="70">
        <f t="shared" si="629"/>
        <v>1710</v>
      </c>
      <c r="AT1713" s="71">
        <f t="shared" ca="1" si="631"/>
        <v>1.8692438979015018E-7</v>
      </c>
      <c r="AU1713" s="72">
        <f t="shared" ca="1" si="626"/>
        <v>9.059659612918658E-3</v>
      </c>
      <c r="AV1713" s="73">
        <f t="shared" ca="1" si="627"/>
        <v>1.0090596596129187</v>
      </c>
      <c r="AW1713" s="74">
        <f ca="1">PRODUCT(AV$4:AV1713)</f>
        <v>4654796.3510982385</v>
      </c>
      <c r="BO1713" s="70">
        <f t="shared" si="632"/>
        <v>1710</v>
      </c>
      <c r="BP1713" s="171">
        <f t="shared" ca="1" si="630"/>
        <v>0.1143</v>
      </c>
      <c r="BQ1713" s="172">
        <f t="shared" ca="1" si="628"/>
        <v>9.059659612918658E-3</v>
      </c>
      <c r="BR1713" s="172">
        <f t="shared" ca="1" si="633"/>
        <v>2.1483216978205038E-7</v>
      </c>
    </row>
    <row r="1714" spans="44:70">
      <c r="AR1714" s="69">
        <f t="shared" si="625"/>
        <v>143</v>
      </c>
      <c r="AS1714" s="70">
        <f t="shared" si="629"/>
        <v>1711</v>
      </c>
      <c r="AT1714" s="71">
        <f t="shared" ca="1" si="631"/>
        <v>1.852309184452989E-7</v>
      </c>
      <c r="AU1714" s="72">
        <f t="shared" ca="1" si="626"/>
        <v>9.059659612918658E-3</v>
      </c>
      <c r="AV1714" s="73">
        <f t="shared" ca="1" si="627"/>
        <v>1.0090596596129187</v>
      </c>
      <c r="AW1714" s="74">
        <f ca="1">PRODUCT(AV$4:AV1714)</f>
        <v>4696967.2216066448</v>
      </c>
      <c r="BO1714" s="70">
        <f t="shared" si="632"/>
        <v>1711</v>
      </c>
      <c r="BP1714" s="171">
        <f t="shared" ca="1" si="630"/>
        <v>0.1143</v>
      </c>
      <c r="BQ1714" s="172">
        <f t="shared" ca="1" si="628"/>
        <v>9.059659612918658E-3</v>
      </c>
      <c r="BR1714" s="172">
        <f t="shared" ca="1" si="633"/>
        <v>2.1290333800923257E-7</v>
      </c>
    </row>
    <row r="1715" spans="44:70">
      <c r="AR1715" s="69">
        <f t="shared" si="625"/>
        <v>143</v>
      </c>
      <c r="AS1715" s="70">
        <f t="shared" si="629"/>
        <v>1712</v>
      </c>
      <c r="AT1715" s="71">
        <f t="shared" ca="1" si="631"/>
        <v>1.8355278937439619E-7</v>
      </c>
      <c r="AU1715" s="72">
        <f t="shared" ca="1" si="626"/>
        <v>9.059659612918658E-3</v>
      </c>
      <c r="AV1715" s="73">
        <f t="shared" ca="1" si="627"/>
        <v>1.0090596596129187</v>
      </c>
      <c r="AW1715" s="74">
        <f ca="1">PRODUCT(AV$4:AV1715)</f>
        <v>4739520.145847437</v>
      </c>
      <c r="BO1715" s="70">
        <f t="shared" si="632"/>
        <v>1712</v>
      </c>
      <c r="BP1715" s="171">
        <f t="shared" ca="1" si="630"/>
        <v>0.1143</v>
      </c>
      <c r="BQ1715" s="172">
        <f t="shared" ca="1" si="628"/>
        <v>9.059659612918658E-3</v>
      </c>
      <c r="BR1715" s="172">
        <f t="shared" ca="1" si="633"/>
        <v>2.1099182390355747E-7</v>
      </c>
    </row>
    <row r="1716" spans="44:70">
      <c r="AR1716" s="69">
        <f t="shared" si="625"/>
        <v>143</v>
      </c>
      <c r="AS1716" s="70">
        <f t="shared" si="629"/>
        <v>1713</v>
      </c>
      <c r="AT1716" s="71">
        <f t="shared" ca="1" si="631"/>
        <v>1.818898635816624E-7</v>
      </c>
      <c r="AU1716" s="72">
        <f t="shared" ca="1" si="626"/>
        <v>9.059659612918658E-3</v>
      </c>
      <c r="AV1716" s="73">
        <f t="shared" ca="1" si="627"/>
        <v>1.0090596596129187</v>
      </c>
      <c r="AW1716" s="74">
        <f ca="1">PRODUCT(AV$4:AV1716)</f>
        <v>4782458.5850973856</v>
      </c>
      <c r="BO1716" s="70">
        <f t="shared" si="632"/>
        <v>1713</v>
      </c>
      <c r="BP1716" s="171">
        <f t="shared" ca="1" si="630"/>
        <v>0.1143</v>
      </c>
      <c r="BQ1716" s="172">
        <f t="shared" ca="1" si="628"/>
        <v>9.059659612918658E-3</v>
      </c>
      <c r="BR1716" s="172">
        <f t="shared" ca="1" si="633"/>
        <v>2.0909747198148344E-7</v>
      </c>
    </row>
    <row r="1717" spans="44:70">
      <c r="AR1717" s="69">
        <f t="shared" si="625"/>
        <v>143</v>
      </c>
      <c r="AS1717" s="70">
        <f t="shared" si="629"/>
        <v>1714</v>
      </c>
      <c r="AT1717" s="71">
        <f t="shared" ca="1" si="631"/>
        <v>1.8024200333057233E-7</v>
      </c>
      <c r="AU1717" s="72">
        <f t="shared" ca="1" si="626"/>
        <v>9.059659612918658E-3</v>
      </c>
      <c r="AV1717" s="73">
        <f t="shared" ca="1" si="627"/>
        <v>1.0090596596129187</v>
      </c>
      <c r="AW1717" s="74">
        <f ca="1">PRODUCT(AV$4:AV1717)</f>
        <v>4825786.031991248</v>
      </c>
      <c r="BO1717" s="70">
        <f t="shared" si="632"/>
        <v>1714</v>
      </c>
      <c r="BP1717" s="171">
        <f t="shared" ca="1" si="630"/>
        <v>0.1143</v>
      </c>
      <c r="BQ1717" s="172">
        <f t="shared" ca="1" si="628"/>
        <v>9.059659612918658E-3</v>
      </c>
      <c r="BR1717" s="172">
        <f t="shared" ca="1" si="633"/>
        <v>2.0722012815544967E-7</v>
      </c>
    </row>
    <row r="1718" spans="44:70">
      <c r="AR1718" s="69">
        <f t="shared" si="625"/>
        <v>143</v>
      </c>
      <c r="AS1718" s="70">
        <f t="shared" si="629"/>
        <v>1715</v>
      </c>
      <c r="AT1718" s="71">
        <f t="shared" ca="1" si="631"/>
        <v>1.7860907213244679E-7</v>
      </c>
      <c r="AU1718" s="72">
        <f t="shared" ca="1" si="626"/>
        <v>9.059659612918658E-3</v>
      </c>
      <c r="AV1718" s="73">
        <f t="shared" ca="1" si="627"/>
        <v>1.0090596596129187</v>
      </c>
      <c r="AW1718" s="74">
        <f ca="1">PRODUCT(AV$4:AV1718)</f>
        <v>4869506.0108058657</v>
      </c>
      <c r="BO1718" s="70">
        <f t="shared" si="632"/>
        <v>1715</v>
      </c>
      <c r="BP1718" s="171">
        <f t="shared" ca="1" si="630"/>
        <v>0.1143</v>
      </c>
      <c r="BQ1718" s="172">
        <f t="shared" ca="1" si="628"/>
        <v>9.059659612918658E-3</v>
      </c>
      <c r="BR1718" s="172">
        <f t="shared" ca="1" si="633"/>
        <v>2.053596397213427E-7</v>
      </c>
    </row>
    <row r="1719" spans="44:70">
      <c r="AR1719" s="69">
        <f t="shared" si="625"/>
        <v>143</v>
      </c>
      <c r="AS1719" s="70">
        <f t="shared" si="629"/>
        <v>1716</v>
      </c>
      <c r="AT1719" s="71">
        <f t="shared" ca="1" si="631"/>
        <v>1.769909347351476E-7</v>
      </c>
      <c r="AU1719" s="72">
        <f t="shared" ca="1" si="626"/>
        <v>9.059659612918658E-3</v>
      </c>
      <c r="AV1719" s="73">
        <f t="shared" ca="1" si="627"/>
        <v>1.0090596596129187</v>
      </c>
      <c r="AW1719" s="74">
        <f ca="1">PRODUCT(AV$4:AV1719)</f>
        <v>4913622.0777468281</v>
      </c>
      <c r="BO1719" s="70">
        <f t="shared" si="632"/>
        <v>1716</v>
      </c>
      <c r="BP1719" s="171">
        <f t="shared" ca="1" si="630"/>
        <v>0.1143</v>
      </c>
      <c r="BQ1719" s="172">
        <f t="shared" ca="1" si="628"/>
        <v>9.059659612918658E-3</v>
      </c>
      <c r="BR1719" s="172">
        <f t="shared" ca="1" si="633"/>
        <v>2.0351585534607528E-7</v>
      </c>
    </row>
    <row r="1720" spans="44:70">
      <c r="AR1720" s="69">
        <f t="shared" si="625"/>
        <v>144</v>
      </c>
      <c r="AS1720" s="70">
        <f t="shared" si="629"/>
        <v>1717</v>
      </c>
      <c r="AT1720" s="71">
        <f t="shared" ca="1" si="631"/>
        <v>1.7538745711187487E-7</v>
      </c>
      <c r="AU1720" s="72">
        <f t="shared" ca="1" si="626"/>
        <v>9.059659612918658E-3</v>
      </c>
      <c r="AV1720" s="73">
        <f t="shared" ca="1" si="627"/>
        <v>1.0090596596129187</v>
      </c>
      <c r="AW1720" s="74">
        <f ca="1">PRODUCT(AV$4:AV1720)</f>
        <v>4958137.8212377364</v>
      </c>
      <c r="BO1720" s="70">
        <f t="shared" si="632"/>
        <v>1717</v>
      </c>
      <c r="BP1720" s="171">
        <f t="shared" ca="1" si="630"/>
        <v>0.1143</v>
      </c>
      <c r="BQ1720" s="172">
        <f t="shared" ca="1" si="628"/>
        <v>9.059659612918658E-3</v>
      </c>
      <c r="BR1720" s="172">
        <f t="shared" ca="1" si="633"/>
        <v>2.0168862505527688E-7</v>
      </c>
    </row>
    <row r="1721" spans="44:70">
      <c r="AR1721" s="69">
        <f t="shared" si="625"/>
        <v>144</v>
      </c>
      <c r="AS1721" s="70">
        <f t="shared" si="629"/>
        <v>1718</v>
      </c>
      <c r="AT1721" s="71">
        <f t="shared" ca="1" si="631"/>
        <v>1.7379850645006592E-7</v>
      </c>
      <c r="AU1721" s="72">
        <f t="shared" ca="1" si="626"/>
        <v>9.059659612918658E-3</v>
      </c>
      <c r="AV1721" s="73">
        <f t="shared" ca="1" si="627"/>
        <v>1.0090596596129187</v>
      </c>
      <c r="AW1721" s="74">
        <f ca="1">PRODUCT(AV$4:AV1721)</f>
        <v>5003056.862212088</v>
      </c>
      <c r="BO1721" s="70">
        <f t="shared" si="632"/>
        <v>1718</v>
      </c>
      <c r="BP1721" s="171">
        <f t="shared" ca="1" si="630"/>
        <v>0.1143</v>
      </c>
      <c r="BQ1721" s="172">
        <f t="shared" ca="1" si="628"/>
        <v>9.059659612918658E-3</v>
      </c>
      <c r="BR1721" s="172">
        <f t="shared" ca="1" si="633"/>
        <v>1.9987780022109482E-7</v>
      </c>
    </row>
    <row r="1722" spans="44:70">
      <c r="AR1722" s="69">
        <f t="shared" si="625"/>
        <v>144</v>
      </c>
      <c r="AS1722" s="70">
        <f t="shared" si="629"/>
        <v>1719</v>
      </c>
      <c r="AT1722" s="71">
        <f t="shared" ca="1" si="631"/>
        <v>1.7222395114039468E-7</v>
      </c>
      <c r="AU1722" s="72">
        <f t="shared" ca="1" si="626"/>
        <v>9.059659612918658E-3</v>
      </c>
      <c r="AV1722" s="73">
        <f t="shared" ca="1" si="627"/>
        <v>1.0090596596129187</v>
      </c>
      <c r="AW1722" s="74">
        <f ca="1">PRODUCT(AV$4:AV1722)</f>
        <v>5048382.8544078059</v>
      </c>
      <c r="BO1722" s="70">
        <f t="shared" si="632"/>
        <v>1719</v>
      </c>
      <c r="BP1722" s="171">
        <f t="shared" ca="1" si="630"/>
        <v>0.1143</v>
      </c>
      <c r="BQ1722" s="172">
        <f t="shared" ca="1" si="628"/>
        <v>9.059659612918658E-3</v>
      </c>
      <c r="BR1722" s="172">
        <f t="shared" ca="1" si="633"/>
        <v>1.9808323355010461E-7</v>
      </c>
    </row>
    <row r="1723" spans="44:70">
      <c r="AR1723" s="69">
        <f t="shared" si="625"/>
        <v>144</v>
      </c>
      <c r="AS1723" s="70">
        <f t="shared" si="629"/>
        <v>1720</v>
      </c>
      <c r="AT1723" s="71">
        <f t="shared" ca="1" si="631"/>
        <v>1.7066366076587076E-7</v>
      </c>
      <c r="AU1723" s="72">
        <f t="shared" ca="1" si="626"/>
        <v>9.059659612918658E-3</v>
      </c>
      <c r="AV1723" s="73">
        <f t="shared" ca="1" si="627"/>
        <v>1.0090596596129187</v>
      </c>
      <c r="AW1723" s="74">
        <f ca="1">PRODUCT(AV$4:AV1723)</f>
        <v>5094119.4846644355</v>
      </c>
      <c r="BO1723" s="70">
        <f t="shared" si="632"/>
        <v>1720</v>
      </c>
      <c r="BP1723" s="171">
        <f t="shared" ca="1" si="630"/>
        <v>0.1143</v>
      </c>
      <c r="BQ1723" s="172">
        <f t="shared" ca="1" si="628"/>
        <v>9.059659612918658E-3</v>
      </c>
      <c r="BR1723" s="172">
        <f t="shared" ca="1" si="633"/>
        <v>1.9630477907132918E-7</v>
      </c>
    </row>
    <row r="1724" spans="44:70">
      <c r="AR1724" s="69">
        <f t="shared" si="625"/>
        <v>144</v>
      </c>
      <c r="AS1724" s="70">
        <f t="shared" si="629"/>
        <v>1721</v>
      </c>
      <c r="AT1724" s="71">
        <f t="shared" ca="1" si="631"/>
        <v>1.6911750609103735E-7</v>
      </c>
      <c r="AU1724" s="72">
        <f t="shared" ca="1" si="626"/>
        <v>9.059659612918658E-3</v>
      </c>
      <c r="AV1724" s="73">
        <f t="shared" ca="1" si="627"/>
        <v>1.0090596596129187</v>
      </c>
      <c r="AW1724" s="74">
        <f ca="1">PRODUCT(AV$4:AV1724)</f>
        <v>5140270.4732230315</v>
      </c>
      <c r="BO1724" s="70">
        <f t="shared" si="632"/>
        <v>1721</v>
      </c>
      <c r="BP1724" s="171">
        <f t="shared" ca="1" si="630"/>
        <v>0.1143</v>
      </c>
      <c r="BQ1724" s="172">
        <f t="shared" ca="1" si="628"/>
        <v>9.059659612918658E-3</v>
      </c>
      <c r="BR1724" s="172">
        <f t="shared" ca="1" si="633"/>
        <v>1.9454229212436545E-7</v>
      </c>
    </row>
    <row r="1725" spans="44:70">
      <c r="AR1725" s="69">
        <f t="shared" si="625"/>
        <v>144</v>
      </c>
      <c r="AS1725" s="70">
        <f t="shared" si="629"/>
        <v>1722</v>
      </c>
      <c r="AT1725" s="71">
        <f t="shared" ca="1" si="631"/>
        <v>1.6758535905126686E-7</v>
      </c>
      <c r="AU1725" s="72">
        <f t="shared" ca="1" si="626"/>
        <v>9.059659612918658E-3</v>
      </c>
      <c r="AV1725" s="73">
        <f t="shared" ca="1" si="627"/>
        <v>1.0090596596129187</v>
      </c>
      <c r="AW1725" s="74">
        <f ca="1">PRODUCT(AV$4:AV1725)</f>
        <v>5186839.5740287686</v>
      </c>
      <c r="BO1725" s="70">
        <f t="shared" si="632"/>
        <v>1722</v>
      </c>
      <c r="BP1725" s="171">
        <f t="shared" ca="1" si="630"/>
        <v>0.1143</v>
      </c>
      <c r="BQ1725" s="172">
        <f t="shared" ca="1" si="628"/>
        <v>9.059659612918658E-3</v>
      </c>
      <c r="BR1725" s="172">
        <f t="shared" ca="1" si="633"/>
        <v>1.9279562934761762E-7</v>
      </c>
    </row>
    <row r="1726" spans="44:70">
      <c r="AR1726" s="69">
        <f t="shared" si="625"/>
        <v>144</v>
      </c>
      <c r="AS1726" s="70">
        <f t="shared" si="629"/>
        <v>1723</v>
      </c>
      <c r="AT1726" s="71">
        <f t="shared" ca="1" si="631"/>
        <v>1.6606709274215364E-7</v>
      </c>
      <c r="AU1726" s="72">
        <f t="shared" ca="1" si="626"/>
        <v>9.059659612918658E-3</v>
      </c>
      <c r="AV1726" s="73">
        <f t="shared" ca="1" si="627"/>
        <v>1.0090596596129187</v>
      </c>
      <c r="AW1726" s="74">
        <f ca="1">PRODUCT(AV$4:AV1726)</f>
        <v>5233830.5750362854</v>
      </c>
      <c r="BO1726" s="70">
        <f t="shared" si="632"/>
        <v>1723</v>
      </c>
      <c r="BP1726" s="171">
        <f t="shared" ca="1" si="630"/>
        <v>0.1143</v>
      </c>
      <c r="BQ1726" s="172">
        <f t="shared" ca="1" si="628"/>
        <v>9.059659612918658E-3</v>
      </c>
      <c r="BR1726" s="172">
        <f t="shared" ca="1" si="633"/>
        <v>1.9106464866663599E-7</v>
      </c>
    </row>
    <row r="1727" spans="44:70">
      <c r="AR1727" s="69">
        <f t="shared" si="625"/>
        <v>144</v>
      </c>
      <c r="AS1727" s="70">
        <f t="shared" si="629"/>
        <v>1724</v>
      </c>
      <c r="AT1727" s="71">
        <f t="shared" ca="1" si="631"/>
        <v>1.6456258140900273E-7</v>
      </c>
      <c r="AU1727" s="72">
        <f t="shared" ca="1" si="626"/>
        <v>9.059659612918658E-3</v>
      </c>
      <c r="AV1727" s="73">
        <f t="shared" ca="1" si="627"/>
        <v>1.0090596596129187</v>
      </c>
      <c r="AW1727" s="74">
        <f ca="1">PRODUCT(AV$4:AV1727)</f>
        <v>5281247.2985178009</v>
      </c>
      <c r="BO1727" s="70">
        <f t="shared" si="632"/>
        <v>1724</v>
      </c>
      <c r="BP1727" s="171">
        <f t="shared" ca="1" si="630"/>
        <v>0.1143</v>
      </c>
      <c r="BQ1727" s="172">
        <f t="shared" ca="1" si="628"/>
        <v>9.059659612918658E-3</v>
      </c>
      <c r="BR1727" s="172">
        <f t="shared" ca="1" si="633"/>
        <v>1.8934920928256069E-7</v>
      </c>
    </row>
    <row r="1728" spans="44:70">
      <c r="AR1728" s="69">
        <f t="shared" si="625"/>
        <v>144</v>
      </c>
      <c r="AS1728" s="70">
        <f t="shared" si="629"/>
        <v>1725</v>
      </c>
      <c r="AT1728" s="71">
        <f t="shared" ca="1" si="631"/>
        <v>1.6307170043641394E-7</v>
      </c>
      <c r="AU1728" s="72">
        <f t="shared" ca="1" si="626"/>
        <v>9.059659612918658E-3</v>
      </c>
      <c r="AV1728" s="73">
        <f t="shared" ca="1" si="627"/>
        <v>1.0090596596129187</v>
      </c>
      <c r="AW1728" s="74">
        <f ca="1">PRODUCT(AV$4:AV1728)</f>
        <v>5329093.601374018</v>
      </c>
      <c r="BO1728" s="70">
        <f t="shared" si="632"/>
        <v>1725</v>
      </c>
      <c r="BP1728" s="171">
        <f t="shared" ca="1" si="630"/>
        <v>0.1143</v>
      </c>
      <c r="BQ1728" s="172">
        <f t="shared" ca="1" si="628"/>
        <v>9.059659612918658E-3</v>
      </c>
      <c r="BR1728" s="172">
        <f t="shared" ca="1" si="633"/>
        <v>1.8764917166066889E-7</v>
      </c>
    </row>
    <row r="1729" spans="44:70">
      <c r="AR1729" s="69">
        <f t="shared" si="625"/>
        <v>144</v>
      </c>
      <c r="AS1729" s="70">
        <f t="shared" si="629"/>
        <v>1726</v>
      </c>
      <c r="AT1729" s="71">
        <f t="shared" ca="1" si="631"/>
        <v>1.6159432633796019E-7</v>
      </c>
      <c r="AU1729" s="72">
        <f t="shared" ca="1" si="626"/>
        <v>9.059659612918658E-3</v>
      </c>
      <c r="AV1729" s="73">
        <f t="shared" ca="1" si="627"/>
        <v>1.0090596596129187</v>
      </c>
      <c r="AW1729" s="74">
        <f ca="1">PRODUCT(AV$4:AV1729)</f>
        <v>5377373.3754478497</v>
      </c>
      <c r="BO1729" s="70">
        <f t="shared" si="632"/>
        <v>1726</v>
      </c>
      <c r="BP1729" s="171">
        <f t="shared" ca="1" si="630"/>
        <v>0.1143</v>
      </c>
      <c r="BQ1729" s="172">
        <f t="shared" ca="1" si="628"/>
        <v>9.059659612918658E-3</v>
      </c>
      <c r="BR1729" s="172">
        <f t="shared" ca="1" si="633"/>
        <v>1.8596439751902502E-7</v>
      </c>
    </row>
    <row r="1730" spans="44:70">
      <c r="AR1730" s="69">
        <f t="shared" si="625"/>
        <v>144</v>
      </c>
      <c r="AS1730" s="70">
        <f t="shared" si="629"/>
        <v>1727</v>
      </c>
      <c r="AT1730" s="71">
        <f t="shared" ca="1" si="631"/>
        <v>1.6013033674595938E-7</v>
      </c>
      <c r="AU1730" s="72">
        <f t="shared" ca="1" si="626"/>
        <v>9.059659612918658E-3</v>
      </c>
      <c r="AV1730" s="73">
        <f t="shared" ca="1" si="627"/>
        <v>1.0090596596129187</v>
      </c>
      <c r="AW1730" s="74">
        <f ca="1">PRODUCT(AV$4:AV1730)</f>
        <v>5426090.547840979</v>
      </c>
      <c r="BO1730" s="70">
        <f t="shared" si="632"/>
        <v>1727</v>
      </c>
      <c r="BP1730" s="171">
        <f t="shared" ca="1" si="630"/>
        <v>0.1143</v>
      </c>
      <c r="BQ1730" s="172">
        <f t="shared" ca="1" si="628"/>
        <v>9.059659612918658E-3</v>
      </c>
      <c r="BR1730" s="172">
        <f t="shared" ca="1" si="633"/>
        <v>1.8429474981723289E-7</v>
      </c>
    </row>
    <row r="1731" spans="44:70">
      <c r="AR1731" s="69">
        <f t="shared" si="625"/>
        <v>144</v>
      </c>
      <c r="AS1731" s="70">
        <f t="shared" si="629"/>
        <v>1728</v>
      </c>
      <c r="AT1731" s="71">
        <f t="shared" ca="1" si="631"/>
        <v>1.5867961040133896E-7</v>
      </c>
      <c r="AU1731" s="72">
        <f t="shared" ca="1" si="626"/>
        <v>9.059659612918658E-3</v>
      </c>
      <c r="AV1731" s="73">
        <f t="shared" ca="1" si="627"/>
        <v>1.0090596596129187</v>
      </c>
      <c r="AW1731" s="74">
        <f ca="1">PRODUCT(AV$4:AV1731)</f>
        <v>5475249.0812332937</v>
      </c>
      <c r="BO1731" s="70">
        <f t="shared" si="632"/>
        <v>1728</v>
      </c>
      <c r="BP1731" s="171">
        <f t="shared" ca="1" si="630"/>
        <v>0.1143</v>
      </c>
      <c r="BQ1731" s="172">
        <f t="shared" ca="1" si="628"/>
        <v>9.059659612918658E-3</v>
      </c>
      <c r="BR1731" s="172">
        <f t="shared" ca="1" si="633"/>
        <v>1.8264009274528866E-7</v>
      </c>
    </row>
    <row r="1732" spans="44:70">
      <c r="AR1732" s="69">
        <f t="shared" si="625"/>
        <v>145</v>
      </c>
      <c r="AS1732" s="70">
        <f t="shared" si="629"/>
        <v>1729</v>
      </c>
      <c r="AT1732" s="71">
        <f t="shared" ca="1" si="631"/>
        <v>1.5724202714359227E-7</v>
      </c>
      <c r="AU1732" s="72">
        <f t="shared" ca="1" si="626"/>
        <v>9.059659612918658E-3</v>
      </c>
      <c r="AV1732" s="73">
        <f t="shared" ca="1" si="627"/>
        <v>1.0090596596129187</v>
      </c>
      <c r="AW1732" s="74">
        <f ca="1">PRODUCT(AV$4:AV1732)</f>
        <v>5524852.9742052127</v>
      </c>
      <c r="BO1732" s="70">
        <f t="shared" si="632"/>
        <v>1729</v>
      </c>
      <c r="BP1732" s="171">
        <f t="shared" ca="1" si="630"/>
        <v>0.1143</v>
      </c>
      <c r="BQ1732" s="172">
        <f t="shared" ca="1" si="628"/>
        <v>9.059659612918658E-3</v>
      </c>
      <c r="BR1732" s="172">
        <f t="shared" ca="1" si="633"/>
        <v>1.8100029171253411E-7</v>
      </c>
    </row>
    <row r="1733" spans="44:70">
      <c r="AR1733" s="69">
        <f t="shared" ref="AR1733:AR1796" si="634">ROUNDDOWN((AS1733-1)/12,0)+1</f>
        <v>145</v>
      </c>
      <c r="AS1733" s="70">
        <f t="shared" si="629"/>
        <v>1730</v>
      </c>
      <c r="AT1733" s="71">
        <f t="shared" ca="1" si="631"/>
        <v>1.5581746790082602E-7</v>
      </c>
      <c r="AU1733" s="72">
        <f t="shared" ref="AU1733:AU1796" ca="1" si="635">IF($AU$2="Yes",BQ1733,((1+$AH$21)^(1/12))-1)</f>
        <v>9.059659612918658E-3</v>
      </c>
      <c r="AV1733" s="73">
        <f t="shared" ref="AV1733:AV1796" ca="1" si="636">(1+AU1733)</f>
        <v>1.0090596596129187</v>
      </c>
      <c r="AW1733" s="74">
        <f ca="1">PRODUCT(AV$4:AV1733)</f>
        <v>5574906.2615629332</v>
      </c>
      <c r="BO1733" s="70">
        <f t="shared" si="632"/>
        <v>1730</v>
      </c>
      <c r="BP1733" s="171">
        <f t="shared" ca="1" si="630"/>
        <v>0.1143</v>
      </c>
      <c r="BQ1733" s="172">
        <f t="shared" ref="BQ1733:BQ1796" ca="1" si="637">(1+BP1733)^(1/12)-1</f>
        <v>9.059659612918658E-3</v>
      </c>
      <c r="BR1733" s="172">
        <f t="shared" ca="1" si="633"/>
        <v>1.7937521333670887E-7</v>
      </c>
    </row>
    <row r="1734" spans="44:70">
      <c r="AR1734" s="69">
        <f t="shared" si="634"/>
        <v>145</v>
      </c>
      <c r="AS1734" s="70">
        <f t="shared" ref="AS1734:AS1797" si="638">AS1733+1</f>
        <v>1731</v>
      </c>
      <c r="AT1734" s="71">
        <f t="shared" ca="1" si="631"/>
        <v>1.5440581467989765E-7</v>
      </c>
      <c r="AU1734" s="72">
        <f t="shared" ca="1" si="635"/>
        <v>9.059659612918658E-3</v>
      </c>
      <c r="AV1734" s="73">
        <f t="shared" ca="1" si="636"/>
        <v>1.0090596596129187</v>
      </c>
      <c r="AW1734" s="74">
        <f ca="1">PRODUCT(AV$4:AV1734)</f>
        <v>5625413.0146666225</v>
      </c>
      <c r="BO1734" s="70">
        <f t="shared" si="632"/>
        <v>1731</v>
      </c>
      <c r="BP1734" s="171">
        <f t="shared" ca="1" si="630"/>
        <v>0.1143</v>
      </c>
      <c r="BQ1734" s="172">
        <f t="shared" ca="1" si="637"/>
        <v>9.059659612918658E-3</v>
      </c>
      <c r="BR1734" s="172">
        <f t="shared" ca="1" si="633"/>
        <v>1.7776472543310103E-7</v>
      </c>
    </row>
    <row r="1735" spans="44:70">
      <c r="AR1735" s="69">
        <f t="shared" si="634"/>
        <v>145</v>
      </c>
      <c r="AS1735" s="70">
        <f t="shared" si="638"/>
        <v>1732</v>
      </c>
      <c r="AT1735" s="71">
        <f t="shared" ca="1" si="631"/>
        <v>1.5300695055664238E-7</v>
      </c>
      <c r="AU1735" s="72">
        <f t="shared" ca="1" si="635"/>
        <v>9.059659612918658E-3</v>
      </c>
      <c r="AV1735" s="73">
        <f t="shared" ca="1" si="636"/>
        <v>1.0090596596129187</v>
      </c>
      <c r="AW1735" s="74">
        <f ca="1">PRODUCT(AV$4:AV1735)</f>
        <v>5676377.3417615844</v>
      </c>
      <c r="BO1735" s="70">
        <f t="shared" si="632"/>
        <v>1732</v>
      </c>
      <c r="BP1735" s="171">
        <f t="shared" ca="1" si="630"/>
        <v>0.1143</v>
      </c>
      <c r="BQ1735" s="172">
        <f t="shared" ca="1" si="637"/>
        <v>9.059659612918658E-3</v>
      </c>
      <c r="BR1735" s="172">
        <f t="shared" ca="1" si="633"/>
        <v>1.7616869700379524E-7</v>
      </c>
    </row>
    <row r="1736" spans="44:70">
      <c r="AR1736" s="69">
        <f t="shared" si="634"/>
        <v>145</v>
      </c>
      <c r="AS1736" s="70">
        <f t="shared" si="638"/>
        <v>1733</v>
      </c>
      <c r="AT1736" s="71">
        <f t="shared" ca="1" si="631"/>
        <v>1.5162075966618853E-7</v>
      </c>
      <c r="AU1736" s="72">
        <f t="shared" ca="1" si="635"/>
        <v>9.059659612918658E-3</v>
      </c>
      <c r="AV1736" s="73">
        <f t="shared" ca="1" si="636"/>
        <v>1.0090596596129187</v>
      </c>
      <c r="AW1736" s="74">
        <f ca="1">PRODUCT(AV$4:AV1736)</f>
        <v>5727803.3883124283</v>
      </c>
      <c r="BO1736" s="70">
        <f t="shared" si="632"/>
        <v>1733</v>
      </c>
      <c r="BP1736" s="171">
        <f t="shared" ref="BP1736:BP1799" ca="1" si="639">VLOOKUP(BO1736,$BT$4:$BX$13,5,TRUE)/100</f>
        <v>0.1143</v>
      </c>
      <c r="BQ1736" s="172">
        <f t="shared" ca="1" si="637"/>
        <v>9.059659612918658E-3</v>
      </c>
      <c r="BR1736" s="172">
        <f t="shared" ca="1" si="633"/>
        <v>1.7458699822701724E-7</v>
      </c>
    </row>
    <row r="1737" spans="44:70">
      <c r="AR1737" s="69">
        <f t="shared" si="634"/>
        <v>145</v>
      </c>
      <c r="AS1737" s="70">
        <f t="shared" si="638"/>
        <v>1734</v>
      </c>
      <c r="AT1737" s="71">
        <f t="shared" ca="1" si="631"/>
        <v>1.5024712719336073E-7</v>
      </c>
      <c r="AU1737" s="72">
        <f t="shared" ca="1" si="635"/>
        <v>9.059659612918658E-3</v>
      </c>
      <c r="AV1737" s="73">
        <f t="shared" ca="1" si="636"/>
        <v>1.0090596596129187</v>
      </c>
      <c r="AW1737" s="74">
        <f ca="1">PRODUCT(AV$4:AV1737)</f>
        <v>5779695.3373402609</v>
      </c>
      <c r="BO1737" s="70">
        <f t="shared" si="632"/>
        <v>1734</v>
      </c>
      <c r="BP1737" s="171">
        <f t="shared" ca="1" si="639"/>
        <v>0.1143</v>
      </c>
      <c r="BQ1737" s="172">
        <f t="shared" ca="1" si="637"/>
        <v>9.059659612918658E-3</v>
      </c>
      <c r="BR1737" s="172">
        <f t="shared" ca="1" si="633"/>
        <v>1.7301950044657404E-7</v>
      </c>
    </row>
    <row r="1738" spans="44:70">
      <c r="AR1738" s="69">
        <f t="shared" si="634"/>
        <v>145</v>
      </c>
      <c r="AS1738" s="70">
        <f t="shared" si="638"/>
        <v>1735</v>
      </c>
      <c r="AT1738" s="71">
        <f t="shared" ca="1" si="631"/>
        <v>1.4888593936316997E-7</v>
      </c>
      <c r="AU1738" s="72">
        <f t="shared" ca="1" si="635"/>
        <v>9.059659612918658E-3</v>
      </c>
      <c r="AV1738" s="73">
        <f t="shared" ca="1" si="636"/>
        <v>1.0090596596129187</v>
      </c>
      <c r="AW1738" s="74">
        <f ca="1">PRODUCT(AV$4:AV1738)</f>
        <v>5832057.4097629366</v>
      </c>
      <c r="BO1738" s="70">
        <f t="shared" si="632"/>
        <v>1735</v>
      </c>
      <c r="BP1738" s="171">
        <f t="shared" ca="1" si="639"/>
        <v>0.1143</v>
      </c>
      <c r="BQ1738" s="172">
        <f t="shared" ca="1" si="637"/>
        <v>9.059659612918658E-3</v>
      </c>
      <c r="BR1738" s="172">
        <f t="shared" ca="1" si="633"/>
        <v>1.7146607616138907E-7</v>
      </c>
    </row>
    <row r="1739" spans="44:70">
      <c r="AR1739" s="69">
        <f t="shared" si="634"/>
        <v>145</v>
      </c>
      <c r="AS1739" s="70">
        <f t="shared" si="638"/>
        <v>1736</v>
      </c>
      <c r="AT1739" s="71">
        <f t="shared" ca="1" si="631"/>
        <v>1.4753708343139001E-7</v>
      </c>
      <c r="AU1739" s="72">
        <f t="shared" ca="1" si="635"/>
        <v>9.059659612918658E-3</v>
      </c>
      <c r="AV1739" s="73">
        <f t="shared" ca="1" si="636"/>
        <v>1.0090596596129187</v>
      </c>
      <c r="AW1739" s="74">
        <f ca="1">PRODUCT(AV$4:AV1739)</f>
        <v>5884893.8647383889</v>
      </c>
      <c r="BO1739" s="70">
        <f t="shared" si="632"/>
        <v>1736</v>
      </c>
      <c r="BP1739" s="171">
        <f t="shared" ca="1" si="639"/>
        <v>0.1143</v>
      </c>
      <c r="BQ1739" s="172">
        <f t="shared" ca="1" si="637"/>
        <v>9.059659612918658E-3</v>
      </c>
      <c r="BR1739" s="172">
        <f t="shared" ca="1" si="633"/>
        <v>1.6992659901513106E-7</v>
      </c>
    </row>
    <row r="1740" spans="44:70">
      <c r="AR1740" s="69">
        <f t="shared" si="634"/>
        <v>145</v>
      </c>
      <c r="AS1740" s="70">
        <f t="shared" si="638"/>
        <v>1737</v>
      </c>
      <c r="AT1740" s="71">
        <f t="shared" ca="1" si="631"/>
        <v>1.4620044767521883E-7</v>
      </c>
      <c r="AU1740" s="72">
        <f t="shared" ca="1" si="635"/>
        <v>9.059659612918658E-3</v>
      </c>
      <c r="AV1740" s="73">
        <f t="shared" ca="1" si="636"/>
        <v>1.0090596596129187</v>
      </c>
      <c r="AW1740" s="74">
        <f ca="1">PRODUCT(AV$4:AV1740)</f>
        <v>5938209.0000110725</v>
      </c>
      <c r="BO1740" s="70">
        <f t="shared" si="632"/>
        <v>1737</v>
      </c>
      <c r="BP1740" s="171">
        <f t="shared" ca="1" si="639"/>
        <v>0.1143</v>
      </c>
      <c r="BQ1740" s="172">
        <f t="shared" ca="1" si="637"/>
        <v>9.059659612918658E-3</v>
      </c>
      <c r="BR1740" s="172">
        <f t="shared" ca="1" si="633"/>
        <v>1.6840094378593623E-7</v>
      </c>
    </row>
    <row r="1741" spans="44:70">
      <c r="AR1741" s="69">
        <f t="shared" si="634"/>
        <v>145</v>
      </c>
      <c r="AS1741" s="70">
        <f t="shared" si="638"/>
        <v>1738</v>
      </c>
      <c r="AT1741" s="71">
        <f t="shared" ca="1" si="631"/>
        <v>1.4487592138402503E-7</v>
      </c>
      <c r="AU1741" s="72">
        <f t="shared" ca="1" si="635"/>
        <v>9.059659612918658E-3</v>
      </c>
      <c r="AV1741" s="73">
        <f t="shared" ca="1" si="636"/>
        <v>1.0090596596129187</v>
      </c>
      <c r="AW1741" s="74">
        <f ca="1">PRODUCT(AV$4:AV1741)</f>
        <v>5992007.1522615431</v>
      </c>
      <c r="BO1741" s="70">
        <f t="shared" si="632"/>
        <v>1738</v>
      </c>
      <c r="BP1741" s="171">
        <f t="shared" ca="1" si="639"/>
        <v>0.1143</v>
      </c>
      <c r="BQ1741" s="172">
        <f t="shared" ca="1" si="637"/>
        <v>9.059659612918658E-3</v>
      </c>
      <c r="BR1741" s="172">
        <f t="shared" ca="1" si="633"/>
        <v>1.6688898637622264E-7</v>
      </c>
    </row>
    <row r="1742" spans="44:70">
      <c r="AR1742" s="69">
        <f t="shared" si="634"/>
        <v>145</v>
      </c>
      <c r="AS1742" s="70">
        <f t="shared" si="638"/>
        <v>1739</v>
      </c>
      <c r="AT1742" s="71">
        <f t="shared" ca="1" si="631"/>
        <v>1.4356339485017779E-7</v>
      </c>
      <c r="AU1742" s="72">
        <f t="shared" ca="1" si="635"/>
        <v>9.059659612918658E-3</v>
      </c>
      <c r="AV1742" s="73">
        <f t="shared" ca="1" si="636"/>
        <v>1.0090596596129187</v>
      </c>
      <c r="AW1742" s="74">
        <f ca="1">PRODUCT(AV$4:AV1742)</f>
        <v>6046292.6974592069</v>
      </c>
      <c r="BO1742" s="70">
        <f t="shared" si="632"/>
        <v>1739</v>
      </c>
      <c r="BP1742" s="171">
        <f t="shared" ca="1" si="639"/>
        <v>0.1143</v>
      </c>
      <c r="BQ1742" s="172">
        <f t="shared" ca="1" si="637"/>
        <v>9.059659612918658E-3</v>
      </c>
      <c r="BR1742" s="172">
        <f t="shared" ca="1" si="633"/>
        <v>1.6539060380259603E-7</v>
      </c>
    </row>
    <row r="1743" spans="44:70">
      <c r="AR1743" s="69">
        <f t="shared" si="634"/>
        <v>145</v>
      </c>
      <c r="AS1743" s="70">
        <f t="shared" si="638"/>
        <v>1740</v>
      </c>
      <c r="AT1743" s="71">
        <f t="shared" ref="AT1743:AT1774" ca="1" si="640">(1-AU1743)*AT1742</f>
        <v>1.4226275935996016E-7</v>
      </c>
      <c r="AU1743" s="72">
        <f t="shared" ca="1" si="635"/>
        <v>9.059659612918658E-3</v>
      </c>
      <c r="AV1743" s="73">
        <f t="shared" ca="1" si="636"/>
        <v>1.0090596596129187</v>
      </c>
      <c r="AW1743" s="74">
        <f ca="1">PRODUCT(AV$4:AV1743)</f>
        <v>6101070.0512182629</v>
      </c>
      <c r="BO1743" s="70">
        <f t="shared" si="632"/>
        <v>1740</v>
      </c>
      <c r="BP1743" s="171">
        <f t="shared" ca="1" si="639"/>
        <v>0.1143</v>
      </c>
      <c r="BQ1743" s="172">
        <f t="shared" ca="1" si="637"/>
        <v>9.059659612918658E-3</v>
      </c>
      <c r="BR1743" s="172">
        <f t="shared" ca="1" si="633"/>
        <v>1.639056741858463E-7</v>
      </c>
    </row>
    <row r="1744" spans="44:70">
      <c r="AR1744" s="69">
        <f t="shared" si="634"/>
        <v>146</v>
      </c>
      <c r="AS1744" s="70">
        <f t="shared" si="638"/>
        <v>1741</v>
      </c>
      <c r="AT1744" s="71">
        <f t="shared" ca="1" si="640"/>
        <v>1.4097390718456436E-7</v>
      </c>
      <c r="AU1744" s="72">
        <f t="shared" ca="1" si="635"/>
        <v>9.059659612918658E-3</v>
      </c>
      <c r="AV1744" s="73">
        <f t="shared" ca="1" si="636"/>
        <v>1.0090596596129187</v>
      </c>
      <c r="AW1744" s="74">
        <f ca="1">PRODUCT(AV$4:AV1744)</f>
        <v>6156343.6691568727</v>
      </c>
      <c r="BO1744" s="70">
        <f t="shared" si="632"/>
        <v>1741</v>
      </c>
      <c r="BP1744" s="171">
        <f t="shared" ca="1" si="639"/>
        <v>0.1143</v>
      </c>
      <c r="BQ1744" s="172">
        <f t="shared" ca="1" si="637"/>
        <v>9.059659612918658E-3</v>
      </c>
      <c r="BR1744" s="172">
        <f t="shared" ca="1" si="633"/>
        <v>1.6243407674103384E-7</v>
      </c>
    </row>
    <row r="1745" spans="44:70">
      <c r="AR1745" s="69">
        <f t="shared" si="634"/>
        <v>146</v>
      </c>
      <c r="AS1745" s="70">
        <f t="shared" si="638"/>
        <v>1742</v>
      </c>
      <c r="AT1745" s="71">
        <f t="shared" ca="1" si="640"/>
        <v>1.3969673157116902E-7</v>
      </c>
      <c r="AU1745" s="72">
        <f t="shared" ca="1" si="635"/>
        <v>9.059659612918658E-3</v>
      </c>
      <c r="AV1745" s="73">
        <f t="shared" ca="1" si="636"/>
        <v>1.0090596596129187</v>
      </c>
      <c r="AW1745" s="74">
        <f ca="1">PRODUCT(AV$4:AV1745)</f>
        <v>6212118.0472595803</v>
      </c>
      <c r="BO1745" s="70">
        <f t="shared" si="632"/>
        <v>1742</v>
      </c>
      <c r="BP1745" s="171">
        <f t="shared" ca="1" si="639"/>
        <v>0.1143</v>
      </c>
      <c r="BQ1745" s="172">
        <f t="shared" ca="1" si="637"/>
        <v>9.059659612918658E-3</v>
      </c>
      <c r="BR1745" s="172">
        <f t="shared" ca="1" si="633"/>
        <v>1.6097569176766468E-7</v>
      </c>
    </row>
    <row r="1746" spans="44:70">
      <c r="AR1746" s="69">
        <f t="shared" si="634"/>
        <v>146</v>
      </c>
      <c r="AS1746" s="70">
        <f t="shared" si="638"/>
        <v>1743</v>
      </c>
      <c r="AT1746" s="71">
        <f t="shared" ca="1" si="640"/>
        <v>1.3843112673409697E-7</v>
      </c>
      <c r="AU1746" s="72">
        <f t="shared" ca="1" si="635"/>
        <v>9.059659612918658E-3</v>
      </c>
      <c r="AV1746" s="73">
        <f t="shared" ca="1" si="636"/>
        <v>1.0090596596129187</v>
      </c>
      <c r="AW1746" s="74">
        <f ca="1">PRODUCT(AV$4:AV1746)</f>
        <v>6268397.7222430212</v>
      </c>
      <c r="BO1746" s="70">
        <f t="shared" ref="BO1746:BO1803" si="641">BO1745+1</f>
        <v>1743</v>
      </c>
      <c r="BP1746" s="171">
        <f t="shared" ca="1" si="639"/>
        <v>0.1143</v>
      </c>
      <c r="BQ1746" s="172">
        <f t="shared" ca="1" si="637"/>
        <v>9.059659612918658E-3</v>
      </c>
      <c r="BR1746" s="172">
        <f t="shared" ref="BR1746:BR1803" ca="1" si="642">BR1745/(1+BQ1746)</f>
        <v>1.5953040063995417E-7</v>
      </c>
    </row>
    <row r="1747" spans="44:70">
      <c r="AR1747" s="69">
        <f t="shared" si="634"/>
        <v>146</v>
      </c>
      <c r="AS1747" s="70">
        <f t="shared" si="638"/>
        <v>1744</v>
      </c>
      <c r="AT1747" s="71">
        <f t="shared" ca="1" si="640"/>
        <v>1.3717698784605324E-7</v>
      </c>
      <c r="AU1747" s="72">
        <f t="shared" ca="1" si="635"/>
        <v>9.059659612918658E-3</v>
      </c>
      <c r="AV1747" s="73">
        <f t="shared" ca="1" si="636"/>
        <v>1.0090596596129187</v>
      </c>
      <c r="AW1747" s="74">
        <f ca="1">PRODUCT(AV$4:AV1747)</f>
        <v>6325187.2719249381</v>
      </c>
      <c r="BO1747" s="70">
        <f t="shared" si="641"/>
        <v>1744</v>
      </c>
      <c r="BP1747" s="171">
        <f t="shared" ca="1" si="639"/>
        <v>0.1143</v>
      </c>
      <c r="BQ1747" s="172">
        <f t="shared" ca="1" si="637"/>
        <v>9.059659612918658E-3</v>
      </c>
      <c r="BR1747" s="172">
        <f t="shared" ca="1" si="642"/>
        <v>1.5809808579717773E-7</v>
      </c>
    </row>
    <row r="1748" spans="44:70">
      <c r="AR1748" s="69">
        <f t="shared" si="634"/>
        <v>146</v>
      </c>
      <c r="AS1748" s="70">
        <f t="shared" si="638"/>
        <v>1745</v>
      </c>
      <c r="AT1748" s="71">
        <f t="shared" ca="1" si="640"/>
        <v>1.3593421102944252E-7</v>
      </c>
      <c r="AU1748" s="72">
        <f t="shared" ca="1" si="635"/>
        <v>9.059659612918658E-3</v>
      </c>
      <c r="AV1748" s="73">
        <f t="shared" ca="1" si="636"/>
        <v>1.0090596596129187</v>
      </c>
      <c r="AW1748" s="74">
        <f ca="1">PRODUCT(AV$4:AV1748)</f>
        <v>6382491.3155965433</v>
      </c>
      <c r="BO1748" s="70">
        <f t="shared" si="641"/>
        <v>1745</v>
      </c>
      <c r="BP1748" s="171">
        <f t="shared" ca="1" si="639"/>
        <v>0.1143</v>
      </c>
      <c r="BQ1748" s="172">
        <f t="shared" ca="1" si="637"/>
        <v>9.059659612918658E-3</v>
      </c>
      <c r="BR1748" s="172">
        <f t="shared" ca="1" si="642"/>
        <v>1.5667863073410853E-7</v>
      </c>
    </row>
    <row r="1749" spans="44:70">
      <c r="AR1749" s="69">
        <f t="shared" si="634"/>
        <v>146</v>
      </c>
      <c r="AS1749" s="70">
        <f t="shared" si="638"/>
        <v>1746</v>
      </c>
      <c r="AT1749" s="71">
        <f t="shared" ca="1" si="640"/>
        <v>1.3470269334776511E-7</v>
      </c>
      <c r="AU1749" s="72">
        <f t="shared" ca="1" si="635"/>
        <v>9.059659612918658E-3</v>
      </c>
      <c r="AV1749" s="73">
        <f t="shared" ca="1" si="636"/>
        <v>1.0090596596129187</v>
      </c>
      <c r="AW1749" s="74">
        <f ca="1">PRODUCT(AV$4:AV1749)</f>
        <v>6440314.5143982572</v>
      </c>
      <c r="BO1749" s="70">
        <f t="shared" si="641"/>
        <v>1746</v>
      </c>
      <c r="BP1749" s="171">
        <f t="shared" ca="1" si="639"/>
        <v>0.1143</v>
      </c>
      <c r="BQ1749" s="172">
        <f t="shared" ca="1" si="637"/>
        <v>9.059659612918658E-3</v>
      </c>
      <c r="BR1749" s="172">
        <f t="shared" ca="1" si="642"/>
        <v>1.5527191999154083E-7</v>
      </c>
    </row>
    <row r="1750" spans="44:70">
      <c r="AR1750" s="69">
        <f t="shared" si="634"/>
        <v>146</v>
      </c>
      <c r="AS1750" s="70">
        <f t="shared" si="638"/>
        <v>1747</v>
      </c>
      <c r="AT1750" s="71">
        <f t="shared" ca="1" si="640"/>
        <v>1.33482332797091E-7</v>
      </c>
      <c r="AU1750" s="72">
        <f t="shared" ca="1" si="635"/>
        <v>9.059659612918658E-3</v>
      </c>
      <c r="AV1750" s="73">
        <f t="shared" ca="1" si="636"/>
        <v>1.0090596596129187</v>
      </c>
      <c r="AW1750" s="74">
        <f ca="1">PRODUCT(AV$4:AV1750)</f>
        <v>6498661.5716988454</v>
      </c>
      <c r="BO1750" s="70">
        <f t="shared" si="641"/>
        <v>1747</v>
      </c>
      <c r="BP1750" s="171">
        <f t="shared" ca="1" si="639"/>
        <v>0.1143</v>
      </c>
      <c r="BQ1750" s="172">
        <f t="shared" ca="1" si="637"/>
        <v>9.059659612918658E-3</v>
      </c>
      <c r="BR1750" s="172">
        <f t="shared" ca="1" si="642"/>
        <v>1.5387783914689848E-7</v>
      </c>
    </row>
    <row r="1751" spans="44:70">
      <c r="AR1751" s="69">
        <f t="shared" si="634"/>
        <v>146</v>
      </c>
      <c r="AS1751" s="70">
        <f t="shared" si="638"/>
        <v>1748</v>
      </c>
      <c r="AT1751" s="71">
        <f t="shared" ca="1" si="640"/>
        <v>1.3227302829761104E-7</v>
      </c>
      <c r="AU1751" s="72">
        <f t="shared" ca="1" si="635"/>
        <v>9.059659612918658E-3</v>
      </c>
      <c r="AV1751" s="73">
        <f t="shared" ca="1" si="636"/>
        <v>1.0090596596129187</v>
      </c>
      <c r="AW1751" s="74">
        <f ca="1">PRODUCT(AV$4:AV1751)</f>
        <v>6557537.233477992</v>
      </c>
      <c r="BO1751" s="70">
        <f t="shared" si="641"/>
        <v>1748</v>
      </c>
      <c r="BP1751" s="171">
        <f t="shared" ca="1" si="639"/>
        <v>0.1143</v>
      </c>
      <c r="BQ1751" s="172">
        <f t="shared" ca="1" si="637"/>
        <v>9.059659612918658E-3</v>
      </c>
      <c r="BR1751" s="172">
        <f t="shared" ca="1" si="642"/>
        <v>1.5249627480492774E-7</v>
      </c>
    </row>
    <row r="1752" spans="44:70">
      <c r="AR1752" s="69">
        <f t="shared" si="634"/>
        <v>146</v>
      </c>
      <c r="AS1752" s="70">
        <f t="shared" si="638"/>
        <v>1749</v>
      </c>
      <c r="AT1752" s="71">
        <f t="shared" ca="1" si="640"/>
        <v>1.3107467968526472E-7</v>
      </c>
      <c r="AU1752" s="72">
        <f t="shared" ca="1" si="635"/>
        <v>9.059659612918658E-3</v>
      </c>
      <c r="AV1752" s="73">
        <f t="shared" ca="1" si="636"/>
        <v>1.0090596596129187</v>
      </c>
      <c r="AW1752" s="74">
        <f ca="1">PRODUCT(AV$4:AV1752)</f>
        <v>6616946.2887123432</v>
      </c>
      <c r="BO1752" s="70">
        <f t="shared" si="641"/>
        <v>1749</v>
      </c>
      <c r="BP1752" s="171">
        <f t="shared" ca="1" si="639"/>
        <v>0.1143</v>
      </c>
      <c r="BQ1752" s="172">
        <f t="shared" ca="1" si="637"/>
        <v>9.059659612918658E-3</v>
      </c>
      <c r="BR1752" s="172">
        <f t="shared" ca="1" si="642"/>
        <v>1.5112711458847362E-7</v>
      </c>
    </row>
    <row r="1753" spans="44:70">
      <c r="AR1753" s="69">
        <f t="shared" si="634"/>
        <v>146</v>
      </c>
      <c r="AS1753" s="70">
        <f t="shared" si="638"/>
        <v>1750</v>
      </c>
      <c r="AT1753" s="71">
        <f t="shared" ca="1" si="640"/>
        <v>1.2988718770344386E-7</v>
      </c>
      <c r="AU1753" s="72">
        <f t="shared" ca="1" si="635"/>
        <v>9.059659612918658E-3</v>
      </c>
      <c r="AV1753" s="73">
        <f t="shared" ca="1" si="636"/>
        <v>1.0090596596129187</v>
      </c>
      <c r="AW1753" s="74">
        <f ca="1">PRODUCT(AV$4:AV1753)</f>
        <v>6676893.5697650425</v>
      </c>
      <c r="BO1753" s="70">
        <f t="shared" si="641"/>
        <v>1750</v>
      </c>
      <c r="BP1753" s="171">
        <f t="shared" ca="1" si="639"/>
        <v>0.1143</v>
      </c>
      <c r="BQ1753" s="172">
        <f t="shared" ca="1" si="637"/>
        <v>9.059659612918658E-3</v>
      </c>
      <c r="BR1753" s="172">
        <f t="shared" ca="1" si="642"/>
        <v>1.4977024712933909E-7</v>
      </c>
    </row>
    <row r="1754" spans="44:70">
      <c r="AR1754" s="69">
        <f t="shared" si="634"/>
        <v>146</v>
      </c>
      <c r="AS1754" s="70">
        <f t="shared" si="638"/>
        <v>1751</v>
      </c>
      <c r="AT1754" s="71">
        <f t="shared" ca="1" si="640"/>
        <v>1.287104539947714E-7</v>
      </c>
      <c r="AU1754" s="72">
        <f t="shared" ca="1" si="635"/>
        <v>9.059659612918658E-3</v>
      </c>
      <c r="AV1754" s="73">
        <f t="shared" ca="1" si="636"/>
        <v>1.0090596596129187</v>
      </c>
      <c r="AW1754" s="74">
        <f ca="1">PRODUCT(AV$4:AV1754)</f>
        <v>6737383.9527787995</v>
      </c>
      <c r="BO1754" s="70">
        <f t="shared" si="641"/>
        <v>1751</v>
      </c>
      <c r="BP1754" s="171">
        <f t="shared" ca="1" si="639"/>
        <v>0.1143</v>
      </c>
      <c r="BQ1754" s="172">
        <f t="shared" ca="1" si="637"/>
        <v>9.059659612918658E-3</v>
      </c>
      <c r="BR1754" s="172">
        <f t="shared" ca="1" si="642"/>
        <v>1.4842556205922638E-7</v>
      </c>
    </row>
    <row r="1755" spans="44:70">
      <c r="AR1755" s="69">
        <f t="shared" si="634"/>
        <v>146</v>
      </c>
      <c r="AS1755" s="70">
        <f t="shared" si="638"/>
        <v>1752</v>
      </c>
      <c r="AT1755" s="71">
        <f t="shared" ca="1" si="640"/>
        <v>1.2754438109295453E-7</v>
      </c>
      <c r="AU1755" s="72">
        <f t="shared" ca="1" si="635"/>
        <v>9.059659612918658E-3</v>
      </c>
      <c r="AV1755" s="73">
        <f t="shared" ca="1" si="636"/>
        <v>1.0090596596129187</v>
      </c>
      <c r="AW1755" s="74">
        <f ca="1">PRODUCT(AV$4:AV1755)</f>
        <v>6798422.3580725156</v>
      </c>
      <c r="BO1755" s="70">
        <f t="shared" si="641"/>
        <v>1752</v>
      </c>
      <c r="BP1755" s="171">
        <f t="shared" ca="1" si="639"/>
        <v>0.1143</v>
      </c>
      <c r="BQ1755" s="172">
        <f t="shared" ca="1" si="637"/>
        <v>9.059659612918658E-3</v>
      </c>
      <c r="BR1755" s="172">
        <f t="shared" ca="1" si="642"/>
        <v>1.4709295000075943E-7</v>
      </c>
    </row>
    <row r="1756" spans="44:70">
      <c r="AR1756" s="69">
        <f t="shared" si="634"/>
        <v>147</v>
      </c>
      <c r="AS1756" s="70">
        <f t="shared" si="638"/>
        <v>1753</v>
      </c>
      <c r="AT1756" s="71">
        <f t="shared" ca="1" si="640"/>
        <v>1.2638887241471198E-7</v>
      </c>
      <c r="AU1756" s="72">
        <f t="shared" ca="1" si="635"/>
        <v>9.059659612918658E-3</v>
      </c>
      <c r="AV1756" s="73">
        <f t="shared" ca="1" si="636"/>
        <v>1.0090596596129187</v>
      </c>
      <c r="AW1756" s="74">
        <f ca="1">PRODUCT(AV$4:AV1756)</f>
        <v>6860013.7505415082</v>
      </c>
      <c r="BO1756" s="70">
        <f t="shared" si="641"/>
        <v>1753</v>
      </c>
      <c r="BP1756" s="171">
        <f t="shared" ca="1" si="639"/>
        <v>0.1143</v>
      </c>
      <c r="BQ1756" s="172">
        <f t="shared" ca="1" si="637"/>
        <v>9.059659612918658E-3</v>
      </c>
      <c r="BR1756" s="172">
        <f t="shared" ca="1" si="642"/>
        <v>1.4577230255858723E-7</v>
      </c>
    </row>
    <row r="1757" spans="44:70">
      <c r="AR1757" s="69">
        <f t="shared" si="634"/>
        <v>147</v>
      </c>
      <c r="AS1757" s="70">
        <f t="shared" si="638"/>
        <v>1754</v>
      </c>
      <c r="AT1757" s="71">
        <f t="shared" ca="1" si="640"/>
        <v>1.2524383225177409E-7</v>
      </c>
      <c r="AU1757" s="72">
        <f t="shared" ca="1" si="635"/>
        <v>9.059659612918658E-3</v>
      </c>
      <c r="AV1757" s="73">
        <f t="shared" ca="1" si="636"/>
        <v>1.0090596596129187</v>
      </c>
      <c r="AW1757" s="74">
        <f ca="1">PRODUCT(AV$4:AV1757)</f>
        <v>6922163.1400613561</v>
      </c>
      <c r="BO1757" s="70">
        <f t="shared" si="641"/>
        <v>1754</v>
      </c>
      <c r="BP1757" s="171">
        <f t="shared" ca="1" si="639"/>
        <v>0.1143</v>
      </c>
      <c r="BQ1757" s="172">
        <f t="shared" ca="1" si="637"/>
        <v>9.059659612918658E-3</v>
      </c>
      <c r="BR1757" s="172">
        <f t="shared" ca="1" si="642"/>
        <v>1.4446351231056682E-7</v>
      </c>
    </row>
    <row r="1758" spans="44:70">
      <c r="AR1758" s="69">
        <f t="shared" si="634"/>
        <v>147</v>
      </c>
      <c r="AS1758" s="70">
        <f t="shared" si="638"/>
        <v>1755</v>
      </c>
      <c r="AT1758" s="71">
        <f t="shared" ca="1" si="640"/>
        <v>1.2410916576295554E-7</v>
      </c>
      <c r="AU1758" s="72">
        <f t="shared" ca="1" si="635"/>
        <v>9.059659612918658E-3</v>
      </c>
      <c r="AV1758" s="73">
        <f t="shared" ca="1" si="636"/>
        <v>1.0090596596129187</v>
      </c>
      <c r="AW1758" s="74">
        <f ca="1">PRODUCT(AV$4:AV1758)</f>
        <v>6984875.5818954045</v>
      </c>
      <c r="BO1758" s="70">
        <f t="shared" si="641"/>
        <v>1755</v>
      </c>
      <c r="BP1758" s="171">
        <f t="shared" ca="1" si="639"/>
        <v>0.1143</v>
      </c>
      <c r="BQ1758" s="172">
        <f t="shared" ca="1" si="637"/>
        <v>9.059659612918658E-3</v>
      </c>
      <c r="BR1758" s="172">
        <f t="shared" ca="1" si="642"/>
        <v>1.4316647279902547E-7</v>
      </c>
    </row>
    <row r="1759" spans="44:70">
      <c r="AR1759" s="69">
        <f t="shared" si="634"/>
        <v>147</v>
      </c>
      <c r="AS1759" s="70">
        <f t="shared" si="638"/>
        <v>1756</v>
      </c>
      <c r="AT1759" s="71">
        <f t="shared" ca="1" si="640"/>
        <v>1.2298477896629987E-7</v>
      </c>
      <c r="AU1759" s="72">
        <f t="shared" ca="1" si="635"/>
        <v>9.059659612918658E-3</v>
      </c>
      <c r="AV1759" s="73">
        <f t="shared" ca="1" si="636"/>
        <v>1.0090596596129187</v>
      </c>
      <c r="AW1759" s="74">
        <f ca="1">PRODUCT(AV$4:AV1759)</f>
        <v>7048156.1771059642</v>
      </c>
      <c r="BO1759" s="70">
        <f t="shared" si="641"/>
        <v>1756</v>
      </c>
      <c r="BP1759" s="171">
        <f t="shared" ca="1" si="639"/>
        <v>0.1143</v>
      </c>
      <c r="BQ1759" s="172">
        <f t="shared" ca="1" si="637"/>
        <v>9.059659612918658E-3</v>
      </c>
      <c r="BR1759" s="172">
        <f t="shared" ca="1" si="642"/>
        <v>1.4188107852210144E-7</v>
      </c>
    </row>
    <row r="1760" spans="44:70">
      <c r="AR1760" s="69">
        <f t="shared" si="634"/>
        <v>147</v>
      </c>
      <c r="AS1760" s="70">
        <f t="shared" si="638"/>
        <v>1757</v>
      </c>
      <c r="AT1760" s="71">
        <f t="shared" ca="1" si="640"/>
        <v>1.2187057873129516E-7</v>
      </c>
      <c r="AU1760" s="72">
        <f t="shared" ca="1" si="635"/>
        <v>9.059659612918658E-3</v>
      </c>
      <c r="AV1760" s="73">
        <f t="shared" ca="1" si="636"/>
        <v>1.0090596596129187</v>
      </c>
      <c r="AW1760" s="74">
        <f ca="1">PRODUCT(AV$4:AV1760)</f>
        <v>7112010.0729692345</v>
      </c>
      <c r="BO1760" s="70">
        <f t="shared" si="641"/>
        <v>1757</v>
      </c>
      <c r="BP1760" s="171">
        <f t="shared" ca="1" si="639"/>
        <v>0.1143</v>
      </c>
      <c r="BQ1760" s="172">
        <f t="shared" ca="1" si="637"/>
        <v>9.059659612918658E-3</v>
      </c>
      <c r="BR1760" s="172">
        <f t="shared" ca="1" si="642"/>
        <v>1.4060722492516237E-7</v>
      </c>
    </row>
    <row r="1761" spans="44:70">
      <c r="AR1761" s="69">
        <f t="shared" si="634"/>
        <v>147</v>
      </c>
      <c r="AS1761" s="70">
        <f t="shared" si="638"/>
        <v>1758</v>
      </c>
      <c r="AT1761" s="71">
        <f t="shared" ca="1" si="640"/>
        <v>1.2076647277116021E-7</v>
      </c>
      <c r="AU1761" s="72">
        <f t="shared" ca="1" si="635"/>
        <v>9.059659612918658E-3</v>
      </c>
      <c r="AV1761" s="73">
        <f t="shared" ca="1" si="636"/>
        <v>1.0090596596129187</v>
      </c>
      <c r="AW1761" s="74">
        <f ca="1">PRODUCT(AV$4:AV1761)</f>
        <v>7176442.4633939844</v>
      </c>
      <c r="BO1761" s="70">
        <f t="shared" si="641"/>
        <v>1758</v>
      </c>
      <c r="BP1761" s="171">
        <f t="shared" ca="1" si="639"/>
        <v>0.1143</v>
      </c>
      <c r="BQ1761" s="172">
        <f t="shared" ca="1" si="637"/>
        <v>9.059659612918658E-3</v>
      </c>
      <c r="BR1761" s="172">
        <f t="shared" ca="1" si="642"/>
        <v>1.3934480839230074E-7</v>
      </c>
    </row>
    <row r="1762" spans="44:70">
      <c r="AR1762" s="69">
        <f t="shared" si="634"/>
        <v>147</v>
      </c>
      <c r="AS1762" s="70">
        <f t="shared" si="638"/>
        <v>1759</v>
      </c>
      <c r="AT1762" s="71">
        <f t="shared" ca="1" si="640"/>
        <v>1.196723696352007E-7</v>
      </c>
      <c r="AU1762" s="72">
        <f t="shared" ca="1" si="635"/>
        <v>9.059659612918658E-3</v>
      </c>
      <c r="AV1762" s="73">
        <f t="shared" ca="1" si="636"/>
        <v>1.0090596596129187</v>
      </c>
      <c r="AW1762" s="74">
        <f ca="1">PRODUCT(AV$4:AV1762)</f>
        <v>7241458.5893440293</v>
      </c>
      <c r="BO1762" s="70">
        <f t="shared" si="641"/>
        <v>1759</v>
      </c>
      <c r="BP1762" s="171">
        <f t="shared" ca="1" si="639"/>
        <v>0.1143</v>
      </c>
      <c r="BQ1762" s="172">
        <f t="shared" ca="1" si="637"/>
        <v>9.059659612918658E-3</v>
      </c>
      <c r="BR1762" s="172">
        <f t="shared" ca="1" si="642"/>
        <v>1.3809372623790575E-7</v>
      </c>
    </row>
    <row r="1763" spans="44:70">
      <c r="AR1763" s="69">
        <f t="shared" si="634"/>
        <v>147</v>
      </c>
      <c r="AS1763" s="70">
        <f t="shared" si="638"/>
        <v>1760</v>
      </c>
      <c r="AT1763" s="71">
        <f t="shared" ca="1" si="640"/>
        <v>1.185881787012344E-7</v>
      </c>
      <c r="AU1763" s="72">
        <f t="shared" ca="1" si="635"/>
        <v>9.059659612918658E-3</v>
      </c>
      <c r="AV1763" s="73">
        <f t="shared" ca="1" si="636"/>
        <v>1.0090596596129187</v>
      </c>
      <c r="AW1763" s="74">
        <f ca="1">PRODUCT(AV$4:AV1763)</f>
        <v>7307063.739264532</v>
      </c>
      <c r="BO1763" s="70">
        <f t="shared" si="641"/>
        <v>1760</v>
      </c>
      <c r="BP1763" s="171">
        <f t="shared" ca="1" si="639"/>
        <v>0.1143</v>
      </c>
      <c r="BQ1763" s="172">
        <f t="shared" ca="1" si="637"/>
        <v>9.059659612918658E-3</v>
      </c>
      <c r="BR1763" s="172">
        <f t="shared" ca="1" si="642"/>
        <v>1.3685387669831071E-7</v>
      </c>
    </row>
    <row r="1764" spans="44:70">
      <c r="AR1764" s="69">
        <f t="shared" si="634"/>
        <v>147</v>
      </c>
      <c r="AS1764" s="70">
        <f t="shared" si="638"/>
        <v>1761</v>
      </c>
      <c r="AT1764" s="71">
        <f t="shared" ca="1" si="640"/>
        <v>1.1751381016808525E-7</v>
      </c>
      <c r="AU1764" s="72">
        <f t="shared" ca="1" si="635"/>
        <v>9.059659612918658E-3</v>
      </c>
      <c r="AV1764" s="73">
        <f t="shared" ca="1" si="636"/>
        <v>1.0090596596129187</v>
      </c>
      <c r="AW1764" s="74">
        <f ca="1">PRODUCT(AV$4:AV1764)</f>
        <v>7373263.2495121695</v>
      </c>
      <c r="BO1764" s="70">
        <f t="shared" si="641"/>
        <v>1761</v>
      </c>
      <c r="BP1764" s="171">
        <f t="shared" ca="1" si="639"/>
        <v>0.1143</v>
      </c>
      <c r="BQ1764" s="172">
        <f t="shared" ca="1" si="637"/>
        <v>9.059659612918658E-3</v>
      </c>
      <c r="BR1764" s="172">
        <f t="shared" ca="1" si="642"/>
        <v>1.3562515892351564E-7</v>
      </c>
    </row>
    <row r="1765" spans="44:70">
      <c r="AR1765" s="69">
        <f t="shared" si="634"/>
        <v>147</v>
      </c>
      <c r="AS1765" s="70">
        <f t="shared" si="638"/>
        <v>1762</v>
      </c>
      <c r="AT1765" s="71">
        <f t="shared" ca="1" si="640"/>
        <v>1.1644917504814526E-7</v>
      </c>
      <c r="AU1765" s="72">
        <f t="shared" ca="1" si="635"/>
        <v>9.059659612918658E-3</v>
      </c>
      <c r="AV1765" s="73">
        <f t="shared" ca="1" si="636"/>
        <v>1.0090596596129187</v>
      </c>
      <c r="AW1765" s="74">
        <f ca="1">PRODUCT(AV$4:AV1765)</f>
        <v>7440062.5047891922</v>
      </c>
      <c r="BO1765" s="70">
        <f t="shared" si="641"/>
        <v>1762</v>
      </c>
      <c r="BP1765" s="171">
        <f t="shared" ca="1" si="639"/>
        <v>0.1143</v>
      </c>
      <c r="BQ1765" s="172">
        <f t="shared" ca="1" si="637"/>
        <v>9.059659612918658E-3</v>
      </c>
      <c r="BR1765" s="172">
        <f t="shared" ca="1" si="642"/>
        <v>1.3440747296898408E-7</v>
      </c>
    </row>
    <row r="1766" spans="44:70">
      <c r="AR1766" s="69">
        <f t="shared" si="634"/>
        <v>147</v>
      </c>
      <c r="AS1766" s="70">
        <f t="shared" si="638"/>
        <v>1763</v>
      </c>
      <c r="AT1766" s="71">
        <f t="shared" ca="1" si="640"/>
        <v>1.1539418516000388E-7</v>
      </c>
      <c r="AU1766" s="72">
        <f t="shared" ca="1" si="635"/>
        <v>9.059659612918658E-3</v>
      </c>
      <c r="AV1766" s="73">
        <f t="shared" ca="1" si="636"/>
        <v>1.0090596596129187</v>
      </c>
      <c r="AW1766" s="74">
        <f ca="1">PRODUCT(AV$4:AV1766)</f>
        <v>7507466.938581421</v>
      </c>
      <c r="BO1766" s="70">
        <f t="shared" si="641"/>
        <v>1763</v>
      </c>
      <c r="BP1766" s="171">
        <f t="shared" ca="1" si="639"/>
        <v>0.1143</v>
      </c>
      <c r="BQ1766" s="172">
        <f t="shared" ca="1" si="637"/>
        <v>9.059659612918658E-3</v>
      </c>
      <c r="BR1766" s="172">
        <f t="shared" ca="1" si="642"/>
        <v>1.3320071978751344E-7</v>
      </c>
    </row>
    <row r="1767" spans="44:70">
      <c r="AR1767" s="69">
        <f t="shared" si="634"/>
        <v>147</v>
      </c>
      <c r="AS1767" s="70">
        <f t="shared" si="638"/>
        <v>1764</v>
      </c>
      <c r="AT1767" s="71">
        <f t="shared" ca="1" si="640"/>
        <v>1.1434875312114414E-7</v>
      </c>
      <c r="AU1767" s="72">
        <f t="shared" ca="1" si="635"/>
        <v>9.059659612918658E-3</v>
      </c>
      <c r="AV1767" s="73">
        <f t="shared" ca="1" si="636"/>
        <v>1.0090596596129187</v>
      </c>
      <c r="AW1767" s="74">
        <f ca="1">PRODUCT(AV$4:AV1767)</f>
        <v>7575482.0336002093</v>
      </c>
      <c r="BO1767" s="70">
        <f t="shared" si="641"/>
        <v>1764</v>
      </c>
      <c r="BP1767" s="171">
        <f t="shared" ca="1" si="639"/>
        <v>0.1143</v>
      </c>
      <c r="BQ1767" s="172">
        <f t="shared" ca="1" si="637"/>
        <v>9.059659612918658E-3</v>
      </c>
      <c r="BR1767" s="172">
        <f t="shared" ca="1" si="642"/>
        <v>1.3200480122117858E-7</v>
      </c>
    </row>
    <row r="1768" spans="44:70">
      <c r="AR1768" s="69">
        <f t="shared" si="634"/>
        <v>148</v>
      </c>
      <c r="AS1768" s="70">
        <f t="shared" si="638"/>
        <v>1765</v>
      </c>
      <c r="AT1768" s="71">
        <f t="shared" ca="1" si="640"/>
        <v>1.133127923407049E-7</v>
      </c>
      <c r="AU1768" s="72">
        <f t="shared" ca="1" si="635"/>
        <v>9.059659612918658E-3</v>
      </c>
      <c r="AV1768" s="73">
        <f t="shared" ca="1" si="636"/>
        <v>1.0090596596129187</v>
      </c>
      <c r="AW1768" s="74">
        <f ca="1">PRODUCT(AV$4:AV1768)</f>
        <v>7644113.3222284084</v>
      </c>
      <c r="BO1768" s="70">
        <f t="shared" si="641"/>
        <v>1765</v>
      </c>
      <c r="BP1768" s="171">
        <f t="shared" ca="1" si="639"/>
        <v>0.1143</v>
      </c>
      <c r="BQ1768" s="172">
        <f t="shared" ca="1" si="637"/>
        <v>9.059659612918658E-3</v>
      </c>
      <c r="BR1768" s="172">
        <f t="shared" ca="1" si="642"/>
        <v>1.3081961999334748E-7</v>
      </c>
    </row>
    <row r="1769" spans="44:70">
      <c r="AR1769" s="69">
        <f t="shared" si="634"/>
        <v>148</v>
      </c>
      <c r="AS1769" s="70">
        <f t="shared" si="638"/>
        <v>1766</v>
      </c>
      <c r="AT1769" s="71">
        <f t="shared" ca="1" si="640"/>
        <v>1.1228621701230878E-7</v>
      </c>
      <c r="AU1769" s="72">
        <f t="shared" ca="1" si="635"/>
        <v>9.059659612918658E-3</v>
      </c>
      <c r="AV1769" s="73">
        <f t="shared" ca="1" si="636"/>
        <v>1.0090596596129187</v>
      </c>
      <c r="AW1769" s="74">
        <f ca="1">PRODUCT(AV$4:AV1769)</f>
        <v>7713366.3869703747</v>
      </c>
      <c r="BO1769" s="70">
        <f t="shared" si="641"/>
        <v>1766</v>
      </c>
      <c r="BP1769" s="171">
        <f t="shared" ca="1" si="639"/>
        <v>0.1143</v>
      </c>
      <c r="BQ1769" s="172">
        <f t="shared" ca="1" si="637"/>
        <v>9.059659612918658E-3</v>
      </c>
      <c r="BR1769" s="172">
        <f t="shared" ca="1" si="642"/>
        <v>1.296450797007688E-7</v>
      </c>
    </row>
    <row r="1770" spans="44:70">
      <c r="AR1770" s="69">
        <f t="shared" si="634"/>
        <v>148</v>
      </c>
      <c r="AS1770" s="70">
        <f t="shared" si="638"/>
        <v>1767</v>
      </c>
      <c r="AT1770" s="71">
        <f t="shared" ca="1" si="640"/>
        <v>1.1126894210695495E-7</v>
      </c>
      <c r="AU1770" s="72">
        <f t="shared" ca="1" si="635"/>
        <v>9.059659612918658E-3</v>
      </c>
      <c r="AV1770" s="73">
        <f t="shared" ca="1" si="636"/>
        <v>1.0090596596129187</v>
      </c>
      <c r="AW1770" s="74">
        <f ca="1">PRODUCT(AV$4:AV1770)</f>
        <v>7783246.8609060543</v>
      </c>
      <c r="BO1770" s="70">
        <f t="shared" si="641"/>
        <v>1767</v>
      </c>
      <c r="BP1770" s="171">
        <f t="shared" ca="1" si="639"/>
        <v>0.1143</v>
      </c>
      <c r="BQ1770" s="172">
        <f t="shared" ca="1" si="637"/>
        <v>9.059659612918658E-3</v>
      </c>
      <c r="BR1770" s="172">
        <f t="shared" ca="1" si="642"/>
        <v>1.2848108480573033E-7</v>
      </c>
    </row>
    <row r="1771" spans="44:70">
      <c r="AR1771" s="69">
        <f t="shared" si="634"/>
        <v>148</v>
      </c>
      <c r="AS1771" s="70">
        <f t="shared" si="638"/>
        <v>1768</v>
      </c>
      <c r="AT1771" s="71">
        <f t="shared" ca="1" si="640"/>
        <v>1.1026088336597638E-7</v>
      </c>
      <c r="AU1771" s="72">
        <f t="shared" ca="1" si="635"/>
        <v>9.059659612918658E-3</v>
      </c>
      <c r="AV1771" s="73">
        <f t="shared" ca="1" si="636"/>
        <v>1.0090596596129187</v>
      </c>
      <c r="AW1771" s="74">
        <f ca="1">PRODUCT(AV$4:AV1771)</f>
        <v>7853760.4281491805</v>
      </c>
      <c r="BO1771" s="70">
        <f t="shared" si="641"/>
        <v>1768</v>
      </c>
      <c r="BP1771" s="171">
        <f t="shared" ca="1" si="639"/>
        <v>0.1143</v>
      </c>
      <c r="BQ1771" s="172">
        <f t="shared" ca="1" si="637"/>
        <v>9.059659612918658E-3</v>
      </c>
      <c r="BR1771" s="172">
        <f t="shared" ca="1" si="642"/>
        <v>1.2732754062828797E-7</v>
      </c>
    </row>
    <row r="1772" spans="44:70">
      <c r="AR1772" s="69">
        <f t="shared" si="634"/>
        <v>148</v>
      </c>
      <c r="AS1772" s="70">
        <f t="shared" si="638"/>
        <v>1769</v>
      </c>
      <c r="AT1772" s="71">
        <f t="shared" ca="1" si="640"/>
        <v>1.0926195729406091E-7</v>
      </c>
      <c r="AU1772" s="72">
        <f t="shared" ca="1" si="635"/>
        <v>9.059659612918658E-3</v>
      </c>
      <c r="AV1772" s="73">
        <f t="shared" ca="1" si="636"/>
        <v>1.0090596596129187</v>
      </c>
      <c r="AW1772" s="74">
        <f ca="1">PRODUCT(AV$4:AV1772)</f>
        <v>7924912.8243096219</v>
      </c>
      <c r="BO1772" s="70">
        <f t="shared" si="641"/>
        <v>1769</v>
      </c>
      <c r="BP1772" s="171">
        <f t="shared" ca="1" si="639"/>
        <v>0.1143</v>
      </c>
      <c r="BQ1772" s="172">
        <f t="shared" ca="1" si="637"/>
        <v>9.059659612918658E-3</v>
      </c>
      <c r="BR1772" s="172">
        <f t="shared" ca="1" si="642"/>
        <v>1.2618435333856433E-7</v>
      </c>
    </row>
    <row r="1773" spans="44:70">
      <c r="AR1773" s="69">
        <f t="shared" si="634"/>
        <v>148</v>
      </c>
      <c r="AS1773" s="70">
        <f t="shared" si="638"/>
        <v>1770</v>
      </c>
      <c r="AT1773" s="71">
        <f t="shared" ca="1" si="640"/>
        <v>1.0827208115233547E-7</v>
      </c>
      <c r="AU1773" s="72">
        <f t="shared" ca="1" si="635"/>
        <v>9.059659612918658E-3</v>
      </c>
      <c r="AV1773" s="73">
        <f t="shared" ca="1" si="636"/>
        <v>1.0090596596129187</v>
      </c>
      <c r="AW1773" s="74">
        <f ca="1">PRODUCT(AV$4:AV1773)</f>
        <v>7996709.8369599208</v>
      </c>
      <c r="BO1773" s="70">
        <f t="shared" si="641"/>
        <v>1770</v>
      </c>
      <c r="BP1773" s="171">
        <f t="shared" ca="1" si="639"/>
        <v>0.1143</v>
      </c>
      <c r="BQ1773" s="172">
        <f t="shared" ca="1" si="637"/>
        <v>9.059659612918658E-3</v>
      </c>
      <c r="BR1773" s="172">
        <f t="shared" ca="1" si="642"/>
        <v>1.2505142994911658E-7</v>
      </c>
    </row>
    <row r="1774" spans="44:70">
      <c r="AR1774" s="69">
        <f t="shared" si="634"/>
        <v>148</v>
      </c>
      <c r="AS1774" s="70">
        <f t="shared" si="638"/>
        <v>1771</v>
      </c>
      <c r="AT1774" s="71">
        <f t="shared" ca="1" si="640"/>
        <v>1.07291172951513E-7</v>
      </c>
      <c r="AU1774" s="72">
        <f t="shared" ca="1" si="635"/>
        <v>9.059659612918658E-3</v>
      </c>
      <c r="AV1774" s="73">
        <f t="shared" ca="1" si="636"/>
        <v>1.0090596596129187</v>
      </c>
      <c r="AW1774" s="74">
        <f ca="1">PRODUCT(AV$4:AV1774)</f>
        <v>8069157.3061060561</v>
      </c>
      <c r="BO1774" s="70">
        <f t="shared" si="641"/>
        <v>1771</v>
      </c>
      <c r="BP1774" s="171">
        <f t="shared" ca="1" si="639"/>
        <v>0.1143</v>
      </c>
      <c r="BQ1774" s="172">
        <f t="shared" ca="1" si="637"/>
        <v>9.059659612918658E-3</v>
      </c>
      <c r="BR1774" s="172">
        <f t="shared" ca="1" si="642"/>
        <v>1.239286783073729E-7</v>
      </c>
    </row>
    <row r="1775" spans="44:70">
      <c r="AR1775" s="69">
        <f t="shared" si="634"/>
        <v>148</v>
      </c>
      <c r="AS1775" s="70">
        <f t="shared" si="638"/>
        <v>1772</v>
      </c>
      <c r="AT1775" s="71">
        <f t="shared" ref="AT1775:AT1803" ca="1" si="643">(1-AU1775)*AT1774</f>
        <v>1.063191514451015E-7</v>
      </c>
      <c r="AU1775" s="72">
        <f t="shared" ca="1" si="635"/>
        <v>9.059659612918658E-3</v>
      </c>
      <c r="AV1775" s="73">
        <f t="shared" ca="1" si="636"/>
        <v>1.0090596596129187</v>
      </c>
      <c r="AW1775" s="74">
        <f ca="1">PRODUCT(AV$4:AV1775)</f>
        <v>8142261.1246624729</v>
      </c>
      <c r="BO1775" s="70">
        <f t="shared" si="641"/>
        <v>1772</v>
      </c>
      <c r="BP1775" s="171">
        <f t="shared" ca="1" si="639"/>
        <v>0.1143</v>
      </c>
      <c r="BQ1775" s="172">
        <f t="shared" ca="1" si="637"/>
        <v>9.059659612918658E-3</v>
      </c>
      <c r="BR1775" s="172">
        <f t="shared" ca="1" si="642"/>
        <v>1.2281600708813659E-7</v>
      </c>
    </row>
    <row r="1776" spans="44:70">
      <c r="AR1776" s="69">
        <f t="shared" si="634"/>
        <v>148</v>
      </c>
      <c r="AS1776" s="70">
        <f t="shared" si="638"/>
        <v>1773</v>
      </c>
      <c r="AT1776" s="71">
        <f t="shared" ca="1" si="643"/>
        <v>1.0535593612267452E-7</v>
      </c>
      <c r="AU1776" s="72">
        <f t="shared" ca="1" si="635"/>
        <v>9.059659612918658E-3</v>
      </c>
      <c r="AV1776" s="73">
        <f t="shared" ca="1" si="636"/>
        <v>1.0090596596129187</v>
      </c>
      <c r="AW1776" s="74">
        <f ca="1">PRODUCT(AV$4:AV1776)</f>
        <v>8216027.2389314147</v>
      </c>
      <c r="BO1776" s="70">
        <f t="shared" si="641"/>
        <v>1773</v>
      </c>
      <c r="BP1776" s="171">
        <f t="shared" ca="1" si="639"/>
        <v>0.1143</v>
      </c>
      <c r="BQ1776" s="172">
        <f t="shared" ca="1" si="637"/>
        <v>9.059659612918658E-3</v>
      </c>
      <c r="BR1776" s="172">
        <f t="shared" ca="1" si="642"/>
        <v>1.2171332578615774E-7</v>
      </c>
    </row>
    <row r="1777" spans="44:70">
      <c r="AR1777" s="69">
        <f t="shared" si="634"/>
        <v>148</v>
      </c>
      <c r="AS1777" s="70">
        <f t="shared" si="638"/>
        <v>1774</v>
      </c>
      <c r="AT1777" s="71">
        <f t="shared" ca="1" si="643"/>
        <v>1.0440144720320269E-7</v>
      </c>
      <c r="AU1777" s="72">
        <f t="shared" ca="1" si="635"/>
        <v>9.059659612918658E-3</v>
      </c>
      <c r="AV1777" s="73">
        <f t="shared" ca="1" si="636"/>
        <v>1.0090596596129187</v>
      </c>
      <c r="AW1777" s="74">
        <f ca="1">PRODUCT(AV$4:AV1777)</f>
        <v>8290461.6490866011</v>
      </c>
      <c r="BO1777" s="70">
        <f t="shared" si="641"/>
        <v>1774</v>
      </c>
      <c r="BP1777" s="171">
        <f t="shared" ca="1" si="639"/>
        <v>0.1143</v>
      </c>
      <c r="BQ1777" s="172">
        <f t="shared" ca="1" si="637"/>
        <v>9.059659612918658E-3</v>
      </c>
      <c r="BR1777" s="172">
        <f t="shared" ca="1" si="642"/>
        <v>1.2062054470877143E-7</v>
      </c>
    </row>
    <row r="1778" spans="44:70">
      <c r="AR1778" s="69">
        <f t="shared" si="634"/>
        <v>148</v>
      </c>
      <c r="AS1778" s="70">
        <f t="shared" si="638"/>
        <v>1775</v>
      </c>
      <c r="AT1778" s="71">
        <f t="shared" ca="1" si="643"/>
        <v>1.0345560562844558E-7</v>
      </c>
      <c r="AU1778" s="72">
        <f t="shared" ca="1" si="635"/>
        <v>9.059659612918658E-3</v>
      </c>
      <c r="AV1778" s="73">
        <f t="shared" ca="1" si="636"/>
        <v>1.0090596596129187</v>
      </c>
      <c r="AW1778" s="74">
        <f ca="1">PRODUCT(AV$4:AV1778)</f>
        <v>8365570.4096612819</v>
      </c>
      <c r="BO1778" s="70">
        <f t="shared" si="641"/>
        <v>1775</v>
      </c>
      <c r="BP1778" s="171">
        <f t="shared" ca="1" si="639"/>
        <v>0.1143</v>
      </c>
      <c r="BQ1778" s="172">
        <f t="shared" ca="1" si="637"/>
        <v>9.059659612918658E-3</v>
      </c>
      <c r="BR1778" s="172">
        <f t="shared" ca="1" si="642"/>
        <v>1.1953757496860214E-7</v>
      </c>
    </row>
    <row r="1779" spans="44:70">
      <c r="AR1779" s="69">
        <f t="shared" si="634"/>
        <v>148</v>
      </c>
      <c r="AS1779" s="70">
        <f t="shared" si="638"/>
        <v>1776</v>
      </c>
      <c r="AT1779" s="71">
        <f t="shared" ca="1" si="643"/>
        <v>1.0251833305640351E-7</v>
      </c>
      <c r="AU1779" s="72">
        <f t="shared" ca="1" si="635"/>
        <v>9.059659612918658E-3</v>
      </c>
      <c r="AV1779" s="73">
        <f t="shared" ca="1" si="636"/>
        <v>1.0090596596129187</v>
      </c>
      <c r="AW1779" s="74">
        <f ca="1">PRODUCT(AV$4:AV1779)</f>
        <v>8441359.6300407182</v>
      </c>
      <c r="BO1779" s="70">
        <f t="shared" si="641"/>
        <v>1776</v>
      </c>
      <c r="BP1779" s="171">
        <f t="shared" ca="1" si="639"/>
        <v>0.1143</v>
      </c>
      <c r="BQ1779" s="172">
        <f t="shared" ca="1" si="637"/>
        <v>9.059659612918658E-3</v>
      </c>
      <c r="BR1779" s="172">
        <f t="shared" ca="1" si="642"/>
        <v>1.1846432847633358E-7</v>
      </c>
    </row>
    <row r="1780" spans="44:70">
      <c r="AR1780" s="69">
        <f t="shared" si="634"/>
        <v>149</v>
      </c>
      <c r="AS1780" s="70">
        <f t="shared" si="638"/>
        <v>1777</v>
      </c>
      <c r="AT1780" s="71">
        <f t="shared" ca="1" si="643"/>
        <v>1.0158955185482867E-7</v>
      </c>
      <c r="AU1780" s="72">
        <f t="shared" ca="1" si="635"/>
        <v>9.059659612918658E-3</v>
      </c>
      <c r="AV1780" s="73">
        <f t="shared" ca="1" si="636"/>
        <v>1.0090596596129187</v>
      </c>
      <c r="AW1780" s="74">
        <f ca="1">PRODUCT(AV$4:AV1780)</f>
        <v>8517835.4749591202</v>
      </c>
      <c r="BO1780" s="70">
        <f t="shared" si="641"/>
        <v>1777</v>
      </c>
      <c r="BP1780" s="171">
        <f t="shared" ca="1" si="639"/>
        <v>0.1143</v>
      </c>
      <c r="BQ1780" s="172">
        <f t="shared" ca="1" si="637"/>
        <v>9.059659612918658E-3</v>
      </c>
      <c r="BR1780" s="172">
        <f t="shared" ca="1" si="642"/>
        <v>1.174007179335434E-7</v>
      </c>
    </row>
    <row r="1781" spans="44:70">
      <c r="AR1781" s="69">
        <f t="shared" si="634"/>
        <v>149</v>
      </c>
      <c r="AS1781" s="70">
        <f t="shared" si="638"/>
        <v>1778</v>
      </c>
      <c r="AT1781" s="71">
        <f t="shared" ca="1" si="643"/>
        <v>1.0066918509479497E-7</v>
      </c>
      <c r="AU1781" s="72">
        <f t="shared" ca="1" si="635"/>
        <v>9.059659612918658E-3</v>
      </c>
      <c r="AV1781" s="73">
        <f t="shared" ca="1" si="636"/>
        <v>1.0090596596129187</v>
      </c>
      <c r="AW1781" s="74">
        <f ca="1">PRODUCT(AV$4:AV1781)</f>
        <v>8595004.1650010925</v>
      </c>
      <c r="BO1781" s="70">
        <f t="shared" si="641"/>
        <v>1778</v>
      </c>
      <c r="BP1781" s="171">
        <f t="shared" ca="1" si="639"/>
        <v>0.1143</v>
      </c>
      <c r="BQ1781" s="172">
        <f t="shared" ca="1" si="637"/>
        <v>9.059659612918658E-3</v>
      </c>
      <c r="BR1781" s="172">
        <f t="shared" ca="1" si="642"/>
        <v>1.1634665682560238E-7</v>
      </c>
    </row>
    <row r="1782" spans="44:70">
      <c r="AR1782" s="69">
        <f t="shared" si="634"/>
        <v>149</v>
      </c>
      <c r="AS1782" s="70">
        <f t="shared" si="638"/>
        <v>1779</v>
      </c>
      <c r="AT1782" s="71">
        <f t="shared" ca="1" si="643"/>
        <v>9.9757156544326223E-8</v>
      </c>
      <c r="AU1782" s="72">
        <f t="shared" ca="1" si="635"/>
        <v>9.059659612918658E-3</v>
      </c>
      <c r="AV1782" s="73">
        <f t="shared" ca="1" si="636"/>
        <v>1.0090596596129187</v>
      </c>
      <c r="AW1782" s="74">
        <f ca="1">PRODUCT(AV$4:AV1782)</f>
        <v>8672871.9771076199</v>
      </c>
      <c r="BO1782" s="70">
        <f t="shared" si="641"/>
        <v>1779</v>
      </c>
      <c r="BP1782" s="171">
        <f t="shared" ca="1" si="639"/>
        <v>0.1143</v>
      </c>
      <c r="BQ1782" s="172">
        <f t="shared" ca="1" si="637"/>
        <v>9.059659612918658E-3</v>
      </c>
      <c r="BR1782" s="172">
        <f t="shared" ca="1" si="642"/>
        <v>1.1530205941463724E-7</v>
      </c>
    </row>
    <row r="1783" spans="44:70">
      <c r="AR1783" s="69">
        <f t="shared" si="634"/>
        <v>149</v>
      </c>
      <c r="AS1783" s="70">
        <f t="shared" si="638"/>
        <v>1780</v>
      </c>
      <c r="AT1783" s="71">
        <f t="shared" ca="1" si="643"/>
        <v>9.8853390662081983E-8</v>
      </c>
      <c r="AU1783" s="72">
        <f t="shared" ca="1" si="635"/>
        <v>9.059659612918658E-3</v>
      </c>
      <c r="AV1783" s="73">
        <f t="shared" ca="1" si="636"/>
        <v>1.0090596596129187</v>
      </c>
      <c r="AW1783" s="74">
        <f ca="1">PRODUCT(AV$4:AV1783)</f>
        <v>8751445.2450866364</v>
      </c>
      <c r="BO1783" s="70">
        <f t="shared" si="641"/>
        <v>1780</v>
      </c>
      <c r="BP1783" s="171">
        <f t="shared" ca="1" si="639"/>
        <v>0.1143</v>
      </c>
      <c r="BQ1783" s="172">
        <f t="shared" ca="1" si="637"/>
        <v>9.059659612918658E-3</v>
      </c>
      <c r="BR1783" s="172">
        <f t="shared" ca="1" si="642"/>
        <v>1.1426684073255668E-7</v>
      </c>
    </row>
    <row r="1784" spans="44:70">
      <c r="AR1784" s="69">
        <f t="shared" si="634"/>
        <v>149</v>
      </c>
      <c r="AS1784" s="70">
        <f t="shared" si="638"/>
        <v>1781</v>
      </c>
      <c r="AT1784" s="71">
        <f t="shared" ca="1" si="643"/>
        <v>9.7957812591100648E-8</v>
      </c>
      <c r="AU1784" s="72">
        <f t="shared" ca="1" si="635"/>
        <v>9.059659612918658E-3</v>
      </c>
      <c r="AV1784" s="73">
        <f t="shared" ca="1" si="636"/>
        <v>1.0090596596129187</v>
      </c>
      <c r="AW1784" s="74">
        <f ca="1">PRODUCT(AV$4:AV1784)</f>
        <v>8830730.3601282164</v>
      </c>
      <c r="BO1784" s="70">
        <f t="shared" si="641"/>
        <v>1781</v>
      </c>
      <c r="BP1784" s="171">
        <f t="shared" ca="1" si="639"/>
        <v>0.1143</v>
      </c>
      <c r="BQ1784" s="172">
        <f t="shared" ca="1" si="637"/>
        <v>9.059659612918658E-3</v>
      </c>
      <c r="BR1784" s="172">
        <f t="shared" ca="1" si="642"/>
        <v>1.1324091657414006E-7</v>
      </c>
    </row>
    <row r="1785" spans="44:70">
      <c r="AR1785" s="69">
        <f t="shared" si="634"/>
        <v>149</v>
      </c>
      <c r="AS1785" s="70">
        <f t="shared" si="638"/>
        <v>1782</v>
      </c>
      <c r="AT1785" s="71">
        <f t="shared" ca="1" si="643"/>
        <v>9.7070348152599193E-8</v>
      </c>
      <c r="AU1785" s="72">
        <f t="shared" ca="1" si="635"/>
        <v>9.059659612918658E-3</v>
      </c>
      <c r="AV1785" s="73">
        <f t="shared" ca="1" si="636"/>
        <v>1.0090596596129187</v>
      </c>
      <c r="AW1785" s="74">
        <f ca="1">PRODUCT(AV$4:AV1785)</f>
        <v>8910733.7713244446</v>
      </c>
      <c r="BO1785" s="70">
        <f t="shared" si="641"/>
        <v>1782</v>
      </c>
      <c r="BP1785" s="171">
        <f t="shared" ca="1" si="639"/>
        <v>0.1143</v>
      </c>
      <c r="BQ1785" s="172">
        <f t="shared" ca="1" si="637"/>
        <v>9.059659612918658E-3</v>
      </c>
      <c r="BR1785" s="172">
        <f t="shared" ca="1" si="642"/>
        <v>1.1222420349018803E-7</v>
      </c>
    </row>
    <row r="1786" spans="44:70">
      <c r="AR1786" s="69">
        <f t="shared" si="634"/>
        <v>149</v>
      </c>
      <c r="AS1786" s="70">
        <f t="shared" si="638"/>
        <v>1783</v>
      </c>
      <c r="AT1786" s="71">
        <f t="shared" ca="1" si="643"/>
        <v>9.6190923839829133E-8</v>
      </c>
      <c r="AU1786" s="72">
        <f t="shared" ca="1" si="635"/>
        <v>9.059659612918658E-3</v>
      </c>
      <c r="AV1786" s="73">
        <f t="shared" ca="1" si="636"/>
        <v>1.0090596596129187</v>
      </c>
      <c r="AW1786" s="74">
        <f ca="1">PRODUCT(AV$4:AV1786)</f>
        <v>8991461.9861939829</v>
      </c>
      <c r="BO1786" s="70">
        <f t="shared" si="641"/>
        <v>1783</v>
      </c>
      <c r="BP1786" s="171">
        <f t="shared" ca="1" si="639"/>
        <v>0.1143</v>
      </c>
      <c r="BQ1786" s="172">
        <f t="shared" ca="1" si="637"/>
        <v>9.059659612918658E-3</v>
      </c>
      <c r="BR1786" s="172">
        <f t="shared" ca="1" si="642"/>
        <v>1.1121661878073484E-7</v>
      </c>
    </row>
    <row r="1787" spans="44:70">
      <c r="AR1787" s="69">
        <f t="shared" si="634"/>
        <v>149</v>
      </c>
      <c r="AS1787" s="70">
        <f t="shared" si="638"/>
        <v>1784</v>
      </c>
      <c r="AT1787" s="71">
        <f t="shared" ca="1" si="643"/>
        <v>9.5319466811988102E-8</v>
      </c>
      <c r="AU1787" s="72">
        <f t="shared" ca="1" si="635"/>
        <v>9.059659612918658E-3</v>
      </c>
      <c r="AV1787" s="73">
        <f t="shared" ca="1" si="636"/>
        <v>1.0090596596129187</v>
      </c>
      <c r="AW1787" s="74">
        <f ca="1">PRODUCT(AV$4:AV1787)</f>
        <v>9072921.5712113976</v>
      </c>
      <c r="BO1787" s="70">
        <f t="shared" si="641"/>
        <v>1784</v>
      </c>
      <c r="BP1787" s="171">
        <f t="shared" ca="1" si="639"/>
        <v>0.1143</v>
      </c>
      <c r="BQ1787" s="172">
        <f t="shared" ca="1" si="637"/>
        <v>9.059659612918658E-3</v>
      </c>
      <c r="BR1787" s="172">
        <f t="shared" ca="1" si="642"/>
        <v>1.1021808048832138E-7</v>
      </c>
    </row>
    <row r="1788" spans="44:70">
      <c r="AR1788" s="69">
        <f t="shared" si="634"/>
        <v>149</v>
      </c>
      <c r="AS1788" s="70">
        <f t="shared" si="638"/>
        <v>1785</v>
      </c>
      <c r="AT1788" s="71">
        <f t="shared" ca="1" si="643"/>
        <v>9.445590488818659E-8</v>
      </c>
      <c r="AU1788" s="72">
        <f t="shared" ca="1" si="635"/>
        <v>9.059659612918658E-3</v>
      </c>
      <c r="AV1788" s="73">
        <f t="shared" ca="1" si="636"/>
        <v>1.0090596596129187</v>
      </c>
      <c r="AW1788" s="74">
        <f ca="1">PRODUCT(AV$4:AV1788)</f>
        <v>9155119.1523412801</v>
      </c>
      <c r="BO1788" s="70">
        <f t="shared" si="641"/>
        <v>1785</v>
      </c>
      <c r="BP1788" s="171">
        <f t="shared" ca="1" si="639"/>
        <v>0.1143</v>
      </c>
      <c r="BQ1788" s="172">
        <f t="shared" ca="1" si="637"/>
        <v>9.059659612918658E-3</v>
      </c>
      <c r="BR1788" s="172">
        <f t="shared" ca="1" si="642"/>
        <v>1.0922850739132877E-7</v>
      </c>
    </row>
    <row r="1789" spans="44:70">
      <c r="AR1789" s="69">
        <f t="shared" si="634"/>
        <v>149</v>
      </c>
      <c r="AS1789" s="70">
        <f t="shared" si="638"/>
        <v>1786</v>
      </c>
      <c r="AT1789" s="71">
        <f t="shared" ca="1" si="643"/>
        <v>9.3600166541469396E-8</v>
      </c>
      <c r="AU1789" s="72">
        <f t="shared" ca="1" si="635"/>
        <v>9.059659612918658E-3</v>
      </c>
      <c r="AV1789" s="73">
        <f t="shared" ca="1" si="636"/>
        <v>1.0090596596129187</v>
      </c>
      <c r="AW1789" s="74">
        <f ca="1">PRODUCT(AV$4:AV1789)</f>
        <v>9238061.4155772049</v>
      </c>
      <c r="BO1789" s="70">
        <f t="shared" si="641"/>
        <v>1786</v>
      </c>
      <c r="BP1789" s="171">
        <f t="shared" ca="1" si="639"/>
        <v>0.1143</v>
      </c>
      <c r="BQ1789" s="172">
        <f t="shared" ca="1" si="637"/>
        <v>9.059659612918658E-3</v>
      </c>
      <c r="BR1789" s="172">
        <f t="shared" ca="1" si="642"/>
        <v>1.0824781899737176E-7</v>
      </c>
    </row>
    <row r="1790" spans="44:70">
      <c r="AR1790" s="69">
        <f t="shared" si="634"/>
        <v>149</v>
      </c>
      <c r="AS1790" s="70">
        <f t="shared" si="638"/>
        <v>1787</v>
      </c>
      <c r="AT1790" s="71">
        <f t="shared" ca="1" si="643"/>
        <v>9.2752180892891179E-8</v>
      </c>
      <c r="AU1790" s="72">
        <f t="shared" ca="1" si="635"/>
        <v>9.059659612918658E-3</v>
      </c>
      <c r="AV1790" s="73">
        <f t="shared" ca="1" si="636"/>
        <v>1.0090596596129187</v>
      </c>
      <c r="AW1790" s="74">
        <f ca="1">PRODUCT(AV$4:AV1790)</f>
        <v>9321755.1074855719</v>
      </c>
      <c r="BO1790" s="70">
        <f t="shared" si="641"/>
        <v>1787</v>
      </c>
      <c r="BP1790" s="171">
        <f t="shared" ca="1" si="639"/>
        <v>0.1143</v>
      </c>
      <c r="BQ1790" s="172">
        <f t="shared" ca="1" si="637"/>
        <v>9.059659612918658E-3</v>
      </c>
      <c r="BR1790" s="172">
        <f t="shared" ca="1" si="642"/>
        <v>1.0727593553675139E-7</v>
      </c>
    </row>
    <row r="1791" spans="44:70">
      <c r="AR1791" s="69">
        <f t="shared" si="634"/>
        <v>149</v>
      </c>
      <c r="AS1791" s="70">
        <f t="shared" si="638"/>
        <v>1788</v>
      </c>
      <c r="AT1791" s="71">
        <f t="shared" ca="1" si="643"/>
        <v>9.1911877705645731E-8</v>
      </c>
      <c r="AU1791" s="72">
        <f t="shared" ca="1" si="635"/>
        <v>9.059659612918658E-3</v>
      </c>
      <c r="AV1791" s="73">
        <f t="shared" ca="1" si="636"/>
        <v>1.0090596596129187</v>
      </c>
      <c r="AW1791" s="74">
        <f ca="1">PRODUCT(AV$4:AV1791)</f>
        <v>9406207.035754377</v>
      </c>
      <c r="BO1791" s="70">
        <f t="shared" si="641"/>
        <v>1788</v>
      </c>
      <c r="BP1791" s="171">
        <f t="shared" ca="1" si="639"/>
        <v>0.1143</v>
      </c>
      <c r="BQ1791" s="172">
        <f t="shared" ca="1" si="637"/>
        <v>9.059659612918658E-3</v>
      </c>
      <c r="BR1791" s="172">
        <f t="shared" ca="1" si="642"/>
        <v>1.0631277795596652E-7</v>
      </c>
    </row>
    <row r="1792" spans="44:70">
      <c r="AR1792" s="69">
        <f t="shared" si="634"/>
        <v>150</v>
      </c>
      <c r="AS1792" s="70">
        <f t="shared" si="638"/>
        <v>1789</v>
      </c>
      <c r="AT1792" s="71">
        <f t="shared" ca="1" si="643"/>
        <v>9.1079187379248369E-8</v>
      </c>
      <c r="AU1792" s="72">
        <f t="shared" ca="1" si="635"/>
        <v>9.059659612918658E-3</v>
      </c>
      <c r="AV1792" s="73">
        <f t="shared" ca="1" si="636"/>
        <v>1.0090596596129187</v>
      </c>
      <c r="AW1792" s="74">
        <f ca="1">PRODUCT(AV$4:AV1792)</f>
        <v>9491424.0697469525</v>
      </c>
      <c r="BO1792" s="70">
        <f t="shared" si="641"/>
        <v>1789</v>
      </c>
      <c r="BP1792" s="171">
        <f t="shared" ca="1" si="639"/>
        <v>0.1143</v>
      </c>
      <c r="BQ1792" s="172">
        <f t="shared" ca="1" si="637"/>
        <v>9.059659612918658E-3</v>
      </c>
      <c r="BR1792" s="172">
        <f t="shared" ca="1" si="642"/>
        <v>1.0535826791128361E-7</v>
      </c>
    </row>
    <row r="1793" spans="9:70">
      <c r="AR1793" s="69">
        <f t="shared" si="634"/>
        <v>150</v>
      </c>
      <c r="AS1793" s="70">
        <f t="shared" si="638"/>
        <v>1790</v>
      </c>
      <c r="AT1793" s="71">
        <f t="shared" ca="1" si="643"/>
        <v>9.0254040943771146E-8</v>
      </c>
      <c r="AU1793" s="72">
        <f t="shared" ca="1" si="635"/>
        <v>9.059659612918658E-3</v>
      </c>
      <c r="AV1793" s="73">
        <f t="shared" ca="1" si="636"/>
        <v>1.0090596596129187</v>
      </c>
      <c r="AW1793" s="74">
        <f ca="1">PRODUCT(AV$4:AV1793)</f>
        <v>9577413.141060723</v>
      </c>
      <c r="BO1793" s="70">
        <f t="shared" si="641"/>
        <v>1790</v>
      </c>
      <c r="BP1793" s="171">
        <f t="shared" ca="1" si="639"/>
        <v>0.1143</v>
      </c>
      <c r="BQ1793" s="172">
        <f t="shared" ca="1" si="637"/>
        <v>9.059659612918658E-3</v>
      </c>
      <c r="BR1793" s="172">
        <f t="shared" ca="1" si="642"/>
        <v>1.0441232776236409E-7</v>
      </c>
    </row>
    <row r="1794" spans="9:70">
      <c r="AR1794" s="69">
        <f t="shared" si="634"/>
        <v>150</v>
      </c>
      <c r="AS1794" s="70">
        <f t="shared" si="638"/>
        <v>1791</v>
      </c>
      <c r="AT1794" s="71">
        <f t="shared" ca="1" si="643"/>
        <v>8.9436370054130156E-8</v>
      </c>
      <c r="AU1794" s="72">
        <f t="shared" ca="1" si="635"/>
        <v>9.059659612918658E-3</v>
      </c>
      <c r="AV1794" s="73">
        <f t="shared" ca="1" si="636"/>
        <v>1.0090596596129187</v>
      </c>
      <c r="AW1794" s="74">
        <f ca="1">PRODUCT(AV$4:AV1794)</f>
        <v>9664181.2440910265</v>
      </c>
      <c r="BO1794" s="70">
        <f t="shared" si="641"/>
        <v>1791</v>
      </c>
      <c r="BP1794" s="171">
        <f t="shared" ca="1" si="639"/>
        <v>0.1143</v>
      </c>
      <c r="BQ1794" s="172">
        <f t="shared" ca="1" si="637"/>
        <v>9.059659612918658E-3</v>
      </c>
      <c r="BR1794" s="172">
        <f t="shared" ca="1" si="642"/>
        <v>1.0347488056594919E-7</v>
      </c>
    </row>
    <row r="1795" spans="9:70">
      <c r="AR1795" s="69">
        <f t="shared" si="634"/>
        <v>150</v>
      </c>
      <c r="AS1795" s="70">
        <f t="shared" si="638"/>
        <v>1792</v>
      </c>
      <c r="AT1795" s="71">
        <f t="shared" ca="1" si="643"/>
        <v>8.8626106984424712E-8</v>
      </c>
      <c r="AU1795" s="72">
        <f t="shared" ca="1" si="635"/>
        <v>9.059659612918658E-3</v>
      </c>
      <c r="AV1795" s="73">
        <f t="shared" ca="1" si="636"/>
        <v>1.0090596596129187</v>
      </c>
      <c r="AW1795" s="74">
        <f ca="1">PRODUCT(AV$4:AV1795)</f>
        <v>9751735.4366000444</v>
      </c>
      <c r="BO1795" s="70">
        <f t="shared" si="641"/>
        <v>1792</v>
      </c>
      <c r="BP1795" s="171">
        <f t="shared" ca="1" si="639"/>
        <v>0.1143</v>
      </c>
      <c r="BQ1795" s="172">
        <f t="shared" ca="1" si="637"/>
        <v>9.059659612918658E-3</v>
      </c>
      <c r="BR1795" s="172">
        <f t="shared" ca="1" si="642"/>
        <v>1.0254585006960121E-7</v>
      </c>
    </row>
    <row r="1796" spans="9:70">
      <c r="AR1796" s="69">
        <f t="shared" si="634"/>
        <v>150</v>
      </c>
      <c r="AS1796" s="70">
        <f t="shared" si="638"/>
        <v>1793</v>
      </c>
      <c r="AT1796" s="71">
        <f t="shared" ca="1" si="643"/>
        <v>8.7823184622327717E-8</v>
      </c>
      <c r="AU1796" s="72">
        <f t="shared" ca="1" si="635"/>
        <v>9.059659612918658E-3</v>
      </c>
      <c r="AV1796" s="73">
        <f t="shared" ca="1" si="636"/>
        <v>1.0090596596129187</v>
      </c>
      <c r="AW1796" s="74">
        <f ca="1">PRODUCT(AV$4:AV1796)</f>
        <v>9840082.840290878</v>
      </c>
      <c r="BO1796" s="70">
        <f t="shared" si="641"/>
        <v>1793</v>
      </c>
      <c r="BP1796" s="171">
        <f t="shared" ca="1" si="639"/>
        <v>0.1143</v>
      </c>
      <c r="BQ1796" s="172">
        <f t="shared" ca="1" si="637"/>
        <v>9.059659612918658E-3</v>
      </c>
      <c r="BR1796" s="172">
        <f t="shared" ca="1" si="642"/>
        <v>1.0162516070550122E-7</v>
      </c>
    </row>
    <row r="1797" spans="9:70">
      <c r="AR1797" s="69">
        <f t="shared" ref="AR1797:AR1803" si="644">ROUNDDOWN((AS1797-1)/12,0)+1</f>
        <v>150</v>
      </c>
      <c r="AS1797" s="70">
        <f t="shared" si="638"/>
        <v>1794</v>
      </c>
      <c r="AT1797" s="71">
        <f t="shared" ca="1" si="643"/>
        <v>8.702753646352691E-8</v>
      </c>
      <c r="AU1797" s="72">
        <f t="shared" ref="AU1797:AU1803" ca="1" si="645">IF($AU$2="Yes",BQ1797,((1+$AH$21)^(1/12))-1)</f>
        <v>9.059659612918658E-3</v>
      </c>
      <c r="AV1797" s="73">
        <f t="shared" ref="AV1797:AV1803" ca="1" si="646">(1+AU1797)</f>
        <v>1.0090596596129187</v>
      </c>
      <c r="AW1797" s="74">
        <f ca="1">PRODUCT(AV$4:AV1797)</f>
        <v>9929230.6413868349</v>
      </c>
      <c r="BO1797" s="70">
        <f t="shared" si="641"/>
        <v>1794</v>
      </c>
      <c r="BP1797" s="171">
        <f t="shared" ca="1" si="639"/>
        <v>0.1143</v>
      </c>
      <c r="BQ1797" s="172">
        <f t="shared" ref="BQ1797:BQ1803" ca="1" si="647">(1+BP1797)^(1/12)-1</f>
        <v>9.059659612918658E-3</v>
      </c>
      <c r="BR1797" s="172">
        <f t="shared" ca="1" si="642"/>
        <v>1.0071273758430224E-7</v>
      </c>
    </row>
    <row r="1798" spans="9:70">
      <c r="AR1798" s="69">
        <f t="shared" si="644"/>
        <v>150</v>
      </c>
      <c r="AS1798" s="70">
        <f t="shared" ref="AS1798:AS1803" si="648">AS1797+1</f>
        <v>1795</v>
      </c>
      <c r="AT1798" s="71">
        <f t="shared" ca="1" si="643"/>
        <v>8.623909660621649E-8</v>
      </c>
      <c r="AU1798" s="72">
        <f t="shared" ca="1" si="645"/>
        <v>9.059659612918658E-3</v>
      </c>
      <c r="AV1798" s="73">
        <f t="shared" ca="1" si="646"/>
        <v>1.0090596596129187</v>
      </c>
      <c r="AW1798" s="74">
        <f ca="1">PRODUCT(AV$4:AV1798)</f>
        <v>10019186.091215963</v>
      </c>
      <c r="BO1798" s="70">
        <f t="shared" si="641"/>
        <v>1795</v>
      </c>
      <c r="BP1798" s="171">
        <f t="shared" ca="1" si="639"/>
        <v>0.1143</v>
      </c>
      <c r="BQ1798" s="172">
        <f t="shared" ca="1" si="647"/>
        <v>9.059659612918658E-3</v>
      </c>
      <c r="BR1798" s="172">
        <f t="shared" ca="1" si="642"/>
        <v>9.9808506489037766E-8</v>
      </c>
    </row>
    <row r="1799" spans="9:70">
      <c r="AR1799" s="69">
        <f t="shared" si="644"/>
        <v>150</v>
      </c>
      <c r="AS1799" s="70">
        <f t="shared" si="648"/>
        <v>1796</v>
      </c>
      <c r="AT1799" s="71">
        <f t="shared" ca="1" si="643"/>
        <v>8.5457799745638559E-8</v>
      </c>
      <c r="AU1799" s="72">
        <f t="shared" ca="1" si="645"/>
        <v>9.059659612918658E-3</v>
      </c>
      <c r="AV1799" s="73">
        <f t="shared" ca="1" si="646"/>
        <v>1.0090596596129187</v>
      </c>
      <c r="AW1799" s="74">
        <f ca="1">PRODUCT(AV$4:AV1799)</f>
        <v>10109956.506800868</v>
      </c>
      <c r="BO1799" s="70">
        <f t="shared" si="641"/>
        <v>1796</v>
      </c>
      <c r="BP1799" s="171">
        <f t="shared" ca="1" si="639"/>
        <v>0.1143</v>
      </c>
      <c r="BQ1799" s="172">
        <f t="shared" ca="1" si="647"/>
        <v>9.059659612918658E-3</v>
      </c>
      <c r="BR1799" s="172">
        <f t="shared" ca="1" si="642"/>
        <v>9.8912393869084909E-8</v>
      </c>
    </row>
    <row r="1800" spans="9:70">
      <c r="AR1800" s="69">
        <f t="shared" si="644"/>
        <v>150</v>
      </c>
      <c r="AS1800" s="70">
        <f t="shared" si="648"/>
        <v>1797</v>
      </c>
      <c r="AT1800" s="71">
        <f t="shared" ca="1" si="643"/>
        <v>8.4683581168674112E-8</v>
      </c>
      <c r="AU1800" s="72">
        <f t="shared" ca="1" si="645"/>
        <v>9.059659612918658E-3</v>
      </c>
      <c r="AV1800" s="73">
        <f t="shared" ca="1" si="646"/>
        <v>1.0090596596129187</v>
      </c>
      <c r="AW1800" s="74">
        <f ca="1">PRODUCT(AV$4:AV1800)</f>
        <v>10201549.271453897</v>
      </c>
      <c r="BO1800" s="70">
        <f t="shared" si="641"/>
        <v>1797</v>
      </c>
      <c r="BP1800" s="171">
        <f t="shared" ref="BP1800:BP1803" ca="1" si="649">VLOOKUP(BO1800,$BT$4:$BX$13,5,TRUE)/100</f>
        <v>0.1143</v>
      </c>
      <c r="BQ1800" s="172">
        <f t="shared" ca="1" si="647"/>
        <v>9.059659612918658E-3</v>
      </c>
      <c r="BR1800" s="172">
        <f t="shared" ca="1" si="642"/>
        <v>9.8024326834181733E-8</v>
      </c>
    </row>
    <row r="1801" spans="9:70">
      <c r="AR1801" s="69">
        <f t="shared" si="644"/>
        <v>150</v>
      </c>
      <c r="AS1801" s="70">
        <f t="shared" si="648"/>
        <v>1798</v>
      </c>
      <c r="AT1801" s="71">
        <f t="shared" ca="1" si="643"/>
        <v>8.3916376748482963E-8</v>
      </c>
      <c r="AU1801" s="72">
        <f t="shared" ca="1" si="645"/>
        <v>9.059659612918658E-3</v>
      </c>
      <c r="AV1801" s="73">
        <f t="shared" ca="1" si="646"/>
        <v>1.0090596596129187</v>
      </c>
      <c r="AW1801" s="74">
        <f ca="1">PRODUCT(AV$4:AV1801)</f>
        <v>10293971.835377688</v>
      </c>
      <c r="BO1801" s="70">
        <f t="shared" si="641"/>
        <v>1798</v>
      </c>
      <c r="BP1801" s="171">
        <f t="shared" ca="1" si="649"/>
        <v>0.1143</v>
      </c>
      <c r="BQ1801" s="172">
        <f t="shared" ca="1" si="647"/>
        <v>9.059659612918658E-3</v>
      </c>
      <c r="BR1801" s="172">
        <f t="shared" ca="1" si="642"/>
        <v>9.7144233148498333E-8</v>
      </c>
    </row>
    <row r="1802" spans="9:70">
      <c r="AR1802" s="69">
        <f t="shared" si="644"/>
        <v>150</v>
      </c>
      <c r="AS1802" s="70">
        <f t="shared" si="648"/>
        <v>1799</v>
      </c>
      <c r="AT1802" s="71">
        <f t="shared" ca="1" si="643"/>
        <v>8.3156122939192262E-8</v>
      </c>
      <c r="AU1802" s="72">
        <f t="shared" ca="1" si="645"/>
        <v>9.059659612918658E-3</v>
      </c>
      <c r="AV1802" s="73">
        <f t="shared" ca="1" si="646"/>
        <v>1.0090596596129187</v>
      </c>
      <c r="AW1802" s="74">
        <f ca="1">PRODUCT(AV$4:AV1802)</f>
        <v>10387231.716271181</v>
      </c>
      <c r="BO1802" s="70">
        <f t="shared" si="641"/>
        <v>1799</v>
      </c>
      <c r="BP1802" s="171">
        <f t="shared" ca="1" si="649"/>
        <v>0.1143</v>
      </c>
      <c r="BQ1802" s="172">
        <f t="shared" ca="1" si="647"/>
        <v>9.059659612918658E-3</v>
      </c>
      <c r="BR1802" s="172">
        <f t="shared" ca="1" si="642"/>
        <v>9.6272041224761126E-8</v>
      </c>
    </row>
    <row r="1803" spans="9:70">
      <c r="AR1803" s="132">
        <f t="shared" si="644"/>
        <v>150</v>
      </c>
      <c r="AS1803" s="133">
        <f t="shared" si="648"/>
        <v>1800</v>
      </c>
      <c r="AT1803" s="134">
        <f t="shared" ca="1" si="643"/>
        <v>8.2402756770633158E-8</v>
      </c>
      <c r="AU1803" s="135">
        <f t="shared" ca="1" si="645"/>
        <v>9.059659612918658E-3</v>
      </c>
      <c r="AV1803" s="136">
        <f t="shared" ca="1" si="646"/>
        <v>1.0090596596129187</v>
      </c>
      <c r="AW1803" s="137">
        <f ca="1">PRODUCT(AV$4:AV1803)</f>
        <v>10481336.499941111</v>
      </c>
      <c r="BO1803" s="70">
        <f t="shared" si="641"/>
        <v>1800</v>
      </c>
      <c r="BP1803" s="171">
        <f t="shared" ca="1" si="649"/>
        <v>0.1143</v>
      </c>
      <c r="BQ1803" s="172">
        <f t="shared" ca="1" si="647"/>
        <v>9.059659612918658E-3</v>
      </c>
      <c r="BR1803" s="172">
        <f t="shared" ca="1" si="642"/>
        <v>9.540768011842993E-8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9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Maximum age must 85" sqref="C3" xr:uid="{C02D0A90-E7F6-4970-8B43-B4D686456D74}">
      <formula1>0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C939D0D9-BE4E-4FCD-A4A9-EE89048BB4FB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6:D16 C18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195AE4C5-9BEF-48D1-AEDC-8B99393E5821}">
      <formula1>"5 years, 10 years, 15 years, 20 years"</formula1>
    </dataValidation>
    <dataValidation type="list" allowBlank="1" showInputMessage="1" showErrorMessage="1" sqref="AU2" xr:uid="{E3C5221D-A3DE-4D8F-AD2D-AF24E3288A6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2FD1B-1683-4BB6-8559-E7725AB30DCE}">
  <dimension ref="C3:E4"/>
  <sheetViews>
    <sheetView workbookViewId="0">
      <selection activeCell="E14" sqref="E14"/>
    </sheetView>
  </sheetViews>
  <sheetFormatPr baseColWidth="10" defaultColWidth="8.83203125" defaultRowHeight="15"/>
  <cols>
    <col min="3" max="3" width="6.5" bestFit="1" customWidth="1"/>
    <col min="4" max="4" width="9.83203125" bestFit="1" customWidth="1"/>
    <col min="5" max="5" width="23.6640625" bestFit="1" customWidth="1"/>
  </cols>
  <sheetData>
    <row r="3" spans="3:5">
      <c r="C3" s="1" t="s">
        <v>114</v>
      </c>
      <c r="E3" s="1" t="s">
        <v>113</v>
      </c>
    </row>
    <row r="4" spans="3:5">
      <c r="C4" t="s">
        <v>112</v>
      </c>
      <c r="D4">
        <v>1.2</v>
      </c>
      <c r="E4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CE2218"/>
  <sheetViews>
    <sheetView showGridLines="0" tabSelected="1" zoomScale="70" zoomScaleNormal="70" workbookViewId="0">
      <selection activeCell="C6" sqref="C6"/>
    </sheetView>
  </sheetViews>
  <sheetFormatPr baseColWidth="10" defaultColWidth="8.83203125" defaultRowHeight="15"/>
  <cols>
    <col min="1" max="1" width="2.5" customWidth="1"/>
    <col min="2" max="2" width="49.83203125" customWidth="1"/>
    <col min="3" max="3" width="13.83203125" bestFit="1" customWidth="1"/>
    <col min="4" max="4" width="11.164062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1" bestFit="1" customWidth="1"/>
    <col min="12" max="12" width="6.6640625" style="131" bestFit="1" customWidth="1"/>
    <col min="13" max="13" width="7.83203125" style="131" bestFit="1" customWidth="1"/>
    <col min="14" max="14" width="7.5" style="131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customWidth="1"/>
    <col min="19" max="20" width="7.6640625" customWidth="1"/>
    <col min="21" max="21" width="5.6640625" bestFit="1" customWidth="1"/>
    <col min="22" max="22" width="12.83203125" customWidth="1"/>
    <col min="23" max="23" width="7.33203125" customWidth="1"/>
    <col min="24" max="24" width="6.83203125" style="131" customWidth="1"/>
    <col min="25" max="25" width="6.6640625" style="131" customWidth="1"/>
    <col min="26" max="26" width="7.83203125" style="131" customWidth="1"/>
    <col min="27" max="27" width="7.5" style="131" customWidth="1"/>
    <col min="28" max="28" width="7.6640625" customWidth="1"/>
    <col min="29" max="29" width="8.83203125" customWidth="1"/>
    <col min="30" max="30" width="2.5" customWidth="1"/>
    <col min="31" max="31" width="9.83203125" customWidth="1"/>
    <col min="32" max="32" width="5.6640625" bestFit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customWidth="1"/>
    <col min="45" max="45" width="6.1640625" customWidth="1"/>
    <col min="46" max="46" width="17.33203125" customWidth="1"/>
    <col min="47" max="48" width="9.1640625" customWidth="1"/>
    <col min="49" max="49" width="16.33203125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  <col min="66" max="66" width="2.5" customWidth="1"/>
    <col min="67" max="67" width="5" customWidth="1"/>
    <col min="68" max="68" width="13.1640625" customWidth="1"/>
    <col min="69" max="70" width="9.5" customWidth="1"/>
    <col min="71" max="71" width="1.5" customWidth="1"/>
    <col min="72" max="72" width="10.83203125" customWidth="1"/>
    <col min="73" max="73" width="14.6640625" bestFit="1" customWidth="1"/>
    <col min="74" max="74" width="10.83203125" customWidth="1"/>
    <col min="75" max="75" width="10.83203125" bestFit="1" customWidth="1"/>
    <col min="76" max="76" width="10.83203125" customWidth="1"/>
    <col min="77" max="77" width="13.83203125" bestFit="1" customWidth="1"/>
    <col min="78" max="81" width="10.83203125" bestFit="1" customWidth="1"/>
    <col min="82" max="82" width="11.83203125" bestFit="1" customWidth="1"/>
  </cols>
  <sheetData>
    <row r="1" spans="2:83">
      <c r="E1" s="33" t="s">
        <v>79</v>
      </c>
      <c r="F1" s="193" t="s">
        <v>77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R1" s="33" t="s">
        <v>79</v>
      </c>
      <c r="S1" s="193" t="s">
        <v>78</v>
      </c>
      <c r="T1" s="194"/>
      <c r="U1" s="194"/>
      <c r="V1" s="194"/>
      <c r="W1" s="194"/>
      <c r="X1" s="194"/>
      <c r="Y1" s="194"/>
      <c r="Z1" s="194"/>
      <c r="AA1" s="194"/>
      <c r="AB1" s="194"/>
      <c r="AC1" s="194"/>
      <c r="AF1" s="34"/>
      <c r="AG1" s="35"/>
      <c r="AH1" s="36"/>
      <c r="AU1" s="168" t="s">
        <v>106</v>
      </c>
    </row>
    <row r="2" spans="2:83">
      <c r="B2" s="33" t="s">
        <v>42</v>
      </c>
      <c r="C2" s="33" t="s">
        <v>71</v>
      </c>
      <c r="E2" s="37"/>
      <c r="F2" s="208" t="s">
        <v>64</v>
      </c>
      <c r="G2" s="38"/>
      <c r="H2" s="38"/>
      <c r="I2" s="37" t="s">
        <v>33</v>
      </c>
      <c r="J2" s="195" t="s">
        <v>3</v>
      </c>
      <c r="K2" s="197" t="s">
        <v>34</v>
      </c>
      <c r="L2" s="197" t="s">
        <v>53</v>
      </c>
      <c r="M2" s="197" t="s">
        <v>54</v>
      </c>
      <c r="N2" s="197" t="s">
        <v>55</v>
      </c>
      <c r="O2" s="199" t="s">
        <v>56</v>
      </c>
      <c r="P2" s="195" t="s">
        <v>4</v>
      </c>
      <c r="R2" s="37"/>
      <c r="S2" s="210" t="s">
        <v>64</v>
      </c>
      <c r="T2" s="37"/>
      <c r="U2" s="37"/>
      <c r="V2" s="37" t="s">
        <v>33</v>
      </c>
      <c r="W2" s="195" t="s">
        <v>3</v>
      </c>
      <c r="X2" s="197" t="s">
        <v>34</v>
      </c>
      <c r="Y2" s="197" t="s">
        <v>53</v>
      </c>
      <c r="Z2" s="197" t="s">
        <v>54</v>
      </c>
      <c r="AA2" s="197" t="s">
        <v>55</v>
      </c>
      <c r="AB2" s="199" t="s">
        <v>56</v>
      </c>
      <c r="AC2" s="195" t="s">
        <v>4</v>
      </c>
      <c r="AE2" s="37" t="s">
        <v>98</v>
      </c>
      <c r="AF2" s="37"/>
      <c r="AH2" s="36"/>
      <c r="AU2" s="169" t="s">
        <v>107</v>
      </c>
      <c r="BX2" s="1" t="s">
        <v>111</v>
      </c>
    </row>
    <row r="3" spans="2:83">
      <c r="B3" s="39" t="s">
        <v>92</v>
      </c>
      <c r="C3" s="22">
        <v>40</v>
      </c>
      <c r="E3" s="40" t="s">
        <v>6</v>
      </c>
      <c r="F3" s="209"/>
      <c r="G3" s="41" t="s">
        <v>62</v>
      </c>
      <c r="H3" s="41" t="s">
        <v>8</v>
      </c>
      <c r="I3" s="40" t="s">
        <v>2</v>
      </c>
      <c r="J3" s="196"/>
      <c r="K3" s="198"/>
      <c r="L3" s="198"/>
      <c r="M3" s="198"/>
      <c r="N3" s="198"/>
      <c r="O3" s="200"/>
      <c r="P3" s="196"/>
      <c r="R3" s="40" t="s">
        <v>6</v>
      </c>
      <c r="S3" s="211"/>
      <c r="T3" s="41" t="s">
        <v>62</v>
      </c>
      <c r="U3" s="41" t="s">
        <v>8</v>
      </c>
      <c r="V3" s="40" t="s">
        <v>2</v>
      </c>
      <c r="W3" s="196"/>
      <c r="X3" s="198"/>
      <c r="Y3" s="198"/>
      <c r="Z3" s="198"/>
      <c r="AA3" s="198"/>
      <c r="AB3" s="200"/>
      <c r="AC3" s="196"/>
      <c r="AE3" s="41" t="s">
        <v>62</v>
      </c>
      <c r="AF3" s="41" t="s">
        <v>8</v>
      </c>
      <c r="AG3" s="42" t="s">
        <v>35</v>
      </c>
      <c r="AH3" s="43">
        <f ca="1">-SUM(O:O)</f>
        <v>723007.07489647658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  <c r="BO3" s="170"/>
      <c r="BP3" s="173" t="s">
        <v>100</v>
      </c>
      <c r="BQ3" s="174" t="s">
        <v>104</v>
      </c>
      <c r="BR3" s="174" t="s">
        <v>105</v>
      </c>
      <c r="BT3" s="158" t="s">
        <v>102</v>
      </c>
      <c r="BU3" s="158" t="s">
        <v>103</v>
      </c>
      <c r="BV3" s="157">
        <v>45839</v>
      </c>
      <c r="BW3" s="158" t="s">
        <v>101</v>
      </c>
      <c r="BX3" s="158" t="s">
        <v>108</v>
      </c>
      <c r="BY3" s="176"/>
    </row>
    <row r="4" spans="2:83">
      <c r="B4" t="s">
        <v>0</v>
      </c>
      <c r="C4" s="23">
        <v>298877.41326818155</v>
      </c>
      <c r="D4" s="64"/>
      <c r="E4">
        <v>1</v>
      </c>
      <c r="F4" s="54">
        <f>$C$3</f>
        <v>40</v>
      </c>
      <c r="G4" s="55">
        <f>(1-(1-IF(F4&gt;$AJ$90,0,VLOOKUP(ROUND(F4,0),$AJ$4:$AK$90,2,FALSE)))^(1/12))</f>
        <v>2.6254545070425461E-4</v>
      </c>
      <c r="H4" s="56">
        <v>1</v>
      </c>
      <c r="I4" s="57">
        <f>C4*(1-$C$14-$C$15*(1+$C$20))</f>
        <v>298877.41326818155</v>
      </c>
      <c r="J4" s="57">
        <f t="shared" ref="J4" ca="1" si="0">(I4)*$AU4</f>
        <v>2574.3340870964284</v>
      </c>
      <c r="K4" s="58">
        <f t="shared" ref="K4" si="1">IF(I4=0,0,-$C$19)*H4</f>
        <v>-20</v>
      </c>
      <c r="L4" s="58">
        <f>-I4*($C$16/12)</f>
        <v>-124.53225552840898</v>
      </c>
      <c r="M4" s="58">
        <f>-IF(MOD(E4-1,12)=0,1,0)*I4*($C$17)</f>
        <v>-2241.5805995113615</v>
      </c>
      <c r="N4" s="58">
        <f>-I4*($C$18*(1+$C$20))/12</f>
        <v>0</v>
      </c>
      <c r="O4" s="59">
        <f t="shared" ref="O4:O67" ca="1" si="2">-MIN(IF(MOD(R4,IF($C$5="Annual",12,1))=0,1,0)*$C$33*U4/IF($C$5="Monthly",12,1),I4)</f>
        <v>-1808.5112922709279</v>
      </c>
      <c r="P4" s="57">
        <f t="shared" ref="P4:P67" ca="1" si="3">SUM(I4:O4)</f>
        <v>297257.12320796732</v>
      </c>
      <c r="Q4" s="35"/>
      <c r="R4" s="60">
        <f ca="1">OFFSET($E$3,MATCH(C3,F4:F784,1),0)</f>
        <v>1</v>
      </c>
      <c r="S4" s="56">
        <f>$C$3</f>
        <v>40</v>
      </c>
      <c r="T4" s="55">
        <f ca="1">(1-(1-IF(S4&gt;$AJ$90,0,VLOOKUP(ROUND(S4,0),$AJ$4:$AK$90,2,FALSE)))^(1/12))
*IF(S5-S$4&lt;SUBSTITUTE($C$6, "years", "", 1)/1,0,1)</f>
        <v>0</v>
      </c>
      <c r="U4" s="61">
        <f ca="1">OFFSET($H$3,MATCH(C3,F4:F784,1),0)*(1-T4)</f>
        <v>1</v>
      </c>
      <c r="V4" s="57">
        <f ca="1">OFFSET($I$4,MATCH(C3,$F$4:$F$784,1)-1,0)</f>
        <v>298877.41326818155</v>
      </c>
      <c r="W4" s="57">
        <f t="shared" ref="W4:W67" ca="1" si="4">(V4)*$AU4</f>
        <v>2574.3340870964284</v>
      </c>
      <c r="X4" s="58">
        <f t="shared" ref="X4:X67" ca="1" si="5">IF(V4=0,0,-$C$19)*U4</f>
        <v>-20</v>
      </c>
      <c r="Y4" s="58">
        <f ca="1">-V4*($C$16/12)</f>
        <v>-124.53225552840898</v>
      </c>
      <c r="Z4" s="58">
        <f t="shared" ref="Z4:Z67" ca="1" si="6">-IF(MOD(R4-1,12)=0,1,0)*V4*($C$17)</f>
        <v>-2241.5805995113615</v>
      </c>
      <c r="AA4" s="58">
        <f ca="1">-V4*($C$18*(1+$C$20))/12</f>
        <v>0</v>
      </c>
      <c r="AB4" s="59">
        <f t="shared" ref="AB4:AB67" ca="1" si="7">-MIN(IF(MOD(R4,IF($C$5="Annual",12,1))=0,1,0)*$C$33*U4/IF($C$5="Monthly",12,1),V4)</f>
        <v>-1808.5112922709279</v>
      </c>
      <c r="AC4" s="57">
        <f t="shared" ref="AC4:AC67" ca="1" si="8">SUM(V4:AB4)</f>
        <v>297257.12320796732</v>
      </c>
      <c r="AD4" s="149"/>
      <c r="AE4" s="55">
        <f>(1-(1-IF(S4&gt;$AJ$90,0,VLOOKUP(ROUND(S4,0),$AJ$4:$AK$90,2,FALSE)))^(1/12))</f>
        <v>2.6254545070425461E-4</v>
      </c>
      <c r="AF4" s="61">
        <f ca="1">OFFSET($H$3,MATCH(C3,F4:F784,1),0)*(1-AE4)</f>
        <v>0.99973745454929575</v>
      </c>
      <c r="AG4" s="63" t="s">
        <v>36</v>
      </c>
      <c r="AH4" s="35">
        <f ca="1">-SUMPRODUCT(O4:O1803,AT4:AT1803)</f>
        <v>191486.53066118748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0.99685400000000002</v>
      </c>
      <c r="AP4" s="68">
        <f>AO4</f>
        <v>0.99685400000000002</v>
      </c>
      <c r="AR4" s="69">
        <f>ROUNDDOWN((AS4-1)/12,0)+1</f>
        <v>1</v>
      </c>
      <c r="AS4" s="70">
        <v>1</v>
      </c>
      <c r="AT4" s="71">
        <f ca="1">1-AU4</f>
        <v>0.99138665562262984</v>
      </c>
      <c r="AU4" s="72">
        <f ca="1">IF($AU$2="Yes",BQ4,((1+$AH$21)^(1/12))-1)</f>
        <v>8.6133443773701579E-3</v>
      </c>
      <c r="AV4" s="73">
        <f ca="1">(1+AU4)</f>
        <v>1.0086133443773702</v>
      </c>
      <c r="AW4" s="74">
        <f ca="1">AV4</f>
        <v>1.0086133443773702</v>
      </c>
      <c r="AY4" s="75">
        <f>1</f>
        <v>1</v>
      </c>
      <c r="AZ4" s="76">
        <f t="shared" ref="AZ4:BK4" ca="1" si="9">OFFSET($AV$3,($AY4*12-11)*AZ$3,0)</f>
        <v>1.0086133443773702</v>
      </c>
      <c r="BA4" s="76">
        <f t="shared" ca="1" si="9"/>
        <v>1.0086133443773702</v>
      </c>
      <c r="BB4" s="76">
        <f t="shared" ca="1" si="9"/>
        <v>1.0086133443773702</v>
      </c>
      <c r="BC4" s="76">
        <f t="shared" ca="1" si="9"/>
        <v>1.0086133443773702</v>
      </c>
      <c r="BD4" s="76">
        <f t="shared" ca="1" si="9"/>
        <v>1.0086133443773702</v>
      </c>
      <c r="BE4" s="76">
        <f t="shared" ca="1" si="9"/>
        <v>1.0094211683286285</v>
      </c>
      <c r="BF4" s="76">
        <f t="shared" ca="1" si="9"/>
        <v>1.0094211683286285</v>
      </c>
      <c r="BG4" s="76">
        <f t="shared" ca="1" si="9"/>
        <v>1.0094211683286285</v>
      </c>
      <c r="BH4" s="76">
        <f t="shared" ca="1" si="9"/>
        <v>1.0094211683286285</v>
      </c>
      <c r="BI4" s="76">
        <f t="shared" ca="1" si="9"/>
        <v>1.0097887453502294</v>
      </c>
      <c r="BJ4" s="76">
        <f t="shared" ca="1" si="9"/>
        <v>1.0097887453502294</v>
      </c>
      <c r="BK4" s="76">
        <f t="shared" ca="1" si="9"/>
        <v>1.0097887453502294</v>
      </c>
      <c r="BL4" s="76">
        <f t="shared" ref="BL4:BL35" ca="1" si="10">PRODUCT(AZ4:BK4)-1</f>
        <v>0.11584727843916443</v>
      </c>
      <c r="BM4" s="77">
        <f ca="1">PRODUCT(AZ4:BK4)</f>
        <v>1.1158472784391644</v>
      </c>
      <c r="BO4" s="70">
        <v>1</v>
      </c>
      <c r="BP4" s="171">
        <f t="shared" ref="BP4" ca="1" si="11">VLOOKUP(BO4,$BT$4:$BX$13,5,TRUE)/100</f>
        <v>0.1084</v>
      </c>
      <c r="BQ4" s="172">
        <f ca="1">(1+BP4)^(1/12)-1</f>
        <v>8.6133443773701579E-3</v>
      </c>
      <c r="BR4" s="172">
        <f ca="1">1/(1+BQ4)</f>
        <v>0.99146021175965371</v>
      </c>
      <c r="BT4" s="165">
        <v>1</v>
      </c>
      <c r="BU4" s="189">
        <f t="shared" ref="BU4:BU12" si="12">BT4/12</f>
        <v>8.3333333333333329E-2</v>
      </c>
      <c r="BV4" s="166">
        <f>BV3+BT4</f>
        <v>45840</v>
      </c>
      <c r="BW4" s="167">
        <f ca="1">BW5</f>
        <v>10.84</v>
      </c>
      <c r="BX4" s="165">
        <f t="shared" ref="BX4:BX8" ca="1" si="13">BW4</f>
        <v>10.84</v>
      </c>
      <c r="BY4" t="s">
        <v>109</v>
      </c>
    </row>
    <row r="5" spans="2:83">
      <c r="B5" t="s">
        <v>31</v>
      </c>
      <c r="C5" s="145" t="s">
        <v>58</v>
      </c>
      <c r="D5" s="64"/>
      <c r="E5">
        <f>E4+1</f>
        <v>2</v>
      </c>
      <c r="F5" s="64">
        <f>(E5-E4)/12+F4</f>
        <v>40.083333333333336</v>
      </c>
      <c r="G5" s="55">
        <f t="shared" ref="G5:G68" si="14">(1-(1-IF(F5&gt;$AJ$90,0,VLOOKUP(ROUND(F5,0),$AJ$4:$AK$90,2,FALSE)))^(1/12))</f>
        <v>2.6254545070425461E-4</v>
      </c>
      <c r="H5" s="78">
        <f>H4*(1-G4)</f>
        <v>0.99973745454929575</v>
      </c>
      <c r="I5" s="79">
        <f t="shared" ref="I5:I68" ca="1" si="15">MAX(P4,0)*(1-G5)</f>
        <v>297179.07970257965</v>
      </c>
      <c r="J5" s="79">
        <f t="shared" ref="J5:J68" ca="1" si="16">(I5)*$AU5</f>
        <v>2559.7057552282527</v>
      </c>
      <c r="K5" s="80">
        <f t="shared" ref="K5:K68" ca="1" si="17">IF(I5=0,0,-$C$19)*H5</f>
        <v>-19.994749090985916</v>
      </c>
      <c r="L5" s="80">
        <f t="shared" ref="L5:L68" ca="1" si="18">IF(OR(I4+O4=0,K4=0),0,-I5*($C$16/12))</f>
        <v>-123.82461654274152</v>
      </c>
      <c r="M5" s="80">
        <f t="shared" ref="M5:M68" ca="1" si="19">IF(OR(I4+O4=0,K4=0),0,-IF(MOD(E5-1,12)=0,1,0)*I5*($C$17))</f>
        <v>0</v>
      </c>
      <c r="N5" s="80">
        <f t="shared" ref="N5:N68" ca="1" si="20">IF(OR(I4+O4=0,K4=0),0,-I5*($C$18*(1+$C$20))/12)</f>
        <v>0</v>
      </c>
      <c r="O5" s="81">
        <f t="shared" ca="1" si="2"/>
        <v>-1808.5112922709279</v>
      </c>
      <c r="P5" s="79">
        <f t="shared" ca="1" si="3"/>
        <v>297786.45479990327</v>
      </c>
      <c r="Q5" s="35"/>
      <c r="R5">
        <f t="shared" ref="R5:R68" ca="1" si="21">R4+1</f>
        <v>2</v>
      </c>
      <c r="S5" s="78">
        <f ca="1">(R5-R4)/12+S4</f>
        <v>40.083333333333336</v>
      </c>
      <c r="T5" s="55">
        <f t="shared" ref="T5:T68" ca="1" si="22">(1-(1-IF(S5&gt;$AJ$90,0,VLOOKUP(ROUND(S5,0),$AJ$4:$AK$90,2,FALSE)))^(1/12))
*IF(S6-S$4&lt;SUBSTITUTE($C$6, "years", "", 1)/1,0,1)</f>
        <v>0</v>
      </c>
      <c r="U5" s="78">
        <f ca="1">IF(S6-S$4&lt;SUBSTITUTE($C$6, "years", "", 1)/1,U4,AF4)*
(1-T5)</f>
        <v>1</v>
      </c>
      <c r="V5" s="79">
        <f ca="1">MAX(AC4,0)*(1-AE5)</f>
        <v>297179.07970257965</v>
      </c>
      <c r="W5" s="79">
        <f t="shared" ca="1" si="4"/>
        <v>2559.7057552282527</v>
      </c>
      <c r="X5" s="80">
        <f t="shared" ca="1" si="5"/>
        <v>-20</v>
      </c>
      <c r="Y5" s="80">
        <f t="shared" ref="Y5:Y68" ca="1" si="23">IF(OR(V4+AB4=0,X4=0),0,-V5*($C$16/12))</f>
        <v>-123.82461654274152</v>
      </c>
      <c r="Z5" s="80">
        <f t="shared" ca="1" si="6"/>
        <v>0</v>
      </c>
      <c r="AA5" s="80">
        <f t="shared" ref="AA5:AA68" ca="1" si="24">IF(OR(V4+AB4=0,X4=0),0,-V5*($C$18*(1+$C$20))/12)</f>
        <v>0</v>
      </c>
      <c r="AB5" s="81">
        <f t="shared" ca="1" si="7"/>
        <v>-1808.5112922709279</v>
      </c>
      <c r="AC5" s="79">
        <f t="shared" ca="1" si="8"/>
        <v>297786.44954899425</v>
      </c>
      <c r="AD5" s="35"/>
      <c r="AE5" s="55">
        <f ca="1">(1-(1-IF(S5&gt;$AJ$90,0,VLOOKUP(ROUND(S5,0),$AJ$4:$AK$90,2,FALSE)))^(1/12))</f>
        <v>2.6254545070425461E-4</v>
      </c>
      <c r="AF5" s="78">
        <f ca="1">AF4*(1-AE5)</f>
        <v>0.99947497802870522</v>
      </c>
      <c r="AG5" s="63" t="s">
        <v>37</v>
      </c>
      <c r="AH5" s="35">
        <f>C4</f>
        <v>298877.41326818155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>$C$3+E5-1</f>
        <v>41</v>
      </c>
      <c r="AN5" s="66">
        <f>IF(AM5&gt;$AJ$90,0,VLOOKUP($C$3+E5-1,$AJ$4:$AK$90,2,FALSE))</f>
        <v>3.3440000000000006E-3</v>
      </c>
      <c r="AO5" s="67">
        <f>(1-IFERROR(AN5,1))*AO4</f>
        <v>0.99352052022400006</v>
      </c>
      <c r="AP5" s="68">
        <f t="shared" ref="AP5:AP36" ca="1" si="25">AO5/BM4</f>
        <v>0.89037320735658931</v>
      </c>
      <c r="AR5" s="69">
        <f t="shared" ref="AR5:AR68" si="26">ROUNDDOWN((AS5-1)/12,0)+1</f>
        <v>1</v>
      </c>
      <c r="AS5" s="70">
        <f>AS4+1</f>
        <v>2</v>
      </c>
      <c r="AT5" s="71">
        <f ca="1">(1-AU5)*AT4</f>
        <v>0.98284750094662288</v>
      </c>
      <c r="AU5" s="72">
        <f t="shared" ref="AU5:AU68" ca="1" si="27">IF($AU$2="Yes",BQ5,((1+$AH$21)^(1/12))-1)</f>
        <v>8.6133443773701579E-3</v>
      </c>
      <c r="AV5" s="73">
        <f t="shared" ref="AV5:AV68" ca="1" si="28">(1+AU5)</f>
        <v>1.0086133443773702</v>
      </c>
      <c r="AW5" s="74">
        <f ca="1">PRODUCT(AV$4:AV5)</f>
        <v>1.0173008784561035</v>
      </c>
      <c r="AY5" s="75">
        <f>AY4+1</f>
        <v>2</v>
      </c>
      <c r="AZ5" s="76">
        <f t="shared" ref="AZ5:BK14" ca="1" si="29">OFFSET($AV$3,($AY5*12-12)+AZ$3,0)</f>
        <v>1.0097887453502294</v>
      </c>
      <c r="BA5" s="76">
        <f t="shared" ca="1" si="29"/>
        <v>1.0097887453502294</v>
      </c>
      <c r="BB5" s="76">
        <f t="shared" ca="1" si="29"/>
        <v>1.0097887453502294</v>
      </c>
      <c r="BC5" s="76">
        <f t="shared" ca="1" si="29"/>
        <v>1.0097887453502294</v>
      </c>
      <c r="BD5" s="76">
        <f t="shared" ca="1" si="29"/>
        <v>1.0097887453502294</v>
      </c>
      <c r="BE5" s="76">
        <f t="shared" ca="1" si="29"/>
        <v>1.0097887453502294</v>
      </c>
      <c r="BF5" s="76">
        <f t="shared" ca="1" si="29"/>
        <v>1.008134359807566</v>
      </c>
      <c r="BG5" s="76">
        <f t="shared" ca="1" si="29"/>
        <v>1.008134359807566</v>
      </c>
      <c r="BH5" s="76">
        <f t="shared" ca="1" si="29"/>
        <v>1.008134359807566</v>
      </c>
      <c r="BI5" s="76">
        <f t="shared" ca="1" si="29"/>
        <v>1.008134359807566</v>
      </c>
      <c r="BJ5" s="76">
        <f t="shared" ca="1" si="29"/>
        <v>1.008134359807566</v>
      </c>
      <c r="BK5" s="76">
        <f t="shared" ca="1" si="29"/>
        <v>1.008134359807566</v>
      </c>
      <c r="BL5" s="76">
        <f t="shared" ca="1" si="10"/>
        <v>0.11299613656112872</v>
      </c>
      <c r="BM5" s="77">
        <f t="shared" ref="BM5:BM36" ca="1" si="30">PRODUCT(AZ5:BK5)*BM4</f>
        <v>1.24193370989504</v>
      </c>
      <c r="BO5" s="70">
        <f>BO4+1</f>
        <v>2</v>
      </c>
      <c r="BP5" s="171">
        <f ca="1">VLOOKUP(BO5,$BT$4:$BX$13,5,TRUE)/100</f>
        <v>0.1084</v>
      </c>
      <c r="BQ5" s="172">
        <f t="shared" ref="BQ5:BQ68" ca="1" si="31">(1+BP5)^(1/12)-1</f>
        <v>8.6133443773701579E-3</v>
      </c>
      <c r="BR5" s="172">
        <f ca="1">BR4/(1+BQ5)</f>
        <v>0.98299335150249745</v>
      </c>
      <c r="BT5" s="180">
        <f ca="1">OFFSET($BV$17,0,AS5-2)</f>
        <v>3</v>
      </c>
      <c r="BU5" s="190">
        <f t="shared" ca="1" si="12"/>
        <v>0.25</v>
      </c>
      <c r="BV5" s="159">
        <v>45966</v>
      </c>
      <c r="BW5" s="160">
        <f ca="1">OFFSET($BV$17,1,AS5-2)</f>
        <v>10.84</v>
      </c>
      <c r="BX5" s="180">
        <f t="shared" ca="1" si="13"/>
        <v>10.84</v>
      </c>
      <c r="BY5" t="s">
        <v>109</v>
      </c>
    </row>
    <row r="6" spans="2:83">
      <c r="B6" s="82" t="s">
        <v>94</v>
      </c>
      <c r="C6" s="175" t="s">
        <v>97</v>
      </c>
      <c r="E6">
        <f t="shared" ref="E6:E69" si="32">E5+1</f>
        <v>3</v>
      </c>
      <c r="F6" s="64">
        <f t="shared" ref="F6:F69" si="33">(E6-E5)/12+F5</f>
        <v>40.166666666666671</v>
      </c>
      <c r="G6" s="55">
        <f t="shared" si="14"/>
        <v>2.6254545070425461E-4</v>
      </c>
      <c r="H6" s="78">
        <f>H5*(1-G6)</f>
        <v>0.99947497802870522</v>
      </c>
      <c r="I6" s="79">
        <f t="shared" ca="1" si="15"/>
        <v>297708.2723209142</v>
      </c>
      <c r="J6" s="79">
        <f t="shared" ca="1" si="16"/>
        <v>2564.2638734919301</v>
      </c>
      <c r="K6" s="80">
        <f t="shared" ca="1" si="17"/>
        <v>-19.989499560574103</v>
      </c>
      <c r="L6" s="80">
        <f t="shared" ca="1" si="18"/>
        <v>-124.04511346704759</v>
      </c>
      <c r="M6" s="80">
        <f t="shared" ca="1" si="19"/>
        <v>0</v>
      </c>
      <c r="N6" s="80">
        <f t="shared" ca="1" si="20"/>
        <v>0</v>
      </c>
      <c r="O6" s="81">
        <f t="shared" ca="1" si="2"/>
        <v>-1808.5112922709279</v>
      </c>
      <c r="P6" s="79">
        <f t="shared" ca="1" si="3"/>
        <v>298319.99028910761</v>
      </c>
      <c r="Q6" s="35"/>
      <c r="R6">
        <f t="shared" ca="1" si="21"/>
        <v>3</v>
      </c>
      <c r="S6" s="78">
        <f t="shared" ref="S6:S69" ca="1" si="34">(R6-R5)/12+S5</f>
        <v>40.166666666666671</v>
      </c>
      <c r="T6" s="55">
        <f t="shared" ca="1" si="22"/>
        <v>0</v>
      </c>
      <c r="U6" s="78">
        <f t="shared" ref="U6:U69" ca="1" si="35">IF(S7-S$4&lt;SUBSTITUTE($C$6, "years", "", 1)/1,U5,AF5)*
(1-T6)</f>
        <v>1</v>
      </c>
      <c r="V6" s="79">
        <f t="shared" ref="V6:V69" ca="1" si="36">MAX(AC5,0)*(1-AE6)</f>
        <v>297708.26707138377</v>
      </c>
      <c r="W6" s="79">
        <f t="shared" ca="1" si="4"/>
        <v>2564.2638282759167</v>
      </c>
      <c r="X6" s="80">
        <f t="shared" ca="1" si="5"/>
        <v>-20</v>
      </c>
      <c r="Y6" s="80">
        <f t="shared" ca="1" si="23"/>
        <v>-124.04511127974325</v>
      </c>
      <c r="Z6" s="80">
        <f t="shared" ca="1" si="6"/>
        <v>0</v>
      </c>
      <c r="AA6" s="80">
        <f t="shared" ca="1" si="24"/>
        <v>0</v>
      </c>
      <c r="AB6" s="81">
        <f t="shared" ca="1" si="7"/>
        <v>-1808.5112922709279</v>
      </c>
      <c r="AC6" s="79">
        <f t="shared" ca="1" si="8"/>
        <v>298319.974496109</v>
      </c>
      <c r="AD6" s="35"/>
      <c r="AE6" s="55">
        <f t="shared" ref="AE6:AE69" ca="1" si="37">(1-(1-IF(S6&gt;$AJ$90,0,VLOOKUP(ROUND(S6,0),$AJ$4:$AK$90,2,FALSE)))^(1/12))</f>
        <v>2.6254545070425461E-4</v>
      </c>
      <c r="AF6" s="78">
        <f t="shared" ref="AF6:AF69" ca="1" si="38">AF5*(1-AE6)</f>
        <v>0.99921257042013101</v>
      </c>
      <c r="AG6" s="1"/>
      <c r="AH6" s="35"/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ref="AM6:AM69" si="39">$C$3+E6-1</f>
        <v>42</v>
      </c>
      <c r="AN6" s="66">
        <f t="shared" ref="AN6:AN69" si="40">IF(AM6&gt;$AJ$90,0,VLOOKUP($C$3+E6-1,$AJ$4:$AK$90,2,FALSE))</f>
        <v>3.5750000000000001E-3</v>
      </c>
      <c r="AO6" s="67">
        <f t="shared" ref="AO6:AO69" si="41">(1-IFERROR(AN6,1))*AO5</f>
        <v>0.98996868436419927</v>
      </c>
      <c r="AP6" s="68">
        <f t="shared" ca="1" si="25"/>
        <v>0.79711878055702734</v>
      </c>
      <c r="AR6" s="69">
        <f t="shared" si="26"/>
        <v>1</v>
      </c>
      <c r="AS6" s="70">
        <f t="shared" ref="AS6:AS69" si="42">AS5+1</f>
        <v>3</v>
      </c>
      <c r="AT6" s="71">
        <f t="shared" ref="AT6:AT69" ca="1" si="43">(1-AU6)*AT5</f>
        <v>0.97438189695053201</v>
      </c>
      <c r="AU6" s="72">
        <f t="shared" ca="1" si="27"/>
        <v>8.6133443773701579E-3</v>
      </c>
      <c r="AV6" s="73">
        <f t="shared" ca="1" si="28"/>
        <v>1.0086133443773702</v>
      </c>
      <c r="AW6" s="74">
        <f ca="1">PRODUCT(AV$4:AV6)</f>
        <v>1.0260632412576471</v>
      </c>
      <c r="AY6" s="75">
        <f t="shared" ref="AY6:AY69" si="44">AY5+1</f>
        <v>3</v>
      </c>
      <c r="AZ6" s="76">
        <f t="shared" ca="1" si="29"/>
        <v>1.008134359807566</v>
      </c>
      <c r="BA6" s="76">
        <f t="shared" ca="1" si="29"/>
        <v>1.008134359807566</v>
      </c>
      <c r="BB6" s="76">
        <f t="shared" ca="1" si="29"/>
        <v>1.008134359807566</v>
      </c>
      <c r="BC6" s="76">
        <f t="shared" ca="1" si="29"/>
        <v>1.008134359807566</v>
      </c>
      <c r="BD6" s="76">
        <f t="shared" ca="1" si="29"/>
        <v>1.008134359807566</v>
      </c>
      <c r="BE6" s="76">
        <f t="shared" ca="1" si="29"/>
        <v>1.008134359807566</v>
      </c>
      <c r="BF6" s="76">
        <f t="shared" ca="1" si="29"/>
        <v>1.008134359807566</v>
      </c>
      <c r="BG6" s="76">
        <f t="shared" ca="1" si="29"/>
        <v>1.008134359807566</v>
      </c>
      <c r="BH6" s="76">
        <f t="shared" ca="1" si="29"/>
        <v>1.008134359807566</v>
      </c>
      <c r="BI6" s="76">
        <f t="shared" ca="1" si="29"/>
        <v>1.008134359807566</v>
      </c>
      <c r="BJ6" s="76">
        <f t="shared" ca="1" si="29"/>
        <v>1.008134359807566</v>
      </c>
      <c r="BK6" s="76">
        <f t="shared" ca="1" si="29"/>
        <v>1.008134359807566</v>
      </c>
      <c r="BL6" s="76">
        <f t="shared" ca="1" si="10"/>
        <v>0.10209999999999986</v>
      </c>
      <c r="BM6" s="77">
        <f t="shared" ca="1" si="30"/>
        <v>1.3687351416753235</v>
      </c>
      <c r="BO6" s="70">
        <f t="shared" ref="BO6:BO69" si="45">BO5+1</f>
        <v>3</v>
      </c>
      <c r="BP6" s="171">
        <f t="shared" ref="BP6:BP69" ca="1" si="46">VLOOKUP(BO6,$BT$4:$BX$13,5,TRUE)/100</f>
        <v>0.1084</v>
      </c>
      <c r="BQ6" s="172">
        <f t="shared" ca="1" si="31"/>
        <v>8.6133443773701579E-3</v>
      </c>
      <c r="BR6" s="172">
        <f ca="1">BR5/(1+BQ6)</f>
        <v>0.97459879643899783</v>
      </c>
      <c r="BT6" s="181">
        <f t="shared" ref="BT6:BT13" ca="1" si="47">OFFSET($BV$17,0,AS6-2)</f>
        <v>6</v>
      </c>
      <c r="BU6" s="191">
        <f t="shared" ca="1" si="12"/>
        <v>0.5</v>
      </c>
      <c r="BV6" s="161">
        <v>46057</v>
      </c>
      <c r="BW6" s="162">
        <f t="shared" ref="BW6:BW13" ca="1" si="48">OFFSET($BV$17,1,AS6-2)</f>
        <v>11.91</v>
      </c>
      <c r="BX6" s="181">
        <f t="shared" ca="1" si="13"/>
        <v>11.91</v>
      </c>
      <c r="BY6" t="s">
        <v>109</v>
      </c>
    </row>
    <row r="7" spans="2:83">
      <c r="C7" s="2">
        <f ca="1">LivingAnnuity!V4/(1-$C$14-$C$15*(1+$C$20))</f>
        <v>500642.19114716718</v>
      </c>
      <c r="E7">
        <f t="shared" si="32"/>
        <v>4</v>
      </c>
      <c r="F7" s="64">
        <f t="shared" si="33"/>
        <v>40.250000000000007</v>
      </c>
      <c r="G7" s="55">
        <f t="shared" si="14"/>
        <v>2.6254545070425461E-4</v>
      </c>
      <c r="H7" s="78">
        <f t="shared" ref="H7:H70" si="49">H6*(1-G7)</f>
        <v>0.99921257042013101</v>
      </c>
      <c r="I7" s="79">
        <f t="shared" ca="1" si="15"/>
        <v>298241.66773280303</v>
      </c>
      <c r="J7" s="79">
        <f t="shared" ca="1" si="16"/>
        <v>2568.8581918638379</v>
      </c>
      <c r="K7" s="80">
        <f t="shared" ca="1" si="17"/>
        <v>-19.984251408402621</v>
      </c>
      <c r="L7" s="80">
        <f t="shared" ca="1" si="18"/>
        <v>-124.2673615553346</v>
      </c>
      <c r="M7" s="80">
        <f t="shared" ca="1" si="19"/>
        <v>0</v>
      </c>
      <c r="N7" s="80">
        <f t="shared" ca="1" si="20"/>
        <v>0</v>
      </c>
      <c r="O7" s="81">
        <f t="shared" ca="1" si="2"/>
        <v>-1808.5112922709279</v>
      </c>
      <c r="P7" s="79">
        <f t="shared" ca="1" si="3"/>
        <v>298857.76301943226</v>
      </c>
      <c r="Q7" s="35"/>
      <c r="R7">
        <f t="shared" ca="1" si="21"/>
        <v>4</v>
      </c>
      <c r="S7" s="78">
        <f t="shared" ca="1" si="34"/>
        <v>40.250000000000007</v>
      </c>
      <c r="T7" s="55">
        <f t="shared" ca="1" si="22"/>
        <v>0</v>
      </c>
      <c r="U7" s="78">
        <f t="shared" ca="1" si="35"/>
        <v>1</v>
      </c>
      <c r="V7" s="79">
        <f t="shared" ca="1" si="36"/>
        <v>298241.65194395086</v>
      </c>
      <c r="W7" s="79">
        <f t="shared" ca="1" si="4"/>
        <v>2568.8580558690169</v>
      </c>
      <c r="X7" s="80">
        <f t="shared" ca="1" si="5"/>
        <v>-20</v>
      </c>
      <c r="Y7" s="80">
        <f t="shared" ca="1" si="23"/>
        <v>-124.2673549766462</v>
      </c>
      <c r="Z7" s="80">
        <f t="shared" ca="1" si="6"/>
        <v>0</v>
      </c>
      <c r="AA7" s="80">
        <f t="shared" ca="1" si="24"/>
        <v>0</v>
      </c>
      <c r="AB7" s="81">
        <f t="shared" ca="1" si="7"/>
        <v>-1808.5112922709279</v>
      </c>
      <c r="AC7" s="79">
        <f t="shared" ca="1" si="8"/>
        <v>298857.73135257233</v>
      </c>
      <c r="AD7" s="35"/>
      <c r="AE7" s="55">
        <f t="shared" ca="1" si="37"/>
        <v>2.6254545070425461E-4</v>
      </c>
      <c r="AF7" s="78">
        <f t="shared" ca="1" si="38"/>
        <v>0.9989502317054807</v>
      </c>
      <c r="AG7" s="63"/>
      <c r="AH7" s="35"/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39"/>
        <v>43</v>
      </c>
      <c r="AN7" s="66">
        <f t="shared" si="40"/>
        <v>3.8500000000000006E-3</v>
      </c>
      <c r="AO7" s="67">
        <f t="shared" si="41"/>
        <v>0.98615730492939713</v>
      </c>
      <c r="AP7" s="68">
        <f t="shared" ca="1" si="25"/>
        <v>0.7204880439632364</v>
      </c>
      <c r="AR7" s="69">
        <f t="shared" si="26"/>
        <v>1</v>
      </c>
      <c r="AS7" s="70">
        <f t="shared" si="42"/>
        <v>4</v>
      </c>
      <c r="AT7" s="71">
        <f t="shared" ca="1" si="43"/>
        <v>0.96598921011702188</v>
      </c>
      <c r="AU7" s="72">
        <f t="shared" ca="1" si="27"/>
        <v>8.6133443773701579E-3</v>
      </c>
      <c r="AV7" s="73">
        <f t="shared" ca="1" si="28"/>
        <v>1.0086133443773702</v>
      </c>
      <c r="AW7" s="74">
        <f ca="1">PRODUCT(AV$4:AV7)</f>
        <v>1.03490107730756</v>
      </c>
      <c r="AY7" s="75">
        <f t="shared" si="44"/>
        <v>4</v>
      </c>
      <c r="AZ7" s="76">
        <f t="shared" ca="1" si="29"/>
        <v>1.008134359807566</v>
      </c>
      <c r="BA7" s="76">
        <f t="shared" ca="1" si="29"/>
        <v>1.008134359807566</v>
      </c>
      <c r="BB7" s="76">
        <f t="shared" ca="1" si="29"/>
        <v>1.008134359807566</v>
      </c>
      <c r="BC7" s="76">
        <f t="shared" ca="1" si="29"/>
        <v>1.008134359807566</v>
      </c>
      <c r="BD7" s="76">
        <f t="shared" ca="1" si="29"/>
        <v>1.008134359807566</v>
      </c>
      <c r="BE7" s="76">
        <f t="shared" ca="1" si="29"/>
        <v>1.008134359807566</v>
      </c>
      <c r="BF7" s="76">
        <f t="shared" ca="1" si="29"/>
        <v>1.008134359807566</v>
      </c>
      <c r="BG7" s="76">
        <f t="shared" ca="1" si="29"/>
        <v>1.008134359807566</v>
      </c>
      <c r="BH7" s="76">
        <f t="shared" ca="1" si="29"/>
        <v>1.008134359807566</v>
      </c>
      <c r="BI7" s="76">
        <f t="shared" ca="1" si="29"/>
        <v>1.008134359807566</v>
      </c>
      <c r="BJ7" s="76">
        <f t="shared" ca="1" si="29"/>
        <v>1.0083171253540881</v>
      </c>
      <c r="BK7" s="76">
        <f t="shared" ca="1" si="29"/>
        <v>1.0083171253540881</v>
      </c>
      <c r="BL7" s="76">
        <f t="shared" ca="1" si="10"/>
        <v>0.10249963753878744</v>
      </c>
      <c r="BM7" s="77">
        <f t="shared" ca="1" si="30"/>
        <v>1.509029997583645</v>
      </c>
      <c r="BO7" s="70">
        <f t="shared" si="45"/>
        <v>4</v>
      </c>
      <c r="BP7" s="171">
        <f t="shared" ca="1" si="46"/>
        <v>0.1084</v>
      </c>
      <c r="BQ7" s="172">
        <f t="shared" ca="1" si="31"/>
        <v>8.6133443773701579E-3</v>
      </c>
      <c r="BR7" s="172">
        <f t="shared" ref="BR7:BR70" ca="1" si="50">BR6/(1+BQ7)</f>
        <v>0.96627592909811244</v>
      </c>
      <c r="BT7" s="181">
        <f t="shared" ca="1" si="47"/>
        <v>10</v>
      </c>
      <c r="BU7" s="191">
        <f t="shared" ca="1" si="12"/>
        <v>0.83333333333333337</v>
      </c>
      <c r="BV7" s="161">
        <v>46239</v>
      </c>
      <c r="BW7" s="162">
        <f ca="1">OFFSET($BV$17,1,AS7-2)</f>
        <v>12.4</v>
      </c>
      <c r="BX7" s="181">
        <f t="shared" ca="1" si="13"/>
        <v>12.4</v>
      </c>
      <c r="BY7" t="s">
        <v>109</v>
      </c>
    </row>
    <row r="8" spans="2:83">
      <c r="B8" s="83"/>
      <c r="C8" s="84"/>
      <c r="E8">
        <f t="shared" si="32"/>
        <v>5</v>
      </c>
      <c r="F8" s="64">
        <f t="shared" si="33"/>
        <v>40.333333333333343</v>
      </c>
      <c r="G8" s="55">
        <f t="shared" si="14"/>
        <v>2.6254545070425461E-4</v>
      </c>
      <c r="H8" s="78">
        <f t="shared" si="49"/>
        <v>0.9989502317054807</v>
      </c>
      <c r="I8" s="79">
        <f t="shared" ca="1" si="15"/>
        <v>298779.29927334387</v>
      </c>
      <c r="J8" s="79">
        <f t="shared" ca="1" si="16"/>
        <v>2573.4889974706521</v>
      </c>
      <c r="K8" s="80">
        <f t="shared" ca="1" si="17"/>
        <v>-19.979004634109614</v>
      </c>
      <c r="L8" s="80">
        <f t="shared" ca="1" si="18"/>
        <v>-124.49137469722662</v>
      </c>
      <c r="M8" s="80">
        <f t="shared" ca="1" si="19"/>
        <v>0</v>
      </c>
      <c r="N8" s="80">
        <f t="shared" ca="1" si="20"/>
        <v>0</v>
      </c>
      <c r="O8" s="81">
        <f t="shared" ca="1" si="2"/>
        <v>-1808.5112922709279</v>
      </c>
      <c r="P8" s="79">
        <f t="shared" ca="1" si="3"/>
        <v>299399.80659921223</v>
      </c>
      <c r="Q8" s="35"/>
      <c r="R8">
        <f t="shared" ca="1" si="21"/>
        <v>5</v>
      </c>
      <c r="S8" s="78">
        <f t="shared" ca="1" si="34"/>
        <v>40.333333333333343</v>
      </c>
      <c r="T8" s="55">
        <f t="shared" ca="1" si="22"/>
        <v>0</v>
      </c>
      <c r="U8" s="78">
        <f t="shared" ca="1" si="35"/>
        <v>1</v>
      </c>
      <c r="V8" s="79">
        <f t="shared" ca="1" si="36"/>
        <v>298779.26761479792</v>
      </c>
      <c r="W8" s="79">
        <f t="shared" ca="1" si="4"/>
        <v>2573.4887247846932</v>
      </c>
      <c r="X8" s="80">
        <f t="shared" ca="1" si="5"/>
        <v>-20</v>
      </c>
      <c r="Y8" s="80">
        <f t="shared" ca="1" si="23"/>
        <v>-124.4913615061658</v>
      </c>
      <c r="Z8" s="80">
        <f t="shared" ca="1" si="6"/>
        <v>0</v>
      </c>
      <c r="AA8" s="80">
        <f t="shared" ca="1" si="24"/>
        <v>0</v>
      </c>
      <c r="AB8" s="81">
        <f t="shared" ca="1" si="7"/>
        <v>-1808.5112922709279</v>
      </c>
      <c r="AC8" s="79">
        <f t="shared" ca="1" si="8"/>
        <v>299399.75368580554</v>
      </c>
      <c r="AD8" s="35"/>
      <c r="AE8" s="55">
        <f t="shared" ca="1" si="37"/>
        <v>2.6254545070425461E-4</v>
      </c>
      <c r="AF8" s="78">
        <f t="shared" ca="1" si="38"/>
        <v>0.99868796186666642</v>
      </c>
      <c r="AG8" s="63"/>
      <c r="AH8" s="35"/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39"/>
        <v>44</v>
      </c>
      <c r="AN8" s="66">
        <f t="shared" si="40"/>
        <v>4.1470000000000005E-3</v>
      </c>
      <c r="AO8" s="67">
        <f t="shared" si="41"/>
        <v>0.98206771058585496</v>
      </c>
      <c r="AP8" s="68">
        <f t="shared" ca="1" si="25"/>
        <v>0.65079402805670161</v>
      </c>
      <c r="AR8" s="69">
        <f t="shared" si="26"/>
        <v>1</v>
      </c>
      <c r="AS8" s="70">
        <f t="shared" si="42"/>
        <v>5</v>
      </c>
      <c r="AT8" s="71">
        <f t="shared" ca="1" si="43"/>
        <v>0.9576688123854602</v>
      </c>
      <c r="AU8" s="72">
        <f t="shared" ca="1" si="27"/>
        <v>8.6133443773701579E-3</v>
      </c>
      <c r="AV8" s="73">
        <f t="shared" ca="1" si="28"/>
        <v>1.0086133443773702</v>
      </c>
      <c r="AW8" s="74">
        <f ca="1">PRODUCT(AV$4:AV8)</f>
        <v>1.0438150366829213</v>
      </c>
      <c r="AY8" s="75">
        <f t="shared" si="44"/>
        <v>5</v>
      </c>
      <c r="AZ8" s="76">
        <f t="shared" ca="1" si="29"/>
        <v>1.0083171253540881</v>
      </c>
      <c r="BA8" s="76">
        <f t="shared" ca="1" si="29"/>
        <v>1.0083171253540881</v>
      </c>
      <c r="BB8" s="76">
        <f t="shared" ca="1" si="29"/>
        <v>1.0083171253540881</v>
      </c>
      <c r="BC8" s="76">
        <f t="shared" ca="1" si="29"/>
        <v>1.0083171253540881</v>
      </c>
      <c r="BD8" s="76">
        <f t="shared" ca="1" si="29"/>
        <v>1.0083171253540881</v>
      </c>
      <c r="BE8" s="76">
        <f t="shared" ca="1" si="29"/>
        <v>1.0083171253540881</v>
      </c>
      <c r="BF8" s="76">
        <f t="shared" ca="1" si="29"/>
        <v>1.0083171253540881</v>
      </c>
      <c r="BG8" s="76">
        <f t="shared" ca="1" si="29"/>
        <v>1.0083171253540881</v>
      </c>
      <c r="BH8" s="76">
        <f t="shared" ca="1" si="29"/>
        <v>1.0083171253540881</v>
      </c>
      <c r="BI8" s="76">
        <f t="shared" ca="1" si="29"/>
        <v>1.0083171253540881</v>
      </c>
      <c r="BJ8" s="76">
        <f t="shared" ca="1" si="29"/>
        <v>1.0083171253540881</v>
      </c>
      <c r="BK8" s="76">
        <f t="shared" ca="1" si="29"/>
        <v>1.0083171253540881</v>
      </c>
      <c r="BL8" s="76">
        <f t="shared" ca="1" si="10"/>
        <v>0.10450000000000159</v>
      </c>
      <c r="BM8" s="77">
        <f t="shared" ca="1" si="30"/>
        <v>1.6667236323311383</v>
      </c>
      <c r="BO8" s="70">
        <f t="shared" si="45"/>
        <v>5</v>
      </c>
      <c r="BP8" s="171">
        <f t="shared" ca="1" si="46"/>
        <v>0.1084</v>
      </c>
      <c r="BQ8" s="172">
        <f t="shared" ca="1" si="31"/>
        <v>8.6133443773701579E-3</v>
      </c>
      <c r="BR8" s="172">
        <f t="shared" ca="1" si="50"/>
        <v>0.95802413728187075</v>
      </c>
      <c r="BT8" s="181">
        <f t="shared" ca="1" si="47"/>
        <v>19</v>
      </c>
      <c r="BU8" s="191">
        <f t="shared" ca="1" si="12"/>
        <v>1.5833333333333333</v>
      </c>
      <c r="BV8" s="161">
        <v>46512</v>
      </c>
      <c r="BW8" s="162">
        <f t="shared" ca="1" si="48"/>
        <v>10.210000000000001</v>
      </c>
      <c r="BX8" s="181">
        <f t="shared" ca="1" si="13"/>
        <v>10.210000000000001</v>
      </c>
      <c r="BY8" t="s">
        <v>110</v>
      </c>
    </row>
    <row r="9" spans="2:83">
      <c r="B9" s="83"/>
      <c r="C9" s="84"/>
      <c r="D9" s="147" t="s">
        <v>95</v>
      </c>
      <c r="E9">
        <f t="shared" si="32"/>
        <v>6</v>
      </c>
      <c r="F9" s="64">
        <f t="shared" si="33"/>
        <v>40.416666666666679</v>
      </c>
      <c r="G9" s="55">
        <f t="shared" si="14"/>
        <v>2.6254545070425461E-4</v>
      </c>
      <c r="H9" s="78">
        <f t="shared" si="49"/>
        <v>0.99868796186666642</v>
      </c>
      <c r="I9" s="79">
        <f t="shared" ca="1" si="15"/>
        <v>299321.20054204785</v>
      </c>
      <c r="J9" s="79">
        <f t="shared" ca="1" si="16"/>
        <v>2819.9554146337991</v>
      </c>
      <c r="K9" s="80">
        <f t="shared" ca="1" si="17"/>
        <v>-19.973759237333329</v>
      </c>
      <c r="L9" s="80">
        <f t="shared" ca="1" si="18"/>
        <v>-124.71716689251994</v>
      </c>
      <c r="M9" s="80">
        <f t="shared" ca="1" si="19"/>
        <v>0</v>
      </c>
      <c r="N9" s="80">
        <f t="shared" ca="1" si="20"/>
        <v>0</v>
      </c>
      <c r="O9" s="81">
        <f t="shared" ca="1" si="2"/>
        <v>-1808.5112922709279</v>
      </c>
      <c r="P9" s="79">
        <f t="shared" ca="1" si="3"/>
        <v>300187.95373828086</v>
      </c>
      <c r="Q9" s="35"/>
      <c r="R9">
        <f t="shared" ca="1" si="21"/>
        <v>6</v>
      </c>
      <c r="S9" s="78">
        <f t="shared" ca="1" si="34"/>
        <v>40.416666666666679</v>
      </c>
      <c r="T9" s="55">
        <f t="shared" ca="1" si="22"/>
        <v>0</v>
      </c>
      <c r="U9" s="78">
        <f t="shared" ca="1" si="35"/>
        <v>1</v>
      </c>
      <c r="V9" s="79">
        <f t="shared" ca="1" si="36"/>
        <v>299321.14764253335</v>
      </c>
      <c r="W9" s="79">
        <f t="shared" ca="1" si="4"/>
        <v>2819.9549162585686</v>
      </c>
      <c r="X9" s="80">
        <f t="shared" ca="1" si="5"/>
        <v>-20</v>
      </c>
      <c r="Y9" s="80">
        <f t="shared" ca="1" si="23"/>
        <v>-124.71714485105556</v>
      </c>
      <c r="Z9" s="80">
        <f t="shared" ca="1" si="6"/>
        <v>0</v>
      </c>
      <c r="AA9" s="80">
        <f t="shared" ca="1" si="24"/>
        <v>0</v>
      </c>
      <c r="AB9" s="81">
        <f t="shared" ca="1" si="7"/>
        <v>-1808.5112922709279</v>
      </c>
      <c r="AC9" s="79">
        <f t="shared" ca="1" si="8"/>
        <v>300187.87412166997</v>
      </c>
      <c r="AD9" s="35"/>
      <c r="AE9" s="55">
        <f t="shared" ca="1" si="37"/>
        <v>2.6254545070425461E-4</v>
      </c>
      <c r="AF9" s="78">
        <f t="shared" ca="1" si="38"/>
        <v>0.9984257608856052</v>
      </c>
      <c r="AG9" s="85"/>
      <c r="AH9" s="86"/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39"/>
        <v>45</v>
      </c>
      <c r="AN9" s="66">
        <f t="shared" si="40"/>
        <v>4.4880000000000007E-3</v>
      </c>
      <c r="AO9" s="67">
        <f t="shared" si="41"/>
        <v>0.97766019070074561</v>
      </c>
      <c r="AP9" s="68">
        <f t="shared" ca="1" si="25"/>
        <v>0.58657606560324327</v>
      </c>
      <c r="AR9" s="69">
        <f t="shared" si="26"/>
        <v>1</v>
      </c>
      <c r="AS9" s="70">
        <f t="shared" si="42"/>
        <v>6</v>
      </c>
      <c r="AT9" s="71">
        <f t="shared" ca="1" si="43"/>
        <v>0.94864645330089903</v>
      </c>
      <c r="AU9" s="72">
        <f t="shared" ca="1" si="27"/>
        <v>9.4211683286284931E-3</v>
      </c>
      <c r="AV9" s="73">
        <f t="shared" ca="1" si="28"/>
        <v>1.0094211683286285</v>
      </c>
      <c r="AW9" s="74">
        <f ca="1">PRODUCT(AV$4:AV9)</f>
        <v>1.0536489938474647</v>
      </c>
      <c r="AY9" s="75">
        <f t="shared" si="44"/>
        <v>6</v>
      </c>
      <c r="AZ9" s="76">
        <f t="shared" ca="1" si="29"/>
        <v>1.0083171253540881</v>
      </c>
      <c r="BA9" s="76">
        <f t="shared" ca="1" si="29"/>
        <v>1.0083171253540881</v>
      </c>
      <c r="BB9" s="76">
        <f t="shared" ca="1" si="29"/>
        <v>1.0083171253540881</v>
      </c>
      <c r="BC9" s="76">
        <f t="shared" ca="1" si="29"/>
        <v>1.0083171253540881</v>
      </c>
      <c r="BD9" s="76">
        <f t="shared" ca="1" si="29"/>
        <v>1.0083171253540881</v>
      </c>
      <c r="BE9" s="76">
        <f t="shared" ca="1" si="29"/>
        <v>1.0083171253540881</v>
      </c>
      <c r="BF9" s="76">
        <f t="shared" ca="1" si="29"/>
        <v>1.0083171253540881</v>
      </c>
      <c r="BG9" s="76">
        <f t="shared" ca="1" si="29"/>
        <v>1.0083171253540881</v>
      </c>
      <c r="BH9" s="76">
        <f t="shared" ca="1" si="29"/>
        <v>1.0083171253540881</v>
      </c>
      <c r="BI9" s="76">
        <f t="shared" ca="1" si="29"/>
        <v>1.0083171253540881</v>
      </c>
      <c r="BJ9" s="76">
        <f t="shared" ca="1" si="29"/>
        <v>1.0086436717728522</v>
      </c>
      <c r="BK9" s="76">
        <f t="shared" ca="1" si="29"/>
        <v>1.0086436717728522</v>
      </c>
      <c r="BL9" s="76">
        <f t="shared" ca="1" si="10"/>
        <v>0.10521550688280668</v>
      </c>
      <c r="BM9" s="77">
        <f t="shared" ca="1" si="30"/>
        <v>1.8420888041404118</v>
      </c>
      <c r="BO9" s="70">
        <f t="shared" si="45"/>
        <v>6</v>
      </c>
      <c r="BP9" s="171">
        <f t="shared" ca="1" si="46"/>
        <v>0.1191</v>
      </c>
      <c r="BQ9" s="172">
        <f t="shared" ca="1" si="31"/>
        <v>9.4211683286284931E-3</v>
      </c>
      <c r="BR9" s="172">
        <f t="shared" ca="1" si="50"/>
        <v>0.94908266969290977</v>
      </c>
      <c r="BT9" s="181">
        <f t="shared" ca="1" si="47"/>
        <v>47</v>
      </c>
      <c r="BU9" s="191">
        <f t="shared" ca="1" si="12"/>
        <v>3.9166666666666665</v>
      </c>
      <c r="BV9" s="161">
        <v>47366</v>
      </c>
      <c r="BW9" s="162">
        <f ca="1">OFFSET($BV$17,1,AS9-2)</f>
        <v>10.45</v>
      </c>
      <c r="BX9" s="181">
        <f t="shared" ref="BX9" ca="1" si="51">BW9</f>
        <v>10.45</v>
      </c>
      <c r="BY9" t="s">
        <v>110</v>
      </c>
    </row>
    <row r="10" spans="2:83">
      <c r="B10" s="94" t="str">
        <f>"Retirement Annuity per "&amp;IF($C$5="Annual", "Annum", "Month")&amp; " starting at "&amp;ROUND(C3,0)</f>
        <v>Retirement Annuity per Month starting at 40</v>
      </c>
      <c r="C10" s="95">
        <f>SolveLifeAnnuity/IF($C$5="Monthly",12,1)</f>
        <v>1808.5112922709279</v>
      </c>
      <c r="D10" s="96">
        <f>C10*IF($C$5="Monthly",12,1)</f>
        <v>21702.135507251136</v>
      </c>
      <c r="E10">
        <f t="shared" si="32"/>
        <v>7</v>
      </c>
      <c r="F10" s="64">
        <f t="shared" si="33"/>
        <v>40.500000000000014</v>
      </c>
      <c r="G10" s="55">
        <f t="shared" si="14"/>
        <v>2.7909468449061059E-4</v>
      </c>
      <c r="H10" s="78">
        <f t="shared" si="49"/>
        <v>0.99840923336504472</v>
      </c>
      <c r="I10" s="79">
        <f t="shared" ca="1" si="15"/>
        <v>300104.17287604441</v>
      </c>
      <c r="J10" s="79">
        <f t="shared" ca="1" si="16"/>
        <v>2827.3319287890395</v>
      </c>
      <c r="K10" s="80">
        <f t="shared" ca="1" si="17"/>
        <v>-19.968184667300896</v>
      </c>
      <c r="L10" s="80">
        <f t="shared" ca="1" si="18"/>
        <v>-125.04340536501851</v>
      </c>
      <c r="M10" s="80">
        <f t="shared" ca="1" si="19"/>
        <v>0</v>
      </c>
      <c r="N10" s="80">
        <f t="shared" ca="1" si="20"/>
        <v>0</v>
      </c>
      <c r="O10" s="81">
        <f t="shared" ca="1" si="2"/>
        <v>-1808.5112922709279</v>
      </c>
      <c r="P10" s="79">
        <f t="shared" ca="1" si="3"/>
        <v>300977.98192253022</v>
      </c>
      <c r="Q10" s="35"/>
      <c r="R10">
        <f t="shared" ca="1" si="21"/>
        <v>7</v>
      </c>
      <c r="S10" s="78">
        <f t="shared" ca="1" si="34"/>
        <v>40.500000000000014</v>
      </c>
      <c r="T10" s="55">
        <f t="shared" ca="1" si="22"/>
        <v>0</v>
      </c>
      <c r="U10" s="78">
        <f t="shared" ca="1" si="35"/>
        <v>1</v>
      </c>
      <c r="V10" s="79">
        <f t="shared" ca="1" si="36"/>
        <v>300104.09328165406</v>
      </c>
      <c r="W10" s="79">
        <f t="shared" ca="1" si="4"/>
        <v>2827.3311789168902</v>
      </c>
      <c r="X10" s="80">
        <f t="shared" ca="1" si="5"/>
        <v>-20</v>
      </c>
      <c r="Y10" s="80">
        <f t="shared" ca="1" si="23"/>
        <v>-125.04337220068921</v>
      </c>
      <c r="Z10" s="80">
        <f t="shared" ca="1" si="6"/>
        <v>0</v>
      </c>
      <c r="AA10" s="80">
        <f t="shared" ca="1" si="24"/>
        <v>0</v>
      </c>
      <c r="AB10" s="81">
        <f t="shared" ca="1" si="7"/>
        <v>-1808.5112922709279</v>
      </c>
      <c r="AC10" s="79">
        <f t="shared" ca="1" si="8"/>
        <v>300977.86979609937</v>
      </c>
      <c r="AD10" s="35"/>
      <c r="AE10" s="55">
        <f t="shared" ca="1" si="37"/>
        <v>2.7909468449061059E-4</v>
      </c>
      <c r="AF10" s="78">
        <f t="shared" ca="1" si="38"/>
        <v>0.99814710556288355</v>
      </c>
      <c r="AG10" s="88" t="s">
        <v>91</v>
      </c>
      <c r="AH10" s="89" t="str">
        <f>TEXT(SUM(AO:AO),"##0,00")&amp;" "&amp;"Years"</f>
        <v>33,25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39"/>
        <v>46</v>
      </c>
      <c r="AN10" s="66">
        <f t="shared" si="40"/>
        <v>4.8730000000000006E-3</v>
      </c>
      <c r="AO10" s="67">
        <f t="shared" si="41"/>
        <v>0.97289605259146084</v>
      </c>
      <c r="AP10" s="68">
        <f t="shared" ca="1" si="25"/>
        <v>0.52814829035642008</v>
      </c>
      <c r="AR10" s="69">
        <f t="shared" si="26"/>
        <v>1</v>
      </c>
      <c r="AS10" s="70">
        <f t="shared" si="42"/>
        <v>7</v>
      </c>
      <c r="AT10" s="71">
        <f t="shared" ca="1" si="43"/>
        <v>0.93970909537999481</v>
      </c>
      <c r="AU10" s="72">
        <f t="shared" ca="1" si="27"/>
        <v>9.4211683286284931E-3</v>
      </c>
      <c r="AV10" s="73">
        <f t="shared" ca="1" si="28"/>
        <v>1.0094211683286285</v>
      </c>
      <c r="AW10" s="74">
        <f ca="1">PRODUCT(AV$4:AV10)</f>
        <v>1.0635755983777917</v>
      </c>
      <c r="AY10" s="75">
        <f t="shared" si="44"/>
        <v>7</v>
      </c>
      <c r="AZ10" s="76">
        <f t="shared" ca="1" si="29"/>
        <v>1.0086436717728522</v>
      </c>
      <c r="BA10" s="76">
        <f t="shared" ca="1" si="29"/>
        <v>1.0086436717728522</v>
      </c>
      <c r="BB10" s="76">
        <f t="shared" ca="1" si="29"/>
        <v>1.0086436717728522</v>
      </c>
      <c r="BC10" s="76">
        <f t="shared" ca="1" si="29"/>
        <v>1.0086436717728522</v>
      </c>
      <c r="BD10" s="76">
        <f t="shared" ca="1" si="29"/>
        <v>1.0086436717728522</v>
      </c>
      <c r="BE10" s="76">
        <f t="shared" ca="1" si="29"/>
        <v>1.0086436717728522</v>
      </c>
      <c r="BF10" s="76">
        <f t="shared" ca="1" si="29"/>
        <v>1.0086436717728522</v>
      </c>
      <c r="BG10" s="76">
        <f t="shared" ca="1" si="29"/>
        <v>1.0086436717728522</v>
      </c>
      <c r="BH10" s="76">
        <f t="shared" ca="1" si="29"/>
        <v>1.0086436717728522</v>
      </c>
      <c r="BI10" s="76">
        <f t="shared" ca="1" si="29"/>
        <v>1.0086436717728522</v>
      </c>
      <c r="BJ10" s="76">
        <f t="shared" ca="1" si="29"/>
        <v>1.0086436717728522</v>
      </c>
      <c r="BK10" s="76">
        <f t="shared" ca="1" si="29"/>
        <v>1.0086436717728522</v>
      </c>
      <c r="BL10" s="76">
        <f t="shared" ca="1" si="10"/>
        <v>0.10879999999999979</v>
      </c>
      <c r="BM10" s="77">
        <f t="shared" ca="1" si="30"/>
        <v>2.0425080660308881</v>
      </c>
      <c r="BO10" s="70">
        <f t="shared" si="45"/>
        <v>7</v>
      </c>
      <c r="BP10" s="171">
        <f t="shared" ca="1" si="46"/>
        <v>0.1191</v>
      </c>
      <c r="BQ10" s="172">
        <f t="shared" ca="1" si="31"/>
        <v>9.4211683286284931E-3</v>
      </c>
      <c r="BR10" s="172">
        <f t="shared" ca="1" si="50"/>
        <v>0.94022465495188146</v>
      </c>
      <c r="BT10" s="181">
        <f t="shared" ca="1" si="47"/>
        <v>71</v>
      </c>
      <c r="BU10" s="191">
        <f t="shared" ca="1" si="12"/>
        <v>5.916666666666667</v>
      </c>
      <c r="BV10" s="161">
        <v>48101</v>
      </c>
      <c r="BW10" s="162">
        <f ca="1">OFFSET($BV$17,1,AS10-2)</f>
        <v>10.88</v>
      </c>
      <c r="BX10" s="181">
        <f ca="1">BW10</f>
        <v>10.88</v>
      </c>
      <c r="BY10" t="s">
        <v>110</v>
      </c>
    </row>
    <row r="11" spans="2:83">
      <c r="B11" s="212" t="s">
        <v>93</v>
      </c>
      <c r="C11" s="212"/>
      <c r="D11" s="146">
        <f>C10/C4*IF(C5="Annual",1,12)</f>
        <v>7.2612163194071461E-2</v>
      </c>
      <c r="E11">
        <f t="shared" si="32"/>
        <v>8</v>
      </c>
      <c r="F11" s="64">
        <f t="shared" si="33"/>
        <v>40.58333333333335</v>
      </c>
      <c r="G11" s="55">
        <f t="shared" si="14"/>
        <v>2.7909468449061059E-4</v>
      </c>
      <c r="H11" s="78">
        <f t="shared" si="49"/>
        <v>0.99813058265506616</v>
      </c>
      <c r="I11" s="79">
        <f t="shared" ca="1" si="15"/>
        <v>300893.98056762695</v>
      </c>
      <c r="J11" s="79">
        <f t="shared" ca="1" si="16"/>
        <v>2834.772839998684</v>
      </c>
      <c r="K11" s="80">
        <f t="shared" ca="1" si="17"/>
        <v>-19.962611653101323</v>
      </c>
      <c r="L11" s="80">
        <f t="shared" ca="1" si="18"/>
        <v>-125.3724919031779</v>
      </c>
      <c r="M11" s="80">
        <f t="shared" ca="1" si="19"/>
        <v>0</v>
      </c>
      <c r="N11" s="80">
        <f t="shared" ca="1" si="20"/>
        <v>0</v>
      </c>
      <c r="O11" s="81">
        <f t="shared" ca="1" si="2"/>
        <v>-1808.5112922709279</v>
      </c>
      <c r="P11" s="79">
        <f t="shared" ca="1" si="3"/>
        <v>301774.90701179847</v>
      </c>
      <c r="Q11" s="35"/>
      <c r="R11">
        <f t="shared" ca="1" si="21"/>
        <v>8</v>
      </c>
      <c r="S11" s="78">
        <f t="shared" ca="1" si="34"/>
        <v>40.58333333333335</v>
      </c>
      <c r="T11" s="55">
        <f t="shared" ca="1" si="22"/>
        <v>0</v>
      </c>
      <c r="U11" s="78">
        <f t="shared" ca="1" si="35"/>
        <v>1</v>
      </c>
      <c r="V11" s="79">
        <f t="shared" ca="1" si="36"/>
        <v>300893.86847248999</v>
      </c>
      <c r="W11" s="79">
        <f t="shared" ca="1" si="4"/>
        <v>2834.7717839315301</v>
      </c>
      <c r="X11" s="80">
        <f t="shared" ca="1" si="5"/>
        <v>-20</v>
      </c>
      <c r="Y11" s="80">
        <f t="shared" ca="1" si="23"/>
        <v>-125.37244519687084</v>
      </c>
      <c r="Z11" s="80">
        <f t="shared" ca="1" si="6"/>
        <v>0</v>
      </c>
      <c r="AA11" s="80">
        <f t="shared" ca="1" si="24"/>
        <v>0</v>
      </c>
      <c r="AB11" s="81">
        <f t="shared" ca="1" si="7"/>
        <v>-1808.5112922709279</v>
      </c>
      <c r="AC11" s="79">
        <f t="shared" ca="1" si="8"/>
        <v>301774.75651895377</v>
      </c>
      <c r="AD11" s="35"/>
      <c r="AE11" s="55">
        <f t="shared" ca="1" si="37"/>
        <v>2.7909468449061059E-4</v>
      </c>
      <c r="AF11" s="78">
        <f t="shared" ca="1" si="38"/>
        <v>0.99786852801138126</v>
      </c>
      <c r="AG11" s="92" t="s">
        <v>38</v>
      </c>
      <c r="AH11" s="93">
        <f ca="1">-SUM(L4:L1803)+$C$14*C4</f>
        <v>156726.08915151996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39"/>
        <v>47</v>
      </c>
      <c r="AN11" s="66">
        <f t="shared" si="40"/>
        <v>5.3020000000000003E-3</v>
      </c>
      <c r="AO11" s="67">
        <f t="shared" si="41"/>
        <v>0.96773775772062087</v>
      </c>
      <c r="AP11" s="68">
        <f t="shared" ca="1" si="25"/>
        <v>0.4737987446978269</v>
      </c>
      <c r="AR11" s="69">
        <f t="shared" si="26"/>
        <v>1</v>
      </c>
      <c r="AS11" s="70">
        <f t="shared" si="42"/>
        <v>8</v>
      </c>
      <c r="AT11" s="71">
        <f t="shared" ca="1" si="43"/>
        <v>0.93085593781247666</v>
      </c>
      <c r="AU11" s="72">
        <f t="shared" ca="1" si="27"/>
        <v>9.4211683286284931E-3</v>
      </c>
      <c r="AV11" s="73">
        <f t="shared" ca="1" si="28"/>
        <v>1.0094211683286285</v>
      </c>
      <c r="AW11" s="74">
        <f ca="1">PRODUCT(AV$4:AV11)</f>
        <v>1.0735957231203306</v>
      </c>
      <c r="AY11" s="75">
        <f t="shared" si="44"/>
        <v>8</v>
      </c>
      <c r="AZ11" s="76">
        <f t="shared" ca="1" si="29"/>
        <v>1.0086436717728522</v>
      </c>
      <c r="BA11" s="76">
        <f t="shared" ca="1" si="29"/>
        <v>1.0086436717728522</v>
      </c>
      <c r="BB11" s="76">
        <f t="shared" ca="1" si="29"/>
        <v>1.0086436717728522</v>
      </c>
      <c r="BC11" s="76">
        <f t="shared" ca="1" si="29"/>
        <v>1.0086436717728522</v>
      </c>
      <c r="BD11" s="76">
        <f t="shared" ca="1" si="29"/>
        <v>1.0086436717728522</v>
      </c>
      <c r="BE11" s="76">
        <f t="shared" ca="1" si="29"/>
        <v>1.0086436717728522</v>
      </c>
      <c r="BF11" s="76">
        <f t="shared" ca="1" si="29"/>
        <v>1.0086436717728522</v>
      </c>
      <c r="BG11" s="76">
        <f t="shared" ca="1" si="29"/>
        <v>1.0086436717728522</v>
      </c>
      <c r="BH11" s="76">
        <f t="shared" ca="1" si="29"/>
        <v>1.0086436717728522</v>
      </c>
      <c r="BI11" s="76">
        <f t="shared" ca="1" si="29"/>
        <v>1.0086436717728522</v>
      </c>
      <c r="BJ11" s="76">
        <f t="shared" ca="1" si="29"/>
        <v>1.0086436717728522</v>
      </c>
      <c r="BK11" s="76">
        <f t="shared" ca="1" si="29"/>
        <v>1.0086436717728522</v>
      </c>
      <c r="BL11" s="76">
        <f t="shared" ca="1" si="10"/>
        <v>0.10879999999999979</v>
      </c>
      <c r="BM11" s="77">
        <f t="shared" ca="1" si="30"/>
        <v>2.2647329436150483</v>
      </c>
      <c r="BO11" s="70">
        <f t="shared" si="45"/>
        <v>8</v>
      </c>
      <c r="BP11" s="171">
        <f t="shared" ca="1" si="46"/>
        <v>0.1191</v>
      </c>
      <c r="BQ11" s="172">
        <f t="shared" ca="1" si="31"/>
        <v>9.4211683286284931E-3</v>
      </c>
      <c r="BR11" s="172">
        <f t="shared" ca="1" si="50"/>
        <v>0.93144931417346766</v>
      </c>
      <c r="BT11" s="181">
        <f t="shared" ca="1" si="47"/>
        <v>116</v>
      </c>
      <c r="BU11" s="191">
        <f t="shared" ca="1" si="12"/>
        <v>9.6666666666666661</v>
      </c>
      <c r="BV11" s="161">
        <v>49466</v>
      </c>
      <c r="BW11" s="162">
        <f ca="1">OFFSET($BV$17,1,AS11-2)</f>
        <v>11.2</v>
      </c>
      <c r="BX11" s="181">
        <f t="shared" ref="BX11:BX13" ca="1" si="52">BW11</f>
        <v>11.2</v>
      </c>
      <c r="BY11" t="s">
        <v>110</v>
      </c>
    </row>
    <row r="12" spans="2:83">
      <c r="C12" s="153"/>
      <c r="E12">
        <f t="shared" si="32"/>
        <v>9</v>
      </c>
      <c r="F12" s="64">
        <f t="shared" si="33"/>
        <v>40.666666666666686</v>
      </c>
      <c r="G12" s="55">
        <f t="shared" si="14"/>
        <v>2.7909468449061059E-4</v>
      </c>
      <c r="H12" s="78">
        <f t="shared" si="49"/>
        <v>0.99785200971501964</v>
      </c>
      <c r="I12" s="79">
        <f t="shared" ca="1" si="15"/>
        <v>301690.6832393388</v>
      </c>
      <c r="J12" s="79">
        <f t="shared" ca="1" si="16"/>
        <v>2842.2787099767497</v>
      </c>
      <c r="K12" s="80">
        <f t="shared" ca="1" si="17"/>
        <v>-19.957040194300394</v>
      </c>
      <c r="L12" s="80">
        <f t="shared" ca="1" si="18"/>
        <v>-125.70445134972451</v>
      </c>
      <c r="M12" s="80">
        <f t="shared" ca="1" si="19"/>
        <v>0</v>
      </c>
      <c r="N12" s="80">
        <f t="shared" ca="1" si="20"/>
        <v>0</v>
      </c>
      <c r="O12" s="81">
        <f t="shared" ca="1" si="2"/>
        <v>-1808.5112922709279</v>
      </c>
      <c r="P12" s="79">
        <f t="shared" ca="1" si="3"/>
        <v>302578.78916550061</v>
      </c>
      <c r="Q12" s="35"/>
      <c r="R12">
        <f t="shared" ca="1" si="21"/>
        <v>9</v>
      </c>
      <c r="S12" s="78">
        <f t="shared" ca="1" si="34"/>
        <v>40.666666666666686</v>
      </c>
      <c r="T12" s="55">
        <f t="shared" ca="1" si="22"/>
        <v>0</v>
      </c>
      <c r="U12" s="78">
        <f t="shared" ca="1" si="35"/>
        <v>1</v>
      </c>
      <c r="V12" s="79">
        <f t="shared" ca="1" si="36"/>
        <v>301690.53278849588</v>
      </c>
      <c r="W12" s="79">
        <f t="shared" ca="1" si="4"/>
        <v>2842.2772925540335</v>
      </c>
      <c r="X12" s="80">
        <f t="shared" ca="1" si="5"/>
        <v>-20</v>
      </c>
      <c r="Y12" s="80">
        <f t="shared" ca="1" si="23"/>
        <v>-125.7043886618733</v>
      </c>
      <c r="Z12" s="80">
        <f t="shared" ca="1" si="6"/>
        <v>0</v>
      </c>
      <c r="AA12" s="80">
        <f t="shared" ca="1" si="24"/>
        <v>0</v>
      </c>
      <c r="AB12" s="81">
        <f t="shared" ca="1" si="7"/>
        <v>-1808.5112922709279</v>
      </c>
      <c r="AC12" s="79">
        <f t="shared" ca="1" si="8"/>
        <v>302578.59440011712</v>
      </c>
      <c r="AD12" s="35"/>
      <c r="AE12" s="55">
        <f t="shared" ca="1" si="37"/>
        <v>2.7909468449061059E-4</v>
      </c>
      <c r="AF12" s="78">
        <f t="shared" ca="1" si="38"/>
        <v>0.9975900282093928</v>
      </c>
      <c r="AG12" s="97" t="s">
        <v>43</v>
      </c>
      <c r="AH12" s="98">
        <f ca="1">-SUMPRODUCT(L4:L1803,AT4:AT1803)+$C$14*C4</f>
        <v>18077.525749477711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39"/>
        <v>48</v>
      </c>
      <c r="AN12" s="66">
        <f t="shared" si="40"/>
        <v>5.7860000000000003E-3</v>
      </c>
      <c r="AO12" s="67">
        <f t="shared" si="41"/>
        <v>0.96213842705444941</v>
      </c>
      <c r="AP12" s="68">
        <f t="shared" ca="1" si="25"/>
        <v>0.42483526800234972</v>
      </c>
      <c r="AR12" s="69">
        <f t="shared" si="26"/>
        <v>1</v>
      </c>
      <c r="AS12" s="70">
        <f t="shared" si="42"/>
        <v>9</v>
      </c>
      <c r="AT12" s="71">
        <f t="shared" ca="1" si="43"/>
        <v>0.92208618733264203</v>
      </c>
      <c r="AU12" s="72">
        <f t="shared" ca="1" si="27"/>
        <v>9.4211683286284931E-3</v>
      </c>
      <c r="AV12" s="73">
        <f t="shared" ca="1" si="28"/>
        <v>1.0094211683286285</v>
      </c>
      <c r="AW12" s="74">
        <f ca="1">PRODUCT(AV$4:AV12)</f>
        <v>1.0837102491447428</v>
      </c>
      <c r="AY12" s="75">
        <f t="shared" si="44"/>
        <v>9</v>
      </c>
      <c r="AZ12" s="76">
        <f t="shared" ca="1" si="29"/>
        <v>1.0086436717728522</v>
      </c>
      <c r="BA12" s="76">
        <f t="shared" ca="1" si="29"/>
        <v>1.0086436717728522</v>
      </c>
      <c r="BB12" s="76">
        <f t="shared" ca="1" si="29"/>
        <v>1.0086436717728522</v>
      </c>
      <c r="BC12" s="76">
        <f t="shared" ca="1" si="29"/>
        <v>1.0086436717728522</v>
      </c>
      <c r="BD12" s="76">
        <f t="shared" ca="1" si="29"/>
        <v>1.0086436717728522</v>
      </c>
      <c r="BE12" s="76">
        <f t="shared" ca="1" si="29"/>
        <v>1.0086436717728522</v>
      </c>
      <c r="BF12" s="76">
        <f t="shared" ca="1" si="29"/>
        <v>1.0086436717728522</v>
      </c>
      <c r="BG12" s="76">
        <f t="shared" ca="1" si="29"/>
        <v>1.0086436717728522</v>
      </c>
      <c r="BH12" s="76">
        <f t="shared" ca="1" si="29"/>
        <v>1.0086436717728522</v>
      </c>
      <c r="BI12" s="76">
        <f t="shared" ca="1" si="29"/>
        <v>1.0086436717728522</v>
      </c>
      <c r="BJ12" s="76">
        <f t="shared" ca="1" si="29"/>
        <v>1.0086436717728522</v>
      </c>
      <c r="BK12" s="76">
        <f t="shared" ca="1" si="29"/>
        <v>1.0086436717728522</v>
      </c>
      <c r="BL12" s="76">
        <f t="shared" ca="1" si="10"/>
        <v>0.10879999999999979</v>
      </c>
      <c r="BM12" s="77">
        <f t="shared" ca="1" si="30"/>
        <v>2.5111358878803651</v>
      </c>
      <c r="BO12" s="70">
        <f t="shared" si="45"/>
        <v>9</v>
      </c>
      <c r="BP12" s="171">
        <f t="shared" ca="1" si="46"/>
        <v>0.1191</v>
      </c>
      <c r="BQ12" s="172">
        <f t="shared" ca="1" si="31"/>
        <v>9.4211683286284931E-3</v>
      </c>
      <c r="BR12" s="172">
        <f t="shared" ca="1" si="50"/>
        <v>0.92275587574187246</v>
      </c>
      <c r="BT12" s="181">
        <f t="shared" ca="1" si="47"/>
        <v>176</v>
      </c>
      <c r="BU12" s="191">
        <f t="shared" ca="1" si="12"/>
        <v>14.666666666666666</v>
      </c>
      <c r="BV12" s="161">
        <v>51300</v>
      </c>
      <c r="BW12" s="162">
        <f ca="1">OFFSET($BV$17,1,AS12-2)</f>
        <v>11.35</v>
      </c>
      <c r="BX12" s="181">
        <f t="shared" ca="1" si="52"/>
        <v>11.35</v>
      </c>
      <c r="BY12" t="s">
        <v>110</v>
      </c>
    </row>
    <row r="13" spans="2:83">
      <c r="C13" s="153">
        <f ca="1">SUM(AB4:AB784)</f>
        <v>-723007.07489647658</v>
      </c>
      <c r="E13">
        <f t="shared" si="32"/>
        <v>10</v>
      </c>
      <c r="F13" s="64">
        <f t="shared" si="33"/>
        <v>40.750000000000021</v>
      </c>
      <c r="G13" s="55">
        <f t="shared" si="14"/>
        <v>2.7909468449061059E-4</v>
      </c>
      <c r="H13" s="78">
        <f t="shared" si="49"/>
        <v>0.99757351452319987</v>
      </c>
      <c r="I13" s="79">
        <f t="shared" ca="1" si="15"/>
        <v>302494.34103380493</v>
      </c>
      <c r="J13" s="79">
        <f t="shared" ca="1" si="16"/>
        <v>2961.0400742653778</v>
      </c>
      <c r="K13" s="80">
        <f t="shared" ca="1" si="17"/>
        <v>-19.951470290463998</v>
      </c>
      <c r="L13" s="80">
        <f t="shared" ca="1" si="18"/>
        <v>-126.03930876408539</v>
      </c>
      <c r="M13" s="80">
        <f t="shared" ca="1" si="19"/>
        <v>0</v>
      </c>
      <c r="N13" s="80">
        <f t="shared" ca="1" si="20"/>
        <v>0</v>
      </c>
      <c r="O13" s="81">
        <f t="shared" ca="1" si="2"/>
        <v>-1808.5112922709279</v>
      </c>
      <c r="P13" s="79">
        <f t="shared" ca="1" si="3"/>
        <v>303500.87903674482</v>
      </c>
      <c r="Q13" s="35"/>
      <c r="R13">
        <f t="shared" ca="1" si="21"/>
        <v>10</v>
      </c>
      <c r="S13" s="78">
        <f t="shared" ca="1" si="34"/>
        <v>40.750000000000021</v>
      </c>
      <c r="T13" s="55">
        <f t="shared" ca="1" si="22"/>
        <v>0</v>
      </c>
      <c r="U13" s="78">
        <f t="shared" ca="1" si="35"/>
        <v>1</v>
      </c>
      <c r="V13" s="79">
        <f t="shared" ca="1" si="36"/>
        <v>302494.14632277942</v>
      </c>
      <c r="W13" s="79">
        <f t="shared" ca="1" si="4"/>
        <v>2961.0381682887323</v>
      </c>
      <c r="X13" s="80">
        <f t="shared" ca="1" si="5"/>
        <v>-20</v>
      </c>
      <c r="Y13" s="80">
        <f t="shared" ca="1" si="23"/>
        <v>-126.03922763449143</v>
      </c>
      <c r="Z13" s="80">
        <f t="shared" ca="1" si="6"/>
        <v>0</v>
      </c>
      <c r="AA13" s="80">
        <f t="shared" ca="1" si="24"/>
        <v>0</v>
      </c>
      <c r="AB13" s="81">
        <f t="shared" ca="1" si="7"/>
        <v>-1808.5112922709279</v>
      </c>
      <c r="AC13" s="79">
        <f t="shared" ca="1" si="8"/>
        <v>303500.63397116272</v>
      </c>
      <c r="AD13" s="35"/>
      <c r="AE13" s="55">
        <f t="shared" ca="1" si="37"/>
        <v>2.7909468449061059E-4</v>
      </c>
      <c r="AF13" s="78">
        <f t="shared" ca="1" si="38"/>
        <v>0.99731160613521874</v>
      </c>
      <c r="AG13" s="100" t="s">
        <v>57</v>
      </c>
      <c r="AH13" s="101">
        <f ca="1">AH12/C4</f>
        <v>6.0484750425944082E-2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39"/>
        <v>49</v>
      </c>
      <c r="AN13" s="66">
        <f t="shared" si="40"/>
        <v>6.314000000000001E-3</v>
      </c>
      <c r="AO13" s="67">
        <f t="shared" si="41"/>
        <v>0.95606348502602756</v>
      </c>
      <c r="AP13" s="68">
        <f t="shared" ca="1" si="25"/>
        <v>0.38072948964662962</v>
      </c>
      <c r="AR13" s="69">
        <f t="shared" si="26"/>
        <v>1</v>
      </c>
      <c r="AS13" s="70">
        <f t="shared" si="42"/>
        <v>10</v>
      </c>
      <c r="AT13" s="71">
        <f t="shared" ca="1" si="43"/>
        <v>0.91306012045387885</v>
      </c>
      <c r="AU13" s="72">
        <f t="shared" ca="1" si="27"/>
        <v>9.7887453502294441E-3</v>
      </c>
      <c r="AV13" s="73">
        <f t="shared" ca="1" si="28"/>
        <v>1.0097887453502294</v>
      </c>
      <c r="AW13" s="74">
        <f ca="1">PRODUCT(AV$4:AV13)</f>
        <v>1.0943184128070544</v>
      </c>
      <c r="AY13" s="75">
        <f t="shared" si="44"/>
        <v>10</v>
      </c>
      <c r="AZ13" s="76">
        <f t="shared" ca="1" si="29"/>
        <v>1.0086436717728522</v>
      </c>
      <c r="BA13" s="76">
        <f t="shared" ca="1" si="29"/>
        <v>1.0086436717728522</v>
      </c>
      <c r="BB13" s="76">
        <f t="shared" ca="1" si="29"/>
        <v>1.0086436717728522</v>
      </c>
      <c r="BC13" s="76">
        <f t="shared" ca="1" si="29"/>
        <v>1.0086436717728522</v>
      </c>
      <c r="BD13" s="76">
        <f t="shared" ca="1" si="29"/>
        <v>1.0086436717728522</v>
      </c>
      <c r="BE13" s="76">
        <f t="shared" ca="1" si="29"/>
        <v>1.0086436717728522</v>
      </c>
      <c r="BF13" s="76">
        <f t="shared" ca="1" si="29"/>
        <v>1.0086436717728522</v>
      </c>
      <c r="BG13" s="76">
        <f t="shared" ca="1" si="29"/>
        <v>1.0088859305371316</v>
      </c>
      <c r="BH13" s="76">
        <f t="shared" ca="1" si="29"/>
        <v>1.0088859305371316</v>
      </c>
      <c r="BI13" s="76">
        <f t="shared" ca="1" si="29"/>
        <v>1.0088859305371316</v>
      </c>
      <c r="BJ13" s="76">
        <f t="shared" ca="1" si="29"/>
        <v>1.0088859305371316</v>
      </c>
      <c r="BK13" s="76">
        <f t="shared" ca="1" si="29"/>
        <v>1.0088859305371316</v>
      </c>
      <c r="BL13" s="76">
        <f t="shared" ca="1" si="10"/>
        <v>0.11013221270520224</v>
      </c>
      <c r="BM13" s="77">
        <f t="shared" ca="1" si="30"/>
        <v>2.7876928396160725</v>
      </c>
      <c r="BO13" s="70">
        <f t="shared" si="45"/>
        <v>10</v>
      </c>
      <c r="BP13" s="171">
        <f t="shared" ca="1" si="46"/>
        <v>0.124</v>
      </c>
      <c r="BQ13" s="172">
        <f t="shared" ca="1" si="31"/>
        <v>9.7887453502294441E-3</v>
      </c>
      <c r="BR13" s="172">
        <f t="shared" ca="1" si="50"/>
        <v>0.91381081438160516</v>
      </c>
      <c r="BT13" s="181">
        <f t="shared" ca="1" si="47"/>
        <v>215</v>
      </c>
      <c r="BU13" s="191">
        <f ca="1">BT13/12</f>
        <v>17.916666666666668</v>
      </c>
      <c r="BV13" s="161">
        <v>52476</v>
      </c>
      <c r="BW13" s="162">
        <f t="shared" ca="1" si="48"/>
        <v>11.43</v>
      </c>
      <c r="BX13" s="181">
        <f t="shared" ca="1" si="52"/>
        <v>11.43</v>
      </c>
      <c r="BY13" t="s">
        <v>110</v>
      </c>
      <c r="BZ13" s="181"/>
    </row>
    <row r="14" spans="2:83">
      <c r="B14" s="39" t="s">
        <v>32</v>
      </c>
      <c r="C14" s="143">
        <v>0</v>
      </c>
      <c r="E14">
        <f t="shared" si="32"/>
        <v>11</v>
      </c>
      <c r="F14" s="64">
        <f t="shared" si="33"/>
        <v>40.833333333333357</v>
      </c>
      <c r="G14" s="55">
        <f t="shared" si="14"/>
        <v>2.7909468449061059E-4</v>
      </c>
      <c r="H14" s="78">
        <f t="shared" si="49"/>
        <v>0.99729509705790786</v>
      </c>
      <c r="I14" s="79">
        <f t="shared" ca="1" si="15"/>
        <v>303416.17355466745</v>
      </c>
      <c r="J14" s="79">
        <f t="shared" ca="1" si="16"/>
        <v>2970.063658067661</v>
      </c>
      <c r="K14" s="80">
        <f t="shared" ca="1" si="17"/>
        <v>-19.945901941158159</v>
      </c>
      <c r="L14" s="80">
        <f t="shared" ca="1" si="18"/>
        <v>-126.42340564777811</v>
      </c>
      <c r="M14" s="80">
        <f t="shared" ca="1" si="19"/>
        <v>0</v>
      </c>
      <c r="N14" s="80">
        <f t="shared" ca="1" si="20"/>
        <v>0</v>
      </c>
      <c r="O14" s="81">
        <f t="shared" ca="1" si="2"/>
        <v>-1808.5112922709279</v>
      </c>
      <c r="P14" s="79">
        <f t="shared" ca="1" si="3"/>
        <v>304431.35661287524</v>
      </c>
      <c r="Q14" s="35"/>
      <c r="R14">
        <f t="shared" ca="1" si="21"/>
        <v>11</v>
      </c>
      <c r="S14" s="78">
        <f t="shared" ca="1" si="34"/>
        <v>40.833333333333357</v>
      </c>
      <c r="T14" s="55">
        <f t="shared" ca="1" si="22"/>
        <v>0</v>
      </c>
      <c r="U14" s="78">
        <f t="shared" ca="1" si="35"/>
        <v>1</v>
      </c>
      <c r="V14" s="79">
        <f t="shared" ca="1" si="36"/>
        <v>303415.92855748185</v>
      </c>
      <c r="W14" s="79">
        <f t="shared" ca="1" si="4"/>
        <v>2970.0612598525995</v>
      </c>
      <c r="X14" s="80">
        <f t="shared" ca="1" si="5"/>
        <v>-20</v>
      </c>
      <c r="Y14" s="80">
        <f t="shared" ca="1" si="23"/>
        <v>-126.42330356561745</v>
      </c>
      <c r="Z14" s="80">
        <f t="shared" ca="1" si="6"/>
        <v>0</v>
      </c>
      <c r="AA14" s="80">
        <f t="shared" ca="1" si="24"/>
        <v>0</v>
      </c>
      <c r="AB14" s="81">
        <f t="shared" ca="1" si="7"/>
        <v>-1808.5112922709279</v>
      </c>
      <c r="AC14" s="79">
        <f t="shared" ca="1" si="8"/>
        <v>304431.05522149795</v>
      </c>
      <c r="AD14" s="35"/>
      <c r="AE14" s="55">
        <f t="shared" ca="1" si="37"/>
        <v>2.7909468449061059E-4</v>
      </c>
      <c r="AF14" s="78">
        <f t="shared" ca="1" si="38"/>
        <v>0.99703326176716556</v>
      </c>
      <c r="AG14" s="42" t="s">
        <v>46</v>
      </c>
      <c r="AH14" s="43">
        <f ca="1">-SUM(M4:M1803)</f>
        <v>236852.75430235418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39"/>
        <v>50</v>
      </c>
      <c r="AN14" s="66">
        <f t="shared" si="40"/>
        <v>6.9080000000000009E-3</v>
      </c>
      <c r="AO14" s="67">
        <f t="shared" si="41"/>
        <v>0.94945899847146775</v>
      </c>
      <c r="AP14" s="68">
        <f t="shared" ca="1" si="25"/>
        <v>0.34058953159352717</v>
      </c>
      <c r="AR14" s="69">
        <f t="shared" si="26"/>
        <v>1</v>
      </c>
      <c r="AS14" s="70">
        <f t="shared" si="42"/>
        <v>11</v>
      </c>
      <c r="AT14" s="71">
        <f t="shared" ca="1" si="43"/>
        <v>0.90412240744530603</v>
      </c>
      <c r="AU14" s="72">
        <f t="shared" ca="1" si="27"/>
        <v>9.7887453502294441E-3</v>
      </c>
      <c r="AV14" s="73">
        <f t="shared" ca="1" si="28"/>
        <v>1.0097887453502294</v>
      </c>
      <c r="AW14" s="74">
        <f ca="1">PRODUCT(AV$4:AV14)</f>
        <v>1.1050304170820899</v>
      </c>
      <c r="AY14" s="75">
        <f t="shared" si="44"/>
        <v>11</v>
      </c>
      <c r="AZ14" s="76">
        <f t="shared" ca="1" si="29"/>
        <v>1.0088859305371316</v>
      </c>
      <c r="BA14" s="76">
        <f t="shared" ca="1" si="29"/>
        <v>1.0088859305371316</v>
      </c>
      <c r="BB14" s="76">
        <f t="shared" ca="1" si="29"/>
        <v>1.0088859305371316</v>
      </c>
      <c r="BC14" s="76">
        <f t="shared" ca="1" si="29"/>
        <v>1.0088859305371316</v>
      </c>
      <c r="BD14" s="76">
        <f t="shared" ca="1" si="29"/>
        <v>1.0088859305371316</v>
      </c>
      <c r="BE14" s="76">
        <f t="shared" ca="1" si="29"/>
        <v>1.0088859305371316</v>
      </c>
      <c r="BF14" s="76">
        <f t="shared" ca="1" si="29"/>
        <v>1.0088859305371316</v>
      </c>
      <c r="BG14" s="76">
        <f t="shared" ca="1" si="29"/>
        <v>1.0088859305371316</v>
      </c>
      <c r="BH14" s="76">
        <f t="shared" ca="1" si="29"/>
        <v>1.0088859305371316</v>
      </c>
      <c r="BI14" s="76">
        <f t="shared" ca="1" si="29"/>
        <v>1.0088859305371316</v>
      </c>
      <c r="BJ14" s="76">
        <f t="shared" ca="1" si="29"/>
        <v>1.0088859305371316</v>
      </c>
      <c r="BK14" s="76">
        <f t="shared" ca="1" si="29"/>
        <v>1.0088859305371316</v>
      </c>
      <c r="BL14" s="76">
        <f t="shared" ca="1" si="10"/>
        <v>0.11200000000000143</v>
      </c>
      <c r="BM14" s="77">
        <f t="shared" ca="1" si="30"/>
        <v>3.0999144376530765</v>
      </c>
      <c r="BO14" s="70">
        <f t="shared" si="45"/>
        <v>11</v>
      </c>
      <c r="BP14" s="171">
        <f t="shared" ca="1" si="46"/>
        <v>0.124</v>
      </c>
      <c r="BQ14" s="172">
        <f t="shared" ca="1" si="31"/>
        <v>9.7887453502294441E-3</v>
      </c>
      <c r="BR14" s="172">
        <f t="shared" ca="1" si="50"/>
        <v>0.9049524651462264</v>
      </c>
      <c r="BT14" s="182">
        <f t="shared" ref="BT14" ca="1" si="53">OFFSET($BV$17,0,AS14-2)</f>
        <v>297</v>
      </c>
      <c r="BU14" s="192">
        <f ca="1">BT14/12</f>
        <v>24.75</v>
      </c>
      <c r="BV14" s="163">
        <v>55094</v>
      </c>
      <c r="BW14" s="164">
        <f ca="1">OFFSET($BV$17,1,AS14-2)</f>
        <v>12.55</v>
      </c>
      <c r="BX14" s="182">
        <f ca="1">BW14</f>
        <v>12.55</v>
      </c>
      <c r="BY14" s="82" t="s">
        <v>110</v>
      </c>
    </row>
    <row r="15" spans="2:83">
      <c r="B15" t="s">
        <v>30</v>
      </c>
      <c r="C15" s="24">
        <v>0</v>
      </c>
      <c r="E15">
        <f t="shared" si="32"/>
        <v>12</v>
      </c>
      <c r="F15" s="64">
        <f t="shared" si="33"/>
        <v>40.916666666666693</v>
      </c>
      <c r="G15" s="55">
        <f t="shared" si="14"/>
        <v>2.7909468449061059E-4</v>
      </c>
      <c r="H15" s="78">
        <f t="shared" si="49"/>
        <v>0.99701675729745043</v>
      </c>
      <c r="I15" s="79">
        <f t="shared" ca="1" si="15"/>
        <v>304346.3914394523</v>
      </c>
      <c r="J15" s="79">
        <f t="shared" ca="1" si="16"/>
        <v>2979.1693240620489</v>
      </c>
      <c r="K15" s="80">
        <f t="shared" ca="1" si="17"/>
        <v>-19.940335145949007</v>
      </c>
      <c r="L15" s="80">
        <f t="shared" ca="1" si="18"/>
        <v>-126.81099643310513</v>
      </c>
      <c r="M15" s="80">
        <f t="shared" ca="1" si="19"/>
        <v>0</v>
      </c>
      <c r="N15" s="80">
        <f t="shared" ca="1" si="20"/>
        <v>0</v>
      </c>
      <c r="O15" s="81">
        <f t="shared" ca="1" si="2"/>
        <v>-1808.5112922709279</v>
      </c>
      <c r="P15" s="79">
        <f t="shared" ca="1" si="3"/>
        <v>305370.2981396644</v>
      </c>
      <c r="Q15" s="35"/>
      <c r="R15">
        <f t="shared" ca="1" si="21"/>
        <v>12</v>
      </c>
      <c r="S15" s="78">
        <f t="shared" ca="1" si="34"/>
        <v>40.916666666666693</v>
      </c>
      <c r="T15" s="55">
        <f t="shared" ca="1" si="22"/>
        <v>0</v>
      </c>
      <c r="U15" s="78">
        <f t="shared" ca="1" si="35"/>
        <v>1</v>
      </c>
      <c r="V15" s="79">
        <f t="shared" ca="1" si="36"/>
        <v>304346.09013219178</v>
      </c>
      <c r="W15" s="79">
        <f t="shared" ca="1" si="4"/>
        <v>2979.1663746420036</v>
      </c>
      <c r="X15" s="80">
        <f t="shared" ca="1" si="5"/>
        <v>-20</v>
      </c>
      <c r="Y15" s="80">
        <f t="shared" ca="1" si="23"/>
        <v>-126.81087088841325</v>
      </c>
      <c r="Z15" s="80">
        <f t="shared" ca="1" si="6"/>
        <v>0</v>
      </c>
      <c r="AA15" s="80">
        <f t="shared" ca="1" si="24"/>
        <v>0</v>
      </c>
      <c r="AB15" s="81">
        <f t="shared" ca="1" si="7"/>
        <v>-1808.5112922709279</v>
      </c>
      <c r="AC15" s="79">
        <f t="shared" ca="1" si="8"/>
        <v>305369.93434367445</v>
      </c>
      <c r="AD15" s="35"/>
      <c r="AE15" s="55">
        <f t="shared" ca="1" si="37"/>
        <v>2.7909468449061059E-4</v>
      </c>
      <c r="AF15" s="78">
        <f t="shared" ca="1" si="38"/>
        <v>0.99675499508354604</v>
      </c>
      <c r="AG15" s="102" t="s">
        <v>47</v>
      </c>
      <c r="AH15" s="103">
        <f ca="1">-SUMPRODUCT(M4:M1803,AT4:AT1803)</f>
        <v>28244.016197858062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39"/>
        <v>51</v>
      </c>
      <c r="AN15" s="66">
        <f t="shared" si="40"/>
        <v>7.5460000000000006E-3</v>
      </c>
      <c r="AO15" s="67">
        <f t="shared" si="41"/>
        <v>0.94229438086900197</v>
      </c>
      <c r="AP15" s="68">
        <f t="shared" ca="1" si="25"/>
        <v>0.3039743192339226</v>
      </c>
      <c r="AR15" s="69">
        <f t="shared" si="26"/>
        <v>1</v>
      </c>
      <c r="AS15" s="70">
        <f t="shared" si="42"/>
        <v>12</v>
      </c>
      <c r="AT15" s="71">
        <f t="shared" ca="1" si="43"/>
        <v>0.89527218343338755</v>
      </c>
      <c r="AU15" s="72">
        <f t="shared" ca="1" si="27"/>
        <v>9.7887453502294441E-3</v>
      </c>
      <c r="AV15" s="73">
        <f t="shared" ca="1" si="28"/>
        <v>1.0097887453502294</v>
      </c>
      <c r="AW15" s="74">
        <f ca="1">PRODUCT(AV$4:AV15)</f>
        <v>1.1158472784391644</v>
      </c>
      <c r="AY15" s="75">
        <f t="shared" si="44"/>
        <v>12</v>
      </c>
      <c r="AZ15" s="76">
        <f t="shared" ref="AZ15:BK24" ca="1" si="54">OFFSET($AV$3,($AY15*12-12)+AZ$3,0)</f>
        <v>1.0088859305371316</v>
      </c>
      <c r="BA15" s="76">
        <f t="shared" ca="1" si="54"/>
        <v>1.0088859305371316</v>
      </c>
      <c r="BB15" s="76">
        <f t="shared" ca="1" si="54"/>
        <v>1.0088859305371316</v>
      </c>
      <c r="BC15" s="76">
        <f t="shared" ca="1" si="54"/>
        <v>1.0088859305371316</v>
      </c>
      <c r="BD15" s="76">
        <f t="shared" ca="1" si="54"/>
        <v>1.0088859305371316</v>
      </c>
      <c r="BE15" s="76">
        <f t="shared" ca="1" si="54"/>
        <v>1.0088859305371316</v>
      </c>
      <c r="BF15" s="76">
        <f t="shared" ca="1" si="54"/>
        <v>1.0088859305371316</v>
      </c>
      <c r="BG15" s="76">
        <f t="shared" ca="1" si="54"/>
        <v>1.0088859305371316</v>
      </c>
      <c r="BH15" s="76">
        <f t="shared" ca="1" si="54"/>
        <v>1.0088859305371316</v>
      </c>
      <c r="BI15" s="76">
        <f t="shared" ca="1" si="54"/>
        <v>1.0088859305371316</v>
      </c>
      <c r="BJ15" s="76">
        <f t="shared" ca="1" si="54"/>
        <v>1.0088859305371316</v>
      </c>
      <c r="BK15" s="76">
        <f t="shared" ca="1" si="54"/>
        <v>1.0088859305371316</v>
      </c>
      <c r="BL15" s="76">
        <f t="shared" ca="1" si="10"/>
        <v>0.11200000000000143</v>
      </c>
      <c r="BM15" s="77">
        <f t="shared" ca="1" si="30"/>
        <v>3.4471048546702256</v>
      </c>
      <c r="BO15" s="70">
        <f t="shared" si="45"/>
        <v>12</v>
      </c>
      <c r="BP15" s="171">
        <f t="shared" ca="1" si="46"/>
        <v>0.124</v>
      </c>
      <c r="BQ15" s="172">
        <f t="shared" ca="1" si="31"/>
        <v>9.7887453502294441E-3</v>
      </c>
      <c r="BR15" s="172">
        <f t="shared" ca="1" si="50"/>
        <v>0.89617998746099892</v>
      </c>
    </row>
    <row r="16" spans="2:83">
      <c r="B16" t="s">
        <v>80</v>
      </c>
      <c r="C16" s="24">
        <v>5.0000000000000001E-3</v>
      </c>
      <c r="E16">
        <f t="shared" si="32"/>
        <v>13</v>
      </c>
      <c r="F16" s="64">
        <f t="shared" si="33"/>
        <v>41.000000000000028</v>
      </c>
      <c r="G16" s="55">
        <f t="shared" si="14"/>
        <v>2.7909468449061059E-4</v>
      </c>
      <c r="H16" s="78">
        <f t="shared" si="49"/>
        <v>0.99673849522014069</v>
      </c>
      <c r="I16" s="79">
        <f t="shared" ca="1" si="15"/>
        <v>305285.0709126523</v>
      </c>
      <c r="J16" s="79">
        <f t="shared" ca="1" si="16"/>
        <v>2988.3578183906911</v>
      </c>
      <c r="K16" s="80">
        <f t="shared" ca="1" si="17"/>
        <v>-19.934769904402813</v>
      </c>
      <c r="L16" s="80">
        <f t="shared" ca="1" si="18"/>
        <v>-127.2021128802718</v>
      </c>
      <c r="M16" s="80">
        <f t="shared" ca="1" si="19"/>
        <v>-2289.6380318448923</v>
      </c>
      <c r="N16" s="80">
        <f t="shared" ca="1" si="20"/>
        <v>0</v>
      </c>
      <c r="O16" s="81">
        <f t="shared" ca="1" si="2"/>
        <v>-1808.5112922709279</v>
      </c>
      <c r="P16" s="79">
        <f t="shared" ca="1" si="3"/>
        <v>304028.14252414257</v>
      </c>
      <c r="Q16" s="35"/>
      <c r="R16">
        <f t="shared" ca="1" si="21"/>
        <v>13</v>
      </c>
      <c r="S16" s="78">
        <f t="shared" ca="1" si="34"/>
        <v>41.000000000000028</v>
      </c>
      <c r="T16" s="55">
        <f t="shared" ca="1" si="22"/>
        <v>0</v>
      </c>
      <c r="U16" s="78">
        <f t="shared" ca="1" si="35"/>
        <v>1</v>
      </c>
      <c r="V16" s="79">
        <f t="shared" ca="1" si="36"/>
        <v>305284.70721819589</v>
      </c>
      <c r="W16" s="79">
        <f t="shared" ca="1" si="4"/>
        <v>2988.3542582782725</v>
      </c>
      <c r="X16" s="80">
        <f t="shared" ca="1" si="5"/>
        <v>-20</v>
      </c>
      <c r="Y16" s="80">
        <f t="shared" ca="1" si="23"/>
        <v>-127.20196134091496</v>
      </c>
      <c r="Z16" s="80">
        <f t="shared" ca="1" si="6"/>
        <v>-2289.6353041364691</v>
      </c>
      <c r="AA16" s="80">
        <f t="shared" ca="1" si="24"/>
        <v>0</v>
      </c>
      <c r="AB16" s="81">
        <f t="shared" ca="1" si="7"/>
        <v>-1808.5112922709279</v>
      </c>
      <c r="AC16" s="79">
        <f t="shared" ca="1" si="8"/>
        <v>304027.71291872585</v>
      </c>
      <c r="AD16" s="35"/>
      <c r="AE16" s="55">
        <f t="shared" ca="1" si="37"/>
        <v>2.7909468449061059E-4</v>
      </c>
      <c r="AF16" s="78">
        <f t="shared" ca="1" si="38"/>
        <v>0.99647680606267874</v>
      </c>
      <c r="AG16" s="42" t="s">
        <v>49</v>
      </c>
      <c r="AH16" s="43">
        <f ca="1">-SUM(N4:N1803)+C15*C4</f>
        <v>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39"/>
        <v>52</v>
      </c>
      <c r="AN16" s="66">
        <f t="shared" si="40"/>
        <v>8.2500000000000004E-3</v>
      </c>
      <c r="AO16" s="67">
        <f t="shared" si="41"/>
        <v>0.93452045222683278</v>
      </c>
      <c r="AP16" s="68">
        <f t="shared" ca="1" si="25"/>
        <v>0.27110299559374312</v>
      </c>
      <c r="AR16" s="69">
        <f t="shared" si="26"/>
        <v>2</v>
      </c>
      <c r="AS16" s="70">
        <f t="shared" si="42"/>
        <v>13</v>
      </c>
      <c r="AT16" s="71">
        <f t="shared" ca="1" si="43"/>
        <v>0.88650859201061416</v>
      </c>
      <c r="AU16" s="72">
        <f t="shared" ca="1" si="27"/>
        <v>9.7887453502294441E-3</v>
      </c>
      <c r="AV16" s="73">
        <f t="shared" ca="1" si="28"/>
        <v>1.0097887453502294</v>
      </c>
      <c r="AW16" s="74">
        <f ca="1">PRODUCT(AV$4:AV16)</f>
        <v>1.1267700232975519</v>
      </c>
      <c r="AY16" s="75">
        <f t="shared" si="44"/>
        <v>13</v>
      </c>
      <c r="AZ16" s="76">
        <f t="shared" ca="1" si="54"/>
        <v>1.0088859305371316</v>
      </c>
      <c r="BA16" s="76">
        <f t="shared" ca="1" si="54"/>
        <v>1.0088859305371316</v>
      </c>
      <c r="BB16" s="76">
        <f t="shared" ca="1" si="54"/>
        <v>1.0088859305371316</v>
      </c>
      <c r="BC16" s="76">
        <f t="shared" ca="1" si="54"/>
        <v>1.0088859305371316</v>
      </c>
      <c r="BD16" s="76">
        <f t="shared" ca="1" si="54"/>
        <v>1.0088859305371316</v>
      </c>
      <c r="BE16" s="76">
        <f t="shared" ca="1" si="54"/>
        <v>1.0088859305371316</v>
      </c>
      <c r="BF16" s="76">
        <f t="shared" ca="1" si="54"/>
        <v>1.0088859305371316</v>
      </c>
      <c r="BG16" s="76">
        <f t="shared" ca="1" si="54"/>
        <v>1.0088859305371316</v>
      </c>
      <c r="BH16" s="76">
        <f t="shared" ca="1" si="54"/>
        <v>1.0088859305371316</v>
      </c>
      <c r="BI16" s="76">
        <f t="shared" ca="1" si="54"/>
        <v>1.0088859305371316</v>
      </c>
      <c r="BJ16" s="76">
        <f t="shared" ca="1" si="54"/>
        <v>1.0088859305371316</v>
      </c>
      <c r="BK16" s="76">
        <f t="shared" ca="1" si="54"/>
        <v>1.0088859305371316</v>
      </c>
      <c r="BL16" s="76">
        <f t="shared" ca="1" si="10"/>
        <v>0.11200000000000143</v>
      </c>
      <c r="BM16" s="77">
        <f t="shared" ca="1" si="30"/>
        <v>3.8331805983932958</v>
      </c>
      <c r="BO16" s="70">
        <f t="shared" si="45"/>
        <v>13</v>
      </c>
      <c r="BP16" s="171">
        <f t="shared" ca="1" si="46"/>
        <v>0.124</v>
      </c>
      <c r="BQ16" s="172">
        <f t="shared" ca="1" si="31"/>
        <v>9.7887453502294441E-3</v>
      </c>
      <c r="BR16" s="172">
        <f t="shared" ca="1" si="50"/>
        <v>0.88749254889959472</v>
      </c>
      <c r="BU16" s="183" t="s">
        <v>117</v>
      </c>
      <c r="BV16" s="184">
        <f>'[1]DATA '!B6</f>
        <v>46022</v>
      </c>
      <c r="BW16" s="184">
        <f>'[1]DATA '!C6</f>
        <v>46113</v>
      </c>
      <c r="BX16" s="184">
        <f>'[1]DATA '!D6</f>
        <v>46239</v>
      </c>
      <c r="BY16" s="184">
        <f>'[1]DATA '!E6</f>
        <v>46512</v>
      </c>
      <c r="BZ16" s="184">
        <f>'[1]DATA '!F6</f>
        <v>47366</v>
      </c>
      <c r="CA16" s="184">
        <f>'[1]DATA '!G6</f>
        <v>48101</v>
      </c>
      <c r="CB16" s="184">
        <f>'[1]DATA '!H6</f>
        <v>49466</v>
      </c>
      <c r="CC16" s="184">
        <f>'[1]DATA '!I6</f>
        <v>51300</v>
      </c>
      <c r="CD16" s="184">
        <f>'[1]DATA '!J6</f>
        <v>52476</v>
      </c>
      <c r="CE16" s="184" t="s">
        <v>118</v>
      </c>
    </row>
    <row r="17" spans="2:83">
      <c r="B17" t="s">
        <v>61</v>
      </c>
      <c r="C17" s="24">
        <v>7.4999999999999997E-3</v>
      </c>
      <c r="E17">
        <f t="shared" si="32"/>
        <v>14</v>
      </c>
      <c r="F17" s="64">
        <f t="shared" si="33"/>
        <v>41.083333333333364</v>
      </c>
      <c r="G17" s="55">
        <f t="shared" si="14"/>
        <v>2.7909468449061059E-4</v>
      </c>
      <c r="H17" s="78">
        <f t="shared" si="49"/>
        <v>0.99646031080429753</v>
      </c>
      <c r="I17" s="79">
        <f t="shared" ca="1" si="15"/>
        <v>303943.28988562856</v>
      </c>
      <c r="J17" s="79">
        <f t="shared" ca="1" si="16"/>
        <v>2975.2234656013866</v>
      </c>
      <c r="K17" s="80">
        <f t="shared" ca="1" si="17"/>
        <v>-19.929206216085952</v>
      </c>
      <c r="L17" s="80">
        <f t="shared" ca="1" si="18"/>
        <v>-126.64303745234524</v>
      </c>
      <c r="M17" s="80">
        <f t="shared" ca="1" si="19"/>
        <v>0</v>
      </c>
      <c r="N17" s="80">
        <f t="shared" ca="1" si="20"/>
        <v>0</v>
      </c>
      <c r="O17" s="81">
        <f t="shared" ca="1" si="2"/>
        <v>-1808.5112922709279</v>
      </c>
      <c r="P17" s="79">
        <f t="shared" ca="1" si="3"/>
        <v>304963.42981529061</v>
      </c>
      <c r="Q17" s="35"/>
      <c r="R17">
        <f t="shared" ca="1" si="21"/>
        <v>14</v>
      </c>
      <c r="S17" s="78">
        <f t="shared" ca="1" si="34"/>
        <v>41.083333333333364</v>
      </c>
      <c r="T17" s="55">
        <f t="shared" ca="1" si="22"/>
        <v>0</v>
      </c>
      <c r="U17" s="78">
        <f t="shared" ca="1" si="35"/>
        <v>1</v>
      </c>
      <c r="V17" s="79">
        <f t="shared" ca="1" si="36"/>
        <v>303942.8604001124</v>
      </c>
      <c r="W17" s="79">
        <f t="shared" ca="1" si="4"/>
        <v>2975.2192614770374</v>
      </c>
      <c r="X17" s="80">
        <f t="shared" ca="1" si="5"/>
        <v>-20</v>
      </c>
      <c r="Y17" s="80">
        <f t="shared" ca="1" si="23"/>
        <v>-126.64285850004684</v>
      </c>
      <c r="Z17" s="80">
        <f t="shared" ca="1" si="6"/>
        <v>0</v>
      </c>
      <c r="AA17" s="80">
        <f t="shared" ca="1" si="24"/>
        <v>0</v>
      </c>
      <c r="AB17" s="81">
        <f t="shared" ca="1" si="7"/>
        <v>-1808.5112922709279</v>
      </c>
      <c r="AC17" s="79">
        <f t="shared" ca="1" si="8"/>
        <v>304962.92551081849</v>
      </c>
      <c r="AD17" s="35"/>
      <c r="AE17" s="55">
        <f t="shared" ca="1" si="37"/>
        <v>2.7909468449061059E-4</v>
      </c>
      <c r="AF17" s="78">
        <f t="shared" ca="1" si="38"/>
        <v>0.99619869468288846</v>
      </c>
      <c r="AG17" s="102" t="s">
        <v>48</v>
      </c>
      <c r="AH17" s="103">
        <f ca="1">-SUMPRODUCT(N4:N1803,AT4:AT1803)+C15*C4</f>
        <v>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39"/>
        <v>53</v>
      </c>
      <c r="AN17" s="66">
        <f t="shared" si="40"/>
        <v>9.020000000000002E-3</v>
      </c>
      <c r="AO17" s="67">
        <f t="shared" si="41"/>
        <v>0.92609107774774668</v>
      </c>
      <c r="AP17" s="68">
        <f t="shared" ca="1" si="25"/>
        <v>0.24159860303371153</v>
      </c>
      <c r="AR17" s="69">
        <f t="shared" si="26"/>
        <v>2</v>
      </c>
      <c r="AS17" s="70">
        <f t="shared" si="42"/>
        <v>14</v>
      </c>
      <c r="AT17" s="71">
        <f t="shared" ca="1" si="43"/>
        <v>0.8778307851526318</v>
      </c>
      <c r="AU17" s="72">
        <f t="shared" ca="1" si="27"/>
        <v>9.7887453502294441E-3</v>
      </c>
      <c r="AV17" s="73">
        <f t="shared" ca="1" si="28"/>
        <v>1.0097887453502294</v>
      </c>
      <c r="AW17" s="74">
        <f ca="1">PRODUCT(AV$4:AV17)</f>
        <v>1.1377996881238839</v>
      </c>
      <c r="AY17" s="75">
        <f t="shared" si="44"/>
        <v>14</v>
      </c>
      <c r="AZ17" s="76">
        <f t="shared" ca="1" si="54"/>
        <v>1.0088859305371316</v>
      </c>
      <c r="BA17" s="76">
        <f t="shared" ca="1" si="54"/>
        <v>1.0088859305371316</v>
      </c>
      <c r="BB17" s="76">
        <f t="shared" ca="1" si="54"/>
        <v>1.0088859305371316</v>
      </c>
      <c r="BC17" s="76">
        <f t="shared" ca="1" si="54"/>
        <v>1.0088859305371316</v>
      </c>
      <c r="BD17" s="76">
        <f t="shared" ca="1" si="54"/>
        <v>1.0088859305371316</v>
      </c>
      <c r="BE17" s="76">
        <f t="shared" ca="1" si="54"/>
        <v>1.0088859305371316</v>
      </c>
      <c r="BF17" s="76">
        <f t="shared" ca="1" si="54"/>
        <v>1.0088859305371316</v>
      </c>
      <c r="BG17" s="76">
        <f t="shared" ca="1" si="54"/>
        <v>1.0088859305371316</v>
      </c>
      <c r="BH17" s="76">
        <f t="shared" ca="1" si="54"/>
        <v>1.0088859305371316</v>
      </c>
      <c r="BI17" s="76">
        <f t="shared" ca="1" si="54"/>
        <v>1.0088859305371316</v>
      </c>
      <c r="BJ17" s="76">
        <f t="shared" ca="1" si="54"/>
        <v>1.0088859305371316</v>
      </c>
      <c r="BK17" s="76">
        <f t="shared" ca="1" si="54"/>
        <v>1.0088859305371316</v>
      </c>
      <c r="BL17" s="76">
        <f t="shared" ca="1" si="10"/>
        <v>0.11200000000000143</v>
      </c>
      <c r="BM17" s="77">
        <f t="shared" ca="1" si="30"/>
        <v>4.2624968254133506</v>
      </c>
      <c r="BO17" s="70">
        <f t="shared" si="45"/>
        <v>14</v>
      </c>
      <c r="BP17" s="171">
        <f t="shared" ca="1" si="46"/>
        <v>0.124</v>
      </c>
      <c r="BQ17" s="172">
        <f t="shared" ca="1" si="31"/>
        <v>9.7887453502294441E-3</v>
      </c>
      <c r="BR17" s="172">
        <f t="shared" ca="1" si="50"/>
        <v>0.87888932510510587</v>
      </c>
      <c r="BU17" s="185" t="s">
        <v>116</v>
      </c>
      <c r="BV17" s="186">
        <f>'[1]DATA '!B4173</f>
        <v>3</v>
      </c>
      <c r="BW17" s="186">
        <f>'[1]DATA '!C4173</f>
        <v>6</v>
      </c>
      <c r="BX17" s="186">
        <f>'[1]DATA '!D4173</f>
        <v>10</v>
      </c>
      <c r="BY17" s="186">
        <f>'[1]DATA '!E4173</f>
        <v>19</v>
      </c>
      <c r="BZ17" s="186">
        <f>'[1]DATA '!F4173</f>
        <v>47</v>
      </c>
      <c r="CA17" s="186">
        <f>'[1]DATA '!G4173</f>
        <v>71</v>
      </c>
      <c r="CB17" s="186">
        <f>'[1]DATA '!H4173</f>
        <v>116</v>
      </c>
      <c r="CC17" s="186">
        <f>'[1]DATA '!I4173</f>
        <v>176</v>
      </c>
      <c r="CD17" s="186">
        <f>'[1]DATA '!J4173</f>
        <v>215</v>
      </c>
      <c r="CE17" s="186">
        <v>297</v>
      </c>
    </row>
    <row r="18" spans="2:83">
      <c r="B18" t="s">
        <v>29</v>
      </c>
      <c r="C18" s="24">
        <v>0</v>
      </c>
      <c r="E18">
        <f t="shared" si="32"/>
        <v>15</v>
      </c>
      <c r="F18" s="64">
        <f t="shared" si="33"/>
        <v>41.1666666666667</v>
      </c>
      <c r="G18" s="55">
        <f t="shared" si="14"/>
        <v>2.7909468449061059E-4</v>
      </c>
      <c r="H18" s="78">
        <f t="shared" si="49"/>
        <v>0.9961822040282462</v>
      </c>
      <c r="I18" s="79">
        <f t="shared" ca="1" si="15"/>
        <v>304878.31614306517</v>
      </c>
      <c r="J18" s="79">
        <f t="shared" ca="1" si="16"/>
        <v>2984.3761995312116</v>
      </c>
      <c r="K18" s="80">
        <f t="shared" ca="1" si="17"/>
        <v>-19.923644080564923</v>
      </c>
      <c r="L18" s="80">
        <f t="shared" ca="1" si="18"/>
        <v>-127.03263172627716</v>
      </c>
      <c r="M18" s="80">
        <f t="shared" ca="1" si="19"/>
        <v>0</v>
      </c>
      <c r="N18" s="80">
        <f t="shared" ca="1" si="20"/>
        <v>0</v>
      </c>
      <c r="O18" s="81">
        <f t="shared" ca="1" si="2"/>
        <v>-1808.5112922709279</v>
      </c>
      <c r="P18" s="79">
        <f t="shared" ca="1" si="3"/>
        <v>305907.22477451857</v>
      </c>
      <c r="Q18" s="35"/>
      <c r="R18">
        <f t="shared" ca="1" si="21"/>
        <v>15</v>
      </c>
      <c r="S18" s="78">
        <f t="shared" ca="1" si="34"/>
        <v>41.1666666666667</v>
      </c>
      <c r="T18" s="55">
        <f t="shared" ca="1" si="22"/>
        <v>0</v>
      </c>
      <c r="U18" s="78">
        <f t="shared" ca="1" si="35"/>
        <v>1</v>
      </c>
      <c r="V18" s="79">
        <f t="shared" ca="1" si="36"/>
        <v>304877.81197934173</v>
      </c>
      <c r="W18" s="79">
        <f t="shared" ca="1" si="4"/>
        <v>2984.3712644009079</v>
      </c>
      <c r="X18" s="80">
        <f t="shared" ca="1" si="5"/>
        <v>-20</v>
      </c>
      <c r="Y18" s="80">
        <f t="shared" ca="1" si="23"/>
        <v>-127.03242165805906</v>
      </c>
      <c r="Z18" s="80">
        <f t="shared" ca="1" si="6"/>
        <v>0</v>
      </c>
      <c r="AA18" s="80">
        <f t="shared" ca="1" si="24"/>
        <v>0</v>
      </c>
      <c r="AB18" s="81">
        <f t="shared" ca="1" si="7"/>
        <v>-1808.5112922709279</v>
      </c>
      <c r="AC18" s="79">
        <f t="shared" ca="1" si="8"/>
        <v>305906.63952981366</v>
      </c>
      <c r="AD18" s="35"/>
      <c r="AE18" s="55">
        <f t="shared" ca="1" si="37"/>
        <v>2.7909468449061059E-4</v>
      </c>
      <c r="AF18" s="78">
        <f t="shared" ca="1" si="38"/>
        <v>0.99592066092250597</v>
      </c>
      <c r="AG18" s="104" t="s">
        <v>50</v>
      </c>
      <c r="AH18" s="104">
        <f ca="1">SumOfFeesToInsurer
+SumOfAssetManagementCharges
+SumOfCommissionPayments
-SUM(K4:K1803)</f>
        <v>401566.22086867644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39"/>
        <v>54</v>
      </c>
      <c r="AN18" s="66">
        <f t="shared" si="40"/>
        <v>9.8560000000000002E-3</v>
      </c>
      <c r="AO18" s="67">
        <f t="shared" si="41"/>
        <v>0.91696352408546489</v>
      </c>
      <c r="AP18" s="68">
        <f t="shared" ca="1" si="25"/>
        <v>0.21512356762788754</v>
      </c>
      <c r="AR18" s="69">
        <f t="shared" si="26"/>
        <v>2</v>
      </c>
      <c r="AS18" s="70">
        <f t="shared" si="42"/>
        <v>15</v>
      </c>
      <c r="AT18" s="71">
        <f t="shared" ca="1" si="43"/>
        <v>0.86923792313618076</v>
      </c>
      <c r="AU18" s="72">
        <f t="shared" ca="1" si="27"/>
        <v>9.7887453502294441E-3</v>
      </c>
      <c r="AV18" s="73">
        <f t="shared" ca="1" si="28"/>
        <v>1.0097887453502294</v>
      </c>
      <c r="AW18" s="74">
        <f ca="1">PRODUCT(AV$4:AV18)</f>
        <v>1.148937319530499</v>
      </c>
      <c r="AY18" s="75">
        <f t="shared" si="44"/>
        <v>15</v>
      </c>
      <c r="AZ18" s="76">
        <f t="shared" ca="1" si="54"/>
        <v>1.0088859305371316</v>
      </c>
      <c r="BA18" s="76">
        <f t="shared" ca="1" si="54"/>
        <v>1.0088859305371316</v>
      </c>
      <c r="BB18" s="76">
        <f t="shared" ca="1" si="54"/>
        <v>1.0088859305371316</v>
      </c>
      <c r="BC18" s="76">
        <f t="shared" ca="1" si="54"/>
        <v>1.0088859305371316</v>
      </c>
      <c r="BD18" s="76">
        <f t="shared" ca="1" si="54"/>
        <v>1.0088859305371316</v>
      </c>
      <c r="BE18" s="76">
        <f t="shared" ca="1" si="54"/>
        <v>1.0088859305371316</v>
      </c>
      <c r="BF18" s="76">
        <f t="shared" ca="1" si="54"/>
        <v>1.0088859305371316</v>
      </c>
      <c r="BG18" s="76">
        <f t="shared" ca="1" si="54"/>
        <v>1.0089992694218428</v>
      </c>
      <c r="BH18" s="76">
        <f t="shared" ca="1" si="54"/>
        <v>1.0089992694218428</v>
      </c>
      <c r="BI18" s="76">
        <f t="shared" ca="1" si="54"/>
        <v>1.0089992694218428</v>
      </c>
      <c r="BJ18" s="76">
        <f t="shared" ca="1" si="54"/>
        <v>1.0089992694218428</v>
      </c>
      <c r="BK18" s="76">
        <f t="shared" ca="1" si="54"/>
        <v>1.0089992694218428</v>
      </c>
      <c r="BL18" s="76">
        <f t="shared" ca="1" si="10"/>
        <v>0.11262475427787688</v>
      </c>
      <c r="BM18" s="77">
        <f t="shared" ca="1" si="30"/>
        <v>4.7425594829857598</v>
      </c>
      <c r="BO18" s="70">
        <f t="shared" si="45"/>
        <v>15</v>
      </c>
      <c r="BP18" s="171">
        <f t="shared" ca="1" si="46"/>
        <v>0.124</v>
      </c>
      <c r="BQ18" s="172">
        <f t="shared" ca="1" si="31"/>
        <v>9.7887453502294441E-3</v>
      </c>
      <c r="BR18" s="172">
        <f t="shared" ca="1" si="50"/>
        <v>0.8703694997118202</v>
      </c>
      <c r="BU18" s="187">
        <v>46031</v>
      </c>
      <c r="BV18" s="188">
        <v>10.84</v>
      </c>
      <c r="BW18" s="188">
        <v>11.91</v>
      </c>
      <c r="BX18" s="188">
        <v>12.4</v>
      </c>
      <c r="BY18" s="188">
        <v>10.210000000000001</v>
      </c>
      <c r="BZ18" s="188">
        <v>10.45</v>
      </c>
      <c r="CA18" s="188">
        <v>10.88</v>
      </c>
      <c r="CB18" s="188">
        <v>11.2</v>
      </c>
      <c r="CC18" s="188">
        <v>11.35</v>
      </c>
      <c r="CD18" s="188">
        <v>11.43</v>
      </c>
      <c r="CE18" s="188">
        <v>12.55</v>
      </c>
    </row>
    <row r="19" spans="2:83">
      <c r="B19" t="s">
        <v>28</v>
      </c>
      <c r="C19" s="144">
        <v>20</v>
      </c>
      <c r="E19">
        <f t="shared" si="32"/>
        <v>16</v>
      </c>
      <c r="F19" s="64">
        <f t="shared" si="33"/>
        <v>41.250000000000036</v>
      </c>
      <c r="G19" s="55">
        <f t="shared" si="14"/>
        <v>2.7909468449061059E-4</v>
      </c>
      <c r="H19" s="78">
        <f t="shared" si="49"/>
        <v>0.99590417487031779</v>
      </c>
      <c r="I19" s="79">
        <f t="shared" ca="1" si="15"/>
        <v>305821.84769413673</v>
      </c>
      <c r="J19" s="79">
        <f t="shared" ca="1" si="16"/>
        <v>2993.6121896145582</v>
      </c>
      <c r="K19" s="80">
        <f t="shared" ca="1" si="17"/>
        <v>-19.918083497406357</v>
      </c>
      <c r="L19" s="80">
        <f t="shared" ca="1" si="18"/>
        <v>-127.42576987255698</v>
      </c>
      <c r="M19" s="80">
        <f t="shared" ca="1" si="19"/>
        <v>0</v>
      </c>
      <c r="N19" s="80">
        <f t="shared" ca="1" si="20"/>
        <v>0</v>
      </c>
      <c r="O19" s="81">
        <f t="shared" ca="1" si="2"/>
        <v>-1808.5112922709279</v>
      </c>
      <c r="P19" s="79">
        <f t="shared" ca="1" si="3"/>
        <v>306859.60473811044</v>
      </c>
      <c r="Q19" s="35"/>
      <c r="R19">
        <f t="shared" ca="1" si="21"/>
        <v>16</v>
      </c>
      <c r="S19" s="78">
        <f t="shared" ca="1" si="34"/>
        <v>41.250000000000036</v>
      </c>
      <c r="T19" s="55">
        <f t="shared" ca="1" si="22"/>
        <v>0</v>
      </c>
      <c r="U19" s="78">
        <f t="shared" ca="1" si="35"/>
        <v>1</v>
      </c>
      <c r="V19" s="79">
        <f t="shared" ca="1" si="36"/>
        <v>305821.26261277049</v>
      </c>
      <c r="W19" s="79">
        <f t="shared" ca="1" si="4"/>
        <v>2993.6064624020551</v>
      </c>
      <c r="X19" s="80">
        <f t="shared" ca="1" si="5"/>
        <v>-20</v>
      </c>
      <c r="Y19" s="80">
        <f t="shared" ca="1" si="23"/>
        <v>-127.42552608865438</v>
      </c>
      <c r="Z19" s="80">
        <f t="shared" ca="1" si="6"/>
        <v>0</v>
      </c>
      <c r="AA19" s="80">
        <f t="shared" ca="1" si="24"/>
        <v>0</v>
      </c>
      <c r="AB19" s="81">
        <f t="shared" ca="1" si="7"/>
        <v>-1808.5112922709279</v>
      </c>
      <c r="AC19" s="79">
        <f t="shared" ca="1" si="8"/>
        <v>306858.93225681299</v>
      </c>
      <c r="AD19" s="35"/>
      <c r="AE19" s="55">
        <f t="shared" ca="1" si="37"/>
        <v>2.7909468449061059E-4</v>
      </c>
      <c r="AF19" s="78">
        <f t="shared" ca="1" si="38"/>
        <v>0.99564270475986816</v>
      </c>
      <c r="AG19" s="35" t="s">
        <v>51</v>
      </c>
      <c r="AH19" s="35">
        <f ca="1">PresentValueOfFeesToInsurer
+PresentValueOfAssetManagementCharges
+PresentValueOfCommissionPayments
-SUMPRODUCT(K4:K1803,AT4:AT1803)</f>
        <v>48432.392571227909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39"/>
        <v>55</v>
      </c>
      <c r="AN19" s="66">
        <f t="shared" si="40"/>
        <v>1.0769000000000001E-2</v>
      </c>
      <c r="AO19" s="67">
        <f t="shared" si="41"/>
        <v>0.90708874389458849</v>
      </c>
      <c r="AP19" s="68">
        <f t="shared" ca="1" si="25"/>
        <v>0.19126565457931066</v>
      </c>
      <c r="AR19" s="69">
        <f t="shared" si="26"/>
        <v>2</v>
      </c>
      <c r="AS19" s="70">
        <f t="shared" si="42"/>
        <v>16</v>
      </c>
      <c r="AT19" s="71">
        <f t="shared" ca="1" si="43"/>
        <v>0.86072917445783836</v>
      </c>
      <c r="AU19" s="72">
        <f t="shared" ca="1" si="27"/>
        <v>9.7887453502294441E-3</v>
      </c>
      <c r="AV19" s="73">
        <f t="shared" ca="1" si="28"/>
        <v>1.0097887453502294</v>
      </c>
      <c r="AW19" s="74">
        <f ca="1">PRODUCT(AV$4:AV19)</f>
        <v>1.1601839743747584</v>
      </c>
      <c r="AY19" s="75">
        <f t="shared" si="44"/>
        <v>16</v>
      </c>
      <c r="AZ19" s="76">
        <f t="shared" ca="1" si="54"/>
        <v>1.0089992694218428</v>
      </c>
      <c r="BA19" s="76">
        <f t="shared" ca="1" si="54"/>
        <v>1.0089992694218428</v>
      </c>
      <c r="BB19" s="76">
        <f t="shared" ca="1" si="54"/>
        <v>1.0089992694218428</v>
      </c>
      <c r="BC19" s="76">
        <f t="shared" ca="1" si="54"/>
        <v>1.0089992694218428</v>
      </c>
      <c r="BD19" s="76">
        <f t="shared" ca="1" si="54"/>
        <v>1.0089992694218428</v>
      </c>
      <c r="BE19" s="76">
        <f t="shared" ca="1" si="54"/>
        <v>1.0089992694218428</v>
      </c>
      <c r="BF19" s="76">
        <f t="shared" ca="1" si="54"/>
        <v>1.0089992694218428</v>
      </c>
      <c r="BG19" s="76">
        <f t="shared" ca="1" si="54"/>
        <v>1.0089992694218428</v>
      </c>
      <c r="BH19" s="76">
        <f t="shared" ca="1" si="54"/>
        <v>1.0089992694218428</v>
      </c>
      <c r="BI19" s="76">
        <f t="shared" ca="1" si="54"/>
        <v>1.0089992694218428</v>
      </c>
      <c r="BJ19" s="76">
        <f t="shared" ca="1" si="54"/>
        <v>1.0089992694218428</v>
      </c>
      <c r="BK19" s="76">
        <f t="shared" ca="1" si="54"/>
        <v>1.0089992694218428</v>
      </c>
      <c r="BL19" s="76">
        <f t="shared" ca="1" si="10"/>
        <v>0.1134999999999986</v>
      </c>
      <c r="BM19" s="77">
        <f t="shared" ca="1" si="30"/>
        <v>5.2808399843046372</v>
      </c>
      <c r="BO19" s="70">
        <f t="shared" si="45"/>
        <v>16</v>
      </c>
      <c r="BP19" s="171">
        <f t="shared" ca="1" si="46"/>
        <v>0.124</v>
      </c>
      <c r="BQ19" s="172">
        <f t="shared" ca="1" si="31"/>
        <v>9.7887453502294441E-3</v>
      </c>
      <c r="BR19" s="172">
        <f t="shared" ca="1" si="50"/>
        <v>0.86193226426775649</v>
      </c>
    </row>
    <row r="20" spans="2:83">
      <c r="B20" s="82" t="s">
        <v>27</v>
      </c>
      <c r="C20" s="105">
        <v>0.14000000000000001</v>
      </c>
      <c r="E20">
        <f t="shared" si="32"/>
        <v>17</v>
      </c>
      <c r="F20" s="64">
        <f t="shared" si="33"/>
        <v>41.333333333333371</v>
      </c>
      <c r="G20" s="55">
        <f t="shared" si="14"/>
        <v>2.7909468449061059E-4</v>
      </c>
      <c r="H20" s="78">
        <f t="shared" si="49"/>
        <v>0.99562622330884953</v>
      </c>
      <c r="I20" s="79">
        <f t="shared" ca="1" si="15"/>
        <v>306773.96185354312</v>
      </c>
      <c r="J20" s="79">
        <f t="shared" ca="1" si="16"/>
        <v>3002.9321926653352</v>
      </c>
      <c r="K20" s="80">
        <f t="shared" ca="1" si="17"/>
        <v>-19.91252446617699</v>
      </c>
      <c r="L20" s="80">
        <f t="shared" ca="1" si="18"/>
        <v>-127.82248410564297</v>
      </c>
      <c r="M20" s="80">
        <f t="shared" ca="1" si="19"/>
        <v>0</v>
      </c>
      <c r="N20" s="80">
        <f t="shared" ca="1" si="20"/>
        <v>0</v>
      </c>
      <c r="O20" s="81">
        <f t="shared" ca="1" si="2"/>
        <v>-1808.5112922709279</v>
      </c>
      <c r="P20" s="79">
        <f t="shared" ca="1" si="3"/>
        <v>307820.64774536574</v>
      </c>
      <c r="Q20" s="35"/>
      <c r="R20">
        <f t="shared" ca="1" si="21"/>
        <v>17</v>
      </c>
      <c r="S20" s="78">
        <f t="shared" ca="1" si="34"/>
        <v>41.333333333333371</v>
      </c>
      <c r="T20" s="55">
        <f t="shared" ca="1" si="22"/>
        <v>0</v>
      </c>
      <c r="U20" s="78">
        <f t="shared" ca="1" si="35"/>
        <v>1</v>
      </c>
      <c r="V20" s="79">
        <f t="shared" ca="1" si="36"/>
        <v>306773.28955993167</v>
      </c>
      <c r="W20" s="79">
        <f t="shared" ca="1" si="4"/>
        <v>3002.9256117543719</v>
      </c>
      <c r="X20" s="80">
        <f t="shared" ca="1" si="5"/>
        <v>-20</v>
      </c>
      <c r="Y20" s="80">
        <f t="shared" ca="1" si="23"/>
        <v>-127.82220398330487</v>
      </c>
      <c r="Z20" s="80">
        <f t="shared" ca="1" si="6"/>
        <v>0</v>
      </c>
      <c r="AA20" s="80">
        <f t="shared" ca="1" si="24"/>
        <v>0</v>
      </c>
      <c r="AB20" s="81">
        <f t="shared" ca="1" si="7"/>
        <v>-1808.5112922709279</v>
      </c>
      <c r="AC20" s="79">
        <f t="shared" ca="1" si="8"/>
        <v>307819.8816754318</v>
      </c>
      <c r="AD20" s="35"/>
      <c r="AE20" s="55">
        <f t="shared" ca="1" si="37"/>
        <v>2.7909468449061059E-4</v>
      </c>
      <c r="AF20" s="78">
        <f t="shared" ca="1" si="38"/>
        <v>0.99536482617331778</v>
      </c>
      <c r="AG20" s="103" t="s">
        <v>52</v>
      </c>
      <c r="AH20" s="103">
        <f ca="1">PresentValueOfBenefitsToAnnuitant+PresentValueOfBenefitsToAnnuitantExclFuneral</f>
        <v>239918.9232324154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39"/>
        <v>56</v>
      </c>
      <c r="AN20" s="66">
        <f t="shared" si="40"/>
        <v>1.1770000000000001E-2</v>
      </c>
      <c r="AO20" s="67">
        <f t="shared" si="41"/>
        <v>0.89641230937894922</v>
      </c>
      <c r="AP20" s="68">
        <f t="shared" ca="1" si="25"/>
        <v>0.16974805372690832</v>
      </c>
      <c r="AR20" s="69">
        <f t="shared" si="26"/>
        <v>2</v>
      </c>
      <c r="AS20" s="70">
        <f t="shared" si="42"/>
        <v>17</v>
      </c>
      <c r="AT20" s="71">
        <f t="shared" ca="1" si="43"/>
        <v>0.85230371575355734</v>
      </c>
      <c r="AU20" s="72">
        <f t="shared" ca="1" si="27"/>
        <v>9.7887453502294441E-3</v>
      </c>
      <c r="AV20" s="73">
        <f t="shared" ca="1" si="28"/>
        <v>1.0097887453502294</v>
      </c>
      <c r="AW20" s="74">
        <f ca="1">PRODUCT(AV$4:AV20)</f>
        <v>1.1715407198593299</v>
      </c>
      <c r="AY20" s="75">
        <f t="shared" si="44"/>
        <v>17</v>
      </c>
      <c r="AZ20" s="76">
        <f t="shared" ca="1" si="54"/>
        <v>1.0089992694218428</v>
      </c>
      <c r="BA20" s="76">
        <f t="shared" ca="1" si="54"/>
        <v>1.0089992694218428</v>
      </c>
      <c r="BB20" s="76">
        <f t="shared" ca="1" si="54"/>
        <v>1.0089992694218428</v>
      </c>
      <c r="BC20" s="76">
        <f t="shared" ca="1" si="54"/>
        <v>1.0089992694218428</v>
      </c>
      <c r="BD20" s="76">
        <f t="shared" ca="1" si="54"/>
        <v>1.0089992694218428</v>
      </c>
      <c r="BE20" s="76">
        <f t="shared" ca="1" si="54"/>
        <v>1.0089992694218428</v>
      </c>
      <c r="BF20" s="76">
        <f t="shared" ca="1" si="54"/>
        <v>1.0089992694218428</v>
      </c>
      <c r="BG20" s="76">
        <f t="shared" ca="1" si="54"/>
        <v>1.0089992694218428</v>
      </c>
      <c r="BH20" s="76">
        <f t="shared" ca="1" si="54"/>
        <v>1.0089992694218428</v>
      </c>
      <c r="BI20" s="76">
        <f t="shared" ca="1" si="54"/>
        <v>1.0089992694218428</v>
      </c>
      <c r="BJ20" s="76">
        <f t="shared" ca="1" si="54"/>
        <v>1.0089992694218428</v>
      </c>
      <c r="BK20" s="76">
        <f t="shared" ca="1" si="54"/>
        <v>1.0089992694218428</v>
      </c>
      <c r="BL20" s="76">
        <f t="shared" ca="1" si="10"/>
        <v>0.1134999999999986</v>
      </c>
      <c r="BM20" s="77">
        <f t="shared" ca="1" si="30"/>
        <v>5.8802153225232061</v>
      </c>
      <c r="BO20" s="70">
        <f t="shared" si="45"/>
        <v>17</v>
      </c>
      <c r="BP20" s="171">
        <f t="shared" ca="1" si="46"/>
        <v>0.124</v>
      </c>
      <c r="BQ20" s="172">
        <f t="shared" ca="1" si="31"/>
        <v>9.7887453502294441E-3</v>
      </c>
      <c r="BR20" s="172">
        <f t="shared" ca="1" si="50"/>
        <v>0.85357681815794917</v>
      </c>
      <c r="BU20" s="177">
        <v>46031</v>
      </c>
      <c r="BV20" s="178">
        <v>8.84</v>
      </c>
      <c r="BW20" s="178">
        <v>9.91</v>
      </c>
      <c r="BX20" s="178">
        <v>10.4</v>
      </c>
      <c r="BY20" s="178">
        <v>10.210000000000001</v>
      </c>
      <c r="BZ20" s="178">
        <v>10.45</v>
      </c>
      <c r="CA20" s="178">
        <v>10.88</v>
      </c>
      <c r="CB20" s="178">
        <v>11.2</v>
      </c>
      <c r="CC20" s="178">
        <v>11.35</v>
      </c>
      <c r="CD20" s="179">
        <v>11.43</v>
      </c>
      <c r="CE20" s="179">
        <v>12.55</v>
      </c>
    </row>
    <row r="21" spans="2:83">
      <c r="B21" s="39"/>
      <c r="C21" s="39"/>
      <c r="E21">
        <f t="shared" si="32"/>
        <v>18</v>
      </c>
      <c r="F21" s="64">
        <f t="shared" si="33"/>
        <v>41.416666666666707</v>
      </c>
      <c r="G21" s="55">
        <f t="shared" si="14"/>
        <v>2.7909468449061059E-4</v>
      </c>
      <c r="H21" s="78">
        <f t="shared" si="49"/>
        <v>0.99534834932218452</v>
      </c>
      <c r="I21" s="79">
        <f t="shared" ca="1" si="15"/>
        <v>307734.73663880356</v>
      </c>
      <c r="J21" s="79">
        <f t="shared" ca="1" si="16"/>
        <v>3012.3369723771707</v>
      </c>
      <c r="K21" s="80">
        <f t="shared" ca="1" si="17"/>
        <v>-19.906966986443692</v>
      </c>
      <c r="L21" s="80">
        <f t="shared" ca="1" si="18"/>
        <v>-128.22280693283483</v>
      </c>
      <c r="M21" s="80">
        <f t="shared" ca="1" si="19"/>
        <v>0</v>
      </c>
      <c r="N21" s="80">
        <f t="shared" ca="1" si="20"/>
        <v>0</v>
      </c>
      <c r="O21" s="81">
        <f t="shared" ca="1" si="2"/>
        <v>-1808.5112922709279</v>
      </c>
      <c r="P21" s="79">
        <f t="shared" ca="1" si="3"/>
        <v>308790.43254499056</v>
      </c>
      <c r="Q21" s="35"/>
      <c r="R21">
        <f t="shared" ca="1" si="21"/>
        <v>18</v>
      </c>
      <c r="S21" s="78">
        <f t="shared" ca="1" si="34"/>
        <v>41.416666666666707</v>
      </c>
      <c r="T21" s="55">
        <f t="shared" ca="1" si="22"/>
        <v>0</v>
      </c>
      <c r="U21" s="78">
        <f t="shared" ca="1" si="35"/>
        <v>1</v>
      </c>
      <c r="V21" s="79">
        <f t="shared" ca="1" si="36"/>
        <v>307733.97078267566</v>
      </c>
      <c r="W21" s="79">
        <f t="shared" ca="1" si="4"/>
        <v>3012.3294756065602</v>
      </c>
      <c r="X21" s="80">
        <f t="shared" ca="1" si="5"/>
        <v>-20</v>
      </c>
      <c r="Y21" s="80">
        <f t="shared" ca="1" si="23"/>
        <v>-128.22248782611487</v>
      </c>
      <c r="Z21" s="80">
        <f t="shared" ca="1" si="6"/>
        <v>0</v>
      </c>
      <c r="AA21" s="80">
        <f t="shared" ca="1" si="24"/>
        <v>0</v>
      </c>
      <c r="AB21" s="81">
        <f t="shared" ca="1" si="7"/>
        <v>-1808.5112922709279</v>
      </c>
      <c r="AC21" s="79">
        <f t="shared" ca="1" si="8"/>
        <v>308789.56647818518</v>
      </c>
      <c r="AD21" s="35"/>
      <c r="AE21" s="55">
        <f t="shared" ca="1" si="37"/>
        <v>2.7909468449061059E-4</v>
      </c>
      <c r="AF21" s="78">
        <f t="shared" ca="1" si="38"/>
        <v>0.99508702514120384</v>
      </c>
      <c r="AG21" s="106" t="s">
        <v>81</v>
      </c>
      <c r="AH21" s="107">
        <v>8.5000000000000006E-2</v>
      </c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39"/>
        <v>57</v>
      </c>
      <c r="AN21" s="66">
        <f t="shared" si="40"/>
        <v>1.2870000000000001E-2</v>
      </c>
      <c r="AO21" s="67">
        <f t="shared" si="41"/>
        <v>0.88487548295724205</v>
      </c>
      <c r="AP21" s="68">
        <f t="shared" ca="1" si="25"/>
        <v>0.15048351708616362</v>
      </c>
      <c r="AR21" s="69">
        <f t="shared" si="26"/>
        <v>2</v>
      </c>
      <c r="AS21" s="70">
        <f t="shared" si="42"/>
        <v>18</v>
      </c>
      <c r="AT21" s="71">
        <f t="shared" ca="1" si="43"/>
        <v>0.84396073171899144</v>
      </c>
      <c r="AU21" s="72">
        <f t="shared" ca="1" si="27"/>
        <v>9.7887453502294441E-3</v>
      </c>
      <c r="AV21" s="73">
        <f t="shared" ca="1" si="28"/>
        <v>1.0097887453502294</v>
      </c>
      <c r="AW21" s="74">
        <f ca="1">PRODUCT(AV$4:AV21)</f>
        <v>1.1830086336334573</v>
      </c>
      <c r="AY21" s="75">
        <f t="shared" si="44"/>
        <v>18</v>
      </c>
      <c r="AZ21" s="76">
        <f t="shared" ca="1" si="54"/>
        <v>1.0089992694218428</v>
      </c>
      <c r="BA21" s="76">
        <f t="shared" ca="1" si="54"/>
        <v>1.0089992694218428</v>
      </c>
      <c r="BB21" s="76">
        <f t="shared" ca="1" si="54"/>
        <v>1.0089992694218428</v>
      </c>
      <c r="BC21" s="76">
        <f t="shared" ca="1" si="54"/>
        <v>1.0089992694218428</v>
      </c>
      <c r="BD21" s="76">
        <f t="shared" ca="1" si="54"/>
        <v>1.0089992694218428</v>
      </c>
      <c r="BE21" s="76">
        <f t="shared" ca="1" si="54"/>
        <v>1.0089992694218428</v>
      </c>
      <c r="BF21" s="76">
        <f t="shared" ca="1" si="54"/>
        <v>1.0089992694218428</v>
      </c>
      <c r="BG21" s="76">
        <f t="shared" ca="1" si="54"/>
        <v>1.0089992694218428</v>
      </c>
      <c r="BH21" s="76">
        <f t="shared" ca="1" si="54"/>
        <v>1.0089992694218428</v>
      </c>
      <c r="BI21" s="76">
        <f t="shared" ca="1" si="54"/>
        <v>1.0089992694218428</v>
      </c>
      <c r="BJ21" s="76">
        <f t="shared" ca="1" si="54"/>
        <v>1.0090596596129187</v>
      </c>
      <c r="BK21" s="76">
        <f t="shared" ca="1" si="54"/>
        <v>1.0090596596129187</v>
      </c>
      <c r="BL21" s="76">
        <f t="shared" ca="1" si="10"/>
        <v>0.11363329343666329</v>
      </c>
      <c r="BM21" s="77">
        <f t="shared" ca="1" si="30"/>
        <v>6.5484035557382496</v>
      </c>
      <c r="BO21" s="70">
        <f t="shared" si="45"/>
        <v>18</v>
      </c>
      <c r="BP21" s="171">
        <f t="shared" ca="1" si="46"/>
        <v>0.124</v>
      </c>
      <c r="BQ21" s="172">
        <f t="shared" ca="1" si="31"/>
        <v>9.7887453502294441E-3</v>
      </c>
      <c r="BR21" s="172">
        <f t="shared" ca="1" si="50"/>
        <v>0.84530236852847807</v>
      </c>
    </row>
    <row r="22" spans="2:83">
      <c r="B22" t="s">
        <v>72</v>
      </c>
      <c r="E22">
        <f t="shared" si="32"/>
        <v>19</v>
      </c>
      <c r="F22" s="64">
        <f t="shared" si="33"/>
        <v>41.500000000000043</v>
      </c>
      <c r="G22" s="55">
        <f t="shared" si="14"/>
        <v>2.9840593339836019E-4</v>
      </c>
      <c r="H22" s="78">
        <f t="shared" si="49"/>
        <v>0.99505133146894853</v>
      </c>
      <c r="I22" s="79">
        <f t="shared" ca="1" si="15"/>
        <v>308698.28764774249</v>
      </c>
      <c r="J22" s="79">
        <f t="shared" ca="1" si="16"/>
        <v>2511.0629437062594</v>
      </c>
      <c r="K22" s="80">
        <f t="shared" ca="1" si="17"/>
        <v>-19.901026629378972</v>
      </c>
      <c r="L22" s="80">
        <f t="shared" ca="1" si="18"/>
        <v>-128.62428651989271</v>
      </c>
      <c r="M22" s="80">
        <f t="shared" ca="1" si="19"/>
        <v>0</v>
      </c>
      <c r="N22" s="80">
        <f t="shared" ca="1" si="20"/>
        <v>0</v>
      </c>
      <c r="O22" s="81">
        <f t="shared" ca="1" si="2"/>
        <v>-1808.5112922709279</v>
      </c>
      <c r="P22" s="79">
        <f t="shared" ca="1" si="3"/>
        <v>309252.31398602854</v>
      </c>
      <c r="Q22" s="35"/>
      <c r="R22">
        <f t="shared" ca="1" si="21"/>
        <v>19</v>
      </c>
      <c r="S22" s="78">
        <f t="shared" ca="1" si="34"/>
        <v>41.500000000000043</v>
      </c>
      <c r="T22" s="55">
        <f t="shared" ca="1" si="22"/>
        <v>0</v>
      </c>
      <c r="U22" s="78">
        <f t="shared" ca="1" si="35"/>
        <v>1</v>
      </c>
      <c r="V22" s="79">
        <f t="shared" ca="1" si="36"/>
        <v>308697.42183937656</v>
      </c>
      <c r="W22" s="79">
        <f t="shared" ca="1" si="4"/>
        <v>2511.0559009094868</v>
      </c>
      <c r="X22" s="80">
        <f t="shared" ca="1" si="5"/>
        <v>-20</v>
      </c>
      <c r="Y22" s="80">
        <f t="shared" ca="1" si="23"/>
        <v>-128.6239257664069</v>
      </c>
      <c r="Z22" s="80">
        <f t="shared" ca="1" si="6"/>
        <v>0</v>
      </c>
      <c r="AA22" s="80">
        <f t="shared" ca="1" si="24"/>
        <v>0</v>
      </c>
      <c r="AB22" s="81">
        <f t="shared" ca="1" si="7"/>
        <v>-1808.5112922709279</v>
      </c>
      <c r="AC22" s="79">
        <f t="shared" ca="1" si="8"/>
        <v>309251.34252224874</v>
      </c>
      <c r="AD22" s="35"/>
      <c r="AE22" s="55">
        <f t="shared" ca="1" si="37"/>
        <v>2.9840593339836019E-4</v>
      </c>
      <c r="AF22" s="78">
        <f t="shared" ca="1" si="38"/>
        <v>0.99479008526865398</v>
      </c>
      <c r="AG22" s="108" t="s">
        <v>82</v>
      </c>
      <c r="AH22" s="109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39"/>
        <v>58</v>
      </c>
      <c r="AN22" s="66">
        <f t="shared" si="40"/>
        <v>1.4080000000000002E-2</v>
      </c>
      <c r="AO22" s="67">
        <f t="shared" si="41"/>
        <v>0.8724164361572041</v>
      </c>
      <c r="AP22" s="68">
        <f t="shared" ca="1" si="25"/>
        <v>0.13322582042041697</v>
      </c>
      <c r="AR22" s="69">
        <f t="shared" si="26"/>
        <v>2</v>
      </c>
      <c r="AS22" s="70">
        <f t="shared" si="42"/>
        <v>19</v>
      </c>
      <c r="AT22" s="71">
        <f t="shared" ca="1" si="43"/>
        <v>0.83709565146373244</v>
      </c>
      <c r="AU22" s="72">
        <f t="shared" ca="1" si="27"/>
        <v>8.1343598075660495E-3</v>
      </c>
      <c r="AV22" s="73">
        <f t="shared" ca="1" si="28"/>
        <v>1.008134359807566</v>
      </c>
      <c r="AW22" s="74">
        <f ca="1">PRODUCT(AV$4:AV22)</f>
        <v>1.1926316515148889</v>
      </c>
      <c r="AY22" s="75">
        <f t="shared" si="44"/>
        <v>19</v>
      </c>
      <c r="AZ22" s="76">
        <f t="shared" ca="1" si="54"/>
        <v>1.0090596596129187</v>
      </c>
      <c r="BA22" s="76">
        <f t="shared" ca="1" si="54"/>
        <v>1.0090596596129187</v>
      </c>
      <c r="BB22" s="76">
        <f t="shared" ca="1" si="54"/>
        <v>1.0090596596129187</v>
      </c>
      <c r="BC22" s="76">
        <f t="shared" ca="1" si="54"/>
        <v>1.0090596596129187</v>
      </c>
      <c r="BD22" s="76">
        <f t="shared" ca="1" si="54"/>
        <v>1.0090596596129187</v>
      </c>
      <c r="BE22" s="76">
        <f t="shared" ca="1" si="54"/>
        <v>1.0090596596129187</v>
      </c>
      <c r="BF22" s="76">
        <f t="shared" ca="1" si="54"/>
        <v>1.0090596596129187</v>
      </c>
      <c r="BG22" s="76">
        <f t="shared" ca="1" si="54"/>
        <v>1.0090596596129187</v>
      </c>
      <c r="BH22" s="76">
        <f t="shared" ca="1" si="54"/>
        <v>1.0090596596129187</v>
      </c>
      <c r="BI22" s="76">
        <f t="shared" ca="1" si="54"/>
        <v>1.0090596596129187</v>
      </c>
      <c r="BJ22" s="76">
        <f t="shared" ca="1" si="54"/>
        <v>1.0090596596129187</v>
      </c>
      <c r="BK22" s="76">
        <f t="shared" ca="1" si="54"/>
        <v>1.0090596596129187</v>
      </c>
      <c r="BL22" s="76">
        <f t="shared" ca="1" si="10"/>
        <v>0.11430000000000118</v>
      </c>
      <c r="BM22" s="77">
        <f t="shared" ca="1" si="30"/>
        <v>7.2968860821591397</v>
      </c>
      <c r="BO22" s="70">
        <f t="shared" si="45"/>
        <v>19</v>
      </c>
      <c r="BP22" s="171">
        <f t="shared" ca="1" si="46"/>
        <v>0.10210000000000001</v>
      </c>
      <c r="BQ22" s="172">
        <f t="shared" ca="1" si="31"/>
        <v>8.1343598075660495E-3</v>
      </c>
      <c r="BR22" s="172">
        <f t="shared" ca="1" si="50"/>
        <v>0.83848185542434095</v>
      </c>
    </row>
    <row r="23" spans="2:83">
      <c r="B23" s="202" t="s">
        <v>74</v>
      </c>
      <c r="C23" s="203"/>
      <c r="E23">
        <f t="shared" si="32"/>
        <v>20</v>
      </c>
      <c r="F23" s="64">
        <f t="shared" si="33"/>
        <v>41.583333333333378</v>
      </c>
      <c r="G23" s="55">
        <f t="shared" si="14"/>
        <v>2.9840593339836019E-4</v>
      </c>
      <c r="H23" s="78">
        <f t="shared" si="49"/>
        <v>0.99475440224760225</v>
      </c>
      <c r="I23" s="79">
        <f t="shared" ca="1" si="15"/>
        <v>309160.03126061795</v>
      </c>
      <c r="J23" s="79">
        <f t="shared" ca="1" si="16"/>
        <v>2514.8189323922343</v>
      </c>
      <c r="K23" s="80">
        <f t="shared" ca="1" si="17"/>
        <v>-19.895088044952047</v>
      </c>
      <c r="L23" s="80">
        <f t="shared" ca="1" si="18"/>
        <v>-128.81667969192415</v>
      </c>
      <c r="M23" s="80">
        <f t="shared" ca="1" si="19"/>
        <v>0</v>
      </c>
      <c r="N23" s="80">
        <f t="shared" ca="1" si="20"/>
        <v>0</v>
      </c>
      <c r="O23" s="81">
        <f t="shared" ca="1" si="2"/>
        <v>-1808.5112922709279</v>
      </c>
      <c r="P23" s="79">
        <f t="shared" ca="1" si="3"/>
        <v>309717.62713300245</v>
      </c>
      <c r="Q23" s="35"/>
      <c r="R23">
        <f t="shared" ca="1" si="21"/>
        <v>20</v>
      </c>
      <c r="S23" s="78">
        <f t="shared" ca="1" si="34"/>
        <v>41.583333333333378</v>
      </c>
      <c r="T23" s="55">
        <f t="shared" ca="1" si="22"/>
        <v>0</v>
      </c>
      <c r="U23" s="78">
        <f t="shared" ca="1" si="35"/>
        <v>1</v>
      </c>
      <c r="V23" s="79">
        <f t="shared" ca="1" si="36"/>
        <v>309159.06008672871</v>
      </c>
      <c r="W23" s="79">
        <f t="shared" ca="1" si="4"/>
        <v>2514.8110325143834</v>
      </c>
      <c r="X23" s="80">
        <f t="shared" ca="1" si="5"/>
        <v>-20</v>
      </c>
      <c r="Y23" s="80">
        <f t="shared" ca="1" si="23"/>
        <v>-128.81627503613697</v>
      </c>
      <c r="Z23" s="80">
        <f t="shared" ca="1" si="6"/>
        <v>0</v>
      </c>
      <c r="AA23" s="80">
        <f t="shared" ca="1" si="24"/>
        <v>0</v>
      </c>
      <c r="AB23" s="81">
        <f t="shared" ca="1" si="7"/>
        <v>-1808.5112922709279</v>
      </c>
      <c r="AC23" s="79">
        <f t="shared" ca="1" si="8"/>
        <v>309716.54355193605</v>
      </c>
      <c r="AD23" s="35"/>
      <c r="AE23" s="55">
        <f t="shared" ca="1" si="37"/>
        <v>2.9840593339836019E-4</v>
      </c>
      <c r="AF23" s="78">
        <f t="shared" ca="1" si="38"/>
        <v>0.994493234004724</v>
      </c>
      <c r="AH23" s="110">
        <f>SUM(AO4:AO90)</f>
        <v>33.253950731035495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39"/>
        <v>59</v>
      </c>
      <c r="AN23" s="66">
        <f t="shared" si="40"/>
        <v>1.5411000000000001E-2</v>
      </c>
      <c r="AO23" s="67">
        <f t="shared" si="41"/>
        <v>0.85897162645958547</v>
      </c>
      <c r="AP23" s="68">
        <f t="shared" ca="1" si="25"/>
        <v>0.11771756017402657</v>
      </c>
      <c r="AR23" s="69">
        <f t="shared" si="26"/>
        <v>2</v>
      </c>
      <c r="AS23" s="70">
        <f t="shared" si="42"/>
        <v>20</v>
      </c>
      <c r="AT23" s="71">
        <f t="shared" ca="1" si="43"/>
        <v>0.8302864142413775</v>
      </c>
      <c r="AU23" s="72">
        <f t="shared" ca="1" si="27"/>
        <v>8.1343598075660495E-3</v>
      </c>
      <c r="AV23" s="73">
        <f t="shared" ca="1" si="28"/>
        <v>1.008134359807566</v>
      </c>
      <c r="AW23" s="74">
        <f ca="1">PRODUCT(AV$4:AV23)</f>
        <v>1.2023329464862027</v>
      </c>
      <c r="AY23" s="75">
        <f t="shared" si="44"/>
        <v>20</v>
      </c>
      <c r="AZ23" s="76">
        <f t="shared" ca="1" si="54"/>
        <v>1.0090596596129187</v>
      </c>
      <c r="BA23" s="76">
        <f t="shared" ca="1" si="54"/>
        <v>1.0090596596129187</v>
      </c>
      <c r="BB23" s="76">
        <f t="shared" ca="1" si="54"/>
        <v>1.0090596596129187</v>
      </c>
      <c r="BC23" s="76">
        <f t="shared" ca="1" si="54"/>
        <v>1.0090596596129187</v>
      </c>
      <c r="BD23" s="76">
        <f t="shared" ca="1" si="54"/>
        <v>1.0090596596129187</v>
      </c>
      <c r="BE23" s="76">
        <f t="shared" ca="1" si="54"/>
        <v>1.0090596596129187</v>
      </c>
      <c r="BF23" s="76">
        <f t="shared" ca="1" si="54"/>
        <v>1.0090596596129187</v>
      </c>
      <c r="BG23" s="76">
        <f t="shared" ca="1" si="54"/>
        <v>1.0090596596129187</v>
      </c>
      <c r="BH23" s="76">
        <f t="shared" ca="1" si="54"/>
        <v>1.0090596596129187</v>
      </c>
      <c r="BI23" s="76">
        <f t="shared" ca="1" si="54"/>
        <v>1.0090596596129187</v>
      </c>
      <c r="BJ23" s="76">
        <f t="shared" ca="1" si="54"/>
        <v>1.0090596596129187</v>
      </c>
      <c r="BK23" s="76">
        <f t="shared" ca="1" si="54"/>
        <v>1.0090596596129187</v>
      </c>
      <c r="BL23" s="76">
        <f t="shared" ca="1" si="10"/>
        <v>0.11430000000000118</v>
      </c>
      <c r="BM23" s="77">
        <f t="shared" ca="1" si="30"/>
        <v>8.1309201613499376</v>
      </c>
      <c r="BO23" s="70">
        <f t="shared" si="45"/>
        <v>20</v>
      </c>
      <c r="BP23" s="171">
        <f t="shared" ca="1" si="46"/>
        <v>0.10210000000000001</v>
      </c>
      <c r="BQ23" s="172">
        <f t="shared" ca="1" si="31"/>
        <v>8.1343598075660495E-3</v>
      </c>
      <c r="BR23" s="172">
        <f t="shared" ca="1" si="50"/>
        <v>0.83171637517085661</v>
      </c>
    </row>
    <row r="24" spans="2:83">
      <c r="B24" s="204"/>
      <c r="C24" s="205"/>
      <c r="E24">
        <f t="shared" si="32"/>
        <v>21</v>
      </c>
      <c r="F24" s="64">
        <f t="shared" si="33"/>
        <v>41.666666666666714</v>
      </c>
      <c r="G24" s="55">
        <f t="shared" si="14"/>
        <v>2.9840593339836019E-4</v>
      </c>
      <c r="H24" s="78">
        <f t="shared" si="49"/>
        <v>0.99445756163169741</v>
      </c>
      <c r="I24" s="79">
        <f t="shared" ca="1" si="15"/>
        <v>309625.20555538789</v>
      </c>
      <c r="J24" s="79">
        <f t="shared" ca="1" si="16"/>
        <v>2518.6028274791233</v>
      </c>
      <c r="K24" s="80">
        <f t="shared" ca="1" si="17"/>
        <v>-19.889151232633949</v>
      </c>
      <c r="L24" s="80">
        <f t="shared" ca="1" si="18"/>
        <v>-129.01050231474497</v>
      </c>
      <c r="M24" s="80">
        <f t="shared" ca="1" si="19"/>
        <v>0</v>
      </c>
      <c r="N24" s="80">
        <f t="shared" ca="1" si="20"/>
        <v>0</v>
      </c>
      <c r="O24" s="81">
        <f t="shared" ca="1" si="2"/>
        <v>-1808.5112922709279</v>
      </c>
      <c r="P24" s="79">
        <f t="shared" ca="1" si="3"/>
        <v>310186.39743704878</v>
      </c>
      <c r="Q24" s="35"/>
      <c r="R24">
        <f t="shared" ca="1" si="21"/>
        <v>21</v>
      </c>
      <c r="S24" s="78">
        <f t="shared" ca="1" si="34"/>
        <v>41.666666666666714</v>
      </c>
      <c r="T24" s="55">
        <f t="shared" ca="1" si="22"/>
        <v>0</v>
      </c>
      <c r="U24" s="78">
        <f t="shared" ca="1" si="35"/>
        <v>1</v>
      </c>
      <c r="V24" s="79">
        <f t="shared" ca="1" si="36"/>
        <v>309624.12229766854</v>
      </c>
      <c r="W24" s="79">
        <f t="shared" ca="1" si="4"/>
        <v>2518.59401587107</v>
      </c>
      <c r="X24" s="80">
        <f t="shared" ca="1" si="5"/>
        <v>-20</v>
      </c>
      <c r="Y24" s="80">
        <f t="shared" ca="1" si="23"/>
        <v>-129.0100509573619</v>
      </c>
      <c r="Z24" s="80">
        <f t="shared" ca="1" si="6"/>
        <v>0</v>
      </c>
      <c r="AA24" s="80">
        <f t="shared" ca="1" si="24"/>
        <v>0</v>
      </c>
      <c r="AB24" s="81">
        <f t="shared" ca="1" si="7"/>
        <v>-1808.5112922709279</v>
      </c>
      <c r="AC24" s="79">
        <f t="shared" ca="1" si="8"/>
        <v>310185.19497031131</v>
      </c>
      <c r="AD24" s="35"/>
      <c r="AE24" s="55">
        <f t="shared" ca="1" si="37"/>
        <v>2.9840593339836019E-4</v>
      </c>
      <c r="AF24" s="78">
        <f t="shared" ca="1" si="38"/>
        <v>0.99419647132297251</v>
      </c>
      <c r="AH24" s="111">
        <f ca="1">SUM(AP4:AP90)</f>
        <v>9.3574713168044727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39"/>
        <v>60</v>
      </c>
      <c r="AN24" s="66">
        <f t="shared" si="40"/>
        <v>1.6896000000000001E-2</v>
      </c>
      <c r="AO24" s="67">
        <f t="shared" si="41"/>
        <v>0.84445844185892427</v>
      </c>
      <c r="AP24" s="68">
        <f t="shared" ca="1" si="25"/>
        <v>0.10385767233000637</v>
      </c>
      <c r="AR24" s="69">
        <f t="shared" si="26"/>
        <v>2</v>
      </c>
      <c r="AS24" s="70">
        <f t="shared" si="42"/>
        <v>21</v>
      </c>
      <c r="AT24" s="71">
        <f t="shared" ca="1" si="43"/>
        <v>0.82353256580460432</v>
      </c>
      <c r="AU24" s="72">
        <f t="shared" ca="1" si="27"/>
        <v>8.1343598075660495E-3</v>
      </c>
      <c r="AV24" s="73">
        <f t="shared" ca="1" si="28"/>
        <v>1.008134359807566</v>
      </c>
      <c r="AW24" s="74">
        <f ca="1">PRODUCT(AV$4:AV24)</f>
        <v>1.2121131552814126</v>
      </c>
      <c r="AY24" s="75">
        <f t="shared" si="44"/>
        <v>21</v>
      </c>
      <c r="AZ24" s="76">
        <f t="shared" ca="1" si="54"/>
        <v>1.0090596596129187</v>
      </c>
      <c r="BA24" s="76">
        <f t="shared" ca="1" si="54"/>
        <v>1.0090596596129187</v>
      </c>
      <c r="BB24" s="76">
        <f t="shared" ca="1" si="54"/>
        <v>1.0090596596129187</v>
      </c>
      <c r="BC24" s="76">
        <f t="shared" ca="1" si="54"/>
        <v>1.0090596596129187</v>
      </c>
      <c r="BD24" s="76">
        <f t="shared" ca="1" si="54"/>
        <v>1.0090596596129187</v>
      </c>
      <c r="BE24" s="76">
        <f t="shared" ca="1" si="54"/>
        <v>1.0090596596129187</v>
      </c>
      <c r="BF24" s="76">
        <f t="shared" ca="1" si="54"/>
        <v>1.0090596596129187</v>
      </c>
      <c r="BG24" s="76">
        <f t="shared" ca="1" si="54"/>
        <v>1.0090596596129187</v>
      </c>
      <c r="BH24" s="76">
        <f t="shared" ca="1" si="54"/>
        <v>1.0090596596129187</v>
      </c>
      <c r="BI24" s="76">
        <f t="shared" ca="1" si="54"/>
        <v>1.0090596596129187</v>
      </c>
      <c r="BJ24" s="76">
        <f t="shared" ca="1" si="54"/>
        <v>1.0090596596129187</v>
      </c>
      <c r="BK24" s="76">
        <f t="shared" ca="1" si="54"/>
        <v>1.0090596596129187</v>
      </c>
      <c r="BL24" s="76">
        <f t="shared" ca="1" si="10"/>
        <v>0.11430000000000118</v>
      </c>
      <c r="BM24" s="77">
        <f t="shared" ca="1" si="30"/>
        <v>9.0602843357922449</v>
      </c>
      <c r="BO24" s="70">
        <f t="shared" si="45"/>
        <v>21</v>
      </c>
      <c r="BP24" s="171">
        <f t="shared" ca="1" si="46"/>
        <v>0.10210000000000001</v>
      </c>
      <c r="BQ24" s="172">
        <f t="shared" ca="1" si="31"/>
        <v>8.1343598075660495E-3</v>
      </c>
      <c r="BR24" s="172">
        <f t="shared" ca="1" si="50"/>
        <v>0.82500548372303839</v>
      </c>
    </row>
    <row r="25" spans="2:83">
      <c r="B25" s="204"/>
      <c r="C25" s="205"/>
      <c r="E25">
        <f t="shared" si="32"/>
        <v>22</v>
      </c>
      <c r="F25" s="64">
        <f t="shared" si="33"/>
        <v>41.75000000000005</v>
      </c>
      <c r="G25" s="55">
        <f t="shared" si="14"/>
        <v>2.9840593339836019E-4</v>
      </c>
      <c r="H25" s="78">
        <f t="shared" si="49"/>
        <v>0.99416080959479369</v>
      </c>
      <c r="I25" s="79">
        <f t="shared" ca="1" si="15"/>
        <v>310093.83597559412</v>
      </c>
      <c r="J25" s="79">
        <f t="shared" ca="1" si="16"/>
        <v>2522.4148359338519</v>
      </c>
      <c r="K25" s="80">
        <f t="shared" ca="1" si="17"/>
        <v>-19.883216191895873</v>
      </c>
      <c r="L25" s="80">
        <f t="shared" ca="1" si="18"/>
        <v>-129.2057649898309</v>
      </c>
      <c r="M25" s="80">
        <f t="shared" ca="1" si="19"/>
        <v>0</v>
      </c>
      <c r="N25" s="80">
        <f t="shared" ca="1" si="20"/>
        <v>0</v>
      </c>
      <c r="O25" s="81">
        <f t="shared" ca="1" si="2"/>
        <v>-1808.5112922709279</v>
      </c>
      <c r="P25" s="79">
        <f t="shared" ca="1" si="3"/>
        <v>310658.65053807531</v>
      </c>
      <c r="Q25" s="35"/>
      <c r="R25">
        <f t="shared" ca="1" si="21"/>
        <v>22</v>
      </c>
      <c r="S25" s="78">
        <f t="shared" ca="1" si="34"/>
        <v>41.75000000000005</v>
      </c>
      <c r="T25" s="55">
        <f t="shared" ca="1" si="22"/>
        <v>0</v>
      </c>
      <c r="U25" s="78">
        <f t="shared" ca="1" si="35"/>
        <v>1</v>
      </c>
      <c r="V25" s="79">
        <f t="shared" ca="1" si="36"/>
        <v>310092.63386767986</v>
      </c>
      <c r="W25" s="79">
        <f t="shared" ca="1" si="4"/>
        <v>2522.4050575555498</v>
      </c>
      <c r="X25" s="80">
        <f t="shared" ca="1" si="5"/>
        <v>-20</v>
      </c>
      <c r="Y25" s="80">
        <f t="shared" ca="1" si="23"/>
        <v>-129.2052641115333</v>
      </c>
      <c r="Z25" s="80">
        <f t="shared" ca="1" si="6"/>
        <v>0</v>
      </c>
      <c r="AA25" s="80">
        <f t="shared" ca="1" si="24"/>
        <v>0</v>
      </c>
      <c r="AB25" s="81">
        <f t="shared" ca="1" si="7"/>
        <v>-1808.5112922709279</v>
      </c>
      <c r="AC25" s="79">
        <f t="shared" ca="1" si="8"/>
        <v>310657.32236885297</v>
      </c>
      <c r="AD25" s="35"/>
      <c r="AE25" s="55">
        <f t="shared" ca="1" si="37"/>
        <v>2.9840593339836019E-4</v>
      </c>
      <c r="AF25" s="78">
        <f t="shared" ca="1" si="38"/>
        <v>0.99389979719696597</v>
      </c>
      <c r="AG25" s="35"/>
      <c r="AH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39"/>
        <v>61</v>
      </c>
      <c r="AN25" s="66">
        <f t="shared" si="40"/>
        <v>1.8524000000000002E-2</v>
      </c>
      <c r="AO25" s="67">
        <f t="shared" si="41"/>
        <v>0.82881569368192953</v>
      </c>
      <c r="AP25" s="68">
        <f t="shared" ca="1" si="25"/>
        <v>9.1477889982738231E-2</v>
      </c>
      <c r="AR25" s="69">
        <f t="shared" si="26"/>
        <v>2</v>
      </c>
      <c r="AS25" s="70">
        <f t="shared" si="42"/>
        <v>22</v>
      </c>
      <c r="AT25" s="71">
        <f t="shared" ca="1" si="43"/>
        <v>0.81683365560110166</v>
      </c>
      <c r="AU25" s="72">
        <f t="shared" ca="1" si="27"/>
        <v>8.1343598075660495E-3</v>
      </c>
      <c r="AV25" s="73">
        <f t="shared" ca="1" si="28"/>
        <v>1.008134359807566</v>
      </c>
      <c r="AW25" s="74">
        <f ca="1">PRODUCT(AV$4:AV25)</f>
        <v>1.2219729198139557</v>
      </c>
      <c r="AY25" s="75">
        <f t="shared" si="44"/>
        <v>22</v>
      </c>
      <c r="AZ25" s="76">
        <f t="shared" ref="AZ25:BK34" ca="1" si="55">OFFSET($AV$3,($AY25*12-12)+AZ$3,0)</f>
        <v>1.0090596596129187</v>
      </c>
      <c r="BA25" s="76">
        <f t="shared" ca="1" si="55"/>
        <v>1.0090596596129187</v>
      </c>
      <c r="BB25" s="76">
        <f t="shared" ca="1" si="55"/>
        <v>1.0090596596129187</v>
      </c>
      <c r="BC25" s="76">
        <f t="shared" ca="1" si="55"/>
        <v>1.0090596596129187</v>
      </c>
      <c r="BD25" s="76">
        <f t="shared" ca="1" si="55"/>
        <v>1.0090596596129187</v>
      </c>
      <c r="BE25" s="76">
        <f t="shared" ca="1" si="55"/>
        <v>1.0090596596129187</v>
      </c>
      <c r="BF25" s="76">
        <f t="shared" ca="1" si="55"/>
        <v>1.0090596596129187</v>
      </c>
      <c r="BG25" s="76">
        <f t="shared" ca="1" si="55"/>
        <v>1.0090596596129187</v>
      </c>
      <c r="BH25" s="76">
        <f t="shared" ca="1" si="55"/>
        <v>1.0090596596129187</v>
      </c>
      <c r="BI25" s="76">
        <f t="shared" ca="1" si="55"/>
        <v>1.0090596596129187</v>
      </c>
      <c r="BJ25" s="76">
        <f t="shared" ca="1" si="55"/>
        <v>1.0090596596129187</v>
      </c>
      <c r="BK25" s="76">
        <f t="shared" ca="1" si="55"/>
        <v>1.0090596596129187</v>
      </c>
      <c r="BL25" s="76">
        <f t="shared" ca="1" si="10"/>
        <v>0.11430000000000118</v>
      </c>
      <c r="BM25" s="77">
        <f t="shared" ca="1" si="30"/>
        <v>10.095874835373309</v>
      </c>
      <c r="BO25" s="70">
        <f t="shared" si="45"/>
        <v>22</v>
      </c>
      <c r="BP25" s="171">
        <f t="shared" ca="1" si="46"/>
        <v>0.10210000000000001</v>
      </c>
      <c r="BQ25" s="172">
        <f t="shared" ca="1" si="31"/>
        <v>8.1343598075660495E-3</v>
      </c>
      <c r="BR25" s="172">
        <f t="shared" ca="1" si="50"/>
        <v>0.81834874061877672</v>
      </c>
    </row>
    <row r="26" spans="2:83">
      <c r="B26" s="206"/>
      <c r="C26" s="207"/>
      <c r="E26">
        <f t="shared" si="32"/>
        <v>23</v>
      </c>
      <c r="F26" s="64">
        <f t="shared" si="33"/>
        <v>41.833333333333385</v>
      </c>
      <c r="G26" s="55">
        <f t="shared" si="14"/>
        <v>2.9840593339836019E-4</v>
      </c>
      <c r="H26" s="78">
        <f t="shared" si="49"/>
        <v>0.99386414611045848</v>
      </c>
      <c r="I26" s="79">
        <f t="shared" ca="1" si="15"/>
        <v>310565.94815349323</v>
      </c>
      <c r="J26" s="79">
        <f t="shared" ca="1" si="16"/>
        <v>2526.2551662584169</v>
      </c>
      <c r="K26" s="80">
        <f t="shared" ca="1" si="17"/>
        <v>-19.877282922209169</v>
      </c>
      <c r="L26" s="80">
        <f t="shared" ca="1" si="18"/>
        <v>-129.40247839728886</v>
      </c>
      <c r="M26" s="80">
        <f t="shared" ca="1" si="19"/>
        <v>0</v>
      </c>
      <c r="N26" s="80">
        <f t="shared" ca="1" si="20"/>
        <v>0</v>
      </c>
      <c r="O26" s="81">
        <f t="shared" ca="1" si="2"/>
        <v>-1808.5112922709279</v>
      </c>
      <c r="P26" s="79">
        <f t="shared" ca="1" si="3"/>
        <v>311134.41226616123</v>
      </c>
      <c r="Q26" s="35"/>
      <c r="R26">
        <f t="shared" ca="1" si="21"/>
        <v>23</v>
      </c>
      <c r="S26" s="78">
        <f t="shared" ca="1" si="34"/>
        <v>41.833333333333385</v>
      </c>
      <c r="T26" s="55">
        <f t="shared" ca="1" si="22"/>
        <v>0</v>
      </c>
      <c r="U26" s="78">
        <f t="shared" ca="1" si="35"/>
        <v>1</v>
      </c>
      <c r="V26" s="79">
        <f t="shared" ca="1" si="36"/>
        <v>310564.62038060447</v>
      </c>
      <c r="W26" s="79">
        <f t="shared" ca="1" si="4"/>
        <v>2526.244365675997</v>
      </c>
      <c r="X26" s="80">
        <f t="shared" ca="1" si="5"/>
        <v>-20</v>
      </c>
      <c r="Y26" s="80">
        <f t="shared" ca="1" si="23"/>
        <v>-129.40192515858521</v>
      </c>
      <c r="Z26" s="80">
        <f t="shared" ca="1" si="6"/>
        <v>0</v>
      </c>
      <c r="AA26" s="80">
        <f t="shared" ca="1" si="24"/>
        <v>0</v>
      </c>
      <c r="AB26" s="81">
        <f t="shared" ca="1" si="7"/>
        <v>-1808.5112922709279</v>
      </c>
      <c r="AC26" s="79">
        <f t="shared" ca="1" si="8"/>
        <v>311132.951528851</v>
      </c>
      <c r="AD26" s="35"/>
      <c r="AE26" s="55">
        <f t="shared" ca="1" si="37"/>
        <v>2.9840593339836019E-4</v>
      </c>
      <c r="AF26" s="78">
        <f t="shared" ca="1" si="38"/>
        <v>0.99360321160027898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39"/>
        <v>62</v>
      </c>
      <c r="AN26" s="66">
        <f t="shared" si="40"/>
        <v>2.0317000000000002E-2</v>
      </c>
      <c r="AO26" s="67">
        <f t="shared" si="41"/>
        <v>0.81197664523339375</v>
      </c>
      <c r="AP26" s="68">
        <f t="shared" ca="1" si="25"/>
        <v>8.0426576049500903E-2</v>
      </c>
      <c r="AR26" s="69">
        <f t="shared" si="26"/>
        <v>2</v>
      </c>
      <c r="AS26" s="70">
        <f t="shared" si="42"/>
        <v>23</v>
      </c>
      <c r="AT26" s="71">
        <f t="shared" ca="1" si="43"/>
        <v>0.81018923674351284</v>
      </c>
      <c r="AU26" s="72">
        <f t="shared" ca="1" si="27"/>
        <v>8.1343598075660495E-3</v>
      </c>
      <c r="AV26" s="73">
        <f t="shared" ca="1" si="28"/>
        <v>1.008134359807566</v>
      </c>
      <c r="AW26" s="74">
        <f ca="1">PRODUCT(AV$4:AV26)</f>
        <v>1.2319128872188245</v>
      </c>
      <c r="AY26" s="75">
        <f t="shared" si="44"/>
        <v>23</v>
      </c>
      <c r="AZ26" s="76">
        <f t="shared" ca="1" si="55"/>
        <v>1.0090596596129187</v>
      </c>
      <c r="BA26" s="76">
        <f t="shared" ca="1" si="55"/>
        <v>1.0090596596129187</v>
      </c>
      <c r="BB26" s="76">
        <f t="shared" ca="1" si="55"/>
        <v>1.0090596596129187</v>
      </c>
      <c r="BC26" s="76">
        <f t="shared" ca="1" si="55"/>
        <v>1.0090596596129187</v>
      </c>
      <c r="BD26" s="76">
        <f t="shared" ca="1" si="55"/>
        <v>1.0090596596129187</v>
      </c>
      <c r="BE26" s="76">
        <f t="shared" ca="1" si="55"/>
        <v>1.0090596596129187</v>
      </c>
      <c r="BF26" s="76">
        <f t="shared" ca="1" si="55"/>
        <v>1.0090596596129187</v>
      </c>
      <c r="BG26" s="76">
        <f t="shared" ca="1" si="55"/>
        <v>1.0090596596129187</v>
      </c>
      <c r="BH26" s="76">
        <f t="shared" ca="1" si="55"/>
        <v>1.0090596596129187</v>
      </c>
      <c r="BI26" s="76">
        <f t="shared" ca="1" si="55"/>
        <v>1.0090596596129187</v>
      </c>
      <c r="BJ26" s="76">
        <f t="shared" ca="1" si="55"/>
        <v>1.0090596596129187</v>
      </c>
      <c r="BK26" s="76">
        <f t="shared" ca="1" si="55"/>
        <v>1.0090596596129187</v>
      </c>
      <c r="BL26" s="76">
        <f t="shared" ca="1" si="10"/>
        <v>0.11430000000000118</v>
      </c>
      <c r="BM26" s="77">
        <f t="shared" ca="1" si="30"/>
        <v>11.249833329056489</v>
      </c>
      <c r="BO26" s="70">
        <f t="shared" si="45"/>
        <v>23</v>
      </c>
      <c r="BP26" s="171">
        <f t="shared" ca="1" si="46"/>
        <v>0.10210000000000001</v>
      </c>
      <c r="BQ26" s="172">
        <f t="shared" ca="1" si="31"/>
        <v>8.1343598075660495E-3</v>
      </c>
      <c r="BR26" s="172">
        <f t="shared" ca="1" si="50"/>
        <v>0.81174570894993014</v>
      </c>
    </row>
    <row r="27" spans="2:83">
      <c r="E27">
        <f t="shared" si="32"/>
        <v>24</v>
      </c>
      <c r="F27" s="64">
        <f t="shared" si="33"/>
        <v>41.916666666666721</v>
      </c>
      <c r="G27" s="55">
        <f t="shared" si="14"/>
        <v>2.9840593339836019E-4</v>
      </c>
      <c r="H27" s="78">
        <f t="shared" si="49"/>
        <v>0.99356757115226724</v>
      </c>
      <c r="I27" s="79">
        <f t="shared" ca="1" si="15"/>
        <v>311041.56791145657</v>
      </c>
      <c r="J27" s="79">
        <f t="shared" ca="1" si="16"/>
        <v>2530.1240285012782</v>
      </c>
      <c r="K27" s="80">
        <f t="shared" ca="1" si="17"/>
        <v>-19.871351423045343</v>
      </c>
      <c r="L27" s="80">
        <f t="shared" ca="1" si="18"/>
        <v>-129.60065329644024</v>
      </c>
      <c r="M27" s="80">
        <f t="shared" ca="1" si="19"/>
        <v>0</v>
      </c>
      <c r="N27" s="80">
        <f t="shared" ca="1" si="20"/>
        <v>0</v>
      </c>
      <c r="O27" s="81">
        <f t="shared" ca="1" si="2"/>
        <v>-1808.5112922709279</v>
      </c>
      <c r="P27" s="79">
        <f t="shared" ca="1" si="3"/>
        <v>311613.70864296745</v>
      </c>
      <c r="Q27" s="35"/>
      <c r="R27">
        <f t="shared" ca="1" si="21"/>
        <v>24</v>
      </c>
      <c r="S27" s="78">
        <f t="shared" ca="1" si="34"/>
        <v>41.916666666666721</v>
      </c>
      <c r="T27" s="55">
        <f t="shared" ca="1" si="22"/>
        <v>0</v>
      </c>
      <c r="U27" s="78">
        <f t="shared" ca="1" si="35"/>
        <v>1</v>
      </c>
      <c r="V27" s="79">
        <f t="shared" ca="1" si="36"/>
        <v>311040.10761003906</v>
      </c>
      <c r="W27" s="79">
        <f t="shared" ca="1" si="4"/>
        <v>2530.1121498841208</v>
      </c>
      <c r="X27" s="80">
        <f t="shared" ca="1" si="5"/>
        <v>-20</v>
      </c>
      <c r="Y27" s="80">
        <f t="shared" ca="1" si="23"/>
        <v>-129.60004483751629</v>
      </c>
      <c r="Z27" s="80">
        <f t="shared" ca="1" si="6"/>
        <v>0</v>
      </c>
      <c r="AA27" s="80">
        <f t="shared" ca="1" si="24"/>
        <v>0</v>
      </c>
      <c r="AB27" s="81">
        <f t="shared" ca="1" si="7"/>
        <v>-1808.5112922709279</v>
      </c>
      <c r="AC27" s="79">
        <f t="shared" ca="1" si="8"/>
        <v>311612.10842281475</v>
      </c>
      <c r="AD27" s="35"/>
      <c r="AE27" s="55">
        <f t="shared" ca="1" si="37"/>
        <v>2.9840593339836019E-4</v>
      </c>
      <c r="AF27" s="78">
        <f t="shared" ca="1" si="38"/>
        <v>0.99330671450649377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39"/>
        <v>63</v>
      </c>
      <c r="AN27" s="66">
        <f t="shared" si="40"/>
        <v>2.2297000000000001E-2</v>
      </c>
      <c r="AO27" s="67">
        <f t="shared" si="41"/>
        <v>0.79387200197462471</v>
      </c>
      <c r="AP27" s="68">
        <f t="shared" ca="1" si="25"/>
        <v>7.0567445645988588E-2</v>
      </c>
      <c r="AR27" s="69">
        <f t="shared" si="26"/>
        <v>2</v>
      </c>
      <c r="AS27" s="70">
        <f t="shared" si="42"/>
        <v>24</v>
      </c>
      <c r="AT27" s="71">
        <f t="shared" ca="1" si="43"/>
        <v>0.80359886597962382</v>
      </c>
      <c r="AU27" s="72">
        <f t="shared" ca="1" si="27"/>
        <v>8.1343598075660495E-3</v>
      </c>
      <c r="AV27" s="73">
        <f t="shared" ca="1" si="28"/>
        <v>1.008134359807566</v>
      </c>
      <c r="AW27" s="74">
        <f ca="1">PRODUCT(AV$4:AV27)</f>
        <v>1.24193370989504</v>
      </c>
      <c r="AY27" s="75">
        <f t="shared" si="44"/>
        <v>24</v>
      </c>
      <c r="AZ27" s="76">
        <f t="shared" ca="1" si="55"/>
        <v>1.0090596596129187</v>
      </c>
      <c r="BA27" s="76">
        <f t="shared" ca="1" si="55"/>
        <v>1.0090596596129187</v>
      </c>
      <c r="BB27" s="76">
        <f t="shared" ca="1" si="55"/>
        <v>1.0090596596129187</v>
      </c>
      <c r="BC27" s="76">
        <f t="shared" ca="1" si="55"/>
        <v>1.0090596596129187</v>
      </c>
      <c r="BD27" s="76">
        <f t="shared" ca="1" si="55"/>
        <v>1.0090596596129187</v>
      </c>
      <c r="BE27" s="76">
        <f t="shared" ca="1" si="55"/>
        <v>1.0090596596129187</v>
      </c>
      <c r="BF27" s="76">
        <f t="shared" ca="1" si="55"/>
        <v>1.0090596596129187</v>
      </c>
      <c r="BG27" s="76">
        <f t="shared" ca="1" si="55"/>
        <v>1.0090596596129187</v>
      </c>
      <c r="BH27" s="76">
        <f t="shared" ca="1" si="55"/>
        <v>1.0090596596129187</v>
      </c>
      <c r="BI27" s="76">
        <f t="shared" ca="1" si="55"/>
        <v>1.0090596596129187</v>
      </c>
      <c r="BJ27" s="76">
        <f t="shared" ca="1" si="55"/>
        <v>1.0090596596129187</v>
      </c>
      <c r="BK27" s="76">
        <f t="shared" ca="1" si="55"/>
        <v>1.0090596596129187</v>
      </c>
      <c r="BL27" s="76">
        <f t="shared" ca="1" si="10"/>
        <v>0.11430000000000118</v>
      </c>
      <c r="BM27" s="77">
        <f t="shared" ca="1" si="30"/>
        <v>12.535689278567659</v>
      </c>
      <c r="BO27" s="70">
        <f t="shared" si="45"/>
        <v>24</v>
      </c>
      <c r="BP27" s="171">
        <f t="shared" ca="1" si="46"/>
        <v>0.10210000000000001</v>
      </c>
      <c r="BQ27" s="172">
        <f t="shared" ca="1" si="31"/>
        <v>8.1343598075660495E-3</v>
      </c>
      <c r="BR27" s="172">
        <f t="shared" ca="1" si="50"/>
        <v>0.8051959553336494</v>
      </c>
    </row>
    <row r="28" spans="2:83">
      <c r="B28" s="113" t="s">
        <v>63</v>
      </c>
      <c r="C28" s="114">
        <f ca="1">_xlfn.IFNA(OFFSET(F2,MATCH(0,$P$4:$P$784,0),0),C3)</f>
        <v>40</v>
      </c>
      <c r="E28">
        <f t="shared" si="32"/>
        <v>25</v>
      </c>
      <c r="F28" s="64">
        <f t="shared" si="33"/>
        <v>42.000000000000057</v>
      </c>
      <c r="G28" s="55">
        <f t="shared" si="14"/>
        <v>2.9840593339836019E-4</v>
      </c>
      <c r="H28" s="78">
        <f t="shared" si="49"/>
        <v>0.99327108469380321</v>
      </c>
      <c r="I28" s="79">
        <f t="shared" ca="1" si="15"/>
        <v>311520.72126338014</v>
      </c>
      <c r="J28" s="79">
        <f t="shared" ca="1" si="16"/>
        <v>2534.0216342688259</v>
      </c>
      <c r="K28" s="80">
        <f t="shared" ca="1" si="17"/>
        <v>-19.865421693876065</v>
      </c>
      <c r="L28" s="80">
        <f t="shared" ca="1" si="18"/>
        <v>-129.80030052640839</v>
      </c>
      <c r="M28" s="80">
        <f t="shared" ca="1" si="19"/>
        <v>-2336.405409475351</v>
      </c>
      <c r="N28" s="80">
        <f t="shared" ca="1" si="20"/>
        <v>0</v>
      </c>
      <c r="O28" s="81">
        <f t="shared" ca="1" si="2"/>
        <v>-1808.5112922709279</v>
      </c>
      <c r="P28" s="79">
        <f t="shared" ca="1" si="3"/>
        <v>309760.16047368239</v>
      </c>
      <c r="Q28" s="35"/>
      <c r="R28">
        <f t="shared" ca="1" si="21"/>
        <v>25</v>
      </c>
      <c r="S28" s="78">
        <f t="shared" ca="1" si="34"/>
        <v>42.000000000000057</v>
      </c>
      <c r="T28" s="55">
        <f t="shared" ca="1" si="22"/>
        <v>0</v>
      </c>
      <c r="U28" s="78">
        <f t="shared" ca="1" si="35"/>
        <v>1</v>
      </c>
      <c r="V28" s="79">
        <f t="shared" ca="1" si="36"/>
        <v>311519.1215207426</v>
      </c>
      <c r="W28" s="79">
        <f t="shared" ca="1" si="4"/>
        <v>2534.0086213866125</v>
      </c>
      <c r="X28" s="80">
        <f t="shared" ca="1" si="5"/>
        <v>-20</v>
      </c>
      <c r="Y28" s="80">
        <f t="shared" ca="1" si="23"/>
        <v>-129.7996339669761</v>
      </c>
      <c r="Z28" s="80">
        <f t="shared" ca="1" si="6"/>
        <v>-2336.3934114055696</v>
      </c>
      <c r="AA28" s="80">
        <f t="shared" ca="1" si="24"/>
        <v>0</v>
      </c>
      <c r="AB28" s="81">
        <f t="shared" ca="1" si="7"/>
        <v>-1808.5112922709279</v>
      </c>
      <c r="AC28" s="79">
        <f t="shared" ca="1" si="8"/>
        <v>309758.42580448574</v>
      </c>
      <c r="AD28" s="35"/>
      <c r="AE28" s="55">
        <f t="shared" ca="1" si="37"/>
        <v>2.9840593339836019E-4</v>
      </c>
      <c r="AF28" s="78">
        <f t="shared" ca="1" si="38"/>
        <v>0.99301030588920058</v>
      </c>
      <c r="AG28" s="21"/>
      <c r="AH28" s="21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39"/>
        <v>64</v>
      </c>
      <c r="AN28" s="66">
        <f t="shared" si="40"/>
        <v>2.4464E-2</v>
      </c>
      <c r="AO28" s="67">
        <f t="shared" si="41"/>
        <v>0.77445071731831749</v>
      </c>
      <c r="AP28" s="68">
        <f t="shared" ca="1" si="25"/>
        <v>6.1779667643996283E-2</v>
      </c>
      <c r="AR28" s="69">
        <f t="shared" si="26"/>
        <v>3</v>
      </c>
      <c r="AS28" s="70">
        <f t="shared" si="42"/>
        <v>25</v>
      </c>
      <c r="AT28" s="71">
        <f t="shared" ca="1" si="43"/>
        <v>0.79706210366279351</v>
      </c>
      <c r="AU28" s="72">
        <f t="shared" ca="1" si="27"/>
        <v>8.1343598075660495E-3</v>
      </c>
      <c r="AV28" s="73">
        <f t="shared" ca="1" si="28"/>
        <v>1.008134359807566</v>
      </c>
      <c r="AW28" s="74">
        <f ca="1">PRODUCT(AV$4:AV28)</f>
        <v>1.2520360455484716</v>
      </c>
      <c r="AX28" s="112"/>
      <c r="AY28" s="75">
        <f t="shared" si="44"/>
        <v>25</v>
      </c>
      <c r="AZ28" s="76">
        <f t="shared" ca="1" si="55"/>
        <v>1.0090596596129187</v>
      </c>
      <c r="BA28" s="76">
        <f t="shared" ca="1" si="55"/>
        <v>1.0090596596129187</v>
      </c>
      <c r="BB28" s="76">
        <f t="shared" ca="1" si="55"/>
        <v>1.0090596596129187</v>
      </c>
      <c r="BC28" s="76">
        <f t="shared" ca="1" si="55"/>
        <v>1.0090596596129187</v>
      </c>
      <c r="BD28" s="76">
        <f t="shared" ca="1" si="55"/>
        <v>1.0090596596129187</v>
      </c>
      <c r="BE28" s="76">
        <f t="shared" ca="1" si="55"/>
        <v>1.0090596596129187</v>
      </c>
      <c r="BF28" s="76">
        <f t="shared" ca="1" si="55"/>
        <v>1.0090596596129187</v>
      </c>
      <c r="BG28" s="76">
        <f t="shared" ca="1" si="55"/>
        <v>1.0090596596129187</v>
      </c>
      <c r="BH28" s="76">
        <f t="shared" ca="1" si="55"/>
        <v>1.0090596596129187</v>
      </c>
      <c r="BI28" s="76">
        <f t="shared" ca="1" si="55"/>
        <v>1.0090596596129187</v>
      </c>
      <c r="BJ28" s="76">
        <f t="shared" ca="1" si="55"/>
        <v>1.0090596596129187</v>
      </c>
      <c r="BK28" s="76">
        <f t="shared" ca="1" si="55"/>
        <v>1.0090596596129187</v>
      </c>
      <c r="BL28" s="76">
        <f t="shared" ca="1" si="10"/>
        <v>0.11430000000000118</v>
      </c>
      <c r="BM28" s="77">
        <f t="shared" ca="1" si="30"/>
        <v>13.968518563107958</v>
      </c>
      <c r="BN28" s="21"/>
      <c r="BO28" s="70">
        <f t="shared" si="45"/>
        <v>25</v>
      </c>
      <c r="BP28" s="171">
        <f t="shared" ca="1" si="46"/>
        <v>0.10210000000000001</v>
      </c>
      <c r="BQ28" s="172">
        <f t="shared" ca="1" si="31"/>
        <v>8.1343598075660495E-3</v>
      </c>
      <c r="BR28" s="172">
        <f t="shared" ca="1" si="50"/>
        <v>0.79869904988393237</v>
      </c>
    </row>
    <row r="29" spans="2:83">
      <c r="B29" s="113" t="s">
        <v>67</v>
      </c>
      <c r="C29" s="115">
        <f>C16+C17+C18*(1+C20)</f>
        <v>1.2500000000000001E-2</v>
      </c>
      <c r="E29">
        <f t="shared" si="32"/>
        <v>26</v>
      </c>
      <c r="F29" s="64">
        <f t="shared" si="33"/>
        <v>42.083333333333393</v>
      </c>
      <c r="G29" s="55">
        <f t="shared" si="14"/>
        <v>2.9840593339836019E-4</v>
      </c>
      <c r="H29" s="78">
        <f t="shared" si="49"/>
        <v>0.99297468670865752</v>
      </c>
      <c r="I29" s="79">
        <f t="shared" ca="1" si="15"/>
        <v>309667.72620386659</v>
      </c>
      <c r="J29" s="79">
        <f t="shared" ca="1" si="16"/>
        <v>2518.9487057331003</v>
      </c>
      <c r="K29" s="80">
        <f t="shared" ca="1" si="17"/>
        <v>-19.859493734173149</v>
      </c>
      <c r="L29" s="80">
        <f t="shared" ca="1" si="18"/>
        <v>-129.02821925161109</v>
      </c>
      <c r="M29" s="80">
        <f t="shared" ca="1" si="19"/>
        <v>0</v>
      </c>
      <c r="N29" s="80">
        <f t="shared" ca="1" si="20"/>
        <v>0</v>
      </c>
      <c r="O29" s="81">
        <f t="shared" ca="1" si="2"/>
        <v>-1808.5112922709279</v>
      </c>
      <c r="P29" s="79">
        <f t="shared" ca="1" si="3"/>
        <v>310229.275904343</v>
      </c>
      <c r="Q29" s="35"/>
      <c r="R29">
        <f t="shared" ca="1" si="21"/>
        <v>26</v>
      </c>
      <c r="S29" s="78">
        <f t="shared" ca="1" si="34"/>
        <v>42.083333333333393</v>
      </c>
      <c r="T29" s="55">
        <f t="shared" ca="1" si="22"/>
        <v>0</v>
      </c>
      <c r="U29" s="78">
        <f t="shared" ca="1" si="35"/>
        <v>1</v>
      </c>
      <c r="V29" s="79">
        <f t="shared" ca="1" si="36"/>
        <v>309665.99205230555</v>
      </c>
      <c r="W29" s="79">
        <f t="shared" ca="1" si="4"/>
        <v>2518.9345995203421</v>
      </c>
      <c r="X29" s="80">
        <f t="shared" ca="1" si="5"/>
        <v>-20</v>
      </c>
      <c r="Y29" s="80">
        <f t="shared" ca="1" si="23"/>
        <v>-129.02749668846064</v>
      </c>
      <c r="Z29" s="80">
        <f t="shared" ca="1" si="6"/>
        <v>0</v>
      </c>
      <c r="AA29" s="80">
        <f t="shared" ca="1" si="24"/>
        <v>0</v>
      </c>
      <c r="AB29" s="81">
        <f t="shared" ca="1" si="7"/>
        <v>-1808.5112922709279</v>
      </c>
      <c r="AC29" s="79">
        <f t="shared" ca="1" si="8"/>
        <v>310227.38786286651</v>
      </c>
      <c r="AD29" s="35"/>
      <c r="AE29" s="55">
        <f t="shared" ca="1" si="37"/>
        <v>2.9840593339836019E-4</v>
      </c>
      <c r="AF29" s="78">
        <f t="shared" ca="1" si="38"/>
        <v>0.99271398572199754</v>
      </c>
      <c r="AG29" s="21"/>
      <c r="AH29" s="21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39"/>
        <v>65</v>
      </c>
      <c r="AN29" s="66">
        <f t="shared" si="40"/>
        <v>2.6840000000000003E-2</v>
      </c>
      <c r="AO29" s="67">
        <f t="shared" si="41"/>
        <v>0.75366446006549392</v>
      </c>
      <c r="AP29" s="68">
        <f t="shared" ca="1" si="25"/>
        <v>5.3954501807799836E-2</v>
      </c>
      <c r="AR29" s="69">
        <f t="shared" si="26"/>
        <v>3</v>
      </c>
      <c r="AS29" s="70">
        <f t="shared" si="42"/>
        <v>26</v>
      </c>
      <c r="AT29" s="71">
        <f t="shared" ca="1" si="43"/>
        <v>0.79057851372262489</v>
      </c>
      <c r="AU29" s="72">
        <f t="shared" ca="1" si="27"/>
        <v>8.1343598075660495E-3</v>
      </c>
      <c r="AV29" s="73">
        <f t="shared" ca="1" si="28"/>
        <v>1.008134359807566</v>
      </c>
      <c r="AW29" s="74">
        <f ca="1">PRODUCT(AV$4:AV29)</f>
        <v>1.2622205572350049</v>
      </c>
      <c r="AY29" s="75">
        <f t="shared" si="44"/>
        <v>26</v>
      </c>
      <c r="AZ29" s="76">
        <f t="shared" ca="1" si="55"/>
        <v>1.0090596596129187</v>
      </c>
      <c r="BA29" s="76">
        <f t="shared" ca="1" si="55"/>
        <v>1.0090596596129187</v>
      </c>
      <c r="BB29" s="76">
        <f t="shared" ca="1" si="55"/>
        <v>1.0090596596129187</v>
      </c>
      <c r="BC29" s="76">
        <f t="shared" ca="1" si="55"/>
        <v>1.0090596596129187</v>
      </c>
      <c r="BD29" s="76">
        <f t="shared" ca="1" si="55"/>
        <v>1.0090596596129187</v>
      </c>
      <c r="BE29" s="76">
        <f t="shared" ca="1" si="55"/>
        <v>1.0090596596129187</v>
      </c>
      <c r="BF29" s="76">
        <f t="shared" ca="1" si="55"/>
        <v>1.0090596596129187</v>
      </c>
      <c r="BG29" s="76">
        <f t="shared" ca="1" si="55"/>
        <v>1.0090596596129187</v>
      </c>
      <c r="BH29" s="76">
        <f t="shared" ca="1" si="55"/>
        <v>1.0090596596129187</v>
      </c>
      <c r="BI29" s="76">
        <f t="shared" ca="1" si="55"/>
        <v>1.0090596596129187</v>
      </c>
      <c r="BJ29" s="76">
        <f t="shared" ca="1" si="55"/>
        <v>1.0090596596129187</v>
      </c>
      <c r="BK29" s="76">
        <f t="shared" ca="1" si="55"/>
        <v>1.0090596596129187</v>
      </c>
      <c r="BL29" s="76">
        <f t="shared" ca="1" si="10"/>
        <v>0.11430000000000118</v>
      </c>
      <c r="BM29" s="77">
        <f t="shared" ca="1" si="30"/>
        <v>15.565120234871214</v>
      </c>
      <c r="BN29" s="21"/>
      <c r="BO29" s="70">
        <f t="shared" si="45"/>
        <v>26</v>
      </c>
      <c r="BP29" s="171">
        <f t="shared" ca="1" si="46"/>
        <v>0.10210000000000001</v>
      </c>
      <c r="BQ29" s="172">
        <f t="shared" ca="1" si="31"/>
        <v>8.1343598075660495E-3</v>
      </c>
      <c r="BR29" s="172">
        <f t="shared" ca="1" si="50"/>
        <v>0.79225456618340939</v>
      </c>
    </row>
    <row r="30" spans="2:83">
      <c r="B30" s="65" t="s">
        <v>68</v>
      </c>
      <c r="C30" s="116">
        <f ca="1">OFFSET($S$4,MATCH(100,S4:S784,1),0)</f>
        <v>100.08333333333196</v>
      </c>
      <c r="E30">
        <f t="shared" si="32"/>
        <v>27</v>
      </c>
      <c r="F30" s="64">
        <f t="shared" si="33"/>
        <v>42.166666666666728</v>
      </c>
      <c r="G30" s="55">
        <f t="shared" si="14"/>
        <v>2.9840593339836019E-4</v>
      </c>
      <c r="H30" s="78">
        <f t="shared" si="49"/>
        <v>0.99267837717042928</v>
      </c>
      <c r="I30" s="79">
        <f t="shared" ca="1" si="15"/>
        <v>310136.70164769929</v>
      </c>
      <c r="J30" s="79">
        <f t="shared" ca="1" si="16"/>
        <v>2522.7635207341486</v>
      </c>
      <c r="K30" s="80">
        <f t="shared" ca="1" si="17"/>
        <v>-19.853567543408587</v>
      </c>
      <c r="L30" s="80">
        <f t="shared" ca="1" si="18"/>
        <v>-129.22362568654137</v>
      </c>
      <c r="M30" s="80">
        <f t="shared" ca="1" si="19"/>
        <v>0</v>
      </c>
      <c r="N30" s="80">
        <f t="shared" ca="1" si="20"/>
        <v>0</v>
      </c>
      <c r="O30" s="81">
        <f t="shared" ca="1" si="2"/>
        <v>-1808.5112922709279</v>
      </c>
      <c r="P30" s="79">
        <f t="shared" ca="1" si="3"/>
        <v>310701.87668293261</v>
      </c>
      <c r="Q30" s="35"/>
      <c r="R30">
        <f t="shared" ca="1" si="21"/>
        <v>27</v>
      </c>
      <c r="S30" s="78">
        <f t="shared" ca="1" si="34"/>
        <v>42.166666666666728</v>
      </c>
      <c r="T30" s="55">
        <f t="shared" ca="1" si="22"/>
        <v>0</v>
      </c>
      <c r="U30" s="78">
        <f t="shared" ca="1" si="35"/>
        <v>1</v>
      </c>
      <c r="V30" s="79">
        <f t="shared" ca="1" si="36"/>
        <v>310134.81416962558</v>
      </c>
      <c r="W30" s="79">
        <f t="shared" ca="1" si="4"/>
        <v>2522.748167308368</v>
      </c>
      <c r="X30" s="80">
        <f t="shared" ca="1" si="5"/>
        <v>-20</v>
      </c>
      <c r="Y30" s="80">
        <f t="shared" ca="1" si="23"/>
        <v>-129.222839237344</v>
      </c>
      <c r="Z30" s="80">
        <f t="shared" ca="1" si="6"/>
        <v>0</v>
      </c>
      <c r="AA30" s="80">
        <f t="shared" ca="1" si="24"/>
        <v>0</v>
      </c>
      <c r="AB30" s="81">
        <f t="shared" ca="1" si="7"/>
        <v>-1808.5112922709279</v>
      </c>
      <c r="AC30" s="79">
        <f t="shared" ca="1" si="8"/>
        <v>310699.8282054257</v>
      </c>
      <c r="AD30" s="35"/>
      <c r="AE30" s="55">
        <f t="shared" ca="1" si="37"/>
        <v>2.9840593339836019E-4</v>
      </c>
      <c r="AF30" s="78">
        <f t="shared" ca="1" si="38"/>
        <v>0.99241775397849052</v>
      </c>
      <c r="AG30" s="21"/>
      <c r="AH30" s="21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39"/>
        <v>66</v>
      </c>
      <c r="AN30" s="66">
        <f t="shared" si="40"/>
        <v>2.9425000000000003E-2</v>
      </c>
      <c r="AO30" s="67">
        <f t="shared" si="41"/>
        <v>0.73148788332806669</v>
      </c>
      <c r="AP30" s="68">
        <f t="shared" ca="1" si="25"/>
        <v>4.6995324950287416E-2</v>
      </c>
      <c r="AR30" s="69">
        <f t="shared" si="26"/>
        <v>3</v>
      </c>
      <c r="AS30" s="70">
        <f t="shared" si="42"/>
        <v>27</v>
      </c>
      <c r="AT30" s="71">
        <f t="shared" ca="1" si="43"/>
        <v>0.78414766363587429</v>
      </c>
      <c r="AU30" s="72">
        <f t="shared" ca="1" si="27"/>
        <v>8.1343598075660495E-3</v>
      </c>
      <c r="AV30" s="73">
        <f t="shared" ca="1" si="28"/>
        <v>1.008134359807566</v>
      </c>
      <c r="AW30" s="74">
        <f ca="1">PRODUCT(AV$4:AV30)</f>
        <v>1.272487913404061</v>
      </c>
      <c r="AY30" s="75">
        <f t="shared" si="44"/>
        <v>27</v>
      </c>
      <c r="AZ30" s="76">
        <f t="shared" ca="1" si="55"/>
        <v>1.0090596596129187</v>
      </c>
      <c r="BA30" s="76">
        <f t="shared" ca="1" si="55"/>
        <v>1.0090596596129187</v>
      </c>
      <c r="BB30" s="76">
        <f t="shared" ca="1" si="55"/>
        <v>1.0090596596129187</v>
      </c>
      <c r="BC30" s="76">
        <f t="shared" ca="1" si="55"/>
        <v>1.0090596596129187</v>
      </c>
      <c r="BD30" s="76">
        <f t="shared" ca="1" si="55"/>
        <v>1.0090596596129187</v>
      </c>
      <c r="BE30" s="76">
        <f t="shared" ca="1" si="55"/>
        <v>1.0090596596129187</v>
      </c>
      <c r="BF30" s="76">
        <f t="shared" ca="1" si="55"/>
        <v>1.0090596596129187</v>
      </c>
      <c r="BG30" s="76">
        <f t="shared" ca="1" si="55"/>
        <v>1.0090596596129187</v>
      </c>
      <c r="BH30" s="76">
        <f t="shared" ca="1" si="55"/>
        <v>1.0090596596129187</v>
      </c>
      <c r="BI30" s="76">
        <f t="shared" ca="1" si="55"/>
        <v>1.0090596596129187</v>
      </c>
      <c r="BJ30" s="76">
        <f t="shared" ca="1" si="55"/>
        <v>1.0090596596129187</v>
      </c>
      <c r="BK30" s="76">
        <f t="shared" ca="1" si="55"/>
        <v>1.0090596596129187</v>
      </c>
      <c r="BL30" s="76">
        <f t="shared" ca="1" si="10"/>
        <v>0.11430000000000118</v>
      </c>
      <c r="BM30" s="77">
        <f t="shared" ca="1" si="30"/>
        <v>17.344213477717012</v>
      </c>
      <c r="BN30" s="21"/>
      <c r="BO30" s="70">
        <f t="shared" si="45"/>
        <v>27</v>
      </c>
      <c r="BP30" s="171">
        <f t="shared" ca="1" si="46"/>
        <v>0.10210000000000001</v>
      </c>
      <c r="BQ30" s="172">
        <f t="shared" ca="1" si="31"/>
        <v>8.1343598075660495E-3</v>
      </c>
      <c r="BR30" s="172">
        <f t="shared" ca="1" si="50"/>
        <v>0.78586208125535562</v>
      </c>
    </row>
    <row r="31" spans="2:83">
      <c r="B31" s="65" t="s">
        <v>69</v>
      </c>
      <c r="C31" s="117">
        <f ca="1">OFFSET($AC$4,MATCH(100,S4:S784,1),0)</f>
        <v>13564.138040307858</v>
      </c>
      <c r="E31">
        <f t="shared" si="32"/>
        <v>28</v>
      </c>
      <c r="F31" s="64">
        <f t="shared" si="33"/>
        <v>42.250000000000064</v>
      </c>
      <c r="G31" s="55">
        <f t="shared" si="14"/>
        <v>2.9840593339836019E-4</v>
      </c>
      <c r="H31" s="78">
        <f t="shared" si="49"/>
        <v>0.99238215605272539</v>
      </c>
      <c r="I31" s="79">
        <f t="shared" ca="1" si="15"/>
        <v>310609.16139941243</v>
      </c>
      <c r="J31" s="79">
        <f t="shared" ca="1" si="16"/>
        <v>2526.6066783491765</v>
      </c>
      <c r="K31" s="80">
        <f t="shared" ca="1" si="17"/>
        <v>-19.847643121054507</v>
      </c>
      <c r="L31" s="80">
        <f t="shared" ca="1" si="18"/>
        <v>-129.42048391642186</v>
      </c>
      <c r="M31" s="80">
        <f t="shared" ca="1" si="19"/>
        <v>0</v>
      </c>
      <c r="N31" s="80">
        <f t="shared" ca="1" si="20"/>
        <v>0</v>
      </c>
      <c r="O31" s="81">
        <f t="shared" ca="1" si="2"/>
        <v>-1808.5112922709279</v>
      </c>
      <c r="P31" s="79">
        <f t="shared" ca="1" si="3"/>
        <v>311177.98865845328</v>
      </c>
      <c r="Q31" s="35"/>
      <c r="R31">
        <f t="shared" ca="1" si="21"/>
        <v>28</v>
      </c>
      <c r="S31" s="78">
        <f t="shared" ca="1" si="34"/>
        <v>42.250000000000064</v>
      </c>
      <c r="T31" s="55">
        <f t="shared" ca="1" si="22"/>
        <v>0</v>
      </c>
      <c r="U31" s="78">
        <f t="shared" ca="1" si="35"/>
        <v>1</v>
      </c>
      <c r="V31" s="79">
        <f t="shared" ca="1" si="36"/>
        <v>310607.11353318335</v>
      </c>
      <c r="W31" s="79">
        <f t="shared" ca="1" si="4"/>
        <v>2526.5900202684315</v>
      </c>
      <c r="X31" s="80">
        <f t="shared" ca="1" si="5"/>
        <v>-20</v>
      </c>
      <c r="Y31" s="80">
        <f t="shared" ca="1" si="23"/>
        <v>-129.41963063882639</v>
      </c>
      <c r="Z31" s="80">
        <f t="shared" ca="1" si="6"/>
        <v>0</v>
      </c>
      <c r="AA31" s="80">
        <f t="shared" ca="1" si="24"/>
        <v>0</v>
      </c>
      <c r="AB31" s="81">
        <f t="shared" ca="1" si="7"/>
        <v>-1808.5112922709279</v>
      </c>
      <c r="AC31" s="79">
        <f t="shared" ca="1" si="8"/>
        <v>311175.77263054205</v>
      </c>
      <c r="AD31" s="35"/>
      <c r="AE31" s="55">
        <f t="shared" ca="1" si="37"/>
        <v>2.9840593339836019E-4</v>
      </c>
      <c r="AF31" s="78">
        <f t="shared" ca="1" si="38"/>
        <v>0.99212161063229343</v>
      </c>
      <c r="AG31" s="21"/>
      <c r="AH31" s="21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39"/>
        <v>67</v>
      </c>
      <c r="AN31" s="66">
        <f t="shared" si="40"/>
        <v>3.2252000000000003E-2</v>
      </c>
      <c r="AO31" s="67">
        <f t="shared" si="41"/>
        <v>0.70789593611496993</v>
      </c>
      <c r="AP31" s="68">
        <f t="shared" ca="1" si="25"/>
        <v>4.0814530853442249E-2</v>
      </c>
      <c r="AR31" s="69">
        <f t="shared" si="26"/>
        <v>3</v>
      </c>
      <c r="AS31" s="70">
        <f t="shared" si="42"/>
        <v>28</v>
      </c>
      <c r="AT31" s="71">
        <f t="shared" ca="1" si="43"/>
        <v>0.77776912439759782</v>
      </c>
      <c r="AU31" s="72">
        <f t="shared" ca="1" si="27"/>
        <v>8.1343598075660495E-3</v>
      </c>
      <c r="AV31" s="73">
        <f t="shared" ca="1" si="28"/>
        <v>1.008134359807566</v>
      </c>
      <c r="AW31" s="74">
        <f ca="1">PRODUCT(AV$4:AV31)</f>
        <v>1.2828387879424685</v>
      </c>
      <c r="AY31" s="75">
        <f t="shared" si="44"/>
        <v>28</v>
      </c>
      <c r="AZ31" s="76">
        <f t="shared" ca="1" si="55"/>
        <v>1.0090596596129187</v>
      </c>
      <c r="BA31" s="76">
        <f t="shared" ca="1" si="55"/>
        <v>1.0090596596129187</v>
      </c>
      <c r="BB31" s="76">
        <f t="shared" ca="1" si="55"/>
        <v>1.0090596596129187</v>
      </c>
      <c r="BC31" s="76">
        <f t="shared" ca="1" si="55"/>
        <v>1.0090596596129187</v>
      </c>
      <c r="BD31" s="76">
        <f t="shared" ca="1" si="55"/>
        <v>1.0090596596129187</v>
      </c>
      <c r="BE31" s="76">
        <f t="shared" ca="1" si="55"/>
        <v>1.0090596596129187</v>
      </c>
      <c r="BF31" s="76">
        <f t="shared" ca="1" si="55"/>
        <v>1.0090596596129187</v>
      </c>
      <c r="BG31" s="76">
        <f t="shared" ca="1" si="55"/>
        <v>1.0090596596129187</v>
      </c>
      <c r="BH31" s="76">
        <f t="shared" ca="1" si="55"/>
        <v>1.0090596596129187</v>
      </c>
      <c r="BI31" s="76">
        <f t="shared" ca="1" si="55"/>
        <v>1.0090596596129187</v>
      </c>
      <c r="BJ31" s="76">
        <f t="shared" ca="1" si="55"/>
        <v>1.0090596596129187</v>
      </c>
      <c r="BK31" s="76">
        <f t="shared" ca="1" si="55"/>
        <v>1.0090596596129187</v>
      </c>
      <c r="BL31" s="76">
        <f t="shared" ca="1" si="10"/>
        <v>0.11430000000000118</v>
      </c>
      <c r="BM31" s="77">
        <f t="shared" ca="1" si="30"/>
        <v>19.326657078220087</v>
      </c>
      <c r="BN31" s="21"/>
      <c r="BO31" s="70">
        <f t="shared" si="45"/>
        <v>28</v>
      </c>
      <c r="BP31" s="171">
        <f t="shared" ca="1" si="46"/>
        <v>0.10210000000000001</v>
      </c>
      <c r="BQ31" s="172">
        <f t="shared" ca="1" si="31"/>
        <v>8.1343598075660495E-3</v>
      </c>
      <c r="BR31" s="172">
        <f t="shared" ca="1" si="50"/>
        <v>0.77952117553592948</v>
      </c>
    </row>
    <row r="32" spans="2:83">
      <c r="B32" s="118" t="s">
        <v>70</v>
      </c>
      <c r="C32" s="119">
        <f ca="1">OFFSET($AC$2,MATCH(100,S4:S784,1)+1,0)*1000</f>
        <v>14210796.990368495</v>
      </c>
      <c r="E32">
        <f t="shared" si="32"/>
        <v>29</v>
      </c>
      <c r="F32" s="64">
        <f t="shared" si="33"/>
        <v>42.3333333333334</v>
      </c>
      <c r="G32" s="55">
        <f t="shared" si="14"/>
        <v>2.9840593339836019E-4</v>
      </c>
      <c r="H32" s="78">
        <f t="shared" si="49"/>
        <v>0.99208602332916063</v>
      </c>
      <c r="I32" s="79">
        <f t="shared" ca="1" si="15"/>
        <v>311085.13130029466</v>
      </c>
      <c r="J32" s="79">
        <f t="shared" ca="1" si="16"/>
        <v>2530.4783887805243</v>
      </c>
      <c r="K32" s="80">
        <f t="shared" ca="1" si="17"/>
        <v>-19.841720466583212</v>
      </c>
      <c r="L32" s="80">
        <f t="shared" ca="1" si="18"/>
        <v>-129.61880470845611</v>
      </c>
      <c r="M32" s="80">
        <f t="shared" ca="1" si="19"/>
        <v>0</v>
      </c>
      <c r="N32" s="80">
        <f t="shared" ca="1" si="20"/>
        <v>0</v>
      </c>
      <c r="O32" s="81">
        <f t="shared" ca="1" si="2"/>
        <v>-1808.5112922709279</v>
      </c>
      <c r="P32" s="79">
        <f t="shared" ca="1" si="3"/>
        <v>311657.63787162921</v>
      </c>
      <c r="Q32" s="35"/>
      <c r="R32">
        <f t="shared" ca="1" si="21"/>
        <v>29</v>
      </c>
      <c r="S32" s="78">
        <f t="shared" ca="1" si="34"/>
        <v>42.3333333333334</v>
      </c>
      <c r="T32" s="55">
        <f t="shared" ca="1" si="22"/>
        <v>0</v>
      </c>
      <c r="U32" s="78">
        <f t="shared" ca="1" si="35"/>
        <v>1</v>
      </c>
      <c r="V32" s="79">
        <f t="shared" ca="1" si="36"/>
        <v>311082.9159336593</v>
      </c>
      <c r="W32" s="79">
        <f t="shared" ca="1" si="4"/>
        <v>2530.4603681912063</v>
      </c>
      <c r="X32" s="80">
        <f t="shared" ca="1" si="5"/>
        <v>-20</v>
      </c>
      <c r="Y32" s="80">
        <f t="shared" ca="1" si="23"/>
        <v>-129.61788163902472</v>
      </c>
      <c r="Z32" s="80">
        <f t="shared" ca="1" si="6"/>
        <v>0</v>
      </c>
      <c r="AA32" s="80">
        <f t="shared" ca="1" si="24"/>
        <v>0</v>
      </c>
      <c r="AB32" s="81">
        <f t="shared" ca="1" si="7"/>
        <v>-1808.5112922709279</v>
      </c>
      <c r="AC32" s="79">
        <f t="shared" ca="1" si="8"/>
        <v>311655.24712794053</v>
      </c>
      <c r="AD32" s="35"/>
      <c r="AE32" s="55">
        <f t="shared" ca="1" si="37"/>
        <v>2.9840593339836019E-4</v>
      </c>
      <c r="AF32" s="78">
        <f t="shared" ca="1" si="38"/>
        <v>0.99182555565702801</v>
      </c>
      <c r="AG32" s="21"/>
      <c r="AH32" s="21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39"/>
        <v>68</v>
      </c>
      <c r="AN32" s="66">
        <f t="shared" si="40"/>
        <v>3.5321000000000005E-2</v>
      </c>
      <c r="AO32" s="67">
        <f t="shared" si="41"/>
        <v>0.68289234375545305</v>
      </c>
      <c r="AP32" s="68">
        <f t="shared" ca="1" si="25"/>
        <v>3.5334219518233664E-2</v>
      </c>
      <c r="AR32" s="69">
        <f t="shared" si="26"/>
        <v>3</v>
      </c>
      <c r="AS32" s="70">
        <f t="shared" si="42"/>
        <v>29</v>
      </c>
      <c r="AT32" s="71">
        <f t="shared" ca="1" si="43"/>
        <v>0.77144247049253212</v>
      </c>
      <c r="AU32" s="72">
        <f t="shared" ca="1" si="27"/>
        <v>8.1343598075660495E-3</v>
      </c>
      <c r="AV32" s="73">
        <f t="shared" ca="1" si="28"/>
        <v>1.008134359807566</v>
      </c>
      <c r="AW32" s="74">
        <f ca="1">PRODUCT(AV$4:AV32)</f>
        <v>1.2932738602186944</v>
      </c>
      <c r="AY32" s="75">
        <f t="shared" si="44"/>
        <v>29</v>
      </c>
      <c r="AZ32" s="76">
        <f t="shared" ca="1" si="55"/>
        <v>1.0090596596129187</v>
      </c>
      <c r="BA32" s="76">
        <f t="shared" ca="1" si="55"/>
        <v>1.0090596596129187</v>
      </c>
      <c r="BB32" s="76">
        <f t="shared" ca="1" si="55"/>
        <v>1.0090596596129187</v>
      </c>
      <c r="BC32" s="76">
        <f t="shared" ca="1" si="55"/>
        <v>1.0090596596129187</v>
      </c>
      <c r="BD32" s="76">
        <f t="shared" ca="1" si="55"/>
        <v>1.0090596596129187</v>
      </c>
      <c r="BE32" s="76">
        <f t="shared" ca="1" si="55"/>
        <v>1.0090596596129187</v>
      </c>
      <c r="BF32" s="76">
        <f t="shared" ca="1" si="55"/>
        <v>1.0090596596129187</v>
      </c>
      <c r="BG32" s="76">
        <f t="shared" ca="1" si="55"/>
        <v>1.0090596596129187</v>
      </c>
      <c r="BH32" s="76">
        <f t="shared" ca="1" si="55"/>
        <v>1.0090596596129187</v>
      </c>
      <c r="BI32" s="76">
        <f t="shared" ca="1" si="55"/>
        <v>1.0090596596129187</v>
      </c>
      <c r="BJ32" s="76">
        <f t="shared" ca="1" si="55"/>
        <v>1.0090596596129187</v>
      </c>
      <c r="BK32" s="76">
        <f t="shared" ca="1" si="55"/>
        <v>1.0090596596129187</v>
      </c>
      <c r="BL32" s="76">
        <f t="shared" ca="1" si="10"/>
        <v>0.11430000000000118</v>
      </c>
      <c r="BM32" s="77">
        <f t="shared" ca="1" si="30"/>
        <v>21.535693982260668</v>
      </c>
      <c r="BN32" s="21"/>
      <c r="BO32" s="70">
        <f t="shared" si="45"/>
        <v>29</v>
      </c>
      <c r="BP32" s="171">
        <f t="shared" ca="1" si="46"/>
        <v>0.10210000000000001</v>
      </c>
      <c r="BQ32" s="172">
        <f t="shared" ca="1" si="31"/>
        <v>8.1343598075660495E-3</v>
      </c>
      <c r="BR32" s="172">
        <f t="shared" ca="1" si="50"/>
        <v>0.77323143284663509</v>
      </c>
    </row>
    <row r="33" spans="2:70">
      <c r="B33" s="120" t="str">
        <f>"Life Annuity Payable (per annum) starting at "&amp;ROUND(C3,0)</f>
        <v>Life Annuity Payable (per annum) starting at 40</v>
      </c>
      <c r="C33" s="142">
        <v>21702.135507251136</v>
      </c>
      <c r="E33">
        <f t="shared" si="32"/>
        <v>30</v>
      </c>
      <c r="F33" s="64">
        <f t="shared" si="33"/>
        <v>42.416666666666735</v>
      </c>
      <c r="G33" s="55">
        <f t="shared" si="14"/>
        <v>2.9840593339836019E-4</v>
      </c>
      <c r="H33" s="78">
        <f t="shared" si="49"/>
        <v>0.99178997897335763</v>
      </c>
      <c r="I33" s="79">
        <f t="shared" ca="1" si="15"/>
        <v>311564.63738329941</v>
      </c>
      <c r="J33" s="79">
        <f t="shared" ca="1" si="16"/>
        <v>2534.3788637896014</v>
      </c>
      <c r="K33" s="80">
        <f t="shared" ca="1" si="17"/>
        <v>-19.835799579467153</v>
      </c>
      <c r="L33" s="80">
        <f t="shared" ca="1" si="18"/>
        <v>-129.8185989097081</v>
      </c>
      <c r="M33" s="80">
        <f t="shared" ca="1" si="19"/>
        <v>0</v>
      </c>
      <c r="N33" s="80">
        <f t="shared" ca="1" si="20"/>
        <v>0</v>
      </c>
      <c r="O33" s="81">
        <f t="shared" ca="1" si="2"/>
        <v>-1808.5112922709279</v>
      </c>
      <c r="P33" s="79">
        <f t="shared" ca="1" si="3"/>
        <v>312140.85055632895</v>
      </c>
      <c r="Q33" s="35"/>
      <c r="R33">
        <f t="shared" ca="1" si="21"/>
        <v>30</v>
      </c>
      <c r="S33" s="78">
        <f t="shared" ca="1" si="34"/>
        <v>42.416666666666735</v>
      </c>
      <c r="T33" s="55">
        <f t="shared" ca="1" si="22"/>
        <v>0</v>
      </c>
      <c r="U33" s="78">
        <f t="shared" ca="1" si="35"/>
        <v>1</v>
      </c>
      <c r="V33" s="79">
        <f t="shared" ca="1" si="36"/>
        <v>311562.2473530228</v>
      </c>
      <c r="W33" s="79">
        <f t="shared" ca="1" si="4"/>
        <v>2534.3594224233807</v>
      </c>
      <c r="X33" s="80">
        <f t="shared" ca="1" si="5"/>
        <v>-20</v>
      </c>
      <c r="Y33" s="80">
        <f t="shared" ca="1" si="23"/>
        <v>-129.81760306375952</v>
      </c>
      <c r="Z33" s="80">
        <f t="shared" ca="1" si="6"/>
        <v>0</v>
      </c>
      <c r="AA33" s="80">
        <f t="shared" ca="1" si="24"/>
        <v>0</v>
      </c>
      <c r="AB33" s="81">
        <f t="shared" ca="1" si="7"/>
        <v>-1808.5112922709279</v>
      </c>
      <c r="AC33" s="79">
        <f t="shared" ca="1" si="8"/>
        <v>312138.27788011148</v>
      </c>
      <c r="AD33" s="35"/>
      <c r="AE33" s="55">
        <f t="shared" ca="1" si="37"/>
        <v>2.9840593339836019E-4</v>
      </c>
      <c r="AF33" s="78">
        <f t="shared" ca="1" si="38"/>
        <v>0.99152958902632382</v>
      </c>
      <c r="AG33" s="21"/>
      <c r="AH33" s="21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39"/>
        <v>69</v>
      </c>
      <c r="AN33" s="66">
        <f t="shared" si="40"/>
        <v>3.8643000000000004E-2</v>
      </c>
      <c r="AO33" s="67">
        <f t="shared" si="41"/>
        <v>0.65650333491571111</v>
      </c>
      <c r="AP33" s="68">
        <f t="shared" ca="1" si="25"/>
        <v>3.0484429034721823E-2</v>
      </c>
      <c r="AR33" s="69">
        <f t="shared" si="26"/>
        <v>3</v>
      </c>
      <c r="AS33" s="70">
        <f t="shared" si="42"/>
        <v>30</v>
      </c>
      <c r="AT33" s="71">
        <f t="shared" ca="1" si="43"/>
        <v>0.76516727986670818</v>
      </c>
      <c r="AU33" s="72">
        <f t="shared" ca="1" si="27"/>
        <v>8.1343598075660495E-3</v>
      </c>
      <c r="AV33" s="73">
        <f t="shared" ca="1" si="28"/>
        <v>1.008134359807566</v>
      </c>
      <c r="AW33" s="74">
        <f ca="1">PRODUCT(AV$4:AV33)</f>
        <v>1.3037938151274331</v>
      </c>
      <c r="AY33" s="75">
        <f t="shared" si="44"/>
        <v>30</v>
      </c>
      <c r="AZ33" s="76">
        <f t="shared" ca="1" si="55"/>
        <v>1.0090596596129187</v>
      </c>
      <c r="BA33" s="76">
        <f t="shared" ca="1" si="55"/>
        <v>1.0090596596129187</v>
      </c>
      <c r="BB33" s="76">
        <f t="shared" ca="1" si="55"/>
        <v>1.0090596596129187</v>
      </c>
      <c r="BC33" s="76">
        <f t="shared" ca="1" si="55"/>
        <v>1.0090596596129187</v>
      </c>
      <c r="BD33" s="76">
        <f t="shared" ca="1" si="55"/>
        <v>1.0090596596129187</v>
      </c>
      <c r="BE33" s="76">
        <f t="shared" ca="1" si="55"/>
        <v>1.0090596596129187</v>
      </c>
      <c r="BF33" s="76">
        <f t="shared" ca="1" si="55"/>
        <v>1.0090596596129187</v>
      </c>
      <c r="BG33" s="76">
        <f t="shared" ca="1" si="55"/>
        <v>1.0090596596129187</v>
      </c>
      <c r="BH33" s="76">
        <f t="shared" ca="1" si="55"/>
        <v>1.0090596596129187</v>
      </c>
      <c r="BI33" s="76">
        <f t="shared" ca="1" si="55"/>
        <v>1.0090596596129187</v>
      </c>
      <c r="BJ33" s="76">
        <f t="shared" ca="1" si="55"/>
        <v>1.0090596596129187</v>
      </c>
      <c r="BK33" s="76">
        <f t="shared" ca="1" si="55"/>
        <v>1.0090596596129187</v>
      </c>
      <c r="BL33" s="76">
        <f t="shared" ca="1" si="10"/>
        <v>0.11430000000000118</v>
      </c>
      <c r="BM33" s="77">
        <f t="shared" ca="1" si="30"/>
        <v>23.997223804433087</v>
      </c>
      <c r="BN33" s="21"/>
      <c r="BO33" s="70">
        <f t="shared" si="45"/>
        <v>30</v>
      </c>
      <c r="BP33" s="171">
        <f t="shared" ca="1" si="46"/>
        <v>0.10210000000000001</v>
      </c>
      <c r="BQ33" s="172">
        <f t="shared" ca="1" si="31"/>
        <v>8.1343598075660495E-3</v>
      </c>
      <c r="BR33" s="172">
        <f t="shared" ca="1" si="50"/>
        <v>0.76699244036700676</v>
      </c>
    </row>
    <row r="34" spans="2:70">
      <c r="B34" s="121"/>
      <c r="C34" s="122"/>
      <c r="E34">
        <f t="shared" si="32"/>
        <v>31</v>
      </c>
      <c r="F34" s="64">
        <f t="shared" si="33"/>
        <v>42.500000000000071</v>
      </c>
      <c r="G34" s="55">
        <f t="shared" si="14"/>
        <v>3.2140086694731895E-4</v>
      </c>
      <c r="H34" s="78">
        <f t="shared" si="49"/>
        <v>0.99147121681428596</v>
      </c>
      <c r="I34" s="79">
        <f t="shared" ca="1" si="15"/>
        <v>312040.52821635047</v>
      </c>
      <c r="J34" s="79">
        <f t="shared" ca="1" si="16"/>
        <v>2538.249931054761</v>
      </c>
      <c r="K34" s="80">
        <f t="shared" ca="1" si="17"/>
        <v>-19.829424336285719</v>
      </c>
      <c r="L34" s="80">
        <f t="shared" ca="1" si="18"/>
        <v>-130.01688675681271</v>
      </c>
      <c r="M34" s="80">
        <f t="shared" ca="1" si="19"/>
        <v>0</v>
      </c>
      <c r="N34" s="80">
        <f t="shared" ca="1" si="20"/>
        <v>0</v>
      </c>
      <c r="O34" s="81">
        <f t="shared" ca="1" si="2"/>
        <v>-1808.5112922709279</v>
      </c>
      <c r="P34" s="79">
        <f t="shared" ca="1" si="3"/>
        <v>312620.42054404126</v>
      </c>
      <c r="Q34" s="35"/>
      <c r="R34">
        <f t="shared" ca="1" si="21"/>
        <v>31</v>
      </c>
      <c r="S34" s="78">
        <f t="shared" ca="1" si="34"/>
        <v>42.500000000000071</v>
      </c>
      <c r="T34" s="55">
        <f t="shared" ca="1" si="22"/>
        <v>0</v>
      </c>
      <c r="U34" s="78">
        <f t="shared" ca="1" si="35"/>
        <v>1</v>
      </c>
      <c r="V34" s="79">
        <f t="shared" ca="1" si="36"/>
        <v>312037.95636699337</v>
      </c>
      <c r="W34" s="79">
        <f t="shared" ca="1" si="4"/>
        <v>2538.2290107067197</v>
      </c>
      <c r="X34" s="80">
        <f t="shared" ca="1" si="5"/>
        <v>-20</v>
      </c>
      <c r="Y34" s="80">
        <f t="shared" ca="1" si="23"/>
        <v>-130.01581515291392</v>
      </c>
      <c r="Z34" s="80">
        <f t="shared" ca="1" si="6"/>
        <v>0</v>
      </c>
      <c r="AA34" s="80">
        <f t="shared" ca="1" si="24"/>
        <v>0</v>
      </c>
      <c r="AB34" s="81">
        <f t="shared" ca="1" si="7"/>
        <v>-1808.5112922709279</v>
      </c>
      <c r="AC34" s="79">
        <f t="shared" ca="1" si="8"/>
        <v>312617.65827027627</v>
      </c>
      <c r="AD34" s="35"/>
      <c r="AE34" s="55">
        <f t="shared" ca="1" si="37"/>
        <v>3.2140086694731895E-4</v>
      </c>
      <c r="AF34" s="78">
        <f t="shared" ca="1" si="38"/>
        <v>0.99121091055680688</v>
      </c>
      <c r="AG34" s="21"/>
      <c r="AH34" s="21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39"/>
        <v>70</v>
      </c>
      <c r="AN34" s="66">
        <f t="shared" si="40"/>
        <v>4.224E-2</v>
      </c>
      <c r="AO34" s="67">
        <f t="shared" si="41"/>
        <v>0.6287726340488714</v>
      </c>
      <c r="AP34" s="68">
        <f t="shared" ca="1" si="25"/>
        <v>2.620189065089755E-2</v>
      </c>
      <c r="AR34" s="69">
        <f t="shared" si="26"/>
        <v>3</v>
      </c>
      <c r="AS34" s="70">
        <f t="shared" si="42"/>
        <v>31</v>
      </c>
      <c r="AT34" s="71">
        <f t="shared" ca="1" si="43"/>
        <v>0.7589431338992958</v>
      </c>
      <c r="AU34" s="72">
        <f t="shared" ca="1" si="27"/>
        <v>8.1343598075660495E-3</v>
      </c>
      <c r="AV34" s="73">
        <f t="shared" ca="1" si="28"/>
        <v>1.008134359807566</v>
      </c>
      <c r="AW34" s="74">
        <f ca="1">PRODUCT(AV$4:AV34)</f>
        <v>1.3143993431345589</v>
      </c>
      <c r="AY34" s="75">
        <f t="shared" si="44"/>
        <v>31</v>
      </c>
      <c r="AZ34" s="76">
        <f t="shared" ca="1" si="55"/>
        <v>1.0090596596129187</v>
      </c>
      <c r="BA34" s="76">
        <f t="shared" ca="1" si="55"/>
        <v>1.0090596596129187</v>
      </c>
      <c r="BB34" s="76">
        <f t="shared" ca="1" si="55"/>
        <v>1.0090596596129187</v>
      </c>
      <c r="BC34" s="76">
        <f t="shared" ca="1" si="55"/>
        <v>1.0090596596129187</v>
      </c>
      <c r="BD34" s="76">
        <f t="shared" ca="1" si="55"/>
        <v>1.0090596596129187</v>
      </c>
      <c r="BE34" s="76">
        <f t="shared" ca="1" si="55"/>
        <v>1.0090596596129187</v>
      </c>
      <c r="BF34" s="76">
        <f t="shared" ca="1" si="55"/>
        <v>1.0090596596129187</v>
      </c>
      <c r="BG34" s="76">
        <f t="shared" ca="1" si="55"/>
        <v>1.0090596596129187</v>
      </c>
      <c r="BH34" s="76">
        <f t="shared" ca="1" si="55"/>
        <v>1.0090596596129187</v>
      </c>
      <c r="BI34" s="76">
        <f t="shared" ca="1" si="55"/>
        <v>1.0090596596129187</v>
      </c>
      <c r="BJ34" s="76">
        <f t="shared" ca="1" si="55"/>
        <v>1.0090596596129187</v>
      </c>
      <c r="BK34" s="76">
        <f t="shared" ca="1" si="55"/>
        <v>1.0090596596129187</v>
      </c>
      <c r="BL34" s="76">
        <f t="shared" ca="1" si="10"/>
        <v>0.11430000000000118</v>
      </c>
      <c r="BM34" s="77">
        <f t="shared" ca="1" si="30"/>
        <v>26.740106485279817</v>
      </c>
      <c r="BN34" s="21"/>
      <c r="BO34" s="70">
        <f t="shared" si="45"/>
        <v>31</v>
      </c>
      <c r="BP34" s="171">
        <f t="shared" ca="1" si="46"/>
        <v>0.10210000000000001</v>
      </c>
      <c r="BQ34" s="172">
        <f t="shared" ca="1" si="31"/>
        <v>8.1343598075660495E-3</v>
      </c>
      <c r="BR34" s="172">
        <f t="shared" ca="1" si="50"/>
        <v>0.76080378860751385</v>
      </c>
    </row>
    <row r="35" spans="2:70">
      <c r="C35" s="153"/>
      <c r="D35" s="153"/>
      <c r="E35">
        <f t="shared" si="32"/>
        <v>32</v>
      </c>
      <c r="F35" s="64">
        <f t="shared" si="33"/>
        <v>42.583333333333407</v>
      </c>
      <c r="G35" s="55">
        <f t="shared" si="14"/>
        <v>3.2140086694731895E-4</v>
      </c>
      <c r="H35" s="78">
        <f t="shared" si="49"/>
        <v>0.99115255710564854</v>
      </c>
      <c r="I35" s="79">
        <f t="shared" ca="1" si="15"/>
        <v>312519.94406985299</v>
      </c>
      <c r="J35" s="79">
        <f t="shared" ca="1" si="16"/>
        <v>2542.1496721046019</v>
      </c>
      <c r="K35" s="80">
        <f t="shared" ca="1" si="17"/>
        <v>-19.82305114211297</v>
      </c>
      <c r="L35" s="80">
        <f t="shared" ca="1" si="18"/>
        <v>-130.21664336243876</v>
      </c>
      <c r="M35" s="80">
        <f t="shared" ca="1" si="19"/>
        <v>0</v>
      </c>
      <c r="N35" s="80">
        <f t="shared" ca="1" si="20"/>
        <v>0</v>
      </c>
      <c r="O35" s="81">
        <f t="shared" ca="1" si="2"/>
        <v>-1808.5112922709279</v>
      </c>
      <c r="P35" s="79">
        <f t="shared" ca="1" si="3"/>
        <v>313103.54275518219</v>
      </c>
      <c r="Q35" s="35"/>
      <c r="R35">
        <f t="shared" ca="1" si="21"/>
        <v>32</v>
      </c>
      <c r="S35" s="78">
        <f t="shared" ca="1" si="34"/>
        <v>42.583333333333407</v>
      </c>
      <c r="T35" s="55">
        <f t="shared" ca="1" si="22"/>
        <v>0</v>
      </c>
      <c r="U35" s="78">
        <f t="shared" ca="1" si="35"/>
        <v>1</v>
      </c>
      <c r="V35" s="79">
        <f t="shared" ca="1" si="36"/>
        <v>312517.18268388516</v>
      </c>
      <c r="W35" s="79">
        <f t="shared" ca="1" si="4"/>
        <v>2542.1272099975722</v>
      </c>
      <c r="X35" s="80">
        <f t="shared" ca="1" si="5"/>
        <v>-20</v>
      </c>
      <c r="Y35" s="80">
        <f t="shared" ca="1" si="23"/>
        <v>-130.21549278495215</v>
      </c>
      <c r="Z35" s="80">
        <f t="shared" ca="1" si="6"/>
        <v>0</v>
      </c>
      <c r="AA35" s="80">
        <f t="shared" ca="1" si="24"/>
        <v>0</v>
      </c>
      <c r="AB35" s="81">
        <f t="shared" ca="1" si="7"/>
        <v>-1808.5112922709279</v>
      </c>
      <c r="AC35" s="79">
        <f t="shared" ca="1" si="8"/>
        <v>313100.58310882683</v>
      </c>
      <c r="AD35" s="35"/>
      <c r="AE35" s="55">
        <f t="shared" ca="1" si="37"/>
        <v>3.2140086694731895E-4</v>
      </c>
      <c r="AF35" s="78">
        <f t="shared" ca="1" si="38"/>
        <v>0.99089233451082626</v>
      </c>
      <c r="AG35" s="21"/>
      <c r="AH35" s="21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39"/>
        <v>71</v>
      </c>
      <c r="AN35" s="66">
        <f t="shared" si="40"/>
        <v>4.6112E-2</v>
      </c>
      <c r="AO35" s="67">
        <f t="shared" si="41"/>
        <v>0.59977867034760979</v>
      </c>
      <c r="AP35" s="68">
        <f t="shared" ca="1" si="25"/>
        <v>2.2429928268153397E-2</v>
      </c>
      <c r="AR35" s="69">
        <f t="shared" si="26"/>
        <v>3</v>
      </c>
      <c r="AS35" s="70">
        <f t="shared" si="42"/>
        <v>32</v>
      </c>
      <c r="AT35" s="71">
        <f t="shared" ca="1" si="43"/>
        <v>0.75276961737467718</v>
      </c>
      <c r="AU35" s="72">
        <f t="shared" ca="1" si="27"/>
        <v>8.1343598075660495E-3</v>
      </c>
      <c r="AV35" s="73">
        <f t="shared" ca="1" si="28"/>
        <v>1.008134359807566</v>
      </c>
      <c r="AW35" s="74">
        <f ca="1">PRODUCT(AV$4:AV35)</f>
        <v>1.3250911403224439</v>
      </c>
      <c r="AY35" s="75">
        <f t="shared" si="44"/>
        <v>32</v>
      </c>
      <c r="AZ35" s="76">
        <f t="shared" ref="AZ35:BK44" ca="1" si="56">OFFSET($AV$3,($AY35*12-12)+AZ$3,0)</f>
        <v>1.0090596596129187</v>
      </c>
      <c r="BA35" s="76">
        <f t="shared" ca="1" si="56"/>
        <v>1.0090596596129187</v>
      </c>
      <c r="BB35" s="76">
        <f t="shared" ca="1" si="56"/>
        <v>1.0090596596129187</v>
      </c>
      <c r="BC35" s="76">
        <f t="shared" ca="1" si="56"/>
        <v>1.0090596596129187</v>
      </c>
      <c r="BD35" s="76">
        <f t="shared" ca="1" si="56"/>
        <v>1.0090596596129187</v>
      </c>
      <c r="BE35" s="76">
        <f t="shared" ca="1" si="56"/>
        <v>1.0090596596129187</v>
      </c>
      <c r="BF35" s="76">
        <f t="shared" ca="1" si="56"/>
        <v>1.0090596596129187</v>
      </c>
      <c r="BG35" s="76">
        <f t="shared" ca="1" si="56"/>
        <v>1.0090596596129187</v>
      </c>
      <c r="BH35" s="76">
        <f t="shared" ca="1" si="56"/>
        <v>1.0090596596129187</v>
      </c>
      <c r="BI35" s="76">
        <f t="shared" ca="1" si="56"/>
        <v>1.0090596596129187</v>
      </c>
      <c r="BJ35" s="76">
        <f t="shared" ca="1" si="56"/>
        <v>1.0090596596129187</v>
      </c>
      <c r="BK35" s="76">
        <f t="shared" ca="1" si="56"/>
        <v>1.0090596596129187</v>
      </c>
      <c r="BL35" s="76">
        <f t="shared" ca="1" si="10"/>
        <v>0.11430000000000118</v>
      </c>
      <c r="BM35" s="77">
        <f t="shared" ca="1" si="30"/>
        <v>29.79650065654733</v>
      </c>
      <c r="BN35" s="21"/>
      <c r="BO35" s="70">
        <f t="shared" si="45"/>
        <v>32</v>
      </c>
      <c r="BP35" s="171">
        <f t="shared" ca="1" si="46"/>
        <v>0.10210000000000001</v>
      </c>
      <c r="BQ35" s="172">
        <f t="shared" ca="1" si="31"/>
        <v>8.1343598075660495E-3</v>
      </c>
      <c r="BR35" s="172">
        <f t="shared" ca="1" si="50"/>
        <v>0.75466507138268457</v>
      </c>
    </row>
    <row r="36" spans="2:70">
      <c r="C36" s="155"/>
      <c r="D36" s="155"/>
      <c r="E36">
        <f t="shared" si="32"/>
        <v>33</v>
      </c>
      <c r="F36" s="64">
        <f t="shared" si="33"/>
        <v>42.666666666666742</v>
      </c>
      <c r="G36" s="55">
        <f t="shared" si="14"/>
        <v>3.2140086694731895E-4</v>
      </c>
      <c r="H36" s="78">
        <f t="shared" si="49"/>
        <v>0.9908339998145177</v>
      </c>
      <c r="I36" s="79">
        <f t="shared" ca="1" si="15"/>
        <v>313002.91100509639</v>
      </c>
      <c r="J36" s="79">
        <f t="shared" ca="1" si="16"/>
        <v>2546.0782989310292</v>
      </c>
      <c r="K36" s="80">
        <f t="shared" ca="1" si="17"/>
        <v>-19.816679996290354</v>
      </c>
      <c r="L36" s="80">
        <f t="shared" ca="1" si="18"/>
        <v>-130.41787958545683</v>
      </c>
      <c r="M36" s="80">
        <f t="shared" ca="1" si="19"/>
        <v>0</v>
      </c>
      <c r="N36" s="80">
        <f t="shared" ca="1" si="20"/>
        <v>0</v>
      </c>
      <c r="O36" s="81">
        <f t="shared" ca="1" si="2"/>
        <v>-1808.5112922709279</v>
      </c>
      <c r="P36" s="79">
        <f t="shared" ca="1" si="3"/>
        <v>313590.24345217476</v>
      </c>
      <c r="Q36" s="35"/>
      <c r="R36">
        <f t="shared" ca="1" si="21"/>
        <v>33</v>
      </c>
      <c r="S36" s="78">
        <f t="shared" ca="1" si="34"/>
        <v>42.666666666666742</v>
      </c>
      <c r="T36" s="55">
        <f t="shared" ca="1" si="22"/>
        <v>0</v>
      </c>
      <c r="U36" s="78">
        <f t="shared" ca="1" si="35"/>
        <v>1</v>
      </c>
      <c r="V36" s="79">
        <f t="shared" ca="1" si="36"/>
        <v>312999.95230997395</v>
      </c>
      <c r="W36" s="79">
        <f t="shared" ca="1" si="4"/>
        <v>2546.0542318403423</v>
      </c>
      <c r="X36" s="80">
        <f t="shared" ca="1" si="5"/>
        <v>-20</v>
      </c>
      <c r="Y36" s="80">
        <f t="shared" ca="1" si="23"/>
        <v>-130.41664679582249</v>
      </c>
      <c r="Z36" s="80">
        <f t="shared" ca="1" si="6"/>
        <v>0</v>
      </c>
      <c r="AA36" s="80">
        <f t="shared" ca="1" si="24"/>
        <v>0</v>
      </c>
      <c r="AB36" s="81">
        <f t="shared" ca="1" si="7"/>
        <v>-1808.5112922709279</v>
      </c>
      <c r="AC36" s="79">
        <f t="shared" ca="1" si="8"/>
        <v>313587.07860274758</v>
      </c>
      <c r="AD36" s="35"/>
      <c r="AE36" s="55">
        <f t="shared" ca="1" si="37"/>
        <v>3.2140086694731895E-4</v>
      </c>
      <c r="AF36" s="78">
        <f t="shared" ca="1" si="38"/>
        <v>0.99057386085546306</v>
      </c>
      <c r="AG36" s="21"/>
      <c r="AH36" s="21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39"/>
        <v>72</v>
      </c>
      <c r="AN36" s="66">
        <f t="shared" si="40"/>
        <v>5.0292000000000003E-2</v>
      </c>
      <c r="AO36" s="67">
        <f t="shared" si="41"/>
        <v>0.56961460145848775</v>
      </c>
      <c r="AP36" s="68">
        <f t="shared" ca="1" si="25"/>
        <v>1.9116828785507856E-2</v>
      </c>
      <c r="AR36" s="69">
        <f t="shared" si="26"/>
        <v>3</v>
      </c>
      <c r="AS36" s="70">
        <f t="shared" si="42"/>
        <v>33</v>
      </c>
      <c r="AT36" s="71">
        <f t="shared" ca="1" si="43"/>
        <v>0.74664631845474771</v>
      </c>
      <c r="AU36" s="72">
        <f t="shared" ca="1" si="27"/>
        <v>8.1343598075660495E-3</v>
      </c>
      <c r="AV36" s="73">
        <f t="shared" ca="1" si="28"/>
        <v>1.008134359807566</v>
      </c>
      <c r="AW36" s="74">
        <f ca="1">PRODUCT(AV$4:AV36)</f>
        <v>1.3358699084356447</v>
      </c>
      <c r="AY36" s="75">
        <f t="shared" si="44"/>
        <v>33</v>
      </c>
      <c r="AZ36" s="76">
        <f t="shared" ca="1" si="56"/>
        <v>1.0090596596129187</v>
      </c>
      <c r="BA36" s="76">
        <f t="shared" ca="1" si="56"/>
        <v>1.0090596596129187</v>
      </c>
      <c r="BB36" s="76">
        <f t="shared" ca="1" si="56"/>
        <v>1.0090596596129187</v>
      </c>
      <c r="BC36" s="76">
        <f t="shared" ca="1" si="56"/>
        <v>1.0090596596129187</v>
      </c>
      <c r="BD36" s="76">
        <f t="shared" ca="1" si="56"/>
        <v>1.0090596596129187</v>
      </c>
      <c r="BE36" s="76">
        <f t="shared" ca="1" si="56"/>
        <v>1.0090596596129187</v>
      </c>
      <c r="BF36" s="76">
        <f t="shared" ca="1" si="56"/>
        <v>1.0090596596129187</v>
      </c>
      <c r="BG36" s="76">
        <f t="shared" ca="1" si="56"/>
        <v>1.0090596596129187</v>
      </c>
      <c r="BH36" s="76">
        <f t="shared" ca="1" si="56"/>
        <v>1.0090596596129187</v>
      </c>
      <c r="BI36" s="76">
        <f t="shared" ca="1" si="56"/>
        <v>1.0090596596129187</v>
      </c>
      <c r="BJ36" s="76">
        <f t="shared" ca="1" si="56"/>
        <v>1.0090596596129187</v>
      </c>
      <c r="BK36" s="76">
        <f t="shared" ca="1" si="56"/>
        <v>1.0090596596129187</v>
      </c>
      <c r="BL36" s="76">
        <f t="shared" ref="BL36:BL67" ca="1" si="57">PRODUCT(AZ36:BK36)-1</f>
        <v>0.11430000000000118</v>
      </c>
      <c r="BM36" s="77">
        <f t="shared" ca="1" si="30"/>
        <v>33.202240681590723</v>
      </c>
      <c r="BN36" s="21"/>
      <c r="BO36" s="70">
        <f t="shared" si="45"/>
        <v>33</v>
      </c>
      <c r="BP36" s="171">
        <f t="shared" ca="1" si="46"/>
        <v>0.10210000000000001</v>
      </c>
      <c r="BQ36" s="172">
        <f t="shared" ca="1" si="31"/>
        <v>8.1343598075660495E-3</v>
      </c>
      <c r="BR36" s="172">
        <f t="shared" ca="1" si="50"/>
        <v>0.74857588578444645</v>
      </c>
    </row>
    <row r="37" spans="2:70">
      <c r="B37" s="153"/>
      <c r="C37" s="153"/>
      <c r="D37" s="153"/>
      <c r="E37">
        <f t="shared" si="32"/>
        <v>34</v>
      </c>
      <c r="F37" s="64">
        <f t="shared" si="33"/>
        <v>42.750000000000078</v>
      </c>
      <c r="G37" s="55">
        <f t="shared" si="14"/>
        <v>3.2140086694731895E-4</v>
      </c>
      <c r="H37" s="78">
        <f t="shared" si="49"/>
        <v>0.99051554490797644</v>
      </c>
      <c r="I37" s="79">
        <f t="shared" ca="1" si="15"/>
        <v>313489.455276063</v>
      </c>
      <c r="J37" s="79">
        <f t="shared" ca="1" si="16"/>
        <v>2550.0360250933813</v>
      </c>
      <c r="K37" s="80">
        <f t="shared" ca="1" si="17"/>
        <v>-19.810310898159528</v>
      </c>
      <c r="L37" s="80">
        <f t="shared" ca="1" si="18"/>
        <v>-130.62060636502625</v>
      </c>
      <c r="M37" s="80">
        <f t="shared" ca="1" si="19"/>
        <v>0</v>
      </c>
      <c r="N37" s="80">
        <f t="shared" ca="1" si="20"/>
        <v>0</v>
      </c>
      <c r="O37" s="81">
        <f t="shared" ca="1" si="2"/>
        <v>-1808.5112922709279</v>
      </c>
      <c r="P37" s="79">
        <f t="shared" ca="1" si="3"/>
        <v>314080.54909162229</v>
      </c>
      <c r="Q37" s="35"/>
      <c r="R37">
        <f t="shared" ca="1" si="21"/>
        <v>34</v>
      </c>
      <c r="S37" s="78">
        <f t="shared" ca="1" si="34"/>
        <v>42.750000000000078</v>
      </c>
      <c r="T37" s="55">
        <f t="shared" ca="1" si="22"/>
        <v>0</v>
      </c>
      <c r="U37" s="78">
        <f t="shared" ca="1" si="35"/>
        <v>1</v>
      </c>
      <c r="V37" s="79">
        <f t="shared" ca="1" si="36"/>
        <v>313486.29144382116</v>
      </c>
      <c r="W37" s="79">
        <f t="shared" ca="1" si="4"/>
        <v>2550.0102893435555</v>
      </c>
      <c r="X37" s="80">
        <f t="shared" ca="1" si="5"/>
        <v>-20</v>
      </c>
      <c r="Y37" s="80">
        <f t="shared" ca="1" si="23"/>
        <v>-130.61928810159216</v>
      </c>
      <c r="Z37" s="80">
        <f t="shared" ca="1" si="6"/>
        <v>0</v>
      </c>
      <c r="AA37" s="80">
        <f t="shared" ca="1" si="24"/>
        <v>0</v>
      </c>
      <c r="AB37" s="81">
        <f t="shared" ca="1" si="7"/>
        <v>-1808.5112922709279</v>
      </c>
      <c r="AC37" s="79">
        <f t="shared" ca="1" si="8"/>
        <v>314077.17115279217</v>
      </c>
      <c r="AD37" s="35"/>
      <c r="AE37" s="55">
        <f t="shared" ca="1" si="37"/>
        <v>3.2140086694731895E-4</v>
      </c>
      <c r="AF37" s="78">
        <f t="shared" ca="1" si="38"/>
        <v>0.99025548955780873</v>
      </c>
      <c r="AG37" s="21"/>
      <c r="AH37" s="21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si="39"/>
        <v>73</v>
      </c>
      <c r="AN37" s="66">
        <f t="shared" si="40"/>
        <v>5.4780000000000002E-2</v>
      </c>
      <c r="AO37" s="67">
        <f t="shared" si="41"/>
        <v>0.53841111359059179</v>
      </c>
      <c r="AP37" s="68">
        <f t="shared" ref="AP37:AP68" ca="1" si="58">AO37/BM36</f>
        <v>1.6216107784831481E-2</v>
      </c>
      <c r="AR37" s="69">
        <f t="shared" si="26"/>
        <v>3</v>
      </c>
      <c r="AS37" s="70">
        <f t="shared" si="42"/>
        <v>34</v>
      </c>
      <c r="AT37" s="71">
        <f t="shared" ca="1" si="43"/>
        <v>0.74057282865144225</v>
      </c>
      <c r="AU37" s="72">
        <f t="shared" ca="1" si="27"/>
        <v>8.1343598075660495E-3</v>
      </c>
      <c r="AV37" s="73">
        <f t="shared" ca="1" si="28"/>
        <v>1.008134359807566</v>
      </c>
      <c r="AW37" s="74">
        <f ca="1">PRODUCT(AV$4:AV37)</f>
        <v>1.3467363549269604</v>
      </c>
      <c r="AY37" s="75">
        <f t="shared" si="44"/>
        <v>34</v>
      </c>
      <c r="AZ37" s="76">
        <f t="shared" ca="1" si="56"/>
        <v>1.0090596596129187</v>
      </c>
      <c r="BA37" s="76">
        <f t="shared" ca="1" si="56"/>
        <v>1.0090596596129187</v>
      </c>
      <c r="BB37" s="76">
        <f t="shared" ca="1" si="56"/>
        <v>1.0090596596129187</v>
      </c>
      <c r="BC37" s="76">
        <f t="shared" ca="1" si="56"/>
        <v>1.0090596596129187</v>
      </c>
      <c r="BD37" s="76">
        <f t="shared" ca="1" si="56"/>
        <v>1.0090596596129187</v>
      </c>
      <c r="BE37" s="76">
        <f t="shared" ca="1" si="56"/>
        <v>1.0090596596129187</v>
      </c>
      <c r="BF37" s="76">
        <f t="shared" ca="1" si="56"/>
        <v>1.0090596596129187</v>
      </c>
      <c r="BG37" s="76">
        <f t="shared" ca="1" si="56"/>
        <v>1.0090596596129187</v>
      </c>
      <c r="BH37" s="76">
        <f t="shared" ca="1" si="56"/>
        <v>1.0090596596129187</v>
      </c>
      <c r="BI37" s="76">
        <f t="shared" ca="1" si="56"/>
        <v>1.0090596596129187</v>
      </c>
      <c r="BJ37" s="76">
        <f t="shared" ca="1" si="56"/>
        <v>1.0090596596129187</v>
      </c>
      <c r="BK37" s="76">
        <f t="shared" ca="1" si="56"/>
        <v>1.0090596596129187</v>
      </c>
      <c r="BL37" s="76">
        <f t="shared" ca="1" si="57"/>
        <v>0.11430000000000118</v>
      </c>
      <c r="BM37" s="77">
        <f t="shared" ref="BM37:BM68" ca="1" si="59">PRODUCT(AZ37:BK37)*BM36</f>
        <v>36.997256791496582</v>
      </c>
      <c r="BN37" s="21"/>
      <c r="BO37" s="70">
        <f t="shared" si="45"/>
        <v>34</v>
      </c>
      <c r="BP37" s="171">
        <f t="shared" ca="1" si="46"/>
        <v>0.10210000000000001</v>
      </c>
      <c r="BQ37" s="172">
        <f t="shared" ca="1" si="31"/>
        <v>8.1343598075660495E-3</v>
      </c>
      <c r="BR37" s="172">
        <f t="shared" ca="1" si="50"/>
        <v>0.74253583215568164</v>
      </c>
    </row>
    <row r="38" spans="2:70">
      <c r="C38" s="153"/>
      <c r="D38" s="153"/>
      <c r="E38">
        <f t="shared" si="32"/>
        <v>35</v>
      </c>
      <c r="F38" s="64">
        <f t="shared" si="33"/>
        <v>42.833333333333414</v>
      </c>
      <c r="G38" s="55">
        <f t="shared" si="14"/>
        <v>3.2140086694731895E-4</v>
      </c>
      <c r="H38" s="78">
        <f t="shared" si="49"/>
        <v>0.99019719235311821</v>
      </c>
      <c r="I38" s="79">
        <f t="shared" ca="1" si="15"/>
        <v>313979.60333085293</v>
      </c>
      <c r="J38" s="79">
        <f t="shared" ca="1" si="16"/>
        <v>2554.0230657300212</v>
      </c>
      <c r="K38" s="80">
        <f t="shared" ca="1" si="17"/>
        <v>-19.803943847062364</v>
      </c>
      <c r="L38" s="80">
        <f t="shared" ca="1" si="18"/>
        <v>-130.82483472118872</v>
      </c>
      <c r="M38" s="80">
        <f t="shared" ca="1" si="19"/>
        <v>0</v>
      </c>
      <c r="N38" s="80">
        <f t="shared" ca="1" si="20"/>
        <v>0</v>
      </c>
      <c r="O38" s="81">
        <f t="shared" ca="1" si="2"/>
        <v>-1808.5112922709279</v>
      </c>
      <c r="P38" s="79">
        <f t="shared" ca="1" si="3"/>
        <v>314574.48632574378</v>
      </c>
      <c r="Q38" s="35"/>
      <c r="R38">
        <f t="shared" ca="1" si="21"/>
        <v>35</v>
      </c>
      <c r="S38" s="78">
        <f t="shared" ca="1" si="34"/>
        <v>42.833333333333414</v>
      </c>
      <c r="T38" s="55">
        <f t="shared" ca="1" si="22"/>
        <v>0</v>
      </c>
      <c r="U38" s="78">
        <f t="shared" ca="1" si="35"/>
        <v>1</v>
      </c>
      <c r="V38" s="79">
        <f t="shared" ca="1" si="36"/>
        <v>313976.22647769528</v>
      </c>
      <c r="W38" s="79">
        <f t="shared" ca="1" si="4"/>
        <v>2553.9955971914196</v>
      </c>
      <c r="X38" s="80">
        <f t="shared" ca="1" si="5"/>
        <v>-20</v>
      </c>
      <c r="Y38" s="80">
        <f t="shared" ca="1" si="23"/>
        <v>-130.82342769903971</v>
      </c>
      <c r="Z38" s="80">
        <f t="shared" ca="1" si="6"/>
        <v>0</v>
      </c>
      <c r="AA38" s="80">
        <f t="shared" ca="1" si="24"/>
        <v>0</v>
      </c>
      <c r="AB38" s="81">
        <f t="shared" ca="1" si="7"/>
        <v>-1808.5112922709279</v>
      </c>
      <c r="AC38" s="79">
        <f t="shared" ca="1" si="8"/>
        <v>314570.88735491678</v>
      </c>
      <c r="AD38" s="35"/>
      <c r="AE38" s="55">
        <f t="shared" ca="1" si="37"/>
        <v>3.2140086694731895E-4</v>
      </c>
      <c r="AF38" s="78">
        <f t="shared" ca="1" si="38"/>
        <v>0.98993722058496547</v>
      </c>
      <c r="AG38" s="21"/>
      <c r="AH38" s="21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39"/>
        <v>74</v>
      </c>
      <c r="AN38" s="66">
        <f t="shared" si="40"/>
        <v>5.9609000000000009E-2</v>
      </c>
      <c r="AO38" s="67">
        <f t="shared" si="41"/>
        <v>0.50631696552057015</v>
      </c>
      <c r="AP38" s="68">
        <f t="shared" ca="1" si="58"/>
        <v>1.3685256946859412E-2</v>
      </c>
      <c r="AR38" s="69">
        <f t="shared" si="26"/>
        <v>3</v>
      </c>
      <c r="AS38" s="70">
        <f t="shared" si="42"/>
        <v>35</v>
      </c>
      <c r="AT38" s="71">
        <f t="shared" ca="1" si="43"/>
        <v>0.73454874279948446</v>
      </c>
      <c r="AU38" s="72">
        <f t="shared" ca="1" si="27"/>
        <v>8.1343598075660495E-3</v>
      </c>
      <c r="AV38" s="73">
        <f t="shared" ca="1" si="28"/>
        <v>1.008134359807566</v>
      </c>
      <c r="AW38" s="74">
        <f ca="1">PRODUCT(AV$4:AV38)</f>
        <v>1.3576911930038662</v>
      </c>
      <c r="AY38" s="75">
        <f t="shared" si="44"/>
        <v>35</v>
      </c>
      <c r="AZ38" s="76">
        <f t="shared" ca="1" si="56"/>
        <v>1.0090596596129187</v>
      </c>
      <c r="BA38" s="76">
        <f t="shared" ca="1" si="56"/>
        <v>1.0090596596129187</v>
      </c>
      <c r="BB38" s="76">
        <f t="shared" ca="1" si="56"/>
        <v>1.0090596596129187</v>
      </c>
      <c r="BC38" s="76">
        <f t="shared" ca="1" si="56"/>
        <v>1.0090596596129187</v>
      </c>
      <c r="BD38" s="76">
        <f t="shared" ca="1" si="56"/>
        <v>1.0090596596129187</v>
      </c>
      <c r="BE38" s="76">
        <f t="shared" ca="1" si="56"/>
        <v>1.0090596596129187</v>
      </c>
      <c r="BF38" s="76">
        <f t="shared" ca="1" si="56"/>
        <v>1.0090596596129187</v>
      </c>
      <c r="BG38" s="76">
        <f t="shared" ca="1" si="56"/>
        <v>1.0090596596129187</v>
      </c>
      <c r="BH38" s="76">
        <f t="shared" ca="1" si="56"/>
        <v>1.0090596596129187</v>
      </c>
      <c r="BI38" s="76">
        <f t="shared" ca="1" si="56"/>
        <v>1.0090596596129187</v>
      </c>
      <c r="BJ38" s="76">
        <f t="shared" ca="1" si="56"/>
        <v>1.0090596596129187</v>
      </c>
      <c r="BK38" s="76">
        <f t="shared" ca="1" si="56"/>
        <v>1.0090596596129187</v>
      </c>
      <c r="BL38" s="76">
        <f t="shared" ca="1" si="57"/>
        <v>0.11430000000000118</v>
      </c>
      <c r="BM38" s="77">
        <f t="shared" ca="1" si="59"/>
        <v>41.226043242764682</v>
      </c>
      <c r="BN38" s="21"/>
      <c r="BO38" s="70">
        <f t="shared" si="45"/>
        <v>35</v>
      </c>
      <c r="BP38" s="171">
        <f t="shared" ca="1" si="46"/>
        <v>0.10210000000000001</v>
      </c>
      <c r="BQ38" s="172">
        <f t="shared" ca="1" si="31"/>
        <v>8.1343598075660495E-3</v>
      </c>
      <c r="BR38" s="172">
        <f t="shared" ca="1" si="50"/>
        <v>0.73654451406399624</v>
      </c>
    </row>
    <row r="39" spans="2:70">
      <c r="C39" s="153"/>
      <c r="D39" s="153"/>
      <c r="E39">
        <f t="shared" si="32"/>
        <v>36</v>
      </c>
      <c r="F39" s="64">
        <f t="shared" si="33"/>
        <v>42.91666666666675</v>
      </c>
      <c r="G39" s="55">
        <f t="shared" si="14"/>
        <v>3.2140086694731895E-4</v>
      </c>
      <c r="H39" s="78">
        <f t="shared" si="49"/>
        <v>0.98987894211704708</v>
      </c>
      <c r="I39" s="79">
        <f t="shared" ca="1" si="15"/>
        <v>314473.38181311917</v>
      </c>
      <c r="J39" s="79">
        <f t="shared" ca="1" si="16"/>
        <v>2558.0396375700088</v>
      </c>
      <c r="K39" s="80">
        <f t="shared" ca="1" si="17"/>
        <v>-19.79757884234094</v>
      </c>
      <c r="L39" s="80">
        <f t="shared" ca="1" si="18"/>
        <v>-131.03057575546632</v>
      </c>
      <c r="M39" s="80">
        <f t="shared" ca="1" si="19"/>
        <v>0</v>
      </c>
      <c r="N39" s="80">
        <f t="shared" ca="1" si="20"/>
        <v>0</v>
      </c>
      <c r="O39" s="81">
        <f t="shared" ca="1" si="2"/>
        <v>-1808.5112922709279</v>
      </c>
      <c r="P39" s="79">
        <f t="shared" ca="1" si="3"/>
        <v>315072.08200382051</v>
      </c>
      <c r="Q39" s="35"/>
      <c r="R39">
        <f t="shared" ca="1" si="21"/>
        <v>36</v>
      </c>
      <c r="S39" s="78">
        <f t="shared" ca="1" si="34"/>
        <v>42.91666666666675</v>
      </c>
      <c r="T39" s="55">
        <f t="shared" ca="1" si="22"/>
        <v>0</v>
      </c>
      <c r="U39" s="78">
        <f t="shared" ca="1" si="35"/>
        <v>1</v>
      </c>
      <c r="V39" s="79">
        <f t="shared" ca="1" si="36"/>
        <v>314469.78399900452</v>
      </c>
      <c r="W39" s="79">
        <f t="shared" ca="1" si="4"/>
        <v>2558.0103716554795</v>
      </c>
      <c r="X39" s="80">
        <f t="shared" ca="1" si="5"/>
        <v>-20</v>
      </c>
      <c r="Y39" s="80">
        <f t="shared" ca="1" si="23"/>
        <v>-131.02907666625188</v>
      </c>
      <c r="Z39" s="80">
        <f t="shared" ca="1" si="6"/>
        <v>0</v>
      </c>
      <c r="AA39" s="80">
        <f t="shared" ca="1" si="24"/>
        <v>0</v>
      </c>
      <c r="AB39" s="81">
        <f t="shared" ca="1" si="7"/>
        <v>-1808.5112922709279</v>
      </c>
      <c r="AC39" s="79">
        <f t="shared" ca="1" si="8"/>
        <v>315068.25400172279</v>
      </c>
      <c r="AD39" s="35"/>
      <c r="AE39" s="55">
        <f t="shared" ca="1" si="37"/>
        <v>3.2140086694731895E-4</v>
      </c>
      <c r="AF39" s="78">
        <f t="shared" ca="1" si="38"/>
        <v>0.98961905390404603</v>
      </c>
      <c r="AG39" s="21"/>
      <c r="AH39" s="21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39"/>
        <v>75</v>
      </c>
      <c r="AN39" s="66">
        <f t="shared" si="40"/>
        <v>6.4834000000000003E-2</v>
      </c>
      <c r="AO39" s="67">
        <f t="shared" si="41"/>
        <v>0.47349041137800946</v>
      </c>
      <c r="AP39" s="68">
        <f t="shared" ca="1" si="58"/>
        <v>1.1485225700409867E-2</v>
      </c>
      <c r="AR39" s="69">
        <f t="shared" si="26"/>
        <v>3</v>
      </c>
      <c r="AS39" s="70">
        <f t="shared" si="42"/>
        <v>36</v>
      </c>
      <c r="AT39" s="71">
        <f t="shared" ca="1" si="43"/>
        <v>0.72857365902935811</v>
      </c>
      <c r="AU39" s="72">
        <f t="shared" ca="1" si="27"/>
        <v>8.1343598075660495E-3</v>
      </c>
      <c r="AV39" s="73">
        <f t="shared" ca="1" si="28"/>
        <v>1.008134359807566</v>
      </c>
      <c r="AW39" s="74">
        <f ca="1">PRODUCT(AV$4:AV39)</f>
        <v>1.3687351416753233</v>
      </c>
      <c r="AX39" s="112"/>
      <c r="AY39" s="75">
        <f t="shared" si="44"/>
        <v>36</v>
      </c>
      <c r="AZ39" s="76">
        <f t="shared" ca="1" si="56"/>
        <v>1.0090596596129187</v>
      </c>
      <c r="BA39" s="76">
        <f t="shared" ca="1" si="56"/>
        <v>1.0090596596129187</v>
      </c>
      <c r="BB39" s="76">
        <f t="shared" ca="1" si="56"/>
        <v>1.0090596596129187</v>
      </c>
      <c r="BC39" s="76">
        <f t="shared" ca="1" si="56"/>
        <v>1.0090596596129187</v>
      </c>
      <c r="BD39" s="76">
        <f t="shared" ca="1" si="56"/>
        <v>1.0090596596129187</v>
      </c>
      <c r="BE39" s="76">
        <f t="shared" ca="1" si="56"/>
        <v>1.0090596596129187</v>
      </c>
      <c r="BF39" s="76">
        <f t="shared" ca="1" si="56"/>
        <v>1.0090596596129187</v>
      </c>
      <c r="BG39" s="76">
        <f t="shared" ca="1" si="56"/>
        <v>1.0090596596129187</v>
      </c>
      <c r="BH39" s="76">
        <f t="shared" ca="1" si="56"/>
        <v>1.0090596596129187</v>
      </c>
      <c r="BI39" s="76">
        <f t="shared" ca="1" si="56"/>
        <v>1.0090596596129187</v>
      </c>
      <c r="BJ39" s="76">
        <f t="shared" ca="1" si="56"/>
        <v>1.0090596596129187</v>
      </c>
      <c r="BK39" s="76">
        <f t="shared" ca="1" si="56"/>
        <v>1.0090596596129187</v>
      </c>
      <c r="BL39" s="76">
        <f t="shared" ca="1" si="57"/>
        <v>0.11430000000000118</v>
      </c>
      <c r="BM39" s="77">
        <f t="shared" ca="1" si="59"/>
        <v>45.938179985412731</v>
      </c>
      <c r="BN39" s="21"/>
      <c r="BO39" s="70">
        <f t="shared" si="45"/>
        <v>36</v>
      </c>
      <c r="BP39" s="171">
        <f t="shared" ca="1" si="46"/>
        <v>0.10210000000000001</v>
      </c>
      <c r="BQ39" s="172">
        <f t="shared" ca="1" si="31"/>
        <v>8.1343598075660495E-3</v>
      </c>
      <c r="BR39" s="172">
        <f t="shared" ca="1" si="50"/>
        <v>0.7306015382757004</v>
      </c>
    </row>
    <row r="40" spans="2:70">
      <c r="C40" s="154"/>
      <c r="D40" s="154"/>
      <c r="E40">
        <f t="shared" si="32"/>
        <v>37</v>
      </c>
      <c r="F40" s="64">
        <f t="shared" si="33"/>
        <v>43.000000000000085</v>
      </c>
      <c r="G40" s="55">
        <f t="shared" si="14"/>
        <v>3.2140086694731895E-4</v>
      </c>
      <c r="H40" s="78">
        <f t="shared" si="49"/>
        <v>0.98956079416687781</v>
      </c>
      <c r="I40" s="79">
        <f t="shared" ca="1" si="15"/>
        <v>314970.81756351358</v>
      </c>
      <c r="J40" s="79">
        <f t="shared" ca="1" si="16"/>
        <v>2562.0859589448637</v>
      </c>
      <c r="K40" s="80">
        <f t="shared" ca="1" si="17"/>
        <v>-19.791215883337557</v>
      </c>
      <c r="L40" s="80">
        <f t="shared" ca="1" si="18"/>
        <v>-131.23784065146401</v>
      </c>
      <c r="M40" s="80">
        <f t="shared" ca="1" si="19"/>
        <v>-2362.2811317263518</v>
      </c>
      <c r="N40" s="80">
        <f t="shared" ca="1" si="20"/>
        <v>0</v>
      </c>
      <c r="O40" s="81">
        <f t="shared" ca="1" si="2"/>
        <v>-1808.5112922709279</v>
      </c>
      <c r="P40" s="79">
        <f t="shared" ca="1" si="3"/>
        <v>313211.08204192639</v>
      </c>
      <c r="Q40" s="35"/>
      <c r="R40">
        <f t="shared" ca="1" si="21"/>
        <v>37</v>
      </c>
      <c r="S40" s="78">
        <f t="shared" ca="1" si="34"/>
        <v>43.000000000000085</v>
      </c>
      <c r="T40" s="55">
        <f t="shared" ca="1" si="22"/>
        <v>0</v>
      </c>
      <c r="U40" s="78">
        <f t="shared" ca="1" si="35"/>
        <v>1</v>
      </c>
      <c r="V40" s="79">
        <f t="shared" ca="1" si="36"/>
        <v>314966.99079173908</v>
      </c>
      <c r="W40" s="79">
        <f t="shared" ca="1" si="4"/>
        <v>2562.0548306063483</v>
      </c>
      <c r="X40" s="80">
        <f t="shared" ca="1" si="5"/>
        <v>-20</v>
      </c>
      <c r="Y40" s="80">
        <f t="shared" ca="1" si="23"/>
        <v>-131.23624616322462</v>
      </c>
      <c r="Z40" s="80">
        <f t="shared" ca="1" si="6"/>
        <v>-2362.2524309380428</v>
      </c>
      <c r="AA40" s="80">
        <f t="shared" ca="1" si="24"/>
        <v>0</v>
      </c>
      <c r="AB40" s="81">
        <f t="shared" ca="1" si="7"/>
        <v>-1808.5112922709279</v>
      </c>
      <c r="AC40" s="79">
        <f t="shared" ca="1" si="8"/>
        <v>313207.04565297323</v>
      </c>
      <c r="AD40" s="35"/>
      <c r="AE40" s="55">
        <f t="shared" ca="1" si="37"/>
        <v>3.2140086694731895E-4</v>
      </c>
      <c r="AF40" s="78">
        <f t="shared" ca="1" si="38"/>
        <v>0.98930098948217371</v>
      </c>
      <c r="AG40" s="21"/>
      <c r="AH40" s="21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39"/>
        <v>76</v>
      </c>
      <c r="AN40" s="66">
        <f t="shared" si="40"/>
        <v>7.0521E-2</v>
      </c>
      <c r="AO40" s="67">
        <f t="shared" si="41"/>
        <v>0.44009939407722082</v>
      </c>
      <c r="AP40" s="68">
        <f t="shared" ca="1" si="58"/>
        <v>9.5802531623362212E-3</v>
      </c>
      <c r="AR40" s="69">
        <f t="shared" si="26"/>
        <v>4</v>
      </c>
      <c r="AS40" s="70">
        <f t="shared" si="42"/>
        <v>37</v>
      </c>
      <c r="AT40" s="71">
        <f t="shared" ca="1" si="43"/>
        <v>0.72264717874049833</v>
      </c>
      <c r="AU40" s="72">
        <f t="shared" ca="1" si="27"/>
        <v>8.1343598075660495E-3</v>
      </c>
      <c r="AV40" s="73">
        <f t="shared" ca="1" si="28"/>
        <v>1.008134359807566</v>
      </c>
      <c r="AW40" s="74">
        <f ca="1">PRODUCT(AV$4:AV40)</f>
        <v>1.3798689257989702</v>
      </c>
      <c r="AY40" s="75">
        <f t="shared" si="44"/>
        <v>37</v>
      </c>
      <c r="AZ40" s="76">
        <f t="shared" ca="1" si="56"/>
        <v>1.0090596596129187</v>
      </c>
      <c r="BA40" s="76">
        <f t="shared" ca="1" si="56"/>
        <v>1.0090596596129187</v>
      </c>
      <c r="BB40" s="76">
        <f t="shared" ca="1" si="56"/>
        <v>1.0090596596129187</v>
      </c>
      <c r="BC40" s="76">
        <f t="shared" ca="1" si="56"/>
        <v>1.0090596596129187</v>
      </c>
      <c r="BD40" s="76">
        <f t="shared" ca="1" si="56"/>
        <v>1.0090596596129187</v>
      </c>
      <c r="BE40" s="76">
        <f t="shared" ca="1" si="56"/>
        <v>1.0090596596129187</v>
      </c>
      <c r="BF40" s="76">
        <f t="shared" ca="1" si="56"/>
        <v>1.0090596596129187</v>
      </c>
      <c r="BG40" s="76">
        <f t="shared" ca="1" si="56"/>
        <v>1.0090596596129187</v>
      </c>
      <c r="BH40" s="76">
        <f t="shared" ca="1" si="56"/>
        <v>1.0090596596129187</v>
      </c>
      <c r="BI40" s="76">
        <f t="shared" ca="1" si="56"/>
        <v>1.0090596596129187</v>
      </c>
      <c r="BJ40" s="76">
        <f t="shared" ca="1" si="56"/>
        <v>1.0090596596129187</v>
      </c>
      <c r="BK40" s="76">
        <f t="shared" ca="1" si="56"/>
        <v>1.0090596596129187</v>
      </c>
      <c r="BL40" s="76">
        <f t="shared" ca="1" si="57"/>
        <v>0.11430000000000118</v>
      </c>
      <c r="BM40" s="77">
        <f t="shared" ca="1" si="59"/>
        <v>51.188913957745463</v>
      </c>
      <c r="BN40" s="21"/>
      <c r="BO40" s="70">
        <f t="shared" si="45"/>
        <v>37</v>
      </c>
      <c r="BP40" s="171">
        <f t="shared" ca="1" si="46"/>
        <v>0.10210000000000001</v>
      </c>
      <c r="BQ40" s="172">
        <f t="shared" ca="1" si="31"/>
        <v>8.1343598075660495E-3</v>
      </c>
      <c r="BR40" s="172">
        <f t="shared" ca="1" si="50"/>
        <v>0.72470651472999947</v>
      </c>
    </row>
    <row r="41" spans="2:70">
      <c r="B41" s="155"/>
      <c r="C41" s="154"/>
      <c r="D41" s="154"/>
      <c r="E41">
        <f t="shared" si="32"/>
        <v>38</v>
      </c>
      <c r="F41" s="64">
        <f t="shared" si="33"/>
        <v>43.083333333333421</v>
      </c>
      <c r="G41" s="55">
        <f t="shared" si="14"/>
        <v>3.2140086694731895E-4</v>
      </c>
      <c r="H41" s="78">
        <f t="shared" si="49"/>
        <v>0.98924274846973548</v>
      </c>
      <c r="I41" s="79">
        <f t="shared" ca="1" si="15"/>
        <v>313110.4157286206</v>
      </c>
      <c r="J41" s="79">
        <f t="shared" ca="1" si="16"/>
        <v>2546.9527810331879</v>
      </c>
      <c r="K41" s="80">
        <f t="shared" ca="1" si="17"/>
        <v>-19.784854969394708</v>
      </c>
      <c r="L41" s="80">
        <f t="shared" ca="1" si="18"/>
        <v>-130.46267322025858</v>
      </c>
      <c r="M41" s="80">
        <f t="shared" ca="1" si="19"/>
        <v>0</v>
      </c>
      <c r="N41" s="80">
        <f t="shared" ca="1" si="20"/>
        <v>0</v>
      </c>
      <c r="O41" s="81">
        <f t="shared" ca="1" si="2"/>
        <v>-1808.5112922709279</v>
      </c>
      <c r="P41" s="79">
        <f t="shared" ca="1" si="3"/>
        <v>313698.6096891932</v>
      </c>
      <c r="Q41" s="35"/>
      <c r="R41">
        <f t="shared" ca="1" si="21"/>
        <v>38</v>
      </c>
      <c r="S41" s="78">
        <f t="shared" ca="1" si="34"/>
        <v>43.083333333333421</v>
      </c>
      <c r="T41" s="55">
        <f t="shared" ca="1" si="22"/>
        <v>0</v>
      </c>
      <c r="U41" s="78">
        <f t="shared" ca="1" si="35"/>
        <v>1</v>
      </c>
      <c r="V41" s="79">
        <f t="shared" ca="1" si="36"/>
        <v>313106.38063696638</v>
      </c>
      <c r="W41" s="79">
        <f t="shared" ca="1" si="4"/>
        <v>2546.9199581458161</v>
      </c>
      <c r="X41" s="80">
        <f t="shared" ca="1" si="5"/>
        <v>-20</v>
      </c>
      <c r="Y41" s="80">
        <f t="shared" ca="1" si="23"/>
        <v>-130.46099193206933</v>
      </c>
      <c r="Z41" s="80">
        <f t="shared" ca="1" si="6"/>
        <v>0</v>
      </c>
      <c r="AA41" s="80">
        <f t="shared" ca="1" si="24"/>
        <v>0</v>
      </c>
      <c r="AB41" s="81">
        <f t="shared" ca="1" si="7"/>
        <v>-1808.5112922709279</v>
      </c>
      <c r="AC41" s="79">
        <f t="shared" ca="1" si="8"/>
        <v>313694.32831090922</v>
      </c>
      <c r="AD41" s="35"/>
      <c r="AE41" s="55">
        <f t="shared" ca="1" si="37"/>
        <v>3.2140086694731895E-4</v>
      </c>
      <c r="AF41" s="78">
        <f t="shared" ca="1" si="38"/>
        <v>0.98898302728648235</v>
      </c>
      <c r="AG41" s="21"/>
      <c r="AH41" s="21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39"/>
        <v>77</v>
      </c>
      <c r="AN41" s="66">
        <f t="shared" si="40"/>
        <v>7.6714000000000004E-2</v>
      </c>
      <c r="AO41" s="67">
        <f t="shared" si="41"/>
        <v>0.40633760915998091</v>
      </c>
      <c r="AP41" s="68">
        <f t="shared" ca="1" si="58"/>
        <v>7.9380001985468462E-3</v>
      </c>
      <c r="AR41" s="69">
        <f t="shared" si="26"/>
        <v>4</v>
      </c>
      <c r="AS41" s="70">
        <f t="shared" si="42"/>
        <v>38</v>
      </c>
      <c r="AT41" s="71">
        <f t="shared" ca="1" si="43"/>
        <v>0.7167689065747006</v>
      </c>
      <c r="AU41" s="72">
        <f t="shared" ca="1" si="27"/>
        <v>8.1343598075660495E-3</v>
      </c>
      <c r="AV41" s="73">
        <f t="shared" ca="1" si="28"/>
        <v>1.008134359807566</v>
      </c>
      <c r="AW41" s="74">
        <f ca="1">PRODUCT(AV$4:AV41)</f>
        <v>1.3910932761286987</v>
      </c>
      <c r="AY41" s="75">
        <f t="shared" si="44"/>
        <v>38</v>
      </c>
      <c r="AZ41" s="76">
        <f t="shared" ca="1" si="56"/>
        <v>1.0090596596129187</v>
      </c>
      <c r="BA41" s="76">
        <f t="shared" ca="1" si="56"/>
        <v>1.0090596596129187</v>
      </c>
      <c r="BB41" s="76">
        <f t="shared" ca="1" si="56"/>
        <v>1.0090596596129187</v>
      </c>
      <c r="BC41" s="76">
        <f t="shared" ca="1" si="56"/>
        <v>1.0090596596129187</v>
      </c>
      <c r="BD41" s="76">
        <f t="shared" ca="1" si="56"/>
        <v>1.0090596596129187</v>
      </c>
      <c r="BE41" s="76">
        <f t="shared" ca="1" si="56"/>
        <v>1.0090596596129187</v>
      </c>
      <c r="BF41" s="76">
        <f t="shared" ca="1" si="56"/>
        <v>1.0090596596129187</v>
      </c>
      <c r="BG41" s="76">
        <f t="shared" ca="1" si="56"/>
        <v>1.0090596596129187</v>
      </c>
      <c r="BH41" s="76">
        <f t="shared" ca="1" si="56"/>
        <v>1.0090596596129187</v>
      </c>
      <c r="BI41" s="76">
        <f t="shared" ca="1" si="56"/>
        <v>1.0090596596129187</v>
      </c>
      <c r="BJ41" s="76">
        <f t="shared" ca="1" si="56"/>
        <v>1.0090596596129187</v>
      </c>
      <c r="BK41" s="76">
        <f t="shared" ca="1" si="56"/>
        <v>1.0090596596129187</v>
      </c>
      <c r="BL41" s="76">
        <f t="shared" ca="1" si="57"/>
        <v>0.11430000000000118</v>
      </c>
      <c r="BM41" s="77">
        <f t="shared" ca="1" si="59"/>
        <v>57.039806823115832</v>
      </c>
      <c r="BN41" s="21"/>
      <c r="BO41" s="70">
        <f t="shared" si="45"/>
        <v>38</v>
      </c>
      <c r="BP41" s="171">
        <f t="shared" ca="1" si="46"/>
        <v>0.10210000000000001</v>
      </c>
      <c r="BQ41" s="172">
        <f t="shared" ca="1" si="31"/>
        <v>8.1343598075660495E-3</v>
      </c>
      <c r="BR41" s="172">
        <f t="shared" ca="1" si="50"/>
        <v>0.7188590565133921</v>
      </c>
    </row>
    <row r="42" spans="2:70">
      <c r="B42" s="153"/>
      <c r="C42" s="153"/>
      <c r="D42" s="156"/>
      <c r="E42">
        <f t="shared" si="32"/>
        <v>39</v>
      </c>
      <c r="F42" s="64">
        <f t="shared" si="33"/>
        <v>43.166666666666757</v>
      </c>
      <c r="G42" s="55">
        <f t="shared" si="14"/>
        <v>3.2140086694731895E-4</v>
      </c>
      <c r="H42" s="78">
        <f t="shared" si="49"/>
        <v>0.98892480499275592</v>
      </c>
      <c r="I42" s="79">
        <f t="shared" ca="1" si="15"/>
        <v>313597.78668407892</v>
      </c>
      <c r="J42" s="79">
        <f t="shared" ca="1" si="16"/>
        <v>2550.9172317446432</v>
      </c>
      <c r="K42" s="80">
        <f t="shared" ca="1" si="17"/>
        <v>-19.778496099855118</v>
      </c>
      <c r="L42" s="80">
        <f t="shared" ca="1" si="18"/>
        <v>-130.66574445169957</v>
      </c>
      <c r="M42" s="80">
        <f t="shared" ca="1" si="19"/>
        <v>0</v>
      </c>
      <c r="N42" s="80">
        <f t="shared" ca="1" si="20"/>
        <v>0</v>
      </c>
      <c r="O42" s="81">
        <f t="shared" ca="1" si="2"/>
        <v>-1808.5112922709279</v>
      </c>
      <c r="P42" s="79">
        <f t="shared" ca="1" si="3"/>
        <v>314189.74838300108</v>
      </c>
      <c r="Q42" s="35"/>
      <c r="R42">
        <f t="shared" ca="1" si="21"/>
        <v>39</v>
      </c>
      <c r="S42" s="78">
        <f t="shared" ca="1" si="34"/>
        <v>43.166666666666757</v>
      </c>
      <c r="T42" s="55">
        <f t="shared" ca="1" si="22"/>
        <v>0</v>
      </c>
      <c r="U42" s="78">
        <f t="shared" ca="1" si="35"/>
        <v>1</v>
      </c>
      <c r="V42" s="79">
        <f t="shared" ca="1" si="36"/>
        <v>313593.50668183365</v>
      </c>
      <c r="W42" s="79">
        <f t="shared" ca="1" si="4"/>
        <v>2550.8824166664031</v>
      </c>
      <c r="X42" s="80">
        <f t="shared" ca="1" si="5"/>
        <v>-20</v>
      </c>
      <c r="Y42" s="80">
        <f t="shared" ca="1" si="23"/>
        <v>-130.66396111743069</v>
      </c>
      <c r="Z42" s="80">
        <f t="shared" ca="1" si="6"/>
        <v>0</v>
      </c>
      <c r="AA42" s="80">
        <f t="shared" ca="1" si="24"/>
        <v>0</v>
      </c>
      <c r="AB42" s="81">
        <f t="shared" ca="1" si="7"/>
        <v>-1808.5112922709279</v>
      </c>
      <c r="AC42" s="79">
        <f t="shared" ca="1" si="8"/>
        <v>314185.21384511172</v>
      </c>
      <c r="AD42" s="35"/>
      <c r="AE42" s="55">
        <f t="shared" ca="1" si="37"/>
        <v>3.2140086694731895E-4</v>
      </c>
      <c r="AF42" s="78">
        <f t="shared" ca="1" si="38"/>
        <v>0.98866516728411624</v>
      </c>
      <c r="AG42" s="21"/>
      <c r="AH42" s="21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39"/>
        <v>78</v>
      </c>
      <c r="AN42" s="66">
        <f t="shared" si="40"/>
        <v>8.3468000000000014E-2</v>
      </c>
      <c r="AO42" s="67">
        <f t="shared" si="41"/>
        <v>0.37242142159861563</v>
      </c>
      <c r="AP42" s="68">
        <f t="shared" ca="1" si="58"/>
        <v>6.5291494193435613E-3</v>
      </c>
      <c r="AR42" s="69">
        <f t="shared" si="26"/>
        <v>4</v>
      </c>
      <c r="AS42" s="70">
        <f t="shared" si="42"/>
        <v>39</v>
      </c>
      <c r="AT42" s="71">
        <f t="shared" ca="1" si="43"/>
        <v>0.71093845038974635</v>
      </c>
      <c r="AU42" s="72">
        <f t="shared" ca="1" si="27"/>
        <v>8.1343598075660495E-3</v>
      </c>
      <c r="AV42" s="73">
        <f t="shared" ca="1" si="28"/>
        <v>1.008134359807566</v>
      </c>
      <c r="AW42" s="74">
        <f ca="1">PRODUCT(AV$4:AV42)</f>
        <v>1.4024089293626154</v>
      </c>
      <c r="AY42" s="75">
        <f t="shared" si="44"/>
        <v>39</v>
      </c>
      <c r="AZ42" s="76">
        <f t="shared" ca="1" si="56"/>
        <v>1.0090596596129187</v>
      </c>
      <c r="BA42" s="76">
        <f t="shared" ca="1" si="56"/>
        <v>1.0090596596129187</v>
      </c>
      <c r="BB42" s="76">
        <f t="shared" ca="1" si="56"/>
        <v>1.0090596596129187</v>
      </c>
      <c r="BC42" s="76">
        <f t="shared" ca="1" si="56"/>
        <v>1.0090596596129187</v>
      </c>
      <c r="BD42" s="76">
        <f t="shared" ca="1" si="56"/>
        <v>1.0090596596129187</v>
      </c>
      <c r="BE42" s="76">
        <f t="shared" ca="1" si="56"/>
        <v>1.0090596596129187</v>
      </c>
      <c r="BF42" s="76">
        <f t="shared" ca="1" si="56"/>
        <v>1.0090596596129187</v>
      </c>
      <c r="BG42" s="76">
        <f t="shared" ca="1" si="56"/>
        <v>1.0090596596129187</v>
      </c>
      <c r="BH42" s="76">
        <f t="shared" ca="1" si="56"/>
        <v>1.0090596596129187</v>
      </c>
      <c r="BI42" s="76">
        <f t="shared" ca="1" si="56"/>
        <v>1.0090596596129187</v>
      </c>
      <c r="BJ42" s="76">
        <f t="shared" ca="1" si="56"/>
        <v>1.0090596596129187</v>
      </c>
      <c r="BK42" s="76">
        <f t="shared" ca="1" si="56"/>
        <v>1.0090596596129187</v>
      </c>
      <c r="BL42" s="76">
        <f t="shared" ca="1" si="57"/>
        <v>0.11430000000000118</v>
      </c>
      <c r="BM42" s="77">
        <f t="shared" ca="1" si="59"/>
        <v>63.559456742998037</v>
      </c>
      <c r="BN42" s="21"/>
      <c r="BO42" s="70">
        <f t="shared" si="45"/>
        <v>39</v>
      </c>
      <c r="BP42" s="171">
        <f t="shared" ca="1" si="46"/>
        <v>0.10210000000000001</v>
      </c>
      <c r="BQ42" s="172">
        <f t="shared" ca="1" si="31"/>
        <v>8.1343598075660495E-3</v>
      </c>
      <c r="BR42" s="172">
        <f t="shared" ca="1" si="50"/>
        <v>0.71305877983427612</v>
      </c>
    </row>
    <row r="43" spans="2:70">
      <c r="B43" s="153"/>
      <c r="C43" s="153"/>
      <c r="D43" s="153"/>
      <c r="E43">
        <f t="shared" si="32"/>
        <v>40</v>
      </c>
      <c r="F43" s="64">
        <f t="shared" si="33"/>
        <v>43.250000000000092</v>
      </c>
      <c r="G43" s="55">
        <f t="shared" si="14"/>
        <v>3.2140086694731895E-4</v>
      </c>
      <c r="H43" s="78">
        <f t="shared" si="49"/>
        <v>0.98860696370308554</v>
      </c>
      <c r="I43" s="79">
        <f t="shared" ca="1" si="15"/>
        <v>314088.76752548484</v>
      </c>
      <c r="J43" s="79">
        <f t="shared" ca="1" si="16"/>
        <v>2554.9110465672607</v>
      </c>
      <c r="K43" s="80">
        <f t="shared" ca="1" si="17"/>
        <v>-19.772139274061711</v>
      </c>
      <c r="L43" s="80">
        <f t="shared" ca="1" si="18"/>
        <v>-130.87031980228537</v>
      </c>
      <c r="M43" s="80">
        <f t="shared" ca="1" si="19"/>
        <v>0</v>
      </c>
      <c r="N43" s="80">
        <f t="shared" ca="1" si="20"/>
        <v>0</v>
      </c>
      <c r="O43" s="81">
        <f t="shared" ca="1" si="2"/>
        <v>-1808.5112922709279</v>
      </c>
      <c r="P43" s="79">
        <f t="shared" ca="1" si="3"/>
        <v>314684.52482070483</v>
      </c>
      <c r="Q43" s="35"/>
      <c r="R43">
        <f t="shared" ca="1" si="21"/>
        <v>40</v>
      </c>
      <c r="S43" s="78">
        <f t="shared" ca="1" si="34"/>
        <v>43.250000000000092</v>
      </c>
      <c r="T43" s="55">
        <f t="shared" ca="1" si="22"/>
        <v>0</v>
      </c>
      <c r="U43" s="78">
        <f t="shared" ca="1" si="35"/>
        <v>1</v>
      </c>
      <c r="V43" s="79">
        <f t="shared" ca="1" si="36"/>
        <v>314084.23444499989</v>
      </c>
      <c r="W43" s="79">
        <f t="shared" ca="1" si="4"/>
        <v>2554.8741728595592</v>
      </c>
      <c r="X43" s="80">
        <f t="shared" ca="1" si="5"/>
        <v>-20</v>
      </c>
      <c r="Y43" s="80">
        <f t="shared" ca="1" si="23"/>
        <v>-130.86843101874996</v>
      </c>
      <c r="Z43" s="80">
        <f t="shared" ca="1" si="6"/>
        <v>0</v>
      </c>
      <c r="AA43" s="80">
        <f t="shared" ca="1" si="24"/>
        <v>0</v>
      </c>
      <c r="AB43" s="81">
        <f t="shared" ca="1" si="7"/>
        <v>-1808.5112922709279</v>
      </c>
      <c r="AC43" s="79">
        <f t="shared" ca="1" si="8"/>
        <v>314679.72889456979</v>
      </c>
      <c r="AD43" s="35"/>
      <c r="AE43" s="55">
        <f t="shared" ca="1" si="37"/>
        <v>3.2140086694731895E-4</v>
      </c>
      <c r="AF43" s="78">
        <f t="shared" ca="1" si="38"/>
        <v>0.98834740944223054</v>
      </c>
      <c r="AG43" s="21"/>
      <c r="AH43" s="21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39"/>
        <v>79</v>
      </c>
      <c r="AN43" s="66">
        <f t="shared" si="40"/>
        <v>9.0848999999999999E-2</v>
      </c>
      <c r="AO43" s="67">
        <f t="shared" si="41"/>
        <v>0.338587307867803</v>
      </c>
      <c r="AP43" s="68">
        <f t="shared" ca="1" si="58"/>
        <v>5.3270956867500783E-3</v>
      </c>
      <c r="AR43" s="69">
        <f t="shared" si="26"/>
        <v>4</v>
      </c>
      <c r="AS43" s="70">
        <f t="shared" si="42"/>
        <v>40</v>
      </c>
      <c r="AT43" s="71">
        <f t="shared" ca="1" si="43"/>
        <v>0.70515542123324271</v>
      </c>
      <c r="AU43" s="72">
        <f t="shared" ca="1" si="27"/>
        <v>8.1343598075660495E-3</v>
      </c>
      <c r="AV43" s="73">
        <f t="shared" ca="1" si="28"/>
        <v>1.008134359807566</v>
      </c>
      <c r="AW43" s="74">
        <f ca="1">PRODUCT(AV$4:AV43)</f>
        <v>1.4138166281913944</v>
      </c>
      <c r="AY43" s="75">
        <f t="shared" si="44"/>
        <v>40</v>
      </c>
      <c r="AZ43" s="76">
        <f t="shared" ca="1" si="56"/>
        <v>1.0090596596129187</v>
      </c>
      <c r="BA43" s="76">
        <f t="shared" ca="1" si="56"/>
        <v>1.0090596596129187</v>
      </c>
      <c r="BB43" s="76">
        <f t="shared" ca="1" si="56"/>
        <v>1.0090596596129187</v>
      </c>
      <c r="BC43" s="76">
        <f t="shared" ca="1" si="56"/>
        <v>1.0090596596129187</v>
      </c>
      <c r="BD43" s="76">
        <f t="shared" ca="1" si="56"/>
        <v>1.0090596596129187</v>
      </c>
      <c r="BE43" s="76">
        <f t="shared" ca="1" si="56"/>
        <v>1.0090596596129187</v>
      </c>
      <c r="BF43" s="76">
        <f t="shared" ca="1" si="56"/>
        <v>1.0090596596129187</v>
      </c>
      <c r="BG43" s="76">
        <f t="shared" ca="1" si="56"/>
        <v>1.0090596596129187</v>
      </c>
      <c r="BH43" s="76">
        <f t="shared" ca="1" si="56"/>
        <v>1.0090596596129187</v>
      </c>
      <c r="BI43" s="76">
        <f t="shared" ca="1" si="56"/>
        <v>1.0090596596129187</v>
      </c>
      <c r="BJ43" s="76">
        <f t="shared" ca="1" si="56"/>
        <v>1.0090596596129187</v>
      </c>
      <c r="BK43" s="76">
        <f t="shared" ca="1" si="56"/>
        <v>1.0090596596129187</v>
      </c>
      <c r="BL43" s="76">
        <f t="shared" ca="1" si="57"/>
        <v>0.11430000000000118</v>
      </c>
      <c r="BM43" s="77">
        <f t="shared" ca="1" si="59"/>
        <v>70.824302648722792</v>
      </c>
      <c r="BN43" s="21"/>
      <c r="BO43" s="70">
        <f t="shared" si="45"/>
        <v>40</v>
      </c>
      <c r="BP43" s="171">
        <f t="shared" ca="1" si="46"/>
        <v>0.10210000000000001</v>
      </c>
      <c r="BQ43" s="172">
        <f t="shared" ca="1" si="31"/>
        <v>8.1343598075660495E-3</v>
      </c>
      <c r="BR43" s="172">
        <f t="shared" ca="1" si="50"/>
        <v>0.70730530399775848</v>
      </c>
    </row>
    <row r="44" spans="2:70">
      <c r="C44" s="149"/>
      <c r="D44" s="149"/>
      <c r="E44">
        <f t="shared" si="32"/>
        <v>41</v>
      </c>
      <c r="F44" s="64">
        <f t="shared" si="33"/>
        <v>43.333333333333428</v>
      </c>
      <c r="G44" s="55">
        <f t="shared" si="14"/>
        <v>3.2140086694731895E-4</v>
      </c>
      <c r="H44" s="78">
        <f t="shared" si="49"/>
        <v>0.98828922456788126</v>
      </c>
      <c r="I44" s="79">
        <f t="shared" ca="1" si="15"/>
        <v>314583.38494161254</v>
      </c>
      <c r="J44" s="79">
        <f t="shared" ca="1" si="16"/>
        <v>2558.9344425971317</v>
      </c>
      <c r="K44" s="80">
        <f t="shared" ca="1" si="17"/>
        <v>-19.765784491357625</v>
      </c>
      <c r="L44" s="80">
        <f t="shared" ca="1" si="18"/>
        <v>-131.07641039233857</v>
      </c>
      <c r="M44" s="80">
        <f t="shared" ca="1" si="19"/>
        <v>0</v>
      </c>
      <c r="N44" s="80">
        <f t="shared" ca="1" si="20"/>
        <v>0</v>
      </c>
      <c r="O44" s="81">
        <f t="shared" ca="1" si="2"/>
        <v>-1808.5112922709279</v>
      </c>
      <c r="P44" s="79">
        <f t="shared" ca="1" si="3"/>
        <v>315182.96589705505</v>
      </c>
      <c r="Q44" s="35"/>
      <c r="R44">
        <f t="shared" ca="1" si="21"/>
        <v>41</v>
      </c>
      <c r="S44" s="78">
        <f t="shared" ca="1" si="34"/>
        <v>43.333333333333428</v>
      </c>
      <c r="T44" s="55">
        <f t="shared" ca="1" si="22"/>
        <v>0</v>
      </c>
      <c r="U44" s="78">
        <f t="shared" ca="1" si="35"/>
        <v>1</v>
      </c>
      <c r="V44" s="79">
        <f t="shared" ca="1" si="36"/>
        <v>314578.59055689233</v>
      </c>
      <c r="W44" s="79">
        <f t="shared" ca="1" si="4"/>
        <v>2558.8954433467616</v>
      </c>
      <c r="X44" s="80">
        <f t="shared" ca="1" si="5"/>
        <v>-20</v>
      </c>
      <c r="Y44" s="80">
        <f t="shared" ca="1" si="23"/>
        <v>-131.07441273203847</v>
      </c>
      <c r="Z44" s="80">
        <f t="shared" ca="1" si="6"/>
        <v>0</v>
      </c>
      <c r="AA44" s="80">
        <f t="shared" ca="1" si="24"/>
        <v>0</v>
      </c>
      <c r="AB44" s="81">
        <f t="shared" ca="1" si="7"/>
        <v>-1808.5112922709279</v>
      </c>
      <c r="AC44" s="79">
        <f t="shared" ca="1" si="8"/>
        <v>315177.90029523615</v>
      </c>
      <c r="AD44" s="35"/>
      <c r="AE44" s="55">
        <f t="shared" ca="1" si="37"/>
        <v>3.2140086694731895E-4</v>
      </c>
      <c r="AF44" s="78">
        <f t="shared" ca="1" si="38"/>
        <v>0.98802975372799062</v>
      </c>
      <c r="AG44" s="21"/>
      <c r="AH44" s="21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39"/>
        <v>80</v>
      </c>
      <c r="AN44" s="66">
        <f t="shared" si="40"/>
        <v>9.8912000000000014E-2</v>
      </c>
      <c r="AO44" s="67">
        <f t="shared" si="41"/>
        <v>0.30509696007198289</v>
      </c>
      <c r="AP44" s="68">
        <f t="shared" ca="1" si="58"/>
        <v>4.3078004111839268E-3</v>
      </c>
      <c r="AR44" s="69">
        <f t="shared" si="26"/>
        <v>4</v>
      </c>
      <c r="AS44" s="70">
        <f t="shared" si="42"/>
        <v>41</v>
      </c>
      <c r="AT44" s="71">
        <f t="shared" ca="1" si="43"/>
        <v>0.69941943331667566</v>
      </c>
      <c r="AU44" s="72">
        <f t="shared" ca="1" si="27"/>
        <v>8.1343598075660495E-3</v>
      </c>
      <c r="AV44" s="73">
        <f t="shared" ca="1" si="28"/>
        <v>1.008134359807566</v>
      </c>
      <c r="AW44" s="74">
        <f ca="1">PRODUCT(AV$4:AV44)</f>
        <v>1.425317121347023</v>
      </c>
      <c r="AY44" s="75">
        <f t="shared" si="44"/>
        <v>41</v>
      </c>
      <c r="AZ44" s="76">
        <f t="shared" ca="1" si="56"/>
        <v>1.0090596596129187</v>
      </c>
      <c r="BA44" s="76">
        <f t="shared" ca="1" si="56"/>
        <v>1.0090596596129187</v>
      </c>
      <c r="BB44" s="76">
        <f t="shared" ca="1" si="56"/>
        <v>1.0090596596129187</v>
      </c>
      <c r="BC44" s="76">
        <f t="shared" ca="1" si="56"/>
        <v>1.0090596596129187</v>
      </c>
      <c r="BD44" s="76">
        <f t="shared" ca="1" si="56"/>
        <v>1.0090596596129187</v>
      </c>
      <c r="BE44" s="76">
        <f t="shared" ca="1" si="56"/>
        <v>1.0090596596129187</v>
      </c>
      <c r="BF44" s="76">
        <f t="shared" ca="1" si="56"/>
        <v>1.0090596596129187</v>
      </c>
      <c r="BG44" s="76">
        <f t="shared" ca="1" si="56"/>
        <v>1.0090596596129187</v>
      </c>
      <c r="BH44" s="76">
        <f t="shared" ca="1" si="56"/>
        <v>1.0090596596129187</v>
      </c>
      <c r="BI44" s="76">
        <f t="shared" ca="1" si="56"/>
        <v>1.0090596596129187</v>
      </c>
      <c r="BJ44" s="76">
        <f t="shared" ca="1" si="56"/>
        <v>1.0090596596129187</v>
      </c>
      <c r="BK44" s="76">
        <f t="shared" ca="1" si="56"/>
        <v>1.0090596596129187</v>
      </c>
      <c r="BL44" s="76">
        <f t="shared" ca="1" si="57"/>
        <v>0.11430000000000118</v>
      </c>
      <c r="BM44" s="77">
        <f t="shared" ca="1" si="59"/>
        <v>78.919520441471889</v>
      </c>
      <c r="BN44" s="21"/>
      <c r="BO44" s="70">
        <f t="shared" si="45"/>
        <v>41</v>
      </c>
      <c r="BP44" s="171">
        <f t="shared" ca="1" si="46"/>
        <v>0.10210000000000001</v>
      </c>
      <c r="BQ44" s="172">
        <f t="shared" ca="1" si="31"/>
        <v>8.1343598075660495E-3</v>
      </c>
      <c r="BR44" s="172">
        <f t="shared" ca="1" si="50"/>
        <v>0.701598251380669</v>
      </c>
    </row>
    <row r="45" spans="2:70">
      <c r="E45">
        <f t="shared" si="32"/>
        <v>42</v>
      </c>
      <c r="F45" s="64">
        <f t="shared" si="33"/>
        <v>43.416666666666764</v>
      </c>
      <c r="G45" s="55">
        <f t="shared" si="14"/>
        <v>3.2140086694731895E-4</v>
      </c>
      <c r="H45" s="78">
        <f t="shared" si="49"/>
        <v>0.98797158755431047</v>
      </c>
      <c r="I45" s="79">
        <f t="shared" ca="1" si="15"/>
        <v>315081.66581856873</v>
      </c>
      <c r="J45" s="79">
        <f t="shared" ca="1" si="16"/>
        <v>2562.9876385355228</v>
      </c>
      <c r="K45" s="80">
        <f t="shared" ca="1" si="17"/>
        <v>-19.759431751086211</v>
      </c>
      <c r="L45" s="80">
        <f t="shared" ca="1" si="18"/>
        <v>-131.28402742440363</v>
      </c>
      <c r="M45" s="80">
        <f t="shared" ca="1" si="19"/>
        <v>0</v>
      </c>
      <c r="N45" s="80">
        <f t="shared" ca="1" si="20"/>
        <v>0</v>
      </c>
      <c r="O45" s="81">
        <f t="shared" ca="1" si="2"/>
        <v>-1808.5112922709279</v>
      </c>
      <c r="P45" s="79">
        <f t="shared" ca="1" si="3"/>
        <v>315685.09870565782</v>
      </c>
      <c r="Q45" s="35"/>
      <c r="R45">
        <f t="shared" ca="1" si="21"/>
        <v>42</v>
      </c>
      <c r="S45" s="78">
        <f t="shared" ca="1" si="34"/>
        <v>43.416666666666764</v>
      </c>
      <c r="T45" s="55">
        <f t="shared" ca="1" si="22"/>
        <v>0</v>
      </c>
      <c r="U45" s="78">
        <f t="shared" ca="1" si="35"/>
        <v>1</v>
      </c>
      <c r="V45" s="79">
        <f t="shared" ca="1" si="36"/>
        <v>315076.60184483865</v>
      </c>
      <c r="W45" s="79">
        <f t="shared" ca="1" si="4"/>
        <v>2562.9464463511463</v>
      </c>
      <c r="X45" s="80">
        <f t="shared" ca="1" si="5"/>
        <v>-20</v>
      </c>
      <c r="Y45" s="80">
        <f t="shared" ca="1" si="23"/>
        <v>-131.28191743534944</v>
      </c>
      <c r="Z45" s="80">
        <f t="shared" ca="1" si="6"/>
        <v>0</v>
      </c>
      <c r="AA45" s="80">
        <f t="shared" ca="1" si="24"/>
        <v>0</v>
      </c>
      <c r="AB45" s="81">
        <f t="shared" ca="1" si="7"/>
        <v>-1808.5112922709279</v>
      </c>
      <c r="AC45" s="79">
        <f t="shared" ca="1" si="8"/>
        <v>315679.75508148351</v>
      </c>
      <c r="AD45" s="35"/>
      <c r="AE45" s="55">
        <f t="shared" ca="1" si="37"/>
        <v>3.2140086694731895E-4</v>
      </c>
      <c r="AF45" s="78">
        <f t="shared" ca="1" si="38"/>
        <v>0.98771220010857275</v>
      </c>
      <c r="AG45" s="21"/>
      <c r="AH45" s="21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39"/>
        <v>81</v>
      </c>
      <c r="AN45" s="66">
        <f t="shared" si="40"/>
        <v>0.107712</v>
      </c>
      <c r="AO45" s="67">
        <f t="shared" si="41"/>
        <v>0.27223435630870946</v>
      </c>
      <c r="AP45" s="68">
        <f t="shared" ca="1" si="58"/>
        <v>3.4495186334869239E-3</v>
      </c>
      <c r="AR45" s="69">
        <f t="shared" si="26"/>
        <v>4</v>
      </c>
      <c r="AS45" s="70">
        <f t="shared" si="42"/>
        <v>42</v>
      </c>
      <c r="AT45" s="71">
        <f t="shared" ca="1" si="43"/>
        <v>0.69373010398967383</v>
      </c>
      <c r="AU45" s="72">
        <f t="shared" ca="1" si="27"/>
        <v>8.1343598075660495E-3</v>
      </c>
      <c r="AV45" s="73">
        <f t="shared" ca="1" si="28"/>
        <v>1.008134359807566</v>
      </c>
      <c r="AW45" s="74">
        <f ca="1">PRODUCT(AV$4:AV45)</f>
        <v>1.436911163651944</v>
      </c>
      <c r="AY45" s="75">
        <f t="shared" si="44"/>
        <v>42</v>
      </c>
      <c r="AZ45" s="76">
        <f t="shared" ref="AZ45:BK54" ca="1" si="60">OFFSET($AV$3,($AY45*12-12)+AZ$3,0)</f>
        <v>1.0090596596129187</v>
      </c>
      <c r="BA45" s="76">
        <f t="shared" ca="1" si="60"/>
        <v>1.0090596596129187</v>
      </c>
      <c r="BB45" s="76">
        <f t="shared" ca="1" si="60"/>
        <v>1.0090596596129187</v>
      </c>
      <c r="BC45" s="76">
        <f t="shared" ca="1" si="60"/>
        <v>1.0090596596129187</v>
      </c>
      <c r="BD45" s="76">
        <f t="shared" ca="1" si="60"/>
        <v>1.0090596596129187</v>
      </c>
      <c r="BE45" s="76">
        <f t="shared" ca="1" si="60"/>
        <v>1.0090596596129187</v>
      </c>
      <c r="BF45" s="76">
        <f t="shared" ca="1" si="60"/>
        <v>1.0090596596129187</v>
      </c>
      <c r="BG45" s="76">
        <f t="shared" ca="1" si="60"/>
        <v>1.0090596596129187</v>
      </c>
      <c r="BH45" s="76">
        <f t="shared" ca="1" si="60"/>
        <v>1.0090596596129187</v>
      </c>
      <c r="BI45" s="76">
        <f t="shared" ca="1" si="60"/>
        <v>1.0090596596129187</v>
      </c>
      <c r="BJ45" s="76">
        <f t="shared" ca="1" si="60"/>
        <v>1.0090596596129187</v>
      </c>
      <c r="BK45" s="76">
        <f t="shared" ca="1" si="60"/>
        <v>1.0090596596129187</v>
      </c>
      <c r="BL45" s="76">
        <f t="shared" ca="1" si="57"/>
        <v>0.11430000000000118</v>
      </c>
      <c r="BM45" s="77">
        <f t="shared" ca="1" si="59"/>
        <v>87.940021627932225</v>
      </c>
      <c r="BN45" s="21"/>
      <c r="BO45" s="70">
        <f t="shared" si="45"/>
        <v>42</v>
      </c>
      <c r="BP45" s="171">
        <f t="shared" ca="1" si="46"/>
        <v>0.10210000000000001</v>
      </c>
      <c r="BQ45" s="172">
        <f t="shared" ca="1" si="31"/>
        <v>8.1343598075660495E-3</v>
      </c>
      <c r="BR45" s="172">
        <f t="shared" ca="1" si="50"/>
        <v>0.69593724740677521</v>
      </c>
    </row>
    <row r="46" spans="2:70">
      <c r="E46">
        <f t="shared" si="32"/>
        <v>43</v>
      </c>
      <c r="F46" s="64">
        <f t="shared" si="33"/>
        <v>43.500000000000099</v>
      </c>
      <c r="G46" s="55">
        <f t="shared" si="14"/>
        <v>3.4624193204857434E-4</v>
      </c>
      <c r="H46" s="78">
        <f t="shared" si="49"/>
        <v>0.9876295103630266</v>
      </c>
      <c r="I46" s="79">
        <f t="shared" ca="1" si="15"/>
        <v>315575.795287163</v>
      </c>
      <c r="J46" s="79">
        <f t="shared" ca="1" si="16"/>
        <v>2567.0070654245901</v>
      </c>
      <c r="K46" s="80">
        <f t="shared" ca="1" si="17"/>
        <v>-19.752590207260532</v>
      </c>
      <c r="L46" s="80">
        <f t="shared" ca="1" si="18"/>
        <v>-131.48991470298458</v>
      </c>
      <c r="M46" s="80">
        <f t="shared" ca="1" si="19"/>
        <v>0</v>
      </c>
      <c r="N46" s="80">
        <f t="shared" ca="1" si="20"/>
        <v>0</v>
      </c>
      <c r="O46" s="81">
        <f t="shared" ca="1" si="2"/>
        <v>-1808.5112922709279</v>
      </c>
      <c r="P46" s="79">
        <f t="shared" ca="1" si="3"/>
        <v>316183.04855540639</v>
      </c>
      <c r="Q46" s="35"/>
      <c r="R46">
        <f t="shared" ca="1" si="21"/>
        <v>43</v>
      </c>
      <c r="S46" s="78">
        <f t="shared" ca="1" si="34"/>
        <v>43.500000000000099</v>
      </c>
      <c r="T46" s="55">
        <f t="shared" ca="1" si="22"/>
        <v>0</v>
      </c>
      <c r="U46" s="78">
        <f t="shared" ca="1" si="35"/>
        <v>1</v>
      </c>
      <c r="V46" s="79">
        <f t="shared" ca="1" si="36"/>
        <v>315570.45351317548</v>
      </c>
      <c r="W46" s="79">
        <f t="shared" ca="1" si="4"/>
        <v>2566.9636135129649</v>
      </c>
      <c r="X46" s="80">
        <f t="shared" ca="1" si="5"/>
        <v>-20</v>
      </c>
      <c r="Y46" s="80">
        <f t="shared" ca="1" si="23"/>
        <v>-131.48768896382313</v>
      </c>
      <c r="Z46" s="80">
        <f t="shared" ca="1" si="6"/>
        <v>0</v>
      </c>
      <c r="AA46" s="80">
        <f t="shared" ca="1" si="24"/>
        <v>0</v>
      </c>
      <c r="AB46" s="81">
        <f t="shared" ca="1" si="7"/>
        <v>-1808.5112922709279</v>
      </c>
      <c r="AC46" s="79">
        <f t="shared" ca="1" si="8"/>
        <v>316177.41814545373</v>
      </c>
      <c r="AD46" s="35"/>
      <c r="AE46" s="55">
        <f t="shared" ca="1" si="37"/>
        <v>3.4624193204857434E-4</v>
      </c>
      <c r="AF46" s="78">
        <f t="shared" ca="1" si="38"/>
        <v>0.98737021272809922</v>
      </c>
      <c r="AG46" s="21"/>
      <c r="AH46" s="21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39"/>
        <v>82</v>
      </c>
      <c r="AN46" s="66">
        <f t="shared" si="40"/>
        <v>0.11730400000000001</v>
      </c>
      <c r="AO46" s="67">
        <f t="shared" si="41"/>
        <v>0.2403001773762726</v>
      </c>
      <c r="AP46" s="68">
        <f t="shared" ca="1" si="58"/>
        <v>2.7325462619621019E-3</v>
      </c>
      <c r="AR46" s="69">
        <f t="shared" si="26"/>
        <v>4</v>
      </c>
      <c r="AS46" s="70">
        <f t="shared" si="42"/>
        <v>43</v>
      </c>
      <c r="AT46" s="71">
        <f t="shared" ca="1" si="43"/>
        <v>0.68808705371448164</v>
      </c>
      <c r="AU46" s="72">
        <f t="shared" ca="1" si="27"/>
        <v>8.1343598075660495E-3</v>
      </c>
      <c r="AV46" s="73">
        <f t="shared" ca="1" si="28"/>
        <v>1.008134359807566</v>
      </c>
      <c r="AW46" s="74">
        <f ca="1">PRODUCT(AV$4:AV46)</f>
        <v>1.4485995160685974</v>
      </c>
      <c r="AY46" s="75">
        <f t="shared" si="44"/>
        <v>43</v>
      </c>
      <c r="AZ46" s="76">
        <f t="shared" ca="1" si="60"/>
        <v>1.0090596596129187</v>
      </c>
      <c r="BA46" s="76">
        <f t="shared" ca="1" si="60"/>
        <v>1.0090596596129187</v>
      </c>
      <c r="BB46" s="76">
        <f t="shared" ca="1" si="60"/>
        <v>1.0090596596129187</v>
      </c>
      <c r="BC46" s="76">
        <f t="shared" ca="1" si="60"/>
        <v>1.0090596596129187</v>
      </c>
      <c r="BD46" s="76">
        <f t="shared" ca="1" si="60"/>
        <v>1.0090596596129187</v>
      </c>
      <c r="BE46" s="76">
        <f t="shared" ca="1" si="60"/>
        <v>1.0090596596129187</v>
      </c>
      <c r="BF46" s="76">
        <f t="shared" ca="1" si="60"/>
        <v>1.0090596596129187</v>
      </c>
      <c r="BG46" s="76">
        <f t="shared" ca="1" si="60"/>
        <v>1.0090596596129187</v>
      </c>
      <c r="BH46" s="76">
        <f t="shared" ca="1" si="60"/>
        <v>1.0090596596129187</v>
      </c>
      <c r="BI46" s="76">
        <f t="shared" ca="1" si="60"/>
        <v>1.0090596596129187</v>
      </c>
      <c r="BJ46" s="76">
        <f t="shared" ca="1" si="60"/>
        <v>1.0090596596129187</v>
      </c>
      <c r="BK46" s="76">
        <f t="shared" ca="1" si="60"/>
        <v>1.0090596596129187</v>
      </c>
      <c r="BL46" s="76">
        <f t="shared" ca="1" si="57"/>
        <v>0.11430000000000118</v>
      </c>
      <c r="BM46" s="77">
        <f t="shared" ca="1" si="59"/>
        <v>97.991566100004988</v>
      </c>
      <c r="BN46" s="21"/>
      <c r="BO46" s="70">
        <f t="shared" si="45"/>
        <v>43</v>
      </c>
      <c r="BP46" s="171">
        <f t="shared" ca="1" si="46"/>
        <v>0.10210000000000001</v>
      </c>
      <c r="BQ46" s="172">
        <f t="shared" ca="1" si="31"/>
        <v>8.1343598075660495E-3</v>
      </c>
      <c r="BR46" s="172">
        <f t="shared" ca="1" si="50"/>
        <v>0.69032192052219765</v>
      </c>
    </row>
    <row r="47" spans="2:70">
      <c r="B47" s="153"/>
      <c r="C47" s="153"/>
      <c r="E47">
        <f t="shared" si="32"/>
        <v>44</v>
      </c>
      <c r="F47" s="64">
        <f t="shared" si="33"/>
        <v>43.583333333333435</v>
      </c>
      <c r="G47" s="55">
        <f t="shared" si="14"/>
        <v>3.4624193204857434E-4</v>
      </c>
      <c r="H47" s="78">
        <f t="shared" si="49"/>
        <v>0.98728755161321036</v>
      </c>
      <c r="I47" s="79">
        <f t="shared" ca="1" si="15"/>
        <v>316073.57272579358</v>
      </c>
      <c r="J47" s="79">
        <f t="shared" ca="1" si="16"/>
        <v>2571.0561662145001</v>
      </c>
      <c r="K47" s="80">
        <f t="shared" ca="1" si="17"/>
        <v>-19.745751032264206</v>
      </c>
      <c r="L47" s="80">
        <f t="shared" ca="1" si="18"/>
        <v>-131.69732196908066</v>
      </c>
      <c r="M47" s="80">
        <f t="shared" ca="1" si="19"/>
        <v>0</v>
      </c>
      <c r="N47" s="80">
        <f t="shared" ca="1" si="20"/>
        <v>0</v>
      </c>
      <c r="O47" s="81">
        <f t="shared" ca="1" si="2"/>
        <v>-1808.5112922709279</v>
      </c>
      <c r="P47" s="79">
        <f t="shared" ca="1" si="3"/>
        <v>316684.67452673585</v>
      </c>
      <c r="Q47" s="35"/>
      <c r="R47">
        <f t="shared" ca="1" si="21"/>
        <v>44</v>
      </c>
      <c r="S47" s="78">
        <f t="shared" ca="1" si="34"/>
        <v>43.583333333333435</v>
      </c>
      <c r="T47" s="55">
        <f t="shared" ca="1" si="22"/>
        <v>0</v>
      </c>
      <c r="U47" s="78">
        <f t="shared" ca="1" si="35"/>
        <v>1</v>
      </c>
      <c r="V47" s="79">
        <f t="shared" ca="1" si="36"/>
        <v>316067.94426532491</v>
      </c>
      <c r="W47" s="79">
        <f t="shared" ca="1" si="4"/>
        <v>2571.0103822918854</v>
      </c>
      <c r="X47" s="80">
        <f t="shared" ca="1" si="5"/>
        <v>-20</v>
      </c>
      <c r="Y47" s="80">
        <f t="shared" ca="1" si="23"/>
        <v>-131.69497677721873</v>
      </c>
      <c r="Z47" s="80">
        <f t="shared" ca="1" si="6"/>
        <v>0</v>
      </c>
      <c r="AA47" s="80">
        <f t="shared" ca="1" si="24"/>
        <v>0</v>
      </c>
      <c r="AB47" s="81">
        <f t="shared" ca="1" si="7"/>
        <v>-1808.5112922709279</v>
      </c>
      <c r="AC47" s="79">
        <f t="shared" ca="1" si="8"/>
        <v>316678.74837856862</v>
      </c>
      <c r="AD47" s="35"/>
      <c r="AE47" s="55">
        <f t="shared" ca="1" si="37"/>
        <v>3.4624193204857434E-4</v>
      </c>
      <c r="AF47" s="78">
        <f t="shared" ca="1" si="38"/>
        <v>0.98702834375799697</v>
      </c>
      <c r="AG47" s="21"/>
      <c r="AH47" s="21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39"/>
        <v>83</v>
      </c>
      <c r="AN47" s="66">
        <f t="shared" si="40"/>
        <v>0.127743</v>
      </c>
      <c r="AO47" s="67">
        <f t="shared" si="41"/>
        <v>0.20960351181769543</v>
      </c>
      <c r="AP47" s="68">
        <f t="shared" ca="1" si="58"/>
        <v>2.1389954274614329E-3</v>
      </c>
      <c r="AR47" s="69">
        <f t="shared" si="26"/>
        <v>4</v>
      </c>
      <c r="AS47" s="70">
        <f t="shared" si="42"/>
        <v>44</v>
      </c>
      <c r="AT47" s="71">
        <f t="shared" ca="1" si="43"/>
        <v>0.68248990604063997</v>
      </c>
      <c r="AU47" s="72">
        <f t="shared" ca="1" si="27"/>
        <v>8.1343598075660495E-3</v>
      </c>
      <c r="AV47" s="73">
        <f t="shared" ca="1" si="28"/>
        <v>1.008134359807566</v>
      </c>
      <c r="AW47" s="74">
        <f ca="1">PRODUCT(AV$4:AV47)</f>
        <v>1.4603829457493653</v>
      </c>
      <c r="AY47" s="75">
        <f t="shared" si="44"/>
        <v>44</v>
      </c>
      <c r="AZ47" s="76">
        <f t="shared" ca="1" si="60"/>
        <v>1.0090596596129187</v>
      </c>
      <c r="BA47" s="76">
        <f t="shared" ca="1" si="60"/>
        <v>1.0090596596129187</v>
      </c>
      <c r="BB47" s="76">
        <f t="shared" ca="1" si="60"/>
        <v>1.0090596596129187</v>
      </c>
      <c r="BC47" s="76">
        <f t="shared" ca="1" si="60"/>
        <v>1.0090596596129187</v>
      </c>
      <c r="BD47" s="76">
        <f t="shared" ca="1" si="60"/>
        <v>1.0090596596129187</v>
      </c>
      <c r="BE47" s="76">
        <f t="shared" ca="1" si="60"/>
        <v>1.0090596596129187</v>
      </c>
      <c r="BF47" s="76">
        <f t="shared" ca="1" si="60"/>
        <v>1.0090596596129187</v>
      </c>
      <c r="BG47" s="76">
        <f t="shared" ca="1" si="60"/>
        <v>1.0090596596129187</v>
      </c>
      <c r="BH47" s="76">
        <f t="shared" ca="1" si="60"/>
        <v>1.0090596596129187</v>
      </c>
      <c r="BI47" s="76">
        <f t="shared" ca="1" si="60"/>
        <v>1.0090596596129187</v>
      </c>
      <c r="BJ47" s="76">
        <f t="shared" ca="1" si="60"/>
        <v>1.0090596596129187</v>
      </c>
      <c r="BK47" s="76">
        <f t="shared" ca="1" si="60"/>
        <v>1.0090596596129187</v>
      </c>
      <c r="BL47" s="76">
        <f t="shared" ca="1" si="57"/>
        <v>0.11430000000000118</v>
      </c>
      <c r="BM47" s="77">
        <f t="shared" ca="1" si="59"/>
        <v>109.19200210523567</v>
      </c>
      <c r="BN47" s="21"/>
      <c r="BO47" s="70">
        <f t="shared" si="45"/>
        <v>44</v>
      </c>
      <c r="BP47" s="171">
        <f t="shared" ca="1" si="46"/>
        <v>0.10210000000000001</v>
      </c>
      <c r="BQ47" s="172">
        <f t="shared" ca="1" si="31"/>
        <v>8.1343598075660495E-3</v>
      </c>
      <c r="BR47" s="172">
        <f t="shared" ca="1" si="50"/>
        <v>0.68475190217102333</v>
      </c>
    </row>
    <row r="48" spans="2:70">
      <c r="B48" s="153"/>
      <c r="C48" s="153"/>
      <c r="E48">
        <f t="shared" si="32"/>
        <v>45</v>
      </c>
      <c r="F48" s="64">
        <f t="shared" si="33"/>
        <v>43.666666666666771</v>
      </c>
      <c r="G48" s="55">
        <f t="shared" si="14"/>
        <v>3.4624193204857434E-4</v>
      </c>
      <c r="H48" s="78">
        <f t="shared" si="49"/>
        <v>0.98694571126385233</v>
      </c>
      <c r="I48" s="79">
        <f t="shared" ca="1" si="15"/>
        <v>316575.02501317754</v>
      </c>
      <c r="J48" s="79">
        <f t="shared" ca="1" si="16"/>
        <v>2575.135159546408</v>
      </c>
      <c r="K48" s="80">
        <f t="shared" ca="1" si="17"/>
        <v>-19.738914225277046</v>
      </c>
      <c r="L48" s="80">
        <f t="shared" ca="1" si="18"/>
        <v>-131.90626042215732</v>
      </c>
      <c r="M48" s="80">
        <f t="shared" ca="1" si="19"/>
        <v>0</v>
      </c>
      <c r="N48" s="80">
        <f t="shared" ca="1" si="20"/>
        <v>0</v>
      </c>
      <c r="O48" s="81">
        <f t="shared" ca="1" si="2"/>
        <v>-1808.5112922709279</v>
      </c>
      <c r="P48" s="79">
        <f t="shared" ca="1" si="3"/>
        <v>317190.00370580563</v>
      </c>
      <c r="Q48" s="35"/>
      <c r="R48">
        <f t="shared" ca="1" si="21"/>
        <v>45</v>
      </c>
      <c r="S48" s="78">
        <f t="shared" ca="1" si="34"/>
        <v>43.666666666666771</v>
      </c>
      <c r="T48" s="55">
        <f t="shared" ca="1" si="22"/>
        <v>0</v>
      </c>
      <c r="U48" s="78">
        <f t="shared" ca="1" si="35"/>
        <v>1</v>
      </c>
      <c r="V48" s="79">
        <f t="shared" ca="1" si="36"/>
        <v>316569.1009168913</v>
      </c>
      <c r="W48" s="79">
        <f t="shared" ca="1" si="4"/>
        <v>2575.0869708156811</v>
      </c>
      <c r="X48" s="80">
        <f t="shared" ca="1" si="5"/>
        <v>-20</v>
      </c>
      <c r="Y48" s="80">
        <f t="shared" ca="1" si="23"/>
        <v>-131.90379204870473</v>
      </c>
      <c r="Z48" s="80">
        <f t="shared" ca="1" si="6"/>
        <v>0</v>
      </c>
      <c r="AA48" s="80">
        <f t="shared" ca="1" si="24"/>
        <v>0</v>
      </c>
      <c r="AB48" s="81">
        <f t="shared" ca="1" si="7"/>
        <v>-1808.5112922709279</v>
      </c>
      <c r="AC48" s="79">
        <f t="shared" ca="1" si="8"/>
        <v>317183.77280338737</v>
      </c>
      <c r="AD48" s="35"/>
      <c r="AE48" s="55">
        <f t="shared" ca="1" si="37"/>
        <v>3.4624193204857434E-4</v>
      </c>
      <c r="AF48" s="78">
        <f t="shared" ca="1" si="38"/>
        <v>0.98668659315726748</v>
      </c>
      <c r="AG48" s="21"/>
      <c r="AH48" s="21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39"/>
        <v>84</v>
      </c>
      <c r="AN48" s="66">
        <f t="shared" si="40"/>
        <v>0.13909500000000002</v>
      </c>
      <c r="AO48" s="67">
        <f t="shared" si="41"/>
        <v>0.1804487113414131</v>
      </c>
      <c r="AP48" s="68">
        <f t="shared" ca="1" si="58"/>
        <v>1.6525817629710878E-3</v>
      </c>
      <c r="AR48" s="69">
        <f t="shared" si="26"/>
        <v>4</v>
      </c>
      <c r="AS48" s="70">
        <f t="shared" si="42"/>
        <v>45</v>
      </c>
      <c r="AT48" s="71">
        <f t="shared" ca="1" si="43"/>
        <v>0.67693828757987351</v>
      </c>
      <c r="AU48" s="72">
        <f t="shared" ca="1" si="27"/>
        <v>8.1343598075660495E-3</v>
      </c>
      <c r="AV48" s="73">
        <f t="shared" ca="1" si="28"/>
        <v>1.008134359807566</v>
      </c>
      <c r="AW48" s="74">
        <f ca="1">PRODUCT(AV$4:AV48)</f>
        <v>1.4722622260869238</v>
      </c>
      <c r="AY48" s="75">
        <f t="shared" si="44"/>
        <v>45</v>
      </c>
      <c r="AZ48" s="76">
        <f t="shared" ca="1" si="60"/>
        <v>1.0090596596129187</v>
      </c>
      <c r="BA48" s="76">
        <f t="shared" ca="1" si="60"/>
        <v>1.0090596596129187</v>
      </c>
      <c r="BB48" s="76">
        <f t="shared" ca="1" si="60"/>
        <v>1.0090596596129187</v>
      </c>
      <c r="BC48" s="76">
        <f t="shared" ca="1" si="60"/>
        <v>1.0090596596129187</v>
      </c>
      <c r="BD48" s="76">
        <f t="shared" ca="1" si="60"/>
        <v>1.0090596596129187</v>
      </c>
      <c r="BE48" s="76">
        <f t="shared" ca="1" si="60"/>
        <v>1.0090596596129187</v>
      </c>
      <c r="BF48" s="76">
        <f t="shared" ca="1" si="60"/>
        <v>1.0090596596129187</v>
      </c>
      <c r="BG48" s="76">
        <f t="shared" ca="1" si="60"/>
        <v>1.0090596596129187</v>
      </c>
      <c r="BH48" s="76">
        <f t="shared" ca="1" si="60"/>
        <v>1.0090596596129187</v>
      </c>
      <c r="BI48" s="76">
        <f t="shared" ca="1" si="60"/>
        <v>1.0090596596129187</v>
      </c>
      <c r="BJ48" s="76">
        <f t="shared" ca="1" si="60"/>
        <v>1.0090596596129187</v>
      </c>
      <c r="BK48" s="76">
        <f t="shared" ca="1" si="60"/>
        <v>1.0090596596129187</v>
      </c>
      <c r="BL48" s="76">
        <f t="shared" ca="1" si="57"/>
        <v>0.11430000000000118</v>
      </c>
      <c r="BM48" s="77">
        <f t="shared" ca="1" si="59"/>
        <v>121.67264794586424</v>
      </c>
      <c r="BN48" s="21"/>
      <c r="BO48" s="70">
        <f t="shared" si="45"/>
        <v>45</v>
      </c>
      <c r="BP48" s="171">
        <f t="shared" ca="1" si="46"/>
        <v>0.10210000000000001</v>
      </c>
      <c r="BQ48" s="172">
        <f t="shared" ca="1" si="31"/>
        <v>8.1343598075660495E-3</v>
      </c>
      <c r="BR48" s="172">
        <f t="shared" ca="1" si="50"/>
        <v>0.67922682677111579</v>
      </c>
    </row>
    <row r="49" spans="2:70">
      <c r="E49">
        <f t="shared" si="32"/>
        <v>46</v>
      </c>
      <c r="F49" s="64">
        <f t="shared" si="33"/>
        <v>43.750000000000107</v>
      </c>
      <c r="G49" s="55">
        <f t="shared" si="14"/>
        <v>3.4624193204857434E-4</v>
      </c>
      <c r="H49" s="78">
        <f t="shared" si="49"/>
        <v>0.98660398927395732</v>
      </c>
      <c r="I49" s="79">
        <f t="shared" ca="1" si="15"/>
        <v>317080.17922609602</v>
      </c>
      <c r="J49" s="79">
        <f t="shared" ca="1" si="16"/>
        <v>2579.2442656725948</v>
      </c>
      <c r="K49" s="80">
        <f t="shared" ca="1" si="17"/>
        <v>-19.732079785479147</v>
      </c>
      <c r="L49" s="80">
        <f t="shared" ca="1" si="18"/>
        <v>-132.11674134420667</v>
      </c>
      <c r="M49" s="80">
        <f t="shared" ca="1" si="19"/>
        <v>0</v>
      </c>
      <c r="N49" s="80">
        <f t="shared" ca="1" si="20"/>
        <v>0</v>
      </c>
      <c r="O49" s="81">
        <f t="shared" ca="1" si="2"/>
        <v>-1808.5112922709279</v>
      </c>
      <c r="P49" s="79">
        <f t="shared" ca="1" si="3"/>
        <v>317699.06337836798</v>
      </c>
      <c r="Q49" s="35"/>
      <c r="R49">
        <f t="shared" ca="1" si="21"/>
        <v>46</v>
      </c>
      <c r="S49" s="78">
        <f t="shared" ca="1" si="34"/>
        <v>43.750000000000107</v>
      </c>
      <c r="T49" s="55">
        <f t="shared" ca="1" si="22"/>
        <v>0</v>
      </c>
      <c r="U49" s="78">
        <f t="shared" ca="1" si="35"/>
        <v>1</v>
      </c>
      <c r="V49" s="79">
        <f t="shared" ca="1" si="36"/>
        <v>317073.95048107748</v>
      </c>
      <c r="W49" s="79">
        <f t="shared" ca="1" si="4"/>
        <v>2579.1935988194646</v>
      </c>
      <c r="X49" s="80">
        <f t="shared" ca="1" si="5"/>
        <v>-20</v>
      </c>
      <c r="Y49" s="80">
        <f t="shared" ca="1" si="23"/>
        <v>-132.1141460337823</v>
      </c>
      <c r="Z49" s="80">
        <f t="shared" ca="1" si="6"/>
        <v>0</v>
      </c>
      <c r="AA49" s="80">
        <f t="shared" ca="1" si="24"/>
        <v>0</v>
      </c>
      <c r="AB49" s="81">
        <f t="shared" ca="1" si="7"/>
        <v>-1808.5112922709279</v>
      </c>
      <c r="AC49" s="79">
        <f t="shared" ca="1" si="8"/>
        <v>317692.51864159229</v>
      </c>
      <c r="AD49" s="35"/>
      <c r="AE49" s="55">
        <f t="shared" ca="1" si="37"/>
        <v>3.4624193204857434E-4</v>
      </c>
      <c r="AF49" s="78">
        <f t="shared" ca="1" si="38"/>
        <v>0.98634496088492629</v>
      </c>
      <c r="AG49" s="21"/>
      <c r="AH49" s="21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39"/>
        <v>85</v>
      </c>
      <c r="AN49" s="66">
        <f t="shared" si="40"/>
        <v>0.15140400000000004</v>
      </c>
      <c r="AO49" s="67">
        <f t="shared" si="41"/>
        <v>0.15312805464947779</v>
      </c>
      <c r="AP49" s="68">
        <f t="shared" ca="1" si="58"/>
        <v>1.2585248799517291E-3</v>
      </c>
      <c r="AR49" s="69">
        <f t="shared" si="26"/>
        <v>4</v>
      </c>
      <c r="AS49" s="70">
        <f t="shared" si="42"/>
        <v>46</v>
      </c>
      <c r="AT49" s="71">
        <f t="shared" ca="1" si="43"/>
        <v>0.67143182798118117</v>
      </c>
      <c r="AU49" s="72">
        <f t="shared" ca="1" si="27"/>
        <v>8.1343598075660495E-3</v>
      </c>
      <c r="AV49" s="73">
        <f t="shared" ca="1" si="28"/>
        <v>1.008134359807566</v>
      </c>
      <c r="AW49" s="74">
        <f ca="1">PRODUCT(AV$4:AV49)</f>
        <v>1.484238136765003</v>
      </c>
      <c r="AY49" s="75">
        <f t="shared" si="44"/>
        <v>46</v>
      </c>
      <c r="AZ49" s="76">
        <f t="shared" ca="1" si="60"/>
        <v>1.0090596596129187</v>
      </c>
      <c r="BA49" s="76">
        <f t="shared" ca="1" si="60"/>
        <v>1.0090596596129187</v>
      </c>
      <c r="BB49" s="76">
        <f t="shared" ca="1" si="60"/>
        <v>1.0090596596129187</v>
      </c>
      <c r="BC49" s="76">
        <f t="shared" ca="1" si="60"/>
        <v>1.0090596596129187</v>
      </c>
      <c r="BD49" s="76">
        <f t="shared" ca="1" si="60"/>
        <v>1.0090596596129187</v>
      </c>
      <c r="BE49" s="76">
        <f t="shared" ca="1" si="60"/>
        <v>1.0090596596129187</v>
      </c>
      <c r="BF49" s="76">
        <f t="shared" ca="1" si="60"/>
        <v>1.0090596596129187</v>
      </c>
      <c r="BG49" s="76">
        <f t="shared" ca="1" si="60"/>
        <v>1.0090596596129187</v>
      </c>
      <c r="BH49" s="76">
        <f t="shared" ca="1" si="60"/>
        <v>1.0090596596129187</v>
      </c>
      <c r="BI49" s="76">
        <f t="shared" ca="1" si="60"/>
        <v>1.0090596596129187</v>
      </c>
      <c r="BJ49" s="76">
        <f t="shared" ca="1" si="60"/>
        <v>1.0090596596129187</v>
      </c>
      <c r="BK49" s="76">
        <f t="shared" ca="1" si="60"/>
        <v>1.0090596596129187</v>
      </c>
      <c r="BL49" s="76">
        <f t="shared" ca="1" si="57"/>
        <v>0.11430000000000118</v>
      </c>
      <c r="BM49" s="77">
        <f t="shared" ca="1" si="59"/>
        <v>135.57983160607668</v>
      </c>
      <c r="BN49" s="21"/>
      <c r="BO49" s="70">
        <f t="shared" si="45"/>
        <v>46</v>
      </c>
      <c r="BP49" s="171">
        <f t="shared" ca="1" si="46"/>
        <v>0.10210000000000001</v>
      </c>
      <c r="BQ49" s="172">
        <f t="shared" ca="1" si="31"/>
        <v>8.1343598075660495E-3</v>
      </c>
      <c r="BR49" s="172">
        <f t="shared" ca="1" si="50"/>
        <v>0.67374633169012066</v>
      </c>
    </row>
    <row r="50" spans="2:70">
      <c r="B50" s="153"/>
      <c r="C50" s="153"/>
      <c r="E50">
        <f t="shared" si="32"/>
        <v>47</v>
      </c>
      <c r="F50" s="64">
        <f t="shared" si="33"/>
        <v>43.833333333333442</v>
      </c>
      <c r="G50" s="55">
        <f t="shared" si="14"/>
        <v>3.4624193204857434E-4</v>
      </c>
      <c r="H50" s="78">
        <f t="shared" si="49"/>
        <v>0.98626238560254431</v>
      </c>
      <c r="I50" s="79">
        <f t="shared" ca="1" si="15"/>
        <v>317589.06264085381</v>
      </c>
      <c r="J50" s="79">
        <f t="shared" ca="1" si="16"/>
        <v>2641.4280450713281</v>
      </c>
      <c r="K50" s="80">
        <f t="shared" ca="1" si="17"/>
        <v>-19.725247712050887</v>
      </c>
      <c r="L50" s="80">
        <f t="shared" ca="1" si="18"/>
        <v>-132.32877610035575</v>
      </c>
      <c r="M50" s="80">
        <f t="shared" ca="1" si="19"/>
        <v>0</v>
      </c>
      <c r="N50" s="80">
        <f t="shared" ca="1" si="20"/>
        <v>0</v>
      </c>
      <c r="O50" s="81">
        <f t="shared" ca="1" si="2"/>
        <v>-1808.5112922709279</v>
      </c>
      <c r="P50" s="79">
        <f t="shared" ca="1" si="3"/>
        <v>318269.9253698418</v>
      </c>
      <c r="Q50" s="35"/>
      <c r="R50">
        <f t="shared" ca="1" si="21"/>
        <v>47</v>
      </c>
      <c r="S50" s="78">
        <f t="shared" ca="1" si="34"/>
        <v>43.833333333333442</v>
      </c>
      <c r="T50" s="55">
        <f t="shared" ca="1" si="22"/>
        <v>0</v>
      </c>
      <c r="U50" s="78">
        <f t="shared" ca="1" si="35"/>
        <v>1</v>
      </c>
      <c r="V50" s="79">
        <f t="shared" ca="1" si="36"/>
        <v>317582.52017014043</v>
      </c>
      <c r="W50" s="79">
        <f t="shared" ca="1" si="4"/>
        <v>2641.3736305222792</v>
      </c>
      <c r="X50" s="80">
        <f t="shared" ca="1" si="5"/>
        <v>-20</v>
      </c>
      <c r="Y50" s="80">
        <f t="shared" ca="1" si="23"/>
        <v>-132.32605007089185</v>
      </c>
      <c r="Z50" s="80">
        <f t="shared" ca="1" si="6"/>
        <v>0</v>
      </c>
      <c r="AA50" s="80">
        <f t="shared" ca="1" si="24"/>
        <v>0</v>
      </c>
      <c r="AB50" s="81">
        <f t="shared" ca="1" si="7"/>
        <v>-1808.5112922709279</v>
      </c>
      <c r="AC50" s="79">
        <f t="shared" ca="1" si="8"/>
        <v>318263.05645832093</v>
      </c>
      <c r="AD50" s="35"/>
      <c r="AE50" s="55">
        <f t="shared" ca="1" si="37"/>
        <v>3.4624193204857434E-4</v>
      </c>
      <c r="AF50" s="78">
        <f t="shared" ca="1" si="38"/>
        <v>0.98600344690000308</v>
      </c>
      <c r="AG50" s="21"/>
      <c r="AH50" s="21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39"/>
        <v>86</v>
      </c>
      <c r="AN50" s="66">
        <f t="shared" si="40"/>
        <v>0.16473600000000002</v>
      </c>
      <c r="AO50" s="67">
        <f t="shared" si="41"/>
        <v>0.12790235143874143</v>
      </c>
      <c r="AP50" s="68">
        <f t="shared" ca="1" si="58"/>
        <v>9.4337299230727806E-4</v>
      </c>
      <c r="AR50" s="69">
        <f t="shared" si="26"/>
        <v>4</v>
      </c>
      <c r="AS50" s="70">
        <f t="shared" si="42"/>
        <v>47</v>
      </c>
      <c r="AT50" s="71">
        <f t="shared" ca="1" si="43"/>
        <v>0.66584744530113715</v>
      </c>
      <c r="AU50" s="72">
        <f t="shared" ca="1" si="27"/>
        <v>8.3171253540881285E-3</v>
      </c>
      <c r="AV50" s="73">
        <f t="shared" ca="1" si="28"/>
        <v>1.0083171253540881</v>
      </c>
      <c r="AW50" s="74">
        <f ca="1">PRODUCT(AV$4:AV50)</f>
        <v>1.4965827314037958</v>
      </c>
      <c r="AY50" s="75">
        <f t="shared" si="44"/>
        <v>47</v>
      </c>
      <c r="AZ50" s="76">
        <f t="shared" ca="1" si="60"/>
        <v>1.0090596596129187</v>
      </c>
      <c r="BA50" s="76">
        <f t="shared" ca="1" si="60"/>
        <v>1.0090596596129187</v>
      </c>
      <c r="BB50" s="76">
        <f t="shared" ca="1" si="60"/>
        <v>1.0090596596129187</v>
      </c>
      <c r="BC50" s="76">
        <f t="shared" ca="1" si="60"/>
        <v>1.0090596596129187</v>
      </c>
      <c r="BD50" s="76">
        <f t="shared" ca="1" si="60"/>
        <v>1.0090596596129187</v>
      </c>
      <c r="BE50" s="76">
        <f t="shared" ca="1" si="60"/>
        <v>1.0090596596129187</v>
      </c>
      <c r="BF50" s="76">
        <f t="shared" ca="1" si="60"/>
        <v>1.0090596596129187</v>
      </c>
      <c r="BG50" s="76">
        <f t="shared" ca="1" si="60"/>
        <v>1.0090596596129187</v>
      </c>
      <c r="BH50" s="76">
        <f t="shared" ca="1" si="60"/>
        <v>1.0090596596129187</v>
      </c>
      <c r="BI50" s="76">
        <f t="shared" ca="1" si="60"/>
        <v>1.0090596596129187</v>
      </c>
      <c r="BJ50" s="76">
        <f t="shared" ca="1" si="60"/>
        <v>1.0090596596129187</v>
      </c>
      <c r="BK50" s="76">
        <f t="shared" ca="1" si="60"/>
        <v>1.0090596596129187</v>
      </c>
      <c r="BL50" s="76">
        <f t="shared" ca="1" si="57"/>
        <v>0.11430000000000118</v>
      </c>
      <c r="BM50" s="77">
        <f t="shared" ca="1" si="59"/>
        <v>151.07660635865142</v>
      </c>
      <c r="BN50" s="21"/>
      <c r="BO50" s="70">
        <f t="shared" si="45"/>
        <v>47</v>
      </c>
      <c r="BP50" s="171">
        <f t="shared" ca="1" si="46"/>
        <v>0.1045</v>
      </c>
      <c r="BQ50" s="172">
        <f t="shared" ca="1" si="31"/>
        <v>8.3171253540881285E-3</v>
      </c>
      <c r="BR50" s="172">
        <f t="shared" ca="1" si="50"/>
        <v>0.66818892067664015</v>
      </c>
    </row>
    <row r="51" spans="2:70">
      <c r="B51" s="153"/>
      <c r="C51" s="153"/>
      <c r="E51">
        <f t="shared" si="32"/>
        <v>48</v>
      </c>
      <c r="F51" s="64">
        <f t="shared" si="33"/>
        <v>43.916666666666778</v>
      </c>
      <c r="G51" s="55">
        <f t="shared" si="14"/>
        <v>3.4624193204857434E-4</v>
      </c>
      <c r="H51" s="78">
        <f t="shared" si="49"/>
        <v>0.98592090020864642</v>
      </c>
      <c r="I51" s="79">
        <f t="shared" ca="1" si="15"/>
        <v>318159.72697596881</v>
      </c>
      <c r="J51" s="79">
        <f t="shared" ca="1" si="16"/>
        <v>2646.174331881587</v>
      </c>
      <c r="K51" s="80">
        <f t="shared" ca="1" si="17"/>
        <v>-19.718418004172928</v>
      </c>
      <c r="L51" s="80">
        <f t="shared" ca="1" si="18"/>
        <v>-132.56655290665367</v>
      </c>
      <c r="M51" s="80">
        <f t="shared" ca="1" si="19"/>
        <v>0</v>
      </c>
      <c r="N51" s="80">
        <f t="shared" ca="1" si="20"/>
        <v>0</v>
      </c>
      <c r="O51" s="81">
        <f t="shared" ca="1" si="2"/>
        <v>-1808.5112922709279</v>
      </c>
      <c r="P51" s="79">
        <f t="shared" ca="1" si="3"/>
        <v>318845.10504466866</v>
      </c>
      <c r="Q51" s="35"/>
      <c r="R51">
        <f t="shared" ca="1" si="21"/>
        <v>48</v>
      </c>
      <c r="S51" s="78">
        <f t="shared" ca="1" si="34"/>
        <v>43.916666666666778</v>
      </c>
      <c r="T51" s="55">
        <f t="shared" ca="1" si="22"/>
        <v>0</v>
      </c>
      <c r="U51" s="78">
        <f t="shared" ca="1" si="35"/>
        <v>1</v>
      </c>
      <c r="V51" s="79">
        <f t="shared" ca="1" si="36"/>
        <v>318152.86044275312</v>
      </c>
      <c r="W51" s="79">
        <f t="shared" ca="1" si="4"/>
        <v>2646.1172220640842</v>
      </c>
      <c r="X51" s="80">
        <f t="shared" ca="1" si="5"/>
        <v>-20</v>
      </c>
      <c r="Y51" s="80">
        <f t="shared" ca="1" si="23"/>
        <v>-132.56369185114715</v>
      </c>
      <c r="Z51" s="80">
        <f t="shared" ca="1" si="6"/>
        <v>0</v>
      </c>
      <c r="AA51" s="80">
        <f t="shared" ca="1" si="24"/>
        <v>0</v>
      </c>
      <c r="AB51" s="81">
        <f t="shared" ca="1" si="7"/>
        <v>-1808.5112922709279</v>
      </c>
      <c r="AC51" s="79">
        <f t="shared" ca="1" si="8"/>
        <v>318837.90268069512</v>
      </c>
      <c r="AD51" s="35"/>
      <c r="AE51" s="55">
        <f t="shared" ca="1" si="37"/>
        <v>3.4624193204857434E-4</v>
      </c>
      <c r="AF51" s="78">
        <f t="shared" ca="1" si="38"/>
        <v>0.98566205116154182</v>
      </c>
      <c r="AG51" s="21"/>
      <c r="AH51" s="21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39"/>
        <v>87</v>
      </c>
      <c r="AN51" s="66">
        <f t="shared" si="40"/>
        <v>0.17914600000000003</v>
      </c>
      <c r="AO51" s="67">
        <f t="shared" si="41"/>
        <v>0.10498915678789665</v>
      </c>
      <c r="AP51" s="68">
        <f t="shared" ca="1" si="58"/>
        <v>6.9493986738526203E-4</v>
      </c>
      <c r="AR51" s="69">
        <f t="shared" si="26"/>
        <v>4</v>
      </c>
      <c r="AS51" s="70">
        <f t="shared" si="42"/>
        <v>48</v>
      </c>
      <c r="AT51" s="71">
        <f t="shared" ca="1" si="43"/>
        <v>0.66030950863186821</v>
      </c>
      <c r="AU51" s="72">
        <f t="shared" ca="1" si="27"/>
        <v>8.3171253540881285E-3</v>
      </c>
      <c r="AV51" s="73">
        <f t="shared" ca="1" si="28"/>
        <v>1.0083171253540881</v>
      </c>
      <c r="AW51" s="74">
        <f ca="1">PRODUCT(AV$4:AV51)</f>
        <v>1.5090299975836448</v>
      </c>
      <c r="AY51" s="75">
        <f t="shared" si="44"/>
        <v>48</v>
      </c>
      <c r="AZ51" s="76">
        <f t="shared" ca="1" si="60"/>
        <v>1.0090596596129187</v>
      </c>
      <c r="BA51" s="76">
        <f t="shared" ca="1" si="60"/>
        <v>1.0090596596129187</v>
      </c>
      <c r="BB51" s="76">
        <f t="shared" ca="1" si="60"/>
        <v>1.0090596596129187</v>
      </c>
      <c r="BC51" s="76">
        <f t="shared" ca="1" si="60"/>
        <v>1.0090596596129187</v>
      </c>
      <c r="BD51" s="76">
        <f t="shared" ca="1" si="60"/>
        <v>1.0090596596129187</v>
      </c>
      <c r="BE51" s="76">
        <f t="shared" ca="1" si="60"/>
        <v>1.0090596596129187</v>
      </c>
      <c r="BF51" s="76">
        <f t="shared" ca="1" si="60"/>
        <v>1.0090596596129187</v>
      </c>
      <c r="BG51" s="76">
        <f t="shared" ca="1" si="60"/>
        <v>1.0090596596129187</v>
      </c>
      <c r="BH51" s="76">
        <f t="shared" ca="1" si="60"/>
        <v>1.0090596596129187</v>
      </c>
      <c r="BI51" s="76">
        <f t="shared" ca="1" si="60"/>
        <v>1.0090596596129187</v>
      </c>
      <c r="BJ51" s="76">
        <f t="shared" ca="1" si="60"/>
        <v>1.0090596596129187</v>
      </c>
      <c r="BK51" s="76">
        <f t="shared" ca="1" si="60"/>
        <v>1.0090596596129187</v>
      </c>
      <c r="BL51" s="76">
        <f t="shared" ca="1" si="57"/>
        <v>0.11430000000000118</v>
      </c>
      <c r="BM51" s="77">
        <f t="shared" ca="1" si="59"/>
        <v>168.34466246544545</v>
      </c>
      <c r="BN51" s="21"/>
      <c r="BO51" s="70">
        <f t="shared" si="45"/>
        <v>48</v>
      </c>
      <c r="BP51" s="171">
        <f t="shared" ca="1" si="46"/>
        <v>0.1045</v>
      </c>
      <c r="BQ51" s="172">
        <f t="shared" ca="1" si="31"/>
        <v>8.3171253540881285E-3</v>
      </c>
      <c r="BR51" s="172">
        <f t="shared" ca="1" si="50"/>
        <v>0.66267735008665452</v>
      </c>
    </row>
    <row r="52" spans="2:70">
      <c r="E52">
        <f t="shared" si="32"/>
        <v>49</v>
      </c>
      <c r="F52" s="64">
        <f t="shared" si="33"/>
        <v>44.000000000000114</v>
      </c>
      <c r="G52" s="55">
        <f t="shared" si="14"/>
        <v>3.4624193204857434E-4</v>
      </c>
      <c r="H52" s="78">
        <f t="shared" si="49"/>
        <v>0.98557953305131107</v>
      </c>
      <c r="I52" s="79">
        <f t="shared" ca="1" si="15"/>
        <v>318734.70749947376</v>
      </c>
      <c r="J52" s="79">
        <f t="shared" ca="1" si="16"/>
        <v>2650.9565169717366</v>
      </c>
      <c r="K52" s="80">
        <f t="shared" ca="1" si="17"/>
        <v>-19.711590661026221</v>
      </c>
      <c r="L52" s="80">
        <f t="shared" ca="1" si="18"/>
        <v>-132.80612812478074</v>
      </c>
      <c r="M52" s="80">
        <f t="shared" ca="1" si="19"/>
        <v>-2390.510306246053</v>
      </c>
      <c r="N52" s="80">
        <f t="shared" ca="1" si="20"/>
        <v>0</v>
      </c>
      <c r="O52" s="81">
        <f t="shared" ca="1" si="2"/>
        <v>-1808.5112922709279</v>
      </c>
      <c r="P52" s="79">
        <f t="shared" ca="1" si="3"/>
        <v>317034.12469914276</v>
      </c>
      <c r="Q52" s="35"/>
      <c r="R52">
        <f t="shared" ca="1" si="21"/>
        <v>49</v>
      </c>
      <c r="S52" s="78">
        <f t="shared" ca="1" si="34"/>
        <v>44.000000000000114</v>
      </c>
      <c r="T52" s="55">
        <f t="shared" ca="1" si="22"/>
        <v>0</v>
      </c>
      <c r="U52" s="78">
        <f t="shared" ca="1" si="35"/>
        <v>1</v>
      </c>
      <c r="V52" s="79">
        <f t="shared" ca="1" si="36"/>
        <v>318727.50762926065</v>
      </c>
      <c r="W52" s="79">
        <f t="shared" ca="1" si="4"/>
        <v>2650.8966347486412</v>
      </c>
      <c r="X52" s="80">
        <f t="shared" ca="1" si="5"/>
        <v>-20</v>
      </c>
      <c r="Y52" s="80">
        <f t="shared" ca="1" si="23"/>
        <v>-132.8031281788586</v>
      </c>
      <c r="Z52" s="80">
        <f t="shared" ca="1" si="6"/>
        <v>-2390.4563072194546</v>
      </c>
      <c r="AA52" s="80">
        <f t="shared" ca="1" si="24"/>
        <v>0</v>
      </c>
      <c r="AB52" s="81">
        <f t="shared" ca="1" si="7"/>
        <v>-1808.5112922709279</v>
      </c>
      <c r="AC52" s="79">
        <f t="shared" ca="1" si="8"/>
        <v>317026.63353634003</v>
      </c>
      <c r="AD52" s="35"/>
      <c r="AE52" s="55">
        <f t="shared" ca="1" si="37"/>
        <v>3.4624193204857434E-4</v>
      </c>
      <c r="AF52" s="78">
        <f t="shared" ca="1" si="38"/>
        <v>0.98532077362860071</v>
      </c>
      <c r="AG52" s="21"/>
      <c r="AH52" s="21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39"/>
        <v>88</v>
      </c>
      <c r="AN52" s="66">
        <f t="shared" si="40"/>
        <v>0.19468900000000003</v>
      </c>
      <c r="AO52" s="67">
        <f t="shared" si="41"/>
        <v>8.4548922842017843E-2</v>
      </c>
      <c r="AP52" s="68">
        <f t="shared" ca="1" si="58"/>
        <v>5.0223702732109146E-4</v>
      </c>
      <c r="AR52" s="69">
        <f t="shared" si="26"/>
        <v>5</v>
      </c>
      <c r="AS52" s="70">
        <f t="shared" si="42"/>
        <v>49</v>
      </c>
      <c r="AT52" s="71">
        <f t="shared" ca="1" si="43"/>
        <v>0.65481763167608065</v>
      </c>
      <c r="AU52" s="72">
        <f t="shared" ca="1" si="27"/>
        <v>8.3171253540881285E-3</v>
      </c>
      <c r="AV52" s="73">
        <f t="shared" ca="1" si="28"/>
        <v>1.0083171253540881</v>
      </c>
      <c r="AW52" s="74">
        <f ca="1">PRODUCT(AV$4:AV52)</f>
        <v>1.5215807892366273</v>
      </c>
      <c r="AY52" s="75">
        <f t="shared" si="44"/>
        <v>49</v>
      </c>
      <c r="AZ52" s="76">
        <f t="shared" ca="1" si="60"/>
        <v>1.0090596596129187</v>
      </c>
      <c r="BA52" s="76">
        <f t="shared" ca="1" si="60"/>
        <v>1.0090596596129187</v>
      </c>
      <c r="BB52" s="76">
        <f t="shared" ca="1" si="60"/>
        <v>1.0090596596129187</v>
      </c>
      <c r="BC52" s="76">
        <f t="shared" ca="1" si="60"/>
        <v>1.0090596596129187</v>
      </c>
      <c r="BD52" s="76">
        <f t="shared" ca="1" si="60"/>
        <v>1.0090596596129187</v>
      </c>
      <c r="BE52" s="76">
        <f t="shared" ca="1" si="60"/>
        <v>1.0090596596129187</v>
      </c>
      <c r="BF52" s="76">
        <f t="shared" ca="1" si="60"/>
        <v>1.0090596596129187</v>
      </c>
      <c r="BG52" s="76">
        <f t="shared" ca="1" si="60"/>
        <v>1.0090596596129187</v>
      </c>
      <c r="BH52" s="76">
        <f t="shared" ca="1" si="60"/>
        <v>1.0090596596129187</v>
      </c>
      <c r="BI52" s="76">
        <f t="shared" ca="1" si="60"/>
        <v>1.0090596596129187</v>
      </c>
      <c r="BJ52" s="76">
        <f t="shared" ca="1" si="60"/>
        <v>1.0090596596129187</v>
      </c>
      <c r="BK52" s="76">
        <f t="shared" ca="1" si="60"/>
        <v>1.0090596596129187</v>
      </c>
      <c r="BL52" s="76">
        <f t="shared" ca="1" si="57"/>
        <v>0.11430000000000118</v>
      </c>
      <c r="BM52" s="77">
        <f t="shared" ca="1" si="59"/>
        <v>187.58645738524606</v>
      </c>
      <c r="BN52" s="21"/>
      <c r="BO52" s="70">
        <f t="shared" si="45"/>
        <v>49</v>
      </c>
      <c r="BP52" s="171">
        <f t="shared" ca="1" si="46"/>
        <v>0.1045</v>
      </c>
      <c r="BQ52" s="172">
        <f t="shared" ca="1" si="31"/>
        <v>8.3171253540881285E-3</v>
      </c>
      <c r="BR52" s="172">
        <f t="shared" ca="1" si="50"/>
        <v>0.65721124180445101</v>
      </c>
    </row>
    <row r="53" spans="2:70">
      <c r="E53">
        <f t="shared" si="32"/>
        <v>50</v>
      </c>
      <c r="F53" s="64">
        <f t="shared" si="33"/>
        <v>44.083333333333449</v>
      </c>
      <c r="G53" s="55">
        <f t="shared" si="14"/>
        <v>3.4624193204857434E-4</v>
      </c>
      <c r="H53" s="78">
        <f t="shared" si="49"/>
        <v>0.9852382840895999</v>
      </c>
      <c r="I53" s="79">
        <f t="shared" ca="1" si="15"/>
        <v>316924.3541912816</v>
      </c>
      <c r="J53" s="79">
        <f t="shared" ca="1" si="16"/>
        <v>2635.8995815723142</v>
      </c>
      <c r="K53" s="80">
        <f t="shared" ca="1" si="17"/>
        <v>-19.704765681791997</v>
      </c>
      <c r="L53" s="80">
        <f t="shared" ca="1" si="18"/>
        <v>-132.05181424636734</v>
      </c>
      <c r="M53" s="80">
        <f t="shared" ca="1" si="19"/>
        <v>0</v>
      </c>
      <c r="N53" s="80">
        <f t="shared" ca="1" si="20"/>
        <v>0</v>
      </c>
      <c r="O53" s="81">
        <f t="shared" ca="1" si="2"/>
        <v>-1808.5112922709279</v>
      </c>
      <c r="P53" s="79">
        <f t="shared" ca="1" si="3"/>
        <v>317599.98590065486</v>
      </c>
      <c r="Q53" s="35"/>
      <c r="R53">
        <f t="shared" ca="1" si="21"/>
        <v>50</v>
      </c>
      <c r="S53" s="78">
        <f t="shared" ca="1" si="34"/>
        <v>44.083333333333449</v>
      </c>
      <c r="T53" s="55">
        <f t="shared" ca="1" si="22"/>
        <v>0</v>
      </c>
      <c r="U53" s="78">
        <f t="shared" ca="1" si="35"/>
        <v>1</v>
      </c>
      <c r="V53" s="79">
        <f t="shared" ca="1" si="36"/>
        <v>316916.86562223354</v>
      </c>
      <c r="W53" s="79">
        <f t="shared" ca="1" si="4"/>
        <v>2635.837298204819</v>
      </c>
      <c r="X53" s="80">
        <f t="shared" ca="1" si="5"/>
        <v>-20</v>
      </c>
      <c r="Y53" s="80">
        <f t="shared" ca="1" si="23"/>
        <v>-132.04869400926398</v>
      </c>
      <c r="Z53" s="80">
        <f t="shared" ca="1" si="6"/>
        <v>0</v>
      </c>
      <c r="AA53" s="80">
        <f t="shared" ca="1" si="24"/>
        <v>0</v>
      </c>
      <c r="AB53" s="81">
        <f t="shared" ca="1" si="7"/>
        <v>-1808.5112922709279</v>
      </c>
      <c r="AC53" s="79">
        <f t="shared" ca="1" si="8"/>
        <v>317592.14293415821</v>
      </c>
      <c r="AD53" s="35"/>
      <c r="AE53" s="55">
        <f t="shared" ca="1" si="37"/>
        <v>3.4624193204857434E-4</v>
      </c>
      <c r="AF53" s="78">
        <f t="shared" ca="1" si="38"/>
        <v>0.98497961426025193</v>
      </c>
      <c r="AG53" s="21"/>
      <c r="AH53" s="21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39"/>
        <v>89</v>
      </c>
      <c r="AN53" s="66">
        <f t="shared" si="40"/>
        <v>0.21142000000000002</v>
      </c>
      <c r="AO53" s="67">
        <f t="shared" si="41"/>
        <v>6.6673589574758427E-2</v>
      </c>
      <c r="AP53" s="68">
        <f t="shared" ca="1" si="58"/>
        <v>3.5542858745837375E-4</v>
      </c>
      <c r="AR53" s="69">
        <f t="shared" si="26"/>
        <v>5</v>
      </c>
      <c r="AS53" s="70">
        <f t="shared" si="42"/>
        <v>50</v>
      </c>
      <c r="AT53" s="71">
        <f t="shared" ca="1" si="43"/>
        <v>0.64937143134936359</v>
      </c>
      <c r="AU53" s="72">
        <f t="shared" ca="1" si="27"/>
        <v>8.3171253540881285E-3</v>
      </c>
      <c r="AV53" s="73">
        <f t="shared" ca="1" si="28"/>
        <v>1.0083171253540881</v>
      </c>
      <c r="AW53" s="74">
        <f ca="1">PRODUCT(AV$4:AV53)</f>
        <v>1.5342359673970807</v>
      </c>
      <c r="AY53" s="75">
        <f t="shared" si="44"/>
        <v>50</v>
      </c>
      <c r="AZ53" s="76">
        <f t="shared" ca="1" si="60"/>
        <v>1.0090596596129187</v>
      </c>
      <c r="BA53" s="76">
        <f t="shared" ca="1" si="60"/>
        <v>1.0090596596129187</v>
      </c>
      <c r="BB53" s="76">
        <f t="shared" ca="1" si="60"/>
        <v>1.0090596596129187</v>
      </c>
      <c r="BC53" s="76">
        <f t="shared" ca="1" si="60"/>
        <v>1.0090596596129187</v>
      </c>
      <c r="BD53" s="76">
        <f t="shared" ca="1" si="60"/>
        <v>1.0090596596129187</v>
      </c>
      <c r="BE53" s="76">
        <f t="shared" ca="1" si="60"/>
        <v>1.0090596596129187</v>
      </c>
      <c r="BF53" s="76">
        <f t="shared" ca="1" si="60"/>
        <v>1.0090596596129187</v>
      </c>
      <c r="BG53" s="76">
        <f t="shared" ca="1" si="60"/>
        <v>1.0090596596129187</v>
      </c>
      <c r="BH53" s="76">
        <f t="shared" ca="1" si="60"/>
        <v>1.0090596596129187</v>
      </c>
      <c r="BI53" s="76">
        <f t="shared" ca="1" si="60"/>
        <v>1.0090596596129187</v>
      </c>
      <c r="BJ53" s="76">
        <f t="shared" ca="1" si="60"/>
        <v>1.0090596596129187</v>
      </c>
      <c r="BK53" s="76">
        <f t="shared" ca="1" si="60"/>
        <v>1.0090596596129187</v>
      </c>
      <c r="BL53" s="76">
        <f t="shared" ca="1" si="57"/>
        <v>0.11430000000000118</v>
      </c>
      <c r="BM53" s="77">
        <f t="shared" ca="1" si="59"/>
        <v>209.0275894643799</v>
      </c>
      <c r="BN53" s="21"/>
      <c r="BO53" s="70">
        <f t="shared" si="45"/>
        <v>50</v>
      </c>
      <c r="BP53" s="171">
        <f t="shared" ca="1" si="46"/>
        <v>0.1045</v>
      </c>
      <c r="BQ53" s="172">
        <f t="shared" ca="1" si="31"/>
        <v>8.3171253540881285E-3</v>
      </c>
      <c r="BR53" s="172">
        <f t="shared" ca="1" si="50"/>
        <v>0.65179022083321236</v>
      </c>
    </row>
    <row r="54" spans="2:70">
      <c r="E54">
        <f t="shared" si="32"/>
        <v>51</v>
      </c>
      <c r="F54" s="64">
        <f t="shared" si="33"/>
        <v>44.166666666666785</v>
      </c>
      <c r="G54" s="55">
        <f t="shared" si="14"/>
        <v>3.4624193204857434E-4</v>
      </c>
      <c r="H54" s="78">
        <f t="shared" si="49"/>
        <v>0.98489715328258853</v>
      </c>
      <c r="I54" s="79">
        <f t="shared" ca="1" si="15"/>
        <v>317490.01946791803</v>
      </c>
      <c r="J54" s="79">
        <f t="shared" ca="1" si="16"/>
        <v>2640.6042905865547</v>
      </c>
      <c r="K54" s="80">
        <f t="shared" ca="1" si="17"/>
        <v>-19.697943065651771</v>
      </c>
      <c r="L54" s="80">
        <f t="shared" ca="1" si="18"/>
        <v>-132.28750811163252</v>
      </c>
      <c r="M54" s="80">
        <f t="shared" ca="1" si="19"/>
        <v>0</v>
      </c>
      <c r="N54" s="80">
        <f t="shared" ca="1" si="20"/>
        <v>0</v>
      </c>
      <c r="O54" s="81">
        <f t="shared" ca="1" si="2"/>
        <v>-1808.5112922709279</v>
      </c>
      <c r="P54" s="79">
        <f t="shared" ca="1" si="3"/>
        <v>318170.12701505638</v>
      </c>
      <c r="Q54" s="35"/>
      <c r="R54">
        <f t="shared" ca="1" si="21"/>
        <v>51</v>
      </c>
      <c r="S54" s="78">
        <f t="shared" ca="1" si="34"/>
        <v>44.166666666666785</v>
      </c>
      <c r="T54" s="55">
        <f t="shared" ca="1" si="22"/>
        <v>0</v>
      </c>
      <c r="U54" s="78">
        <f t="shared" ca="1" si="35"/>
        <v>1</v>
      </c>
      <c r="V54" s="79">
        <f t="shared" ca="1" si="36"/>
        <v>317482.17921698524</v>
      </c>
      <c r="W54" s="79">
        <f t="shared" ca="1" si="4"/>
        <v>2640.539082236739</v>
      </c>
      <c r="X54" s="80">
        <f t="shared" ca="1" si="5"/>
        <v>-20</v>
      </c>
      <c r="Y54" s="80">
        <f t="shared" ca="1" si="23"/>
        <v>-132.28424134041052</v>
      </c>
      <c r="Z54" s="80">
        <f t="shared" ca="1" si="6"/>
        <v>0</v>
      </c>
      <c r="AA54" s="80">
        <f t="shared" ca="1" si="24"/>
        <v>0</v>
      </c>
      <c r="AB54" s="81">
        <f t="shared" ca="1" si="7"/>
        <v>-1808.5112922709279</v>
      </c>
      <c r="AC54" s="79">
        <f t="shared" ca="1" si="8"/>
        <v>318161.92276561068</v>
      </c>
      <c r="AD54" s="35"/>
      <c r="AE54" s="55">
        <f t="shared" ca="1" si="37"/>
        <v>3.4624193204857434E-4</v>
      </c>
      <c r="AF54" s="78">
        <f t="shared" ca="1" si="38"/>
        <v>0.984638573015582</v>
      </c>
      <c r="AG54" s="21"/>
      <c r="AH54" s="21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39"/>
        <v>90</v>
      </c>
      <c r="AN54" s="66">
        <f t="shared" si="40"/>
        <v>0.22926200000000002</v>
      </c>
      <c r="AO54" s="67">
        <f t="shared" si="41"/>
        <v>5.1387869081670152E-2</v>
      </c>
      <c r="AP54" s="68">
        <f t="shared" ca="1" si="58"/>
        <v>2.4584251874763683E-4</v>
      </c>
      <c r="AR54" s="69">
        <f t="shared" si="26"/>
        <v>5</v>
      </c>
      <c r="AS54" s="70">
        <f t="shared" si="42"/>
        <v>51</v>
      </c>
      <c r="AT54" s="71">
        <f t="shared" ca="1" si="43"/>
        <v>0.6439705277534673</v>
      </c>
      <c r="AU54" s="72">
        <f t="shared" ca="1" si="27"/>
        <v>8.3171253540881285E-3</v>
      </c>
      <c r="AV54" s="73">
        <f t="shared" ca="1" si="28"/>
        <v>1.0083171253540881</v>
      </c>
      <c r="AW54" s="74">
        <f ca="1">PRODUCT(AV$4:AV54)</f>
        <v>1.5469964002606729</v>
      </c>
      <c r="AY54" s="75">
        <f t="shared" si="44"/>
        <v>51</v>
      </c>
      <c r="AZ54" s="76">
        <f t="shared" ca="1" si="60"/>
        <v>1.0090596596129187</v>
      </c>
      <c r="BA54" s="76">
        <f t="shared" ca="1" si="60"/>
        <v>1.0090596596129187</v>
      </c>
      <c r="BB54" s="76">
        <f t="shared" ca="1" si="60"/>
        <v>1.0090596596129187</v>
      </c>
      <c r="BC54" s="76">
        <f t="shared" ca="1" si="60"/>
        <v>1.0090596596129187</v>
      </c>
      <c r="BD54" s="76">
        <f t="shared" ca="1" si="60"/>
        <v>1.0090596596129187</v>
      </c>
      <c r="BE54" s="76">
        <f t="shared" ca="1" si="60"/>
        <v>1.0090596596129187</v>
      </c>
      <c r="BF54" s="76">
        <f t="shared" ca="1" si="60"/>
        <v>1.0090596596129187</v>
      </c>
      <c r="BG54" s="76">
        <f t="shared" ca="1" si="60"/>
        <v>1.0090596596129187</v>
      </c>
      <c r="BH54" s="76">
        <f t="shared" ca="1" si="60"/>
        <v>1.0090596596129187</v>
      </c>
      <c r="BI54" s="76">
        <f t="shared" ca="1" si="60"/>
        <v>1.0090596596129187</v>
      </c>
      <c r="BJ54" s="76">
        <f t="shared" ca="1" si="60"/>
        <v>1.0090596596129187</v>
      </c>
      <c r="BK54" s="76">
        <f t="shared" ca="1" si="60"/>
        <v>1.0090596596129187</v>
      </c>
      <c r="BL54" s="76">
        <f t="shared" ca="1" si="57"/>
        <v>0.11430000000000118</v>
      </c>
      <c r="BM54" s="77">
        <f t="shared" ca="1" si="59"/>
        <v>232.91944294015877</v>
      </c>
      <c r="BN54" s="21"/>
      <c r="BO54" s="70">
        <f t="shared" si="45"/>
        <v>51</v>
      </c>
      <c r="BP54" s="171">
        <f t="shared" ca="1" si="46"/>
        <v>0.1045</v>
      </c>
      <c r="BQ54" s="172">
        <f t="shared" ca="1" si="31"/>
        <v>8.3171253540881285E-3</v>
      </c>
      <c r="BR54" s="172">
        <f t="shared" ca="1" si="50"/>
        <v>0.64641391526929082</v>
      </c>
    </row>
    <row r="55" spans="2:70">
      <c r="E55">
        <f t="shared" si="32"/>
        <v>52</v>
      </c>
      <c r="F55" s="64">
        <f t="shared" si="33"/>
        <v>44.250000000000121</v>
      </c>
      <c r="G55" s="55">
        <f t="shared" si="14"/>
        <v>3.4624193204857434E-4</v>
      </c>
      <c r="H55" s="78">
        <f t="shared" si="49"/>
        <v>0.9845561405893668</v>
      </c>
      <c r="I55" s="79">
        <f t="shared" ca="1" si="15"/>
        <v>318059.96317555854</v>
      </c>
      <c r="J55" s="79">
        <f t="shared" ca="1" si="16"/>
        <v>2645.3445838477746</v>
      </c>
      <c r="K55" s="80">
        <f t="shared" ca="1" si="17"/>
        <v>-19.691122811787338</v>
      </c>
      <c r="L55" s="80">
        <f t="shared" ca="1" si="18"/>
        <v>-132.52498465648273</v>
      </c>
      <c r="M55" s="80">
        <f t="shared" ca="1" si="19"/>
        <v>0</v>
      </c>
      <c r="N55" s="80">
        <f t="shared" ca="1" si="20"/>
        <v>0</v>
      </c>
      <c r="O55" s="81">
        <f t="shared" ca="1" si="2"/>
        <v>-1808.5112922709279</v>
      </c>
      <c r="P55" s="79">
        <f t="shared" ca="1" si="3"/>
        <v>318744.58035966713</v>
      </c>
      <c r="Q55" s="35"/>
      <c r="R55">
        <f t="shared" ca="1" si="21"/>
        <v>52</v>
      </c>
      <c r="S55" s="78">
        <f t="shared" ca="1" si="34"/>
        <v>44.250000000000121</v>
      </c>
      <c r="T55" s="55">
        <f t="shared" ca="1" si="22"/>
        <v>0</v>
      </c>
      <c r="U55" s="78">
        <f t="shared" ca="1" si="35"/>
        <v>1</v>
      </c>
      <c r="V55" s="79">
        <f t="shared" ca="1" si="36"/>
        <v>318051.761766768</v>
      </c>
      <c r="W55" s="79">
        <f t="shared" ca="1" si="4"/>
        <v>2645.2763717027833</v>
      </c>
      <c r="X55" s="80">
        <f t="shared" ca="1" si="5"/>
        <v>-20</v>
      </c>
      <c r="Y55" s="80">
        <f t="shared" ca="1" si="23"/>
        <v>-132.52156740282001</v>
      </c>
      <c r="Z55" s="80">
        <f t="shared" ca="1" si="6"/>
        <v>0</v>
      </c>
      <c r="AA55" s="80">
        <f t="shared" ca="1" si="24"/>
        <v>0</v>
      </c>
      <c r="AB55" s="81">
        <f t="shared" ca="1" si="7"/>
        <v>-1808.5112922709279</v>
      </c>
      <c r="AC55" s="79">
        <f t="shared" ca="1" si="8"/>
        <v>318736.00527879706</v>
      </c>
      <c r="AD55" s="35"/>
      <c r="AE55" s="55">
        <f t="shared" ca="1" si="37"/>
        <v>3.4624193204857434E-4</v>
      </c>
      <c r="AF55" s="78">
        <f t="shared" ca="1" si="38"/>
        <v>0.9842976498536915</v>
      </c>
      <c r="AG55" s="21"/>
      <c r="AH55" s="21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39"/>
        <v>91</v>
      </c>
      <c r="AN55" s="66">
        <f t="shared" si="40"/>
        <v>0.24838000000000002</v>
      </c>
      <c r="AO55" s="67">
        <f t="shared" si="41"/>
        <v>3.862415015916492E-2</v>
      </c>
      <c r="AP55" s="68">
        <f t="shared" ca="1" si="58"/>
        <v>1.6582621730332818E-4</v>
      </c>
      <c r="AR55" s="69">
        <f t="shared" si="26"/>
        <v>5</v>
      </c>
      <c r="AS55" s="70">
        <f t="shared" si="42"/>
        <v>52</v>
      </c>
      <c r="AT55" s="71">
        <f t="shared" ca="1" si="43"/>
        <v>0.63861454414980345</v>
      </c>
      <c r="AU55" s="72">
        <f t="shared" ca="1" si="27"/>
        <v>8.3171253540881285E-3</v>
      </c>
      <c r="AV55" s="73">
        <f t="shared" ca="1" si="28"/>
        <v>1.0083171253540881</v>
      </c>
      <c r="AW55" s="74">
        <f ca="1">PRODUCT(AV$4:AV55)</f>
        <v>1.559862963243964</v>
      </c>
      <c r="AY55" s="75">
        <f t="shared" si="44"/>
        <v>52</v>
      </c>
      <c r="AZ55" s="76">
        <f t="shared" ref="AZ55:BK64" ca="1" si="61">OFFSET($AV$3,($AY55*12-12)+AZ$3,0)</f>
        <v>1.0090596596129187</v>
      </c>
      <c r="BA55" s="76">
        <f t="shared" ca="1" si="61"/>
        <v>1.0090596596129187</v>
      </c>
      <c r="BB55" s="76">
        <f t="shared" ca="1" si="61"/>
        <v>1.0090596596129187</v>
      </c>
      <c r="BC55" s="76">
        <f t="shared" ca="1" si="61"/>
        <v>1.0090596596129187</v>
      </c>
      <c r="BD55" s="76">
        <f t="shared" ca="1" si="61"/>
        <v>1.0090596596129187</v>
      </c>
      <c r="BE55" s="76">
        <f t="shared" ca="1" si="61"/>
        <v>1.0090596596129187</v>
      </c>
      <c r="BF55" s="76">
        <f t="shared" ca="1" si="61"/>
        <v>1.0090596596129187</v>
      </c>
      <c r="BG55" s="76">
        <f t="shared" ca="1" si="61"/>
        <v>1.0090596596129187</v>
      </c>
      <c r="BH55" s="76">
        <f t="shared" ca="1" si="61"/>
        <v>1.0090596596129187</v>
      </c>
      <c r="BI55" s="76">
        <f t="shared" ca="1" si="61"/>
        <v>1.0090596596129187</v>
      </c>
      <c r="BJ55" s="76">
        <f t="shared" ca="1" si="61"/>
        <v>1.0090596596129187</v>
      </c>
      <c r="BK55" s="76">
        <f t="shared" ca="1" si="61"/>
        <v>1.0090596596129187</v>
      </c>
      <c r="BL55" s="76">
        <f t="shared" ca="1" si="57"/>
        <v>0.11430000000000118</v>
      </c>
      <c r="BM55" s="77">
        <f t="shared" ca="1" si="59"/>
        <v>259.54213526821917</v>
      </c>
      <c r="BN55" s="21"/>
      <c r="BO55" s="70">
        <f t="shared" si="45"/>
        <v>52</v>
      </c>
      <c r="BP55" s="171">
        <f t="shared" ca="1" si="46"/>
        <v>0.1045</v>
      </c>
      <c r="BQ55" s="172">
        <f t="shared" ca="1" si="31"/>
        <v>8.3171253540881285E-3</v>
      </c>
      <c r="BR55" s="172">
        <f t="shared" ca="1" si="50"/>
        <v>0.64108195627669351</v>
      </c>
    </row>
    <row r="56" spans="2:70">
      <c r="E56">
        <f t="shared" si="32"/>
        <v>53</v>
      </c>
      <c r="F56" s="64">
        <f t="shared" si="33"/>
        <v>44.333333333333456</v>
      </c>
      <c r="G56" s="55">
        <f t="shared" si="14"/>
        <v>3.4624193204857434E-4</v>
      </c>
      <c r="H56" s="78">
        <f t="shared" si="49"/>
        <v>0.98421524596903887</v>
      </c>
      <c r="I56" s="79">
        <f t="shared" ca="1" si="15"/>
        <v>318634.21762033337</v>
      </c>
      <c r="J56" s="79">
        <f t="shared" ca="1" si="16"/>
        <v>2650.1207300501087</v>
      </c>
      <c r="K56" s="80">
        <f t="shared" ca="1" si="17"/>
        <v>-19.684304919380779</v>
      </c>
      <c r="L56" s="80">
        <f t="shared" ca="1" si="18"/>
        <v>-132.76425734180557</v>
      </c>
      <c r="M56" s="80">
        <f t="shared" ca="1" si="19"/>
        <v>0</v>
      </c>
      <c r="N56" s="80">
        <f t="shared" ca="1" si="20"/>
        <v>0</v>
      </c>
      <c r="O56" s="81">
        <f t="shared" ca="1" si="2"/>
        <v>-1808.5112922709279</v>
      </c>
      <c r="P56" s="79">
        <f t="shared" ca="1" si="3"/>
        <v>319323.37849585136</v>
      </c>
      <c r="Q56" s="35"/>
      <c r="R56">
        <f t="shared" ca="1" si="21"/>
        <v>53</v>
      </c>
      <c r="S56" s="78">
        <f t="shared" ca="1" si="34"/>
        <v>44.333333333333456</v>
      </c>
      <c r="T56" s="55">
        <f t="shared" ca="1" si="22"/>
        <v>0</v>
      </c>
      <c r="U56" s="78">
        <f t="shared" ca="1" si="35"/>
        <v>1</v>
      </c>
      <c r="V56" s="79">
        <f t="shared" ca="1" si="36"/>
        <v>318625.64550851588</v>
      </c>
      <c r="W56" s="79">
        <f t="shared" ca="1" si="4"/>
        <v>2650.0494347215736</v>
      </c>
      <c r="X56" s="80">
        <f t="shared" ca="1" si="5"/>
        <v>-20</v>
      </c>
      <c r="Y56" s="80">
        <f t="shared" ca="1" si="23"/>
        <v>-132.76068562854829</v>
      </c>
      <c r="Z56" s="80">
        <f t="shared" ca="1" si="6"/>
        <v>0</v>
      </c>
      <c r="AA56" s="80">
        <f t="shared" ca="1" si="24"/>
        <v>0</v>
      </c>
      <c r="AB56" s="81">
        <f t="shared" ca="1" si="7"/>
        <v>-1808.5112922709279</v>
      </c>
      <c r="AC56" s="79">
        <f t="shared" ca="1" si="8"/>
        <v>319314.42296533799</v>
      </c>
      <c r="AD56" s="35"/>
      <c r="AE56" s="55">
        <f t="shared" ca="1" si="37"/>
        <v>3.4624193204857434E-4</v>
      </c>
      <c r="AF56" s="78">
        <f t="shared" ca="1" si="38"/>
        <v>0.98395684473369527</v>
      </c>
      <c r="AG56" s="21"/>
      <c r="AH56" s="21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39"/>
        <v>92</v>
      </c>
      <c r="AN56" s="66">
        <f t="shared" si="40"/>
        <v>0.26884000000000002</v>
      </c>
      <c r="AO56" s="67">
        <f t="shared" si="41"/>
        <v>2.8240433630375025E-2</v>
      </c>
      <c r="AP56" s="68">
        <f t="shared" ca="1" si="58"/>
        <v>1.0880866646639266E-4</v>
      </c>
      <c r="AR56" s="69">
        <f t="shared" si="26"/>
        <v>5</v>
      </c>
      <c r="AS56" s="70">
        <f t="shared" si="42"/>
        <v>53</v>
      </c>
      <c r="AT56" s="71">
        <f t="shared" ca="1" si="43"/>
        <v>0.63330310693316572</v>
      </c>
      <c r="AU56" s="72">
        <f t="shared" ca="1" si="27"/>
        <v>8.3171253540881285E-3</v>
      </c>
      <c r="AV56" s="73">
        <f t="shared" ca="1" si="28"/>
        <v>1.0083171253540881</v>
      </c>
      <c r="AW56" s="74">
        <f ca="1">PRODUCT(AV$4:AV56)</f>
        <v>1.5728365390444634</v>
      </c>
      <c r="AY56" s="75">
        <f t="shared" si="44"/>
        <v>53</v>
      </c>
      <c r="AZ56" s="76">
        <f t="shared" ca="1" si="61"/>
        <v>1.0090596596129187</v>
      </c>
      <c r="BA56" s="76">
        <f t="shared" ca="1" si="61"/>
        <v>1.0090596596129187</v>
      </c>
      <c r="BB56" s="76">
        <f t="shared" ca="1" si="61"/>
        <v>1.0090596596129187</v>
      </c>
      <c r="BC56" s="76">
        <f t="shared" ca="1" si="61"/>
        <v>1.0090596596129187</v>
      </c>
      <c r="BD56" s="76">
        <f t="shared" ca="1" si="61"/>
        <v>1.0090596596129187</v>
      </c>
      <c r="BE56" s="76">
        <f t="shared" ca="1" si="61"/>
        <v>1.0090596596129187</v>
      </c>
      <c r="BF56" s="76">
        <f t="shared" ca="1" si="61"/>
        <v>1.0090596596129187</v>
      </c>
      <c r="BG56" s="76">
        <f t="shared" ca="1" si="61"/>
        <v>1.0090596596129187</v>
      </c>
      <c r="BH56" s="76">
        <f t="shared" ca="1" si="61"/>
        <v>1.0090596596129187</v>
      </c>
      <c r="BI56" s="76">
        <f t="shared" ca="1" si="61"/>
        <v>1.0090596596129187</v>
      </c>
      <c r="BJ56" s="76">
        <f t="shared" ca="1" si="61"/>
        <v>1.0090596596129187</v>
      </c>
      <c r="BK56" s="76">
        <f t="shared" ca="1" si="61"/>
        <v>1.0090596596129187</v>
      </c>
      <c r="BL56" s="76">
        <f t="shared" ca="1" si="57"/>
        <v>0.11430000000000118</v>
      </c>
      <c r="BM56" s="77">
        <f t="shared" ca="1" si="59"/>
        <v>289.20780132937693</v>
      </c>
      <c r="BN56" s="21"/>
      <c r="BO56" s="70">
        <f t="shared" si="45"/>
        <v>53</v>
      </c>
      <c r="BP56" s="171">
        <f t="shared" ca="1" si="46"/>
        <v>0.1045</v>
      </c>
      <c r="BQ56" s="172">
        <f t="shared" ca="1" si="31"/>
        <v>8.3171253540881285E-3</v>
      </c>
      <c r="BR56" s="172">
        <f t="shared" ca="1" si="50"/>
        <v>0.63579397806177929</v>
      </c>
    </row>
    <row r="57" spans="2:70">
      <c r="E57">
        <f t="shared" si="32"/>
        <v>54</v>
      </c>
      <c r="F57" s="64">
        <f t="shared" si="33"/>
        <v>44.416666666666792</v>
      </c>
      <c r="G57" s="55">
        <f t="shared" si="14"/>
        <v>3.4624193204857434E-4</v>
      </c>
      <c r="H57" s="78">
        <f t="shared" si="49"/>
        <v>0.98387446938072287</v>
      </c>
      <c r="I57" s="79">
        <f t="shared" ca="1" si="15"/>
        <v>319212.81535233266</v>
      </c>
      <c r="J57" s="79">
        <f t="shared" ca="1" si="16"/>
        <v>2654.932999916738</v>
      </c>
      <c r="K57" s="80">
        <f t="shared" ca="1" si="17"/>
        <v>-19.677489387614457</v>
      </c>
      <c r="L57" s="80">
        <f t="shared" ca="1" si="18"/>
        <v>-133.00533973013862</v>
      </c>
      <c r="M57" s="80">
        <f t="shared" ca="1" si="19"/>
        <v>0</v>
      </c>
      <c r="N57" s="80">
        <f t="shared" ca="1" si="20"/>
        <v>0</v>
      </c>
      <c r="O57" s="81">
        <f t="shared" ca="1" si="2"/>
        <v>-1808.5112922709279</v>
      </c>
      <c r="P57" s="79">
        <f t="shared" ca="1" si="3"/>
        <v>319906.55423086073</v>
      </c>
      <c r="Q57" s="35"/>
      <c r="R57">
        <f t="shared" ca="1" si="21"/>
        <v>54</v>
      </c>
      <c r="S57" s="78">
        <f t="shared" ca="1" si="34"/>
        <v>44.416666666666792</v>
      </c>
      <c r="T57" s="55">
        <f t="shared" ca="1" si="22"/>
        <v>0</v>
      </c>
      <c r="U57" s="78">
        <f t="shared" ca="1" si="35"/>
        <v>1</v>
      </c>
      <c r="V57" s="79">
        <f t="shared" ca="1" si="36"/>
        <v>319203.86292259948</v>
      </c>
      <c r="W57" s="79">
        <f t="shared" ca="1" si="4"/>
        <v>2654.8585414364238</v>
      </c>
      <c r="X57" s="80">
        <f t="shared" ca="1" si="5"/>
        <v>-20</v>
      </c>
      <c r="Y57" s="80">
        <f t="shared" ca="1" si="23"/>
        <v>-133.00160955108313</v>
      </c>
      <c r="Z57" s="80">
        <f t="shared" ca="1" si="6"/>
        <v>0</v>
      </c>
      <c r="AA57" s="80">
        <f t="shared" ca="1" si="24"/>
        <v>0</v>
      </c>
      <c r="AB57" s="81">
        <f t="shared" ca="1" si="7"/>
        <v>-1808.5112922709279</v>
      </c>
      <c r="AC57" s="79">
        <f t="shared" ca="1" si="8"/>
        <v>319897.20856221393</v>
      </c>
      <c r="AD57" s="35"/>
      <c r="AE57" s="55">
        <f t="shared" ca="1" si="37"/>
        <v>3.4624193204857434E-4</v>
      </c>
      <c r="AF57" s="78">
        <f t="shared" ca="1" si="38"/>
        <v>0.98361615761472221</v>
      </c>
      <c r="AG57" s="21"/>
      <c r="AH57" s="21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39"/>
        <v>93</v>
      </c>
      <c r="AN57" s="66">
        <f t="shared" si="40"/>
        <v>0.29067500000000002</v>
      </c>
      <c r="AO57" s="67">
        <f t="shared" si="41"/>
        <v>2.0031645584865764E-2</v>
      </c>
      <c r="AP57" s="68">
        <f t="shared" ca="1" si="58"/>
        <v>6.9263849359484767E-5</v>
      </c>
      <c r="AR57" s="69">
        <f t="shared" si="26"/>
        <v>5</v>
      </c>
      <c r="AS57" s="70">
        <f t="shared" si="42"/>
        <v>54</v>
      </c>
      <c r="AT57" s="71">
        <f t="shared" ca="1" si="43"/>
        <v>0.62803584560566905</v>
      </c>
      <c r="AU57" s="72">
        <f t="shared" ca="1" si="27"/>
        <v>8.3171253540881285E-3</v>
      </c>
      <c r="AV57" s="73">
        <f t="shared" ca="1" si="28"/>
        <v>1.0083171253540881</v>
      </c>
      <c r="AW57" s="74">
        <f ca="1">PRODUCT(AV$4:AV57)</f>
        <v>1.5859180177011862</v>
      </c>
      <c r="AY57" s="75">
        <f t="shared" si="44"/>
        <v>54</v>
      </c>
      <c r="AZ57" s="76">
        <f t="shared" ca="1" si="61"/>
        <v>1.0090596596129187</v>
      </c>
      <c r="BA57" s="76">
        <f t="shared" ca="1" si="61"/>
        <v>1.0090596596129187</v>
      </c>
      <c r="BB57" s="76">
        <f t="shared" ca="1" si="61"/>
        <v>1.0090596596129187</v>
      </c>
      <c r="BC57" s="76">
        <f t="shared" ca="1" si="61"/>
        <v>1.0090596596129187</v>
      </c>
      <c r="BD57" s="76">
        <f t="shared" ca="1" si="61"/>
        <v>1.0090596596129187</v>
      </c>
      <c r="BE57" s="76">
        <f t="shared" ca="1" si="61"/>
        <v>1.0090596596129187</v>
      </c>
      <c r="BF57" s="76">
        <f t="shared" ca="1" si="61"/>
        <v>1.0090596596129187</v>
      </c>
      <c r="BG57" s="76">
        <f t="shared" ca="1" si="61"/>
        <v>1.0090596596129187</v>
      </c>
      <c r="BH57" s="76">
        <f t="shared" ca="1" si="61"/>
        <v>1.0090596596129187</v>
      </c>
      <c r="BI57" s="76">
        <f t="shared" ca="1" si="61"/>
        <v>1.0090596596129187</v>
      </c>
      <c r="BJ57" s="76">
        <f t="shared" ca="1" si="61"/>
        <v>1.0090596596129187</v>
      </c>
      <c r="BK57" s="76">
        <f t="shared" ca="1" si="61"/>
        <v>1.0090596596129187</v>
      </c>
      <c r="BL57" s="76">
        <f t="shared" ca="1" si="57"/>
        <v>0.11430000000000118</v>
      </c>
      <c r="BM57" s="77">
        <f t="shared" ca="1" si="59"/>
        <v>322.26425302132503</v>
      </c>
      <c r="BN57" s="21"/>
      <c r="BO57" s="70">
        <f t="shared" si="45"/>
        <v>54</v>
      </c>
      <c r="BP57" s="171">
        <f t="shared" ca="1" si="46"/>
        <v>0.1045</v>
      </c>
      <c r="BQ57" s="172">
        <f t="shared" ca="1" si="31"/>
        <v>8.3171253540881285E-3</v>
      </c>
      <c r="BR57" s="172">
        <f t="shared" ca="1" si="50"/>
        <v>0.63054961784816377</v>
      </c>
    </row>
    <row r="58" spans="2:70">
      <c r="E58">
        <f t="shared" si="32"/>
        <v>55</v>
      </c>
      <c r="F58" s="64">
        <f t="shared" si="33"/>
        <v>44.500000000000128</v>
      </c>
      <c r="G58" s="55">
        <f t="shared" si="14"/>
        <v>3.747715311354094E-4</v>
      </c>
      <c r="H58" s="78">
        <f t="shared" si="49"/>
        <v>0.98350574123938805</v>
      </c>
      <c r="I58" s="79">
        <f t="shared" ca="1" si="15"/>
        <v>319786.66236171138</v>
      </c>
      <c r="J58" s="79">
        <f t="shared" ca="1" si="16"/>
        <v>2659.7057574278097</v>
      </c>
      <c r="K58" s="80">
        <f t="shared" ca="1" si="17"/>
        <v>-19.67011482478776</v>
      </c>
      <c r="L58" s="80">
        <f t="shared" ca="1" si="18"/>
        <v>-133.2444426507131</v>
      </c>
      <c r="M58" s="80">
        <f t="shared" ca="1" si="19"/>
        <v>0</v>
      </c>
      <c r="N58" s="80">
        <f t="shared" ca="1" si="20"/>
        <v>0</v>
      </c>
      <c r="O58" s="81">
        <f t="shared" ca="1" si="2"/>
        <v>-1808.5112922709279</v>
      </c>
      <c r="P58" s="79">
        <f t="shared" ca="1" si="3"/>
        <v>320484.94226939278</v>
      </c>
      <c r="Q58" s="35"/>
      <c r="R58">
        <f t="shared" ca="1" si="21"/>
        <v>55</v>
      </c>
      <c r="S58" s="78">
        <f t="shared" ca="1" si="34"/>
        <v>44.500000000000128</v>
      </c>
      <c r="T58" s="55">
        <f t="shared" ca="1" si="22"/>
        <v>0</v>
      </c>
      <c r="U58" s="78">
        <f t="shared" ca="1" si="35"/>
        <v>1</v>
      </c>
      <c r="V58" s="79">
        <f t="shared" ca="1" si="36"/>
        <v>319777.3201955551</v>
      </c>
      <c r="W58" s="79">
        <f t="shared" ca="1" si="4"/>
        <v>2659.628057460809</v>
      </c>
      <c r="X58" s="80">
        <f t="shared" ca="1" si="5"/>
        <v>-20</v>
      </c>
      <c r="Y58" s="80">
        <f t="shared" ca="1" si="23"/>
        <v>-133.2405500814813</v>
      </c>
      <c r="Z58" s="80">
        <f t="shared" ca="1" si="6"/>
        <v>0</v>
      </c>
      <c r="AA58" s="80">
        <f t="shared" ca="1" si="24"/>
        <v>0</v>
      </c>
      <c r="AB58" s="81">
        <f t="shared" ca="1" si="7"/>
        <v>-1808.5112922709279</v>
      </c>
      <c r="AC58" s="79">
        <f t="shared" ca="1" si="8"/>
        <v>320475.19641066354</v>
      </c>
      <c r="AD58" s="35"/>
      <c r="AE58" s="55">
        <f t="shared" ca="1" si="37"/>
        <v>3.747715311354094E-4</v>
      </c>
      <c r="AF58" s="78">
        <f t="shared" ca="1" si="38"/>
        <v>0.98324752628128342</v>
      </c>
      <c r="AG58" s="21"/>
      <c r="AH58" s="21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39"/>
        <v>94</v>
      </c>
      <c r="AN58" s="66">
        <f t="shared" si="40"/>
        <v>0.31391800000000003</v>
      </c>
      <c r="AO58" s="67">
        <f t="shared" si="41"/>
        <v>1.3743351466155873E-2</v>
      </c>
      <c r="AP58" s="68">
        <f t="shared" ca="1" si="58"/>
        <v>4.2646217622053297E-5</v>
      </c>
      <c r="AR58" s="69">
        <f t="shared" si="26"/>
        <v>5</v>
      </c>
      <c r="AS58" s="70">
        <f t="shared" si="42"/>
        <v>55</v>
      </c>
      <c r="AT58" s="71">
        <f t="shared" ca="1" si="43"/>
        <v>0.62281239275090594</v>
      </c>
      <c r="AU58" s="72">
        <f t="shared" ca="1" si="27"/>
        <v>8.3171253540881285E-3</v>
      </c>
      <c r="AV58" s="73">
        <f t="shared" ca="1" si="28"/>
        <v>1.0083171253540881</v>
      </c>
      <c r="AW58" s="74">
        <f ca="1">PRODUCT(AV$4:AV58)</f>
        <v>1.599108296655714</v>
      </c>
      <c r="AY58" s="75">
        <f t="shared" si="44"/>
        <v>55</v>
      </c>
      <c r="AZ58" s="76">
        <f t="shared" ca="1" si="61"/>
        <v>1.0090596596129187</v>
      </c>
      <c r="BA58" s="76">
        <f t="shared" ca="1" si="61"/>
        <v>1.0090596596129187</v>
      </c>
      <c r="BB58" s="76">
        <f t="shared" ca="1" si="61"/>
        <v>1.0090596596129187</v>
      </c>
      <c r="BC58" s="76">
        <f t="shared" ca="1" si="61"/>
        <v>1.0090596596129187</v>
      </c>
      <c r="BD58" s="76">
        <f t="shared" ca="1" si="61"/>
        <v>1.0090596596129187</v>
      </c>
      <c r="BE58" s="76">
        <f t="shared" ca="1" si="61"/>
        <v>1.0090596596129187</v>
      </c>
      <c r="BF58" s="76">
        <f t="shared" ca="1" si="61"/>
        <v>1.0090596596129187</v>
      </c>
      <c r="BG58" s="76">
        <f t="shared" ca="1" si="61"/>
        <v>1.0090596596129187</v>
      </c>
      <c r="BH58" s="76">
        <f t="shared" ca="1" si="61"/>
        <v>1.0090596596129187</v>
      </c>
      <c r="BI58" s="76">
        <f t="shared" ca="1" si="61"/>
        <v>1.0090596596129187</v>
      </c>
      <c r="BJ58" s="76">
        <f t="shared" ca="1" si="61"/>
        <v>1.0090596596129187</v>
      </c>
      <c r="BK58" s="76">
        <f t="shared" ca="1" si="61"/>
        <v>1.0090596596129187</v>
      </c>
      <c r="BL58" s="76">
        <f t="shared" ca="1" si="57"/>
        <v>0.11430000000000118</v>
      </c>
      <c r="BM58" s="77">
        <f t="shared" ca="1" si="59"/>
        <v>359.09905714166285</v>
      </c>
      <c r="BN58" s="21"/>
      <c r="BO58" s="70">
        <f t="shared" si="45"/>
        <v>55</v>
      </c>
      <c r="BP58" s="171">
        <f t="shared" ca="1" si="46"/>
        <v>0.1045</v>
      </c>
      <c r="BQ58" s="172">
        <f t="shared" ca="1" si="31"/>
        <v>8.3171253540881285E-3</v>
      </c>
      <c r="BR58" s="172">
        <f t="shared" ca="1" si="50"/>
        <v>0.62534851585183115</v>
      </c>
    </row>
    <row r="59" spans="2:70">
      <c r="E59">
        <f t="shared" si="32"/>
        <v>56</v>
      </c>
      <c r="F59" s="64">
        <f t="shared" si="33"/>
        <v>44.583333333333464</v>
      </c>
      <c r="G59" s="55">
        <f t="shared" si="14"/>
        <v>3.747715311354094E-4</v>
      </c>
      <c r="H59" s="78">
        <f t="shared" si="49"/>
        <v>0.9831371512868633</v>
      </c>
      <c r="I59" s="79">
        <f t="shared" ca="1" si="15"/>
        <v>320364.83363687265</v>
      </c>
      <c r="J59" s="79">
        <f t="shared" ca="1" si="16"/>
        <v>2664.514480399459</v>
      </c>
      <c r="K59" s="80">
        <f t="shared" ca="1" si="17"/>
        <v>-19.662743025737267</v>
      </c>
      <c r="L59" s="80">
        <f t="shared" ca="1" si="18"/>
        <v>-133.48534734869693</v>
      </c>
      <c r="M59" s="80">
        <f t="shared" ca="1" si="19"/>
        <v>0</v>
      </c>
      <c r="N59" s="80">
        <f t="shared" ca="1" si="20"/>
        <v>0</v>
      </c>
      <c r="O59" s="81">
        <f t="shared" ca="1" si="2"/>
        <v>-1808.5112922709279</v>
      </c>
      <c r="P59" s="79">
        <f t="shared" ca="1" si="3"/>
        <v>321067.68873462675</v>
      </c>
      <c r="Q59" s="35"/>
      <c r="R59">
        <f t="shared" ca="1" si="21"/>
        <v>56</v>
      </c>
      <c r="S59" s="78">
        <f t="shared" ca="1" si="34"/>
        <v>44.583333333333464</v>
      </c>
      <c r="T59" s="55">
        <f t="shared" ca="1" si="22"/>
        <v>0</v>
      </c>
      <c r="U59" s="78">
        <f t="shared" ca="1" si="35"/>
        <v>1</v>
      </c>
      <c r="V59" s="79">
        <f t="shared" ca="1" si="36"/>
        <v>320355.09143061377</v>
      </c>
      <c r="W59" s="79">
        <f t="shared" ca="1" si="4"/>
        <v>2664.4334532487783</v>
      </c>
      <c r="X59" s="80">
        <f t="shared" ca="1" si="5"/>
        <v>-20</v>
      </c>
      <c r="Y59" s="80">
        <f t="shared" ca="1" si="23"/>
        <v>-133.48128809608909</v>
      </c>
      <c r="Z59" s="80">
        <f t="shared" ca="1" si="6"/>
        <v>0</v>
      </c>
      <c r="AA59" s="80">
        <f t="shared" ca="1" si="24"/>
        <v>0</v>
      </c>
      <c r="AB59" s="81">
        <f t="shared" ca="1" si="7"/>
        <v>-1808.5112922709279</v>
      </c>
      <c r="AC59" s="79">
        <f t="shared" ca="1" si="8"/>
        <v>321057.53230349551</v>
      </c>
      <c r="AD59" s="35"/>
      <c r="AE59" s="55">
        <f t="shared" ca="1" si="37"/>
        <v>3.747715311354094E-4</v>
      </c>
      <c r="AF59" s="78">
        <f t="shared" ca="1" si="38"/>
        <v>0.98287903310037383</v>
      </c>
      <c r="AG59" s="21"/>
      <c r="AH59" s="21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39"/>
        <v>95</v>
      </c>
      <c r="AN59" s="66">
        <f t="shared" si="40"/>
        <v>0.33862400000000004</v>
      </c>
      <c r="AO59" s="67">
        <f t="shared" si="41"/>
        <v>9.089522819280306E-3</v>
      </c>
      <c r="AP59" s="68">
        <f t="shared" ca="1" si="58"/>
        <v>2.53120208435817E-5</v>
      </c>
      <c r="AR59" s="69">
        <f t="shared" si="26"/>
        <v>5</v>
      </c>
      <c r="AS59" s="70">
        <f t="shared" si="42"/>
        <v>56</v>
      </c>
      <c r="AT59" s="71">
        <f t="shared" ca="1" si="43"/>
        <v>0.6176323840083171</v>
      </c>
      <c r="AU59" s="72">
        <f t="shared" ca="1" si="27"/>
        <v>8.3171253540881285E-3</v>
      </c>
      <c r="AV59" s="73">
        <f t="shared" ca="1" si="28"/>
        <v>1.0083171253540881</v>
      </c>
      <c r="AW59" s="74">
        <f ca="1">PRODUCT(AV$4:AV59)</f>
        <v>1.6124082808137619</v>
      </c>
      <c r="AY59" s="75">
        <f t="shared" si="44"/>
        <v>56</v>
      </c>
      <c r="AZ59" s="76">
        <f t="shared" ca="1" si="61"/>
        <v>1.0090596596129187</v>
      </c>
      <c r="BA59" s="76">
        <f t="shared" ca="1" si="61"/>
        <v>1.0090596596129187</v>
      </c>
      <c r="BB59" s="76">
        <f t="shared" ca="1" si="61"/>
        <v>1.0090596596129187</v>
      </c>
      <c r="BC59" s="76">
        <f t="shared" ca="1" si="61"/>
        <v>1.0090596596129187</v>
      </c>
      <c r="BD59" s="76">
        <f t="shared" ca="1" si="61"/>
        <v>1.0090596596129187</v>
      </c>
      <c r="BE59" s="76">
        <f t="shared" ca="1" si="61"/>
        <v>1.0090596596129187</v>
      </c>
      <c r="BF59" s="76">
        <f t="shared" ca="1" si="61"/>
        <v>1.0090596596129187</v>
      </c>
      <c r="BG59" s="76">
        <f t="shared" ca="1" si="61"/>
        <v>1.0090596596129187</v>
      </c>
      <c r="BH59" s="76">
        <f t="shared" ca="1" si="61"/>
        <v>1.0090596596129187</v>
      </c>
      <c r="BI59" s="76">
        <f t="shared" ca="1" si="61"/>
        <v>1.0090596596129187</v>
      </c>
      <c r="BJ59" s="76">
        <f t="shared" ca="1" si="61"/>
        <v>1.0090596596129187</v>
      </c>
      <c r="BK59" s="76">
        <f t="shared" ca="1" si="61"/>
        <v>1.0090596596129187</v>
      </c>
      <c r="BL59" s="76">
        <f t="shared" ca="1" si="57"/>
        <v>0.11430000000000118</v>
      </c>
      <c r="BM59" s="77">
        <f t="shared" ca="1" si="59"/>
        <v>400.14407937295533</v>
      </c>
      <c r="BN59" s="21"/>
      <c r="BO59" s="70">
        <f t="shared" si="45"/>
        <v>56</v>
      </c>
      <c r="BP59" s="171">
        <f t="shared" ca="1" si="46"/>
        <v>0.1045</v>
      </c>
      <c r="BQ59" s="172">
        <f t="shared" ca="1" si="31"/>
        <v>8.3171253540881285E-3</v>
      </c>
      <c r="BR59" s="172">
        <f t="shared" ca="1" si="50"/>
        <v>0.62019031525645185</v>
      </c>
    </row>
    <row r="60" spans="2:70">
      <c r="E60">
        <f t="shared" si="32"/>
        <v>57</v>
      </c>
      <c r="F60" s="64">
        <f t="shared" si="33"/>
        <v>44.666666666666799</v>
      </c>
      <c r="G60" s="55">
        <f t="shared" si="14"/>
        <v>3.747715311354094E-4</v>
      </c>
      <c r="H60" s="78">
        <f t="shared" si="49"/>
        <v>0.98276869947135936</v>
      </c>
      <c r="I60" s="79">
        <f t="shared" ca="1" si="15"/>
        <v>320947.36170532159</v>
      </c>
      <c r="J60" s="79">
        <f t="shared" ca="1" si="16"/>
        <v>2669.3594393670232</v>
      </c>
      <c r="K60" s="80">
        <f t="shared" ca="1" si="17"/>
        <v>-19.655373989427186</v>
      </c>
      <c r="L60" s="80">
        <f t="shared" ca="1" si="18"/>
        <v>-133.72806737721734</v>
      </c>
      <c r="M60" s="80">
        <f t="shared" ca="1" si="19"/>
        <v>0</v>
      </c>
      <c r="N60" s="80">
        <f t="shared" ca="1" si="20"/>
        <v>0</v>
      </c>
      <c r="O60" s="81">
        <f t="shared" ca="1" si="2"/>
        <v>-1808.5112922709279</v>
      </c>
      <c r="P60" s="79">
        <f t="shared" ca="1" si="3"/>
        <v>321654.82641105104</v>
      </c>
      <c r="Q60" s="35"/>
      <c r="R60">
        <f t="shared" ca="1" si="21"/>
        <v>57</v>
      </c>
      <c r="S60" s="78">
        <f t="shared" ca="1" si="34"/>
        <v>44.666666666666799</v>
      </c>
      <c r="T60" s="55">
        <f t="shared" ca="1" si="22"/>
        <v>0</v>
      </c>
      <c r="U60" s="78">
        <f t="shared" ca="1" si="35"/>
        <v>1</v>
      </c>
      <c r="V60" s="79">
        <f t="shared" ca="1" si="36"/>
        <v>320937.20908053155</v>
      </c>
      <c r="W60" s="79">
        <f t="shared" ca="1" si="4"/>
        <v>2669.2749987139719</v>
      </c>
      <c r="X60" s="80">
        <f t="shared" ca="1" si="5"/>
        <v>-20</v>
      </c>
      <c r="Y60" s="80">
        <f t="shared" ca="1" si="23"/>
        <v>-133.72383711688815</v>
      </c>
      <c r="Z60" s="80">
        <f t="shared" ca="1" si="6"/>
        <v>0</v>
      </c>
      <c r="AA60" s="80">
        <f t="shared" ca="1" si="24"/>
        <v>0</v>
      </c>
      <c r="AB60" s="81">
        <f t="shared" ca="1" si="7"/>
        <v>-1808.5112922709279</v>
      </c>
      <c r="AC60" s="79">
        <f t="shared" ca="1" si="8"/>
        <v>321644.24894985772</v>
      </c>
      <c r="AD60" s="35"/>
      <c r="AE60" s="55">
        <f t="shared" ca="1" si="37"/>
        <v>3.747715311354094E-4</v>
      </c>
      <c r="AF60" s="78">
        <f t="shared" ca="1" si="38"/>
        <v>0.98251067802021796</v>
      </c>
      <c r="AG60" s="21"/>
      <c r="AH60" s="21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39"/>
        <v>96</v>
      </c>
      <c r="AN60" s="66">
        <f t="shared" si="40"/>
        <v>0.36477100000000007</v>
      </c>
      <c r="AO60" s="67">
        <f t="shared" si="41"/>
        <v>5.7739284909686089E-3</v>
      </c>
      <c r="AP60" s="68">
        <f t="shared" ca="1" si="58"/>
        <v>1.4429623699584978E-5</v>
      </c>
      <c r="AR60" s="69">
        <f t="shared" si="26"/>
        <v>5</v>
      </c>
      <c r="AS60" s="70">
        <f t="shared" si="42"/>
        <v>57</v>
      </c>
      <c r="AT60" s="71">
        <f t="shared" ca="1" si="43"/>
        <v>0.61249545804777561</v>
      </c>
      <c r="AU60" s="72">
        <f t="shared" ca="1" si="27"/>
        <v>8.3171253540881285E-3</v>
      </c>
      <c r="AV60" s="73">
        <f t="shared" ca="1" si="28"/>
        <v>1.0083171253540881</v>
      </c>
      <c r="AW60" s="74">
        <f ca="1">PRODUCT(AV$4:AV60)</f>
        <v>1.6258188826072597</v>
      </c>
      <c r="AY60" s="75">
        <f t="shared" si="44"/>
        <v>57</v>
      </c>
      <c r="AZ60" s="76">
        <f t="shared" ca="1" si="61"/>
        <v>1.0090596596129187</v>
      </c>
      <c r="BA60" s="76">
        <f t="shared" ca="1" si="61"/>
        <v>1.0090596596129187</v>
      </c>
      <c r="BB60" s="76">
        <f t="shared" ca="1" si="61"/>
        <v>1.0090596596129187</v>
      </c>
      <c r="BC60" s="76">
        <f t="shared" ca="1" si="61"/>
        <v>1.0090596596129187</v>
      </c>
      <c r="BD60" s="76">
        <f t="shared" ca="1" si="61"/>
        <v>1.0090596596129187</v>
      </c>
      <c r="BE60" s="76">
        <f t="shared" ca="1" si="61"/>
        <v>1.0090596596129187</v>
      </c>
      <c r="BF60" s="76">
        <f t="shared" ca="1" si="61"/>
        <v>1.0090596596129187</v>
      </c>
      <c r="BG60" s="76">
        <f t="shared" ca="1" si="61"/>
        <v>1.0090596596129187</v>
      </c>
      <c r="BH60" s="76">
        <f t="shared" ca="1" si="61"/>
        <v>1.0090596596129187</v>
      </c>
      <c r="BI60" s="76">
        <f t="shared" ca="1" si="61"/>
        <v>1.0090596596129187</v>
      </c>
      <c r="BJ60" s="76">
        <f t="shared" ca="1" si="61"/>
        <v>1.0090596596129187</v>
      </c>
      <c r="BK60" s="76">
        <f t="shared" ca="1" si="61"/>
        <v>1.0090596596129187</v>
      </c>
      <c r="BL60" s="76">
        <f t="shared" ca="1" si="57"/>
        <v>0.11430000000000118</v>
      </c>
      <c r="BM60" s="77">
        <f t="shared" ca="1" si="59"/>
        <v>445.88054764528459</v>
      </c>
      <c r="BN60" s="21"/>
      <c r="BO60" s="70">
        <f t="shared" si="45"/>
        <v>57</v>
      </c>
      <c r="BP60" s="171">
        <f t="shared" ca="1" si="46"/>
        <v>0.1045</v>
      </c>
      <c r="BQ60" s="172">
        <f t="shared" ca="1" si="31"/>
        <v>8.3171253540881285E-3</v>
      </c>
      <c r="BR60" s="172">
        <f t="shared" ca="1" si="50"/>
        <v>0.61507466218890339</v>
      </c>
    </row>
    <row r="61" spans="2:70">
      <c r="E61">
        <f t="shared" si="32"/>
        <v>58</v>
      </c>
      <c r="F61" s="64">
        <f t="shared" si="33"/>
        <v>44.750000000000135</v>
      </c>
      <c r="G61" s="55">
        <f t="shared" si="14"/>
        <v>3.747715311354094E-4</v>
      </c>
      <c r="H61" s="78">
        <f t="shared" si="49"/>
        <v>0.98240038574110655</v>
      </c>
      <c r="I61" s="79">
        <f t="shared" ca="1" si="15"/>
        <v>321534.2793392599</v>
      </c>
      <c r="J61" s="79">
        <f t="shared" ca="1" si="16"/>
        <v>2674.2409069010132</v>
      </c>
      <c r="K61" s="80">
        <f t="shared" ca="1" si="17"/>
        <v>-19.648007714822132</v>
      </c>
      <c r="L61" s="80">
        <f t="shared" ca="1" si="18"/>
        <v>-133.97261639135829</v>
      </c>
      <c r="M61" s="80">
        <f t="shared" ca="1" si="19"/>
        <v>0</v>
      </c>
      <c r="N61" s="80">
        <f t="shared" ca="1" si="20"/>
        <v>0</v>
      </c>
      <c r="O61" s="81">
        <f t="shared" ca="1" si="2"/>
        <v>-1808.5112922709279</v>
      </c>
      <c r="P61" s="79">
        <f t="shared" ca="1" si="3"/>
        <v>322246.3883297838</v>
      </c>
      <c r="Q61" s="35"/>
      <c r="R61">
        <f t="shared" ca="1" si="21"/>
        <v>58</v>
      </c>
      <c r="S61" s="78">
        <f t="shared" ca="1" si="34"/>
        <v>44.750000000000135</v>
      </c>
      <c r="T61" s="55">
        <f t="shared" ca="1" si="22"/>
        <v>0</v>
      </c>
      <c r="U61" s="78">
        <f t="shared" ca="1" si="35"/>
        <v>1</v>
      </c>
      <c r="V61" s="79">
        <f t="shared" ca="1" si="36"/>
        <v>321523.70584219787</v>
      </c>
      <c r="W61" s="79">
        <f t="shared" ca="1" si="4"/>
        <v>2674.1529658005174</v>
      </c>
      <c r="X61" s="80">
        <f t="shared" ca="1" si="5"/>
        <v>-20</v>
      </c>
      <c r="Y61" s="80">
        <f t="shared" ca="1" si="23"/>
        <v>-133.96821076758246</v>
      </c>
      <c r="Z61" s="80">
        <f t="shared" ca="1" si="6"/>
        <v>0</v>
      </c>
      <c r="AA61" s="80">
        <f t="shared" ca="1" si="24"/>
        <v>0</v>
      </c>
      <c r="AB61" s="81">
        <f t="shared" ca="1" si="7"/>
        <v>-1808.5112922709279</v>
      </c>
      <c r="AC61" s="79">
        <f t="shared" ca="1" si="8"/>
        <v>322235.3793049599</v>
      </c>
      <c r="AD61" s="35"/>
      <c r="AE61" s="55">
        <f t="shared" ca="1" si="37"/>
        <v>3.747715311354094E-4</v>
      </c>
      <c r="AF61" s="78">
        <f t="shared" ca="1" si="38"/>
        <v>0.98214246098905944</v>
      </c>
      <c r="AG61" s="21"/>
      <c r="AH61" s="21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39"/>
        <v>97</v>
      </c>
      <c r="AN61" s="66">
        <f t="shared" si="40"/>
        <v>0.39238100000000004</v>
      </c>
      <c r="AO61" s="67">
        <f t="shared" si="41"/>
        <v>3.5083486557538545E-3</v>
      </c>
      <c r="AP61" s="68">
        <f t="shared" ca="1" si="58"/>
        <v>7.8683599773114192E-6</v>
      </c>
      <c r="AR61" s="69">
        <f t="shared" si="26"/>
        <v>5</v>
      </c>
      <c r="AS61" s="70">
        <f t="shared" si="42"/>
        <v>58</v>
      </c>
      <c r="AT61" s="71">
        <f t="shared" ca="1" si="43"/>
        <v>0.6074012565443826</v>
      </c>
      <c r="AU61" s="72">
        <f t="shared" ca="1" si="27"/>
        <v>8.3171253540881285E-3</v>
      </c>
      <c r="AV61" s="73">
        <f t="shared" ca="1" si="28"/>
        <v>1.0083171253540881</v>
      </c>
      <c r="AW61" s="74">
        <f ca="1">PRODUCT(AV$4:AV61)</f>
        <v>1.6393410220569478</v>
      </c>
      <c r="AY61" s="75">
        <f t="shared" si="44"/>
        <v>58</v>
      </c>
      <c r="AZ61" s="76">
        <f t="shared" ca="1" si="61"/>
        <v>1.0090596596129187</v>
      </c>
      <c r="BA61" s="76">
        <f t="shared" ca="1" si="61"/>
        <v>1.0090596596129187</v>
      </c>
      <c r="BB61" s="76">
        <f t="shared" ca="1" si="61"/>
        <v>1.0090596596129187</v>
      </c>
      <c r="BC61" s="76">
        <f t="shared" ca="1" si="61"/>
        <v>1.0090596596129187</v>
      </c>
      <c r="BD61" s="76">
        <f t="shared" ca="1" si="61"/>
        <v>1.0090596596129187</v>
      </c>
      <c r="BE61" s="76">
        <f t="shared" ca="1" si="61"/>
        <v>1.0090596596129187</v>
      </c>
      <c r="BF61" s="76">
        <f t="shared" ca="1" si="61"/>
        <v>1.0090596596129187</v>
      </c>
      <c r="BG61" s="76">
        <f t="shared" ca="1" si="61"/>
        <v>1.0090596596129187</v>
      </c>
      <c r="BH61" s="76">
        <f t="shared" ca="1" si="61"/>
        <v>1.0090596596129187</v>
      </c>
      <c r="BI61" s="76">
        <f t="shared" ca="1" si="61"/>
        <v>1.0090596596129187</v>
      </c>
      <c r="BJ61" s="76">
        <f t="shared" ca="1" si="61"/>
        <v>1.0090596596129187</v>
      </c>
      <c r="BK61" s="76">
        <f t="shared" ca="1" si="61"/>
        <v>1.0090596596129187</v>
      </c>
      <c r="BL61" s="76">
        <f t="shared" ca="1" si="57"/>
        <v>0.11430000000000118</v>
      </c>
      <c r="BM61" s="77">
        <f t="shared" ca="1" si="59"/>
        <v>496.84469424114116</v>
      </c>
      <c r="BN61" s="21"/>
      <c r="BO61" s="70">
        <f t="shared" si="45"/>
        <v>58</v>
      </c>
      <c r="BP61" s="171">
        <f t="shared" ca="1" si="46"/>
        <v>0.1045</v>
      </c>
      <c r="BQ61" s="172">
        <f t="shared" ca="1" si="31"/>
        <v>8.3171253540881285E-3</v>
      </c>
      <c r="BR61" s="172">
        <f t="shared" ca="1" si="50"/>
        <v>0.61000120569499328</v>
      </c>
    </row>
    <row r="62" spans="2:70">
      <c r="E62">
        <f t="shared" si="32"/>
        <v>59</v>
      </c>
      <c r="F62" s="64">
        <f t="shared" si="33"/>
        <v>44.833333333333471</v>
      </c>
      <c r="G62" s="55">
        <f t="shared" si="14"/>
        <v>3.747715311354094E-4</v>
      </c>
      <c r="H62" s="78">
        <f t="shared" si="49"/>
        <v>0.98203221004435437</v>
      </c>
      <c r="I62" s="79">
        <f t="shared" ca="1" si="15"/>
        <v>322125.6195574266</v>
      </c>
      <c r="J62" s="79">
        <f t="shared" ca="1" si="16"/>
        <v>2679.1591576224196</v>
      </c>
      <c r="K62" s="80">
        <f t="shared" ca="1" si="17"/>
        <v>-19.640644200887088</v>
      </c>
      <c r="L62" s="80">
        <f t="shared" ca="1" si="18"/>
        <v>-134.21900814892777</v>
      </c>
      <c r="M62" s="80">
        <f t="shared" ca="1" si="19"/>
        <v>0</v>
      </c>
      <c r="N62" s="80">
        <f t="shared" ca="1" si="20"/>
        <v>0</v>
      </c>
      <c r="O62" s="81">
        <f t="shared" ca="1" si="2"/>
        <v>-1808.5112922709279</v>
      </c>
      <c r="P62" s="79">
        <f t="shared" ca="1" si="3"/>
        <v>322842.40777042828</v>
      </c>
      <c r="Q62" s="35"/>
      <c r="R62">
        <f t="shared" ca="1" si="21"/>
        <v>59</v>
      </c>
      <c r="S62" s="78">
        <f t="shared" ca="1" si="34"/>
        <v>44.833333333333471</v>
      </c>
      <c r="T62" s="55">
        <f t="shared" ca="1" si="22"/>
        <v>0</v>
      </c>
      <c r="U62" s="78">
        <f t="shared" ca="1" si="35"/>
        <v>1</v>
      </c>
      <c r="V62" s="79">
        <f t="shared" ca="1" si="36"/>
        <v>322114.61465847178</v>
      </c>
      <c r="W62" s="79">
        <f t="shared" ca="1" si="4"/>
        <v>2679.0676284983033</v>
      </c>
      <c r="X62" s="80">
        <f t="shared" ca="1" si="5"/>
        <v>-20</v>
      </c>
      <c r="Y62" s="80">
        <f t="shared" ca="1" si="23"/>
        <v>-134.21442277436324</v>
      </c>
      <c r="Z62" s="80">
        <f t="shared" ca="1" si="6"/>
        <v>0</v>
      </c>
      <c r="AA62" s="80">
        <f t="shared" ca="1" si="24"/>
        <v>0</v>
      </c>
      <c r="AB62" s="81">
        <f t="shared" ca="1" si="7"/>
        <v>-1808.5112922709279</v>
      </c>
      <c r="AC62" s="79">
        <f t="shared" ca="1" si="8"/>
        <v>322830.95657192479</v>
      </c>
      <c r="AD62" s="35"/>
      <c r="AE62" s="55">
        <f t="shared" ca="1" si="37"/>
        <v>3.747715311354094E-4</v>
      </c>
      <c r="AF62" s="78">
        <f t="shared" ca="1" si="38"/>
        <v>0.98177438195516142</v>
      </c>
      <c r="AG62" s="21"/>
      <c r="AH62" s="21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39"/>
        <v>98</v>
      </c>
      <c r="AN62" s="66">
        <f t="shared" si="40"/>
        <v>0.42142100000000005</v>
      </c>
      <c r="AO62" s="67">
        <f t="shared" si="41"/>
        <v>2.0298568568974094E-3</v>
      </c>
      <c r="AP62" s="68">
        <f t="shared" ca="1" si="58"/>
        <v>4.085495689951412E-6</v>
      </c>
      <c r="AR62" s="69">
        <f t="shared" si="26"/>
        <v>5</v>
      </c>
      <c r="AS62" s="70">
        <f t="shared" si="42"/>
        <v>59</v>
      </c>
      <c r="AT62" s="71">
        <f t="shared" ca="1" si="43"/>
        <v>0.60234942415347237</v>
      </c>
      <c r="AU62" s="72">
        <f t="shared" ca="1" si="27"/>
        <v>8.3171253540881285E-3</v>
      </c>
      <c r="AV62" s="73">
        <f t="shared" ca="1" si="28"/>
        <v>1.0083171253540881</v>
      </c>
      <c r="AW62" s="74">
        <f ca="1">PRODUCT(AV$4:AV62)</f>
        <v>1.6529756268354943</v>
      </c>
      <c r="AY62" s="75">
        <f t="shared" si="44"/>
        <v>59</v>
      </c>
      <c r="AZ62" s="76">
        <f t="shared" ca="1" si="61"/>
        <v>1.0090596596129187</v>
      </c>
      <c r="BA62" s="76">
        <f t="shared" ca="1" si="61"/>
        <v>1.0090596596129187</v>
      </c>
      <c r="BB62" s="76">
        <f t="shared" ca="1" si="61"/>
        <v>1.0090596596129187</v>
      </c>
      <c r="BC62" s="76">
        <f t="shared" ca="1" si="61"/>
        <v>1.0090596596129187</v>
      </c>
      <c r="BD62" s="76">
        <f t="shared" ca="1" si="61"/>
        <v>1.0090596596129187</v>
      </c>
      <c r="BE62" s="76">
        <f t="shared" ca="1" si="61"/>
        <v>1.0090596596129187</v>
      </c>
      <c r="BF62" s="76">
        <f t="shared" ca="1" si="61"/>
        <v>1.0090596596129187</v>
      </c>
      <c r="BG62" s="76">
        <f t="shared" ca="1" si="61"/>
        <v>1.0090596596129187</v>
      </c>
      <c r="BH62" s="76">
        <f t="shared" ca="1" si="61"/>
        <v>1.0090596596129187</v>
      </c>
      <c r="BI62" s="76">
        <f t="shared" ca="1" si="61"/>
        <v>1.0090596596129187</v>
      </c>
      <c r="BJ62" s="76">
        <f t="shared" ca="1" si="61"/>
        <v>1.0090596596129187</v>
      </c>
      <c r="BK62" s="76">
        <f t="shared" ca="1" si="61"/>
        <v>1.0090596596129187</v>
      </c>
      <c r="BL62" s="76">
        <f t="shared" ca="1" si="57"/>
        <v>0.11430000000000118</v>
      </c>
      <c r="BM62" s="77">
        <f t="shared" ca="1" si="59"/>
        <v>553.63404279290421</v>
      </c>
      <c r="BN62" s="21"/>
      <c r="BO62" s="70">
        <f t="shared" si="45"/>
        <v>59</v>
      </c>
      <c r="BP62" s="171">
        <f t="shared" ca="1" si="46"/>
        <v>0.1045</v>
      </c>
      <c r="BQ62" s="172">
        <f t="shared" ca="1" si="31"/>
        <v>8.3171253540881285E-3</v>
      </c>
      <c r="BR62" s="172">
        <f t="shared" ca="1" si="50"/>
        <v>0.60496959771538217</v>
      </c>
    </row>
    <row r="63" spans="2:70">
      <c r="E63">
        <f t="shared" si="32"/>
        <v>60</v>
      </c>
      <c r="F63" s="64">
        <f t="shared" si="33"/>
        <v>44.916666666666806</v>
      </c>
      <c r="G63" s="55">
        <f t="shared" si="14"/>
        <v>3.747715311354094E-4</v>
      </c>
      <c r="H63" s="78">
        <f t="shared" si="49"/>
        <v>0.98166417232937175</v>
      </c>
      <c r="I63" s="79">
        <f t="shared" ca="1" si="15"/>
        <v>322721.41562695272</v>
      </c>
      <c r="J63" s="79">
        <f t="shared" ca="1" si="16"/>
        <v>2684.1144682181412</v>
      </c>
      <c r="K63" s="80">
        <f t="shared" ca="1" si="17"/>
        <v>-19.633283446587434</v>
      </c>
      <c r="L63" s="80">
        <f t="shared" ca="1" si="18"/>
        <v>-134.46725651123032</v>
      </c>
      <c r="M63" s="80">
        <f t="shared" ca="1" si="19"/>
        <v>0</v>
      </c>
      <c r="N63" s="80">
        <f t="shared" ca="1" si="20"/>
        <v>0</v>
      </c>
      <c r="O63" s="81">
        <f t="shared" ca="1" si="2"/>
        <v>-1774.8846306150406</v>
      </c>
      <c r="P63" s="79">
        <f t="shared" ca="1" si="3"/>
        <v>323476.54492459795</v>
      </c>
      <c r="Q63" s="35"/>
      <c r="R63">
        <f t="shared" ca="1" si="21"/>
        <v>60</v>
      </c>
      <c r="S63" s="78">
        <f t="shared" ca="1" si="34"/>
        <v>44.916666666666806</v>
      </c>
      <c r="T63" s="55">
        <f t="shared" ca="1" si="22"/>
        <v>3.747715311354094E-4</v>
      </c>
      <c r="U63" s="78">
        <f t="shared" ca="1" si="35"/>
        <v>0.98140644086680662</v>
      </c>
      <c r="V63" s="79">
        <f t="shared" ca="1" si="36"/>
        <v>322709.96872003243</v>
      </c>
      <c r="W63" s="79">
        <f t="shared" ca="1" si="4"/>
        <v>2684.0192628583686</v>
      </c>
      <c r="X63" s="80">
        <f t="shared" ca="1" si="5"/>
        <v>-19.628128817336133</v>
      </c>
      <c r="Y63" s="80">
        <f t="shared" ca="1" si="23"/>
        <v>-134.46248696668019</v>
      </c>
      <c r="Z63" s="80">
        <f t="shared" ca="1" si="6"/>
        <v>0</v>
      </c>
      <c r="AA63" s="80">
        <f t="shared" ca="1" si="24"/>
        <v>0</v>
      </c>
      <c r="AB63" s="81">
        <f t="shared" ca="1" si="7"/>
        <v>-1774.8846306150406</v>
      </c>
      <c r="AC63" s="79">
        <f t="shared" ca="1" si="8"/>
        <v>323465.01273649168</v>
      </c>
      <c r="AD63" s="35"/>
      <c r="AE63" s="55">
        <f t="shared" ca="1" si="37"/>
        <v>3.747715311354094E-4</v>
      </c>
      <c r="AF63" s="78">
        <f t="shared" ca="1" si="38"/>
        <v>0.98140644086680662</v>
      </c>
      <c r="AG63" s="21"/>
      <c r="AH63" s="21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39"/>
        <v>99</v>
      </c>
      <c r="AN63" s="66">
        <f t="shared" si="40"/>
        <v>0.45185800000000004</v>
      </c>
      <c r="AO63" s="67">
        <f t="shared" si="41"/>
        <v>1.1126497972534595E-3</v>
      </c>
      <c r="AP63" s="68">
        <f t="shared" ca="1" si="58"/>
        <v>2.0097207022178441E-6</v>
      </c>
      <c r="AR63" s="69">
        <f t="shared" si="26"/>
        <v>5</v>
      </c>
      <c r="AS63" s="70">
        <f t="shared" si="42"/>
        <v>60</v>
      </c>
      <c r="AT63" s="71">
        <f t="shared" ca="1" si="43"/>
        <v>0.59733960848582512</v>
      </c>
      <c r="AU63" s="72">
        <f t="shared" ca="1" si="27"/>
        <v>8.3171253540881285E-3</v>
      </c>
      <c r="AV63" s="73">
        <f t="shared" ca="1" si="28"/>
        <v>1.0083171253540881</v>
      </c>
      <c r="AW63" s="74">
        <f ca="1">PRODUCT(AV$4:AV63)</f>
        <v>1.6667236323311374</v>
      </c>
      <c r="AY63" s="75">
        <f t="shared" si="44"/>
        <v>60</v>
      </c>
      <c r="AZ63" s="76">
        <f t="shared" ca="1" si="61"/>
        <v>1.0090596596129187</v>
      </c>
      <c r="BA63" s="76">
        <f t="shared" ca="1" si="61"/>
        <v>1.0090596596129187</v>
      </c>
      <c r="BB63" s="76">
        <f t="shared" ca="1" si="61"/>
        <v>1.0090596596129187</v>
      </c>
      <c r="BC63" s="76">
        <f t="shared" ca="1" si="61"/>
        <v>1.0090596596129187</v>
      </c>
      <c r="BD63" s="76">
        <f t="shared" ca="1" si="61"/>
        <v>1.0090596596129187</v>
      </c>
      <c r="BE63" s="76">
        <f t="shared" ca="1" si="61"/>
        <v>1.0090596596129187</v>
      </c>
      <c r="BF63" s="76">
        <f t="shared" ca="1" si="61"/>
        <v>1.0090596596129187</v>
      </c>
      <c r="BG63" s="76">
        <f t="shared" ca="1" si="61"/>
        <v>1.0090596596129187</v>
      </c>
      <c r="BH63" s="76">
        <f t="shared" ca="1" si="61"/>
        <v>1.0090596596129187</v>
      </c>
      <c r="BI63" s="76">
        <f t="shared" ca="1" si="61"/>
        <v>1.0090596596129187</v>
      </c>
      <c r="BJ63" s="76">
        <f t="shared" ca="1" si="61"/>
        <v>1.0090596596129187</v>
      </c>
      <c r="BK63" s="76">
        <f t="shared" ca="1" si="61"/>
        <v>1.0090596596129187</v>
      </c>
      <c r="BL63" s="76">
        <f t="shared" ca="1" si="57"/>
        <v>0.11430000000000118</v>
      </c>
      <c r="BM63" s="77">
        <f t="shared" ca="1" si="59"/>
        <v>616.91441388413386</v>
      </c>
      <c r="BN63" s="21"/>
      <c r="BO63" s="70">
        <f t="shared" si="45"/>
        <v>60</v>
      </c>
      <c r="BP63" s="171">
        <f t="shared" ca="1" si="46"/>
        <v>0.1045</v>
      </c>
      <c r="BQ63" s="172">
        <f t="shared" ca="1" si="31"/>
        <v>8.3171253540881285E-3</v>
      </c>
      <c r="BR63" s="172">
        <f t="shared" ca="1" si="50"/>
        <v>0.59997949306170573</v>
      </c>
    </row>
    <row r="64" spans="2:70">
      <c r="E64">
        <f t="shared" si="32"/>
        <v>61</v>
      </c>
      <c r="F64" s="64">
        <f t="shared" si="33"/>
        <v>45.000000000000142</v>
      </c>
      <c r="G64" s="55">
        <f t="shared" si="14"/>
        <v>3.747715311354094E-4</v>
      </c>
      <c r="H64" s="78">
        <f t="shared" si="49"/>
        <v>0.98129627254444707</v>
      </c>
      <c r="I64" s="79">
        <f t="shared" ca="1" si="15"/>
        <v>323355.31512457016</v>
      </c>
      <c r="J64" s="79">
        <f t="shared" ca="1" si="16"/>
        <v>2689.3866898017191</v>
      </c>
      <c r="K64" s="80">
        <f t="shared" ca="1" si="17"/>
        <v>-19.625925450888943</v>
      </c>
      <c r="L64" s="80">
        <f t="shared" ca="1" si="18"/>
        <v>-134.73138130190424</v>
      </c>
      <c r="M64" s="80">
        <f t="shared" ca="1" si="19"/>
        <v>-2425.164863434276</v>
      </c>
      <c r="N64" s="80">
        <f t="shared" ca="1" si="20"/>
        <v>0</v>
      </c>
      <c r="O64" s="81">
        <f t="shared" ca="1" si="2"/>
        <v>-1774.2194543844362</v>
      </c>
      <c r="P64" s="79">
        <f t="shared" ca="1" si="3"/>
        <v>321690.96018980042</v>
      </c>
      <c r="Q64" s="35"/>
      <c r="R64">
        <f t="shared" ca="1" si="21"/>
        <v>61</v>
      </c>
      <c r="S64" s="78">
        <f t="shared" ca="1" si="34"/>
        <v>45.000000000000142</v>
      </c>
      <c r="T64" s="55">
        <f t="shared" ca="1" si="22"/>
        <v>3.747715311354094E-4</v>
      </c>
      <c r="U64" s="78">
        <f t="shared" ca="1" si="35"/>
        <v>0.98103863767229682</v>
      </c>
      <c r="V64" s="79">
        <f t="shared" ca="1" si="36"/>
        <v>323343.78725839971</v>
      </c>
      <c r="W64" s="79">
        <f t="shared" ca="1" si="4"/>
        <v>2689.2908110937142</v>
      </c>
      <c r="X64" s="80">
        <f t="shared" ca="1" si="5"/>
        <v>-19.620772753445937</v>
      </c>
      <c r="Y64" s="80">
        <f t="shared" ca="1" si="23"/>
        <v>-134.72657802433321</v>
      </c>
      <c r="Z64" s="80">
        <f t="shared" ca="1" si="6"/>
        <v>-2425.0784044379975</v>
      </c>
      <c r="AA64" s="80">
        <f t="shared" ca="1" si="24"/>
        <v>0</v>
      </c>
      <c r="AB64" s="81">
        <f t="shared" ca="1" si="7"/>
        <v>-1774.2194543844362</v>
      </c>
      <c r="AC64" s="79">
        <f t="shared" ca="1" si="8"/>
        <v>321679.43285989325</v>
      </c>
      <c r="AD64" s="35"/>
      <c r="AE64" s="55">
        <f t="shared" ca="1" si="37"/>
        <v>3.747715311354094E-4</v>
      </c>
      <c r="AF64" s="78">
        <f t="shared" ca="1" si="38"/>
        <v>0.98103863767229682</v>
      </c>
      <c r="AG64" s="21"/>
      <c r="AH64" s="21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39"/>
        <v>100</v>
      </c>
      <c r="AN64" s="66">
        <f t="shared" si="40"/>
        <v>0.48362600000000006</v>
      </c>
      <c r="AO64" s="67">
        <f t="shared" si="41"/>
        <v>5.7454342640695776E-4</v>
      </c>
      <c r="AP64" s="68">
        <f t="shared" ca="1" si="58"/>
        <v>9.3131788377190679E-7</v>
      </c>
      <c r="AR64" s="69">
        <f t="shared" si="26"/>
        <v>6</v>
      </c>
      <c r="AS64" s="70">
        <f t="shared" si="42"/>
        <v>61</v>
      </c>
      <c r="AT64" s="71">
        <f t="shared" ca="1" si="43"/>
        <v>0.59237146008308661</v>
      </c>
      <c r="AU64" s="72">
        <f t="shared" ca="1" si="27"/>
        <v>8.3171253540881285E-3</v>
      </c>
      <c r="AV64" s="73">
        <f t="shared" ca="1" si="28"/>
        <v>1.0083171253540881</v>
      </c>
      <c r="AW64" s="74">
        <f ca="1">PRODUCT(AV$4:AV64)</f>
        <v>1.6805859817118565</v>
      </c>
      <c r="AY64" s="75">
        <f t="shared" si="44"/>
        <v>61</v>
      </c>
      <c r="AZ64" s="76">
        <f t="shared" ca="1" si="61"/>
        <v>1.0090596596129187</v>
      </c>
      <c r="BA64" s="76">
        <f t="shared" ca="1" si="61"/>
        <v>1.0090596596129187</v>
      </c>
      <c r="BB64" s="76">
        <f t="shared" ca="1" si="61"/>
        <v>1.0090596596129187</v>
      </c>
      <c r="BC64" s="76">
        <f t="shared" ca="1" si="61"/>
        <v>1.0090596596129187</v>
      </c>
      <c r="BD64" s="76">
        <f t="shared" ca="1" si="61"/>
        <v>1.0090596596129187</v>
      </c>
      <c r="BE64" s="76">
        <f t="shared" ca="1" si="61"/>
        <v>1.0090596596129187</v>
      </c>
      <c r="BF64" s="76">
        <f t="shared" ca="1" si="61"/>
        <v>1.0090596596129187</v>
      </c>
      <c r="BG64" s="76">
        <f t="shared" ca="1" si="61"/>
        <v>1.0090596596129187</v>
      </c>
      <c r="BH64" s="76">
        <f t="shared" ca="1" si="61"/>
        <v>1.0090596596129187</v>
      </c>
      <c r="BI64" s="76">
        <f t="shared" ca="1" si="61"/>
        <v>1.0090596596129187</v>
      </c>
      <c r="BJ64" s="76">
        <f t="shared" ca="1" si="61"/>
        <v>1.0090596596129187</v>
      </c>
      <c r="BK64" s="76">
        <f t="shared" ca="1" si="61"/>
        <v>1.0090596596129187</v>
      </c>
      <c r="BL64" s="76">
        <f t="shared" ca="1" si="57"/>
        <v>0.11430000000000118</v>
      </c>
      <c r="BM64" s="77">
        <f t="shared" ca="1" si="59"/>
        <v>687.42773139109113</v>
      </c>
      <c r="BN64" s="21"/>
      <c r="BO64" s="70">
        <f t="shared" si="45"/>
        <v>61</v>
      </c>
      <c r="BP64" s="171">
        <f t="shared" ca="1" si="46"/>
        <v>0.1045</v>
      </c>
      <c r="BQ64" s="172">
        <f t="shared" ca="1" si="31"/>
        <v>8.3171253540881285E-3</v>
      </c>
      <c r="BR64" s="172">
        <f t="shared" ca="1" si="50"/>
        <v>0.59503054939289313</v>
      </c>
    </row>
    <row r="65" spans="5:70">
      <c r="E65">
        <f t="shared" si="32"/>
        <v>62</v>
      </c>
      <c r="F65" s="64">
        <f t="shared" si="33"/>
        <v>45.083333333333478</v>
      </c>
      <c r="G65" s="55">
        <f t="shared" si="14"/>
        <v>3.747715311354094E-4</v>
      </c>
      <c r="H65" s="78">
        <f t="shared" si="49"/>
        <v>0.98092851063788811</v>
      </c>
      <c r="I65" s="79">
        <f t="shared" ca="1" si="15"/>
        <v>321570.39957609767</v>
      </c>
      <c r="J65" s="79">
        <f t="shared" ca="1" si="16"/>
        <v>2674.5413234386124</v>
      </c>
      <c r="K65" s="80">
        <f t="shared" ca="1" si="17"/>
        <v>-19.618570212757763</v>
      </c>
      <c r="L65" s="80">
        <f t="shared" ca="1" si="18"/>
        <v>-133.98766649004071</v>
      </c>
      <c r="M65" s="80">
        <f t="shared" ca="1" si="19"/>
        <v>0</v>
      </c>
      <c r="N65" s="80">
        <f t="shared" ca="1" si="20"/>
        <v>0</v>
      </c>
      <c r="O65" s="81">
        <f t="shared" ca="1" si="2"/>
        <v>-1773.5545274429462</v>
      </c>
      <c r="P65" s="79">
        <f t="shared" ca="1" si="3"/>
        <v>322317.78013539058</v>
      </c>
      <c r="Q65" s="35"/>
      <c r="R65">
        <f t="shared" ca="1" si="21"/>
        <v>62</v>
      </c>
      <c r="S65" s="78">
        <f t="shared" ca="1" si="34"/>
        <v>45.083333333333478</v>
      </c>
      <c r="T65" s="55">
        <f t="shared" ca="1" si="22"/>
        <v>3.747715311354094E-4</v>
      </c>
      <c r="U65" s="78">
        <f t="shared" ca="1" si="35"/>
        <v>0.98067097231995337</v>
      </c>
      <c r="V65" s="79">
        <f t="shared" ca="1" si="36"/>
        <v>321558.87656630558</v>
      </c>
      <c r="W65" s="79">
        <f t="shared" ca="1" si="4"/>
        <v>2674.4454851217151</v>
      </c>
      <c r="X65" s="80">
        <f t="shared" ca="1" si="5"/>
        <v>-19.613419446399067</v>
      </c>
      <c r="Y65" s="80">
        <f t="shared" ca="1" si="23"/>
        <v>-133.98286523596067</v>
      </c>
      <c r="Z65" s="80">
        <f t="shared" ca="1" si="6"/>
        <v>0</v>
      </c>
      <c r="AA65" s="80">
        <f t="shared" ca="1" si="24"/>
        <v>0</v>
      </c>
      <c r="AB65" s="81">
        <f t="shared" ca="1" si="7"/>
        <v>-1773.5545274429462</v>
      </c>
      <c r="AC65" s="79">
        <f t="shared" ca="1" si="8"/>
        <v>322306.17123930197</v>
      </c>
      <c r="AD65" s="35"/>
      <c r="AE65" s="55">
        <f t="shared" ca="1" si="37"/>
        <v>3.747715311354094E-4</v>
      </c>
      <c r="AF65" s="78">
        <f t="shared" ca="1" si="38"/>
        <v>0.98067097231995337</v>
      </c>
      <c r="AG65" s="21"/>
      <c r="AH65" s="21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39"/>
        <v>101</v>
      </c>
      <c r="AN65" s="66">
        <f t="shared" si="40"/>
        <v>0.51662600000000003</v>
      </c>
      <c r="AO65" s="67">
        <f t="shared" si="41"/>
        <v>2.7771935419603676E-4</v>
      </c>
      <c r="AP65" s="68">
        <f t="shared" ca="1" si="58"/>
        <v>4.0399789172607118E-7</v>
      </c>
      <c r="AR65" s="69">
        <f t="shared" si="26"/>
        <v>6</v>
      </c>
      <c r="AS65" s="70">
        <f t="shared" si="42"/>
        <v>62</v>
      </c>
      <c r="AT65" s="71">
        <f t="shared" ca="1" si="43"/>
        <v>0.5874446323933914</v>
      </c>
      <c r="AU65" s="72">
        <f t="shared" ca="1" si="27"/>
        <v>8.3171253540881285E-3</v>
      </c>
      <c r="AV65" s="73">
        <f t="shared" ca="1" si="28"/>
        <v>1.0083171253540881</v>
      </c>
      <c r="AW65" s="74">
        <f ca="1">PRODUCT(AV$4:AV65)</f>
        <v>1.6945636259900771</v>
      </c>
      <c r="AY65" s="75">
        <f t="shared" si="44"/>
        <v>62</v>
      </c>
      <c r="AZ65" s="76">
        <f t="shared" ref="AZ65:BK74" ca="1" si="62">OFFSET($AV$3,($AY65*12-12)+AZ$3,0)</f>
        <v>1.0090596596129187</v>
      </c>
      <c r="BA65" s="76">
        <f t="shared" ca="1" si="62"/>
        <v>1.0090596596129187</v>
      </c>
      <c r="BB65" s="76">
        <f t="shared" ca="1" si="62"/>
        <v>1.0090596596129187</v>
      </c>
      <c r="BC65" s="76">
        <f t="shared" ca="1" si="62"/>
        <v>1.0090596596129187</v>
      </c>
      <c r="BD65" s="76">
        <f t="shared" ca="1" si="62"/>
        <v>1.0090596596129187</v>
      </c>
      <c r="BE65" s="76">
        <f t="shared" ca="1" si="62"/>
        <v>1.0090596596129187</v>
      </c>
      <c r="BF65" s="76">
        <f t="shared" ca="1" si="62"/>
        <v>1.0090596596129187</v>
      </c>
      <c r="BG65" s="76">
        <f t="shared" ca="1" si="62"/>
        <v>1.0090596596129187</v>
      </c>
      <c r="BH65" s="76">
        <f t="shared" ca="1" si="62"/>
        <v>1.0090596596129187</v>
      </c>
      <c r="BI65" s="76">
        <f t="shared" ca="1" si="62"/>
        <v>1.0090596596129187</v>
      </c>
      <c r="BJ65" s="76">
        <f t="shared" ca="1" si="62"/>
        <v>1.0090596596129187</v>
      </c>
      <c r="BK65" s="76">
        <f t="shared" ca="1" si="62"/>
        <v>1.0090596596129187</v>
      </c>
      <c r="BL65" s="76">
        <f t="shared" ca="1" si="57"/>
        <v>0.11430000000000118</v>
      </c>
      <c r="BM65" s="77">
        <f t="shared" ca="1" si="59"/>
        <v>766.00072108909364</v>
      </c>
      <c r="BN65" s="21"/>
      <c r="BO65" s="70">
        <f t="shared" si="45"/>
        <v>62</v>
      </c>
      <c r="BP65" s="171">
        <f t="shared" ca="1" si="46"/>
        <v>0.1045</v>
      </c>
      <c r="BQ65" s="172">
        <f t="shared" ca="1" si="31"/>
        <v>8.3171253540881285E-3</v>
      </c>
      <c r="BR65" s="172">
        <f t="shared" ca="1" si="50"/>
        <v>0.59012242719168118</v>
      </c>
    </row>
    <row r="66" spans="5:70">
      <c r="E66">
        <f t="shared" si="32"/>
        <v>63</v>
      </c>
      <c r="F66" s="64">
        <f t="shared" si="33"/>
        <v>45.166666666666814</v>
      </c>
      <c r="G66" s="55">
        <f t="shared" si="14"/>
        <v>3.747715311354094E-4</v>
      </c>
      <c r="H66" s="78">
        <f t="shared" si="49"/>
        <v>0.98056088655802198</v>
      </c>
      <c r="I66" s="79">
        <f t="shared" ca="1" si="15"/>
        <v>322196.98460741708</v>
      </c>
      <c r="J66" s="79">
        <f t="shared" ca="1" si="16"/>
        <v>2679.7527096890913</v>
      </c>
      <c r="K66" s="80">
        <f t="shared" ca="1" si="17"/>
        <v>-19.611217731160441</v>
      </c>
      <c r="L66" s="80">
        <f t="shared" ca="1" si="18"/>
        <v>-134.24874358642379</v>
      </c>
      <c r="M66" s="80">
        <f t="shared" ca="1" si="19"/>
        <v>0</v>
      </c>
      <c r="N66" s="80">
        <f t="shared" ca="1" si="20"/>
        <v>0</v>
      </c>
      <c r="O66" s="81">
        <f t="shared" ca="1" si="2"/>
        <v>-1772.8898496971442</v>
      </c>
      <c r="P66" s="79">
        <f t="shared" ca="1" si="3"/>
        <v>322949.98750609148</v>
      </c>
      <c r="Q66" s="35"/>
      <c r="R66">
        <f t="shared" ca="1" si="21"/>
        <v>63</v>
      </c>
      <c r="S66" s="78">
        <f t="shared" ca="1" si="34"/>
        <v>45.166666666666814</v>
      </c>
      <c r="T66" s="55">
        <f t="shared" ca="1" si="22"/>
        <v>3.747715311354094E-4</v>
      </c>
      <c r="U66" s="78">
        <f t="shared" ca="1" si="35"/>
        <v>0.98030344475811693</v>
      </c>
      <c r="V66" s="79">
        <f t="shared" ca="1" si="36"/>
        <v>322185.38006201223</v>
      </c>
      <c r="W66" s="79">
        <f t="shared" ca="1" si="4"/>
        <v>2679.6561932302816</v>
      </c>
      <c r="X66" s="80">
        <f t="shared" ca="1" si="5"/>
        <v>-19.606068895162338</v>
      </c>
      <c r="Y66" s="80">
        <f t="shared" ca="1" si="23"/>
        <v>-134.24390835917177</v>
      </c>
      <c r="Z66" s="80">
        <f t="shared" ca="1" si="6"/>
        <v>0</v>
      </c>
      <c r="AA66" s="80">
        <f t="shared" ca="1" si="24"/>
        <v>0</v>
      </c>
      <c r="AB66" s="81">
        <f t="shared" ca="1" si="7"/>
        <v>-1772.8898496971442</v>
      </c>
      <c r="AC66" s="79">
        <f t="shared" ca="1" si="8"/>
        <v>322938.29642829113</v>
      </c>
      <c r="AD66" s="35"/>
      <c r="AE66" s="55">
        <f t="shared" ca="1" si="37"/>
        <v>3.747715311354094E-4</v>
      </c>
      <c r="AF66" s="78">
        <f t="shared" ca="1" si="38"/>
        <v>0.98030344475811693</v>
      </c>
      <c r="AG66" s="21"/>
      <c r="AH66" s="21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39"/>
        <v>102</v>
      </c>
      <c r="AN66" s="66">
        <f t="shared" si="40"/>
        <v>0.55073700000000003</v>
      </c>
      <c r="AO66" s="67">
        <f t="shared" si="41"/>
        <v>1.2476903022417405E-4</v>
      </c>
      <c r="AP66" s="68">
        <f t="shared" ca="1" si="58"/>
        <v>1.6288369813383262E-7</v>
      </c>
      <c r="AR66" s="69">
        <f t="shared" si="26"/>
        <v>6</v>
      </c>
      <c r="AS66" s="70">
        <f t="shared" si="42"/>
        <v>63</v>
      </c>
      <c r="AT66" s="71">
        <f t="shared" ca="1" si="43"/>
        <v>0.58255878174718934</v>
      </c>
      <c r="AU66" s="72">
        <f t="shared" ca="1" si="27"/>
        <v>8.3171253540881285E-3</v>
      </c>
      <c r="AV66" s="73">
        <f t="shared" ca="1" si="28"/>
        <v>1.0083171253540881</v>
      </c>
      <c r="AW66" s="74">
        <f ca="1">PRODUCT(AV$4:AV66)</f>
        <v>1.7086575240879147</v>
      </c>
      <c r="AY66" s="75">
        <f t="shared" si="44"/>
        <v>63</v>
      </c>
      <c r="AZ66" s="76">
        <f t="shared" ca="1" si="62"/>
        <v>1.0090596596129187</v>
      </c>
      <c r="BA66" s="76">
        <f t="shared" ca="1" si="62"/>
        <v>1.0090596596129187</v>
      </c>
      <c r="BB66" s="76">
        <f t="shared" ca="1" si="62"/>
        <v>1.0090596596129187</v>
      </c>
      <c r="BC66" s="76">
        <f t="shared" ca="1" si="62"/>
        <v>1.0090596596129187</v>
      </c>
      <c r="BD66" s="76">
        <f t="shared" ca="1" si="62"/>
        <v>1.0090596596129187</v>
      </c>
      <c r="BE66" s="76">
        <f t="shared" ca="1" si="62"/>
        <v>1.0090596596129187</v>
      </c>
      <c r="BF66" s="76">
        <f t="shared" ca="1" si="62"/>
        <v>1.0090596596129187</v>
      </c>
      <c r="BG66" s="76">
        <f t="shared" ca="1" si="62"/>
        <v>1.0090596596129187</v>
      </c>
      <c r="BH66" s="76">
        <f t="shared" ca="1" si="62"/>
        <v>1.0090596596129187</v>
      </c>
      <c r="BI66" s="76">
        <f t="shared" ca="1" si="62"/>
        <v>1.0090596596129187</v>
      </c>
      <c r="BJ66" s="76">
        <f t="shared" ca="1" si="62"/>
        <v>1.0090596596129187</v>
      </c>
      <c r="BK66" s="76">
        <f t="shared" ca="1" si="62"/>
        <v>1.0090596596129187</v>
      </c>
      <c r="BL66" s="76">
        <f t="shared" ca="1" si="57"/>
        <v>0.11430000000000118</v>
      </c>
      <c r="BM66" s="77">
        <f t="shared" ca="1" si="59"/>
        <v>853.55460350957799</v>
      </c>
      <c r="BN66" s="21"/>
      <c r="BO66" s="70">
        <f t="shared" si="45"/>
        <v>63</v>
      </c>
      <c r="BP66" s="171">
        <f t="shared" ca="1" si="46"/>
        <v>0.1045</v>
      </c>
      <c r="BQ66" s="172">
        <f t="shared" ca="1" si="31"/>
        <v>8.3171253540881285E-3</v>
      </c>
      <c r="BR66" s="172">
        <f t="shared" ca="1" si="50"/>
        <v>0.58525478974132206</v>
      </c>
    </row>
    <row r="67" spans="5:70">
      <c r="E67">
        <f t="shared" si="32"/>
        <v>64</v>
      </c>
      <c r="F67" s="64">
        <f t="shared" si="33"/>
        <v>45.250000000000149</v>
      </c>
      <c r="G67" s="55">
        <f t="shared" si="14"/>
        <v>3.747715311354094E-4</v>
      </c>
      <c r="H67" s="78">
        <f t="shared" si="49"/>
        <v>0.98019340025319512</v>
      </c>
      <c r="I67" s="79">
        <f t="shared" ca="1" si="15"/>
        <v>322828.95504479366</v>
      </c>
      <c r="J67" s="79">
        <f t="shared" ca="1" si="16"/>
        <v>2685.0088870368299</v>
      </c>
      <c r="K67" s="80">
        <f t="shared" ca="1" si="17"/>
        <v>-19.603868005063902</v>
      </c>
      <c r="L67" s="80">
        <f t="shared" ca="1" si="18"/>
        <v>-134.51206460199737</v>
      </c>
      <c r="M67" s="80">
        <f t="shared" ca="1" si="19"/>
        <v>0</v>
      </c>
      <c r="N67" s="80">
        <f t="shared" ca="1" si="20"/>
        <v>0</v>
      </c>
      <c r="O67" s="81">
        <f t="shared" ca="1" si="2"/>
        <v>-1772.2254210536387</v>
      </c>
      <c r="P67" s="79">
        <f t="shared" ca="1" si="3"/>
        <v>323587.6225781698</v>
      </c>
      <c r="Q67" s="35"/>
      <c r="R67">
        <f t="shared" ca="1" si="21"/>
        <v>64</v>
      </c>
      <c r="S67" s="78">
        <f t="shared" ca="1" si="34"/>
        <v>45.250000000000149</v>
      </c>
      <c r="T67" s="55">
        <f t="shared" ca="1" si="22"/>
        <v>3.747715311354094E-4</v>
      </c>
      <c r="U67" s="78">
        <f t="shared" ca="1" si="35"/>
        <v>0.97993605493514757</v>
      </c>
      <c r="V67" s="79">
        <f t="shared" ca="1" si="36"/>
        <v>322817.26834847644</v>
      </c>
      <c r="W67" s="79">
        <f t="shared" ca="1" si="4"/>
        <v>2684.9116873185844</v>
      </c>
      <c r="X67" s="80">
        <f t="shared" ca="1" si="5"/>
        <v>-19.598721098702953</v>
      </c>
      <c r="Y67" s="80">
        <f t="shared" ca="1" si="23"/>
        <v>-134.50719514519852</v>
      </c>
      <c r="Z67" s="80">
        <f t="shared" ca="1" si="6"/>
        <v>0</v>
      </c>
      <c r="AA67" s="80">
        <f t="shared" ca="1" si="24"/>
        <v>0</v>
      </c>
      <c r="AB67" s="81">
        <f t="shared" ca="1" si="7"/>
        <v>-1772.2254210536387</v>
      </c>
      <c r="AC67" s="79">
        <f t="shared" ca="1" si="8"/>
        <v>323575.84869849752</v>
      </c>
      <c r="AD67" s="35"/>
      <c r="AE67" s="55">
        <f t="shared" ca="1" si="37"/>
        <v>3.747715311354094E-4</v>
      </c>
      <c r="AF67" s="78">
        <f t="shared" ca="1" si="38"/>
        <v>0.97993605493514757</v>
      </c>
      <c r="AG67" s="21"/>
      <c r="AH67" s="21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39"/>
        <v>103</v>
      </c>
      <c r="AN67" s="66">
        <f t="shared" si="40"/>
        <v>0.58580500000000002</v>
      </c>
      <c r="AO67" s="67">
        <f t="shared" si="41"/>
        <v>5.1678708473701765E-5</v>
      </c>
      <c r="AP67" s="68">
        <f t="shared" ca="1" si="58"/>
        <v>6.0545287039883988E-8</v>
      </c>
      <c r="AR67" s="69">
        <f t="shared" si="26"/>
        <v>6</v>
      </c>
      <c r="AS67" s="70">
        <f t="shared" si="42"/>
        <v>64</v>
      </c>
      <c r="AT67" s="71">
        <f t="shared" ca="1" si="43"/>
        <v>0.57771356733327306</v>
      </c>
      <c r="AU67" s="72">
        <f t="shared" ca="1" si="27"/>
        <v>8.3171253540881285E-3</v>
      </c>
      <c r="AV67" s="73">
        <f t="shared" ca="1" si="28"/>
        <v>1.0083171253540881</v>
      </c>
      <c r="AW67" s="74">
        <f ca="1">PRODUCT(AV$4:AV67)</f>
        <v>1.7228686429029598</v>
      </c>
      <c r="AY67" s="75">
        <f t="shared" si="44"/>
        <v>64</v>
      </c>
      <c r="AZ67" s="76">
        <f t="shared" ca="1" si="62"/>
        <v>1.0090596596129187</v>
      </c>
      <c r="BA67" s="76">
        <f t="shared" ca="1" si="62"/>
        <v>1.0090596596129187</v>
      </c>
      <c r="BB67" s="76">
        <f t="shared" ca="1" si="62"/>
        <v>1.0090596596129187</v>
      </c>
      <c r="BC67" s="76">
        <f t="shared" ca="1" si="62"/>
        <v>1.0090596596129187</v>
      </c>
      <c r="BD67" s="76">
        <f t="shared" ca="1" si="62"/>
        <v>1.0090596596129187</v>
      </c>
      <c r="BE67" s="76">
        <f t="shared" ca="1" si="62"/>
        <v>1.0090596596129187</v>
      </c>
      <c r="BF67" s="76">
        <f t="shared" ca="1" si="62"/>
        <v>1.0090596596129187</v>
      </c>
      <c r="BG67" s="76">
        <f t="shared" ca="1" si="62"/>
        <v>1.0090596596129187</v>
      </c>
      <c r="BH67" s="76">
        <f t="shared" ca="1" si="62"/>
        <v>1.0090596596129187</v>
      </c>
      <c r="BI67" s="76">
        <f t="shared" ca="1" si="62"/>
        <v>1.0090596596129187</v>
      </c>
      <c r="BJ67" s="76">
        <f t="shared" ca="1" si="62"/>
        <v>1.0090596596129187</v>
      </c>
      <c r="BK67" s="76">
        <f t="shared" ca="1" si="62"/>
        <v>1.0090596596129187</v>
      </c>
      <c r="BL67" s="76">
        <f t="shared" ca="1" si="57"/>
        <v>0.11430000000000118</v>
      </c>
      <c r="BM67" s="77">
        <f t="shared" ca="1" si="59"/>
        <v>951.11589469072374</v>
      </c>
      <c r="BN67" s="21"/>
      <c r="BO67" s="70">
        <f t="shared" si="45"/>
        <v>64</v>
      </c>
      <c r="BP67" s="171">
        <f t="shared" ca="1" si="46"/>
        <v>0.1045</v>
      </c>
      <c r="BQ67" s="172">
        <f t="shared" ca="1" si="31"/>
        <v>8.3171253540881285E-3</v>
      </c>
      <c r="BR67" s="172">
        <f t="shared" ca="1" si="50"/>
        <v>0.58042730310248336</v>
      </c>
    </row>
    <row r="68" spans="5:70">
      <c r="E68">
        <f t="shared" si="32"/>
        <v>65</v>
      </c>
      <c r="F68" s="64">
        <f t="shared" si="33"/>
        <v>45.333333333333485</v>
      </c>
      <c r="G68" s="55">
        <f t="shared" si="14"/>
        <v>3.747715311354094E-4</v>
      </c>
      <c r="H68" s="78">
        <f t="shared" si="49"/>
        <v>0.97982605167177339</v>
      </c>
      <c r="I68" s="79">
        <f t="shared" ca="1" si="15"/>
        <v>323466.35114939971</v>
      </c>
      <c r="J68" s="79">
        <f t="shared" ca="1" si="16"/>
        <v>2690.3101903390461</v>
      </c>
      <c r="K68" s="80">
        <f t="shared" ca="1" si="17"/>
        <v>-19.596521033435469</v>
      </c>
      <c r="L68" s="80">
        <f t="shared" ca="1" si="18"/>
        <v>-134.77764631224989</v>
      </c>
      <c r="M68" s="80">
        <f t="shared" ca="1" si="19"/>
        <v>0</v>
      </c>
      <c r="N68" s="80">
        <f t="shared" ca="1" si="20"/>
        <v>0</v>
      </c>
      <c r="O68" s="81">
        <f t="shared" ref="O68:O131" ca="1" si="63">-MIN(IF(MOD(R68,IF($C$5="Annual",12,1))=0,1,0)*$C$33*U68/IF($C$5="Monthly",12,1),I68)</f>
        <v>-1771.5612414190734</v>
      </c>
      <c r="P68" s="79">
        <f t="shared" ref="P68:P131" ca="1" si="64">SUM(I68:O68)</f>
        <v>324230.725930974</v>
      </c>
      <c r="Q68" s="35"/>
      <c r="R68">
        <f t="shared" ca="1" si="21"/>
        <v>65</v>
      </c>
      <c r="S68" s="78">
        <f t="shared" ca="1" si="34"/>
        <v>45.333333333333485</v>
      </c>
      <c r="T68" s="55">
        <f t="shared" ca="1" si="22"/>
        <v>3.747715311354094E-4</v>
      </c>
      <c r="U68" s="78">
        <f t="shared" ca="1" si="35"/>
        <v>0.97956880279942471</v>
      </c>
      <c r="V68" s="79">
        <f t="shared" ca="1" si="36"/>
        <v>323454.58168224234</v>
      </c>
      <c r="W68" s="79">
        <f t="shared" ref="W68:W131" ca="1" si="65">(V68)*$AU68</f>
        <v>2690.2123022053474</v>
      </c>
      <c r="X68" s="80">
        <f t="shared" ref="X68:X131" ca="1" si="66">IF(V68=0,0,-$C$19)*U68</f>
        <v>-19.591376055988494</v>
      </c>
      <c r="Y68" s="80">
        <f t="shared" ca="1" si="23"/>
        <v>-134.77274236760098</v>
      </c>
      <c r="Z68" s="80">
        <f t="shared" ref="Z68:Z131" ca="1" si="67">-IF(MOD(R68-1,12)=0,1,0)*V68*($C$17)</f>
        <v>0</v>
      </c>
      <c r="AA68" s="80">
        <f t="shared" ca="1" si="24"/>
        <v>0</v>
      </c>
      <c r="AB68" s="81">
        <f t="shared" ref="AB68:AB131" ca="1" si="68">-MIN(IF(MOD(R68,IF($C$5="Annual",12,1))=0,1,0)*$C$33*U68/IF($C$5="Monthly",12,1),V68)</f>
        <v>-1771.5612414190734</v>
      </c>
      <c r="AC68" s="79">
        <f t="shared" ref="AC68:AC131" ca="1" si="69">SUM(V68:AB68)</f>
        <v>324218.86862460506</v>
      </c>
      <c r="AD68" s="35"/>
      <c r="AE68" s="55">
        <f t="shared" ca="1" si="37"/>
        <v>3.747715311354094E-4</v>
      </c>
      <c r="AF68" s="78">
        <f t="shared" ca="1" si="38"/>
        <v>0.97956880279942471</v>
      </c>
      <c r="AG68" s="21"/>
      <c r="AH68" s="21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39"/>
        <v>104</v>
      </c>
      <c r="AN68" s="66">
        <f t="shared" si="40"/>
        <v>0.62164300000000006</v>
      </c>
      <c r="AO68" s="67">
        <f t="shared" si="41"/>
        <v>1.9553001101984376E-5</v>
      </c>
      <c r="AP68" s="68">
        <f t="shared" ca="1" si="58"/>
        <v>2.0557958510768518E-8</v>
      </c>
      <c r="AR68" s="69">
        <f t="shared" si="26"/>
        <v>6</v>
      </c>
      <c r="AS68" s="70">
        <f t="shared" si="42"/>
        <v>65</v>
      </c>
      <c r="AT68" s="71">
        <f t="shared" ca="1" si="43"/>
        <v>0.57290865117500478</v>
      </c>
      <c r="AU68" s="72">
        <f t="shared" ca="1" si="27"/>
        <v>8.3171253540881285E-3</v>
      </c>
      <c r="AV68" s="73">
        <f t="shared" ca="1" si="28"/>
        <v>1.0083171253540881</v>
      </c>
      <c r="AW68" s="74">
        <f ca="1">PRODUCT(AV$4:AV68)</f>
        <v>1.7371979573746115</v>
      </c>
      <c r="AY68" s="75">
        <f t="shared" si="44"/>
        <v>65</v>
      </c>
      <c r="AZ68" s="76">
        <f t="shared" ca="1" si="62"/>
        <v>1.0090596596129187</v>
      </c>
      <c r="BA68" s="76">
        <f t="shared" ca="1" si="62"/>
        <v>1.0090596596129187</v>
      </c>
      <c r="BB68" s="76">
        <f t="shared" ca="1" si="62"/>
        <v>1.0090596596129187</v>
      </c>
      <c r="BC68" s="76">
        <f t="shared" ca="1" si="62"/>
        <v>1.0090596596129187</v>
      </c>
      <c r="BD68" s="76">
        <f t="shared" ca="1" si="62"/>
        <v>1.0090596596129187</v>
      </c>
      <c r="BE68" s="76">
        <f t="shared" ca="1" si="62"/>
        <v>1.0090596596129187</v>
      </c>
      <c r="BF68" s="76">
        <f t="shared" ca="1" si="62"/>
        <v>1.0090596596129187</v>
      </c>
      <c r="BG68" s="76">
        <f t="shared" ca="1" si="62"/>
        <v>1.0090596596129187</v>
      </c>
      <c r="BH68" s="76">
        <f t="shared" ca="1" si="62"/>
        <v>1.0090596596129187</v>
      </c>
      <c r="BI68" s="76">
        <f t="shared" ca="1" si="62"/>
        <v>1.0090596596129187</v>
      </c>
      <c r="BJ68" s="76">
        <f t="shared" ca="1" si="62"/>
        <v>1.0090596596129187</v>
      </c>
      <c r="BK68" s="76">
        <f t="shared" ca="1" si="62"/>
        <v>1.0090596596129187</v>
      </c>
      <c r="BL68" s="76">
        <f t="shared" ref="BL68:BL99" ca="1" si="70">PRODUCT(AZ68:BK68)-1</f>
        <v>0.11430000000000118</v>
      </c>
      <c r="BM68" s="77">
        <f t="shared" ca="1" si="59"/>
        <v>1059.8284414538746</v>
      </c>
      <c r="BN68" s="21"/>
      <c r="BO68" s="70">
        <f t="shared" si="45"/>
        <v>65</v>
      </c>
      <c r="BP68" s="171">
        <f t="shared" ca="1" si="46"/>
        <v>0.1045</v>
      </c>
      <c r="BQ68" s="172">
        <f t="shared" ca="1" si="31"/>
        <v>8.3171253540881285E-3</v>
      </c>
      <c r="BR68" s="172">
        <f t="shared" ca="1" si="50"/>
        <v>0.5756396360903383</v>
      </c>
    </row>
    <row r="69" spans="5:70">
      <c r="E69">
        <f t="shared" si="32"/>
        <v>66</v>
      </c>
      <c r="F69" s="64">
        <f t="shared" si="33"/>
        <v>45.416666666666821</v>
      </c>
      <c r="G69" s="55">
        <f t="shared" ref="G69:G132" si="71">(1-(1-IF(F69&gt;$AJ$90,0,VLOOKUP(ROUND(F69,0),$AJ$4:$AK$90,2,FALSE)))^(1/12))</f>
        <v>3.747715311354094E-4</v>
      </c>
      <c r="H69" s="78">
        <f t="shared" si="49"/>
        <v>0.97945884076214196</v>
      </c>
      <c r="I69" s="79">
        <f t="shared" ref="I69:I132" ca="1" si="72">MAX(P68,0)*(1-G69)</f>
        <v>324109.21348537569</v>
      </c>
      <c r="J69" s="79">
        <f t="shared" ref="J69:J132" ca="1" si="73">(I69)*$AU69</f>
        <v>2695.6569569727799</v>
      </c>
      <c r="K69" s="80">
        <f t="shared" ref="K69:K132" ca="1" si="74">IF(I69=0,0,-$C$19)*H69</f>
        <v>-19.58917681524284</v>
      </c>
      <c r="L69" s="80">
        <f t="shared" ref="L69:L132" ca="1" si="75">IF(OR(I68+O68=0,K68=0),0,-I69*($C$16/12))</f>
        <v>-135.04550561890653</v>
      </c>
      <c r="M69" s="80">
        <f t="shared" ref="M69:M132" ca="1" si="76">IF(OR(I68+O68=0,K68=0),0,-IF(MOD(E69-1,12)=0,1,0)*I69*($C$17))</f>
        <v>0</v>
      </c>
      <c r="N69" s="80">
        <f t="shared" ref="N69:N132" ca="1" si="77">IF(OR(I68+O68=0,K68=0),0,-I69*($C$18*(1+$C$20))/12)</f>
        <v>0</v>
      </c>
      <c r="O69" s="81">
        <f t="shared" ca="1" si="63"/>
        <v>-1770.8973107001266</v>
      </c>
      <c r="P69" s="79">
        <f t="shared" ca="1" si="64"/>
        <v>324879.33844921418</v>
      </c>
      <c r="Q69" s="35"/>
      <c r="R69">
        <f t="shared" ref="R69:R132" ca="1" si="78">R68+1</f>
        <v>66</v>
      </c>
      <c r="S69" s="78">
        <f t="shared" ca="1" si="34"/>
        <v>45.416666666666821</v>
      </c>
      <c r="T69" s="55">
        <f t="shared" ref="T69:T132" ca="1" si="79">(1-(1-IF(S69&gt;$AJ$90,0,VLOOKUP(ROUND(S69,0),$AJ$4:$AK$90,2,FALSE)))^(1/12))
*IF(S70-S$4&lt;SUBSTITUTE($C$6, "years", "", 1)/1,0,1)</f>
        <v>3.747715311354094E-4</v>
      </c>
      <c r="U69" s="78">
        <f t="shared" ca="1" si="35"/>
        <v>0.97920168829934706</v>
      </c>
      <c r="V69" s="79">
        <f t="shared" ca="1" si="36"/>
        <v>324097.36062278762</v>
      </c>
      <c r="W69" s="79">
        <f t="shared" ca="1" si="65"/>
        <v>2695.5583752288303</v>
      </c>
      <c r="X69" s="80">
        <f t="shared" ca="1" si="66"/>
        <v>-19.584033765986941</v>
      </c>
      <c r="Y69" s="80">
        <f t="shared" ref="Y69:Y132" ca="1" si="80">IF(OR(V68+AB68=0,X68=0),0,-V69*($C$16/12))</f>
        <v>-135.04056692616152</v>
      </c>
      <c r="Z69" s="80">
        <f t="shared" ca="1" si="67"/>
        <v>0</v>
      </c>
      <c r="AA69" s="80">
        <f t="shared" ref="AA69:AA132" ca="1" si="81">IF(OR(V68+AB68=0,X68=0),0,-V69*($C$18*(1+$C$20))/12)</f>
        <v>0</v>
      </c>
      <c r="AB69" s="81">
        <f t="shared" ca="1" si="68"/>
        <v>-1770.8973107001266</v>
      </c>
      <c r="AC69" s="79">
        <f t="shared" ca="1" si="69"/>
        <v>324867.39708662411</v>
      </c>
      <c r="AD69" s="35"/>
      <c r="AE69" s="55">
        <f t="shared" ca="1" si="37"/>
        <v>3.747715311354094E-4</v>
      </c>
      <c r="AF69" s="78">
        <f t="shared" ca="1" si="38"/>
        <v>0.97920168829934706</v>
      </c>
      <c r="AG69" s="21"/>
      <c r="AH69" s="21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si="39"/>
        <v>105</v>
      </c>
      <c r="AN69" s="66">
        <f t="shared" si="40"/>
        <v>0</v>
      </c>
      <c r="AO69" s="67">
        <f t="shared" si="41"/>
        <v>1.9553001101984376E-5</v>
      </c>
      <c r="AP69" s="68">
        <f t="shared" ref="AP69:AP90" ca="1" si="82">AO69/BM68</f>
        <v>1.8449213417184327E-8</v>
      </c>
      <c r="AR69" s="69">
        <f t="shared" ref="AR69:AR114" si="83">ROUNDDOWN((AS69-1)/12,0)+1</f>
        <v>6</v>
      </c>
      <c r="AS69" s="70">
        <f t="shared" si="42"/>
        <v>66</v>
      </c>
      <c r="AT69" s="71">
        <f t="shared" ca="1" si="43"/>
        <v>0.5681436981067407</v>
      </c>
      <c r="AU69" s="72">
        <f t="shared" ref="AU69:AU132" ca="1" si="84">IF($AU$2="Yes",BQ69,((1+$AH$21)^(1/12))-1)</f>
        <v>8.3171253540881285E-3</v>
      </c>
      <c r="AV69" s="73">
        <f t="shared" ref="AV69:AV114" ca="1" si="85">(1+AU69)</f>
        <v>1.0083171253540881</v>
      </c>
      <c r="AW69" s="74">
        <f ca="1">PRODUCT(AV$4:AV69)</f>
        <v>1.7516464505509619</v>
      </c>
      <c r="AY69" s="75">
        <f t="shared" si="44"/>
        <v>66</v>
      </c>
      <c r="AZ69" s="76">
        <f t="shared" ca="1" si="62"/>
        <v>1.0090596596129187</v>
      </c>
      <c r="BA69" s="76">
        <f t="shared" ca="1" si="62"/>
        <v>1.0090596596129187</v>
      </c>
      <c r="BB69" s="76">
        <f t="shared" ca="1" si="62"/>
        <v>1.0090596596129187</v>
      </c>
      <c r="BC69" s="76">
        <f t="shared" ca="1" si="62"/>
        <v>1.0090596596129187</v>
      </c>
      <c r="BD69" s="76">
        <f t="shared" ca="1" si="62"/>
        <v>1.0090596596129187</v>
      </c>
      <c r="BE69" s="76">
        <f t="shared" ca="1" si="62"/>
        <v>1.0090596596129187</v>
      </c>
      <c r="BF69" s="76">
        <f t="shared" ca="1" si="62"/>
        <v>1.0090596596129187</v>
      </c>
      <c r="BG69" s="76">
        <f t="shared" ca="1" si="62"/>
        <v>1.0090596596129187</v>
      </c>
      <c r="BH69" s="76">
        <f t="shared" ca="1" si="62"/>
        <v>1.0090596596129187</v>
      </c>
      <c r="BI69" s="76">
        <f t="shared" ca="1" si="62"/>
        <v>1.0090596596129187</v>
      </c>
      <c r="BJ69" s="76">
        <f t="shared" ca="1" si="62"/>
        <v>1.0090596596129187</v>
      </c>
      <c r="BK69" s="76">
        <f t="shared" ca="1" si="62"/>
        <v>1.0090596596129187</v>
      </c>
      <c r="BL69" s="76">
        <f t="shared" ca="1" si="70"/>
        <v>0.11430000000000118</v>
      </c>
      <c r="BM69" s="77">
        <f t="shared" ref="BM69:BM100" ca="1" si="86">PRODUCT(AZ69:BK69)*BM68</f>
        <v>1180.9668323120536</v>
      </c>
      <c r="BN69" s="21"/>
      <c r="BO69" s="70">
        <f t="shared" si="45"/>
        <v>66</v>
      </c>
      <c r="BP69" s="171">
        <f t="shared" ca="1" si="46"/>
        <v>0.1045</v>
      </c>
      <c r="BQ69" s="172">
        <f t="shared" ref="BQ69:BQ132" ca="1" si="87">(1+BP69)^(1/12)-1</f>
        <v>8.3171253540881285E-3</v>
      </c>
      <c r="BR69" s="172">
        <f t="shared" ca="1" si="50"/>
        <v>0.57089146025184534</v>
      </c>
    </row>
    <row r="70" spans="5:70">
      <c r="E70">
        <f t="shared" ref="E70:E133" si="88">E69+1</f>
        <v>67</v>
      </c>
      <c r="F70" s="64">
        <f t="shared" ref="F70:F133" si="89">(E70-E69)/12+F69</f>
        <v>45.500000000000156</v>
      </c>
      <c r="G70" s="55">
        <f t="shared" si="71"/>
        <v>4.0699313728520536E-4</v>
      </c>
      <c r="H70" s="78">
        <f t="shared" si="49"/>
        <v>0.97906020773569846</v>
      </c>
      <c r="I70" s="79">
        <f t="shared" ca="1" si="72"/>
        <v>324747.11478801956</v>
      </c>
      <c r="J70" s="79">
        <f t="shared" ca="1" si="73"/>
        <v>2700.9624620704053</v>
      </c>
      <c r="K70" s="80">
        <f t="shared" ca="1" si="74"/>
        <v>-19.581204154713969</v>
      </c>
      <c r="L70" s="80">
        <f t="shared" ca="1" si="75"/>
        <v>-135.31129782834148</v>
      </c>
      <c r="M70" s="80">
        <f t="shared" ca="1" si="76"/>
        <v>0</v>
      </c>
      <c r="N70" s="80">
        <f t="shared" ca="1" si="77"/>
        <v>0</v>
      </c>
      <c r="O70" s="81">
        <f t="shared" ca="1" si="63"/>
        <v>-1770.1765676478346</v>
      </c>
      <c r="P70" s="79">
        <f t="shared" ca="1" si="64"/>
        <v>325523.00818045909</v>
      </c>
      <c r="Q70" s="35"/>
      <c r="R70">
        <f t="shared" ca="1" si="78"/>
        <v>67</v>
      </c>
      <c r="S70" s="78">
        <f t="shared" ref="S70:S133" ca="1" si="90">(R70-R69)/12+S69</f>
        <v>45.500000000000156</v>
      </c>
      <c r="T70" s="55">
        <f t="shared" ca="1" si="79"/>
        <v>4.0699313728520536E-4</v>
      </c>
      <c r="U70" s="78">
        <f t="shared" ref="U70:U133" ca="1" si="91">IF(S71-S$4&lt;SUBSTITUTE($C$6, "years", "", 1)/1,U69,AF69)*
(1-T70)</f>
        <v>0.97880315993219114</v>
      </c>
      <c r="V70" s="79">
        <f t="shared" ref="V70:V133" ca="1" si="92">MAX(AC69,0)*(1-AE70)</f>
        <v>324735.17828548216</v>
      </c>
      <c r="W70" s="79">
        <f t="shared" ca="1" si="65"/>
        <v>2700.8631846825124</v>
      </c>
      <c r="X70" s="80">
        <f t="shared" ca="1" si="66"/>
        <v>-19.576063198643823</v>
      </c>
      <c r="Y70" s="80">
        <f t="shared" ca="1" si="80"/>
        <v>-135.30632428561756</v>
      </c>
      <c r="Z70" s="80">
        <f t="shared" ca="1" si="67"/>
        <v>0</v>
      </c>
      <c r="AA70" s="80">
        <f t="shared" ca="1" si="81"/>
        <v>0</v>
      </c>
      <c r="AB70" s="81">
        <f t="shared" ca="1" si="68"/>
        <v>-1770.1765676478346</v>
      </c>
      <c r="AC70" s="79">
        <f t="shared" ca="1" si="69"/>
        <v>325510.98251503258</v>
      </c>
      <c r="AD70" s="35"/>
      <c r="AE70" s="55">
        <f t="shared" ref="AE70:AE133" ca="1" si="93">(1-(1-IF(S70&gt;$AJ$90,0,VLOOKUP(ROUND(S70,0),$AJ$4:$AK$90,2,FALSE)))^(1/12))</f>
        <v>4.0699313728520536E-4</v>
      </c>
      <c r="AF70" s="78">
        <f t="shared" ref="AF70:AF133" ca="1" si="94">AF69*(1-AE70)</f>
        <v>0.97880315993219114</v>
      </c>
      <c r="AG70" s="21"/>
      <c r="AH70" s="21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ref="AM70:AM90" si="95">$C$3+E70-1</f>
        <v>106</v>
      </c>
      <c r="AN70" s="66">
        <f t="shared" ref="AN70:AN90" si="96">IF(AM70&gt;$AJ$90,0,VLOOKUP($C$3+E70-1,$AJ$4:$AK$90,2,FALSE))</f>
        <v>0</v>
      </c>
      <c r="AO70" s="67">
        <f t="shared" ref="AO70:AO90" si="97">(1-IFERROR(AN70,1))*AO69</f>
        <v>1.9553001101984376E-5</v>
      </c>
      <c r="AP70" s="68">
        <f t="shared" ca="1" si="82"/>
        <v>1.6556774133702154E-8</v>
      </c>
      <c r="AR70" s="69">
        <f t="shared" si="83"/>
        <v>6</v>
      </c>
      <c r="AS70" s="70">
        <f t="shared" ref="AS70:AS133" si="98">AS69+1</f>
        <v>67</v>
      </c>
      <c r="AT70" s="71">
        <f t="shared" ref="AT70:AT114" ca="1" si="99">(1-AU70)*AT69</f>
        <v>0.56341837575045173</v>
      </c>
      <c r="AU70" s="72">
        <f t="shared" ca="1" si="84"/>
        <v>8.3171253540881285E-3</v>
      </c>
      <c r="AV70" s="73">
        <f t="shared" ca="1" si="85"/>
        <v>1.0083171253540881</v>
      </c>
      <c r="AW70" s="74">
        <f ca="1">PRODUCT(AV$4:AV70)</f>
        <v>1.7662151136562378</v>
      </c>
      <c r="AY70" s="75">
        <f t="shared" ref="AY70:AY133" si="100">AY69+1</f>
        <v>67</v>
      </c>
      <c r="AZ70" s="76">
        <f t="shared" ca="1" si="62"/>
        <v>1.0090596596129187</v>
      </c>
      <c r="BA70" s="76">
        <f t="shared" ca="1" si="62"/>
        <v>1.0090596596129187</v>
      </c>
      <c r="BB70" s="76">
        <f t="shared" ca="1" si="62"/>
        <v>1.0090596596129187</v>
      </c>
      <c r="BC70" s="76">
        <f t="shared" ca="1" si="62"/>
        <v>1.0090596596129187</v>
      </c>
      <c r="BD70" s="76">
        <f t="shared" ca="1" si="62"/>
        <v>1.0090596596129187</v>
      </c>
      <c r="BE70" s="76">
        <f t="shared" ca="1" si="62"/>
        <v>1.0090596596129187</v>
      </c>
      <c r="BF70" s="76">
        <f t="shared" ca="1" si="62"/>
        <v>1.0090596596129187</v>
      </c>
      <c r="BG70" s="76">
        <f t="shared" ca="1" si="62"/>
        <v>1.0090596596129187</v>
      </c>
      <c r="BH70" s="76">
        <f t="shared" ca="1" si="62"/>
        <v>1.0090596596129187</v>
      </c>
      <c r="BI70" s="76">
        <f t="shared" ca="1" si="62"/>
        <v>1.0090596596129187</v>
      </c>
      <c r="BJ70" s="76">
        <f t="shared" ca="1" si="62"/>
        <v>1.0090596596129187</v>
      </c>
      <c r="BK70" s="76">
        <f t="shared" ca="1" si="62"/>
        <v>1.0090596596129187</v>
      </c>
      <c r="BL70" s="76">
        <f t="shared" ca="1" si="70"/>
        <v>0.11430000000000118</v>
      </c>
      <c r="BM70" s="77">
        <f t="shared" ca="1" si="86"/>
        <v>1315.9513412453227</v>
      </c>
      <c r="BN70" s="21"/>
      <c r="BO70" s="70">
        <f t="shared" ref="BO70:BO133" si="101">BO69+1</f>
        <v>67</v>
      </c>
      <c r="BP70" s="171">
        <f t="shared" ref="BP70:BP133" ca="1" si="102">VLOOKUP(BO70,$BT$4:$BX$13,5,TRUE)/100</f>
        <v>0.1045</v>
      </c>
      <c r="BQ70" s="172">
        <f t="shared" ca="1" si="87"/>
        <v>8.3171253540881285E-3</v>
      </c>
      <c r="BR70" s="172">
        <f t="shared" ca="1" si="50"/>
        <v>0.56618244984321464</v>
      </c>
    </row>
    <row r="71" spans="5:70">
      <c r="E71">
        <f t="shared" si="88"/>
        <v>68</v>
      </c>
      <c r="F71" s="64">
        <f t="shared" si="89"/>
        <v>45.583333333333492</v>
      </c>
      <c r="G71" s="55">
        <f t="shared" si="71"/>
        <v>4.0699313728520536E-4</v>
      </c>
      <c r="H71" s="78">
        <f t="shared" ref="H71:H134" si="103">H70*(1-G71)</f>
        <v>0.97866173695016101</v>
      </c>
      <c r="I71" s="79">
        <f t="shared" ca="1" si="72"/>
        <v>325390.52255010122</v>
      </c>
      <c r="J71" s="79">
        <f t="shared" ca="1" si="73"/>
        <v>2706.3137650814319</v>
      </c>
      <c r="K71" s="80">
        <f t="shared" ca="1" si="74"/>
        <v>-19.573234739003219</v>
      </c>
      <c r="L71" s="80">
        <f t="shared" ca="1" si="75"/>
        <v>-135.57938439587551</v>
      </c>
      <c r="M71" s="80">
        <f t="shared" ca="1" si="76"/>
        <v>0</v>
      </c>
      <c r="N71" s="80">
        <f t="shared" ca="1" si="77"/>
        <v>0</v>
      </c>
      <c r="O71" s="81">
        <f t="shared" ca="1" si="63"/>
        <v>-1769.4561179330192</v>
      </c>
      <c r="P71" s="79">
        <f t="shared" ca="1" si="64"/>
        <v>326172.22757811478</v>
      </c>
      <c r="Q71" s="35"/>
      <c r="R71">
        <f t="shared" ca="1" si="78"/>
        <v>68</v>
      </c>
      <c r="S71" s="78">
        <f t="shared" ca="1" si="90"/>
        <v>45.583333333333492</v>
      </c>
      <c r="T71" s="55">
        <f t="shared" ca="1" si="79"/>
        <v>4.0699313728520536E-4</v>
      </c>
      <c r="U71" s="78">
        <f t="shared" ca="1" si="91"/>
        <v>0.97840479376334566</v>
      </c>
      <c r="V71" s="79">
        <f t="shared" ca="1" si="92"/>
        <v>325378.50177903799</v>
      </c>
      <c r="W71" s="79">
        <f t="shared" ca="1" si="65"/>
        <v>2706.213786821646</v>
      </c>
      <c r="X71" s="80">
        <f t="shared" ca="1" si="66"/>
        <v>-19.568095875266913</v>
      </c>
      <c r="Y71" s="80">
        <f t="shared" ca="1" si="80"/>
        <v>-135.57437574126584</v>
      </c>
      <c r="Z71" s="80">
        <f t="shared" ca="1" si="67"/>
        <v>0</v>
      </c>
      <c r="AA71" s="80">
        <f t="shared" ca="1" si="81"/>
        <v>0</v>
      </c>
      <c r="AB71" s="81">
        <f t="shared" ca="1" si="68"/>
        <v>-1769.4561179330192</v>
      </c>
      <c r="AC71" s="79">
        <f t="shared" ca="1" si="69"/>
        <v>326160.11697631009</v>
      </c>
      <c r="AD71" s="35"/>
      <c r="AE71" s="55">
        <f t="shared" ca="1" si="93"/>
        <v>4.0699313728520536E-4</v>
      </c>
      <c r="AF71" s="78">
        <f t="shared" ca="1" si="94"/>
        <v>0.97840479376334566</v>
      </c>
      <c r="AG71" s="21"/>
      <c r="AH71" s="21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95"/>
        <v>107</v>
      </c>
      <c r="AN71" s="66">
        <f t="shared" si="96"/>
        <v>0</v>
      </c>
      <c r="AO71" s="67">
        <f t="shared" si="97"/>
        <v>1.9553001101984376E-5</v>
      </c>
      <c r="AP71" s="68">
        <f t="shared" ca="1" si="82"/>
        <v>1.4858452960335757E-8</v>
      </c>
      <c r="AR71" s="69">
        <f t="shared" si="83"/>
        <v>6</v>
      </c>
      <c r="AS71" s="70">
        <f t="shared" si="98"/>
        <v>68</v>
      </c>
      <c r="AT71" s="71">
        <f t="shared" ca="1" si="99"/>
        <v>0.55873235449253844</v>
      </c>
      <c r="AU71" s="72">
        <f t="shared" ca="1" si="84"/>
        <v>8.3171253540881285E-3</v>
      </c>
      <c r="AV71" s="73">
        <f t="shared" ca="1" si="85"/>
        <v>1.0083171253540881</v>
      </c>
      <c r="AW71" s="74">
        <f ca="1">PRODUCT(AV$4:AV71)</f>
        <v>1.7809049461588018</v>
      </c>
      <c r="AY71" s="75">
        <f t="shared" si="100"/>
        <v>68</v>
      </c>
      <c r="AZ71" s="76">
        <f t="shared" ca="1" si="62"/>
        <v>1.0090596596129187</v>
      </c>
      <c r="BA71" s="76">
        <f t="shared" ca="1" si="62"/>
        <v>1.0090596596129187</v>
      </c>
      <c r="BB71" s="76">
        <f t="shared" ca="1" si="62"/>
        <v>1.0090596596129187</v>
      </c>
      <c r="BC71" s="76">
        <f t="shared" ca="1" si="62"/>
        <v>1.0090596596129187</v>
      </c>
      <c r="BD71" s="76">
        <f t="shared" ca="1" si="62"/>
        <v>1.0090596596129187</v>
      </c>
      <c r="BE71" s="76">
        <f t="shared" ca="1" si="62"/>
        <v>1.0090596596129187</v>
      </c>
      <c r="BF71" s="76">
        <f t="shared" ca="1" si="62"/>
        <v>1.0090596596129187</v>
      </c>
      <c r="BG71" s="76">
        <f t="shared" ca="1" si="62"/>
        <v>1.0090596596129187</v>
      </c>
      <c r="BH71" s="76">
        <f t="shared" ca="1" si="62"/>
        <v>1.0090596596129187</v>
      </c>
      <c r="BI71" s="76">
        <f t="shared" ca="1" si="62"/>
        <v>1.0090596596129187</v>
      </c>
      <c r="BJ71" s="76">
        <f t="shared" ca="1" si="62"/>
        <v>1.0090596596129187</v>
      </c>
      <c r="BK71" s="76">
        <f t="shared" ca="1" si="62"/>
        <v>1.0090596596129187</v>
      </c>
      <c r="BL71" s="76">
        <f t="shared" ca="1" si="70"/>
        <v>0.11430000000000118</v>
      </c>
      <c r="BM71" s="77">
        <f t="shared" ca="1" si="86"/>
        <v>1466.3645795496648</v>
      </c>
      <c r="BN71" s="21"/>
      <c r="BO71" s="70">
        <f t="shared" si="101"/>
        <v>68</v>
      </c>
      <c r="BP71" s="171">
        <f t="shared" ca="1" si="102"/>
        <v>0.1045</v>
      </c>
      <c r="BQ71" s="172">
        <f t="shared" ca="1" si="87"/>
        <v>8.3171253540881285E-3</v>
      </c>
      <c r="BR71" s="172">
        <f t="shared" ref="BR71:BR134" ca="1" si="104">BR70/(1+BQ71)</f>
        <v>0.56151228180756108</v>
      </c>
    </row>
    <row r="72" spans="5:70">
      <c r="E72">
        <f t="shared" si="88"/>
        <v>69</v>
      </c>
      <c r="F72" s="64">
        <f t="shared" si="89"/>
        <v>45.666666666666828</v>
      </c>
      <c r="G72" s="55">
        <f t="shared" si="71"/>
        <v>4.0699313728520536E-4</v>
      </c>
      <c r="H72" s="78">
        <f t="shared" si="103"/>
        <v>0.97826342833949864</v>
      </c>
      <c r="I72" s="79">
        <f t="shared" ca="1" si="72"/>
        <v>326039.47771991743</v>
      </c>
      <c r="J72" s="79">
        <f t="shared" ca="1" si="73"/>
        <v>2711.7112065779766</v>
      </c>
      <c r="K72" s="80">
        <f t="shared" ca="1" si="74"/>
        <v>-19.565268566789975</v>
      </c>
      <c r="L72" s="80">
        <f t="shared" ca="1" si="75"/>
        <v>-135.84978238329893</v>
      </c>
      <c r="M72" s="80">
        <f t="shared" ca="1" si="76"/>
        <v>0</v>
      </c>
      <c r="N72" s="80">
        <f t="shared" ca="1" si="77"/>
        <v>0</v>
      </c>
      <c r="O72" s="81">
        <f t="shared" ca="1" si="63"/>
        <v>-1768.7359614362929</v>
      </c>
      <c r="P72" s="79">
        <f t="shared" ca="1" si="64"/>
        <v>326827.03791410901</v>
      </c>
      <c r="Q72" s="35"/>
      <c r="R72">
        <f t="shared" ca="1" si="78"/>
        <v>69</v>
      </c>
      <c r="S72" s="78">
        <f t="shared" ca="1" si="90"/>
        <v>45.666666666666828</v>
      </c>
      <c r="T72" s="55">
        <f t="shared" ca="1" si="79"/>
        <v>4.0699313728520536E-4</v>
      </c>
      <c r="U72" s="78">
        <f t="shared" ca="1" si="91"/>
        <v>0.97800658972679699</v>
      </c>
      <c r="V72" s="79">
        <f t="shared" ca="1" si="92"/>
        <v>326027.37204704457</v>
      </c>
      <c r="W72" s="79">
        <f t="shared" ca="1" si="65"/>
        <v>2711.6105221791977</v>
      </c>
      <c r="X72" s="80">
        <f t="shared" ca="1" si="66"/>
        <v>-19.560131794535941</v>
      </c>
      <c r="Y72" s="80">
        <f t="shared" ca="1" si="80"/>
        <v>-135.84473835293525</v>
      </c>
      <c r="Z72" s="80">
        <f t="shared" ca="1" si="67"/>
        <v>0</v>
      </c>
      <c r="AA72" s="80">
        <f t="shared" ca="1" si="81"/>
        <v>0</v>
      </c>
      <c r="AB72" s="81">
        <f t="shared" ca="1" si="68"/>
        <v>-1768.7359614362929</v>
      </c>
      <c r="AC72" s="79">
        <f t="shared" ca="1" si="69"/>
        <v>326814.84173764003</v>
      </c>
      <c r="AD72" s="35"/>
      <c r="AE72" s="55">
        <f t="shared" ca="1" si="93"/>
        <v>4.0699313728520536E-4</v>
      </c>
      <c r="AF72" s="78">
        <f t="shared" ca="1" si="94"/>
        <v>0.97800658972679699</v>
      </c>
      <c r="AG72" s="21"/>
      <c r="AH72" s="21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95"/>
        <v>108</v>
      </c>
      <c r="AN72" s="66">
        <f t="shared" si="96"/>
        <v>0</v>
      </c>
      <c r="AO72" s="67">
        <f t="shared" si="97"/>
        <v>1.9553001101984376E-5</v>
      </c>
      <c r="AP72" s="68">
        <f t="shared" ca="1" si="82"/>
        <v>1.333433811391523E-8</v>
      </c>
      <c r="AR72" s="69">
        <f t="shared" si="83"/>
        <v>6</v>
      </c>
      <c r="AS72" s="70">
        <f t="shared" si="98"/>
        <v>69</v>
      </c>
      <c r="AT72" s="71">
        <f t="shared" ca="1" si="99"/>
        <v>0.55408530746083917</v>
      </c>
      <c r="AU72" s="72">
        <f t="shared" ca="1" si="84"/>
        <v>8.3171253540881285E-3</v>
      </c>
      <c r="AV72" s="73">
        <f t="shared" ca="1" si="85"/>
        <v>1.0083171253540881</v>
      </c>
      <c r="AW72" s="74">
        <f ca="1">PRODUCT(AV$4:AV72)</f>
        <v>1.7957169558397201</v>
      </c>
      <c r="AY72" s="75">
        <f t="shared" si="100"/>
        <v>69</v>
      </c>
      <c r="AZ72" s="76">
        <f t="shared" ca="1" si="62"/>
        <v>1.0090596596129187</v>
      </c>
      <c r="BA72" s="76">
        <f t="shared" ca="1" si="62"/>
        <v>1.0090596596129187</v>
      </c>
      <c r="BB72" s="76">
        <f t="shared" ca="1" si="62"/>
        <v>1.0090596596129187</v>
      </c>
      <c r="BC72" s="76">
        <f t="shared" ca="1" si="62"/>
        <v>1.0090596596129187</v>
      </c>
      <c r="BD72" s="76">
        <f t="shared" ca="1" si="62"/>
        <v>1.0090596596129187</v>
      </c>
      <c r="BE72" s="76">
        <f t="shared" ca="1" si="62"/>
        <v>1.0090596596129187</v>
      </c>
      <c r="BF72" s="76">
        <f t="shared" ca="1" si="62"/>
        <v>1.0090596596129187</v>
      </c>
      <c r="BG72" s="76">
        <f t="shared" ca="1" si="62"/>
        <v>1.0090596596129187</v>
      </c>
      <c r="BH72" s="76">
        <f t="shared" ca="1" si="62"/>
        <v>1.0090596596129187</v>
      </c>
      <c r="BI72" s="76">
        <f t="shared" ca="1" si="62"/>
        <v>1.0090596596129187</v>
      </c>
      <c r="BJ72" s="76">
        <f t="shared" ca="1" si="62"/>
        <v>1.0090596596129187</v>
      </c>
      <c r="BK72" s="76">
        <f t="shared" ca="1" si="62"/>
        <v>1.0090596596129187</v>
      </c>
      <c r="BL72" s="76">
        <f t="shared" ca="1" si="70"/>
        <v>0.11430000000000118</v>
      </c>
      <c r="BM72" s="77">
        <f t="shared" ca="1" si="86"/>
        <v>1633.9700509921931</v>
      </c>
      <c r="BN72" s="21"/>
      <c r="BO72" s="70">
        <f t="shared" si="101"/>
        <v>69</v>
      </c>
      <c r="BP72" s="171">
        <f t="shared" ca="1" si="102"/>
        <v>0.1045</v>
      </c>
      <c r="BQ72" s="172">
        <f t="shared" ca="1" si="87"/>
        <v>8.3171253540881285E-3</v>
      </c>
      <c r="BR72" s="172">
        <f t="shared" ca="1" si="104"/>
        <v>0.55688063575274127</v>
      </c>
    </row>
    <row r="73" spans="5:70">
      <c r="E73">
        <f t="shared" si="88"/>
        <v>70</v>
      </c>
      <c r="F73" s="64">
        <f t="shared" si="89"/>
        <v>45.750000000000163</v>
      </c>
      <c r="G73" s="55">
        <f t="shared" si="71"/>
        <v>4.0699313728520536E-4</v>
      </c>
      <c r="H73" s="78">
        <f t="shared" si="103"/>
        <v>0.97786528183770738</v>
      </c>
      <c r="I73" s="79">
        <f t="shared" ca="1" si="72"/>
        <v>326694.02155259869</v>
      </c>
      <c r="J73" s="79">
        <f t="shared" ca="1" si="73"/>
        <v>2717.1551296841321</v>
      </c>
      <c r="K73" s="80">
        <f t="shared" ca="1" si="74"/>
        <v>-19.557305636754148</v>
      </c>
      <c r="L73" s="80">
        <f t="shared" ca="1" si="75"/>
        <v>-136.12250898024945</v>
      </c>
      <c r="M73" s="80">
        <f t="shared" ca="1" si="76"/>
        <v>0</v>
      </c>
      <c r="N73" s="80">
        <f t="shared" ca="1" si="77"/>
        <v>0</v>
      </c>
      <c r="O73" s="81">
        <f t="shared" ca="1" si="63"/>
        <v>-1768.0160980383189</v>
      </c>
      <c r="P73" s="79">
        <f t="shared" ca="1" si="64"/>
        <v>327487.48076962749</v>
      </c>
      <c r="Q73" s="35"/>
      <c r="R73">
        <f t="shared" ca="1" si="78"/>
        <v>70</v>
      </c>
      <c r="S73" s="78">
        <f t="shared" ca="1" si="90"/>
        <v>45.750000000000163</v>
      </c>
      <c r="T73" s="55">
        <f t="shared" ca="1" si="79"/>
        <v>4.0699313728520536E-4</v>
      </c>
      <c r="U73" s="78">
        <f t="shared" ca="1" si="91"/>
        <v>0.97760854775655848</v>
      </c>
      <c r="V73" s="79">
        <f t="shared" ca="1" si="92"/>
        <v>326681.83033988986</v>
      </c>
      <c r="W73" s="79">
        <f t="shared" ca="1" si="65"/>
        <v>2717.0537338398144</v>
      </c>
      <c r="X73" s="80">
        <f t="shared" ca="1" si="66"/>
        <v>-19.552170955131171</v>
      </c>
      <c r="Y73" s="80">
        <f t="shared" ca="1" si="80"/>
        <v>-136.11742930828746</v>
      </c>
      <c r="Z73" s="80">
        <f t="shared" ca="1" si="67"/>
        <v>0</v>
      </c>
      <c r="AA73" s="80">
        <f t="shared" ca="1" si="81"/>
        <v>0</v>
      </c>
      <c r="AB73" s="81">
        <f t="shared" ca="1" si="68"/>
        <v>-1768.0160980383189</v>
      </c>
      <c r="AC73" s="79">
        <f t="shared" ca="1" si="69"/>
        <v>327475.19837542798</v>
      </c>
      <c r="AD73" s="35"/>
      <c r="AE73" s="55">
        <f t="shared" ca="1" si="93"/>
        <v>4.0699313728520536E-4</v>
      </c>
      <c r="AF73" s="78">
        <f t="shared" ca="1" si="94"/>
        <v>0.97760854775655848</v>
      </c>
      <c r="AG73" s="21"/>
      <c r="AH73" s="21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95"/>
        <v>109</v>
      </c>
      <c r="AN73" s="66">
        <f t="shared" si="96"/>
        <v>0</v>
      </c>
      <c r="AO73" s="67">
        <f t="shared" si="97"/>
        <v>1.9553001101984376E-5</v>
      </c>
      <c r="AP73" s="68">
        <f t="shared" ca="1" si="82"/>
        <v>1.1966560274535777E-8</v>
      </c>
      <c r="AR73" s="69">
        <f t="shared" si="83"/>
        <v>6</v>
      </c>
      <c r="AS73" s="70">
        <f t="shared" si="98"/>
        <v>70</v>
      </c>
      <c r="AT73" s="71">
        <f t="shared" ca="1" si="99"/>
        <v>0.5494769105018289</v>
      </c>
      <c r="AU73" s="72">
        <f t="shared" ca="1" si="84"/>
        <v>8.3171253540881285E-3</v>
      </c>
      <c r="AV73" s="73">
        <f t="shared" ca="1" si="85"/>
        <v>1.0083171253540881</v>
      </c>
      <c r="AW73" s="74">
        <f ca="1">PRODUCT(AV$4:AV73)</f>
        <v>1.8106521588619007</v>
      </c>
      <c r="AY73" s="75">
        <f t="shared" si="100"/>
        <v>70</v>
      </c>
      <c r="AZ73" s="76">
        <f t="shared" ca="1" si="62"/>
        <v>1.0090596596129187</v>
      </c>
      <c r="BA73" s="76">
        <f t="shared" ca="1" si="62"/>
        <v>1.0090596596129187</v>
      </c>
      <c r="BB73" s="76">
        <f t="shared" ca="1" si="62"/>
        <v>1.0090596596129187</v>
      </c>
      <c r="BC73" s="76">
        <f t="shared" ca="1" si="62"/>
        <v>1.0090596596129187</v>
      </c>
      <c r="BD73" s="76">
        <f t="shared" ca="1" si="62"/>
        <v>1.0090596596129187</v>
      </c>
      <c r="BE73" s="76">
        <f t="shared" ca="1" si="62"/>
        <v>1.0090596596129187</v>
      </c>
      <c r="BF73" s="76">
        <f t="shared" ca="1" si="62"/>
        <v>1.0090596596129187</v>
      </c>
      <c r="BG73" s="76">
        <f t="shared" ca="1" si="62"/>
        <v>1.0090596596129187</v>
      </c>
      <c r="BH73" s="76">
        <f t="shared" ca="1" si="62"/>
        <v>1.0090596596129187</v>
      </c>
      <c r="BI73" s="76">
        <f t="shared" ca="1" si="62"/>
        <v>1.0090596596129187</v>
      </c>
      <c r="BJ73" s="76">
        <f t="shared" ca="1" si="62"/>
        <v>1.0090596596129187</v>
      </c>
      <c r="BK73" s="76">
        <f t="shared" ca="1" si="62"/>
        <v>1.0090596596129187</v>
      </c>
      <c r="BL73" s="76">
        <f t="shared" ca="1" si="70"/>
        <v>0.11430000000000118</v>
      </c>
      <c r="BM73" s="77">
        <f t="shared" ca="1" si="86"/>
        <v>1820.7328278206028</v>
      </c>
      <c r="BN73" s="21"/>
      <c r="BO73" s="70">
        <f t="shared" si="101"/>
        <v>70</v>
      </c>
      <c r="BP73" s="171">
        <f t="shared" ca="1" si="102"/>
        <v>0.1045</v>
      </c>
      <c r="BQ73" s="172">
        <f t="shared" ca="1" si="87"/>
        <v>8.3171253540881285E-3</v>
      </c>
      <c r="BR73" s="172">
        <f t="shared" ca="1" si="104"/>
        <v>0.55228719392937309</v>
      </c>
    </row>
    <row r="74" spans="5:70">
      <c r="E74">
        <f t="shared" si="88"/>
        <v>71</v>
      </c>
      <c r="F74" s="64">
        <f t="shared" si="89"/>
        <v>45.833333333333499</v>
      </c>
      <c r="G74" s="55">
        <f t="shared" si="71"/>
        <v>4.0699313728520536E-4</v>
      </c>
      <c r="H74" s="78">
        <f t="shared" si="103"/>
        <v>0.97746729737881</v>
      </c>
      <c r="I74" s="79">
        <f t="shared" ca="1" si="72"/>
        <v>327354.19561240746</v>
      </c>
      <c r="J74" s="79">
        <f t="shared" ca="1" si="73"/>
        <v>2829.5422203397006</v>
      </c>
      <c r="K74" s="80">
        <f t="shared" ca="1" si="74"/>
        <v>-19.549345947576199</v>
      </c>
      <c r="L74" s="80">
        <f t="shared" ca="1" si="75"/>
        <v>-136.3975815051698</v>
      </c>
      <c r="M74" s="80">
        <f t="shared" ca="1" si="76"/>
        <v>0</v>
      </c>
      <c r="N74" s="80">
        <f t="shared" ca="1" si="77"/>
        <v>0</v>
      </c>
      <c r="O74" s="81">
        <f t="shared" ca="1" si="63"/>
        <v>-1767.2965276198074</v>
      </c>
      <c r="P74" s="79">
        <f t="shared" ca="1" si="64"/>
        <v>328260.49437767459</v>
      </c>
      <c r="Q74" s="35"/>
      <c r="R74">
        <f t="shared" ca="1" si="78"/>
        <v>71</v>
      </c>
      <c r="S74" s="78">
        <f t="shared" ca="1" si="90"/>
        <v>45.833333333333499</v>
      </c>
      <c r="T74" s="55">
        <f t="shared" ca="1" si="79"/>
        <v>4.0699313728520536E-4</v>
      </c>
      <c r="U74" s="78">
        <f t="shared" ca="1" si="91"/>
        <v>0.97721066778667021</v>
      </c>
      <c r="V74" s="79">
        <f t="shared" ca="1" si="92"/>
        <v>327341.91821705806</v>
      </c>
      <c r="W74" s="79">
        <f t="shared" ca="1" si="65"/>
        <v>2829.4360985640751</v>
      </c>
      <c r="X74" s="80">
        <f t="shared" ca="1" si="66"/>
        <v>-19.544213355733405</v>
      </c>
      <c r="Y74" s="80">
        <f t="shared" ca="1" si="80"/>
        <v>-136.39246592377421</v>
      </c>
      <c r="Z74" s="80">
        <f t="shared" ca="1" si="67"/>
        <v>0</v>
      </c>
      <c r="AA74" s="80">
        <f t="shared" ca="1" si="81"/>
        <v>0</v>
      </c>
      <c r="AB74" s="81">
        <f t="shared" ca="1" si="68"/>
        <v>-1767.2965276198074</v>
      </c>
      <c r="AC74" s="79">
        <f t="shared" ca="1" si="69"/>
        <v>328248.12110872276</v>
      </c>
      <c r="AD74" s="35"/>
      <c r="AE74" s="55">
        <f t="shared" ca="1" si="93"/>
        <v>4.0699313728520536E-4</v>
      </c>
      <c r="AF74" s="78">
        <f t="shared" ca="1" si="94"/>
        <v>0.97721066778667021</v>
      </c>
      <c r="AG74" s="21"/>
      <c r="AH74" s="21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95"/>
        <v>110</v>
      </c>
      <c r="AN74" s="66">
        <f t="shared" si="96"/>
        <v>0</v>
      </c>
      <c r="AO74" s="67">
        <f t="shared" si="97"/>
        <v>1.9553001101984376E-5</v>
      </c>
      <c r="AP74" s="68">
        <f t="shared" ca="1" si="82"/>
        <v>1.0739083078646473E-8</v>
      </c>
      <c r="AR74" s="69">
        <f t="shared" si="83"/>
        <v>6</v>
      </c>
      <c r="AS74" s="70">
        <f t="shared" si="98"/>
        <v>71</v>
      </c>
      <c r="AT74" s="71">
        <f t="shared" ca="1" si="99"/>
        <v>0.54472741244069023</v>
      </c>
      <c r="AU74" s="72">
        <f t="shared" ca="1" si="84"/>
        <v>8.6436717728521906E-3</v>
      </c>
      <c r="AV74" s="73">
        <f t="shared" ca="1" si="85"/>
        <v>1.0086436717728522</v>
      </c>
      <c r="AW74" s="74">
        <f ca="1">PRODUCT(AV$4:AV74)</f>
        <v>1.8263028418179093</v>
      </c>
      <c r="AY74" s="75">
        <f t="shared" si="100"/>
        <v>71</v>
      </c>
      <c r="AZ74" s="76">
        <f t="shared" ca="1" si="62"/>
        <v>1.0090596596129187</v>
      </c>
      <c r="BA74" s="76">
        <f t="shared" ca="1" si="62"/>
        <v>1.0090596596129187</v>
      </c>
      <c r="BB74" s="76">
        <f t="shared" ca="1" si="62"/>
        <v>1.0090596596129187</v>
      </c>
      <c r="BC74" s="76">
        <f t="shared" ca="1" si="62"/>
        <v>1.0090596596129187</v>
      </c>
      <c r="BD74" s="76">
        <f t="shared" ca="1" si="62"/>
        <v>1.0090596596129187</v>
      </c>
      <c r="BE74" s="76">
        <f t="shared" ca="1" si="62"/>
        <v>1.0090596596129187</v>
      </c>
      <c r="BF74" s="76">
        <f t="shared" ca="1" si="62"/>
        <v>1.0090596596129187</v>
      </c>
      <c r="BG74" s="76">
        <f t="shared" ca="1" si="62"/>
        <v>1.0090596596129187</v>
      </c>
      <c r="BH74" s="76">
        <f t="shared" ca="1" si="62"/>
        <v>1.0090596596129187</v>
      </c>
      <c r="BI74" s="76">
        <f t="shared" ca="1" si="62"/>
        <v>1.0090596596129187</v>
      </c>
      <c r="BJ74" s="76">
        <f t="shared" ca="1" si="62"/>
        <v>1.0090596596129187</v>
      </c>
      <c r="BK74" s="76">
        <f t="shared" ca="1" si="62"/>
        <v>1.0090596596129187</v>
      </c>
      <c r="BL74" s="76">
        <f t="shared" ca="1" si="70"/>
        <v>0.11430000000000118</v>
      </c>
      <c r="BM74" s="77">
        <f t="shared" ca="1" si="86"/>
        <v>2028.8425900404998</v>
      </c>
      <c r="BN74" s="21"/>
      <c r="BO74" s="70">
        <f t="shared" si="101"/>
        <v>71</v>
      </c>
      <c r="BP74" s="171">
        <f t="shared" ca="1" si="102"/>
        <v>0.10880000000000001</v>
      </c>
      <c r="BQ74" s="172">
        <f t="shared" ca="1" si="87"/>
        <v>8.6436717728521906E-3</v>
      </c>
      <c r="BR74" s="172">
        <f t="shared" ca="1" si="104"/>
        <v>0.54755431415996514</v>
      </c>
    </row>
    <row r="75" spans="5:70">
      <c r="E75">
        <f t="shared" si="88"/>
        <v>72</v>
      </c>
      <c r="F75" s="64">
        <f t="shared" si="89"/>
        <v>45.916666666666835</v>
      </c>
      <c r="G75" s="55">
        <f t="shared" si="71"/>
        <v>4.0699313728520536E-4</v>
      </c>
      <c r="H75" s="78">
        <f t="shared" si="103"/>
        <v>0.97706947489685614</v>
      </c>
      <c r="I75" s="79">
        <f t="shared" ca="1" si="72"/>
        <v>328126.89460922102</v>
      </c>
      <c r="J75" s="79">
        <f t="shared" ca="1" si="73"/>
        <v>2836.2211768473694</v>
      </c>
      <c r="K75" s="80">
        <f t="shared" ca="1" si="74"/>
        <v>-19.541389497937121</v>
      </c>
      <c r="L75" s="80">
        <f t="shared" ca="1" si="75"/>
        <v>-136.71953942050877</v>
      </c>
      <c r="M75" s="80">
        <f t="shared" ca="1" si="76"/>
        <v>0</v>
      </c>
      <c r="N75" s="80">
        <f t="shared" ca="1" si="77"/>
        <v>0</v>
      </c>
      <c r="O75" s="81">
        <f t="shared" ca="1" si="63"/>
        <v>-1766.5772500615183</v>
      </c>
      <c r="P75" s="79">
        <f t="shared" ca="1" si="64"/>
        <v>329040.27760708844</v>
      </c>
      <c r="Q75" s="35"/>
      <c r="R75">
        <f t="shared" ca="1" si="78"/>
        <v>72</v>
      </c>
      <c r="S75" s="78">
        <f t="shared" ca="1" si="90"/>
        <v>45.916666666666835</v>
      </c>
      <c r="T75" s="55">
        <f t="shared" ca="1" si="79"/>
        <v>4.0699313728520536E-4</v>
      </c>
      <c r="U75" s="78">
        <f t="shared" ca="1" si="91"/>
        <v>0.97681294975119914</v>
      </c>
      <c r="V75" s="79">
        <f t="shared" ca="1" si="92"/>
        <v>328114.52637610474</v>
      </c>
      <c r="W75" s="79">
        <f t="shared" ca="1" si="65"/>
        <v>2836.114269899902</v>
      </c>
      <c r="X75" s="80">
        <f t="shared" ca="1" si="66"/>
        <v>-19.536258995023982</v>
      </c>
      <c r="Y75" s="80">
        <f t="shared" ca="1" si="80"/>
        <v>-136.71438599004364</v>
      </c>
      <c r="Z75" s="80">
        <f t="shared" ca="1" si="67"/>
        <v>0</v>
      </c>
      <c r="AA75" s="80">
        <f t="shared" ca="1" si="81"/>
        <v>0</v>
      </c>
      <c r="AB75" s="81">
        <f t="shared" ca="1" si="68"/>
        <v>-1766.5772500615183</v>
      </c>
      <c r="AC75" s="79">
        <f t="shared" ca="1" si="69"/>
        <v>329027.81275095808</v>
      </c>
      <c r="AD75" s="35"/>
      <c r="AE75" s="55">
        <f t="shared" ca="1" si="93"/>
        <v>4.0699313728520536E-4</v>
      </c>
      <c r="AF75" s="78">
        <f t="shared" ca="1" si="94"/>
        <v>0.97681294975119914</v>
      </c>
      <c r="AG75" s="21"/>
      <c r="AH75" s="21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95"/>
        <v>111</v>
      </c>
      <c r="AN75" s="66">
        <f t="shared" si="96"/>
        <v>0</v>
      </c>
      <c r="AO75" s="67">
        <f t="shared" si="97"/>
        <v>1.9553001101984376E-5</v>
      </c>
      <c r="AP75" s="68">
        <f t="shared" ca="1" si="82"/>
        <v>9.637515102437818E-9</v>
      </c>
      <c r="AR75" s="69">
        <f t="shared" si="83"/>
        <v>6</v>
      </c>
      <c r="AS75" s="70">
        <f t="shared" si="98"/>
        <v>72</v>
      </c>
      <c r="AT75" s="71">
        <f t="shared" ca="1" si="99"/>
        <v>0.54001896748187783</v>
      </c>
      <c r="AU75" s="72">
        <f t="shared" ca="1" si="84"/>
        <v>8.6436717728521906E-3</v>
      </c>
      <c r="AV75" s="73">
        <f t="shared" ca="1" si="85"/>
        <v>1.0086436717728522</v>
      </c>
      <c r="AW75" s="74">
        <f ca="1">PRODUCT(AV$4:AV75)</f>
        <v>1.8420888041404104</v>
      </c>
      <c r="AY75" s="75">
        <f t="shared" si="100"/>
        <v>72</v>
      </c>
      <c r="AZ75" s="76">
        <f t="shared" ref="AZ75:BK84" ca="1" si="105">OFFSET($AV$3,($AY75*12-12)+AZ$3,0)</f>
        <v>1.0090596596129187</v>
      </c>
      <c r="BA75" s="76">
        <f t="shared" ca="1" si="105"/>
        <v>1.0090596596129187</v>
      </c>
      <c r="BB75" s="76">
        <f t="shared" ca="1" si="105"/>
        <v>1.0090596596129187</v>
      </c>
      <c r="BC75" s="76">
        <f t="shared" ca="1" si="105"/>
        <v>1.0090596596129187</v>
      </c>
      <c r="BD75" s="76">
        <f t="shared" ca="1" si="105"/>
        <v>1.0090596596129187</v>
      </c>
      <c r="BE75" s="76">
        <f t="shared" ca="1" si="105"/>
        <v>1.0090596596129187</v>
      </c>
      <c r="BF75" s="76">
        <f t="shared" ca="1" si="105"/>
        <v>1.0090596596129187</v>
      </c>
      <c r="BG75" s="76">
        <f t="shared" ca="1" si="105"/>
        <v>1.0090596596129187</v>
      </c>
      <c r="BH75" s="76">
        <f t="shared" ca="1" si="105"/>
        <v>1.0090596596129187</v>
      </c>
      <c r="BI75" s="76">
        <f t="shared" ca="1" si="105"/>
        <v>1.0090596596129187</v>
      </c>
      <c r="BJ75" s="76">
        <f t="shared" ca="1" si="105"/>
        <v>1.0090596596129187</v>
      </c>
      <c r="BK75" s="76">
        <f t="shared" ca="1" si="105"/>
        <v>1.0090596596129187</v>
      </c>
      <c r="BL75" s="76">
        <f t="shared" ca="1" si="70"/>
        <v>0.11430000000000118</v>
      </c>
      <c r="BM75" s="77">
        <f t="shared" ca="1" si="86"/>
        <v>2260.7392980821314</v>
      </c>
      <c r="BN75" s="21"/>
      <c r="BO75" s="70">
        <f t="shared" si="101"/>
        <v>72</v>
      </c>
      <c r="BP75" s="171">
        <f t="shared" ca="1" si="102"/>
        <v>0.10880000000000001</v>
      </c>
      <c r="BQ75" s="172">
        <f t="shared" ca="1" si="87"/>
        <v>8.6436717728521906E-3</v>
      </c>
      <c r="BR75" s="172">
        <f t="shared" ca="1" si="104"/>
        <v>0.54286199327216422</v>
      </c>
    </row>
    <row r="76" spans="5:70">
      <c r="E76">
        <f t="shared" si="88"/>
        <v>73</v>
      </c>
      <c r="F76" s="64">
        <f t="shared" si="89"/>
        <v>46.000000000000171</v>
      </c>
      <c r="G76" s="55">
        <f t="shared" si="71"/>
        <v>4.0699313728520536E-4</v>
      </c>
      <c r="H76" s="78">
        <f t="shared" si="103"/>
        <v>0.97667181432592221</v>
      </c>
      <c r="I76" s="79">
        <f t="shared" ca="1" si="72"/>
        <v>328906.36047221196</v>
      </c>
      <c r="J76" s="79">
        <f t="shared" ca="1" si="73"/>
        <v>2842.9586239252062</v>
      </c>
      <c r="K76" s="80">
        <f t="shared" ca="1" si="74"/>
        <v>-19.533436286518445</v>
      </c>
      <c r="L76" s="80">
        <f t="shared" ca="1" si="75"/>
        <v>-137.04431686342167</v>
      </c>
      <c r="M76" s="80">
        <f t="shared" ca="1" si="76"/>
        <v>-2466.7977035415897</v>
      </c>
      <c r="N76" s="80">
        <f t="shared" ca="1" si="77"/>
        <v>0</v>
      </c>
      <c r="O76" s="81">
        <f t="shared" ca="1" si="63"/>
        <v>-1765.8582652442592</v>
      </c>
      <c r="P76" s="79">
        <f t="shared" ca="1" si="64"/>
        <v>327360.08537420142</v>
      </c>
      <c r="Q76" s="35"/>
      <c r="R76">
        <f t="shared" ca="1" si="78"/>
        <v>73</v>
      </c>
      <c r="S76" s="78">
        <f t="shared" ca="1" si="90"/>
        <v>46.000000000000171</v>
      </c>
      <c r="T76" s="55">
        <f t="shared" ca="1" si="79"/>
        <v>4.0699313728520536E-4</v>
      </c>
      <c r="U76" s="78">
        <f t="shared" ca="1" si="91"/>
        <v>0.97641539358423912</v>
      </c>
      <c r="V76" s="79">
        <f t="shared" ca="1" si="92"/>
        <v>328893.90068919247</v>
      </c>
      <c r="W76" s="79">
        <f t="shared" ca="1" si="65"/>
        <v>2842.8509256504244</v>
      </c>
      <c r="X76" s="80">
        <f t="shared" ca="1" si="66"/>
        <v>-19.528307871684781</v>
      </c>
      <c r="Y76" s="80">
        <f t="shared" ca="1" si="80"/>
        <v>-137.03912528716353</v>
      </c>
      <c r="Z76" s="80">
        <f t="shared" ca="1" si="67"/>
        <v>-2466.7042551689433</v>
      </c>
      <c r="AA76" s="80">
        <f t="shared" ca="1" si="81"/>
        <v>0</v>
      </c>
      <c r="AB76" s="81">
        <f t="shared" ca="1" si="68"/>
        <v>-1765.8582652442592</v>
      </c>
      <c r="AC76" s="79">
        <f t="shared" ca="1" si="69"/>
        <v>327347.62166127085</v>
      </c>
      <c r="AD76" s="35"/>
      <c r="AE76" s="55">
        <f t="shared" ca="1" si="93"/>
        <v>4.0699313728520536E-4</v>
      </c>
      <c r="AF76" s="78">
        <f t="shared" ca="1" si="94"/>
        <v>0.97641539358423912</v>
      </c>
      <c r="AG76" s="21"/>
      <c r="AH76" s="21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95"/>
        <v>112</v>
      </c>
      <c r="AN76" s="66">
        <f t="shared" si="96"/>
        <v>0</v>
      </c>
      <c r="AO76" s="67">
        <f t="shared" si="97"/>
        <v>1.9553001101984376E-5</v>
      </c>
      <c r="AP76" s="68">
        <f t="shared" ca="1" si="82"/>
        <v>8.6489411311476328E-9</v>
      </c>
      <c r="AR76" s="69">
        <f t="shared" si="83"/>
        <v>7</v>
      </c>
      <c r="AS76" s="70">
        <f t="shared" si="98"/>
        <v>73</v>
      </c>
      <c r="AT76" s="71">
        <f t="shared" ca="1" si="99"/>
        <v>0.53535122077584996</v>
      </c>
      <c r="AU76" s="72">
        <f t="shared" ca="1" si="84"/>
        <v>8.6436717728521906E-3</v>
      </c>
      <c r="AV76" s="73">
        <f t="shared" ca="1" si="85"/>
        <v>1.0086436717728522</v>
      </c>
      <c r="AW76" s="74">
        <f ca="1">PRODUCT(AV$4:AV76)</f>
        <v>1.858011215139846</v>
      </c>
      <c r="AY76" s="75">
        <f t="shared" si="100"/>
        <v>73</v>
      </c>
      <c r="AZ76" s="76">
        <f t="shared" ca="1" si="105"/>
        <v>1.0090596596129187</v>
      </c>
      <c r="BA76" s="76">
        <f t="shared" ca="1" si="105"/>
        <v>1.0090596596129187</v>
      </c>
      <c r="BB76" s="76">
        <f t="shared" ca="1" si="105"/>
        <v>1.0090596596129187</v>
      </c>
      <c r="BC76" s="76">
        <f t="shared" ca="1" si="105"/>
        <v>1.0090596596129187</v>
      </c>
      <c r="BD76" s="76">
        <f t="shared" ca="1" si="105"/>
        <v>1.0090596596129187</v>
      </c>
      <c r="BE76" s="76">
        <f t="shared" ca="1" si="105"/>
        <v>1.0090596596129187</v>
      </c>
      <c r="BF76" s="76">
        <f t="shared" ca="1" si="105"/>
        <v>1.0090596596129187</v>
      </c>
      <c r="BG76" s="76">
        <f t="shared" ca="1" si="105"/>
        <v>1.0090596596129187</v>
      </c>
      <c r="BH76" s="76">
        <f t="shared" ca="1" si="105"/>
        <v>1.0090596596129187</v>
      </c>
      <c r="BI76" s="76">
        <f t="shared" ca="1" si="105"/>
        <v>1.0090596596129187</v>
      </c>
      <c r="BJ76" s="76">
        <f t="shared" ca="1" si="105"/>
        <v>1.0090596596129187</v>
      </c>
      <c r="BK76" s="76">
        <f t="shared" ca="1" si="105"/>
        <v>1.0090596596129187</v>
      </c>
      <c r="BL76" s="76">
        <f t="shared" ca="1" si="70"/>
        <v>0.11430000000000118</v>
      </c>
      <c r="BM76" s="77">
        <f t="shared" ca="1" si="86"/>
        <v>2519.1417998529218</v>
      </c>
      <c r="BN76" s="21"/>
      <c r="BO76" s="70">
        <f t="shared" si="101"/>
        <v>73</v>
      </c>
      <c r="BP76" s="171">
        <f t="shared" ca="1" si="102"/>
        <v>0.10880000000000001</v>
      </c>
      <c r="BQ76" s="172">
        <f t="shared" ca="1" si="87"/>
        <v>8.6436717728521906E-3</v>
      </c>
      <c r="BR76" s="172">
        <f t="shared" ca="1" si="104"/>
        <v>0.53820988369262024</v>
      </c>
    </row>
    <row r="77" spans="5:70">
      <c r="E77">
        <f t="shared" si="88"/>
        <v>74</v>
      </c>
      <c r="F77" s="64">
        <f t="shared" si="89"/>
        <v>46.083333333333506</v>
      </c>
      <c r="G77" s="55">
        <f t="shared" si="71"/>
        <v>4.0699313728520536E-4</v>
      </c>
      <c r="H77" s="78">
        <f t="shared" si="103"/>
        <v>0.97627431560011169</v>
      </c>
      <c r="I77" s="79">
        <f t="shared" ca="1" si="72"/>
        <v>327226.852066033</v>
      </c>
      <c r="J77" s="79">
        <f t="shared" ca="1" si="73"/>
        <v>2828.4415045224491</v>
      </c>
      <c r="K77" s="80">
        <f t="shared" ca="1" si="74"/>
        <v>-19.525486312002233</v>
      </c>
      <c r="L77" s="80">
        <f t="shared" ca="1" si="75"/>
        <v>-136.34452169418043</v>
      </c>
      <c r="M77" s="80">
        <f t="shared" ca="1" si="76"/>
        <v>0</v>
      </c>
      <c r="N77" s="80">
        <f t="shared" ca="1" si="77"/>
        <v>0</v>
      </c>
      <c r="O77" s="81">
        <f t="shared" ca="1" si="63"/>
        <v>-1765.1395730488864</v>
      </c>
      <c r="P77" s="79">
        <f t="shared" ca="1" si="64"/>
        <v>328134.28398950043</v>
      </c>
      <c r="Q77" s="35"/>
      <c r="R77">
        <f t="shared" ca="1" si="78"/>
        <v>74</v>
      </c>
      <c r="S77" s="78">
        <f t="shared" ca="1" si="90"/>
        <v>46.083333333333506</v>
      </c>
      <c r="T77" s="55">
        <f t="shared" ca="1" si="79"/>
        <v>4.0699313728520536E-4</v>
      </c>
      <c r="U77" s="78">
        <f t="shared" ca="1" si="91"/>
        <v>0.97601799921991073</v>
      </c>
      <c r="V77" s="79">
        <f t="shared" ca="1" si="92"/>
        <v>327214.3934257481</v>
      </c>
      <c r="W77" s="79">
        <f t="shared" ca="1" si="65"/>
        <v>2828.3338161250904</v>
      </c>
      <c r="X77" s="80">
        <f t="shared" ca="1" si="66"/>
        <v>-19.520359984398215</v>
      </c>
      <c r="Y77" s="80">
        <f t="shared" ca="1" si="80"/>
        <v>-136.33933059406172</v>
      </c>
      <c r="Z77" s="80">
        <f t="shared" ca="1" si="67"/>
        <v>0</v>
      </c>
      <c r="AA77" s="80">
        <f t="shared" ca="1" si="81"/>
        <v>0</v>
      </c>
      <c r="AB77" s="81">
        <f t="shared" ca="1" si="68"/>
        <v>-1765.1395730488864</v>
      </c>
      <c r="AC77" s="79">
        <f t="shared" ca="1" si="69"/>
        <v>328121.72797824588</v>
      </c>
      <c r="AD77" s="35"/>
      <c r="AE77" s="55">
        <f t="shared" ca="1" si="93"/>
        <v>4.0699313728520536E-4</v>
      </c>
      <c r="AF77" s="78">
        <f t="shared" ca="1" si="94"/>
        <v>0.97601799921991073</v>
      </c>
      <c r="AG77" s="21"/>
      <c r="AH77" s="21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95"/>
        <v>113</v>
      </c>
      <c r="AN77" s="66">
        <f t="shared" si="96"/>
        <v>0</v>
      </c>
      <c r="AO77" s="67">
        <f t="shared" si="97"/>
        <v>1.9553001101984376E-5</v>
      </c>
      <c r="AP77" s="68">
        <f t="shared" ca="1" si="82"/>
        <v>7.761770736020483E-9</v>
      </c>
      <c r="AR77" s="69">
        <f t="shared" si="83"/>
        <v>7</v>
      </c>
      <c r="AS77" s="70">
        <f t="shared" si="98"/>
        <v>74</v>
      </c>
      <c r="AT77" s="71">
        <f t="shared" ca="1" si="99"/>
        <v>0.53072382054026779</v>
      </c>
      <c r="AU77" s="72">
        <f t="shared" ca="1" si="84"/>
        <v>8.6436717728521906E-3</v>
      </c>
      <c r="AV77" s="73">
        <f t="shared" ca="1" si="85"/>
        <v>1.0086436717728522</v>
      </c>
      <c r="AW77" s="74">
        <f ca="1">PRODUCT(AV$4:AV77)</f>
        <v>1.8740712542337932</v>
      </c>
      <c r="AY77" s="75">
        <f t="shared" si="100"/>
        <v>74</v>
      </c>
      <c r="AZ77" s="76">
        <f t="shared" ca="1" si="105"/>
        <v>1.0090596596129187</v>
      </c>
      <c r="BA77" s="76">
        <f t="shared" ca="1" si="105"/>
        <v>1.0090596596129187</v>
      </c>
      <c r="BB77" s="76">
        <f t="shared" ca="1" si="105"/>
        <v>1.0090596596129187</v>
      </c>
      <c r="BC77" s="76">
        <f t="shared" ca="1" si="105"/>
        <v>1.0090596596129187</v>
      </c>
      <c r="BD77" s="76">
        <f t="shared" ca="1" si="105"/>
        <v>1.0090596596129187</v>
      </c>
      <c r="BE77" s="76">
        <f t="shared" ca="1" si="105"/>
        <v>1.0090596596129187</v>
      </c>
      <c r="BF77" s="76">
        <f t="shared" ca="1" si="105"/>
        <v>1.0090596596129187</v>
      </c>
      <c r="BG77" s="76">
        <f t="shared" ca="1" si="105"/>
        <v>1.0090596596129187</v>
      </c>
      <c r="BH77" s="76">
        <f t="shared" ca="1" si="105"/>
        <v>1.0090596596129187</v>
      </c>
      <c r="BI77" s="76">
        <f t="shared" ca="1" si="105"/>
        <v>1.0090596596129187</v>
      </c>
      <c r="BJ77" s="76">
        <f t="shared" ca="1" si="105"/>
        <v>1.0090596596129187</v>
      </c>
      <c r="BK77" s="76">
        <f t="shared" ca="1" si="105"/>
        <v>1.0090596596129187</v>
      </c>
      <c r="BL77" s="76">
        <f t="shared" ca="1" si="70"/>
        <v>0.11430000000000118</v>
      </c>
      <c r="BM77" s="77">
        <f t="shared" ca="1" si="86"/>
        <v>2807.0797075761138</v>
      </c>
      <c r="BN77" s="21"/>
      <c r="BO77" s="70">
        <f t="shared" si="101"/>
        <v>74</v>
      </c>
      <c r="BP77" s="171">
        <f t="shared" ca="1" si="102"/>
        <v>0.10880000000000001</v>
      </c>
      <c r="BQ77" s="172">
        <f t="shared" ca="1" si="87"/>
        <v>8.6436717728521906E-3</v>
      </c>
      <c r="BR77" s="172">
        <f t="shared" ca="1" si="104"/>
        <v>0.53359764082654726</v>
      </c>
    </row>
    <row r="78" spans="5:70">
      <c r="E78">
        <f t="shared" si="88"/>
        <v>75</v>
      </c>
      <c r="F78" s="64">
        <f t="shared" si="89"/>
        <v>46.166666666666842</v>
      </c>
      <c r="G78" s="55">
        <f t="shared" si="71"/>
        <v>4.0699313728520536E-4</v>
      </c>
      <c r="H78" s="78">
        <f t="shared" si="103"/>
        <v>0.97587697865355461</v>
      </c>
      <c r="I78" s="79">
        <f t="shared" ca="1" si="72"/>
        <v>328000.73558780871</v>
      </c>
      <c r="J78" s="79">
        <f t="shared" ca="1" si="73"/>
        <v>2835.1306996750973</v>
      </c>
      <c r="K78" s="80">
        <f t="shared" ca="1" si="74"/>
        <v>-19.51753957307109</v>
      </c>
      <c r="L78" s="80">
        <f t="shared" ca="1" si="75"/>
        <v>-136.66697316158698</v>
      </c>
      <c r="M78" s="80">
        <f t="shared" ca="1" si="76"/>
        <v>0</v>
      </c>
      <c r="N78" s="80">
        <f t="shared" ca="1" si="77"/>
        <v>0</v>
      </c>
      <c r="O78" s="81">
        <f t="shared" ca="1" si="63"/>
        <v>-1764.421173356305</v>
      </c>
      <c r="P78" s="79">
        <f t="shared" ca="1" si="64"/>
        <v>328915.26060139289</v>
      </c>
      <c r="Q78" s="35"/>
      <c r="R78">
        <f t="shared" ca="1" si="78"/>
        <v>75</v>
      </c>
      <c r="S78" s="78">
        <f t="shared" ca="1" si="90"/>
        <v>46.166666666666842</v>
      </c>
      <c r="T78" s="55">
        <f t="shared" ca="1" si="79"/>
        <v>4.0699313728520536E-4</v>
      </c>
      <c r="U78" s="78">
        <f t="shared" ca="1" si="91"/>
        <v>0.97562076659236141</v>
      </c>
      <c r="V78" s="79">
        <f t="shared" ca="1" si="92"/>
        <v>327988.18468676455</v>
      </c>
      <c r="W78" s="79">
        <f t="shared" ca="1" si="65"/>
        <v>2835.022213806018</v>
      </c>
      <c r="X78" s="80">
        <f t="shared" ca="1" si="66"/>
        <v>-19.51241533184723</v>
      </c>
      <c r="Y78" s="80">
        <f t="shared" ca="1" si="80"/>
        <v>-136.66174361948524</v>
      </c>
      <c r="Z78" s="80">
        <f t="shared" ca="1" si="67"/>
        <v>0</v>
      </c>
      <c r="AA78" s="80">
        <f t="shared" ca="1" si="81"/>
        <v>0</v>
      </c>
      <c r="AB78" s="81">
        <f t="shared" ca="1" si="68"/>
        <v>-1764.421173356305</v>
      </c>
      <c r="AC78" s="79">
        <f t="shared" ca="1" si="69"/>
        <v>328902.61156826292</v>
      </c>
      <c r="AD78" s="35"/>
      <c r="AE78" s="55">
        <f t="shared" ca="1" si="93"/>
        <v>4.0699313728520536E-4</v>
      </c>
      <c r="AF78" s="78">
        <f t="shared" ca="1" si="94"/>
        <v>0.97562076659236141</v>
      </c>
      <c r="AG78" s="21"/>
      <c r="AH78" s="21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95"/>
        <v>114</v>
      </c>
      <c r="AN78" s="66">
        <f t="shared" si="96"/>
        <v>0</v>
      </c>
      <c r="AO78" s="67">
        <f t="shared" si="97"/>
        <v>1.9553001101984376E-5</v>
      </c>
      <c r="AP78" s="68">
        <f t="shared" ca="1" si="82"/>
        <v>6.9656023835775589E-9</v>
      </c>
      <c r="AR78" s="69">
        <f t="shared" si="83"/>
        <v>7</v>
      </c>
      <c r="AS78" s="70">
        <f t="shared" si="98"/>
        <v>75</v>
      </c>
      <c r="AT78" s="71">
        <f t="shared" ca="1" si="99"/>
        <v>0.52613641803348365</v>
      </c>
      <c r="AU78" s="72">
        <f t="shared" ca="1" si="84"/>
        <v>8.6436717728521906E-3</v>
      </c>
      <c r="AV78" s="73">
        <f t="shared" ca="1" si="85"/>
        <v>1.0086436717728522</v>
      </c>
      <c r="AW78" s="74">
        <f ca="1">PRODUCT(AV$4:AV78)</f>
        <v>1.8902701110343274</v>
      </c>
      <c r="AY78" s="75">
        <f t="shared" si="100"/>
        <v>75</v>
      </c>
      <c r="AZ78" s="76">
        <f t="shared" ca="1" si="105"/>
        <v>1.0090596596129187</v>
      </c>
      <c r="BA78" s="76">
        <f t="shared" ca="1" si="105"/>
        <v>1.0090596596129187</v>
      </c>
      <c r="BB78" s="76">
        <f t="shared" ca="1" si="105"/>
        <v>1.0090596596129187</v>
      </c>
      <c r="BC78" s="76">
        <f t="shared" ca="1" si="105"/>
        <v>1.0090596596129187</v>
      </c>
      <c r="BD78" s="76">
        <f t="shared" ca="1" si="105"/>
        <v>1.0090596596129187</v>
      </c>
      <c r="BE78" s="76">
        <f t="shared" ca="1" si="105"/>
        <v>1.0090596596129187</v>
      </c>
      <c r="BF78" s="76">
        <f t="shared" ca="1" si="105"/>
        <v>1.0090596596129187</v>
      </c>
      <c r="BG78" s="76">
        <f t="shared" ca="1" si="105"/>
        <v>1.0090596596129187</v>
      </c>
      <c r="BH78" s="76">
        <f t="shared" ca="1" si="105"/>
        <v>1.0090596596129187</v>
      </c>
      <c r="BI78" s="76">
        <f t="shared" ca="1" si="105"/>
        <v>1.0090596596129187</v>
      </c>
      <c r="BJ78" s="76">
        <f t="shared" ca="1" si="105"/>
        <v>1.0090596596129187</v>
      </c>
      <c r="BK78" s="76">
        <f t="shared" ca="1" si="105"/>
        <v>1.0090596596129187</v>
      </c>
      <c r="BL78" s="76">
        <f t="shared" ca="1" si="70"/>
        <v>0.11430000000000118</v>
      </c>
      <c r="BM78" s="77">
        <f t="shared" ca="1" si="86"/>
        <v>3127.9289181520671</v>
      </c>
      <c r="BN78" s="21"/>
      <c r="BO78" s="70">
        <f t="shared" si="101"/>
        <v>75</v>
      </c>
      <c r="BP78" s="171">
        <f t="shared" ca="1" si="102"/>
        <v>0.10880000000000001</v>
      </c>
      <c r="BQ78" s="172">
        <f t="shared" ca="1" si="87"/>
        <v>8.6436717728521906E-3</v>
      </c>
      <c r="BR78" s="172">
        <f t="shared" ca="1" si="104"/>
        <v>0.5290249230321985</v>
      </c>
    </row>
    <row r="79" spans="5:70">
      <c r="E79">
        <f t="shared" si="88"/>
        <v>76</v>
      </c>
      <c r="F79" s="64">
        <f t="shared" si="89"/>
        <v>46.250000000000178</v>
      </c>
      <c r="G79" s="55">
        <f t="shared" si="71"/>
        <v>4.0699313728520536E-4</v>
      </c>
      <c r="H79" s="78">
        <f t="shared" si="103"/>
        <v>0.97547980342040796</v>
      </c>
      <c r="I79" s="79">
        <f t="shared" ca="1" si="72"/>
        <v>328781.39434757974</v>
      </c>
      <c r="J79" s="79">
        <f t="shared" ca="1" si="73"/>
        <v>2841.8784577611596</v>
      </c>
      <c r="K79" s="80">
        <f t="shared" ca="1" si="74"/>
        <v>-19.509596068408158</v>
      </c>
      <c r="L79" s="80">
        <f t="shared" ca="1" si="75"/>
        <v>-136.99224764482491</v>
      </c>
      <c r="M79" s="80">
        <f t="shared" ca="1" si="76"/>
        <v>0</v>
      </c>
      <c r="N79" s="80">
        <f t="shared" ca="1" si="77"/>
        <v>0</v>
      </c>
      <c r="O79" s="81">
        <f t="shared" ca="1" si="63"/>
        <v>-1763.7030660474682</v>
      </c>
      <c r="P79" s="79">
        <f t="shared" ca="1" si="64"/>
        <v>329703.0678955802</v>
      </c>
      <c r="Q79" s="35"/>
      <c r="R79">
        <f t="shared" ca="1" si="78"/>
        <v>76</v>
      </c>
      <c r="S79" s="78">
        <f t="shared" ca="1" si="90"/>
        <v>46.250000000000178</v>
      </c>
      <c r="T79" s="55">
        <f t="shared" ca="1" si="79"/>
        <v>4.0699313728520536E-4</v>
      </c>
      <c r="U79" s="78">
        <f t="shared" ca="1" si="91"/>
        <v>0.97522369563576539</v>
      </c>
      <c r="V79" s="79">
        <f t="shared" ca="1" si="92"/>
        <v>328768.75046251947</v>
      </c>
      <c r="W79" s="79">
        <f t="shared" ca="1" si="65"/>
        <v>2841.7691681687652</v>
      </c>
      <c r="X79" s="80">
        <f t="shared" ca="1" si="66"/>
        <v>-19.504473912715309</v>
      </c>
      <c r="Y79" s="80">
        <f t="shared" ca="1" si="80"/>
        <v>-136.98697935938313</v>
      </c>
      <c r="Z79" s="80">
        <f t="shared" ca="1" si="67"/>
        <v>0</v>
      </c>
      <c r="AA79" s="80">
        <f t="shared" ca="1" si="81"/>
        <v>0</v>
      </c>
      <c r="AB79" s="81">
        <f t="shared" ca="1" si="68"/>
        <v>-1763.7030660474682</v>
      </c>
      <c r="AC79" s="79">
        <f t="shared" ca="1" si="69"/>
        <v>329690.32511136867</v>
      </c>
      <c r="AD79" s="35"/>
      <c r="AE79" s="55">
        <f t="shared" ca="1" si="93"/>
        <v>4.0699313728520536E-4</v>
      </c>
      <c r="AF79" s="78">
        <f t="shared" ca="1" si="94"/>
        <v>0.97522369563576539</v>
      </c>
      <c r="AG79" s="21"/>
      <c r="AH79" s="21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95"/>
        <v>115</v>
      </c>
      <c r="AN79" s="66">
        <f t="shared" si="96"/>
        <v>0</v>
      </c>
      <c r="AO79" s="67">
        <f t="shared" si="97"/>
        <v>1.9553001101984376E-5</v>
      </c>
      <c r="AP79" s="68">
        <f t="shared" ca="1" si="82"/>
        <v>6.2511014839608291E-9</v>
      </c>
      <c r="AR79" s="69">
        <f t="shared" si="83"/>
        <v>7</v>
      </c>
      <c r="AS79" s="70">
        <f t="shared" si="98"/>
        <v>76</v>
      </c>
      <c r="AT79" s="71">
        <f t="shared" ca="1" si="99"/>
        <v>0.52158866752825805</v>
      </c>
      <c r="AU79" s="72">
        <f t="shared" ca="1" si="84"/>
        <v>8.6436717728521906E-3</v>
      </c>
      <c r="AV79" s="73">
        <f t="shared" ca="1" si="85"/>
        <v>1.0086436717728522</v>
      </c>
      <c r="AW79" s="74">
        <f ca="1">PRODUCT(AV$4:AV79)</f>
        <v>1.906608985436141</v>
      </c>
      <c r="AY79" s="75">
        <f t="shared" si="100"/>
        <v>76</v>
      </c>
      <c r="AZ79" s="76">
        <f t="shared" ca="1" si="105"/>
        <v>1.0090596596129187</v>
      </c>
      <c r="BA79" s="76">
        <f t="shared" ca="1" si="105"/>
        <v>1.0090596596129187</v>
      </c>
      <c r="BB79" s="76">
        <f t="shared" ca="1" si="105"/>
        <v>1.0090596596129187</v>
      </c>
      <c r="BC79" s="76">
        <f t="shared" ca="1" si="105"/>
        <v>1.0090596596129187</v>
      </c>
      <c r="BD79" s="76">
        <f t="shared" ca="1" si="105"/>
        <v>1.0090596596129187</v>
      </c>
      <c r="BE79" s="76">
        <f t="shared" ca="1" si="105"/>
        <v>1.0090596596129187</v>
      </c>
      <c r="BF79" s="76">
        <f t="shared" ca="1" si="105"/>
        <v>1.0090596596129187</v>
      </c>
      <c r="BG79" s="76">
        <f t="shared" ca="1" si="105"/>
        <v>1.0090596596129187</v>
      </c>
      <c r="BH79" s="76">
        <f t="shared" ca="1" si="105"/>
        <v>1.0090596596129187</v>
      </c>
      <c r="BI79" s="76">
        <f t="shared" ca="1" si="105"/>
        <v>1.0090596596129187</v>
      </c>
      <c r="BJ79" s="76">
        <f t="shared" ca="1" si="105"/>
        <v>1.0090596596129187</v>
      </c>
      <c r="BK79" s="76">
        <f t="shared" ca="1" si="105"/>
        <v>1.0090596596129187</v>
      </c>
      <c r="BL79" s="76">
        <f t="shared" ca="1" si="70"/>
        <v>0.11430000000000118</v>
      </c>
      <c r="BM79" s="77">
        <f t="shared" ca="1" si="86"/>
        <v>3485.4511934968523</v>
      </c>
      <c r="BN79" s="21"/>
      <c r="BO79" s="70">
        <f t="shared" si="101"/>
        <v>76</v>
      </c>
      <c r="BP79" s="171">
        <f t="shared" ca="1" si="102"/>
        <v>0.10880000000000001</v>
      </c>
      <c r="BQ79" s="172">
        <f t="shared" ca="1" si="87"/>
        <v>8.6436717728521906E-3</v>
      </c>
      <c r="BR79" s="172">
        <f t="shared" ca="1" si="104"/>
        <v>0.52449139159556002</v>
      </c>
    </row>
    <row r="80" spans="5:70">
      <c r="E80">
        <f t="shared" si="88"/>
        <v>77</v>
      </c>
      <c r="F80" s="64">
        <f t="shared" si="89"/>
        <v>46.333333333333513</v>
      </c>
      <c r="G80" s="55">
        <f t="shared" si="71"/>
        <v>4.0699313728520536E-4</v>
      </c>
      <c r="H80" s="78">
        <f t="shared" si="103"/>
        <v>0.97508278983485552</v>
      </c>
      <c r="I80" s="79">
        <f t="shared" ca="1" si="72"/>
        <v>329568.88100960484</v>
      </c>
      <c r="J80" s="79">
        <f t="shared" ca="1" si="73"/>
        <v>2848.6852339932038</v>
      </c>
      <c r="K80" s="80">
        <f t="shared" ca="1" si="74"/>
        <v>-19.501655796697111</v>
      </c>
      <c r="L80" s="80">
        <f t="shared" ca="1" si="75"/>
        <v>-137.32036708733537</v>
      </c>
      <c r="M80" s="80">
        <f t="shared" ca="1" si="76"/>
        <v>0</v>
      </c>
      <c r="N80" s="80">
        <f t="shared" ca="1" si="77"/>
        <v>0</v>
      </c>
      <c r="O80" s="81">
        <f t="shared" ca="1" si="63"/>
        <v>-1762.9852510033779</v>
      </c>
      <c r="P80" s="79">
        <f t="shared" ca="1" si="64"/>
        <v>330497.75896971067</v>
      </c>
      <c r="Q80" s="35"/>
      <c r="R80">
        <f t="shared" ca="1" si="78"/>
        <v>77</v>
      </c>
      <c r="S80" s="78">
        <f t="shared" ca="1" si="90"/>
        <v>46.333333333333513</v>
      </c>
      <c r="T80" s="55">
        <f t="shared" ca="1" si="79"/>
        <v>4.0699313728520536E-4</v>
      </c>
      <c r="U80" s="78">
        <f t="shared" ca="1" si="91"/>
        <v>0.97482678628432373</v>
      </c>
      <c r="V80" s="79">
        <f t="shared" ca="1" si="92"/>
        <v>329556.14341161901</v>
      </c>
      <c r="W80" s="79">
        <f t="shared" ca="1" si="65"/>
        <v>2848.5751343770398</v>
      </c>
      <c r="X80" s="80">
        <f t="shared" ca="1" si="66"/>
        <v>-19.496535725686474</v>
      </c>
      <c r="Y80" s="80">
        <f t="shared" ca="1" si="80"/>
        <v>-137.31505975484126</v>
      </c>
      <c r="Z80" s="80">
        <f t="shared" ca="1" si="67"/>
        <v>0</v>
      </c>
      <c r="AA80" s="80">
        <f t="shared" ca="1" si="81"/>
        <v>0</v>
      </c>
      <c r="AB80" s="81">
        <f t="shared" ca="1" si="68"/>
        <v>-1762.9852510033779</v>
      </c>
      <c r="AC80" s="79">
        <f t="shared" ca="1" si="69"/>
        <v>330484.92169951223</v>
      </c>
      <c r="AD80" s="35"/>
      <c r="AE80" s="55">
        <f t="shared" ca="1" si="93"/>
        <v>4.0699313728520536E-4</v>
      </c>
      <c r="AF80" s="78">
        <f t="shared" ca="1" si="94"/>
        <v>0.97482678628432373</v>
      </c>
      <c r="AG80" s="21"/>
      <c r="AH80" s="21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95"/>
        <v>116</v>
      </c>
      <c r="AN80" s="66">
        <f t="shared" si="96"/>
        <v>0</v>
      </c>
      <c r="AO80" s="67">
        <f t="shared" si="97"/>
        <v>1.9553001101984376E-5</v>
      </c>
      <c r="AP80" s="68">
        <f t="shared" ca="1" si="82"/>
        <v>5.6098909485424228E-9</v>
      </c>
      <c r="AR80" s="69">
        <f t="shared" si="83"/>
        <v>7</v>
      </c>
      <c r="AS80" s="70">
        <f t="shared" si="98"/>
        <v>77</v>
      </c>
      <c r="AT80" s="71">
        <f t="shared" ca="1" si="99"/>
        <v>0.51708022628570449</v>
      </c>
      <c r="AU80" s="72">
        <f t="shared" ca="1" si="84"/>
        <v>8.6436717728521906E-3</v>
      </c>
      <c r="AV80" s="73">
        <f t="shared" ca="1" si="85"/>
        <v>1.0086436717728522</v>
      </c>
      <c r="AW80" s="74">
        <f ca="1">PRODUCT(AV$4:AV80)</f>
        <v>1.9230890877054216</v>
      </c>
      <c r="AY80" s="75">
        <f t="shared" si="100"/>
        <v>77</v>
      </c>
      <c r="AZ80" s="76">
        <f t="shared" ca="1" si="105"/>
        <v>1.0090596596129187</v>
      </c>
      <c r="BA80" s="76">
        <f t="shared" ca="1" si="105"/>
        <v>1.0090596596129187</v>
      </c>
      <c r="BB80" s="76">
        <f t="shared" ca="1" si="105"/>
        <v>1.0090596596129187</v>
      </c>
      <c r="BC80" s="76">
        <f t="shared" ca="1" si="105"/>
        <v>1.0090596596129187</v>
      </c>
      <c r="BD80" s="76">
        <f t="shared" ca="1" si="105"/>
        <v>1.0090596596129187</v>
      </c>
      <c r="BE80" s="76">
        <f t="shared" ca="1" si="105"/>
        <v>1.0090596596129187</v>
      </c>
      <c r="BF80" s="76">
        <f t="shared" ca="1" si="105"/>
        <v>1.0090596596129187</v>
      </c>
      <c r="BG80" s="76">
        <f t="shared" ca="1" si="105"/>
        <v>1.0090596596129187</v>
      </c>
      <c r="BH80" s="76">
        <f t="shared" ca="1" si="105"/>
        <v>1.0090596596129187</v>
      </c>
      <c r="BI80" s="76">
        <f t="shared" ca="1" si="105"/>
        <v>1.0090596596129187</v>
      </c>
      <c r="BJ80" s="76">
        <f t="shared" ca="1" si="105"/>
        <v>1.0090596596129187</v>
      </c>
      <c r="BK80" s="76">
        <f t="shared" ca="1" si="105"/>
        <v>1.0090596596129187</v>
      </c>
      <c r="BL80" s="76">
        <f t="shared" ca="1" si="70"/>
        <v>0.11430000000000118</v>
      </c>
      <c r="BM80" s="77">
        <f t="shared" ca="1" si="86"/>
        <v>3883.8382649135465</v>
      </c>
      <c r="BN80" s="21"/>
      <c r="BO80" s="70">
        <f t="shared" si="101"/>
        <v>77</v>
      </c>
      <c r="BP80" s="171">
        <f t="shared" ca="1" si="102"/>
        <v>0.10880000000000001</v>
      </c>
      <c r="BQ80" s="172">
        <f t="shared" ca="1" si="87"/>
        <v>8.6436717728521906E-3</v>
      </c>
      <c r="BR80" s="172">
        <f t="shared" ca="1" si="104"/>
        <v>0.51999671070526099</v>
      </c>
    </row>
    <row r="81" spans="5:70">
      <c r="E81">
        <f t="shared" si="88"/>
        <v>78</v>
      </c>
      <c r="F81" s="64">
        <f t="shared" si="89"/>
        <v>46.416666666666849</v>
      </c>
      <c r="G81" s="55">
        <f t="shared" si="71"/>
        <v>4.0699313728520536E-4</v>
      </c>
      <c r="H81" s="78">
        <f t="shared" si="103"/>
        <v>0.9746859378311078</v>
      </c>
      <c r="I81" s="79">
        <f t="shared" ca="1" si="72"/>
        <v>330363.24864992185</v>
      </c>
      <c r="J81" s="79">
        <f t="shared" ca="1" si="73"/>
        <v>2855.5514871430792</v>
      </c>
      <c r="K81" s="80">
        <f t="shared" ca="1" si="74"/>
        <v>-19.493718756622155</v>
      </c>
      <c r="L81" s="80">
        <f t="shared" ca="1" si="75"/>
        <v>-137.6513536041341</v>
      </c>
      <c r="M81" s="80">
        <f t="shared" ca="1" si="76"/>
        <v>0</v>
      </c>
      <c r="N81" s="80">
        <f t="shared" ca="1" si="77"/>
        <v>0</v>
      </c>
      <c r="O81" s="81">
        <f t="shared" ca="1" si="63"/>
        <v>-1762.2677281050846</v>
      </c>
      <c r="P81" s="79">
        <f t="shared" ca="1" si="64"/>
        <v>331299.38733659912</v>
      </c>
      <c r="Q81" s="35"/>
      <c r="R81">
        <f t="shared" ca="1" si="78"/>
        <v>78</v>
      </c>
      <c r="S81" s="78">
        <f t="shared" ca="1" si="90"/>
        <v>46.416666666666849</v>
      </c>
      <c r="T81" s="55">
        <f t="shared" ca="1" si="79"/>
        <v>4.0699313728520536E-4</v>
      </c>
      <c r="U81" s="78">
        <f t="shared" ca="1" si="91"/>
        <v>0.97443003847226417</v>
      </c>
      <c r="V81" s="79">
        <f t="shared" ca="1" si="92"/>
        <v>330350.41660440428</v>
      </c>
      <c r="W81" s="79">
        <f t="shared" ca="1" si="65"/>
        <v>2855.4405711534509</v>
      </c>
      <c r="X81" s="80">
        <f t="shared" ca="1" si="66"/>
        <v>-19.488600769445284</v>
      </c>
      <c r="Y81" s="80">
        <f t="shared" ca="1" si="80"/>
        <v>-137.6460069185018</v>
      </c>
      <c r="Z81" s="80">
        <f t="shared" ca="1" si="67"/>
        <v>0</v>
      </c>
      <c r="AA81" s="80">
        <f t="shared" ca="1" si="81"/>
        <v>0</v>
      </c>
      <c r="AB81" s="81">
        <f t="shared" ca="1" si="68"/>
        <v>-1762.2677281050846</v>
      </c>
      <c r="AC81" s="79">
        <f t="shared" ca="1" si="69"/>
        <v>331286.45483976474</v>
      </c>
      <c r="AD81" s="35"/>
      <c r="AE81" s="55">
        <f t="shared" ca="1" si="93"/>
        <v>4.0699313728520536E-4</v>
      </c>
      <c r="AF81" s="78">
        <f t="shared" ca="1" si="94"/>
        <v>0.97443003847226417</v>
      </c>
      <c r="AG81" s="21"/>
      <c r="AH81" s="21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95"/>
        <v>117</v>
      </c>
      <c r="AN81" s="66">
        <f t="shared" si="96"/>
        <v>0</v>
      </c>
      <c r="AO81" s="67">
        <f t="shared" si="97"/>
        <v>1.9553001101984376E-5</v>
      </c>
      <c r="AP81" s="68">
        <f t="shared" ca="1" si="82"/>
        <v>5.034452973653789E-9</v>
      </c>
      <c r="AR81" s="69">
        <f t="shared" si="83"/>
        <v>7</v>
      </c>
      <c r="AS81" s="70">
        <f t="shared" si="98"/>
        <v>78</v>
      </c>
      <c r="AT81" s="71">
        <f t="shared" ca="1" si="99"/>
        <v>0.5126107545294587</v>
      </c>
      <c r="AU81" s="72">
        <f t="shared" ca="1" si="84"/>
        <v>8.6436717728521906E-3</v>
      </c>
      <c r="AV81" s="73">
        <f t="shared" ca="1" si="85"/>
        <v>1.0086436717728522</v>
      </c>
      <c r="AW81" s="74">
        <f ca="1">PRODUCT(AV$4:AV81)</f>
        <v>1.939711638569501</v>
      </c>
      <c r="AY81" s="75">
        <f t="shared" si="100"/>
        <v>78</v>
      </c>
      <c r="AZ81" s="76">
        <f t="shared" ca="1" si="105"/>
        <v>1.0090596596129187</v>
      </c>
      <c r="BA81" s="76">
        <f t="shared" ca="1" si="105"/>
        <v>1.0090596596129187</v>
      </c>
      <c r="BB81" s="76">
        <f t="shared" ca="1" si="105"/>
        <v>1.0090596596129187</v>
      </c>
      <c r="BC81" s="76">
        <f t="shared" ca="1" si="105"/>
        <v>1.0090596596129187</v>
      </c>
      <c r="BD81" s="76">
        <f t="shared" ca="1" si="105"/>
        <v>1.0090596596129187</v>
      </c>
      <c r="BE81" s="76">
        <f t="shared" ca="1" si="105"/>
        <v>1.0090596596129187</v>
      </c>
      <c r="BF81" s="76">
        <f t="shared" ca="1" si="105"/>
        <v>1.0090596596129187</v>
      </c>
      <c r="BG81" s="76">
        <f t="shared" ca="1" si="105"/>
        <v>1.0090596596129187</v>
      </c>
      <c r="BH81" s="76">
        <f t="shared" ca="1" si="105"/>
        <v>1.0090596596129187</v>
      </c>
      <c r="BI81" s="76">
        <f t="shared" ca="1" si="105"/>
        <v>1.0090596596129187</v>
      </c>
      <c r="BJ81" s="76">
        <f t="shared" ca="1" si="105"/>
        <v>1.0090596596129187</v>
      </c>
      <c r="BK81" s="76">
        <f t="shared" ca="1" si="105"/>
        <v>1.0090596596129187</v>
      </c>
      <c r="BL81" s="76">
        <f t="shared" ca="1" si="70"/>
        <v>0.11430000000000118</v>
      </c>
      <c r="BM81" s="77">
        <f t="shared" ca="1" si="86"/>
        <v>4327.7609785931691</v>
      </c>
      <c r="BN81" s="21"/>
      <c r="BO81" s="70">
        <f t="shared" si="101"/>
        <v>78</v>
      </c>
      <c r="BP81" s="171">
        <f t="shared" ca="1" si="102"/>
        <v>0.10880000000000001</v>
      </c>
      <c r="BQ81" s="172">
        <f t="shared" ca="1" si="87"/>
        <v>8.6436717728521906E-3</v>
      </c>
      <c r="BR81" s="172">
        <f t="shared" ca="1" si="104"/>
        <v>0.51554054742769939</v>
      </c>
    </row>
    <row r="82" spans="5:70">
      <c r="E82">
        <f t="shared" si="88"/>
        <v>79</v>
      </c>
      <c r="F82" s="64">
        <f t="shared" si="89"/>
        <v>46.500000000000185</v>
      </c>
      <c r="G82" s="55">
        <f t="shared" si="71"/>
        <v>4.4291067628399183E-4</v>
      </c>
      <c r="H82" s="78">
        <f t="shared" si="103"/>
        <v>0.9742542390232185</v>
      </c>
      <c r="I82" s="79">
        <f t="shared" ca="1" si="72"/>
        <v>331152.65130090137</v>
      </c>
      <c r="J82" s="79">
        <f t="shared" ca="1" si="73"/>
        <v>2862.3748245547654</v>
      </c>
      <c r="K82" s="80">
        <f t="shared" ca="1" si="74"/>
        <v>-19.485084780464369</v>
      </c>
      <c r="L82" s="80">
        <f t="shared" ca="1" si="75"/>
        <v>-137.98027137537559</v>
      </c>
      <c r="M82" s="80">
        <f t="shared" ca="1" si="76"/>
        <v>0</v>
      </c>
      <c r="N82" s="80">
        <f t="shared" ca="1" si="77"/>
        <v>0</v>
      </c>
      <c r="O82" s="81">
        <f t="shared" ca="1" si="63"/>
        <v>-1761.487200913836</v>
      </c>
      <c r="P82" s="79">
        <f t="shared" ca="1" si="64"/>
        <v>332096.07356838643</v>
      </c>
      <c r="Q82" s="35"/>
      <c r="R82">
        <f t="shared" ca="1" si="78"/>
        <v>79</v>
      </c>
      <c r="S82" s="78">
        <f t="shared" ca="1" si="90"/>
        <v>46.500000000000185</v>
      </c>
      <c r="T82" s="55">
        <f t="shared" ca="1" si="79"/>
        <v>4.4291067628399183E-4</v>
      </c>
      <c r="U82" s="78">
        <f t="shared" ca="1" si="91"/>
        <v>0.97399845300493293</v>
      </c>
      <c r="V82" s="79">
        <f t="shared" ca="1" si="92"/>
        <v>331139.72453200794</v>
      </c>
      <c r="W82" s="79">
        <f t="shared" ca="1" si="65"/>
        <v>2862.2630898073671</v>
      </c>
      <c r="X82" s="80">
        <f t="shared" ca="1" si="66"/>
        <v>-19.479969060098657</v>
      </c>
      <c r="Y82" s="80">
        <f t="shared" ca="1" si="80"/>
        <v>-137.97488522166998</v>
      </c>
      <c r="Z82" s="80">
        <f t="shared" ca="1" si="67"/>
        <v>0</v>
      </c>
      <c r="AA82" s="80">
        <f t="shared" ca="1" si="81"/>
        <v>0</v>
      </c>
      <c r="AB82" s="81">
        <f t="shared" ca="1" si="68"/>
        <v>-1761.487200913836</v>
      </c>
      <c r="AC82" s="79">
        <f t="shared" ca="1" si="69"/>
        <v>332083.04556661966</v>
      </c>
      <c r="AD82" s="35"/>
      <c r="AE82" s="55">
        <f t="shared" ca="1" si="93"/>
        <v>4.4291067628399183E-4</v>
      </c>
      <c r="AF82" s="78">
        <f t="shared" ca="1" si="94"/>
        <v>0.97399845300493293</v>
      </c>
      <c r="AG82" s="21"/>
      <c r="AH82" s="21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95"/>
        <v>118</v>
      </c>
      <c r="AN82" s="66">
        <f t="shared" si="96"/>
        <v>0</v>
      </c>
      <c r="AO82" s="67">
        <f t="shared" si="97"/>
        <v>1.9553001101984376E-5</v>
      </c>
      <c r="AP82" s="68">
        <f t="shared" ca="1" si="82"/>
        <v>4.5180408989085378E-9</v>
      </c>
      <c r="AR82" s="69">
        <f t="shared" si="83"/>
        <v>7</v>
      </c>
      <c r="AS82" s="70">
        <f t="shared" si="98"/>
        <v>79</v>
      </c>
      <c r="AT82" s="71">
        <f t="shared" ca="1" si="99"/>
        <v>0.5081799154200719</v>
      </c>
      <c r="AU82" s="72">
        <f t="shared" ca="1" si="84"/>
        <v>8.6436717728521906E-3</v>
      </c>
      <c r="AV82" s="73">
        <f t="shared" ca="1" si="85"/>
        <v>1.0086436717728522</v>
      </c>
      <c r="AW82" s="74">
        <f ca="1">PRODUCT(AV$4:AV82)</f>
        <v>1.9564778693072771</v>
      </c>
      <c r="AY82" s="75">
        <f t="shared" si="100"/>
        <v>79</v>
      </c>
      <c r="AZ82" s="76">
        <f t="shared" ca="1" si="105"/>
        <v>1.0090596596129187</v>
      </c>
      <c r="BA82" s="76">
        <f t="shared" ca="1" si="105"/>
        <v>1.0090596596129187</v>
      </c>
      <c r="BB82" s="76">
        <f t="shared" ca="1" si="105"/>
        <v>1.0090596596129187</v>
      </c>
      <c r="BC82" s="76">
        <f t="shared" ca="1" si="105"/>
        <v>1.0090596596129187</v>
      </c>
      <c r="BD82" s="76">
        <f t="shared" ca="1" si="105"/>
        <v>1.0090596596129187</v>
      </c>
      <c r="BE82" s="76">
        <f t="shared" ca="1" si="105"/>
        <v>1.0090596596129187</v>
      </c>
      <c r="BF82" s="76">
        <f t="shared" ca="1" si="105"/>
        <v>1.0090596596129187</v>
      </c>
      <c r="BG82" s="76">
        <f t="shared" ca="1" si="105"/>
        <v>1.0090596596129187</v>
      </c>
      <c r="BH82" s="76">
        <f t="shared" ca="1" si="105"/>
        <v>1.0090596596129187</v>
      </c>
      <c r="BI82" s="76">
        <f t="shared" ca="1" si="105"/>
        <v>1.0090596596129187</v>
      </c>
      <c r="BJ82" s="76">
        <f t="shared" ca="1" si="105"/>
        <v>1.0090596596129187</v>
      </c>
      <c r="BK82" s="76">
        <f t="shared" ca="1" si="105"/>
        <v>1.0090596596129187</v>
      </c>
      <c r="BL82" s="76">
        <f t="shared" ca="1" si="70"/>
        <v>0.11430000000000118</v>
      </c>
      <c r="BM82" s="77">
        <f t="shared" ca="1" si="86"/>
        <v>4822.4240584463732</v>
      </c>
      <c r="BN82" s="21"/>
      <c r="BO82" s="70">
        <f t="shared" si="101"/>
        <v>79</v>
      </c>
      <c r="BP82" s="171">
        <f t="shared" ca="1" si="102"/>
        <v>0.10880000000000001</v>
      </c>
      <c r="BQ82" s="172">
        <f t="shared" ca="1" si="87"/>
        <v>8.6436717728521906E-3</v>
      </c>
      <c r="BR82" s="172">
        <f t="shared" ca="1" si="104"/>
        <v>0.51112257168238073</v>
      </c>
    </row>
    <row r="83" spans="5:70">
      <c r="E83">
        <f t="shared" si="88"/>
        <v>80</v>
      </c>
      <c r="F83" s="64">
        <f t="shared" si="89"/>
        <v>46.58333333333352</v>
      </c>
      <c r="G83" s="55">
        <f t="shared" si="71"/>
        <v>4.4291067628399183E-4</v>
      </c>
      <c r="H83" s="78">
        <f t="shared" si="103"/>
        <v>0.97382273141934017</v>
      </c>
      <c r="I83" s="79">
        <f t="shared" ca="1" si="72"/>
        <v>331948.98467185098</v>
      </c>
      <c r="J83" s="79">
        <f t="shared" ca="1" si="73"/>
        <v>2869.2580688350226</v>
      </c>
      <c r="K83" s="80">
        <f t="shared" ca="1" si="74"/>
        <v>-19.476454628386804</v>
      </c>
      <c r="L83" s="80">
        <f t="shared" ca="1" si="75"/>
        <v>-138.31207694660458</v>
      </c>
      <c r="M83" s="80">
        <f t="shared" ca="1" si="76"/>
        <v>0</v>
      </c>
      <c r="N83" s="80">
        <f t="shared" ca="1" si="77"/>
        <v>0</v>
      </c>
      <c r="O83" s="81">
        <f t="shared" ca="1" si="63"/>
        <v>-1760.7070194264136</v>
      </c>
      <c r="P83" s="79">
        <f t="shared" ca="1" si="64"/>
        <v>332899.7471896846</v>
      </c>
      <c r="Q83" s="35"/>
      <c r="R83">
        <f t="shared" ca="1" si="78"/>
        <v>80</v>
      </c>
      <c r="S83" s="78">
        <f t="shared" ca="1" si="90"/>
        <v>46.58333333333352</v>
      </c>
      <c r="T83" s="55">
        <f t="shared" ca="1" si="79"/>
        <v>4.4291067628399183E-4</v>
      </c>
      <c r="U83" s="78">
        <f t="shared" ca="1" si="91"/>
        <v>0.97356705869141291</v>
      </c>
      <c r="V83" s="79">
        <f t="shared" ca="1" si="92"/>
        <v>331935.9624403253</v>
      </c>
      <c r="W83" s="79">
        <f t="shared" ca="1" si="65"/>
        <v>2869.1455089399647</v>
      </c>
      <c r="X83" s="80">
        <f t="shared" ca="1" si="66"/>
        <v>-19.471341173828257</v>
      </c>
      <c r="Y83" s="80">
        <f t="shared" ca="1" si="80"/>
        <v>-138.30665101680222</v>
      </c>
      <c r="Z83" s="80">
        <f t="shared" ca="1" si="67"/>
        <v>0</v>
      </c>
      <c r="AA83" s="80">
        <f t="shared" ca="1" si="81"/>
        <v>0</v>
      </c>
      <c r="AB83" s="81">
        <f t="shared" ca="1" si="68"/>
        <v>-1760.7070194264136</v>
      </c>
      <c r="AC83" s="79">
        <f t="shared" ca="1" si="69"/>
        <v>332886.62293764827</v>
      </c>
      <c r="AD83" s="35"/>
      <c r="AE83" s="55">
        <f t="shared" ca="1" si="93"/>
        <v>4.4291067628399183E-4</v>
      </c>
      <c r="AF83" s="78">
        <f t="shared" ca="1" si="94"/>
        <v>0.97356705869141291</v>
      </c>
      <c r="AG83" s="21"/>
      <c r="AH83" s="21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95"/>
        <v>119</v>
      </c>
      <c r="AN83" s="66">
        <f t="shared" si="96"/>
        <v>0</v>
      </c>
      <c r="AO83" s="67">
        <f t="shared" si="97"/>
        <v>1.9553001101984376E-5</v>
      </c>
      <c r="AP83" s="68">
        <f t="shared" ca="1" si="82"/>
        <v>4.0546001067114181E-9</v>
      </c>
      <c r="AR83" s="69">
        <f t="shared" si="83"/>
        <v>7</v>
      </c>
      <c r="AS83" s="70">
        <f t="shared" si="98"/>
        <v>80</v>
      </c>
      <c r="AT83" s="71">
        <f t="shared" ca="1" si="99"/>
        <v>0.50378737502962501</v>
      </c>
      <c r="AU83" s="72">
        <f t="shared" ca="1" si="84"/>
        <v>8.6436717728521906E-3</v>
      </c>
      <c r="AV83" s="73">
        <f t="shared" ca="1" si="85"/>
        <v>1.0086436717728522</v>
      </c>
      <c r="AW83" s="74">
        <f ca="1">PRODUCT(AV$4:AV83)</f>
        <v>1.9733890218404184</v>
      </c>
      <c r="AY83" s="75">
        <f t="shared" si="100"/>
        <v>80</v>
      </c>
      <c r="AZ83" s="76">
        <f t="shared" ca="1" si="105"/>
        <v>1.0090596596129187</v>
      </c>
      <c r="BA83" s="76">
        <f t="shared" ca="1" si="105"/>
        <v>1.0090596596129187</v>
      </c>
      <c r="BB83" s="76">
        <f t="shared" ca="1" si="105"/>
        <v>1.0090596596129187</v>
      </c>
      <c r="BC83" s="76">
        <f t="shared" ca="1" si="105"/>
        <v>1.0090596596129187</v>
      </c>
      <c r="BD83" s="76">
        <f t="shared" ca="1" si="105"/>
        <v>1.0090596596129187</v>
      </c>
      <c r="BE83" s="76">
        <f t="shared" ca="1" si="105"/>
        <v>1.0090596596129187</v>
      </c>
      <c r="BF83" s="76">
        <f t="shared" ca="1" si="105"/>
        <v>1.0090596596129187</v>
      </c>
      <c r="BG83" s="76">
        <f t="shared" ca="1" si="105"/>
        <v>1.0090596596129187</v>
      </c>
      <c r="BH83" s="76">
        <f t="shared" ca="1" si="105"/>
        <v>1.0090596596129187</v>
      </c>
      <c r="BI83" s="76">
        <f t="shared" ca="1" si="105"/>
        <v>1.0090596596129187</v>
      </c>
      <c r="BJ83" s="76">
        <f t="shared" ca="1" si="105"/>
        <v>1.0090596596129187</v>
      </c>
      <c r="BK83" s="76">
        <f t="shared" ca="1" si="105"/>
        <v>1.0090596596129187</v>
      </c>
      <c r="BL83" s="76">
        <f t="shared" ca="1" si="70"/>
        <v>0.11430000000000118</v>
      </c>
      <c r="BM83" s="77">
        <f t="shared" ca="1" si="86"/>
        <v>5373.6271283267997</v>
      </c>
      <c r="BN83" s="21"/>
      <c r="BO83" s="70">
        <f t="shared" si="101"/>
        <v>80</v>
      </c>
      <c r="BP83" s="171">
        <f t="shared" ca="1" si="102"/>
        <v>0.10880000000000001</v>
      </c>
      <c r="BQ83" s="172">
        <f t="shared" ca="1" si="87"/>
        <v>8.6436717728521906E-3</v>
      </c>
      <c r="BR83" s="172">
        <f t="shared" ca="1" si="104"/>
        <v>0.50674245621746805</v>
      </c>
    </row>
    <row r="84" spans="5:70">
      <c r="E84">
        <f t="shared" si="88"/>
        <v>81</v>
      </c>
      <c r="F84" s="64">
        <f t="shared" si="89"/>
        <v>46.666666666666856</v>
      </c>
      <c r="G84" s="55">
        <f t="shared" si="71"/>
        <v>4.4291067628399183E-4</v>
      </c>
      <c r="H84" s="78">
        <f t="shared" si="103"/>
        <v>0.97339141493478654</v>
      </c>
      <c r="I84" s="79">
        <f t="shared" ca="1" si="72"/>
        <v>332752.30233752204</v>
      </c>
      <c r="J84" s="79">
        <f t="shared" ca="1" si="73"/>
        <v>2876.201683066417</v>
      </c>
      <c r="K84" s="80">
        <f t="shared" ca="1" si="74"/>
        <v>-19.467828298695732</v>
      </c>
      <c r="L84" s="80">
        <f t="shared" ca="1" si="75"/>
        <v>-138.6467926406342</v>
      </c>
      <c r="M84" s="80">
        <f t="shared" ca="1" si="76"/>
        <v>0</v>
      </c>
      <c r="N84" s="80">
        <f t="shared" ca="1" si="77"/>
        <v>0</v>
      </c>
      <c r="O84" s="81">
        <f t="shared" ca="1" si="63"/>
        <v>-1759.9271834897015</v>
      </c>
      <c r="P84" s="79">
        <f t="shared" ca="1" si="64"/>
        <v>333710.46221615945</v>
      </c>
      <c r="Q84" s="35"/>
      <c r="R84">
        <f t="shared" ca="1" si="78"/>
        <v>81</v>
      </c>
      <c r="S84" s="78">
        <f t="shared" ca="1" si="90"/>
        <v>46.666666666666856</v>
      </c>
      <c r="T84" s="55">
        <f t="shared" ca="1" si="79"/>
        <v>4.4291067628399183E-4</v>
      </c>
      <c r="U84" s="78">
        <f t="shared" ca="1" si="91"/>
        <v>0.97313585544704007</v>
      </c>
      <c r="V84" s="79">
        <f t="shared" ca="1" si="92"/>
        <v>332739.18389835703</v>
      </c>
      <c r="W84" s="79">
        <f t="shared" ca="1" si="65"/>
        <v>2876.088291584103</v>
      </c>
      <c r="X84" s="80">
        <f t="shared" ca="1" si="66"/>
        <v>-19.462717108940801</v>
      </c>
      <c r="Y84" s="80">
        <f t="shared" ca="1" si="80"/>
        <v>-138.64132662431544</v>
      </c>
      <c r="Z84" s="80">
        <f t="shared" ca="1" si="67"/>
        <v>0</v>
      </c>
      <c r="AA84" s="80">
        <f t="shared" ca="1" si="81"/>
        <v>0</v>
      </c>
      <c r="AB84" s="81">
        <f t="shared" ca="1" si="68"/>
        <v>-1759.9271834897015</v>
      </c>
      <c r="AC84" s="79">
        <f t="shared" ca="1" si="69"/>
        <v>333697.24096271815</v>
      </c>
      <c r="AD84" s="35"/>
      <c r="AE84" s="55">
        <f t="shared" ca="1" si="93"/>
        <v>4.4291067628399183E-4</v>
      </c>
      <c r="AF84" s="78">
        <f t="shared" ca="1" si="94"/>
        <v>0.97313585544704007</v>
      </c>
      <c r="AG84" s="21"/>
      <c r="AH84" s="21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95"/>
        <v>120</v>
      </c>
      <c r="AN84" s="66">
        <f t="shared" si="96"/>
        <v>0</v>
      </c>
      <c r="AO84" s="67">
        <f t="shared" si="97"/>
        <v>1.9553001101984376E-5</v>
      </c>
      <c r="AP84" s="68">
        <f t="shared" ca="1" si="82"/>
        <v>3.6386970355482491E-9</v>
      </c>
      <c r="AR84" s="69">
        <f t="shared" si="83"/>
        <v>7</v>
      </c>
      <c r="AS84" s="70">
        <f t="shared" si="98"/>
        <v>81</v>
      </c>
      <c r="AT84" s="71">
        <f t="shared" ca="1" si="99"/>
        <v>0.49943280231656212</v>
      </c>
      <c r="AU84" s="72">
        <f t="shared" ca="1" si="84"/>
        <v>8.6436717728521906E-3</v>
      </c>
      <c r="AV84" s="73">
        <f t="shared" ca="1" si="85"/>
        <v>1.0086436717728522</v>
      </c>
      <c r="AW84" s="74">
        <f ca="1">PRODUCT(AV$4:AV84)</f>
        <v>1.9904463488253568</v>
      </c>
      <c r="AY84" s="75">
        <f t="shared" si="100"/>
        <v>81</v>
      </c>
      <c r="AZ84" s="76">
        <f t="shared" ca="1" si="105"/>
        <v>1.0090596596129187</v>
      </c>
      <c r="BA84" s="76">
        <f t="shared" ca="1" si="105"/>
        <v>1.0090596596129187</v>
      </c>
      <c r="BB84" s="76">
        <f t="shared" ca="1" si="105"/>
        <v>1.0090596596129187</v>
      </c>
      <c r="BC84" s="76">
        <f t="shared" ca="1" si="105"/>
        <v>1.0090596596129187</v>
      </c>
      <c r="BD84" s="76">
        <f t="shared" ca="1" si="105"/>
        <v>1.0090596596129187</v>
      </c>
      <c r="BE84" s="76">
        <f t="shared" ca="1" si="105"/>
        <v>1.0090596596129187</v>
      </c>
      <c r="BF84" s="76">
        <f t="shared" ca="1" si="105"/>
        <v>1.0090596596129187</v>
      </c>
      <c r="BG84" s="76">
        <f t="shared" ca="1" si="105"/>
        <v>1.0090596596129187</v>
      </c>
      <c r="BH84" s="76">
        <f t="shared" ca="1" si="105"/>
        <v>1.0090596596129187</v>
      </c>
      <c r="BI84" s="76">
        <f t="shared" ca="1" si="105"/>
        <v>1.0090596596129187</v>
      </c>
      <c r="BJ84" s="76">
        <f t="shared" ca="1" si="105"/>
        <v>1.0090596596129187</v>
      </c>
      <c r="BK84" s="76">
        <f t="shared" ca="1" si="105"/>
        <v>1.0090596596129187</v>
      </c>
      <c r="BL84" s="76">
        <f t="shared" ca="1" si="70"/>
        <v>0.11430000000000118</v>
      </c>
      <c r="BM84" s="77">
        <f t="shared" ca="1" si="86"/>
        <v>5987.8327090945595</v>
      </c>
      <c r="BN84" s="21"/>
      <c r="BO84" s="70">
        <f t="shared" si="101"/>
        <v>81</v>
      </c>
      <c r="BP84" s="171">
        <f t="shared" ca="1" si="102"/>
        <v>0.10880000000000001</v>
      </c>
      <c r="BQ84" s="172">
        <f t="shared" ca="1" si="87"/>
        <v>8.6436717728521906E-3</v>
      </c>
      <c r="BR84" s="172">
        <f t="shared" ca="1" si="104"/>
        <v>0.50239987658554119</v>
      </c>
    </row>
    <row r="85" spans="5:70">
      <c r="E85">
        <f t="shared" si="88"/>
        <v>82</v>
      </c>
      <c r="F85" s="64">
        <f t="shared" si="89"/>
        <v>46.750000000000192</v>
      </c>
      <c r="G85" s="55">
        <f t="shared" si="71"/>
        <v>4.4291067628399183E-4</v>
      </c>
      <c r="H85" s="78">
        <f t="shared" si="103"/>
        <v>0.97296028948490876</v>
      </c>
      <c r="I85" s="79">
        <f t="shared" ca="1" si="72"/>
        <v>333562.65828965622</v>
      </c>
      <c r="J85" s="79">
        <f t="shared" ca="1" si="73"/>
        <v>2883.206133935842</v>
      </c>
      <c r="K85" s="80">
        <f t="shared" ca="1" si="74"/>
        <v>-19.459205789698174</v>
      </c>
      <c r="L85" s="80">
        <f t="shared" ca="1" si="75"/>
        <v>-138.98444095402343</v>
      </c>
      <c r="M85" s="80">
        <f t="shared" ca="1" si="76"/>
        <v>0</v>
      </c>
      <c r="N85" s="80">
        <f t="shared" ca="1" si="77"/>
        <v>0</v>
      </c>
      <c r="O85" s="81">
        <f t="shared" ca="1" si="63"/>
        <v>-1759.1476929506516</v>
      </c>
      <c r="P85" s="79">
        <f t="shared" ca="1" si="64"/>
        <v>334528.27308389766</v>
      </c>
      <c r="Q85" s="35"/>
      <c r="R85">
        <f t="shared" ca="1" si="78"/>
        <v>82</v>
      </c>
      <c r="S85" s="78">
        <f t="shared" ca="1" si="90"/>
        <v>46.750000000000192</v>
      </c>
      <c r="T85" s="55">
        <f t="shared" ca="1" si="79"/>
        <v>4.4291067628399183E-4</v>
      </c>
      <c r="U85" s="78">
        <f t="shared" ca="1" si="91"/>
        <v>0.97270484318718786</v>
      </c>
      <c r="V85" s="79">
        <f t="shared" ca="1" si="92"/>
        <v>333549.44289204926</v>
      </c>
      <c r="W85" s="79">
        <f t="shared" ca="1" si="65"/>
        <v>2883.0919043765798</v>
      </c>
      <c r="X85" s="80">
        <f t="shared" ca="1" si="66"/>
        <v>-19.454096863743757</v>
      </c>
      <c r="Y85" s="80">
        <f t="shared" ca="1" si="80"/>
        <v>-138.97893453835388</v>
      </c>
      <c r="Z85" s="80">
        <f t="shared" ca="1" si="67"/>
        <v>0</v>
      </c>
      <c r="AA85" s="80">
        <f t="shared" ca="1" si="81"/>
        <v>0</v>
      </c>
      <c r="AB85" s="81">
        <f t="shared" ca="1" si="68"/>
        <v>-1759.1476929506516</v>
      </c>
      <c r="AC85" s="79">
        <f t="shared" ca="1" si="69"/>
        <v>334514.95407207304</v>
      </c>
      <c r="AD85" s="35"/>
      <c r="AE85" s="55">
        <f t="shared" ca="1" si="93"/>
        <v>4.4291067628399183E-4</v>
      </c>
      <c r="AF85" s="78">
        <f t="shared" ca="1" si="94"/>
        <v>0.97270484318718786</v>
      </c>
      <c r="AG85" s="21"/>
      <c r="AH85" s="21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95"/>
        <v>121</v>
      </c>
      <c r="AN85" s="66">
        <f t="shared" si="96"/>
        <v>0</v>
      </c>
      <c r="AO85" s="67">
        <f t="shared" si="97"/>
        <v>1.9553001101984376E-5</v>
      </c>
      <c r="AP85" s="68">
        <f t="shared" ca="1" si="82"/>
        <v>3.2654554747807994E-9</v>
      </c>
      <c r="AR85" s="69">
        <f t="shared" si="83"/>
        <v>7</v>
      </c>
      <c r="AS85" s="70">
        <f t="shared" si="98"/>
        <v>82</v>
      </c>
      <c r="AT85" s="71">
        <f t="shared" ca="1" si="99"/>
        <v>0.49511586910074196</v>
      </c>
      <c r="AU85" s="72">
        <f t="shared" ca="1" si="84"/>
        <v>8.6436717728521906E-3</v>
      </c>
      <c r="AV85" s="73">
        <f t="shared" ca="1" si="85"/>
        <v>1.0086436717728522</v>
      </c>
      <c r="AW85" s="74">
        <f ca="1">PRODUCT(AV$4:AV85)</f>
        <v>2.0076511137460753</v>
      </c>
      <c r="AY85" s="75">
        <f t="shared" si="100"/>
        <v>82</v>
      </c>
      <c r="AZ85" s="76">
        <f t="shared" ref="AZ85:BK94" ca="1" si="106">OFFSET($AV$3,($AY85*12-12)+AZ$3,0)</f>
        <v>1.0090596596129187</v>
      </c>
      <c r="BA85" s="76">
        <f t="shared" ca="1" si="106"/>
        <v>1.0090596596129187</v>
      </c>
      <c r="BB85" s="76">
        <f t="shared" ca="1" si="106"/>
        <v>1.0090596596129187</v>
      </c>
      <c r="BC85" s="76">
        <f t="shared" ca="1" si="106"/>
        <v>1.0090596596129187</v>
      </c>
      <c r="BD85" s="76">
        <f t="shared" ca="1" si="106"/>
        <v>1.0090596596129187</v>
      </c>
      <c r="BE85" s="76">
        <f t="shared" ca="1" si="106"/>
        <v>1.0090596596129187</v>
      </c>
      <c r="BF85" s="76">
        <f t="shared" ca="1" si="106"/>
        <v>1.0090596596129187</v>
      </c>
      <c r="BG85" s="76">
        <f t="shared" ca="1" si="106"/>
        <v>1.0090596596129187</v>
      </c>
      <c r="BH85" s="76">
        <f t="shared" ca="1" si="106"/>
        <v>1.0090596596129187</v>
      </c>
      <c r="BI85" s="76">
        <f t="shared" ca="1" si="106"/>
        <v>1.0090596596129187</v>
      </c>
      <c r="BJ85" s="76">
        <f t="shared" ca="1" si="106"/>
        <v>1.0090596596129187</v>
      </c>
      <c r="BK85" s="76">
        <f t="shared" ca="1" si="106"/>
        <v>1.0090596596129187</v>
      </c>
      <c r="BL85" s="76">
        <f t="shared" ca="1" si="70"/>
        <v>0.11430000000000118</v>
      </c>
      <c r="BM85" s="77">
        <f t="shared" ca="1" si="86"/>
        <v>6672.2419877440743</v>
      </c>
      <c r="BN85" s="21"/>
      <c r="BO85" s="70">
        <f t="shared" si="101"/>
        <v>82</v>
      </c>
      <c r="BP85" s="171">
        <f t="shared" ca="1" si="102"/>
        <v>0.10880000000000001</v>
      </c>
      <c r="BQ85" s="172">
        <f t="shared" ca="1" si="87"/>
        <v>8.6436717728521906E-3</v>
      </c>
      <c r="BR85" s="172">
        <f t="shared" ca="1" si="104"/>
        <v>0.49809451111956438</v>
      </c>
    </row>
    <row r="86" spans="5:70">
      <c r="E86">
        <f t="shared" si="88"/>
        <v>83</v>
      </c>
      <c r="F86" s="64">
        <f t="shared" si="89"/>
        <v>46.833333333333528</v>
      </c>
      <c r="G86" s="55">
        <f t="shared" si="71"/>
        <v>4.4291067628399183E-4</v>
      </c>
      <c r="H86" s="78">
        <f t="shared" si="103"/>
        <v>0.97252935498509552</v>
      </c>
      <c r="I86" s="79">
        <f t="shared" ca="1" si="72"/>
        <v>334380.10694022995</v>
      </c>
      <c r="J86" s="79">
        <f t="shared" ca="1" si="73"/>
        <v>2890.2718917625625</v>
      </c>
      <c r="K86" s="80">
        <f t="shared" ca="1" si="74"/>
        <v>-19.450587099701909</v>
      </c>
      <c r="L86" s="80">
        <f t="shared" ca="1" si="75"/>
        <v>-139.32504455842914</v>
      </c>
      <c r="M86" s="80">
        <f t="shared" ca="1" si="76"/>
        <v>0</v>
      </c>
      <c r="N86" s="80">
        <f t="shared" ca="1" si="77"/>
        <v>0</v>
      </c>
      <c r="O86" s="81">
        <f t="shared" ca="1" si="63"/>
        <v>-1758.3685476562832</v>
      </c>
      <c r="P86" s="79">
        <f t="shared" ca="1" si="64"/>
        <v>335353.23465267807</v>
      </c>
      <c r="Q86" s="35"/>
      <c r="R86">
        <f t="shared" ca="1" si="78"/>
        <v>83</v>
      </c>
      <c r="S86" s="78">
        <f t="shared" ca="1" si="90"/>
        <v>46.833333333333528</v>
      </c>
      <c r="T86" s="55">
        <f t="shared" ca="1" si="79"/>
        <v>4.4291067628399183E-4</v>
      </c>
      <c r="U86" s="78">
        <f t="shared" ca="1" si="91"/>
        <v>0.97227402182726708</v>
      </c>
      <c r="V86" s="79">
        <f t="shared" ca="1" si="92"/>
        <v>334366.79382753785</v>
      </c>
      <c r="W86" s="79">
        <f t="shared" ca="1" si="65"/>
        <v>2890.1568175861771</v>
      </c>
      <c r="X86" s="80">
        <f t="shared" ca="1" si="66"/>
        <v>-19.445480436545342</v>
      </c>
      <c r="Y86" s="80">
        <f t="shared" ca="1" si="80"/>
        <v>-139.31949742814078</v>
      </c>
      <c r="Z86" s="80">
        <f t="shared" ca="1" si="67"/>
        <v>0</v>
      </c>
      <c r="AA86" s="80">
        <f t="shared" ca="1" si="81"/>
        <v>0</v>
      </c>
      <c r="AB86" s="81">
        <f t="shared" ca="1" si="68"/>
        <v>-1758.3685476562832</v>
      </c>
      <c r="AC86" s="79">
        <f t="shared" ca="1" si="69"/>
        <v>335339.81711960305</v>
      </c>
      <c r="AD86" s="35"/>
      <c r="AE86" s="55">
        <f t="shared" ca="1" si="93"/>
        <v>4.4291067628399183E-4</v>
      </c>
      <c r="AF86" s="78">
        <f t="shared" ca="1" si="94"/>
        <v>0.97227402182726708</v>
      </c>
      <c r="AG86" s="21"/>
      <c r="AH86" s="21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95"/>
        <v>122</v>
      </c>
      <c r="AN86" s="66">
        <f t="shared" si="96"/>
        <v>0</v>
      </c>
      <c r="AO86" s="67">
        <f t="shared" si="97"/>
        <v>1.9553001101984376E-5</v>
      </c>
      <c r="AP86" s="68">
        <f t="shared" ca="1" si="82"/>
        <v>2.9304993940418168E-9</v>
      </c>
      <c r="AR86" s="69">
        <f t="shared" si="83"/>
        <v>7</v>
      </c>
      <c r="AS86" s="70">
        <f t="shared" si="98"/>
        <v>83</v>
      </c>
      <c r="AT86" s="71">
        <f t="shared" ca="1" si="99"/>
        <v>0.49083625003870468</v>
      </c>
      <c r="AU86" s="72">
        <f t="shared" ca="1" si="84"/>
        <v>8.6436717728521906E-3</v>
      </c>
      <c r="AV86" s="73">
        <f t="shared" ca="1" si="85"/>
        <v>1.0086436717728522</v>
      </c>
      <c r="AW86" s="74">
        <f ca="1">PRODUCT(AV$4:AV86)</f>
        <v>2.0250045910076975</v>
      </c>
      <c r="AY86" s="75">
        <f t="shared" si="100"/>
        <v>83</v>
      </c>
      <c r="AZ86" s="76">
        <f t="shared" ca="1" si="106"/>
        <v>1.0090596596129187</v>
      </c>
      <c r="BA86" s="76">
        <f t="shared" ca="1" si="106"/>
        <v>1.0090596596129187</v>
      </c>
      <c r="BB86" s="76">
        <f t="shared" ca="1" si="106"/>
        <v>1.0090596596129187</v>
      </c>
      <c r="BC86" s="76">
        <f t="shared" ca="1" si="106"/>
        <v>1.0090596596129187</v>
      </c>
      <c r="BD86" s="76">
        <f t="shared" ca="1" si="106"/>
        <v>1.0090596596129187</v>
      </c>
      <c r="BE86" s="76">
        <f t="shared" ca="1" si="106"/>
        <v>1.0090596596129187</v>
      </c>
      <c r="BF86" s="76">
        <f t="shared" ca="1" si="106"/>
        <v>1.0090596596129187</v>
      </c>
      <c r="BG86" s="76">
        <f t="shared" ca="1" si="106"/>
        <v>1.0090596596129187</v>
      </c>
      <c r="BH86" s="76">
        <f t="shared" ca="1" si="106"/>
        <v>1.0090596596129187</v>
      </c>
      <c r="BI86" s="76">
        <f t="shared" ca="1" si="106"/>
        <v>1.0090596596129187</v>
      </c>
      <c r="BJ86" s="76">
        <f t="shared" ca="1" si="106"/>
        <v>1.0090596596129187</v>
      </c>
      <c r="BK86" s="76">
        <f t="shared" ca="1" si="106"/>
        <v>1.0090596596129187</v>
      </c>
      <c r="BL86" s="76">
        <f t="shared" ca="1" si="70"/>
        <v>0.11430000000000118</v>
      </c>
      <c r="BM86" s="77">
        <f t="shared" ca="1" si="86"/>
        <v>7434.8792469432301</v>
      </c>
      <c r="BN86" s="21"/>
      <c r="BO86" s="70">
        <f t="shared" si="101"/>
        <v>83</v>
      </c>
      <c r="BP86" s="171">
        <f t="shared" ca="1" si="102"/>
        <v>0.10880000000000001</v>
      </c>
      <c r="BQ86" s="172">
        <f t="shared" ca="1" si="87"/>
        <v>8.6436717728521906E-3</v>
      </c>
      <c r="BR86" s="172">
        <f t="shared" ca="1" si="104"/>
        <v>0.4938260409090594</v>
      </c>
    </row>
    <row r="87" spans="5:70">
      <c r="E87">
        <f t="shared" si="88"/>
        <v>84</v>
      </c>
      <c r="F87" s="64">
        <f t="shared" si="89"/>
        <v>46.916666666666863</v>
      </c>
      <c r="G87" s="55">
        <f t="shared" si="71"/>
        <v>4.4291067628399183E-4</v>
      </c>
      <c r="H87" s="78">
        <f t="shared" si="103"/>
        <v>0.97209861135077302</v>
      </c>
      <c r="I87" s="79">
        <f t="shared" ca="1" si="72"/>
        <v>335204.70312472404</v>
      </c>
      <c r="J87" s="79">
        <f t="shared" ca="1" si="73"/>
        <v>2897.3994305264755</v>
      </c>
      <c r="K87" s="80">
        <f t="shared" ca="1" si="74"/>
        <v>-19.441972227015462</v>
      </c>
      <c r="L87" s="80">
        <f t="shared" ca="1" si="75"/>
        <v>-139.66862630196835</v>
      </c>
      <c r="M87" s="80">
        <f t="shared" ca="1" si="76"/>
        <v>0</v>
      </c>
      <c r="N87" s="80">
        <f t="shared" ca="1" si="77"/>
        <v>0</v>
      </c>
      <c r="O87" s="81">
        <f t="shared" ca="1" si="63"/>
        <v>-1757.5897474536844</v>
      </c>
      <c r="P87" s="79">
        <f t="shared" ca="1" si="64"/>
        <v>336185.40220926784</v>
      </c>
      <c r="Q87" s="35"/>
      <c r="R87">
        <f t="shared" ca="1" si="78"/>
        <v>84</v>
      </c>
      <c r="S87" s="78">
        <f t="shared" ca="1" si="90"/>
        <v>46.916666666666863</v>
      </c>
      <c r="T87" s="55">
        <f t="shared" ca="1" si="79"/>
        <v>4.4291067628399183E-4</v>
      </c>
      <c r="U87" s="78">
        <f t="shared" ca="1" si="91"/>
        <v>0.97184339128272623</v>
      </c>
      <c r="V87" s="79">
        <f t="shared" ca="1" si="92"/>
        <v>335191.29153441766</v>
      </c>
      <c r="W87" s="79">
        <f t="shared" ca="1" si="65"/>
        <v>2897.2835051419152</v>
      </c>
      <c r="X87" s="80">
        <f t="shared" ca="1" si="66"/>
        <v>-19.436867825654524</v>
      </c>
      <c r="Y87" s="80">
        <f t="shared" ca="1" si="80"/>
        <v>-139.6630381393407</v>
      </c>
      <c r="Z87" s="80">
        <f t="shared" ca="1" si="67"/>
        <v>0</v>
      </c>
      <c r="AA87" s="80">
        <f t="shared" ca="1" si="81"/>
        <v>0</v>
      </c>
      <c r="AB87" s="81">
        <f t="shared" ca="1" si="68"/>
        <v>-1757.5897474536844</v>
      </c>
      <c r="AC87" s="79">
        <f t="shared" ca="1" si="69"/>
        <v>336171.8853861409</v>
      </c>
      <c r="AD87" s="35"/>
      <c r="AE87" s="55">
        <f t="shared" ca="1" si="93"/>
        <v>4.4291067628399183E-4</v>
      </c>
      <c r="AF87" s="78">
        <f t="shared" ca="1" si="94"/>
        <v>0.97184339128272623</v>
      </c>
      <c r="AG87" s="21"/>
      <c r="AH87" s="21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95"/>
        <v>123</v>
      </c>
      <c r="AN87" s="66">
        <f t="shared" si="96"/>
        <v>0</v>
      </c>
      <c r="AO87" s="67">
        <f t="shared" si="97"/>
        <v>1.9553001101984376E-5</v>
      </c>
      <c r="AP87" s="68">
        <f t="shared" ca="1" si="82"/>
        <v>2.6299016369396154E-9</v>
      </c>
      <c r="AR87" s="69">
        <f t="shared" si="83"/>
        <v>7</v>
      </c>
      <c r="AS87" s="70">
        <f t="shared" si="98"/>
        <v>84</v>
      </c>
      <c r="AT87" s="71">
        <f t="shared" ca="1" si="99"/>
        <v>0.48659362259915251</v>
      </c>
      <c r="AU87" s="72">
        <f t="shared" ca="1" si="84"/>
        <v>8.6436717728521906E-3</v>
      </c>
      <c r="AV87" s="73">
        <f t="shared" ca="1" si="85"/>
        <v>1.0086436717728522</v>
      </c>
      <c r="AW87" s="74">
        <f ca="1">PRODUCT(AV$4:AV87)</f>
        <v>2.0425080660308867</v>
      </c>
      <c r="AY87" s="75">
        <f t="shared" si="100"/>
        <v>84</v>
      </c>
      <c r="AZ87" s="76">
        <f t="shared" ca="1" si="106"/>
        <v>1.0090596596129187</v>
      </c>
      <c r="BA87" s="76">
        <f t="shared" ca="1" si="106"/>
        <v>1.0090596596129187</v>
      </c>
      <c r="BB87" s="76">
        <f t="shared" ca="1" si="106"/>
        <v>1.0090596596129187</v>
      </c>
      <c r="BC87" s="76">
        <f t="shared" ca="1" si="106"/>
        <v>1.0090596596129187</v>
      </c>
      <c r="BD87" s="76">
        <f t="shared" ca="1" si="106"/>
        <v>1.0090596596129187</v>
      </c>
      <c r="BE87" s="76">
        <f t="shared" ca="1" si="106"/>
        <v>1.0090596596129187</v>
      </c>
      <c r="BF87" s="76">
        <f t="shared" ca="1" si="106"/>
        <v>1.0090596596129187</v>
      </c>
      <c r="BG87" s="76">
        <f t="shared" ca="1" si="106"/>
        <v>1.0090596596129187</v>
      </c>
      <c r="BH87" s="76">
        <f t="shared" ca="1" si="106"/>
        <v>1.0090596596129187</v>
      </c>
      <c r="BI87" s="76">
        <f t="shared" ca="1" si="106"/>
        <v>1.0090596596129187</v>
      </c>
      <c r="BJ87" s="76">
        <f t="shared" ca="1" si="106"/>
        <v>1.0090596596129187</v>
      </c>
      <c r="BK87" s="76">
        <f t="shared" ca="1" si="106"/>
        <v>1.0090596596129187</v>
      </c>
      <c r="BL87" s="76">
        <f t="shared" ca="1" si="70"/>
        <v>0.11430000000000118</v>
      </c>
      <c r="BM87" s="77">
        <f t="shared" ca="1" si="86"/>
        <v>8284.6859448688501</v>
      </c>
      <c r="BN87" s="21"/>
      <c r="BO87" s="70">
        <f t="shared" si="101"/>
        <v>84</v>
      </c>
      <c r="BP87" s="171">
        <f t="shared" ca="1" si="102"/>
        <v>0.10880000000000001</v>
      </c>
      <c r="BQ87" s="172">
        <f t="shared" ca="1" si="87"/>
        <v>8.6436717728521906E-3</v>
      </c>
      <c r="BR87" s="172">
        <f t="shared" ca="1" si="104"/>
        <v>0.48959414977648286</v>
      </c>
    </row>
    <row r="88" spans="5:70">
      <c r="E88">
        <f t="shared" si="88"/>
        <v>85</v>
      </c>
      <c r="F88" s="64">
        <f t="shared" si="89"/>
        <v>47.000000000000199</v>
      </c>
      <c r="G88" s="55">
        <f t="shared" si="71"/>
        <v>4.4291067628399183E-4</v>
      </c>
      <c r="H88" s="78">
        <f t="shared" si="103"/>
        <v>0.9716680584974049</v>
      </c>
      <c r="I88" s="79">
        <f t="shared" ca="1" si="72"/>
        <v>336036.50210541853</v>
      </c>
      <c r="J88" s="79">
        <f t="shared" ca="1" si="73"/>
        <v>2904.5892278965921</v>
      </c>
      <c r="K88" s="80">
        <f t="shared" ca="1" si="74"/>
        <v>-19.4333611699481</v>
      </c>
      <c r="L88" s="80">
        <f t="shared" ca="1" si="75"/>
        <v>-140.01520921059105</v>
      </c>
      <c r="M88" s="80">
        <f t="shared" ca="1" si="76"/>
        <v>-2520.2737657906391</v>
      </c>
      <c r="N88" s="80">
        <f t="shared" ca="1" si="77"/>
        <v>0</v>
      </c>
      <c r="O88" s="81">
        <f t="shared" ca="1" si="63"/>
        <v>-1756.8112921900099</v>
      </c>
      <c r="P88" s="79">
        <f t="shared" ca="1" si="64"/>
        <v>334504.557704954</v>
      </c>
      <c r="Q88" s="35"/>
      <c r="R88">
        <f t="shared" ca="1" si="78"/>
        <v>85</v>
      </c>
      <c r="S88" s="78">
        <f t="shared" ca="1" si="90"/>
        <v>47.000000000000199</v>
      </c>
      <c r="T88" s="55">
        <f t="shared" ca="1" si="79"/>
        <v>4.4291067628399183E-4</v>
      </c>
      <c r="U88" s="78">
        <f t="shared" ca="1" si="91"/>
        <v>0.97141295146905104</v>
      </c>
      <c r="V88" s="79">
        <f t="shared" ca="1" si="92"/>
        <v>336022.99126903684</v>
      </c>
      <c r="W88" s="79">
        <f t="shared" ca="1" si="65"/>
        <v>2904.4724446615319</v>
      </c>
      <c r="X88" s="80">
        <f t="shared" ca="1" si="66"/>
        <v>-19.428259029381021</v>
      </c>
      <c r="Y88" s="80">
        <f t="shared" ca="1" si="80"/>
        <v>-140.00957969543202</v>
      </c>
      <c r="Z88" s="80">
        <f t="shared" ca="1" si="67"/>
        <v>-2520.1724345177763</v>
      </c>
      <c r="AA88" s="80">
        <f t="shared" ca="1" si="81"/>
        <v>0</v>
      </c>
      <c r="AB88" s="81">
        <f t="shared" ca="1" si="68"/>
        <v>-1756.8112921900099</v>
      </c>
      <c r="AC88" s="79">
        <f t="shared" ca="1" si="69"/>
        <v>334491.04214826581</v>
      </c>
      <c r="AD88" s="35"/>
      <c r="AE88" s="55">
        <f t="shared" ca="1" si="93"/>
        <v>4.4291067628399183E-4</v>
      </c>
      <c r="AF88" s="78">
        <f t="shared" ca="1" si="94"/>
        <v>0.97141295146905104</v>
      </c>
      <c r="AG88" s="21"/>
      <c r="AH88" s="21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95"/>
        <v>124</v>
      </c>
      <c r="AN88" s="66">
        <f t="shared" si="96"/>
        <v>0</v>
      </c>
      <c r="AO88" s="67">
        <f t="shared" si="97"/>
        <v>1.9553001101984376E-5</v>
      </c>
      <c r="AP88" s="68">
        <f t="shared" ca="1" si="82"/>
        <v>2.3601378775371199E-9</v>
      </c>
      <c r="AR88" s="69">
        <f t="shared" si="83"/>
        <v>8</v>
      </c>
      <c r="AS88" s="70">
        <f t="shared" si="98"/>
        <v>85</v>
      </c>
      <c r="AT88" s="71">
        <f t="shared" ca="1" si="99"/>
        <v>0.48238766703864233</v>
      </c>
      <c r="AU88" s="72">
        <f t="shared" ca="1" si="84"/>
        <v>8.6436717728521906E-3</v>
      </c>
      <c r="AV88" s="73">
        <f t="shared" ca="1" si="85"/>
        <v>1.0086436717728522</v>
      </c>
      <c r="AW88" s="74">
        <f ca="1">PRODUCT(AV$4:AV88)</f>
        <v>2.0601628353470609</v>
      </c>
      <c r="AY88" s="75">
        <f t="shared" si="100"/>
        <v>85</v>
      </c>
      <c r="AZ88" s="76">
        <f t="shared" ca="1" si="106"/>
        <v>1.0090596596129187</v>
      </c>
      <c r="BA88" s="76">
        <f t="shared" ca="1" si="106"/>
        <v>1.0090596596129187</v>
      </c>
      <c r="BB88" s="76">
        <f t="shared" ca="1" si="106"/>
        <v>1.0090596596129187</v>
      </c>
      <c r="BC88" s="76">
        <f t="shared" ca="1" si="106"/>
        <v>1.0090596596129187</v>
      </c>
      <c r="BD88" s="76">
        <f t="shared" ca="1" si="106"/>
        <v>1.0090596596129187</v>
      </c>
      <c r="BE88" s="76">
        <f t="shared" ca="1" si="106"/>
        <v>1.0090596596129187</v>
      </c>
      <c r="BF88" s="76">
        <f t="shared" ca="1" si="106"/>
        <v>1.0090596596129187</v>
      </c>
      <c r="BG88" s="76">
        <f t="shared" ca="1" si="106"/>
        <v>1.0090596596129187</v>
      </c>
      <c r="BH88" s="76">
        <f t="shared" ca="1" si="106"/>
        <v>1.0090596596129187</v>
      </c>
      <c r="BI88" s="76">
        <f t="shared" ca="1" si="106"/>
        <v>1.0090596596129187</v>
      </c>
      <c r="BJ88" s="76">
        <f t="shared" ca="1" si="106"/>
        <v>1.0090596596129187</v>
      </c>
      <c r="BK88" s="76">
        <f t="shared" ca="1" si="106"/>
        <v>1.0090596596129187</v>
      </c>
      <c r="BL88" s="76">
        <f t="shared" ca="1" si="70"/>
        <v>0.11430000000000118</v>
      </c>
      <c r="BM88" s="77">
        <f t="shared" ca="1" si="86"/>
        <v>9231.6255483673704</v>
      </c>
      <c r="BN88" s="21"/>
      <c r="BO88" s="70">
        <f t="shared" si="101"/>
        <v>85</v>
      </c>
      <c r="BP88" s="171">
        <f t="shared" ca="1" si="102"/>
        <v>0.10880000000000001</v>
      </c>
      <c r="BQ88" s="172">
        <f t="shared" ca="1" si="87"/>
        <v>8.6436717728521906E-3</v>
      </c>
      <c r="BR88" s="172">
        <f t="shared" ca="1" si="104"/>
        <v>0.48539852425380614</v>
      </c>
    </row>
    <row r="89" spans="5:70">
      <c r="E89">
        <f t="shared" si="88"/>
        <v>86</v>
      </c>
      <c r="F89" s="64">
        <f t="shared" si="89"/>
        <v>47.083333333333535</v>
      </c>
      <c r="G89" s="55">
        <f t="shared" si="71"/>
        <v>4.4291067628399183E-4</v>
      </c>
      <c r="H89" s="78">
        <f t="shared" si="103"/>
        <v>0.97123769634049228</v>
      </c>
      <c r="I89" s="79">
        <f t="shared" ca="1" si="72"/>
        <v>334356.40206508082</v>
      </c>
      <c r="J89" s="79">
        <f t="shared" ca="1" si="73"/>
        <v>2890.0669946023568</v>
      </c>
      <c r="K89" s="80">
        <f t="shared" ca="1" si="74"/>
        <v>-19.424753926809846</v>
      </c>
      <c r="L89" s="80">
        <f t="shared" ca="1" si="75"/>
        <v>-139.31516752711701</v>
      </c>
      <c r="M89" s="80">
        <f t="shared" ca="1" si="76"/>
        <v>0</v>
      </c>
      <c r="N89" s="80">
        <f t="shared" ca="1" si="77"/>
        <v>0</v>
      </c>
      <c r="O89" s="81">
        <f t="shared" ca="1" si="63"/>
        <v>-1756.0331817124825</v>
      </c>
      <c r="P89" s="79">
        <f t="shared" ca="1" si="64"/>
        <v>335331.69595651678</v>
      </c>
      <c r="Q89" s="35"/>
      <c r="R89">
        <f t="shared" ca="1" si="78"/>
        <v>86</v>
      </c>
      <c r="S89" s="78">
        <f t="shared" ca="1" si="90"/>
        <v>47.083333333333535</v>
      </c>
      <c r="T89" s="55">
        <f t="shared" ca="1" si="79"/>
        <v>4.4291067628399183E-4</v>
      </c>
      <c r="U89" s="78">
        <f t="shared" ca="1" si="91"/>
        <v>0.97098270230176487</v>
      </c>
      <c r="V89" s="79">
        <f t="shared" ca="1" si="92"/>
        <v>334342.89249457698</v>
      </c>
      <c r="W89" s="79">
        <f t="shared" ca="1" si="65"/>
        <v>2889.9502223091295</v>
      </c>
      <c r="X89" s="80">
        <f t="shared" ca="1" si="66"/>
        <v>-19.419654046035298</v>
      </c>
      <c r="Y89" s="80">
        <f t="shared" ca="1" si="80"/>
        <v>-139.30953853940707</v>
      </c>
      <c r="Z89" s="80">
        <f t="shared" ca="1" si="67"/>
        <v>0</v>
      </c>
      <c r="AA89" s="80">
        <f t="shared" ca="1" si="81"/>
        <v>0</v>
      </c>
      <c r="AB89" s="81">
        <f t="shared" ca="1" si="68"/>
        <v>-1756.0331817124825</v>
      </c>
      <c r="AC89" s="79">
        <f t="shared" ca="1" si="69"/>
        <v>335318.08034258825</v>
      </c>
      <c r="AD89" s="35"/>
      <c r="AE89" s="55">
        <f t="shared" ca="1" si="93"/>
        <v>4.4291067628399183E-4</v>
      </c>
      <c r="AF89" s="78">
        <f t="shared" ca="1" si="94"/>
        <v>0.97098270230176487</v>
      </c>
      <c r="AG89" s="21"/>
      <c r="AH89" s="21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95"/>
        <v>125</v>
      </c>
      <c r="AN89" s="66">
        <f t="shared" si="96"/>
        <v>0</v>
      </c>
      <c r="AO89" s="67">
        <f t="shared" si="97"/>
        <v>1.9553001101984376E-5</v>
      </c>
      <c r="AP89" s="68">
        <f t="shared" ca="1" si="82"/>
        <v>2.1180452997730567E-9</v>
      </c>
      <c r="AR89" s="69">
        <f t="shared" si="83"/>
        <v>8</v>
      </c>
      <c r="AS89" s="70">
        <f t="shared" si="98"/>
        <v>86</v>
      </c>
      <c r="AT89" s="71">
        <f t="shared" ca="1" si="99"/>
        <v>0.47821806637748837</v>
      </c>
      <c r="AU89" s="72">
        <f t="shared" ca="1" si="84"/>
        <v>8.6436717728521906E-3</v>
      </c>
      <c r="AV89" s="73">
        <f t="shared" ca="1" si="85"/>
        <v>1.0086436717728522</v>
      </c>
      <c r="AW89" s="74">
        <f ca="1">PRODUCT(AV$4:AV89)</f>
        <v>2.0779702066944292</v>
      </c>
      <c r="AY89" s="75">
        <f t="shared" si="100"/>
        <v>86</v>
      </c>
      <c r="AZ89" s="76">
        <f t="shared" ca="1" si="106"/>
        <v>1.0090596596129187</v>
      </c>
      <c r="BA89" s="76">
        <f t="shared" ca="1" si="106"/>
        <v>1.0090596596129187</v>
      </c>
      <c r="BB89" s="76">
        <f t="shared" ca="1" si="106"/>
        <v>1.0090596596129187</v>
      </c>
      <c r="BC89" s="76">
        <f t="shared" ca="1" si="106"/>
        <v>1.0090596596129187</v>
      </c>
      <c r="BD89" s="76">
        <f t="shared" ca="1" si="106"/>
        <v>1.0090596596129187</v>
      </c>
      <c r="BE89" s="76">
        <f t="shared" ca="1" si="106"/>
        <v>1.0090596596129187</v>
      </c>
      <c r="BF89" s="76">
        <f t="shared" ca="1" si="106"/>
        <v>1.0090596596129187</v>
      </c>
      <c r="BG89" s="76">
        <f t="shared" ca="1" si="106"/>
        <v>1.0090596596129187</v>
      </c>
      <c r="BH89" s="76">
        <f t="shared" ca="1" si="106"/>
        <v>1.0090596596129187</v>
      </c>
      <c r="BI89" s="76">
        <f t="shared" ca="1" si="106"/>
        <v>1.0090596596129187</v>
      </c>
      <c r="BJ89" s="76">
        <f t="shared" ca="1" si="106"/>
        <v>1.0090596596129187</v>
      </c>
      <c r="BK89" s="76">
        <f t="shared" ca="1" si="106"/>
        <v>1.0090596596129187</v>
      </c>
      <c r="BL89" s="76">
        <f t="shared" ca="1" si="70"/>
        <v>0.11430000000000118</v>
      </c>
      <c r="BM89" s="77">
        <f t="shared" ca="1" si="86"/>
        <v>10286.800348545772</v>
      </c>
      <c r="BN89" s="21"/>
      <c r="BO89" s="70">
        <f t="shared" si="101"/>
        <v>86</v>
      </c>
      <c r="BP89" s="171">
        <f t="shared" ca="1" si="102"/>
        <v>0.10880000000000001</v>
      </c>
      <c r="BQ89" s="172">
        <f t="shared" ca="1" si="87"/>
        <v>8.6436717728521906E-3</v>
      </c>
      <c r="BR89" s="172">
        <f t="shared" ca="1" si="104"/>
        <v>0.48123885355929591</v>
      </c>
    </row>
    <row r="90" spans="5:70">
      <c r="E90">
        <f t="shared" si="88"/>
        <v>87</v>
      </c>
      <c r="F90" s="64">
        <f t="shared" si="89"/>
        <v>47.16666666666687</v>
      </c>
      <c r="G90" s="55">
        <f t="shared" si="71"/>
        <v>4.4291067628399183E-4</v>
      </c>
      <c r="H90" s="78">
        <f t="shared" si="103"/>
        <v>0.97080752479557364</v>
      </c>
      <c r="I90" s="79">
        <f t="shared" ca="1" si="72"/>
        <v>335183.17396828125</v>
      </c>
      <c r="J90" s="79">
        <f t="shared" ca="1" si="73"/>
        <v>2897.2133395646379</v>
      </c>
      <c r="K90" s="80">
        <f t="shared" ca="1" si="74"/>
        <v>-19.416150495911474</v>
      </c>
      <c r="L90" s="80">
        <f t="shared" ca="1" si="75"/>
        <v>-139.65965582011719</v>
      </c>
      <c r="M90" s="80">
        <f t="shared" ca="1" si="76"/>
        <v>0</v>
      </c>
      <c r="N90" s="80">
        <f t="shared" ca="1" si="77"/>
        <v>0</v>
      </c>
      <c r="O90" s="81">
        <f t="shared" ca="1" si="63"/>
        <v>-1755.2554158683931</v>
      </c>
      <c r="P90" s="79">
        <f t="shared" ca="1" si="64"/>
        <v>336166.0560856614</v>
      </c>
      <c r="Q90" s="35"/>
      <c r="R90">
        <f t="shared" ca="1" si="78"/>
        <v>87</v>
      </c>
      <c r="S90" s="78">
        <f t="shared" ca="1" si="90"/>
        <v>47.16666666666687</v>
      </c>
      <c r="T90" s="55">
        <f t="shared" ca="1" si="79"/>
        <v>4.4291067628399183E-4</v>
      </c>
      <c r="U90" s="78">
        <f t="shared" ca="1" si="91"/>
        <v>0.97055264369642835</v>
      </c>
      <c r="V90" s="79">
        <f t="shared" ca="1" si="92"/>
        <v>335169.56438485347</v>
      </c>
      <c r="W90" s="79">
        <f t="shared" ca="1" si="65"/>
        <v>2897.0957027925228</v>
      </c>
      <c r="X90" s="80">
        <f t="shared" ca="1" si="66"/>
        <v>-19.411052873928568</v>
      </c>
      <c r="Y90" s="80">
        <f t="shared" ca="1" si="80"/>
        <v>-139.65398516035563</v>
      </c>
      <c r="Z90" s="80">
        <f t="shared" ca="1" si="67"/>
        <v>0</v>
      </c>
      <c r="AA90" s="80">
        <f t="shared" ca="1" si="81"/>
        <v>0</v>
      </c>
      <c r="AB90" s="81">
        <f t="shared" ca="1" si="68"/>
        <v>-1755.2554158683931</v>
      </c>
      <c r="AC90" s="79">
        <f t="shared" ca="1" si="69"/>
        <v>336152.33963374328</v>
      </c>
      <c r="AD90" s="35"/>
      <c r="AE90" s="55">
        <f t="shared" ca="1" si="93"/>
        <v>4.4291067628399183E-4</v>
      </c>
      <c r="AF90" s="78">
        <f t="shared" ca="1" si="94"/>
        <v>0.97055264369642835</v>
      </c>
      <c r="AG90" s="21"/>
      <c r="AH90" s="21"/>
      <c r="AI90" s="35"/>
      <c r="AJ90" s="121">
        <v>104</v>
      </c>
      <c r="AK90" s="123">
        <f>'SA85-90'!F96*(1+$AH$22)</f>
        <v>0.62164300000000006</v>
      </c>
      <c r="AL90" s="123">
        <f>'SA85-90 (light)'!F96*(1+$AH$22)</f>
        <v>0.62670300000000001</v>
      </c>
      <c r="AM90" s="66">
        <f t="shared" si="95"/>
        <v>126</v>
      </c>
      <c r="AN90" s="66">
        <f t="shared" si="96"/>
        <v>0</v>
      </c>
      <c r="AO90" s="124">
        <f t="shared" si="97"/>
        <v>1.9553001101984376E-5</v>
      </c>
      <c r="AP90" s="125">
        <f t="shared" ca="1" si="82"/>
        <v>1.9007855153666466E-9</v>
      </c>
      <c r="AR90" s="69">
        <f t="shared" si="83"/>
        <v>8</v>
      </c>
      <c r="AS90" s="70">
        <f t="shared" si="98"/>
        <v>87</v>
      </c>
      <c r="AT90" s="71">
        <f t="shared" ca="1" si="99"/>
        <v>0.47408450637587329</v>
      </c>
      <c r="AU90" s="72">
        <f t="shared" ca="1" si="84"/>
        <v>8.6436717728521906E-3</v>
      </c>
      <c r="AV90" s="73">
        <f t="shared" ca="1" si="85"/>
        <v>1.0086436717728522</v>
      </c>
      <c r="AW90" s="74">
        <f ca="1">PRODUCT(AV$4:AV90)</f>
        <v>2.0959314991148617</v>
      </c>
      <c r="AY90" s="75">
        <f t="shared" si="100"/>
        <v>87</v>
      </c>
      <c r="AZ90" s="76">
        <f t="shared" ca="1" si="106"/>
        <v>1.0090596596129187</v>
      </c>
      <c r="BA90" s="76">
        <f t="shared" ca="1" si="106"/>
        <v>1.0090596596129187</v>
      </c>
      <c r="BB90" s="76">
        <f t="shared" ca="1" si="106"/>
        <v>1.0090596596129187</v>
      </c>
      <c r="BC90" s="76">
        <f t="shared" ca="1" si="106"/>
        <v>1.0090596596129187</v>
      </c>
      <c r="BD90" s="76">
        <f t="shared" ca="1" si="106"/>
        <v>1.0090596596129187</v>
      </c>
      <c r="BE90" s="76">
        <f t="shared" ca="1" si="106"/>
        <v>1.0090596596129187</v>
      </c>
      <c r="BF90" s="76">
        <f t="shared" ca="1" si="106"/>
        <v>1.0090596596129187</v>
      </c>
      <c r="BG90" s="76">
        <f t="shared" ca="1" si="106"/>
        <v>1.0090596596129187</v>
      </c>
      <c r="BH90" s="76">
        <f t="shared" ca="1" si="106"/>
        <v>1.0090596596129187</v>
      </c>
      <c r="BI90" s="76">
        <f t="shared" ca="1" si="106"/>
        <v>1.0090596596129187</v>
      </c>
      <c r="BJ90" s="76">
        <f t="shared" ca="1" si="106"/>
        <v>1.0090596596129187</v>
      </c>
      <c r="BK90" s="76">
        <f t="shared" ca="1" si="106"/>
        <v>1.0090596596129187</v>
      </c>
      <c r="BL90" s="76">
        <f t="shared" ca="1" si="70"/>
        <v>0.11430000000000118</v>
      </c>
      <c r="BM90" s="77">
        <f t="shared" ca="1" si="86"/>
        <v>11462.581628384565</v>
      </c>
      <c r="BN90" s="21"/>
      <c r="BO90" s="70">
        <f t="shared" si="101"/>
        <v>87</v>
      </c>
      <c r="BP90" s="171">
        <f t="shared" ca="1" si="102"/>
        <v>0.10880000000000001</v>
      </c>
      <c r="BQ90" s="172">
        <f t="shared" ca="1" si="87"/>
        <v>8.6436717728521906E-3</v>
      </c>
      <c r="BR90" s="172">
        <f t="shared" ca="1" si="104"/>
        <v>0.47711482957449369</v>
      </c>
    </row>
    <row r="91" spans="5:70">
      <c r="E91">
        <f t="shared" si="88"/>
        <v>88</v>
      </c>
      <c r="F91" s="64">
        <f t="shared" si="89"/>
        <v>47.250000000000206</v>
      </c>
      <c r="G91" s="55">
        <f t="shared" si="71"/>
        <v>4.4291067628399183E-4</v>
      </c>
      <c r="H91" s="78">
        <f t="shared" si="103"/>
        <v>0.97037754377822483</v>
      </c>
      <c r="I91" s="79">
        <f t="shared" ca="1" si="72"/>
        <v>336017.16455041675</v>
      </c>
      <c r="J91" s="79">
        <f t="shared" ca="1" si="73"/>
        <v>2904.4220804182669</v>
      </c>
      <c r="K91" s="80">
        <f t="shared" ca="1" si="74"/>
        <v>-19.407550875564496</v>
      </c>
      <c r="L91" s="80">
        <f t="shared" ca="1" si="75"/>
        <v>-140.007151896007</v>
      </c>
      <c r="M91" s="80">
        <f t="shared" ca="1" si="76"/>
        <v>0</v>
      </c>
      <c r="N91" s="80">
        <f t="shared" ca="1" si="77"/>
        <v>0</v>
      </c>
      <c r="O91" s="81">
        <f t="shared" ca="1" si="63"/>
        <v>-1754.4779945050998</v>
      </c>
      <c r="P91" s="79">
        <f t="shared" ca="1" si="64"/>
        <v>337007.69393355836</v>
      </c>
      <c r="Q91" s="35"/>
      <c r="R91">
        <f t="shared" ca="1" si="78"/>
        <v>88</v>
      </c>
      <c r="S91" s="78">
        <f t="shared" ca="1" si="90"/>
        <v>47.250000000000206</v>
      </c>
      <c r="T91" s="55">
        <f t="shared" ca="1" si="79"/>
        <v>4.4291067628399183E-4</v>
      </c>
      <c r="U91" s="78">
        <f t="shared" ca="1" si="91"/>
        <v>0.97012277556863957</v>
      </c>
      <c r="V91" s="79">
        <f t="shared" ca="1" si="92"/>
        <v>336003.45417366165</v>
      </c>
      <c r="W91" s="79">
        <f t="shared" ca="1" si="65"/>
        <v>2904.3035724217139</v>
      </c>
      <c r="X91" s="80">
        <f t="shared" ca="1" si="66"/>
        <v>-19.402455511372793</v>
      </c>
      <c r="Y91" s="80">
        <f t="shared" ca="1" si="80"/>
        <v>-140.0014392390257</v>
      </c>
      <c r="Z91" s="80">
        <f t="shared" ca="1" si="67"/>
        <v>0</v>
      </c>
      <c r="AA91" s="80">
        <f t="shared" ca="1" si="81"/>
        <v>0</v>
      </c>
      <c r="AB91" s="81">
        <f t="shared" ca="1" si="68"/>
        <v>-1754.4779945050998</v>
      </c>
      <c r="AC91" s="79">
        <f t="shared" ca="1" si="69"/>
        <v>336993.87585682789</v>
      </c>
      <c r="AD91" s="35"/>
      <c r="AE91" s="55">
        <f t="shared" ca="1" si="93"/>
        <v>4.4291067628399183E-4</v>
      </c>
      <c r="AF91" s="78">
        <f t="shared" ca="1" si="94"/>
        <v>0.97012277556863957</v>
      </c>
      <c r="AG91" s="21"/>
      <c r="AH91" s="21"/>
      <c r="AK91" s="66"/>
      <c r="AL91" s="66"/>
      <c r="AM91" s="66"/>
      <c r="AN91" s="66"/>
      <c r="AR91" s="69">
        <f t="shared" si="83"/>
        <v>8</v>
      </c>
      <c r="AS91" s="70">
        <f t="shared" si="98"/>
        <v>88</v>
      </c>
      <c r="AT91" s="71">
        <f t="shared" ca="1" si="99"/>
        <v>0.4699866755101656</v>
      </c>
      <c r="AU91" s="72">
        <f t="shared" ca="1" si="84"/>
        <v>8.6436717728521906E-3</v>
      </c>
      <c r="AV91" s="73">
        <f t="shared" ca="1" si="85"/>
        <v>1.0086436717728522</v>
      </c>
      <c r="AW91" s="74">
        <f ca="1">PRODUCT(AV$4:AV91)</f>
        <v>2.1140480430515924</v>
      </c>
      <c r="AY91" s="75">
        <f t="shared" si="100"/>
        <v>88</v>
      </c>
      <c r="AZ91" s="76">
        <f t="shared" ca="1" si="106"/>
        <v>1.0090596596129187</v>
      </c>
      <c r="BA91" s="76">
        <f t="shared" ca="1" si="106"/>
        <v>1.0090596596129187</v>
      </c>
      <c r="BB91" s="76">
        <f t="shared" ca="1" si="106"/>
        <v>1.0090596596129187</v>
      </c>
      <c r="BC91" s="76">
        <f t="shared" ca="1" si="106"/>
        <v>1.0090596596129187</v>
      </c>
      <c r="BD91" s="76">
        <f t="shared" ca="1" si="106"/>
        <v>1.0090596596129187</v>
      </c>
      <c r="BE91" s="76">
        <f t="shared" ca="1" si="106"/>
        <v>1.0090596596129187</v>
      </c>
      <c r="BF91" s="76">
        <f t="shared" ca="1" si="106"/>
        <v>1.0090596596129187</v>
      </c>
      <c r="BG91" s="76">
        <f t="shared" ca="1" si="106"/>
        <v>1.0090596596129187</v>
      </c>
      <c r="BH91" s="76">
        <f t="shared" ca="1" si="106"/>
        <v>1.0090596596129187</v>
      </c>
      <c r="BI91" s="76">
        <f t="shared" ca="1" si="106"/>
        <v>1.0090596596129187</v>
      </c>
      <c r="BJ91" s="76">
        <f t="shared" ca="1" si="106"/>
        <v>1.0090596596129187</v>
      </c>
      <c r="BK91" s="76">
        <f t="shared" ca="1" si="106"/>
        <v>1.0090596596129187</v>
      </c>
      <c r="BL91" s="76">
        <f t="shared" ca="1" si="70"/>
        <v>0.11430000000000118</v>
      </c>
      <c r="BM91" s="77">
        <f t="shared" ca="1" si="86"/>
        <v>12772.754708508934</v>
      </c>
      <c r="BN91" s="21"/>
      <c r="BO91" s="70">
        <f t="shared" si="101"/>
        <v>88</v>
      </c>
      <c r="BP91" s="171">
        <f t="shared" ca="1" si="102"/>
        <v>0.10880000000000001</v>
      </c>
      <c r="BQ91" s="172">
        <f t="shared" ca="1" si="87"/>
        <v>8.6436717728521906E-3</v>
      </c>
      <c r="BR91" s="172">
        <f t="shared" ca="1" si="104"/>
        <v>0.4730261468213926</v>
      </c>
    </row>
    <row r="92" spans="5:70">
      <c r="E92">
        <f t="shared" si="88"/>
        <v>89</v>
      </c>
      <c r="F92" s="64">
        <f t="shared" si="89"/>
        <v>47.333333333333542</v>
      </c>
      <c r="G92" s="55">
        <f t="shared" si="71"/>
        <v>4.4291067628399183E-4</v>
      </c>
      <c r="H92" s="78">
        <f t="shared" si="103"/>
        <v>0.96994775320405924</v>
      </c>
      <c r="I92" s="79">
        <f t="shared" ca="1" si="72"/>
        <v>336858.42962792533</v>
      </c>
      <c r="J92" s="79">
        <f t="shared" ca="1" si="73"/>
        <v>2911.6936996222144</v>
      </c>
      <c r="K92" s="80">
        <f t="shared" ca="1" si="74"/>
        <v>-19.398955064081186</v>
      </c>
      <c r="L92" s="80">
        <f t="shared" ca="1" si="75"/>
        <v>-140.35767901163555</v>
      </c>
      <c r="M92" s="80">
        <f t="shared" ca="1" si="76"/>
        <v>0</v>
      </c>
      <c r="N92" s="80">
        <f t="shared" ca="1" si="77"/>
        <v>0</v>
      </c>
      <c r="O92" s="81">
        <f t="shared" ca="1" si="63"/>
        <v>-1753.7009174700281</v>
      </c>
      <c r="P92" s="79">
        <f t="shared" ca="1" si="64"/>
        <v>337856.66577600181</v>
      </c>
      <c r="Q92" s="35"/>
      <c r="R92">
        <f t="shared" ca="1" si="78"/>
        <v>89</v>
      </c>
      <c r="S92" s="78">
        <f t="shared" ca="1" si="90"/>
        <v>47.333333333333542</v>
      </c>
      <c r="T92" s="55">
        <f t="shared" ca="1" si="79"/>
        <v>4.4291067628399183E-4</v>
      </c>
      <c r="U92" s="78">
        <f t="shared" ca="1" si="91"/>
        <v>0.96969309783403401</v>
      </c>
      <c r="V92" s="79">
        <f t="shared" ca="1" si="92"/>
        <v>336844.61767136859</v>
      </c>
      <c r="W92" s="79">
        <f t="shared" ca="1" si="65"/>
        <v>2911.574313603197</v>
      </c>
      <c r="X92" s="80">
        <f t="shared" ca="1" si="66"/>
        <v>-19.393861956680681</v>
      </c>
      <c r="Y92" s="80">
        <f t="shared" ca="1" si="80"/>
        <v>-140.35192402973692</v>
      </c>
      <c r="Z92" s="80">
        <f t="shared" ca="1" si="67"/>
        <v>0</v>
      </c>
      <c r="AA92" s="80">
        <f t="shared" ca="1" si="81"/>
        <v>0</v>
      </c>
      <c r="AB92" s="81">
        <f t="shared" ca="1" si="68"/>
        <v>-1753.7009174700281</v>
      </c>
      <c r="AC92" s="79">
        <f t="shared" ca="1" si="69"/>
        <v>337842.74528151535</v>
      </c>
      <c r="AD92" s="35"/>
      <c r="AE92" s="55">
        <f t="shared" ca="1" si="93"/>
        <v>4.4291067628399183E-4</v>
      </c>
      <c r="AF92" s="78">
        <f t="shared" ca="1" si="94"/>
        <v>0.96969309783403401</v>
      </c>
      <c r="AG92" s="21"/>
      <c r="AH92" s="21"/>
      <c r="AK92" s="66"/>
      <c r="AL92" s="66"/>
      <c r="AM92" s="66"/>
      <c r="AN92" s="66"/>
      <c r="AR92" s="69">
        <f t="shared" si="83"/>
        <v>8</v>
      </c>
      <c r="AS92" s="70">
        <f t="shared" si="98"/>
        <v>89</v>
      </c>
      <c r="AT92" s="71">
        <f t="shared" ca="1" si="99"/>
        <v>0.46592426494944172</v>
      </c>
      <c r="AU92" s="72">
        <f t="shared" ca="1" si="84"/>
        <v>8.6436717728521906E-3</v>
      </c>
      <c r="AV92" s="73">
        <f t="shared" ca="1" si="85"/>
        <v>1.0086436717728522</v>
      </c>
      <c r="AW92" s="74">
        <f ca="1">PRODUCT(AV$4:AV92)</f>
        <v>2.1323211804477711</v>
      </c>
      <c r="AY92" s="75">
        <f t="shared" si="100"/>
        <v>89</v>
      </c>
      <c r="AZ92" s="76">
        <f t="shared" ca="1" si="106"/>
        <v>1.0090596596129187</v>
      </c>
      <c r="BA92" s="76">
        <f t="shared" ca="1" si="106"/>
        <v>1.0090596596129187</v>
      </c>
      <c r="BB92" s="76">
        <f t="shared" ca="1" si="106"/>
        <v>1.0090596596129187</v>
      </c>
      <c r="BC92" s="76">
        <f t="shared" ca="1" si="106"/>
        <v>1.0090596596129187</v>
      </c>
      <c r="BD92" s="76">
        <f t="shared" ca="1" si="106"/>
        <v>1.0090596596129187</v>
      </c>
      <c r="BE92" s="76">
        <f t="shared" ca="1" si="106"/>
        <v>1.0090596596129187</v>
      </c>
      <c r="BF92" s="76">
        <f t="shared" ca="1" si="106"/>
        <v>1.0090596596129187</v>
      </c>
      <c r="BG92" s="76">
        <f t="shared" ca="1" si="106"/>
        <v>1.0090596596129187</v>
      </c>
      <c r="BH92" s="76">
        <f t="shared" ca="1" si="106"/>
        <v>1.0090596596129187</v>
      </c>
      <c r="BI92" s="76">
        <f t="shared" ca="1" si="106"/>
        <v>1.0090596596129187</v>
      </c>
      <c r="BJ92" s="76">
        <f t="shared" ca="1" si="106"/>
        <v>1.0090596596129187</v>
      </c>
      <c r="BK92" s="76">
        <f t="shared" ca="1" si="106"/>
        <v>1.0090596596129187</v>
      </c>
      <c r="BL92" s="76">
        <f t="shared" ca="1" si="70"/>
        <v>0.11430000000000118</v>
      </c>
      <c r="BM92" s="77">
        <f t="shared" ca="1" si="86"/>
        <v>14232.680571691521</v>
      </c>
      <c r="BN92" s="21"/>
      <c r="BO92" s="70">
        <f t="shared" si="101"/>
        <v>89</v>
      </c>
      <c r="BP92" s="171">
        <f t="shared" ca="1" si="102"/>
        <v>0.10880000000000001</v>
      </c>
      <c r="BQ92" s="172">
        <f t="shared" ca="1" si="87"/>
        <v>8.6436717728521906E-3</v>
      </c>
      <c r="BR92" s="172">
        <f t="shared" ca="1" si="104"/>
        <v>0.46897250243980976</v>
      </c>
    </row>
    <row r="93" spans="5:70">
      <c r="E93">
        <f t="shared" si="88"/>
        <v>90</v>
      </c>
      <c r="F93" s="64">
        <f t="shared" si="89"/>
        <v>47.416666666666877</v>
      </c>
      <c r="G93" s="55">
        <f t="shared" si="71"/>
        <v>4.4291067628399183E-4</v>
      </c>
      <c r="H93" s="78">
        <f t="shared" si="103"/>
        <v>0.96951815298872746</v>
      </c>
      <c r="I93" s="79">
        <f t="shared" ca="1" si="72"/>
        <v>337707.02545167593</v>
      </c>
      <c r="J93" s="79">
        <f t="shared" ca="1" si="73"/>
        <v>2919.0286833905275</v>
      </c>
      <c r="K93" s="80">
        <f t="shared" ca="1" si="74"/>
        <v>-19.39036305977455</v>
      </c>
      <c r="L93" s="80">
        <f t="shared" ca="1" si="75"/>
        <v>-140.71126060486498</v>
      </c>
      <c r="M93" s="80">
        <f t="shared" ca="1" si="76"/>
        <v>0</v>
      </c>
      <c r="N93" s="80">
        <f t="shared" ca="1" si="77"/>
        <v>0</v>
      </c>
      <c r="O93" s="81">
        <f t="shared" ca="1" si="63"/>
        <v>-1752.9241846106718</v>
      </c>
      <c r="P93" s="79">
        <f t="shared" ca="1" si="64"/>
        <v>338713.02832679119</v>
      </c>
      <c r="Q93" s="35"/>
      <c r="R93">
        <f t="shared" ca="1" si="78"/>
        <v>90</v>
      </c>
      <c r="S93" s="78">
        <f t="shared" ca="1" si="90"/>
        <v>47.416666666666877</v>
      </c>
      <c r="T93" s="55">
        <f t="shared" ca="1" si="79"/>
        <v>4.4291067628399183E-4</v>
      </c>
      <c r="U93" s="78">
        <f t="shared" ca="1" si="91"/>
        <v>0.96926361040828446</v>
      </c>
      <c r="V93" s="79">
        <f t="shared" ca="1" si="92"/>
        <v>337693.11112272507</v>
      </c>
      <c r="W93" s="79">
        <f t="shared" ca="1" si="65"/>
        <v>2918.9084124981368</v>
      </c>
      <c r="X93" s="80">
        <f t="shared" ca="1" si="66"/>
        <v>-19.385272208165688</v>
      </c>
      <c r="Y93" s="80">
        <f t="shared" ca="1" si="80"/>
        <v>-140.70546296780211</v>
      </c>
      <c r="Z93" s="80">
        <f t="shared" ca="1" si="67"/>
        <v>0</v>
      </c>
      <c r="AA93" s="80">
        <f t="shared" ca="1" si="81"/>
        <v>0</v>
      </c>
      <c r="AB93" s="81">
        <f t="shared" ca="1" si="68"/>
        <v>-1752.9241846106718</v>
      </c>
      <c r="AC93" s="79">
        <f t="shared" ca="1" si="69"/>
        <v>338699.00461543654</v>
      </c>
      <c r="AD93" s="35"/>
      <c r="AE93" s="55">
        <f t="shared" ca="1" si="93"/>
        <v>4.4291067628399183E-4</v>
      </c>
      <c r="AF93" s="78">
        <f t="shared" ca="1" si="94"/>
        <v>0.96926361040828446</v>
      </c>
      <c r="AG93" s="21"/>
      <c r="AH93" s="21"/>
      <c r="AK93" s="66"/>
      <c r="AL93" s="66"/>
      <c r="AM93" s="66"/>
      <c r="AN93" s="66"/>
      <c r="AR93" s="69">
        <f t="shared" si="83"/>
        <v>8</v>
      </c>
      <c r="AS93" s="70">
        <f t="shared" si="98"/>
        <v>90</v>
      </c>
      <c r="AT93" s="71">
        <f t="shared" ca="1" si="99"/>
        <v>0.46189696853221135</v>
      </c>
      <c r="AU93" s="72">
        <f t="shared" ca="1" si="84"/>
        <v>8.6436717728521906E-3</v>
      </c>
      <c r="AV93" s="73">
        <f t="shared" ca="1" si="85"/>
        <v>1.0086436717728522</v>
      </c>
      <c r="AW93" s="74">
        <f ca="1">PRODUCT(AV$4:AV93)</f>
        <v>2.1507522648458623</v>
      </c>
      <c r="AY93" s="75">
        <f t="shared" si="100"/>
        <v>90</v>
      </c>
      <c r="AZ93" s="76">
        <f t="shared" ca="1" si="106"/>
        <v>1.0090596596129187</v>
      </c>
      <c r="BA93" s="76">
        <f t="shared" ca="1" si="106"/>
        <v>1.0090596596129187</v>
      </c>
      <c r="BB93" s="76">
        <f t="shared" ca="1" si="106"/>
        <v>1.0090596596129187</v>
      </c>
      <c r="BC93" s="76">
        <f t="shared" ca="1" si="106"/>
        <v>1.0090596596129187</v>
      </c>
      <c r="BD93" s="76">
        <f t="shared" ca="1" si="106"/>
        <v>1.0090596596129187</v>
      </c>
      <c r="BE93" s="76">
        <f t="shared" ca="1" si="106"/>
        <v>1.0090596596129187</v>
      </c>
      <c r="BF93" s="76">
        <f t="shared" ca="1" si="106"/>
        <v>1.0090596596129187</v>
      </c>
      <c r="BG93" s="76">
        <f t="shared" ca="1" si="106"/>
        <v>1.0090596596129187</v>
      </c>
      <c r="BH93" s="76">
        <f t="shared" ca="1" si="106"/>
        <v>1.0090596596129187</v>
      </c>
      <c r="BI93" s="76">
        <f t="shared" ca="1" si="106"/>
        <v>1.0090596596129187</v>
      </c>
      <c r="BJ93" s="76">
        <f t="shared" ca="1" si="106"/>
        <v>1.0090596596129187</v>
      </c>
      <c r="BK93" s="76">
        <f t="shared" ca="1" si="106"/>
        <v>1.0090596596129187</v>
      </c>
      <c r="BL93" s="76">
        <f t="shared" ca="1" si="70"/>
        <v>0.11430000000000118</v>
      </c>
      <c r="BM93" s="77">
        <f t="shared" ca="1" si="86"/>
        <v>15859.475961035878</v>
      </c>
      <c r="BN93" s="21"/>
      <c r="BO93" s="70">
        <f t="shared" si="101"/>
        <v>90</v>
      </c>
      <c r="BP93" s="171">
        <f t="shared" ca="1" si="102"/>
        <v>0.10880000000000001</v>
      </c>
      <c r="BQ93" s="172">
        <f t="shared" ca="1" si="87"/>
        <v>8.6436717728521906E-3</v>
      </c>
      <c r="BR93" s="172">
        <f t="shared" ca="1" si="104"/>
        <v>0.46495359616495263</v>
      </c>
    </row>
    <row r="94" spans="5:70">
      <c r="E94">
        <f t="shared" si="88"/>
        <v>91</v>
      </c>
      <c r="F94" s="64">
        <f t="shared" si="89"/>
        <v>47.500000000000213</v>
      </c>
      <c r="G94" s="55">
        <f t="shared" si="71"/>
        <v>4.8345007924910366E-4</v>
      </c>
      <c r="H94" s="78">
        <f t="shared" si="103"/>
        <v>0.96904943936083165</v>
      </c>
      <c r="I94" s="79">
        <f t="shared" ca="1" si="72"/>
        <v>338549.27748640388</v>
      </c>
      <c r="J94" s="79">
        <f t="shared" ca="1" si="73"/>
        <v>2926.308833528733</v>
      </c>
      <c r="K94" s="80">
        <f t="shared" ca="1" si="74"/>
        <v>-19.380988787216634</v>
      </c>
      <c r="L94" s="80">
        <f t="shared" ca="1" si="75"/>
        <v>-141.0621989526683</v>
      </c>
      <c r="M94" s="80">
        <f t="shared" ca="1" si="76"/>
        <v>0</v>
      </c>
      <c r="N94" s="80">
        <f t="shared" ca="1" si="77"/>
        <v>0</v>
      </c>
      <c r="O94" s="81">
        <f t="shared" ca="1" si="63"/>
        <v>-1752.0767332747039</v>
      </c>
      <c r="P94" s="79">
        <f t="shared" ca="1" si="64"/>
        <v>339563.06639891805</v>
      </c>
      <c r="Q94" s="35"/>
      <c r="R94">
        <f t="shared" ca="1" si="78"/>
        <v>91</v>
      </c>
      <c r="S94" s="78">
        <f t="shared" ca="1" si="90"/>
        <v>47.500000000000213</v>
      </c>
      <c r="T94" s="55">
        <f t="shared" ca="1" si="79"/>
        <v>4.8345007924910366E-4</v>
      </c>
      <c r="U94" s="78">
        <f t="shared" ca="1" si="91"/>
        <v>0.96879501983901928</v>
      </c>
      <c r="V94" s="79">
        <f t="shared" ca="1" si="92"/>
        <v>338535.26055481361</v>
      </c>
      <c r="W94" s="79">
        <f t="shared" ca="1" si="65"/>
        <v>2926.1876757728041</v>
      </c>
      <c r="X94" s="80">
        <f t="shared" ca="1" si="66"/>
        <v>-19.375900396780384</v>
      </c>
      <c r="Y94" s="80">
        <f t="shared" ca="1" si="80"/>
        <v>-141.05635856450567</v>
      </c>
      <c r="Z94" s="80">
        <f t="shared" ca="1" si="67"/>
        <v>0</v>
      </c>
      <c r="AA94" s="80">
        <f t="shared" ca="1" si="81"/>
        <v>0</v>
      </c>
      <c r="AB94" s="81">
        <f t="shared" ca="1" si="68"/>
        <v>-1752.0767332747039</v>
      </c>
      <c r="AC94" s="79">
        <f t="shared" ca="1" si="69"/>
        <v>339548.93923835043</v>
      </c>
      <c r="AD94" s="35"/>
      <c r="AE94" s="55">
        <f t="shared" ca="1" si="93"/>
        <v>4.8345007924910366E-4</v>
      </c>
      <c r="AF94" s="78">
        <f t="shared" ca="1" si="94"/>
        <v>0.96879501983901928</v>
      </c>
      <c r="AG94" s="21"/>
      <c r="AH94" s="21"/>
      <c r="AK94" s="66"/>
      <c r="AL94" s="66"/>
      <c r="AM94" s="66"/>
      <c r="AN94" s="66"/>
      <c r="AR94" s="69">
        <f t="shared" si="83"/>
        <v>8</v>
      </c>
      <c r="AS94" s="70">
        <f t="shared" si="98"/>
        <v>91</v>
      </c>
      <c r="AT94" s="71">
        <f t="shared" ca="1" si="99"/>
        <v>0.4579044827433435</v>
      </c>
      <c r="AU94" s="72">
        <f t="shared" ca="1" si="84"/>
        <v>8.6436717728521906E-3</v>
      </c>
      <c r="AV94" s="73">
        <f t="shared" ca="1" si="85"/>
        <v>1.0086436717728522</v>
      </c>
      <c r="AW94" s="74">
        <f ca="1">PRODUCT(AV$4:AV94)</f>
        <v>2.1693426614879083</v>
      </c>
      <c r="AY94" s="75">
        <f t="shared" si="100"/>
        <v>91</v>
      </c>
      <c r="AZ94" s="76">
        <f t="shared" ca="1" si="106"/>
        <v>1.0090596596129187</v>
      </c>
      <c r="BA94" s="76">
        <f t="shared" ca="1" si="106"/>
        <v>1.0090596596129187</v>
      </c>
      <c r="BB94" s="76">
        <f t="shared" ca="1" si="106"/>
        <v>1.0090596596129187</v>
      </c>
      <c r="BC94" s="76">
        <f t="shared" ca="1" si="106"/>
        <v>1.0090596596129187</v>
      </c>
      <c r="BD94" s="76">
        <f t="shared" ca="1" si="106"/>
        <v>1.0090596596129187</v>
      </c>
      <c r="BE94" s="76">
        <f t="shared" ca="1" si="106"/>
        <v>1.0090596596129187</v>
      </c>
      <c r="BF94" s="76">
        <f t="shared" ca="1" si="106"/>
        <v>1.0090596596129187</v>
      </c>
      <c r="BG94" s="76">
        <f t="shared" ca="1" si="106"/>
        <v>1.0090596596129187</v>
      </c>
      <c r="BH94" s="76">
        <f t="shared" ca="1" si="106"/>
        <v>1.0090596596129187</v>
      </c>
      <c r="BI94" s="76">
        <f t="shared" ca="1" si="106"/>
        <v>1.0090596596129187</v>
      </c>
      <c r="BJ94" s="76">
        <f t="shared" ca="1" si="106"/>
        <v>1.0090596596129187</v>
      </c>
      <c r="BK94" s="76">
        <f t="shared" ca="1" si="106"/>
        <v>1.0090596596129187</v>
      </c>
      <c r="BL94" s="76">
        <f t="shared" ca="1" si="70"/>
        <v>0.11430000000000118</v>
      </c>
      <c r="BM94" s="77">
        <f t="shared" ca="1" si="86"/>
        <v>17672.214063382296</v>
      </c>
      <c r="BN94" s="21"/>
      <c r="BO94" s="70">
        <f t="shared" si="101"/>
        <v>91</v>
      </c>
      <c r="BP94" s="171">
        <f t="shared" ca="1" si="102"/>
        <v>0.10880000000000001</v>
      </c>
      <c r="BQ94" s="172">
        <f t="shared" ca="1" si="87"/>
        <v>8.6436717728521906E-3</v>
      </c>
      <c r="BR94" s="172">
        <f t="shared" ca="1" si="104"/>
        <v>0.46096913030517755</v>
      </c>
    </row>
    <row r="95" spans="5:70">
      <c r="E95">
        <f t="shared" si="88"/>
        <v>92</v>
      </c>
      <c r="F95" s="64">
        <f t="shared" si="89"/>
        <v>47.583333333333549</v>
      </c>
      <c r="G95" s="55">
        <f t="shared" si="71"/>
        <v>4.8345007924910366E-4</v>
      </c>
      <c r="H95" s="78">
        <f t="shared" si="103"/>
        <v>0.96858095233257635</v>
      </c>
      <c r="I95" s="79">
        <f t="shared" ca="1" si="72"/>
        <v>339398.9046075574</v>
      </c>
      <c r="J95" s="79">
        <f t="shared" ca="1" si="73"/>
        <v>2933.6527314932973</v>
      </c>
      <c r="K95" s="80">
        <f t="shared" ca="1" si="74"/>
        <v>-19.371619046651528</v>
      </c>
      <c r="L95" s="80">
        <f t="shared" ca="1" si="75"/>
        <v>-141.41621025314893</v>
      </c>
      <c r="M95" s="80">
        <f t="shared" ca="1" si="76"/>
        <v>0</v>
      </c>
      <c r="N95" s="80">
        <f t="shared" ca="1" si="77"/>
        <v>0</v>
      </c>
      <c r="O95" s="81">
        <f t="shared" ca="1" si="63"/>
        <v>-1751.2296916391517</v>
      </c>
      <c r="P95" s="79">
        <f t="shared" ca="1" si="64"/>
        <v>340420.53981811175</v>
      </c>
      <c r="Q95" s="35"/>
      <c r="R95">
        <f t="shared" ca="1" si="78"/>
        <v>92</v>
      </c>
      <c r="S95" s="78">
        <f t="shared" ca="1" si="90"/>
        <v>47.583333333333549</v>
      </c>
      <c r="T95" s="55">
        <f t="shared" ca="1" si="79"/>
        <v>4.8345007924910366E-4</v>
      </c>
      <c r="U95" s="78">
        <f t="shared" ca="1" si="91"/>
        <v>0.96832665580990196</v>
      </c>
      <c r="V95" s="79">
        <f t="shared" ca="1" si="92"/>
        <v>339384.7842767667</v>
      </c>
      <c r="W95" s="79">
        <f t="shared" ca="1" si="65"/>
        <v>2933.5306799886184</v>
      </c>
      <c r="X95" s="80">
        <f t="shared" ca="1" si="66"/>
        <v>-19.366533116198038</v>
      </c>
      <c r="Y95" s="80">
        <f t="shared" ca="1" si="80"/>
        <v>-141.41032678198613</v>
      </c>
      <c r="Z95" s="80">
        <f t="shared" ca="1" si="67"/>
        <v>0</v>
      </c>
      <c r="AA95" s="80">
        <f t="shared" ca="1" si="81"/>
        <v>0</v>
      </c>
      <c r="AB95" s="81">
        <f t="shared" ca="1" si="68"/>
        <v>-1751.2296916391517</v>
      </c>
      <c r="AC95" s="79">
        <f t="shared" ca="1" si="69"/>
        <v>340406.30840521801</v>
      </c>
      <c r="AD95" s="35"/>
      <c r="AE95" s="55">
        <f t="shared" ca="1" si="93"/>
        <v>4.8345007924910366E-4</v>
      </c>
      <c r="AF95" s="78">
        <f t="shared" ca="1" si="94"/>
        <v>0.96832665580990196</v>
      </c>
      <c r="AG95" s="21"/>
      <c r="AH95" s="21"/>
      <c r="AK95" s="66"/>
      <c r="AL95" s="66"/>
      <c r="AM95" s="66"/>
      <c r="AN95" s="66"/>
      <c r="AR95" s="69">
        <f t="shared" si="83"/>
        <v>8</v>
      </c>
      <c r="AS95" s="70">
        <f t="shared" si="98"/>
        <v>92</v>
      </c>
      <c r="AT95" s="71">
        <f t="shared" ca="1" si="99"/>
        <v>0.45394650669119235</v>
      </c>
      <c r="AU95" s="72">
        <f t="shared" ca="1" si="84"/>
        <v>8.6436717728521906E-3</v>
      </c>
      <c r="AV95" s="73">
        <f t="shared" ca="1" si="85"/>
        <v>1.0086436717728522</v>
      </c>
      <c r="AW95" s="74">
        <f ca="1">PRODUCT(AV$4:AV95)</f>
        <v>2.1880937474166555</v>
      </c>
      <c r="AY95" s="75">
        <f t="shared" si="100"/>
        <v>92</v>
      </c>
      <c r="AZ95" s="76">
        <f t="shared" ref="AZ95:BK104" ca="1" si="107">OFFSET($AV$3,($AY95*12-12)+AZ$3,0)</f>
        <v>1.0090596596129187</v>
      </c>
      <c r="BA95" s="76">
        <f t="shared" ca="1" si="107"/>
        <v>1.0090596596129187</v>
      </c>
      <c r="BB95" s="76">
        <f t="shared" ca="1" si="107"/>
        <v>1.0090596596129187</v>
      </c>
      <c r="BC95" s="76">
        <f t="shared" ca="1" si="107"/>
        <v>1.0090596596129187</v>
      </c>
      <c r="BD95" s="76">
        <f t="shared" ca="1" si="107"/>
        <v>1.0090596596129187</v>
      </c>
      <c r="BE95" s="76">
        <f t="shared" ca="1" si="107"/>
        <v>1.0090596596129187</v>
      </c>
      <c r="BF95" s="76">
        <f t="shared" ca="1" si="107"/>
        <v>1.0090596596129187</v>
      </c>
      <c r="BG95" s="76">
        <f t="shared" ca="1" si="107"/>
        <v>1.0090596596129187</v>
      </c>
      <c r="BH95" s="76">
        <f t="shared" ca="1" si="107"/>
        <v>1.0090596596129187</v>
      </c>
      <c r="BI95" s="76">
        <f t="shared" ca="1" si="107"/>
        <v>1.0090596596129187</v>
      </c>
      <c r="BJ95" s="76">
        <f t="shared" ca="1" si="107"/>
        <v>1.0090596596129187</v>
      </c>
      <c r="BK95" s="76">
        <f t="shared" ca="1" si="107"/>
        <v>1.0090596596129187</v>
      </c>
      <c r="BL95" s="76">
        <f t="shared" ca="1" si="70"/>
        <v>0.11430000000000118</v>
      </c>
      <c r="BM95" s="77">
        <f t="shared" ca="1" si="86"/>
        <v>19692.148130826914</v>
      </c>
      <c r="BN95" s="21"/>
      <c r="BO95" s="70">
        <f t="shared" si="101"/>
        <v>92</v>
      </c>
      <c r="BP95" s="171">
        <f t="shared" ca="1" si="102"/>
        <v>0.10880000000000001</v>
      </c>
      <c r="BQ95" s="172">
        <f t="shared" ca="1" si="87"/>
        <v>8.6436717728521906E-3</v>
      </c>
      <c r="BR95" s="172">
        <f t="shared" ca="1" si="104"/>
        <v>0.4570188097199388</v>
      </c>
    </row>
    <row r="96" spans="5:70">
      <c r="E96">
        <f t="shared" si="88"/>
        <v>93</v>
      </c>
      <c r="F96" s="64">
        <f t="shared" si="89"/>
        <v>47.666666666666885</v>
      </c>
      <c r="G96" s="55">
        <f t="shared" si="71"/>
        <v>4.8345007924910366E-4</v>
      </c>
      <c r="H96" s="78">
        <f t="shared" si="103"/>
        <v>0.96811269179441195</v>
      </c>
      <c r="I96" s="79">
        <f t="shared" ca="1" si="72"/>
        <v>340255.96348115866</v>
      </c>
      <c r="J96" s="79">
        <f t="shared" ca="1" si="73"/>
        <v>2941.0608670867168</v>
      </c>
      <c r="K96" s="80">
        <f t="shared" ca="1" si="74"/>
        <v>-19.362253835888239</v>
      </c>
      <c r="L96" s="80">
        <f t="shared" ca="1" si="75"/>
        <v>-141.77331811714944</v>
      </c>
      <c r="M96" s="80">
        <f t="shared" ca="1" si="76"/>
        <v>0</v>
      </c>
      <c r="N96" s="80">
        <f t="shared" ca="1" si="77"/>
        <v>0</v>
      </c>
      <c r="O96" s="81">
        <f t="shared" ca="1" si="63"/>
        <v>-1750.3830595059455</v>
      </c>
      <c r="P96" s="79">
        <f t="shared" ca="1" si="64"/>
        <v>341285.50571678637</v>
      </c>
      <c r="Q96" s="35"/>
      <c r="R96">
        <f t="shared" ca="1" si="78"/>
        <v>93</v>
      </c>
      <c r="S96" s="78">
        <f t="shared" ca="1" si="90"/>
        <v>47.666666666666885</v>
      </c>
      <c r="T96" s="55">
        <f t="shared" ca="1" si="79"/>
        <v>4.8345007924910366E-4</v>
      </c>
      <c r="U96" s="78">
        <f t="shared" ca="1" si="91"/>
        <v>0.96785851821141167</v>
      </c>
      <c r="V96" s="79">
        <f t="shared" ca="1" si="92"/>
        <v>340241.73894844262</v>
      </c>
      <c r="W96" s="79">
        <f t="shared" ca="1" si="65"/>
        <v>2940.9379148947974</v>
      </c>
      <c r="X96" s="80">
        <f t="shared" ca="1" si="66"/>
        <v>-19.357170364228232</v>
      </c>
      <c r="Y96" s="80">
        <f t="shared" ca="1" si="80"/>
        <v>-141.76739122851777</v>
      </c>
      <c r="Z96" s="80">
        <f t="shared" ca="1" si="67"/>
        <v>0</v>
      </c>
      <c r="AA96" s="80">
        <f t="shared" ca="1" si="81"/>
        <v>0</v>
      </c>
      <c r="AB96" s="81">
        <f t="shared" ca="1" si="68"/>
        <v>-1750.3830595059455</v>
      </c>
      <c r="AC96" s="79">
        <f t="shared" ca="1" si="69"/>
        <v>341271.16924223868</v>
      </c>
      <c r="AD96" s="35"/>
      <c r="AE96" s="55">
        <f t="shared" ca="1" si="93"/>
        <v>4.8345007924910366E-4</v>
      </c>
      <c r="AF96" s="78">
        <f t="shared" ca="1" si="94"/>
        <v>0.96785851821141167</v>
      </c>
      <c r="AG96" s="21"/>
      <c r="AH96" s="21"/>
      <c r="AK96" s="66"/>
      <c r="AL96" s="66"/>
      <c r="AM96" s="66"/>
      <c r="AN96" s="66"/>
      <c r="AR96" s="69">
        <f t="shared" si="83"/>
        <v>8</v>
      </c>
      <c r="AS96" s="70">
        <f t="shared" si="98"/>
        <v>93</v>
      </c>
      <c r="AT96" s="71">
        <f t="shared" ca="1" si="99"/>
        <v>0.45002274208492082</v>
      </c>
      <c r="AU96" s="72">
        <f t="shared" ca="1" si="84"/>
        <v>8.6436717728521906E-3</v>
      </c>
      <c r="AV96" s="73">
        <f t="shared" ca="1" si="85"/>
        <v>1.0086436717728522</v>
      </c>
      <c r="AW96" s="74">
        <f ca="1">PRODUCT(AV$4:AV96)</f>
        <v>2.207006911577555</v>
      </c>
      <c r="AY96" s="75">
        <f t="shared" si="100"/>
        <v>93</v>
      </c>
      <c r="AZ96" s="76">
        <f t="shared" ca="1" si="107"/>
        <v>1.0090596596129187</v>
      </c>
      <c r="BA96" s="76">
        <f t="shared" ca="1" si="107"/>
        <v>1.0090596596129187</v>
      </c>
      <c r="BB96" s="76">
        <f t="shared" ca="1" si="107"/>
        <v>1.0090596596129187</v>
      </c>
      <c r="BC96" s="76">
        <f t="shared" ca="1" si="107"/>
        <v>1.0090596596129187</v>
      </c>
      <c r="BD96" s="76">
        <f t="shared" ca="1" si="107"/>
        <v>1.0090596596129187</v>
      </c>
      <c r="BE96" s="76">
        <f t="shared" ca="1" si="107"/>
        <v>1.0090596596129187</v>
      </c>
      <c r="BF96" s="76">
        <f t="shared" ca="1" si="107"/>
        <v>1.0090596596129187</v>
      </c>
      <c r="BG96" s="76">
        <f t="shared" ca="1" si="107"/>
        <v>1.0090596596129187</v>
      </c>
      <c r="BH96" s="76">
        <f t="shared" ca="1" si="107"/>
        <v>1.0090596596129187</v>
      </c>
      <c r="BI96" s="76">
        <f t="shared" ca="1" si="107"/>
        <v>1.0090596596129187</v>
      </c>
      <c r="BJ96" s="76">
        <f t="shared" ca="1" si="107"/>
        <v>1.0090596596129187</v>
      </c>
      <c r="BK96" s="76">
        <f t="shared" ca="1" si="107"/>
        <v>1.0090596596129187</v>
      </c>
      <c r="BL96" s="76">
        <f t="shared" ca="1" si="70"/>
        <v>0.11430000000000118</v>
      </c>
      <c r="BM96" s="77">
        <f t="shared" ca="1" si="86"/>
        <v>21942.960662180452</v>
      </c>
      <c r="BN96" s="21"/>
      <c r="BO96" s="70">
        <f t="shared" si="101"/>
        <v>93</v>
      </c>
      <c r="BP96" s="171">
        <f t="shared" ca="1" si="102"/>
        <v>0.10880000000000001</v>
      </c>
      <c r="BQ96" s="172">
        <f t="shared" ca="1" si="87"/>
        <v>8.6436717728521906E-3</v>
      </c>
      <c r="BR96" s="172">
        <f t="shared" ca="1" si="104"/>
        <v>0.45310234179792686</v>
      </c>
    </row>
    <row r="97" spans="5:70">
      <c r="E97">
        <f t="shared" si="88"/>
        <v>94</v>
      </c>
      <c r="F97" s="64">
        <f t="shared" si="89"/>
        <v>47.75000000000022</v>
      </c>
      <c r="G97" s="55">
        <f t="shared" si="71"/>
        <v>4.8345007924910366E-4</v>
      </c>
      <c r="H97" s="78">
        <f t="shared" si="103"/>
        <v>0.96764465763684193</v>
      </c>
      <c r="I97" s="79">
        <f t="shared" ca="1" si="72"/>
        <v>341120.51121200103</v>
      </c>
      <c r="J97" s="79">
        <f t="shared" ca="1" si="73"/>
        <v>2948.5337339040825</v>
      </c>
      <c r="K97" s="80">
        <f t="shared" ca="1" si="74"/>
        <v>-19.35289315273684</v>
      </c>
      <c r="L97" s="80">
        <f t="shared" ca="1" si="75"/>
        <v>-142.13354633833376</v>
      </c>
      <c r="M97" s="80">
        <f t="shared" ca="1" si="76"/>
        <v>0</v>
      </c>
      <c r="N97" s="80">
        <f t="shared" ca="1" si="77"/>
        <v>0</v>
      </c>
      <c r="O97" s="81">
        <f t="shared" ca="1" si="63"/>
        <v>-1749.5368366771111</v>
      </c>
      <c r="P97" s="79">
        <f t="shared" ca="1" si="64"/>
        <v>342158.02166973689</v>
      </c>
      <c r="Q97" s="35"/>
      <c r="R97">
        <f t="shared" ca="1" si="78"/>
        <v>94</v>
      </c>
      <c r="S97" s="78">
        <f t="shared" ca="1" si="90"/>
        <v>47.75000000000022</v>
      </c>
      <c r="T97" s="55">
        <f t="shared" ca="1" si="79"/>
        <v>4.8345007924910366E-4</v>
      </c>
      <c r="U97" s="78">
        <f t="shared" ca="1" si="91"/>
        <v>0.96739060693408041</v>
      </c>
      <c r="V97" s="79">
        <f t="shared" ca="1" si="92"/>
        <v>341106.18166842312</v>
      </c>
      <c r="W97" s="79">
        <f t="shared" ca="1" si="65"/>
        <v>2948.4098740327404</v>
      </c>
      <c r="X97" s="80">
        <f t="shared" ca="1" si="66"/>
        <v>-19.347812138681608</v>
      </c>
      <c r="Y97" s="80">
        <f t="shared" ca="1" si="80"/>
        <v>-142.12757569517632</v>
      </c>
      <c r="Z97" s="80">
        <f t="shared" ca="1" si="67"/>
        <v>0</v>
      </c>
      <c r="AA97" s="80">
        <f t="shared" ca="1" si="81"/>
        <v>0</v>
      </c>
      <c r="AB97" s="81">
        <f t="shared" ca="1" si="68"/>
        <v>-1749.5368366771111</v>
      </c>
      <c r="AC97" s="79">
        <f t="shared" ca="1" si="69"/>
        <v>342143.57931794488</v>
      </c>
      <c r="AD97" s="35"/>
      <c r="AE97" s="55">
        <f t="shared" ca="1" si="93"/>
        <v>4.8345007924910366E-4</v>
      </c>
      <c r="AF97" s="78">
        <f t="shared" ca="1" si="94"/>
        <v>0.96739060693408041</v>
      </c>
      <c r="AG97" s="21"/>
      <c r="AH97" s="21"/>
      <c r="AK97" s="66"/>
      <c r="AL97" s="66"/>
      <c r="AM97" s="66"/>
      <c r="AN97" s="66"/>
      <c r="AR97" s="69">
        <f t="shared" si="83"/>
        <v>8</v>
      </c>
      <c r="AS97" s="70">
        <f t="shared" si="98"/>
        <v>94</v>
      </c>
      <c r="AT97" s="71">
        <f t="shared" ca="1" si="99"/>
        <v>0.44613289321201988</v>
      </c>
      <c r="AU97" s="72">
        <f t="shared" ca="1" si="84"/>
        <v>8.6436717728521906E-3</v>
      </c>
      <c r="AV97" s="73">
        <f t="shared" ca="1" si="85"/>
        <v>1.0086436717728522</v>
      </c>
      <c r="AW97" s="74">
        <f ca="1">PRODUCT(AV$4:AV97)</f>
        <v>2.2260835549216478</v>
      </c>
      <c r="AY97" s="75">
        <f t="shared" si="100"/>
        <v>94</v>
      </c>
      <c r="AZ97" s="76">
        <f t="shared" ca="1" si="107"/>
        <v>1.0090596596129187</v>
      </c>
      <c r="BA97" s="76">
        <f t="shared" ca="1" si="107"/>
        <v>1.0090596596129187</v>
      </c>
      <c r="BB97" s="76">
        <f t="shared" ca="1" si="107"/>
        <v>1.0090596596129187</v>
      </c>
      <c r="BC97" s="76">
        <f t="shared" ca="1" si="107"/>
        <v>1.0090596596129187</v>
      </c>
      <c r="BD97" s="76">
        <f t="shared" ca="1" si="107"/>
        <v>1.0090596596129187</v>
      </c>
      <c r="BE97" s="76">
        <f t="shared" ca="1" si="107"/>
        <v>1.0090596596129187</v>
      </c>
      <c r="BF97" s="76">
        <f t="shared" ca="1" si="107"/>
        <v>1.0090596596129187</v>
      </c>
      <c r="BG97" s="76">
        <f t="shared" ca="1" si="107"/>
        <v>1.0090596596129187</v>
      </c>
      <c r="BH97" s="76">
        <f t="shared" ca="1" si="107"/>
        <v>1.0090596596129187</v>
      </c>
      <c r="BI97" s="76">
        <f t="shared" ca="1" si="107"/>
        <v>1.0090596596129187</v>
      </c>
      <c r="BJ97" s="76">
        <f t="shared" ca="1" si="107"/>
        <v>1.0090596596129187</v>
      </c>
      <c r="BK97" s="76">
        <f t="shared" ca="1" si="107"/>
        <v>1.0090596596129187</v>
      </c>
      <c r="BL97" s="76">
        <f t="shared" ca="1" si="70"/>
        <v>0.11430000000000118</v>
      </c>
      <c r="BM97" s="77">
        <f t="shared" ca="1" si="86"/>
        <v>24451.041065867703</v>
      </c>
      <c r="BN97" s="21"/>
      <c r="BO97" s="70">
        <f t="shared" si="101"/>
        <v>94</v>
      </c>
      <c r="BP97" s="171">
        <f t="shared" ca="1" si="102"/>
        <v>0.10880000000000001</v>
      </c>
      <c r="BQ97" s="172">
        <f t="shared" ca="1" si="87"/>
        <v>8.6436717728521906E-3</v>
      </c>
      <c r="BR97" s="172">
        <f t="shared" ca="1" si="104"/>
        <v>0.44921943643539369</v>
      </c>
    </row>
    <row r="98" spans="5:70">
      <c r="E98">
        <f t="shared" si="88"/>
        <v>95</v>
      </c>
      <c r="F98" s="64">
        <f t="shared" si="89"/>
        <v>47.833333333333556</v>
      </c>
      <c r="G98" s="55">
        <f t="shared" si="71"/>
        <v>4.8345007924910366E-4</v>
      </c>
      <c r="H98" s="78">
        <f t="shared" si="103"/>
        <v>0.9671768497504224</v>
      </c>
      <c r="I98" s="79">
        <f t="shared" ca="1" si="72"/>
        <v>341992.60534704494</v>
      </c>
      <c r="J98" s="79">
        <f t="shared" ca="1" si="73"/>
        <v>2956.0718293624313</v>
      </c>
      <c r="K98" s="80">
        <f t="shared" ca="1" si="74"/>
        <v>-19.343536995008449</v>
      </c>
      <c r="L98" s="80">
        <f t="shared" ca="1" si="75"/>
        <v>-142.49691889460206</v>
      </c>
      <c r="M98" s="80">
        <f t="shared" ca="1" si="76"/>
        <v>0</v>
      </c>
      <c r="N98" s="80">
        <f t="shared" ca="1" si="77"/>
        <v>0</v>
      </c>
      <c r="O98" s="81">
        <f t="shared" ca="1" si="63"/>
        <v>-1748.6910229547702</v>
      </c>
      <c r="P98" s="79">
        <f t="shared" ca="1" si="64"/>
        <v>343038.14569756301</v>
      </c>
      <c r="Q98" s="35"/>
      <c r="R98">
        <f t="shared" ca="1" si="78"/>
        <v>95</v>
      </c>
      <c r="S98" s="78">
        <f t="shared" ca="1" si="90"/>
        <v>47.833333333333556</v>
      </c>
      <c r="T98" s="55">
        <f t="shared" ca="1" si="79"/>
        <v>4.8345007924910366E-4</v>
      </c>
      <c r="U98" s="78">
        <f t="shared" ca="1" si="91"/>
        <v>0.96692292186849327</v>
      </c>
      <c r="V98" s="79">
        <f t="shared" ca="1" si="92"/>
        <v>341978.16997740907</v>
      </c>
      <c r="W98" s="79">
        <f t="shared" ca="1" si="65"/>
        <v>2955.9470547653791</v>
      </c>
      <c r="X98" s="80">
        <f t="shared" ca="1" si="66"/>
        <v>-19.338458437369866</v>
      </c>
      <c r="Y98" s="80">
        <f t="shared" ca="1" si="80"/>
        <v>-142.49090415725379</v>
      </c>
      <c r="Z98" s="80">
        <f t="shared" ca="1" si="67"/>
        <v>0</v>
      </c>
      <c r="AA98" s="80">
        <f t="shared" ca="1" si="81"/>
        <v>0</v>
      </c>
      <c r="AB98" s="81">
        <f t="shared" ca="1" si="68"/>
        <v>-1748.6910229547702</v>
      </c>
      <c r="AC98" s="79">
        <f t="shared" ca="1" si="69"/>
        <v>343023.59664662502</v>
      </c>
      <c r="AD98" s="35"/>
      <c r="AE98" s="55">
        <f t="shared" ca="1" si="93"/>
        <v>4.8345007924910366E-4</v>
      </c>
      <c r="AF98" s="78">
        <f t="shared" ca="1" si="94"/>
        <v>0.96692292186849327</v>
      </c>
      <c r="AG98" s="21"/>
      <c r="AH98" s="21"/>
      <c r="AK98" s="66"/>
      <c r="AL98" s="66"/>
      <c r="AM98" s="66"/>
      <c r="AN98" s="66"/>
      <c r="AR98" s="69">
        <f t="shared" si="83"/>
        <v>8</v>
      </c>
      <c r="AS98" s="70">
        <f t="shared" si="98"/>
        <v>95</v>
      </c>
      <c r="AT98" s="71">
        <f t="shared" ca="1" si="99"/>
        <v>0.44227666691602224</v>
      </c>
      <c r="AU98" s="72">
        <f t="shared" ca="1" si="84"/>
        <v>8.6436717728521906E-3</v>
      </c>
      <c r="AV98" s="73">
        <f t="shared" ca="1" si="85"/>
        <v>1.0086436717728522</v>
      </c>
      <c r="AW98" s="74">
        <f ca="1">PRODUCT(AV$4:AV98)</f>
        <v>2.2453250905093345</v>
      </c>
      <c r="AY98" s="75">
        <f t="shared" si="100"/>
        <v>95</v>
      </c>
      <c r="AZ98" s="76">
        <f t="shared" ca="1" si="107"/>
        <v>1.0090596596129187</v>
      </c>
      <c r="BA98" s="76">
        <f t="shared" ca="1" si="107"/>
        <v>1.0090596596129187</v>
      </c>
      <c r="BB98" s="76">
        <f t="shared" ca="1" si="107"/>
        <v>1.0090596596129187</v>
      </c>
      <c r="BC98" s="76">
        <f t="shared" ca="1" si="107"/>
        <v>1.0090596596129187</v>
      </c>
      <c r="BD98" s="76">
        <f t="shared" ca="1" si="107"/>
        <v>1.0090596596129187</v>
      </c>
      <c r="BE98" s="76">
        <f t="shared" ca="1" si="107"/>
        <v>1.0090596596129187</v>
      </c>
      <c r="BF98" s="76">
        <f t="shared" ca="1" si="107"/>
        <v>1.0090596596129187</v>
      </c>
      <c r="BG98" s="76">
        <f t="shared" ca="1" si="107"/>
        <v>1.0090596596129187</v>
      </c>
      <c r="BH98" s="76">
        <f t="shared" ca="1" si="107"/>
        <v>1.0090596596129187</v>
      </c>
      <c r="BI98" s="76">
        <f t="shared" ca="1" si="107"/>
        <v>1.0090596596129187</v>
      </c>
      <c r="BJ98" s="76">
        <f t="shared" ca="1" si="107"/>
        <v>1.0090596596129187</v>
      </c>
      <c r="BK98" s="76">
        <f t="shared" ca="1" si="107"/>
        <v>1.0090596596129187</v>
      </c>
      <c r="BL98" s="76">
        <f t="shared" ca="1" si="70"/>
        <v>0.11430000000000118</v>
      </c>
      <c r="BM98" s="77">
        <f t="shared" ca="1" si="86"/>
        <v>27245.795059696411</v>
      </c>
      <c r="BN98" s="21"/>
      <c r="BO98" s="70">
        <f t="shared" si="101"/>
        <v>95</v>
      </c>
      <c r="BP98" s="171">
        <f t="shared" ca="1" si="102"/>
        <v>0.10880000000000001</v>
      </c>
      <c r="BQ98" s="172">
        <f t="shared" ca="1" si="87"/>
        <v>8.6436717728521906E-3</v>
      </c>
      <c r="BR98" s="172">
        <f t="shared" ca="1" si="104"/>
        <v>0.44536980601466408</v>
      </c>
    </row>
    <row r="99" spans="5:70">
      <c r="E99">
        <f t="shared" si="88"/>
        <v>96</v>
      </c>
      <c r="F99" s="64">
        <f t="shared" si="89"/>
        <v>47.916666666666892</v>
      </c>
      <c r="G99" s="55">
        <f t="shared" si="71"/>
        <v>4.8345007924910366E-4</v>
      </c>
      <c r="H99" s="78">
        <f t="shared" si="103"/>
        <v>0.96670926802576262</v>
      </c>
      <c r="I99" s="79">
        <f t="shared" ca="1" si="72"/>
        <v>342872.30387884006</v>
      </c>
      <c r="J99" s="79">
        <f t="shared" ca="1" si="73"/>
        <v>2963.6756547303285</v>
      </c>
      <c r="K99" s="80">
        <f t="shared" ca="1" si="74"/>
        <v>-19.334185360515253</v>
      </c>
      <c r="L99" s="80">
        <f t="shared" ca="1" si="75"/>
        <v>-142.86345994951671</v>
      </c>
      <c r="M99" s="80">
        <f t="shared" ca="1" si="76"/>
        <v>0</v>
      </c>
      <c r="N99" s="80">
        <f t="shared" ca="1" si="77"/>
        <v>0</v>
      </c>
      <c r="O99" s="81">
        <f t="shared" ca="1" si="63"/>
        <v>-1747.8456181411404</v>
      </c>
      <c r="P99" s="79">
        <f t="shared" ca="1" si="64"/>
        <v>343925.93627011927</v>
      </c>
      <c r="Q99" s="35"/>
      <c r="R99">
        <f t="shared" ca="1" si="78"/>
        <v>96</v>
      </c>
      <c r="S99" s="78">
        <f t="shared" ca="1" si="90"/>
        <v>47.916666666666892</v>
      </c>
      <c r="T99" s="55">
        <f t="shared" ca="1" si="79"/>
        <v>4.8345007924910366E-4</v>
      </c>
      <c r="U99" s="78">
        <f t="shared" ca="1" si="91"/>
        <v>0.96645546290528817</v>
      </c>
      <c r="V99" s="79">
        <f t="shared" ca="1" si="92"/>
        <v>342857.76186164189</v>
      </c>
      <c r="W99" s="79">
        <f t="shared" ca="1" si="65"/>
        <v>2963.5499583067522</v>
      </c>
      <c r="X99" s="80">
        <f t="shared" ca="1" si="66"/>
        <v>-19.329109258105763</v>
      </c>
      <c r="Y99" s="80">
        <f t="shared" ca="1" si="80"/>
        <v>-142.85740077568414</v>
      </c>
      <c r="Z99" s="80">
        <f t="shared" ca="1" si="67"/>
        <v>0</v>
      </c>
      <c r="AA99" s="80">
        <f t="shared" ca="1" si="81"/>
        <v>0</v>
      </c>
      <c r="AB99" s="81">
        <f t="shared" ca="1" si="68"/>
        <v>-1747.8456181411404</v>
      </c>
      <c r="AC99" s="79">
        <f t="shared" ca="1" si="69"/>
        <v>343911.2796917737</v>
      </c>
      <c r="AD99" s="35"/>
      <c r="AE99" s="55">
        <f t="shared" ca="1" si="93"/>
        <v>4.8345007924910366E-4</v>
      </c>
      <c r="AF99" s="78">
        <f t="shared" ca="1" si="94"/>
        <v>0.96645546290528817</v>
      </c>
      <c r="AG99" s="21"/>
      <c r="AH99" s="21"/>
      <c r="AK99" s="66"/>
      <c r="AL99" s="66"/>
      <c r="AM99" s="66"/>
      <c r="AN99" s="66"/>
      <c r="AR99" s="69">
        <f t="shared" si="83"/>
        <v>8</v>
      </c>
      <c r="AS99" s="70">
        <f t="shared" si="98"/>
        <v>96</v>
      </c>
      <c r="AT99" s="71">
        <f t="shared" ca="1" si="99"/>
        <v>0.4384537725744091</v>
      </c>
      <c r="AU99" s="72">
        <f t="shared" ca="1" si="84"/>
        <v>8.6436717728521906E-3</v>
      </c>
      <c r="AV99" s="73">
        <f t="shared" ca="1" si="85"/>
        <v>1.0086436717728522</v>
      </c>
      <c r="AW99" s="74">
        <f ca="1">PRODUCT(AV$4:AV99)</f>
        <v>2.264732943615047</v>
      </c>
      <c r="AY99" s="75">
        <f t="shared" si="100"/>
        <v>96</v>
      </c>
      <c r="AZ99" s="76">
        <f t="shared" ca="1" si="107"/>
        <v>1.0090596596129187</v>
      </c>
      <c r="BA99" s="76">
        <f t="shared" ca="1" si="107"/>
        <v>1.0090596596129187</v>
      </c>
      <c r="BB99" s="76">
        <f t="shared" ca="1" si="107"/>
        <v>1.0090596596129187</v>
      </c>
      <c r="BC99" s="76">
        <f t="shared" ca="1" si="107"/>
        <v>1.0090596596129187</v>
      </c>
      <c r="BD99" s="76">
        <f t="shared" ca="1" si="107"/>
        <v>1.0090596596129187</v>
      </c>
      <c r="BE99" s="76">
        <f t="shared" ca="1" si="107"/>
        <v>1.0090596596129187</v>
      </c>
      <c r="BF99" s="76">
        <f t="shared" ca="1" si="107"/>
        <v>1.0090596596129187</v>
      </c>
      <c r="BG99" s="76">
        <f t="shared" ca="1" si="107"/>
        <v>1.0090596596129187</v>
      </c>
      <c r="BH99" s="76">
        <f t="shared" ca="1" si="107"/>
        <v>1.0090596596129187</v>
      </c>
      <c r="BI99" s="76">
        <f t="shared" ca="1" si="107"/>
        <v>1.0090596596129187</v>
      </c>
      <c r="BJ99" s="76">
        <f t="shared" ca="1" si="107"/>
        <v>1.0090596596129187</v>
      </c>
      <c r="BK99" s="76">
        <f t="shared" ca="1" si="107"/>
        <v>1.0090596596129187</v>
      </c>
      <c r="BL99" s="76">
        <f t="shared" ca="1" si="70"/>
        <v>0.11430000000000118</v>
      </c>
      <c r="BM99" s="77">
        <f t="shared" ca="1" si="86"/>
        <v>30359.989435019743</v>
      </c>
      <c r="BN99" s="21"/>
      <c r="BO99" s="70">
        <f t="shared" si="101"/>
        <v>96</v>
      </c>
      <c r="BP99" s="171">
        <f t="shared" ca="1" si="102"/>
        <v>0.10880000000000001</v>
      </c>
      <c r="BQ99" s="172">
        <f t="shared" ca="1" si="87"/>
        <v>8.6436717728521906E-3</v>
      </c>
      <c r="BR99" s="172">
        <f t="shared" ca="1" si="104"/>
        <v>0.44155316538283096</v>
      </c>
    </row>
    <row r="100" spans="5:70">
      <c r="E100">
        <f t="shared" si="88"/>
        <v>97</v>
      </c>
      <c r="F100" s="64">
        <f t="shared" si="89"/>
        <v>48.000000000000227</v>
      </c>
      <c r="G100" s="55">
        <f t="shared" si="71"/>
        <v>4.8345007924910366E-4</v>
      </c>
      <c r="H100" s="78">
        <f t="shared" si="103"/>
        <v>0.96624191235352475</v>
      </c>
      <c r="I100" s="79">
        <f t="shared" ca="1" si="72"/>
        <v>343759.66524897364</v>
      </c>
      <c r="J100" s="79">
        <f t="shared" ca="1" si="73"/>
        <v>2971.3457151576717</v>
      </c>
      <c r="K100" s="80">
        <f t="shared" ca="1" si="74"/>
        <v>-19.324838247070495</v>
      </c>
      <c r="L100" s="80">
        <f t="shared" ca="1" si="75"/>
        <v>-143.23319385373904</v>
      </c>
      <c r="M100" s="80">
        <f t="shared" ca="1" si="76"/>
        <v>-2578.1974893673023</v>
      </c>
      <c r="N100" s="80">
        <f t="shared" ca="1" si="77"/>
        <v>0</v>
      </c>
      <c r="O100" s="81">
        <f t="shared" ca="1" si="63"/>
        <v>-1747.0006220385351</v>
      </c>
      <c r="P100" s="79">
        <f t="shared" ca="1" si="64"/>
        <v>342243.25482062466</v>
      </c>
      <c r="Q100" s="35"/>
      <c r="R100">
        <f t="shared" ca="1" si="78"/>
        <v>97</v>
      </c>
      <c r="S100" s="78">
        <f t="shared" ca="1" si="90"/>
        <v>48.000000000000227</v>
      </c>
      <c r="T100" s="55">
        <f t="shared" ca="1" si="79"/>
        <v>4.8345007924910366E-4</v>
      </c>
      <c r="U100" s="78">
        <f t="shared" ca="1" si="91"/>
        <v>0.96598822993515587</v>
      </c>
      <c r="V100" s="79">
        <f t="shared" ca="1" si="92"/>
        <v>343745.01575635205</v>
      </c>
      <c r="W100" s="79">
        <f t="shared" ca="1" si="65"/>
        <v>2971.2190897518117</v>
      </c>
      <c r="X100" s="80">
        <f t="shared" ca="1" si="66"/>
        <v>-19.319764598703117</v>
      </c>
      <c r="Y100" s="80">
        <f t="shared" ca="1" si="80"/>
        <v>-143.22708989848002</v>
      </c>
      <c r="Z100" s="80">
        <f t="shared" ca="1" si="67"/>
        <v>-2578.0876181726403</v>
      </c>
      <c r="AA100" s="80">
        <f t="shared" ca="1" si="81"/>
        <v>0</v>
      </c>
      <c r="AB100" s="81">
        <f t="shared" ca="1" si="68"/>
        <v>-1747.0006220385351</v>
      </c>
      <c r="AC100" s="79">
        <f t="shared" ca="1" si="69"/>
        <v>342228.59975139552</v>
      </c>
      <c r="AD100" s="35"/>
      <c r="AE100" s="55">
        <f t="shared" ca="1" si="93"/>
        <v>4.8345007924910366E-4</v>
      </c>
      <c r="AF100" s="78">
        <f t="shared" ca="1" si="94"/>
        <v>0.96598822993515587</v>
      </c>
      <c r="AG100" s="21"/>
      <c r="AH100" s="21"/>
      <c r="AK100" s="66"/>
      <c r="AL100" s="66"/>
      <c r="AM100" s="66"/>
      <c r="AN100" s="66"/>
      <c r="AR100" s="69">
        <f t="shared" si="83"/>
        <v>9</v>
      </c>
      <c r="AS100" s="70">
        <f t="shared" si="98"/>
        <v>97</v>
      </c>
      <c r="AT100" s="71">
        <f t="shared" ca="1" si="99"/>
        <v>0.43466392207670712</v>
      </c>
      <c r="AU100" s="72">
        <f t="shared" ca="1" si="84"/>
        <v>8.6436717728521906E-3</v>
      </c>
      <c r="AV100" s="73">
        <f t="shared" ca="1" si="85"/>
        <v>1.0086436717728522</v>
      </c>
      <c r="AW100" s="74">
        <f ca="1">PRODUCT(AV$4:AV100)</f>
        <v>2.284308551832821</v>
      </c>
      <c r="AY100" s="75">
        <f t="shared" si="100"/>
        <v>97</v>
      </c>
      <c r="AZ100" s="76">
        <f t="shared" ca="1" si="107"/>
        <v>1.0090596596129187</v>
      </c>
      <c r="BA100" s="76">
        <f t="shared" ca="1" si="107"/>
        <v>1.0090596596129187</v>
      </c>
      <c r="BB100" s="76">
        <f t="shared" ca="1" si="107"/>
        <v>1.0090596596129187</v>
      </c>
      <c r="BC100" s="76">
        <f t="shared" ca="1" si="107"/>
        <v>1.0090596596129187</v>
      </c>
      <c r="BD100" s="76">
        <f t="shared" ca="1" si="107"/>
        <v>1.0090596596129187</v>
      </c>
      <c r="BE100" s="76">
        <f t="shared" ca="1" si="107"/>
        <v>1.0090596596129187</v>
      </c>
      <c r="BF100" s="76">
        <f t="shared" ca="1" si="107"/>
        <v>1.0090596596129187</v>
      </c>
      <c r="BG100" s="76">
        <f t="shared" ca="1" si="107"/>
        <v>1.0090596596129187</v>
      </c>
      <c r="BH100" s="76">
        <f t="shared" ca="1" si="107"/>
        <v>1.0090596596129187</v>
      </c>
      <c r="BI100" s="76">
        <f t="shared" ca="1" si="107"/>
        <v>1.0090596596129187</v>
      </c>
      <c r="BJ100" s="76">
        <f t="shared" ca="1" si="107"/>
        <v>1.0090596596129187</v>
      </c>
      <c r="BK100" s="76">
        <f t="shared" ca="1" si="107"/>
        <v>1.0090596596129187</v>
      </c>
      <c r="BL100" s="76">
        <f t="shared" ref="BL100:BL114" ca="1" si="108">PRODUCT(AZ100:BK100)-1</f>
        <v>0.11430000000000118</v>
      </c>
      <c r="BM100" s="77">
        <f t="shared" ca="1" si="86"/>
        <v>33830.136227442534</v>
      </c>
      <c r="BN100" s="21"/>
      <c r="BO100" s="70">
        <f t="shared" si="101"/>
        <v>97</v>
      </c>
      <c r="BP100" s="171">
        <f t="shared" ca="1" si="102"/>
        <v>0.10880000000000001</v>
      </c>
      <c r="BQ100" s="172">
        <f t="shared" ca="1" si="87"/>
        <v>8.6436717728521906E-3</v>
      </c>
      <c r="BR100" s="172">
        <f t="shared" ca="1" si="104"/>
        <v>0.43776923183063332</v>
      </c>
    </row>
    <row r="101" spans="5:70">
      <c r="E101">
        <f t="shared" si="88"/>
        <v>98</v>
      </c>
      <c r="F101" s="64">
        <f t="shared" si="89"/>
        <v>48.083333333333563</v>
      </c>
      <c r="G101" s="55">
        <f t="shared" si="71"/>
        <v>4.8345007924910366E-4</v>
      </c>
      <c r="H101" s="78">
        <f t="shared" si="103"/>
        <v>0.96577478262442362</v>
      </c>
      <c r="I101" s="79">
        <f t="shared" ca="1" si="72"/>
        <v>342077.79729195917</v>
      </c>
      <c r="J101" s="79">
        <f t="shared" ca="1" si="73"/>
        <v>2956.8082005719612</v>
      </c>
      <c r="K101" s="80">
        <f t="shared" ca="1" si="74"/>
        <v>-19.315495652488472</v>
      </c>
      <c r="L101" s="80">
        <f t="shared" ca="1" si="75"/>
        <v>-142.53241553831634</v>
      </c>
      <c r="M101" s="80">
        <f t="shared" ca="1" si="76"/>
        <v>0</v>
      </c>
      <c r="N101" s="80">
        <f t="shared" ca="1" si="77"/>
        <v>0</v>
      </c>
      <c r="O101" s="81">
        <f t="shared" ca="1" si="63"/>
        <v>-1746.1560344493621</v>
      </c>
      <c r="P101" s="79">
        <f t="shared" ca="1" si="64"/>
        <v>343126.60154689098</v>
      </c>
      <c r="Q101" s="35"/>
      <c r="R101">
        <f t="shared" ca="1" si="78"/>
        <v>98</v>
      </c>
      <c r="S101" s="78">
        <f t="shared" ca="1" si="90"/>
        <v>48.083333333333563</v>
      </c>
      <c r="T101" s="55">
        <f t="shared" ca="1" si="79"/>
        <v>4.8345007924910366E-4</v>
      </c>
      <c r="U101" s="78">
        <f t="shared" ca="1" si="91"/>
        <v>0.96552122284884001</v>
      </c>
      <c r="V101" s="79">
        <f t="shared" ca="1" si="92"/>
        <v>342063.14930772438</v>
      </c>
      <c r="W101" s="79">
        <f t="shared" ca="1" si="65"/>
        <v>2956.6815882041014</v>
      </c>
      <c r="X101" s="80">
        <f t="shared" ca="1" si="66"/>
        <v>-19.310424456976801</v>
      </c>
      <c r="Y101" s="80">
        <f t="shared" ca="1" si="80"/>
        <v>-142.52631221155184</v>
      </c>
      <c r="Z101" s="80">
        <f t="shared" ca="1" si="67"/>
        <v>0</v>
      </c>
      <c r="AA101" s="80">
        <f t="shared" ca="1" si="81"/>
        <v>0</v>
      </c>
      <c r="AB101" s="81">
        <f t="shared" ca="1" si="68"/>
        <v>-1746.1560344493621</v>
      </c>
      <c r="AC101" s="79">
        <f t="shared" ca="1" si="69"/>
        <v>343111.83812481066</v>
      </c>
      <c r="AD101" s="35"/>
      <c r="AE101" s="55">
        <f t="shared" ca="1" si="93"/>
        <v>4.8345007924910366E-4</v>
      </c>
      <c r="AF101" s="78">
        <f t="shared" ca="1" si="94"/>
        <v>0.96552122284884001</v>
      </c>
      <c r="AG101" s="21"/>
      <c r="AH101" s="21"/>
      <c r="AK101" s="66"/>
      <c r="AL101" s="66"/>
      <c r="AM101" s="66"/>
      <c r="AN101" s="66"/>
      <c r="AR101" s="69">
        <f t="shared" si="83"/>
        <v>9</v>
      </c>
      <c r="AS101" s="70">
        <f t="shared" si="98"/>
        <v>98</v>
      </c>
      <c r="AT101" s="71">
        <f t="shared" ca="1" si="99"/>
        <v>0.43090682980277545</v>
      </c>
      <c r="AU101" s="72">
        <f t="shared" ca="1" si="84"/>
        <v>8.6436717728521906E-3</v>
      </c>
      <c r="AV101" s="73">
        <f t="shared" ca="1" si="85"/>
        <v>1.0086436717728522</v>
      </c>
      <c r="AW101" s="74">
        <f ca="1">PRODUCT(AV$4:AV101)</f>
        <v>2.3040533651827833</v>
      </c>
      <c r="AY101" s="75">
        <f t="shared" si="100"/>
        <v>98</v>
      </c>
      <c r="AZ101" s="76">
        <f t="shared" ca="1" si="107"/>
        <v>1.0090596596129187</v>
      </c>
      <c r="BA101" s="76">
        <f t="shared" ca="1" si="107"/>
        <v>1.0090596596129187</v>
      </c>
      <c r="BB101" s="76">
        <f t="shared" ca="1" si="107"/>
        <v>1.0090596596129187</v>
      </c>
      <c r="BC101" s="76">
        <f t="shared" ca="1" si="107"/>
        <v>1.0090596596129187</v>
      </c>
      <c r="BD101" s="76">
        <f t="shared" ca="1" si="107"/>
        <v>1.0090596596129187</v>
      </c>
      <c r="BE101" s="76">
        <f t="shared" ca="1" si="107"/>
        <v>1.0090596596129187</v>
      </c>
      <c r="BF101" s="76">
        <f t="shared" ca="1" si="107"/>
        <v>1.0090596596129187</v>
      </c>
      <c r="BG101" s="76">
        <f t="shared" ca="1" si="107"/>
        <v>1.0090596596129187</v>
      </c>
      <c r="BH101" s="76">
        <f t="shared" ca="1" si="107"/>
        <v>1.0090596596129187</v>
      </c>
      <c r="BI101" s="76">
        <f t="shared" ca="1" si="107"/>
        <v>1.0090596596129187</v>
      </c>
      <c r="BJ101" s="76">
        <f t="shared" ca="1" si="107"/>
        <v>1.0090596596129187</v>
      </c>
      <c r="BK101" s="76">
        <f t="shared" ca="1" si="107"/>
        <v>1.0090596596129187</v>
      </c>
      <c r="BL101" s="76">
        <f t="shared" ca="1" si="108"/>
        <v>0.11430000000000118</v>
      </c>
      <c r="BM101" s="77">
        <f t="shared" ref="BM101:BM114" ca="1" si="109">PRODUCT(AZ101:BK101)*BM100</f>
        <v>37696.920798239255</v>
      </c>
      <c r="BN101" s="21"/>
      <c r="BO101" s="70">
        <f t="shared" si="101"/>
        <v>98</v>
      </c>
      <c r="BP101" s="171">
        <f t="shared" ca="1" si="102"/>
        <v>0.10880000000000001</v>
      </c>
      <c r="BQ101" s="172">
        <f t="shared" ca="1" si="87"/>
        <v>8.6436717728521906E-3</v>
      </c>
      <c r="BR101" s="172">
        <f t="shared" ca="1" si="104"/>
        <v>0.43401772507151515</v>
      </c>
    </row>
    <row r="102" spans="5:70">
      <c r="E102">
        <f t="shared" si="88"/>
        <v>99</v>
      </c>
      <c r="F102" s="64">
        <f t="shared" si="89"/>
        <v>48.166666666666899</v>
      </c>
      <c r="G102" s="55">
        <f t="shared" si="71"/>
        <v>4.8345007924910366E-4</v>
      </c>
      <c r="H102" s="78">
        <f t="shared" si="103"/>
        <v>0.96530787872922708</v>
      </c>
      <c r="I102" s="79">
        <f t="shared" ca="1" si="72"/>
        <v>342960.71696418064</v>
      </c>
      <c r="J102" s="79">
        <f t="shared" ca="1" si="73"/>
        <v>2964.4398684204375</v>
      </c>
      <c r="K102" s="80">
        <f t="shared" ca="1" si="74"/>
        <v>-19.306157574584542</v>
      </c>
      <c r="L102" s="80">
        <f t="shared" ca="1" si="75"/>
        <v>-142.90029873507527</v>
      </c>
      <c r="M102" s="80">
        <f t="shared" ca="1" si="76"/>
        <v>0</v>
      </c>
      <c r="N102" s="80">
        <f t="shared" ca="1" si="77"/>
        <v>0</v>
      </c>
      <c r="O102" s="81">
        <f t="shared" ca="1" si="63"/>
        <v>-1745.3118551761263</v>
      </c>
      <c r="P102" s="79">
        <f t="shared" ca="1" si="64"/>
        <v>344017.6385211153</v>
      </c>
      <c r="Q102" s="35"/>
      <c r="R102">
        <f t="shared" ca="1" si="78"/>
        <v>99</v>
      </c>
      <c r="S102" s="78">
        <f t="shared" ca="1" si="90"/>
        <v>48.166666666666899</v>
      </c>
      <c r="T102" s="55">
        <f t="shared" ca="1" si="79"/>
        <v>4.8345007924910366E-4</v>
      </c>
      <c r="U102" s="78">
        <f t="shared" ca="1" si="91"/>
        <v>0.96505444153713704</v>
      </c>
      <c r="V102" s="79">
        <f t="shared" ca="1" si="92"/>
        <v>342945.9606794779</v>
      </c>
      <c r="W102" s="79">
        <f t="shared" ca="1" si="65"/>
        <v>2964.3123199388801</v>
      </c>
      <c r="X102" s="80">
        <f t="shared" ca="1" si="66"/>
        <v>-19.301088830742742</v>
      </c>
      <c r="Y102" s="80">
        <f t="shared" ca="1" si="80"/>
        <v>-142.89415028311581</v>
      </c>
      <c r="Z102" s="80">
        <f t="shared" ca="1" si="67"/>
        <v>0</v>
      </c>
      <c r="AA102" s="80">
        <f t="shared" ca="1" si="81"/>
        <v>0</v>
      </c>
      <c r="AB102" s="81">
        <f t="shared" ca="1" si="68"/>
        <v>-1745.3118551761263</v>
      </c>
      <c r="AC102" s="79">
        <f t="shared" ca="1" si="69"/>
        <v>344002.76590512681</v>
      </c>
      <c r="AD102" s="35"/>
      <c r="AE102" s="55">
        <f t="shared" ca="1" si="93"/>
        <v>4.8345007924910366E-4</v>
      </c>
      <c r="AF102" s="78">
        <f t="shared" ca="1" si="94"/>
        <v>0.96505444153713704</v>
      </c>
      <c r="AG102" s="21"/>
      <c r="AH102" s="21"/>
      <c r="AK102" s="66"/>
      <c r="AL102" s="66"/>
      <c r="AM102" s="66"/>
      <c r="AN102" s="66"/>
      <c r="AR102" s="69">
        <f t="shared" si="83"/>
        <v>9</v>
      </c>
      <c r="AS102" s="70">
        <f t="shared" si="98"/>
        <v>99</v>
      </c>
      <c r="AT102" s="71">
        <f t="shared" ca="1" si="99"/>
        <v>0.42718221260127998</v>
      </c>
      <c r="AU102" s="72">
        <f t="shared" ca="1" si="84"/>
        <v>8.6436717728521906E-3</v>
      </c>
      <c r="AV102" s="73">
        <f t="shared" ca="1" si="85"/>
        <v>1.0086436717728522</v>
      </c>
      <c r="AW102" s="74">
        <f ca="1">PRODUCT(AV$4:AV102)</f>
        <v>2.3239688462185586</v>
      </c>
      <c r="AY102" s="75">
        <f t="shared" si="100"/>
        <v>99</v>
      </c>
      <c r="AZ102" s="76">
        <f t="shared" ca="1" si="107"/>
        <v>1.0090596596129187</v>
      </c>
      <c r="BA102" s="76">
        <f t="shared" ca="1" si="107"/>
        <v>1.0090596596129187</v>
      </c>
      <c r="BB102" s="76">
        <f t="shared" ca="1" si="107"/>
        <v>1.0090596596129187</v>
      </c>
      <c r="BC102" s="76">
        <f t="shared" ca="1" si="107"/>
        <v>1.0090596596129187</v>
      </c>
      <c r="BD102" s="76">
        <f t="shared" ca="1" si="107"/>
        <v>1.0090596596129187</v>
      </c>
      <c r="BE102" s="76">
        <f t="shared" ca="1" si="107"/>
        <v>1.0090596596129187</v>
      </c>
      <c r="BF102" s="76">
        <f t="shared" ca="1" si="107"/>
        <v>1.0090596596129187</v>
      </c>
      <c r="BG102" s="76">
        <f t="shared" ca="1" si="107"/>
        <v>1.0090596596129187</v>
      </c>
      <c r="BH102" s="76">
        <f t="shared" ca="1" si="107"/>
        <v>1.0090596596129187</v>
      </c>
      <c r="BI102" s="76">
        <f t="shared" ca="1" si="107"/>
        <v>1.0090596596129187</v>
      </c>
      <c r="BJ102" s="76">
        <f t="shared" ca="1" si="107"/>
        <v>1.0090596596129187</v>
      </c>
      <c r="BK102" s="76">
        <f t="shared" ca="1" si="107"/>
        <v>1.0090596596129187</v>
      </c>
      <c r="BL102" s="76">
        <f t="shared" ca="1" si="108"/>
        <v>0.11430000000000118</v>
      </c>
      <c r="BM102" s="77">
        <f t="shared" ca="1" si="109"/>
        <v>42005.678845478047</v>
      </c>
      <c r="BN102" s="21"/>
      <c r="BO102" s="70">
        <f t="shared" si="101"/>
        <v>99</v>
      </c>
      <c r="BP102" s="171">
        <f t="shared" ca="1" si="102"/>
        <v>0.10880000000000001</v>
      </c>
      <c r="BQ102" s="172">
        <f t="shared" ca="1" si="87"/>
        <v>8.6436717728521906E-3</v>
      </c>
      <c r="BR102" s="172">
        <f t="shared" ca="1" si="104"/>
        <v>0.43029836722086379</v>
      </c>
    </row>
    <row r="103" spans="5:70">
      <c r="E103">
        <f t="shared" si="88"/>
        <v>100</v>
      </c>
      <c r="F103" s="64">
        <f t="shared" si="89"/>
        <v>48.250000000000234</v>
      </c>
      <c r="G103" s="55">
        <f t="shared" si="71"/>
        <v>4.8345007924910366E-4</v>
      </c>
      <c r="H103" s="78">
        <f t="shared" si="103"/>
        <v>0.96484120055875566</v>
      </c>
      <c r="I103" s="79">
        <f t="shared" ca="1" si="72"/>
        <v>343851.32316650916</v>
      </c>
      <c r="J103" s="79">
        <f t="shared" ca="1" si="73"/>
        <v>2972.1379761122316</v>
      </c>
      <c r="K103" s="80">
        <f t="shared" ca="1" si="74"/>
        <v>-19.296824011175111</v>
      </c>
      <c r="L103" s="80">
        <f t="shared" ca="1" si="75"/>
        <v>-143.27138465271216</v>
      </c>
      <c r="M103" s="80">
        <f t="shared" ca="1" si="76"/>
        <v>0</v>
      </c>
      <c r="N103" s="80">
        <f t="shared" ca="1" si="77"/>
        <v>0</v>
      </c>
      <c r="O103" s="81">
        <f t="shared" ca="1" si="63"/>
        <v>-1744.4680840214271</v>
      </c>
      <c r="P103" s="79">
        <f t="shared" ca="1" si="64"/>
        <v>344916.4248499361</v>
      </c>
      <c r="Q103" s="35"/>
      <c r="R103">
        <f t="shared" ca="1" si="78"/>
        <v>100</v>
      </c>
      <c r="S103" s="78">
        <f t="shared" ca="1" si="90"/>
        <v>48.250000000000234</v>
      </c>
      <c r="T103" s="55">
        <f t="shared" ca="1" si="79"/>
        <v>4.8345007924910366E-4</v>
      </c>
      <c r="U103" s="78">
        <f t="shared" ca="1" si="91"/>
        <v>0.96458788589089617</v>
      </c>
      <c r="V103" s="79">
        <f t="shared" ca="1" si="92"/>
        <v>343836.45774068806</v>
      </c>
      <c r="W103" s="79">
        <f t="shared" ca="1" si="65"/>
        <v>2972.0094842506705</v>
      </c>
      <c r="X103" s="80">
        <f t="shared" ca="1" si="66"/>
        <v>-19.291757717817923</v>
      </c>
      <c r="Y103" s="80">
        <f t="shared" ca="1" si="80"/>
        <v>-143.26519072528669</v>
      </c>
      <c r="Z103" s="80">
        <f t="shared" ca="1" si="67"/>
        <v>0</v>
      </c>
      <c r="AA103" s="80">
        <f t="shared" ca="1" si="81"/>
        <v>0</v>
      </c>
      <c r="AB103" s="81">
        <f t="shared" ca="1" si="68"/>
        <v>-1744.4680840214271</v>
      </c>
      <c r="AC103" s="79">
        <f t="shared" ca="1" si="69"/>
        <v>344901.44219247421</v>
      </c>
      <c r="AD103" s="35"/>
      <c r="AE103" s="55">
        <f t="shared" ca="1" si="93"/>
        <v>4.8345007924910366E-4</v>
      </c>
      <c r="AF103" s="78">
        <f t="shared" ca="1" si="94"/>
        <v>0.96458788589089617</v>
      </c>
      <c r="AG103" s="21"/>
      <c r="AH103" s="21"/>
      <c r="AK103" s="66"/>
      <c r="AL103" s="66"/>
      <c r="AM103" s="66"/>
      <c r="AN103" s="66"/>
      <c r="AR103" s="69">
        <f t="shared" si="83"/>
        <v>9</v>
      </c>
      <c r="AS103" s="70">
        <f t="shared" si="98"/>
        <v>100</v>
      </c>
      <c r="AT103" s="71">
        <f t="shared" ca="1" si="99"/>
        <v>0.42348978976835377</v>
      </c>
      <c r="AU103" s="72">
        <f t="shared" ca="1" si="84"/>
        <v>8.6436717728521906E-3</v>
      </c>
      <c r="AV103" s="73">
        <f t="shared" ca="1" si="85"/>
        <v>1.0086436717728522</v>
      </c>
      <c r="AW103" s="74">
        <f ca="1">PRODUCT(AV$4:AV103)</f>
        <v>2.3440564701356057</v>
      </c>
      <c r="AY103" s="75">
        <f t="shared" si="100"/>
        <v>100</v>
      </c>
      <c r="AZ103" s="76">
        <f t="shared" ca="1" si="107"/>
        <v>1.0090596596129187</v>
      </c>
      <c r="BA103" s="76">
        <f t="shared" ca="1" si="107"/>
        <v>1.0090596596129187</v>
      </c>
      <c r="BB103" s="76">
        <f t="shared" ca="1" si="107"/>
        <v>1.0090596596129187</v>
      </c>
      <c r="BC103" s="76">
        <f t="shared" ca="1" si="107"/>
        <v>1.0090596596129187</v>
      </c>
      <c r="BD103" s="76">
        <f t="shared" ca="1" si="107"/>
        <v>1.0090596596129187</v>
      </c>
      <c r="BE103" s="76">
        <f t="shared" ca="1" si="107"/>
        <v>1.0090596596129187</v>
      </c>
      <c r="BF103" s="76">
        <f t="shared" ca="1" si="107"/>
        <v>1.0090596596129187</v>
      </c>
      <c r="BG103" s="76">
        <f t="shared" ca="1" si="107"/>
        <v>1.0090596596129187</v>
      </c>
      <c r="BH103" s="76">
        <f t="shared" ca="1" si="107"/>
        <v>1.0090596596129187</v>
      </c>
      <c r="BI103" s="76">
        <f t="shared" ca="1" si="107"/>
        <v>1.0090596596129187</v>
      </c>
      <c r="BJ103" s="76">
        <f t="shared" ca="1" si="107"/>
        <v>1.0090596596129187</v>
      </c>
      <c r="BK103" s="76">
        <f t="shared" ca="1" si="107"/>
        <v>1.0090596596129187</v>
      </c>
      <c r="BL103" s="76">
        <f t="shared" ca="1" si="108"/>
        <v>0.11430000000000118</v>
      </c>
      <c r="BM103" s="77">
        <f t="shared" ca="1" si="109"/>
        <v>46806.927937516237</v>
      </c>
      <c r="BN103" s="21"/>
      <c r="BO103" s="70">
        <f t="shared" si="101"/>
        <v>100</v>
      </c>
      <c r="BP103" s="171">
        <f t="shared" ca="1" si="102"/>
        <v>0.10880000000000001</v>
      </c>
      <c r="BQ103" s="172">
        <f t="shared" ca="1" si="87"/>
        <v>8.6436717728521906E-3</v>
      </c>
      <c r="BR103" s="172">
        <f t="shared" ca="1" si="104"/>
        <v>0.4266108827754263</v>
      </c>
    </row>
    <row r="104" spans="5:70">
      <c r="E104">
        <f t="shared" si="88"/>
        <v>101</v>
      </c>
      <c r="F104" s="64">
        <f t="shared" si="89"/>
        <v>48.33333333333357</v>
      </c>
      <c r="G104" s="55">
        <f t="shared" si="71"/>
        <v>4.8345007924910366E-4</v>
      </c>
      <c r="H104" s="78">
        <f t="shared" si="103"/>
        <v>0.96437474800388279</v>
      </c>
      <c r="I104" s="79">
        <f t="shared" ca="1" si="72"/>
        <v>344749.67497700808</v>
      </c>
      <c r="J104" s="79">
        <f t="shared" ca="1" si="73"/>
        <v>2979.9030342987321</v>
      </c>
      <c r="K104" s="80">
        <f t="shared" ca="1" si="74"/>
        <v>-19.287494960077655</v>
      </c>
      <c r="L104" s="80">
        <f t="shared" ca="1" si="75"/>
        <v>-143.64569790708671</v>
      </c>
      <c r="M104" s="80">
        <f t="shared" ca="1" si="76"/>
        <v>0</v>
      </c>
      <c r="N104" s="80">
        <f t="shared" ca="1" si="77"/>
        <v>0</v>
      </c>
      <c r="O104" s="81">
        <f t="shared" ca="1" si="63"/>
        <v>-1743.6247207879594</v>
      </c>
      <c r="P104" s="79">
        <f t="shared" ca="1" si="64"/>
        <v>345823.02009765169</v>
      </c>
      <c r="Q104" s="35"/>
      <c r="R104">
        <f t="shared" ca="1" si="78"/>
        <v>101</v>
      </c>
      <c r="S104" s="78">
        <f t="shared" ca="1" si="90"/>
        <v>48.33333333333357</v>
      </c>
      <c r="T104" s="55">
        <f t="shared" ca="1" si="79"/>
        <v>4.8345007924910366E-4</v>
      </c>
      <c r="U104" s="78">
        <f t="shared" ca="1" si="91"/>
        <v>0.96412155580101944</v>
      </c>
      <c r="V104" s="79">
        <f t="shared" ca="1" si="92"/>
        <v>344734.6995629131</v>
      </c>
      <c r="W104" s="79">
        <f t="shared" ca="1" si="65"/>
        <v>2979.7735917346322</v>
      </c>
      <c r="X104" s="80">
        <f t="shared" ca="1" si="66"/>
        <v>-19.282431116020391</v>
      </c>
      <c r="Y104" s="80">
        <f t="shared" ca="1" si="80"/>
        <v>-143.6394581512138</v>
      </c>
      <c r="Z104" s="80">
        <f t="shared" ca="1" si="67"/>
        <v>0</v>
      </c>
      <c r="AA104" s="80">
        <f t="shared" ca="1" si="81"/>
        <v>0</v>
      </c>
      <c r="AB104" s="81">
        <f t="shared" ca="1" si="68"/>
        <v>-1743.6247207879594</v>
      </c>
      <c r="AC104" s="79">
        <f t="shared" ca="1" si="69"/>
        <v>345807.92654459254</v>
      </c>
      <c r="AD104" s="35"/>
      <c r="AE104" s="55">
        <f t="shared" ca="1" si="93"/>
        <v>4.8345007924910366E-4</v>
      </c>
      <c r="AF104" s="78">
        <f t="shared" ca="1" si="94"/>
        <v>0.96412155580101944</v>
      </c>
      <c r="AG104" s="21"/>
      <c r="AH104" s="21"/>
      <c r="AK104" s="66"/>
      <c r="AL104" s="66"/>
      <c r="AM104" s="66"/>
      <c r="AN104" s="66"/>
      <c r="AR104" s="69">
        <f t="shared" si="83"/>
        <v>9</v>
      </c>
      <c r="AS104" s="70">
        <f t="shared" si="98"/>
        <v>101</v>
      </c>
      <c r="AT104" s="71">
        <f t="shared" ca="1" si="99"/>
        <v>0.41982928302644196</v>
      </c>
      <c r="AU104" s="72">
        <f t="shared" ca="1" si="84"/>
        <v>8.6436717728521906E-3</v>
      </c>
      <c r="AV104" s="73">
        <f t="shared" ca="1" si="85"/>
        <v>1.0086436717728522</v>
      </c>
      <c r="AW104" s="74">
        <f ca="1">PRODUCT(AV$4:AV104)</f>
        <v>2.3643177248804883</v>
      </c>
      <c r="AY104" s="75">
        <f t="shared" si="100"/>
        <v>101</v>
      </c>
      <c r="AZ104" s="76">
        <f t="shared" ca="1" si="107"/>
        <v>1.0090596596129187</v>
      </c>
      <c r="BA104" s="76">
        <f t="shared" ca="1" si="107"/>
        <v>1.0090596596129187</v>
      </c>
      <c r="BB104" s="76">
        <f t="shared" ca="1" si="107"/>
        <v>1.0090596596129187</v>
      </c>
      <c r="BC104" s="76">
        <f t="shared" ca="1" si="107"/>
        <v>1.0090596596129187</v>
      </c>
      <c r="BD104" s="76">
        <f t="shared" ca="1" si="107"/>
        <v>1.0090596596129187</v>
      </c>
      <c r="BE104" s="76">
        <f t="shared" ca="1" si="107"/>
        <v>1.0090596596129187</v>
      </c>
      <c r="BF104" s="76">
        <f t="shared" ca="1" si="107"/>
        <v>1.0090596596129187</v>
      </c>
      <c r="BG104" s="76">
        <f t="shared" ca="1" si="107"/>
        <v>1.0090596596129187</v>
      </c>
      <c r="BH104" s="76">
        <f t="shared" ca="1" si="107"/>
        <v>1.0090596596129187</v>
      </c>
      <c r="BI104" s="76">
        <f t="shared" ca="1" si="107"/>
        <v>1.0090596596129187</v>
      </c>
      <c r="BJ104" s="76">
        <f t="shared" ca="1" si="107"/>
        <v>1.0090596596129187</v>
      </c>
      <c r="BK104" s="76">
        <f t="shared" ca="1" si="107"/>
        <v>1.0090596596129187</v>
      </c>
      <c r="BL104" s="76">
        <f t="shared" ca="1" si="108"/>
        <v>0.11430000000000118</v>
      </c>
      <c r="BM104" s="77">
        <f t="shared" ca="1" si="109"/>
        <v>52156.959800774399</v>
      </c>
      <c r="BN104" s="21"/>
      <c r="BO104" s="70">
        <f t="shared" si="101"/>
        <v>101</v>
      </c>
      <c r="BP104" s="171">
        <f t="shared" ca="1" si="102"/>
        <v>0.10880000000000001</v>
      </c>
      <c r="BQ104" s="172">
        <f t="shared" ca="1" si="87"/>
        <v>8.6436717728521906E-3</v>
      </c>
      <c r="BR104" s="172">
        <f t="shared" ca="1" si="104"/>
        <v>0.42295499859290209</v>
      </c>
    </row>
    <row r="105" spans="5:70">
      <c r="E105">
        <f t="shared" si="88"/>
        <v>102</v>
      </c>
      <c r="F105" s="64">
        <f t="shared" si="89"/>
        <v>48.416666666666906</v>
      </c>
      <c r="G105" s="55">
        <f t="shared" si="71"/>
        <v>4.8345007924910366E-4</v>
      </c>
      <c r="H105" s="78">
        <f t="shared" si="103"/>
        <v>0.96390852095553448</v>
      </c>
      <c r="I105" s="79">
        <f t="shared" ca="1" si="72"/>
        <v>345655.83193117933</v>
      </c>
      <c r="J105" s="79">
        <f t="shared" ca="1" si="73"/>
        <v>2987.7355575852757</v>
      </c>
      <c r="K105" s="80">
        <f t="shared" ca="1" si="74"/>
        <v>-19.27817041911069</v>
      </c>
      <c r="L105" s="80">
        <f t="shared" ca="1" si="75"/>
        <v>-144.02326330465806</v>
      </c>
      <c r="M105" s="80">
        <f t="shared" ca="1" si="76"/>
        <v>0</v>
      </c>
      <c r="N105" s="80">
        <f t="shared" ca="1" si="77"/>
        <v>0</v>
      </c>
      <c r="O105" s="81">
        <f t="shared" ca="1" si="63"/>
        <v>-1742.7817652785136</v>
      </c>
      <c r="P105" s="79">
        <f t="shared" ca="1" si="64"/>
        <v>346737.48428976233</v>
      </c>
      <c r="Q105" s="35"/>
      <c r="R105">
        <f t="shared" ca="1" si="78"/>
        <v>102</v>
      </c>
      <c r="S105" s="78">
        <f t="shared" ca="1" si="90"/>
        <v>48.416666666666906</v>
      </c>
      <c r="T105" s="55">
        <f t="shared" ca="1" si="79"/>
        <v>4.8345007924910366E-4</v>
      </c>
      <c r="U105" s="78">
        <f t="shared" ca="1" si="91"/>
        <v>0.96365545115846163</v>
      </c>
      <c r="V105" s="79">
        <f t="shared" ca="1" si="92"/>
        <v>345640.74567509961</v>
      </c>
      <c r="W105" s="79">
        <f t="shared" ca="1" si="65"/>
        <v>2987.6051569394413</v>
      </c>
      <c r="X105" s="80">
        <f t="shared" ca="1" si="66"/>
        <v>-19.273109023169233</v>
      </c>
      <c r="Y105" s="80">
        <f t="shared" ca="1" si="80"/>
        <v>-144.01697736462484</v>
      </c>
      <c r="Z105" s="80">
        <f t="shared" ca="1" si="67"/>
        <v>0</v>
      </c>
      <c r="AA105" s="80">
        <f t="shared" ca="1" si="81"/>
        <v>0</v>
      </c>
      <c r="AB105" s="81">
        <f t="shared" ca="1" si="68"/>
        <v>-1742.7817652785136</v>
      </c>
      <c r="AC105" s="79">
        <f t="shared" ca="1" si="69"/>
        <v>346722.27898037276</v>
      </c>
      <c r="AD105" s="35"/>
      <c r="AE105" s="55">
        <f t="shared" ca="1" si="93"/>
        <v>4.8345007924910366E-4</v>
      </c>
      <c r="AF105" s="78">
        <f t="shared" ca="1" si="94"/>
        <v>0.96365545115846163</v>
      </c>
      <c r="AG105" s="21"/>
      <c r="AH105" s="21"/>
      <c r="AK105" s="66"/>
      <c r="AL105" s="66"/>
      <c r="AM105" s="66"/>
      <c r="AN105" s="66"/>
      <c r="AR105" s="69">
        <f t="shared" si="83"/>
        <v>9</v>
      </c>
      <c r="AS105" s="70">
        <f t="shared" si="98"/>
        <v>102</v>
      </c>
      <c r="AT105" s="71">
        <f t="shared" ca="1" si="99"/>
        <v>0.41620041650332951</v>
      </c>
      <c r="AU105" s="72">
        <f t="shared" ca="1" si="84"/>
        <v>8.6436717728521906E-3</v>
      </c>
      <c r="AV105" s="73">
        <f t="shared" ca="1" si="85"/>
        <v>1.0086436717728522</v>
      </c>
      <c r="AW105" s="74">
        <f ca="1">PRODUCT(AV$4:AV105)</f>
        <v>2.3847541112610919</v>
      </c>
      <c r="AY105" s="75">
        <f t="shared" si="100"/>
        <v>102</v>
      </c>
      <c r="AZ105" s="76">
        <f t="shared" ref="AZ105:BK120" ca="1" si="110">OFFSET($AV$3,($AY105*12-12)+AZ$3,0)</f>
        <v>1.0090596596129187</v>
      </c>
      <c r="BA105" s="76">
        <f t="shared" ca="1" si="110"/>
        <v>1.0090596596129187</v>
      </c>
      <c r="BB105" s="76">
        <f t="shared" ca="1" si="110"/>
        <v>1.0090596596129187</v>
      </c>
      <c r="BC105" s="76">
        <f t="shared" ca="1" si="110"/>
        <v>1.0090596596129187</v>
      </c>
      <c r="BD105" s="76">
        <f t="shared" ca="1" si="110"/>
        <v>1.0090596596129187</v>
      </c>
      <c r="BE105" s="76">
        <f t="shared" ca="1" si="110"/>
        <v>1.0090596596129187</v>
      </c>
      <c r="BF105" s="76">
        <f t="shared" ca="1" si="110"/>
        <v>1.0090596596129187</v>
      </c>
      <c r="BG105" s="76">
        <f t="shared" ca="1" si="110"/>
        <v>1.0090596596129187</v>
      </c>
      <c r="BH105" s="76">
        <f t="shared" ca="1" si="110"/>
        <v>1.0090596596129187</v>
      </c>
      <c r="BI105" s="76">
        <f t="shared" ca="1" si="110"/>
        <v>1.0090596596129187</v>
      </c>
      <c r="BJ105" s="76">
        <f t="shared" ca="1" si="110"/>
        <v>1.0090596596129187</v>
      </c>
      <c r="BK105" s="76">
        <f t="shared" ca="1" si="110"/>
        <v>1.0090596596129187</v>
      </c>
      <c r="BL105" s="76">
        <f t="shared" ca="1" si="108"/>
        <v>0.11430000000000118</v>
      </c>
      <c r="BM105" s="77">
        <f t="shared" ca="1" si="109"/>
        <v>58118.500306002978</v>
      </c>
      <c r="BN105" s="21"/>
      <c r="BO105" s="70">
        <f t="shared" si="101"/>
        <v>102</v>
      </c>
      <c r="BP105" s="171">
        <f t="shared" ca="1" si="102"/>
        <v>0.10880000000000001</v>
      </c>
      <c r="BQ105" s="172">
        <f t="shared" ca="1" si="87"/>
        <v>8.6436717728521906E-3</v>
      </c>
      <c r="BR105" s="172">
        <f t="shared" ca="1" si="104"/>
        <v>0.41933044387171059</v>
      </c>
    </row>
    <row r="106" spans="5:70">
      <c r="E106">
        <f t="shared" si="88"/>
        <v>103</v>
      </c>
      <c r="F106" s="64">
        <f t="shared" si="89"/>
        <v>48.500000000000242</v>
      </c>
      <c r="G106" s="55">
        <f t="shared" si="71"/>
        <v>5.2769551998932407E-4</v>
      </c>
      <c r="H106" s="78">
        <f t="shared" si="103"/>
        <v>0.96339987074734668</v>
      </c>
      <c r="I106" s="79">
        <f t="shared" ca="1" si="72"/>
        <v>346554.51247269026</v>
      </c>
      <c r="J106" s="79">
        <f t="shared" ca="1" si="73"/>
        <v>2995.5034572147451</v>
      </c>
      <c r="K106" s="80">
        <f t="shared" ca="1" si="74"/>
        <v>-19.267997414946933</v>
      </c>
      <c r="L106" s="80">
        <f t="shared" ca="1" si="75"/>
        <v>-144.3977135302876</v>
      </c>
      <c r="M106" s="80">
        <f t="shared" ca="1" si="76"/>
        <v>0</v>
      </c>
      <c r="N106" s="80">
        <f t="shared" ca="1" si="77"/>
        <v>0</v>
      </c>
      <c r="O106" s="81">
        <f t="shared" ca="1" si="63"/>
        <v>-1741.8621071486571</v>
      </c>
      <c r="P106" s="79">
        <f t="shared" ca="1" si="64"/>
        <v>347644.48811181111</v>
      </c>
      <c r="Q106" s="35"/>
      <c r="R106">
        <f t="shared" ca="1" si="78"/>
        <v>103</v>
      </c>
      <c r="S106" s="78">
        <f t="shared" ca="1" si="90"/>
        <v>48.500000000000242</v>
      </c>
      <c r="T106" s="55">
        <f t="shared" ca="1" si="79"/>
        <v>5.2769551998932407E-4</v>
      </c>
      <c r="U106" s="78">
        <f t="shared" ca="1" si="91"/>
        <v>0.96314693449407207</v>
      </c>
      <c r="V106" s="79">
        <f t="shared" ca="1" si="92"/>
        <v>346539.31518707436</v>
      </c>
      <c r="W106" s="79">
        <f t="shared" ca="1" si="65"/>
        <v>2995.3720968660432</v>
      </c>
      <c r="X106" s="80">
        <f t="shared" ca="1" si="66"/>
        <v>-19.262938689881441</v>
      </c>
      <c r="Y106" s="80">
        <f t="shared" ca="1" si="80"/>
        <v>-144.39138132794767</v>
      </c>
      <c r="Z106" s="80">
        <f t="shared" ca="1" si="67"/>
        <v>0</v>
      </c>
      <c r="AA106" s="80">
        <f t="shared" ca="1" si="81"/>
        <v>0</v>
      </c>
      <c r="AB106" s="81">
        <f t="shared" ca="1" si="68"/>
        <v>-1741.8621071486571</v>
      </c>
      <c r="AC106" s="79">
        <f t="shared" ca="1" si="69"/>
        <v>347629.17085677385</v>
      </c>
      <c r="AD106" s="35"/>
      <c r="AE106" s="55">
        <f t="shared" ca="1" si="93"/>
        <v>5.2769551998932407E-4</v>
      </c>
      <c r="AF106" s="78">
        <f t="shared" ca="1" si="94"/>
        <v>0.96314693449407207</v>
      </c>
      <c r="AG106" s="21"/>
      <c r="AH106" s="21"/>
      <c r="AK106" s="66"/>
      <c r="AL106" s="66"/>
      <c r="AM106" s="66"/>
      <c r="AN106" s="66"/>
      <c r="AR106" s="69">
        <f t="shared" si="83"/>
        <v>9</v>
      </c>
      <c r="AS106" s="70">
        <f t="shared" si="98"/>
        <v>103</v>
      </c>
      <c r="AT106" s="71">
        <f t="shared" ca="1" si="99"/>
        <v>0.41260291671135035</v>
      </c>
      <c r="AU106" s="72">
        <f t="shared" ca="1" si="84"/>
        <v>8.6436717728521906E-3</v>
      </c>
      <c r="AV106" s="73">
        <f t="shared" ca="1" si="85"/>
        <v>1.0086436717728522</v>
      </c>
      <c r="AW106" s="74">
        <f ca="1">PRODUCT(AV$4:AV106)</f>
        <v>2.4053671430577928</v>
      </c>
      <c r="AY106" s="75">
        <f t="shared" si="100"/>
        <v>103</v>
      </c>
      <c r="AZ106" s="76">
        <f t="shared" ca="1" si="110"/>
        <v>1.0090596596129187</v>
      </c>
      <c r="BA106" s="76">
        <f t="shared" ca="1" si="110"/>
        <v>1.0090596596129187</v>
      </c>
      <c r="BB106" s="76">
        <f t="shared" ca="1" si="110"/>
        <v>1.0090596596129187</v>
      </c>
      <c r="BC106" s="76">
        <f t="shared" ca="1" si="110"/>
        <v>1.0090596596129187</v>
      </c>
      <c r="BD106" s="76">
        <f t="shared" ca="1" si="110"/>
        <v>1.0090596596129187</v>
      </c>
      <c r="BE106" s="76">
        <f t="shared" ca="1" si="110"/>
        <v>1.0090596596129187</v>
      </c>
      <c r="BF106" s="76">
        <f t="shared" ca="1" si="110"/>
        <v>1.0090596596129187</v>
      </c>
      <c r="BG106" s="76">
        <f t="shared" ca="1" si="110"/>
        <v>1.0090596596129187</v>
      </c>
      <c r="BH106" s="76">
        <f t="shared" ca="1" si="110"/>
        <v>1.0090596596129187</v>
      </c>
      <c r="BI106" s="76">
        <f t="shared" ca="1" si="110"/>
        <v>1.0090596596129187</v>
      </c>
      <c r="BJ106" s="76">
        <f t="shared" ca="1" si="110"/>
        <v>1.0090596596129187</v>
      </c>
      <c r="BK106" s="76">
        <f t="shared" ca="1" si="110"/>
        <v>1.0090596596129187</v>
      </c>
      <c r="BL106" s="76">
        <f t="shared" ca="1" si="108"/>
        <v>0.11430000000000118</v>
      </c>
      <c r="BM106" s="77">
        <f t="shared" ca="1" si="109"/>
        <v>64761.44489097919</v>
      </c>
      <c r="BN106" s="21"/>
      <c r="BO106" s="70">
        <f t="shared" si="101"/>
        <v>103</v>
      </c>
      <c r="BP106" s="171">
        <f t="shared" ca="1" si="102"/>
        <v>0.10880000000000001</v>
      </c>
      <c r="BQ106" s="172">
        <f t="shared" ca="1" si="87"/>
        <v>8.6436717728521906E-3</v>
      </c>
      <c r="BR106" s="172">
        <f t="shared" ca="1" si="104"/>
        <v>0.4157369501309322</v>
      </c>
    </row>
    <row r="107" spans="5:70">
      <c r="E107">
        <f t="shared" si="88"/>
        <v>104</v>
      </c>
      <c r="F107" s="64">
        <f t="shared" si="89"/>
        <v>48.583333333333577</v>
      </c>
      <c r="G107" s="55">
        <f t="shared" si="71"/>
        <v>5.2769551998932407E-4</v>
      </c>
      <c r="H107" s="78">
        <f t="shared" si="103"/>
        <v>0.96289148895159504</v>
      </c>
      <c r="I107" s="79">
        <f t="shared" ca="1" si="72"/>
        <v>347461.03767288552</v>
      </c>
      <c r="J107" s="79">
        <f t="shared" ca="1" si="73"/>
        <v>3003.3391634990521</v>
      </c>
      <c r="K107" s="80">
        <f t="shared" ca="1" si="74"/>
        <v>-19.257829779031901</v>
      </c>
      <c r="L107" s="80">
        <f t="shared" ca="1" si="75"/>
        <v>-144.77543236370232</v>
      </c>
      <c r="M107" s="80">
        <f t="shared" ca="1" si="76"/>
        <v>0</v>
      </c>
      <c r="N107" s="80">
        <f t="shared" ca="1" si="77"/>
        <v>0</v>
      </c>
      <c r="O107" s="81">
        <f t="shared" ca="1" si="63"/>
        <v>-1740.9429343182755</v>
      </c>
      <c r="P107" s="79">
        <f t="shared" ca="1" si="64"/>
        <v>348559.40063992358</v>
      </c>
      <c r="Q107" s="35"/>
      <c r="R107">
        <f t="shared" ca="1" si="78"/>
        <v>104</v>
      </c>
      <c r="S107" s="78">
        <f t="shared" ca="1" si="90"/>
        <v>48.583333333333577</v>
      </c>
      <c r="T107" s="55">
        <f t="shared" ca="1" si="79"/>
        <v>5.2769551998932407E-4</v>
      </c>
      <c r="U107" s="78">
        <f t="shared" ca="1" si="91"/>
        <v>0.96263868617164805</v>
      </c>
      <c r="V107" s="79">
        <f t="shared" ca="1" si="92"/>
        <v>347445.72850069514</v>
      </c>
      <c r="W107" s="79">
        <f t="shared" ca="1" si="65"/>
        <v>3003.2068360395247</v>
      </c>
      <c r="X107" s="80">
        <f t="shared" ca="1" si="66"/>
        <v>-19.252773723432959</v>
      </c>
      <c r="Y107" s="80">
        <f t="shared" ca="1" si="80"/>
        <v>-144.76905354195631</v>
      </c>
      <c r="Z107" s="80">
        <f t="shared" ca="1" si="67"/>
        <v>0</v>
      </c>
      <c r="AA107" s="80">
        <f t="shared" ca="1" si="81"/>
        <v>0</v>
      </c>
      <c r="AB107" s="81">
        <f t="shared" ca="1" si="68"/>
        <v>-1740.9429343182755</v>
      </c>
      <c r="AC107" s="79">
        <f t="shared" ca="1" si="69"/>
        <v>348543.97057515103</v>
      </c>
      <c r="AD107" s="35"/>
      <c r="AE107" s="55">
        <f t="shared" ca="1" si="93"/>
        <v>5.2769551998932407E-4</v>
      </c>
      <c r="AF107" s="78">
        <f t="shared" ca="1" si="94"/>
        <v>0.96263868617164805</v>
      </c>
      <c r="AG107" s="21"/>
      <c r="AH107" s="21"/>
      <c r="AK107" s="66"/>
      <c r="AL107" s="66"/>
      <c r="AM107" s="66"/>
      <c r="AN107" s="66"/>
      <c r="AR107" s="69">
        <f t="shared" si="83"/>
        <v>9</v>
      </c>
      <c r="AS107" s="70">
        <f t="shared" si="98"/>
        <v>104</v>
      </c>
      <c r="AT107" s="71">
        <f t="shared" ca="1" si="99"/>
        <v>0.40903651252677597</v>
      </c>
      <c r="AU107" s="72">
        <f t="shared" ca="1" si="84"/>
        <v>8.6436717728521906E-3</v>
      </c>
      <c r="AV107" s="73">
        <f t="shared" ca="1" si="85"/>
        <v>1.0086436717728522</v>
      </c>
      <c r="AW107" s="74">
        <f ca="1">PRODUCT(AV$4:AV107)</f>
        <v>2.4261583471355874</v>
      </c>
      <c r="AY107" s="75">
        <f t="shared" si="100"/>
        <v>104</v>
      </c>
      <c r="AZ107" s="76">
        <f t="shared" ca="1" si="110"/>
        <v>1.0090596596129187</v>
      </c>
      <c r="BA107" s="76">
        <f t="shared" ca="1" si="110"/>
        <v>1.0090596596129187</v>
      </c>
      <c r="BB107" s="76">
        <f t="shared" ca="1" si="110"/>
        <v>1.0090596596129187</v>
      </c>
      <c r="BC107" s="76">
        <f t="shared" ca="1" si="110"/>
        <v>1.0090596596129187</v>
      </c>
      <c r="BD107" s="76">
        <f t="shared" ca="1" si="110"/>
        <v>1.0090596596129187</v>
      </c>
      <c r="BE107" s="76">
        <f t="shared" ca="1" si="110"/>
        <v>1.0090596596129187</v>
      </c>
      <c r="BF107" s="76">
        <f t="shared" ca="1" si="110"/>
        <v>1.0090596596129187</v>
      </c>
      <c r="BG107" s="76">
        <f t="shared" ca="1" si="110"/>
        <v>1.0090596596129187</v>
      </c>
      <c r="BH107" s="76">
        <f t="shared" ca="1" si="110"/>
        <v>1.0090596596129187</v>
      </c>
      <c r="BI107" s="76">
        <f t="shared" ca="1" si="110"/>
        <v>1.0090596596129187</v>
      </c>
      <c r="BJ107" s="76">
        <f t="shared" ca="1" si="110"/>
        <v>1.0090596596129187</v>
      </c>
      <c r="BK107" s="76">
        <f t="shared" ca="1" si="110"/>
        <v>1.0090596596129187</v>
      </c>
      <c r="BL107" s="76">
        <f t="shared" ca="1" si="108"/>
        <v>0.11430000000000118</v>
      </c>
      <c r="BM107" s="77">
        <f t="shared" ca="1" si="109"/>
        <v>72163.678042018189</v>
      </c>
      <c r="BN107" s="21"/>
      <c r="BO107" s="70">
        <f t="shared" si="101"/>
        <v>104</v>
      </c>
      <c r="BP107" s="171">
        <f t="shared" ca="1" si="102"/>
        <v>0.10880000000000001</v>
      </c>
      <c r="BQ107" s="172">
        <f t="shared" ca="1" si="87"/>
        <v>8.6436717728521906E-3</v>
      </c>
      <c r="BR107" s="172">
        <f t="shared" ca="1" si="104"/>
        <v>0.41217425119042106</v>
      </c>
    </row>
    <row r="108" spans="5:70">
      <c r="E108">
        <f t="shared" si="88"/>
        <v>105</v>
      </c>
      <c r="F108" s="64">
        <f t="shared" si="89"/>
        <v>48.666666666666913</v>
      </c>
      <c r="G108" s="55">
        <f t="shared" si="71"/>
        <v>5.2769551998932407E-4</v>
      </c>
      <c r="H108" s="78">
        <f t="shared" si="103"/>
        <v>0.96238337542663943</v>
      </c>
      <c r="I108" s="79">
        <f t="shared" ca="1" si="72"/>
        <v>348375.46740575571</v>
      </c>
      <c r="J108" s="79">
        <f t="shared" ca="1" si="73"/>
        <v>3011.2431939693192</v>
      </c>
      <c r="K108" s="80">
        <f t="shared" ca="1" si="74"/>
        <v>-19.247667508532789</v>
      </c>
      <c r="L108" s="80">
        <f t="shared" ca="1" si="75"/>
        <v>-145.15644475239822</v>
      </c>
      <c r="M108" s="80">
        <f t="shared" ca="1" si="76"/>
        <v>0</v>
      </c>
      <c r="N108" s="80">
        <f t="shared" ca="1" si="77"/>
        <v>0</v>
      </c>
      <c r="O108" s="81">
        <f t="shared" ca="1" si="63"/>
        <v>-1740.0242465312785</v>
      </c>
      <c r="P108" s="79">
        <f t="shared" ca="1" si="64"/>
        <v>349482.28224093275</v>
      </c>
      <c r="Q108" s="35"/>
      <c r="R108">
        <f t="shared" ca="1" si="78"/>
        <v>105</v>
      </c>
      <c r="S108" s="78">
        <f t="shared" ca="1" si="90"/>
        <v>48.666666666666913</v>
      </c>
      <c r="T108" s="55">
        <f t="shared" ca="1" si="79"/>
        <v>5.2769551998932407E-4</v>
      </c>
      <c r="U108" s="78">
        <f t="shared" ca="1" si="91"/>
        <v>0.96213070604958684</v>
      </c>
      <c r="V108" s="79">
        <f t="shared" ca="1" si="92"/>
        <v>348360.04548335925</v>
      </c>
      <c r="W108" s="79">
        <f t="shared" ca="1" si="65"/>
        <v>3011.1098919340175</v>
      </c>
      <c r="X108" s="80">
        <f t="shared" ca="1" si="66"/>
        <v>-19.242614120991735</v>
      </c>
      <c r="Y108" s="80">
        <f t="shared" ca="1" si="80"/>
        <v>-145.15001895139969</v>
      </c>
      <c r="Z108" s="80">
        <f t="shared" ca="1" si="67"/>
        <v>0</v>
      </c>
      <c r="AA108" s="80">
        <f t="shared" ca="1" si="81"/>
        <v>0</v>
      </c>
      <c r="AB108" s="81">
        <f t="shared" ca="1" si="68"/>
        <v>-1740.0242465312785</v>
      </c>
      <c r="AC108" s="79">
        <f t="shared" ca="1" si="69"/>
        <v>349466.73849568958</v>
      </c>
      <c r="AD108" s="35"/>
      <c r="AE108" s="55">
        <f t="shared" ca="1" si="93"/>
        <v>5.2769551998932407E-4</v>
      </c>
      <c r="AF108" s="78">
        <f t="shared" ca="1" si="94"/>
        <v>0.96213070604958684</v>
      </c>
      <c r="AG108" s="21"/>
      <c r="AH108" s="21"/>
      <c r="AK108" s="66"/>
      <c r="AL108" s="66"/>
      <c r="AM108" s="66"/>
      <c r="AN108" s="66"/>
      <c r="AR108" s="69">
        <f t="shared" si="83"/>
        <v>9</v>
      </c>
      <c r="AS108" s="70">
        <f t="shared" si="98"/>
        <v>105</v>
      </c>
      <c r="AT108" s="71">
        <f t="shared" ca="1" si="99"/>
        <v>0.4055009351693824</v>
      </c>
      <c r="AU108" s="72">
        <f t="shared" ca="1" si="84"/>
        <v>8.6436717728521906E-3</v>
      </c>
      <c r="AV108" s="73">
        <f t="shared" ca="1" si="85"/>
        <v>1.0086436717728522</v>
      </c>
      <c r="AW108" s="74">
        <f ca="1">PRODUCT(AV$4:AV108)</f>
        <v>2.4471292635571928</v>
      </c>
      <c r="AY108" s="75">
        <f t="shared" si="100"/>
        <v>105</v>
      </c>
      <c r="AZ108" s="76">
        <f t="shared" ca="1" si="110"/>
        <v>1.0090596596129187</v>
      </c>
      <c r="BA108" s="76">
        <f t="shared" ca="1" si="110"/>
        <v>1.0090596596129187</v>
      </c>
      <c r="BB108" s="76">
        <f t="shared" ca="1" si="110"/>
        <v>1.0090596596129187</v>
      </c>
      <c r="BC108" s="76">
        <f t="shared" ca="1" si="110"/>
        <v>1.0090596596129187</v>
      </c>
      <c r="BD108" s="76">
        <f t="shared" ca="1" si="110"/>
        <v>1.0090596596129187</v>
      </c>
      <c r="BE108" s="76">
        <f t="shared" ca="1" si="110"/>
        <v>1.0090596596129187</v>
      </c>
      <c r="BF108" s="76">
        <f t="shared" ca="1" si="110"/>
        <v>1.0090596596129187</v>
      </c>
      <c r="BG108" s="76">
        <f t="shared" ca="1" si="110"/>
        <v>1.0090596596129187</v>
      </c>
      <c r="BH108" s="76">
        <f t="shared" ca="1" si="110"/>
        <v>1.0090596596129187</v>
      </c>
      <c r="BI108" s="76">
        <f t="shared" ca="1" si="110"/>
        <v>1.0090596596129187</v>
      </c>
      <c r="BJ108" s="76">
        <f t="shared" ca="1" si="110"/>
        <v>1.0090596596129187</v>
      </c>
      <c r="BK108" s="76">
        <f t="shared" ca="1" si="110"/>
        <v>1.0090596596129187</v>
      </c>
      <c r="BL108" s="76">
        <f t="shared" ca="1" si="108"/>
        <v>0.11430000000000118</v>
      </c>
      <c r="BM108" s="77">
        <f t="shared" ca="1" si="109"/>
        <v>80411.98644222095</v>
      </c>
      <c r="BN108" s="21"/>
      <c r="BO108" s="70">
        <f t="shared" si="101"/>
        <v>105</v>
      </c>
      <c r="BP108" s="171">
        <f t="shared" ca="1" si="102"/>
        <v>0.10880000000000001</v>
      </c>
      <c r="BQ108" s="172">
        <f t="shared" ca="1" si="87"/>
        <v>8.6436717728521906E-3</v>
      </c>
      <c r="BR108" s="172">
        <f t="shared" ca="1" si="104"/>
        <v>0.40864208315108846</v>
      </c>
    </row>
    <row r="109" spans="5:70">
      <c r="E109">
        <f t="shared" si="88"/>
        <v>106</v>
      </c>
      <c r="F109" s="64">
        <f t="shared" si="89"/>
        <v>48.750000000000249</v>
      </c>
      <c r="G109" s="55">
        <f t="shared" si="71"/>
        <v>5.2769551998932407E-4</v>
      </c>
      <c r="H109" s="78">
        <f t="shared" si="103"/>
        <v>0.96187553003091464</v>
      </c>
      <c r="I109" s="79">
        <f t="shared" ca="1" si="72"/>
        <v>349297.86200627859</v>
      </c>
      <c r="J109" s="79">
        <f t="shared" ca="1" si="73"/>
        <v>3019.2160701412899</v>
      </c>
      <c r="K109" s="80">
        <f t="shared" ca="1" si="74"/>
        <v>-19.237510600618293</v>
      </c>
      <c r="L109" s="80">
        <f t="shared" ca="1" si="75"/>
        <v>-145.54077583594943</v>
      </c>
      <c r="M109" s="80">
        <f t="shared" ca="1" si="76"/>
        <v>0</v>
      </c>
      <c r="N109" s="80">
        <f t="shared" ca="1" si="77"/>
        <v>0</v>
      </c>
      <c r="O109" s="81">
        <f t="shared" ca="1" si="63"/>
        <v>-1739.1060435317113</v>
      </c>
      <c r="P109" s="79">
        <f t="shared" ca="1" si="64"/>
        <v>350413.19374645164</v>
      </c>
      <c r="Q109" s="35"/>
      <c r="R109">
        <f t="shared" ca="1" si="78"/>
        <v>106</v>
      </c>
      <c r="S109" s="78">
        <f t="shared" ca="1" si="90"/>
        <v>48.750000000000249</v>
      </c>
      <c r="T109" s="55">
        <f t="shared" ca="1" si="79"/>
        <v>5.2769551998932407E-4</v>
      </c>
      <c r="U109" s="78">
        <f t="shared" ca="1" si="91"/>
        <v>0.96162299398636031</v>
      </c>
      <c r="V109" s="79">
        <f t="shared" ca="1" si="92"/>
        <v>349282.32646340015</v>
      </c>
      <c r="W109" s="79">
        <f t="shared" ca="1" si="65"/>
        <v>3019.0817860078355</v>
      </c>
      <c r="X109" s="80">
        <f t="shared" ca="1" si="66"/>
        <v>-19.232459879727205</v>
      </c>
      <c r="Y109" s="80">
        <f t="shared" ca="1" si="80"/>
        <v>-145.53430269308342</v>
      </c>
      <c r="Z109" s="80">
        <f t="shared" ca="1" si="67"/>
        <v>0</v>
      </c>
      <c r="AA109" s="80">
        <f t="shared" ca="1" si="81"/>
        <v>0</v>
      </c>
      <c r="AB109" s="81">
        <f t="shared" ca="1" si="68"/>
        <v>-1739.1060435317113</v>
      </c>
      <c r="AC109" s="79">
        <f t="shared" ca="1" si="69"/>
        <v>350397.53544330347</v>
      </c>
      <c r="AD109" s="35"/>
      <c r="AE109" s="55">
        <f t="shared" ca="1" si="93"/>
        <v>5.2769551998932407E-4</v>
      </c>
      <c r="AF109" s="78">
        <f t="shared" ca="1" si="94"/>
        <v>0.96162299398636031</v>
      </c>
      <c r="AG109" s="21"/>
      <c r="AH109" s="21"/>
      <c r="AK109" s="66"/>
      <c r="AL109" s="66"/>
      <c r="AM109" s="66"/>
      <c r="AN109" s="66"/>
      <c r="AR109" s="69">
        <f t="shared" si="83"/>
        <v>9</v>
      </c>
      <c r="AS109" s="70">
        <f t="shared" si="98"/>
        <v>106</v>
      </c>
      <c r="AT109" s="71">
        <f t="shared" ca="1" si="99"/>
        <v>0.40199591818219366</v>
      </c>
      <c r="AU109" s="72">
        <f t="shared" ca="1" si="84"/>
        <v>8.6436717728521906E-3</v>
      </c>
      <c r="AV109" s="73">
        <f t="shared" ca="1" si="85"/>
        <v>1.0086436717728522</v>
      </c>
      <c r="AW109" s="74">
        <f ca="1">PRODUCT(AV$4:AV109)</f>
        <v>2.4682814456971229</v>
      </c>
      <c r="AY109" s="75">
        <f t="shared" si="100"/>
        <v>106</v>
      </c>
      <c r="AZ109" s="76">
        <f t="shared" ca="1" si="110"/>
        <v>1.0090596596129187</v>
      </c>
      <c r="BA109" s="76">
        <f t="shared" ca="1" si="110"/>
        <v>1.0090596596129187</v>
      </c>
      <c r="BB109" s="76">
        <f t="shared" ca="1" si="110"/>
        <v>1.0090596596129187</v>
      </c>
      <c r="BC109" s="76">
        <f t="shared" ca="1" si="110"/>
        <v>1.0090596596129187</v>
      </c>
      <c r="BD109" s="76">
        <f t="shared" ca="1" si="110"/>
        <v>1.0090596596129187</v>
      </c>
      <c r="BE109" s="76">
        <f t="shared" ca="1" si="110"/>
        <v>1.0090596596129187</v>
      </c>
      <c r="BF109" s="76">
        <f t="shared" ca="1" si="110"/>
        <v>1.0090596596129187</v>
      </c>
      <c r="BG109" s="76">
        <f t="shared" ca="1" si="110"/>
        <v>1.0090596596129187</v>
      </c>
      <c r="BH109" s="76">
        <f t="shared" ca="1" si="110"/>
        <v>1.0090596596129187</v>
      </c>
      <c r="BI109" s="76">
        <f t="shared" ca="1" si="110"/>
        <v>1.0090596596129187</v>
      </c>
      <c r="BJ109" s="76">
        <f t="shared" ca="1" si="110"/>
        <v>1.0090596596129187</v>
      </c>
      <c r="BK109" s="76">
        <f t="shared" ca="1" si="110"/>
        <v>1.0090596596129187</v>
      </c>
      <c r="BL109" s="76">
        <f t="shared" ca="1" si="108"/>
        <v>0.11430000000000118</v>
      </c>
      <c r="BM109" s="77">
        <f t="shared" ca="1" si="109"/>
        <v>89603.076492566906</v>
      </c>
      <c r="BN109" s="21"/>
      <c r="BO109" s="70">
        <f t="shared" si="101"/>
        <v>106</v>
      </c>
      <c r="BP109" s="171">
        <f t="shared" ca="1" si="102"/>
        <v>0.10880000000000001</v>
      </c>
      <c r="BQ109" s="172">
        <f t="shared" ca="1" si="87"/>
        <v>8.6436717728521906E-3</v>
      </c>
      <c r="BR109" s="172">
        <f t="shared" ca="1" si="104"/>
        <v>0.40514018437535509</v>
      </c>
    </row>
    <row r="110" spans="5:70">
      <c r="E110">
        <f t="shared" si="88"/>
        <v>107</v>
      </c>
      <c r="F110" s="64">
        <f t="shared" si="89"/>
        <v>48.833333333333584</v>
      </c>
      <c r="G110" s="55">
        <f t="shared" si="71"/>
        <v>5.2769551998932407E-4</v>
      </c>
      <c r="H110" s="78">
        <f t="shared" si="103"/>
        <v>0.96136795262292996</v>
      </c>
      <c r="I110" s="79">
        <f t="shared" ca="1" si="72"/>
        <v>350228.28227396647</v>
      </c>
      <c r="J110" s="79">
        <f t="shared" ca="1" si="73"/>
        <v>3027.2583175459931</v>
      </c>
      <c r="K110" s="80">
        <f t="shared" ca="1" si="74"/>
        <v>-19.227359052458599</v>
      </c>
      <c r="L110" s="80">
        <f t="shared" ca="1" si="75"/>
        <v>-145.92845094748603</v>
      </c>
      <c r="M110" s="80">
        <f t="shared" ca="1" si="76"/>
        <v>0</v>
      </c>
      <c r="N110" s="80">
        <f t="shared" ca="1" si="77"/>
        <v>0</v>
      </c>
      <c r="O110" s="81">
        <f t="shared" ca="1" si="63"/>
        <v>-1738.1883250637532</v>
      </c>
      <c r="P110" s="79">
        <f t="shared" ca="1" si="64"/>
        <v>351352.19645644876</v>
      </c>
      <c r="Q110" s="35"/>
      <c r="R110">
        <f t="shared" ca="1" si="78"/>
        <v>107</v>
      </c>
      <c r="S110" s="78">
        <f t="shared" ca="1" si="90"/>
        <v>48.833333333333584</v>
      </c>
      <c r="T110" s="55">
        <f t="shared" ca="1" si="79"/>
        <v>5.2769551998932407E-4</v>
      </c>
      <c r="U110" s="78">
        <f t="shared" ca="1" si="91"/>
        <v>0.96111554984051495</v>
      </c>
      <c r="V110" s="79">
        <f t="shared" ca="1" si="92"/>
        <v>350212.63223363471</v>
      </c>
      <c r="W110" s="79">
        <f t="shared" ca="1" si="65"/>
        <v>3027.1230437341337</v>
      </c>
      <c r="X110" s="80">
        <f t="shared" ca="1" si="66"/>
        <v>-19.2223109968103</v>
      </c>
      <c r="Y110" s="80">
        <f t="shared" ca="1" si="80"/>
        <v>-145.9219300973478</v>
      </c>
      <c r="Z110" s="80">
        <f t="shared" ca="1" si="67"/>
        <v>0</v>
      </c>
      <c r="AA110" s="80">
        <f t="shared" ca="1" si="81"/>
        <v>0</v>
      </c>
      <c r="AB110" s="81">
        <f t="shared" ca="1" si="68"/>
        <v>-1738.1883250637532</v>
      </c>
      <c r="AC110" s="79">
        <f t="shared" ca="1" si="69"/>
        <v>351336.42271121097</v>
      </c>
      <c r="AD110" s="35"/>
      <c r="AE110" s="55">
        <f t="shared" ca="1" si="93"/>
        <v>5.2769551998932407E-4</v>
      </c>
      <c r="AF110" s="78">
        <f t="shared" ca="1" si="94"/>
        <v>0.96111554984051495</v>
      </c>
      <c r="AG110" s="21"/>
      <c r="AH110" s="21"/>
      <c r="AK110" s="66"/>
      <c r="AL110" s="66"/>
      <c r="AM110" s="66"/>
      <c r="AN110" s="66"/>
      <c r="AR110" s="69">
        <f t="shared" si="83"/>
        <v>9</v>
      </c>
      <c r="AS110" s="70">
        <f t="shared" si="98"/>
        <v>107</v>
      </c>
      <c r="AT110" s="71">
        <f t="shared" ca="1" si="99"/>
        <v>0.39852119741140041</v>
      </c>
      <c r="AU110" s="72">
        <f t="shared" ca="1" si="84"/>
        <v>8.6436717728521906E-3</v>
      </c>
      <c r="AV110" s="73">
        <f t="shared" ca="1" si="85"/>
        <v>1.0086436717728522</v>
      </c>
      <c r="AW110" s="74">
        <f ca="1">PRODUCT(AV$4:AV110)</f>
        <v>2.4896164603567499</v>
      </c>
      <c r="AY110" s="75">
        <f t="shared" si="100"/>
        <v>107</v>
      </c>
      <c r="AZ110" s="76">
        <f t="shared" ca="1" si="110"/>
        <v>1.0090596596129187</v>
      </c>
      <c r="BA110" s="76">
        <f t="shared" ca="1" si="110"/>
        <v>1.0090596596129187</v>
      </c>
      <c r="BB110" s="76">
        <f t="shared" ca="1" si="110"/>
        <v>1.0090596596129187</v>
      </c>
      <c r="BC110" s="76">
        <f t="shared" ca="1" si="110"/>
        <v>1.0090596596129187</v>
      </c>
      <c r="BD110" s="76">
        <f t="shared" ca="1" si="110"/>
        <v>1.0090596596129187</v>
      </c>
      <c r="BE110" s="76">
        <f t="shared" ca="1" si="110"/>
        <v>1.0090596596129187</v>
      </c>
      <c r="BF110" s="76">
        <f t="shared" ca="1" si="110"/>
        <v>1.0090596596129187</v>
      </c>
      <c r="BG110" s="76">
        <f t="shared" ca="1" si="110"/>
        <v>1.0090596596129187</v>
      </c>
      <c r="BH110" s="76">
        <f t="shared" ca="1" si="110"/>
        <v>1.0090596596129187</v>
      </c>
      <c r="BI110" s="76">
        <f t="shared" ca="1" si="110"/>
        <v>1.0090596596129187</v>
      </c>
      <c r="BJ110" s="76">
        <f t="shared" ca="1" si="110"/>
        <v>1.0090596596129187</v>
      </c>
      <c r="BK110" s="76">
        <f t="shared" ca="1" si="110"/>
        <v>1.0090596596129187</v>
      </c>
      <c r="BL110" s="76">
        <f t="shared" ca="1" si="108"/>
        <v>0.11430000000000118</v>
      </c>
      <c r="BM110" s="77">
        <f t="shared" ca="1" si="109"/>
        <v>99844.708135667403</v>
      </c>
      <c r="BN110" s="21"/>
      <c r="BO110" s="70">
        <f t="shared" si="101"/>
        <v>107</v>
      </c>
      <c r="BP110" s="171">
        <f t="shared" ca="1" si="102"/>
        <v>0.10880000000000001</v>
      </c>
      <c r="BQ110" s="172">
        <f t="shared" ca="1" si="87"/>
        <v>8.6436717728521906E-3</v>
      </c>
      <c r="BR110" s="172">
        <f t="shared" ca="1" si="104"/>
        <v>0.40166829546777066</v>
      </c>
    </row>
    <row r="111" spans="5:70">
      <c r="E111">
        <f t="shared" si="88"/>
        <v>108</v>
      </c>
      <c r="F111" s="64">
        <f t="shared" si="89"/>
        <v>48.91666666666692</v>
      </c>
      <c r="G111" s="55">
        <f t="shared" si="71"/>
        <v>5.2769551998932407E-4</v>
      </c>
      <c r="H111" s="78">
        <f t="shared" si="103"/>
        <v>0.9608606430612695</v>
      </c>
      <c r="I111" s="79">
        <f t="shared" ca="1" si="72"/>
        <v>351166.78947644029</v>
      </c>
      <c r="J111" s="79">
        <f t="shared" ca="1" si="73"/>
        <v>3035.3704657606345</v>
      </c>
      <c r="K111" s="80">
        <f t="shared" ca="1" si="74"/>
        <v>-19.217212861225391</v>
      </c>
      <c r="L111" s="80">
        <f t="shared" ca="1" si="75"/>
        <v>-146.31949561518346</v>
      </c>
      <c r="M111" s="80">
        <f t="shared" ca="1" si="76"/>
        <v>0</v>
      </c>
      <c r="N111" s="80">
        <f t="shared" ca="1" si="77"/>
        <v>0</v>
      </c>
      <c r="O111" s="81">
        <f t="shared" ca="1" si="63"/>
        <v>-1737.2710908717193</v>
      </c>
      <c r="P111" s="79">
        <f t="shared" ca="1" si="64"/>
        <v>352299.35214285279</v>
      </c>
      <c r="Q111" s="35"/>
      <c r="R111">
        <f t="shared" ca="1" si="78"/>
        <v>108</v>
      </c>
      <c r="S111" s="78">
        <f t="shared" ca="1" si="90"/>
        <v>48.91666666666692</v>
      </c>
      <c r="T111" s="55">
        <f t="shared" ca="1" si="79"/>
        <v>5.2769551998932407E-4</v>
      </c>
      <c r="U111" s="78">
        <f t="shared" ca="1" si="91"/>
        <v>0.96060837347067207</v>
      </c>
      <c r="V111" s="79">
        <f t="shared" ca="1" si="92"/>
        <v>351151.02405493718</v>
      </c>
      <c r="W111" s="79">
        <f t="shared" ca="1" si="65"/>
        <v>3035.2341946318011</v>
      </c>
      <c r="X111" s="80">
        <f t="shared" ca="1" si="66"/>
        <v>-19.212167469413441</v>
      </c>
      <c r="Y111" s="80">
        <f t="shared" ca="1" si="80"/>
        <v>-146.31292668955717</v>
      </c>
      <c r="Z111" s="80">
        <f t="shared" ca="1" si="67"/>
        <v>0</v>
      </c>
      <c r="AA111" s="80">
        <f t="shared" ca="1" si="81"/>
        <v>0</v>
      </c>
      <c r="AB111" s="81">
        <f t="shared" ca="1" si="68"/>
        <v>-1737.2710908717193</v>
      </c>
      <c r="AC111" s="79">
        <f t="shared" ca="1" si="69"/>
        <v>352283.46206453827</v>
      </c>
      <c r="AD111" s="35"/>
      <c r="AE111" s="55">
        <f t="shared" ca="1" si="93"/>
        <v>5.2769551998932407E-4</v>
      </c>
      <c r="AF111" s="78">
        <f t="shared" ca="1" si="94"/>
        <v>0.96060837347067207</v>
      </c>
      <c r="AG111" s="21"/>
      <c r="AH111" s="21"/>
      <c r="AK111" s="66"/>
      <c r="AL111" s="66"/>
      <c r="AM111" s="66"/>
      <c r="AN111" s="66"/>
      <c r="AR111" s="69">
        <f t="shared" si="83"/>
        <v>9</v>
      </c>
      <c r="AS111" s="70">
        <f t="shared" si="98"/>
        <v>108</v>
      </c>
      <c r="AT111" s="71">
        <f t="shared" ca="1" si="99"/>
        <v>0.39507651098645225</v>
      </c>
      <c r="AU111" s="72">
        <f t="shared" ca="1" si="84"/>
        <v>8.6436717728521906E-3</v>
      </c>
      <c r="AV111" s="73">
        <f t="shared" ca="1" si="85"/>
        <v>1.0086436717728522</v>
      </c>
      <c r="AW111" s="74">
        <f ca="1">PRODUCT(AV$4:AV111)</f>
        <v>2.5111358878803638</v>
      </c>
      <c r="AY111" s="75">
        <f t="shared" si="100"/>
        <v>108</v>
      </c>
      <c r="AZ111" s="76">
        <f t="shared" ca="1" si="110"/>
        <v>1.0090596596129187</v>
      </c>
      <c r="BA111" s="76">
        <f t="shared" ca="1" si="110"/>
        <v>1.0090596596129187</v>
      </c>
      <c r="BB111" s="76">
        <f t="shared" ca="1" si="110"/>
        <v>1.0090596596129187</v>
      </c>
      <c r="BC111" s="76">
        <f t="shared" ca="1" si="110"/>
        <v>1.0090596596129187</v>
      </c>
      <c r="BD111" s="76">
        <f t="shared" ca="1" si="110"/>
        <v>1.0090596596129187</v>
      </c>
      <c r="BE111" s="76">
        <f t="shared" ca="1" si="110"/>
        <v>1.0090596596129187</v>
      </c>
      <c r="BF111" s="76">
        <f t="shared" ca="1" si="110"/>
        <v>1.0090596596129187</v>
      </c>
      <c r="BG111" s="76">
        <f t="shared" ca="1" si="110"/>
        <v>1.0090596596129187</v>
      </c>
      <c r="BH111" s="76">
        <f t="shared" ca="1" si="110"/>
        <v>1.0090596596129187</v>
      </c>
      <c r="BI111" s="76">
        <f t="shared" ca="1" si="110"/>
        <v>1.0090596596129187</v>
      </c>
      <c r="BJ111" s="76">
        <f t="shared" ca="1" si="110"/>
        <v>1.0090596596129187</v>
      </c>
      <c r="BK111" s="76">
        <f t="shared" ca="1" si="110"/>
        <v>1.0090596596129187</v>
      </c>
      <c r="BL111" s="76">
        <f t="shared" ca="1" si="108"/>
        <v>0.11430000000000118</v>
      </c>
      <c r="BM111" s="77">
        <f t="shared" ca="1" si="109"/>
        <v>111256.9582755743</v>
      </c>
      <c r="BN111" s="21"/>
      <c r="BO111" s="70">
        <f t="shared" si="101"/>
        <v>108</v>
      </c>
      <c r="BP111" s="171">
        <f t="shared" ca="1" si="102"/>
        <v>0.10880000000000001</v>
      </c>
      <c r="BQ111" s="172">
        <f t="shared" ca="1" si="87"/>
        <v>8.6436717728521906E-3</v>
      </c>
      <c r="BR111" s="172">
        <f t="shared" ca="1" si="104"/>
        <v>0.39822615925579996</v>
      </c>
    </row>
    <row r="112" spans="5:70">
      <c r="E112">
        <f t="shared" si="88"/>
        <v>109</v>
      </c>
      <c r="F112" s="64">
        <f t="shared" si="89"/>
        <v>49.000000000000256</v>
      </c>
      <c r="G112" s="55">
        <f t="shared" si="71"/>
        <v>5.2769551998932407E-4</v>
      </c>
      <c r="H112" s="78">
        <f t="shared" si="103"/>
        <v>0.96035360120459201</v>
      </c>
      <c r="I112" s="79">
        <f t="shared" ca="1" si="72"/>
        <v>352113.44535303186</v>
      </c>
      <c r="J112" s="79">
        <f t="shared" ca="1" si="73"/>
        <v>3043.5530484397336</v>
      </c>
      <c r="K112" s="80">
        <f t="shared" ca="1" si="74"/>
        <v>-19.20707202409184</v>
      </c>
      <c r="L112" s="80">
        <f t="shared" ca="1" si="75"/>
        <v>-146.71393556376327</v>
      </c>
      <c r="M112" s="80">
        <f t="shared" ca="1" si="76"/>
        <v>-2640.8508401477388</v>
      </c>
      <c r="N112" s="80">
        <f t="shared" ca="1" si="77"/>
        <v>0</v>
      </c>
      <c r="O112" s="81">
        <f t="shared" ca="1" si="63"/>
        <v>-1736.3543407000595</v>
      </c>
      <c r="P112" s="79">
        <f t="shared" ca="1" si="64"/>
        <v>350613.87221303588</v>
      </c>
      <c r="Q112" s="35"/>
      <c r="R112">
        <f t="shared" ca="1" si="78"/>
        <v>109</v>
      </c>
      <c r="S112" s="78">
        <f t="shared" ca="1" si="90"/>
        <v>49.000000000000256</v>
      </c>
      <c r="T112" s="55">
        <f t="shared" ca="1" si="79"/>
        <v>5.2769551998932407E-4</v>
      </c>
      <c r="U112" s="78">
        <f t="shared" ca="1" si="91"/>
        <v>0.96010146473552738</v>
      </c>
      <c r="V112" s="79">
        <f t="shared" ca="1" si="92"/>
        <v>352097.5636598405</v>
      </c>
      <c r="W112" s="79">
        <f t="shared" ca="1" si="65"/>
        <v>3043.4157722965906</v>
      </c>
      <c r="X112" s="80">
        <f t="shared" ca="1" si="66"/>
        <v>-19.202029294710549</v>
      </c>
      <c r="Y112" s="80">
        <f t="shared" ca="1" si="80"/>
        <v>-146.70731819160022</v>
      </c>
      <c r="Z112" s="80">
        <f t="shared" ca="1" si="67"/>
        <v>-2640.7317274488037</v>
      </c>
      <c r="AA112" s="80">
        <f t="shared" ca="1" si="81"/>
        <v>0</v>
      </c>
      <c r="AB112" s="81">
        <f t="shared" ca="1" si="68"/>
        <v>-1736.3543407000595</v>
      </c>
      <c r="AC112" s="79">
        <f t="shared" ca="1" si="69"/>
        <v>350597.98401650193</v>
      </c>
      <c r="AD112" s="35"/>
      <c r="AE112" s="55">
        <f t="shared" ca="1" si="93"/>
        <v>5.2769551998932407E-4</v>
      </c>
      <c r="AF112" s="78">
        <f t="shared" ca="1" si="94"/>
        <v>0.96010146473552738</v>
      </c>
      <c r="AG112" s="21"/>
      <c r="AH112" s="21"/>
      <c r="AK112" s="66"/>
      <c r="AL112" s="66"/>
      <c r="AM112" s="66"/>
      <c r="AN112" s="66"/>
      <c r="AR112" s="69">
        <f t="shared" si="83"/>
        <v>10</v>
      </c>
      <c r="AS112" s="70">
        <f t="shared" si="98"/>
        <v>109</v>
      </c>
      <c r="AT112" s="71">
        <f t="shared" ca="1" si="99"/>
        <v>0.39166159930032174</v>
      </c>
      <c r="AU112" s="72">
        <f t="shared" ca="1" si="84"/>
        <v>8.6436717728521906E-3</v>
      </c>
      <c r="AV112" s="73">
        <f t="shared" ca="1" si="85"/>
        <v>1.0086436717728522</v>
      </c>
      <c r="AW112" s="74">
        <f ca="1">PRODUCT(AV$4:AV112)</f>
        <v>2.5328413222722315</v>
      </c>
      <c r="AY112" s="75">
        <f t="shared" si="100"/>
        <v>109</v>
      </c>
      <c r="AZ112" s="76">
        <f t="shared" ca="1" si="110"/>
        <v>1.0090596596129187</v>
      </c>
      <c r="BA112" s="76">
        <f t="shared" ca="1" si="110"/>
        <v>1.0090596596129187</v>
      </c>
      <c r="BB112" s="76">
        <f t="shared" ca="1" si="110"/>
        <v>1.0090596596129187</v>
      </c>
      <c r="BC112" s="76">
        <f t="shared" ca="1" si="110"/>
        <v>1.0090596596129187</v>
      </c>
      <c r="BD112" s="76">
        <f t="shared" ca="1" si="110"/>
        <v>1.0090596596129187</v>
      </c>
      <c r="BE112" s="76">
        <f t="shared" ca="1" si="110"/>
        <v>1.0090596596129187</v>
      </c>
      <c r="BF112" s="76">
        <f t="shared" ca="1" si="110"/>
        <v>1.0090596596129187</v>
      </c>
      <c r="BG112" s="76">
        <f t="shared" ca="1" si="110"/>
        <v>1.0090596596129187</v>
      </c>
      <c r="BH112" s="76">
        <f t="shared" ca="1" si="110"/>
        <v>1.0090596596129187</v>
      </c>
      <c r="BI112" s="76">
        <f t="shared" ca="1" si="110"/>
        <v>1.0090596596129187</v>
      </c>
      <c r="BJ112" s="76">
        <f t="shared" ca="1" si="110"/>
        <v>1.0090596596129187</v>
      </c>
      <c r="BK112" s="76">
        <f t="shared" ca="1" si="110"/>
        <v>1.0090596596129187</v>
      </c>
      <c r="BL112" s="76">
        <f t="shared" ca="1" si="108"/>
        <v>0.11430000000000118</v>
      </c>
      <c r="BM112" s="77">
        <f t="shared" ca="1" si="109"/>
        <v>123973.62860647257</v>
      </c>
      <c r="BN112" s="21"/>
      <c r="BO112" s="70">
        <f t="shared" si="101"/>
        <v>109</v>
      </c>
      <c r="BP112" s="171">
        <f t="shared" ca="1" si="102"/>
        <v>0.10880000000000001</v>
      </c>
      <c r="BQ112" s="172">
        <f t="shared" ca="1" si="87"/>
        <v>8.6436717728521906E-3</v>
      </c>
      <c r="BR112" s="172">
        <f t="shared" ca="1" si="104"/>
        <v>0.39481352077077325</v>
      </c>
    </row>
    <row r="113" spans="5:70">
      <c r="E113">
        <f t="shared" si="88"/>
        <v>110</v>
      </c>
      <c r="F113" s="64">
        <f t="shared" si="89"/>
        <v>49.083333333333591</v>
      </c>
      <c r="G113" s="55">
        <f t="shared" si="71"/>
        <v>5.2769551998932407E-4</v>
      </c>
      <c r="H113" s="78">
        <f t="shared" si="103"/>
        <v>0.9598468269116307</v>
      </c>
      <c r="I113" s="79">
        <f t="shared" ca="1" si="72"/>
        <v>350428.85484342295</v>
      </c>
      <c r="J113" s="79">
        <f t="shared" ca="1" si="73"/>
        <v>3028.9920010030128</v>
      </c>
      <c r="K113" s="80">
        <f t="shared" ca="1" si="74"/>
        <v>-19.196936538232613</v>
      </c>
      <c r="L113" s="80">
        <f t="shared" ca="1" si="75"/>
        <v>-146.01202285142622</v>
      </c>
      <c r="M113" s="80">
        <f t="shared" ca="1" si="76"/>
        <v>0</v>
      </c>
      <c r="N113" s="80">
        <f t="shared" ca="1" si="77"/>
        <v>0</v>
      </c>
      <c r="O113" s="81">
        <f t="shared" ca="1" si="63"/>
        <v>-1735.4380742933581</v>
      </c>
      <c r="P113" s="79">
        <f t="shared" ca="1" si="64"/>
        <v>351557.19981074292</v>
      </c>
      <c r="Q113" s="35"/>
      <c r="R113">
        <f t="shared" ca="1" si="78"/>
        <v>110</v>
      </c>
      <c r="S113" s="78">
        <f t="shared" ca="1" si="90"/>
        <v>49.083333333333591</v>
      </c>
      <c r="T113" s="55">
        <f t="shared" ca="1" si="79"/>
        <v>5.2769551998932407E-4</v>
      </c>
      <c r="U113" s="78">
        <f t="shared" ca="1" si="91"/>
        <v>0.95959482349385128</v>
      </c>
      <c r="V113" s="79">
        <f t="shared" ca="1" si="92"/>
        <v>350412.97503101913</v>
      </c>
      <c r="W113" s="79">
        <f t="shared" ca="1" si="65"/>
        <v>3028.8547411167797</v>
      </c>
      <c r="X113" s="80">
        <f t="shared" ca="1" si="66"/>
        <v>-19.191896469877026</v>
      </c>
      <c r="Y113" s="80">
        <f t="shared" ca="1" si="80"/>
        <v>-146.00540626292465</v>
      </c>
      <c r="Z113" s="80">
        <f t="shared" ca="1" si="67"/>
        <v>0</v>
      </c>
      <c r="AA113" s="80">
        <f t="shared" ca="1" si="81"/>
        <v>0</v>
      </c>
      <c r="AB113" s="81">
        <f t="shared" ca="1" si="68"/>
        <v>-1735.4380742933581</v>
      </c>
      <c r="AC113" s="79">
        <f t="shared" ca="1" si="69"/>
        <v>351541.19439510972</v>
      </c>
      <c r="AD113" s="35"/>
      <c r="AE113" s="55">
        <f t="shared" ca="1" si="93"/>
        <v>5.2769551998932407E-4</v>
      </c>
      <c r="AF113" s="78">
        <f t="shared" ca="1" si="94"/>
        <v>0.95959482349385128</v>
      </c>
      <c r="AG113" s="21"/>
      <c r="AH113" s="21"/>
      <c r="AK113" s="66"/>
      <c r="AL113" s="66"/>
      <c r="AM113" s="66"/>
      <c r="AN113" s="66"/>
      <c r="AR113" s="69">
        <f t="shared" si="83"/>
        <v>10</v>
      </c>
      <c r="AS113" s="70">
        <f t="shared" si="98"/>
        <v>110</v>
      </c>
      <c r="AT113" s="71">
        <f t="shared" ca="1" si="99"/>
        <v>0.38827620498993942</v>
      </c>
      <c r="AU113" s="72">
        <f t="shared" ca="1" si="84"/>
        <v>8.6436717728521906E-3</v>
      </c>
      <c r="AV113" s="73">
        <f t="shared" ca="1" si="85"/>
        <v>1.0086436717728522</v>
      </c>
      <c r="AW113" s="74">
        <f ca="1">PRODUCT(AV$4:AV113)</f>
        <v>2.5547343713146695</v>
      </c>
      <c r="AY113" s="75">
        <f t="shared" si="100"/>
        <v>110</v>
      </c>
      <c r="AZ113" s="76">
        <f t="shared" ca="1" si="110"/>
        <v>1.0090596596129187</v>
      </c>
      <c r="BA113" s="76">
        <f t="shared" ca="1" si="110"/>
        <v>1.0090596596129187</v>
      </c>
      <c r="BB113" s="76">
        <f t="shared" ca="1" si="110"/>
        <v>1.0090596596129187</v>
      </c>
      <c r="BC113" s="76">
        <f t="shared" ca="1" si="110"/>
        <v>1.0090596596129187</v>
      </c>
      <c r="BD113" s="76">
        <f t="shared" ca="1" si="110"/>
        <v>1.0090596596129187</v>
      </c>
      <c r="BE113" s="76">
        <f t="shared" ca="1" si="110"/>
        <v>1.0090596596129187</v>
      </c>
      <c r="BF113" s="76">
        <f t="shared" ca="1" si="110"/>
        <v>1.0090596596129187</v>
      </c>
      <c r="BG113" s="76">
        <f t="shared" ca="1" si="110"/>
        <v>1.0090596596129187</v>
      </c>
      <c r="BH113" s="76">
        <f t="shared" ca="1" si="110"/>
        <v>1.0090596596129187</v>
      </c>
      <c r="BI113" s="76">
        <f t="shared" ca="1" si="110"/>
        <v>1.0090596596129187</v>
      </c>
      <c r="BJ113" s="76">
        <f t="shared" ca="1" si="110"/>
        <v>1.0090596596129187</v>
      </c>
      <c r="BK113" s="76">
        <f t="shared" ca="1" si="110"/>
        <v>1.0090596596129187</v>
      </c>
      <c r="BL113" s="76">
        <f t="shared" ca="1" si="108"/>
        <v>0.11430000000000118</v>
      </c>
      <c r="BM113" s="77">
        <f t="shared" ca="1" si="109"/>
        <v>138143.81435619254</v>
      </c>
      <c r="BN113" s="21"/>
      <c r="BO113" s="70">
        <f t="shared" si="101"/>
        <v>110</v>
      </c>
      <c r="BP113" s="171">
        <f t="shared" ca="1" si="102"/>
        <v>0.10880000000000001</v>
      </c>
      <c r="BQ113" s="172">
        <f t="shared" ca="1" si="87"/>
        <v>8.6436717728521906E-3</v>
      </c>
      <c r="BR113" s="172">
        <f t="shared" ca="1" si="104"/>
        <v>0.391430127229</v>
      </c>
    </row>
    <row r="114" spans="5:70">
      <c r="E114">
        <f t="shared" si="88"/>
        <v>111</v>
      </c>
      <c r="F114" s="64">
        <f t="shared" si="89"/>
        <v>49.166666666666927</v>
      </c>
      <c r="G114" s="55">
        <f t="shared" si="71"/>
        <v>5.2769551998932407E-4</v>
      </c>
      <c r="H114" s="78">
        <f t="shared" si="103"/>
        <v>0.95934032004119352</v>
      </c>
      <c r="I114" s="79">
        <f t="shared" ca="1" si="72"/>
        <v>351371.68465138279</v>
      </c>
      <c r="J114" s="79">
        <f t="shared" ca="1" si="73"/>
        <v>3037.1415124006789</v>
      </c>
      <c r="K114" s="80">
        <f t="shared" ca="1" si="74"/>
        <v>-19.186806400823869</v>
      </c>
      <c r="L114" s="80">
        <f t="shared" ca="1" si="75"/>
        <v>-146.40486860474283</v>
      </c>
      <c r="M114" s="80">
        <f t="shared" ca="1" si="76"/>
        <v>0</v>
      </c>
      <c r="N114" s="80">
        <f t="shared" ca="1" si="77"/>
        <v>0</v>
      </c>
      <c r="O114" s="81">
        <f t="shared" ca="1" si="63"/>
        <v>-1734.5222913963344</v>
      </c>
      <c r="P114" s="79">
        <f t="shared" ca="1" si="64"/>
        <v>352508.7121973816</v>
      </c>
      <c r="Q114" s="35"/>
      <c r="R114">
        <f t="shared" ca="1" si="78"/>
        <v>111</v>
      </c>
      <c r="S114" s="78">
        <f t="shared" ca="1" si="90"/>
        <v>49.166666666666927</v>
      </c>
      <c r="T114" s="55">
        <f t="shared" ca="1" si="79"/>
        <v>5.2769551998932407E-4</v>
      </c>
      <c r="U114" s="78">
        <f t="shared" ca="1" si="91"/>
        <v>0.95908844960448858</v>
      </c>
      <c r="V114" s="79">
        <f t="shared" ca="1" si="92"/>
        <v>351355.68768173573</v>
      </c>
      <c r="W114" s="79">
        <f t="shared" ca="1" si="65"/>
        <v>3037.0032398456892</v>
      </c>
      <c r="X114" s="80">
        <f t="shared" ca="1" si="66"/>
        <v>-19.181768992089772</v>
      </c>
      <c r="Y114" s="80">
        <f t="shared" ca="1" si="80"/>
        <v>-146.39820320072323</v>
      </c>
      <c r="Z114" s="80">
        <f t="shared" ca="1" si="67"/>
        <v>0</v>
      </c>
      <c r="AA114" s="80">
        <f t="shared" ca="1" si="81"/>
        <v>0</v>
      </c>
      <c r="AB114" s="81">
        <f t="shared" ca="1" si="68"/>
        <v>-1734.5222913963344</v>
      </c>
      <c r="AC114" s="79">
        <f t="shared" ca="1" si="69"/>
        <v>352492.58865799225</v>
      </c>
      <c r="AD114" s="35"/>
      <c r="AE114" s="55">
        <f t="shared" ca="1" si="93"/>
        <v>5.2769551998932407E-4</v>
      </c>
      <c r="AF114" s="78">
        <f t="shared" ca="1" si="94"/>
        <v>0.95908844960448858</v>
      </c>
      <c r="AG114" s="21"/>
      <c r="AH114" s="21"/>
      <c r="AK114" s="66"/>
      <c r="AL114" s="66"/>
      <c r="AM114" s="66"/>
      <c r="AN114" s="66"/>
      <c r="AR114" s="69">
        <f t="shared" si="83"/>
        <v>10</v>
      </c>
      <c r="AS114" s="70">
        <f t="shared" si="98"/>
        <v>111</v>
      </c>
      <c r="AT114" s="71">
        <f t="shared" ca="1" si="99"/>
        <v>0.3849200729167977</v>
      </c>
      <c r="AU114" s="72">
        <f t="shared" ca="1" si="84"/>
        <v>8.6436717728521906E-3</v>
      </c>
      <c r="AV114" s="73">
        <f t="shared" ca="1" si="85"/>
        <v>1.0086436717728522</v>
      </c>
      <c r="AW114" s="74">
        <f ca="1">PRODUCT(AV$4:AV114)</f>
        <v>2.5768166566871376</v>
      </c>
      <c r="AY114" s="75">
        <f t="shared" si="100"/>
        <v>111</v>
      </c>
      <c r="AZ114" s="76">
        <f t="shared" ca="1" si="110"/>
        <v>1.0090596596129187</v>
      </c>
      <c r="BA114" s="76">
        <f t="shared" ca="1" si="110"/>
        <v>1.0090596596129187</v>
      </c>
      <c r="BB114" s="76">
        <f t="shared" ca="1" si="110"/>
        <v>1.0090596596129187</v>
      </c>
      <c r="BC114" s="76">
        <f t="shared" ca="1" si="110"/>
        <v>1.0090596596129187</v>
      </c>
      <c r="BD114" s="76">
        <f t="shared" ca="1" si="110"/>
        <v>1.0090596596129187</v>
      </c>
      <c r="BE114" s="76">
        <f t="shared" ca="1" si="110"/>
        <v>1.0090596596129187</v>
      </c>
      <c r="BF114" s="76">
        <f t="shared" ca="1" si="110"/>
        <v>1.0090596596129187</v>
      </c>
      <c r="BG114" s="76">
        <f t="shared" ca="1" si="110"/>
        <v>1.0090596596129187</v>
      </c>
      <c r="BH114" s="76">
        <f t="shared" ca="1" si="110"/>
        <v>1.0090596596129187</v>
      </c>
      <c r="BI114" s="76">
        <f t="shared" ca="1" si="110"/>
        <v>1.0090596596129187</v>
      </c>
      <c r="BJ114" s="76">
        <f t="shared" ca="1" si="110"/>
        <v>1.0090596596129187</v>
      </c>
      <c r="BK114" s="76">
        <f t="shared" ca="1" si="110"/>
        <v>1.0090596596129187</v>
      </c>
      <c r="BL114" s="76">
        <f t="shared" ca="1" si="108"/>
        <v>0.11430000000000118</v>
      </c>
      <c r="BM114" s="77">
        <f t="shared" ca="1" si="109"/>
        <v>153933.65233710551</v>
      </c>
      <c r="BN114" s="21"/>
      <c r="BO114" s="70">
        <f t="shared" si="101"/>
        <v>111</v>
      </c>
      <c r="BP114" s="171">
        <f t="shared" ca="1" si="102"/>
        <v>0.10880000000000001</v>
      </c>
      <c r="BQ114" s="172">
        <f t="shared" ca="1" si="87"/>
        <v>8.6436717728521906E-3</v>
      </c>
      <c r="BR114" s="172">
        <f t="shared" ca="1" si="104"/>
        <v>0.38807572801304457</v>
      </c>
    </row>
    <row r="115" spans="5:70">
      <c r="E115">
        <f t="shared" si="88"/>
        <v>112</v>
      </c>
      <c r="F115" s="64">
        <f t="shared" si="89"/>
        <v>49.250000000000263</v>
      </c>
      <c r="G115" s="55">
        <f t="shared" si="71"/>
        <v>5.2769551998932407E-4</v>
      </c>
      <c r="H115" s="78">
        <f t="shared" si="103"/>
        <v>0.95883408045216267</v>
      </c>
      <c r="I115" s="79">
        <f t="shared" ca="1" si="72"/>
        <v>352322.69492919784</v>
      </c>
      <c r="J115" s="79">
        <f t="shared" ca="1" si="73"/>
        <v>3045.3617330947209</v>
      </c>
      <c r="K115" s="80">
        <f t="shared" ca="1" si="74"/>
        <v>-19.176681609043253</v>
      </c>
      <c r="L115" s="80">
        <f t="shared" ca="1" si="75"/>
        <v>-146.80112288716577</v>
      </c>
      <c r="M115" s="80">
        <f t="shared" ca="1" si="76"/>
        <v>0</v>
      </c>
      <c r="N115" s="80">
        <f t="shared" ca="1" si="77"/>
        <v>0</v>
      </c>
      <c r="O115" s="81">
        <f t="shared" ca="1" si="63"/>
        <v>-1733.6069917538432</v>
      </c>
      <c r="P115" s="79">
        <f t="shared" ca="1" si="64"/>
        <v>353468.47186604247</v>
      </c>
      <c r="Q115" s="35"/>
      <c r="R115">
        <f t="shared" ca="1" si="78"/>
        <v>112</v>
      </c>
      <c r="S115" s="78">
        <f t="shared" ca="1" si="90"/>
        <v>49.250000000000263</v>
      </c>
      <c r="T115" s="55">
        <f t="shared" ca="1" si="79"/>
        <v>5.2769551998932407E-4</v>
      </c>
      <c r="U115" s="78">
        <f t="shared" ca="1" si="91"/>
        <v>0.9585823429263588</v>
      </c>
      <c r="V115" s="79">
        <f t="shared" ca="1" si="92"/>
        <v>352306.57989812799</v>
      </c>
      <c r="W115" s="79">
        <f t="shared" ca="1" si="65"/>
        <v>3045.2224400555438</v>
      </c>
      <c r="X115" s="80">
        <f t="shared" ca="1" si="66"/>
        <v>-19.171646858527176</v>
      </c>
      <c r="Y115" s="80">
        <f t="shared" ca="1" si="80"/>
        <v>-146.79440829088668</v>
      </c>
      <c r="Z115" s="80">
        <f t="shared" ca="1" si="67"/>
        <v>0</v>
      </c>
      <c r="AA115" s="80">
        <f t="shared" ca="1" si="81"/>
        <v>0</v>
      </c>
      <c r="AB115" s="81">
        <f t="shared" ca="1" si="68"/>
        <v>-1733.6069917538432</v>
      </c>
      <c r="AC115" s="79">
        <f t="shared" ca="1" si="69"/>
        <v>353452.22929128032</v>
      </c>
      <c r="AD115" s="35"/>
      <c r="AE115" s="55">
        <f t="shared" ca="1" si="93"/>
        <v>5.2769551998932407E-4</v>
      </c>
      <c r="AF115" s="78">
        <f t="shared" ca="1" si="94"/>
        <v>0.9585823429263588</v>
      </c>
      <c r="AG115" s="21"/>
      <c r="AH115" s="21"/>
      <c r="AK115" s="66"/>
      <c r="AL115" s="66"/>
      <c r="AM115" s="66"/>
      <c r="AN115" s="66"/>
      <c r="AR115" s="69">
        <f t="shared" ref="AR115:AR178" si="111">ROUNDDOWN((AS115-1)/12,0)+1</f>
        <v>10</v>
      </c>
      <c r="AS115" s="70">
        <f t="shared" si="98"/>
        <v>112</v>
      </c>
      <c r="AT115" s="71">
        <f t="shared" ref="AT115:AT178" ca="1" si="112">(1-AU115)*AT114</f>
        <v>0.38159295014772254</v>
      </c>
      <c r="AU115" s="72">
        <f t="shared" ca="1" si="84"/>
        <v>8.6436717728521906E-3</v>
      </c>
      <c r="AV115" s="73">
        <f t="shared" ref="AV115:AV178" ca="1" si="113">(1+AU115)</f>
        <v>1.0086436717728522</v>
      </c>
      <c r="AW115" s="74">
        <f ca="1">PRODUCT(AV$4:AV115)</f>
        <v>2.5990898140863594</v>
      </c>
      <c r="AY115" s="75">
        <f t="shared" si="100"/>
        <v>112</v>
      </c>
      <c r="AZ115" s="76">
        <f t="shared" ca="1" si="110"/>
        <v>1.0090596596129187</v>
      </c>
      <c r="BA115" s="76">
        <f t="shared" ca="1" si="110"/>
        <v>1.0090596596129187</v>
      </c>
      <c r="BB115" s="76">
        <f t="shared" ca="1" si="110"/>
        <v>1.0090596596129187</v>
      </c>
      <c r="BC115" s="76">
        <f t="shared" ca="1" si="110"/>
        <v>1.0090596596129187</v>
      </c>
      <c r="BD115" s="76">
        <f t="shared" ca="1" si="110"/>
        <v>1.0090596596129187</v>
      </c>
      <c r="BE115" s="76">
        <f t="shared" ca="1" si="110"/>
        <v>1.0090596596129187</v>
      </c>
      <c r="BF115" s="76">
        <f t="shared" ca="1" si="110"/>
        <v>1.0090596596129187</v>
      </c>
      <c r="BG115" s="76">
        <f t="shared" ca="1" si="110"/>
        <v>1.0090596596129187</v>
      </c>
      <c r="BH115" s="76">
        <f t="shared" ca="1" si="110"/>
        <v>1.0090596596129187</v>
      </c>
      <c r="BI115" s="76">
        <f t="shared" ca="1" si="110"/>
        <v>1.0090596596129187</v>
      </c>
      <c r="BJ115" s="76">
        <f t="shared" ca="1" si="110"/>
        <v>1.0090596596129187</v>
      </c>
      <c r="BK115" s="76">
        <f t="shared" ca="1" si="110"/>
        <v>1.0090596596129187</v>
      </c>
      <c r="BL115" s="76">
        <f t="shared" ref="BL115:BL178" ca="1" si="114">PRODUCT(AZ115:BK115)-1</f>
        <v>0.11430000000000118</v>
      </c>
      <c r="BM115" s="77">
        <f t="shared" ref="BM115:BM178" ca="1" si="115">PRODUCT(AZ115:BK115)*BM114</f>
        <v>171528.26879923686</v>
      </c>
      <c r="BN115" s="21"/>
      <c r="BO115" s="70">
        <f t="shared" si="101"/>
        <v>112</v>
      </c>
      <c r="BP115" s="171">
        <f t="shared" ca="1" si="102"/>
        <v>0.10880000000000001</v>
      </c>
      <c r="BQ115" s="172">
        <f t="shared" ca="1" si="87"/>
        <v>8.6436717728521906E-3</v>
      </c>
      <c r="BR115" s="172">
        <f t="shared" ca="1" si="104"/>
        <v>0.38475007465316224</v>
      </c>
    </row>
    <row r="116" spans="5:70">
      <c r="E116">
        <f t="shared" si="88"/>
        <v>113</v>
      </c>
      <c r="F116" s="64">
        <f t="shared" si="89"/>
        <v>49.333333333333599</v>
      </c>
      <c r="G116" s="55">
        <f t="shared" si="71"/>
        <v>5.2769551998932407E-4</v>
      </c>
      <c r="H116" s="78">
        <f t="shared" si="103"/>
        <v>0.95832810800349499</v>
      </c>
      <c r="I116" s="79">
        <f t="shared" ca="1" si="72"/>
        <v>353281.94813698129</v>
      </c>
      <c r="J116" s="79">
        <f t="shared" ca="1" si="73"/>
        <v>3053.6532029698565</v>
      </c>
      <c r="K116" s="80">
        <f t="shared" ca="1" si="74"/>
        <v>-19.166562160069901</v>
      </c>
      <c r="L116" s="80">
        <f t="shared" ca="1" si="75"/>
        <v>-147.20081172374222</v>
      </c>
      <c r="M116" s="80">
        <f t="shared" ca="1" si="76"/>
        <v>0</v>
      </c>
      <c r="N116" s="80">
        <f t="shared" ca="1" si="77"/>
        <v>0</v>
      </c>
      <c r="O116" s="81">
        <f t="shared" ca="1" si="63"/>
        <v>-1732.6921751108723</v>
      </c>
      <c r="P116" s="79">
        <f t="shared" ca="1" si="64"/>
        <v>354436.54179095646</v>
      </c>
      <c r="Q116" s="35"/>
      <c r="R116">
        <f t="shared" ca="1" si="78"/>
        <v>113</v>
      </c>
      <c r="S116" s="78">
        <f t="shared" ca="1" si="90"/>
        <v>49.333333333333599</v>
      </c>
      <c r="T116" s="55">
        <f t="shared" ca="1" si="79"/>
        <v>5.2769551998932407E-4</v>
      </c>
      <c r="U116" s="78">
        <f t="shared" ca="1" si="91"/>
        <v>0.95807650331845573</v>
      </c>
      <c r="V116" s="79">
        <f t="shared" ca="1" si="92"/>
        <v>353265.71413335309</v>
      </c>
      <c r="W116" s="79">
        <f t="shared" ca="1" si="65"/>
        <v>3053.5128815709354</v>
      </c>
      <c r="X116" s="80">
        <f t="shared" ca="1" si="66"/>
        <v>-19.161530066369114</v>
      </c>
      <c r="Y116" s="80">
        <f t="shared" ca="1" si="80"/>
        <v>-147.1940475555638</v>
      </c>
      <c r="Z116" s="80">
        <f t="shared" ca="1" si="67"/>
        <v>0</v>
      </c>
      <c r="AA116" s="80">
        <f t="shared" ca="1" si="81"/>
        <v>0</v>
      </c>
      <c r="AB116" s="81">
        <f t="shared" ca="1" si="68"/>
        <v>-1732.6921751108723</v>
      </c>
      <c r="AC116" s="79">
        <f t="shared" ca="1" si="69"/>
        <v>354420.17926219123</v>
      </c>
      <c r="AD116" s="35"/>
      <c r="AE116" s="55">
        <f t="shared" ca="1" si="93"/>
        <v>5.2769551998932407E-4</v>
      </c>
      <c r="AF116" s="78">
        <f t="shared" ca="1" si="94"/>
        <v>0.95807650331845573</v>
      </c>
      <c r="AG116" s="21"/>
      <c r="AH116" s="21"/>
      <c r="AK116" s="66"/>
      <c r="AL116" s="66"/>
      <c r="AM116" s="66"/>
      <c r="AN116" s="66"/>
      <c r="AR116" s="69">
        <f t="shared" si="111"/>
        <v>10</v>
      </c>
      <c r="AS116" s="70">
        <f t="shared" si="98"/>
        <v>113</v>
      </c>
      <c r="AT116" s="71">
        <f t="shared" ca="1" si="112"/>
        <v>0.37829458593581128</v>
      </c>
      <c r="AU116" s="72">
        <f t="shared" ca="1" si="84"/>
        <v>8.6436717728521906E-3</v>
      </c>
      <c r="AV116" s="73">
        <f t="shared" ca="1" si="113"/>
        <v>1.0086436717728522</v>
      </c>
      <c r="AW116" s="74">
        <f ca="1">PRODUCT(AV$4:AV116)</f>
        <v>2.6215554933474854</v>
      </c>
      <c r="AY116" s="75">
        <f t="shared" si="100"/>
        <v>113</v>
      </c>
      <c r="AZ116" s="76">
        <f t="shared" ca="1" si="110"/>
        <v>1.0090596596129187</v>
      </c>
      <c r="BA116" s="76">
        <f t="shared" ca="1" si="110"/>
        <v>1.0090596596129187</v>
      </c>
      <c r="BB116" s="76">
        <f t="shared" ca="1" si="110"/>
        <v>1.0090596596129187</v>
      </c>
      <c r="BC116" s="76">
        <f t="shared" ca="1" si="110"/>
        <v>1.0090596596129187</v>
      </c>
      <c r="BD116" s="76">
        <f t="shared" ca="1" si="110"/>
        <v>1.0090596596129187</v>
      </c>
      <c r="BE116" s="76">
        <f t="shared" ca="1" si="110"/>
        <v>1.0090596596129187</v>
      </c>
      <c r="BF116" s="76">
        <f t="shared" ca="1" si="110"/>
        <v>1.0090596596129187</v>
      </c>
      <c r="BG116" s="76">
        <f t="shared" ca="1" si="110"/>
        <v>1.0090596596129187</v>
      </c>
      <c r="BH116" s="76">
        <f t="shared" ca="1" si="110"/>
        <v>1.0090596596129187</v>
      </c>
      <c r="BI116" s="76">
        <f t="shared" ca="1" si="110"/>
        <v>1.0090596596129187</v>
      </c>
      <c r="BJ116" s="76">
        <f t="shared" ca="1" si="110"/>
        <v>1.0090596596129187</v>
      </c>
      <c r="BK116" s="76">
        <f t="shared" ca="1" si="110"/>
        <v>1.0090596596129187</v>
      </c>
      <c r="BL116" s="76">
        <f t="shared" ca="1" si="114"/>
        <v>0.11430000000000118</v>
      </c>
      <c r="BM116" s="77">
        <f t="shared" ca="1" si="115"/>
        <v>191133.94992298982</v>
      </c>
      <c r="BN116" s="21"/>
      <c r="BO116" s="70">
        <f t="shared" si="101"/>
        <v>113</v>
      </c>
      <c r="BP116" s="171">
        <f t="shared" ca="1" si="102"/>
        <v>0.10880000000000001</v>
      </c>
      <c r="BQ116" s="172">
        <f t="shared" ca="1" si="87"/>
        <v>8.6436717728521906E-3</v>
      </c>
      <c r="BR116" s="172">
        <f t="shared" ca="1" si="104"/>
        <v>0.38145292080889437</v>
      </c>
    </row>
    <row r="117" spans="5:70">
      <c r="E117">
        <f t="shared" si="88"/>
        <v>114</v>
      </c>
      <c r="F117" s="64">
        <f t="shared" si="89"/>
        <v>49.416666666666934</v>
      </c>
      <c r="G117" s="55">
        <f t="shared" si="71"/>
        <v>5.2769551998932407E-4</v>
      </c>
      <c r="H117" s="78">
        <f t="shared" si="103"/>
        <v>0.95782240255422169</v>
      </c>
      <c r="I117" s="79">
        <f t="shared" ca="1" si="72"/>
        <v>354249.50721573288</v>
      </c>
      <c r="J117" s="79">
        <f t="shared" ca="1" si="73"/>
        <v>3062.0164660674286</v>
      </c>
      <c r="K117" s="80">
        <f t="shared" ca="1" si="74"/>
        <v>-19.156448051084432</v>
      </c>
      <c r="L117" s="80">
        <f t="shared" ca="1" si="75"/>
        <v>-147.60396133988871</v>
      </c>
      <c r="M117" s="80">
        <f t="shared" ca="1" si="76"/>
        <v>0</v>
      </c>
      <c r="N117" s="80">
        <f t="shared" ca="1" si="77"/>
        <v>0</v>
      </c>
      <c r="O117" s="81">
        <f t="shared" ca="1" si="63"/>
        <v>-1731.777841212546</v>
      </c>
      <c r="P117" s="79">
        <f t="shared" ca="1" si="64"/>
        <v>355412.98543119681</v>
      </c>
      <c r="Q117" s="35"/>
      <c r="R117">
        <f t="shared" ca="1" si="78"/>
        <v>114</v>
      </c>
      <c r="S117" s="78">
        <f t="shared" ca="1" si="90"/>
        <v>49.416666666666934</v>
      </c>
      <c r="T117" s="55">
        <f t="shared" ca="1" si="79"/>
        <v>5.2769551998932407E-4</v>
      </c>
      <c r="U117" s="78">
        <f t="shared" ca="1" si="91"/>
        <v>0.95757093063984755</v>
      </c>
      <c r="V117" s="79">
        <f t="shared" ca="1" si="92"/>
        <v>354233.15332140075</v>
      </c>
      <c r="W117" s="79">
        <f t="shared" ca="1" si="65"/>
        <v>3061.8751083726138</v>
      </c>
      <c r="X117" s="80">
        <f t="shared" ca="1" si="66"/>
        <v>-19.151418612796952</v>
      </c>
      <c r="Y117" s="80">
        <f t="shared" ca="1" si="80"/>
        <v>-147.59714721725032</v>
      </c>
      <c r="Z117" s="80">
        <f t="shared" ca="1" si="67"/>
        <v>0</v>
      </c>
      <c r="AA117" s="80">
        <f t="shared" ca="1" si="81"/>
        <v>0</v>
      </c>
      <c r="AB117" s="81">
        <f t="shared" ca="1" si="68"/>
        <v>-1731.777841212546</v>
      </c>
      <c r="AC117" s="79">
        <f t="shared" ca="1" si="69"/>
        <v>355396.50202273077</v>
      </c>
      <c r="AD117" s="35"/>
      <c r="AE117" s="55">
        <f t="shared" ca="1" si="93"/>
        <v>5.2769551998932407E-4</v>
      </c>
      <c r="AF117" s="78">
        <f t="shared" ca="1" si="94"/>
        <v>0.95757093063984755</v>
      </c>
      <c r="AG117" s="21"/>
      <c r="AH117" s="21"/>
      <c r="AK117" s="66"/>
      <c r="AL117" s="66"/>
      <c r="AM117" s="66"/>
      <c r="AN117" s="66"/>
      <c r="AR117" s="69">
        <f t="shared" si="111"/>
        <v>10</v>
      </c>
      <c r="AS117" s="70">
        <f t="shared" si="98"/>
        <v>114</v>
      </c>
      <c r="AT117" s="71">
        <f t="shared" ca="1" si="112"/>
        <v>0.37502473170153511</v>
      </c>
      <c r="AU117" s="72">
        <f t="shared" ca="1" si="84"/>
        <v>8.6436717728521906E-3</v>
      </c>
      <c r="AV117" s="73">
        <f t="shared" ca="1" si="113"/>
        <v>1.0086436717728522</v>
      </c>
      <c r="AW117" s="74">
        <f ca="1">PRODUCT(AV$4:AV117)</f>
        <v>2.6442153585662989</v>
      </c>
      <c r="AY117" s="75">
        <f t="shared" si="100"/>
        <v>114</v>
      </c>
      <c r="AZ117" s="76">
        <f t="shared" ca="1" si="110"/>
        <v>1.0090596596129187</v>
      </c>
      <c r="BA117" s="76">
        <f t="shared" ca="1" si="110"/>
        <v>1.0090596596129187</v>
      </c>
      <c r="BB117" s="76">
        <f t="shared" ca="1" si="110"/>
        <v>1.0090596596129187</v>
      </c>
      <c r="BC117" s="76">
        <f t="shared" ca="1" si="110"/>
        <v>1.0090596596129187</v>
      </c>
      <c r="BD117" s="76">
        <f t="shared" ca="1" si="110"/>
        <v>1.0090596596129187</v>
      </c>
      <c r="BE117" s="76">
        <f t="shared" ca="1" si="110"/>
        <v>1.0090596596129187</v>
      </c>
      <c r="BF117" s="76">
        <f t="shared" ca="1" si="110"/>
        <v>1.0090596596129187</v>
      </c>
      <c r="BG117" s="76">
        <f t="shared" ca="1" si="110"/>
        <v>1.0090596596129187</v>
      </c>
      <c r="BH117" s="76">
        <f t="shared" ca="1" si="110"/>
        <v>1.0090596596129187</v>
      </c>
      <c r="BI117" s="76">
        <f t="shared" ca="1" si="110"/>
        <v>1.0090596596129187</v>
      </c>
      <c r="BJ117" s="76">
        <f t="shared" ca="1" si="110"/>
        <v>1.0090596596129187</v>
      </c>
      <c r="BK117" s="76">
        <f t="shared" ca="1" si="110"/>
        <v>1.0090596596129187</v>
      </c>
      <c r="BL117" s="76">
        <f t="shared" ca="1" si="114"/>
        <v>0.11430000000000118</v>
      </c>
      <c r="BM117" s="77">
        <f t="shared" ca="1" si="115"/>
        <v>212980.56039918779</v>
      </c>
      <c r="BN117" s="21"/>
      <c r="BO117" s="70">
        <f t="shared" si="101"/>
        <v>114</v>
      </c>
      <c r="BP117" s="171">
        <f t="shared" ca="1" si="102"/>
        <v>0.10880000000000001</v>
      </c>
      <c r="BQ117" s="172">
        <f t="shared" ca="1" si="87"/>
        <v>8.6436717728521906E-3</v>
      </c>
      <c r="BR117" s="172">
        <f t="shared" ca="1" si="104"/>
        <v>0.37818402225082126</v>
      </c>
    </row>
    <row r="118" spans="5:70">
      <c r="E118">
        <f t="shared" si="88"/>
        <v>115</v>
      </c>
      <c r="F118" s="64">
        <f t="shared" si="89"/>
        <v>49.50000000000027</v>
      </c>
      <c r="G118" s="55">
        <f t="shared" si="71"/>
        <v>5.7749740821122497E-4</v>
      </c>
      <c r="H118" s="78">
        <f t="shared" si="103"/>
        <v>0.95726926259921996</v>
      </c>
      <c r="I118" s="79">
        <f t="shared" ca="1" si="72"/>
        <v>355207.73535326566</v>
      </c>
      <c r="J118" s="79">
        <f t="shared" ca="1" si="73"/>
        <v>3070.2990755717733</v>
      </c>
      <c r="K118" s="80">
        <f t="shared" ca="1" si="74"/>
        <v>-19.145385251984401</v>
      </c>
      <c r="L118" s="80">
        <f t="shared" ca="1" si="75"/>
        <v>-148.0032230638607</v>
      </c>
      <c r="M118" s="80">
        <f t="shared" ca="1" si="76"/>
        <v>0</v>
      </c>
      <c r="N118" s="80">
        <f t="shared" ca="1" si="77"/>
        <v>0</v>
      </c>
      <c r="O118" s="81">
        <f t="shared" ca="1" si="63"/>
        <v>-1730.777743997648</v>
      </c>
      <c r="P118" s="79">
        <f t="shared" ca="1" si="64"/>
        <v>356380.10807652399</v>
      </c>
      <c r="Q118" s="35"/>
      <c r="R118">
        <f t="shared" ca="1" si="78"/>
        <v>115</v>
      </c>
      <c r="S118" s="78">
        <f t="shared" ca="1" si="90"/>
        <v>49.50000000000027</v>
      </c>
      <c r="T118" s="55">
        <f t="shared" ca="1" si="79"/>
        <v>5.7749740821122497E-4</v>
      </c>
      <c r="U118" s="78">
        <f t="shared" ca="1" si="91"/>
        <v>0.95701793590922468</v>
      </c>
      <c r="V118" s="79">
        <f t="shared" ca="1" si="92"/>
        <v>355191.2614639253</v>
      </c>
      <c r="W118" s="79">
        <f t="shared" ca="1" si="65"/>
        <v>3070.1566806794931</v>
      </c>
      <c r="X118" s="80">
        <f t="shared" ca="1" si="66"/>
        <v>-19.140358718184494</v>
      </c>
      <c r="Y118" s="80">
        <f t="shared" ca="1" si="80"/>
        <v>-147.99635894330223</v>
      </c>
      <c r="Z118" s="80">
        <f t="shared" ca="1" si="67"/>
        <v>0</v>
      </c>
      <c r="AA118" s="80">
        <f t="shared" ca="1" si="81"/>
        <v>0</v>
      </c>
      <c r="AB118" s="81">
        <f t="shared" ca="1" si="68"/>
        <v>-1730.777743997648</v>
      </c>
      <c r="AC118" s="79">
        <f t="shared" ca="1" si="69"/>
        <v>356363.50368294568</v>
      </c>
      <c r="AD118" s="35"/>
      <c r="AE118" s="55">
        <f t="shared" ca="1" si="93"/>
        <v>5.7749740821122497E-4</v>
      </c>
      <c r="AF118" s="78">
        <f t="shared" ca="1" si="94"/>
        <v>0.95701793590922468</v>
      </c>
      <c r="AG118" s="21"/>
      <c r="AH118" s="21"/>
      <c r="AK118" s="66"/>
      <c r="AL118" s="66"/>
      <c r="AM118" s="66"/>
      <c r="AN118" s="66"/>
      <c r="AR118" s="69">
        <f t="shared" si="111"/>
        <v>10</v>
      </c>
      <c r="AS118" s="70">
        <f t="shared" si="98"/>
        <v>115</v>
      </c>
      <c r="AT118" s="71">
        <f t="shared" ca="1" si="112"/>
        <v>0.37178314101400506</v>
      </c>
      <c r="AU118" s="72">
        <f t="shared" ca="1" si="84"/>
        <v>8.6436717728521906E-3</v>
      </c>
      <c r="AV118" s="73">
        <f t="shared" ca="1" si="113"/>
        <v>1.0086436717728522</v>
      </c>
      <c r="AW118" s="74">
        <f ca="1">PRODUCT(AV$4:AV118)</f>
        <v>2.6670710882224804</v>
      </c>
      <c r="AY118" s="75">
        <f t="shared" si="100"/>
        <v>115</v>
      </c>
      <c r="AZ118" s="76">
        <f t="shared" ca="1" si="110"/>
        <v>1.0090596596129187</v>
      </c>
      <c r="BA118" s="76">
        <f t="shared" ca="1" si="110"/>
        <v>1.0090596596129187</v>
      </c>
      <c r="BB118" s="76">
        <f t="shared" ca="1" si="110"/>
        <v>1.0090596596129187</v>
      </c>
      <c r="BC118" s="76">
        <f t="shared" ca="1" si="110"/>
        <v>1.0090596596129187</v>
      </c>
      <c r="BD118" s="76">
        <f t="shared" ca="1" si="110"/>
        <v>1.0090596596129187</v>
      </c>
      <c r="BE118" s="76">
        <f t="shared" ca="1" si="110"/>
        <v>1.0090596596129187</v>
      </c>
      <c r="BF118" s="76">
        <f t="shared" ca="1" si="110"/>
        <v>1.0090596596129187</v>
      </c>
      <c r="BG118" s="76">
        <f t="shared" ca="1" si="110"/>
        <v>1.0090596596129187</v>
      </c>
      <c r="BH118" s="76">
        <f t="shared" ca="1" si="110"/>
        <v>1.0090596596129187</v>
      </c>
      <c r="BI118" s="76">
        <f t="shared" ca="1" si="110"/>
        <v>1.0090596596129187</v>
      </c>
      <c r="BJ118" s="76">
        <f t="shared" ca="1" si="110"/>
        <v>1.0090596596129187</v>
      </c>
      <c r="BK118" s="76">
        <f t="shared" ca="1" si="110"/>
        <v>1.0090596596129187</v>
      </c>
      <c r="BL118" s="76">
        <f t="shared" ca="1" si="114"/>
        <v>0.11430000000000118</v>
      </c>
      <c r="BM118" s="77">
        <f t="shared" ca="1" si="115"/>
        <v>237324.23845281519</v>
      </c>
      <c r="BN118" s="21"/>
      <c r="BO118" s="70">
        <f t="shared" si="101"/>
        <v>115</v>
      </c>
      <c r="BP118" s="171">
        <f t="shared" ca="1" si="102"/>
        <v>0.10880000000000001</v>
      </c>
      <c r="BQ118" s="172">
        <f t="shared" ca="1" si="87"/>
        <v>8.6436717728521906E-3</v>
      </c>
      <c r="BR118" s="172">
        <f t="shared" ca="1" si="104"/>
        <v>0.37494313684247133</v>
      </c>
    </row>
    <row r="119" spans="5:70">
      <c r="E119">
        <f t="shared" si="88"/>
        <v>116</v>
      </c>
      <c r="F119" s="64">
        <f t="shared" si="89"/>
        <v>49.583333333333606</v>
      </c>
      <c r="G119" s="55">
        <f t="shared" si="71"/>
        <v>5.7749740821122497E-4</v>
      </c>
      <c r="H119" s="78">
        <f t="shared" si="103"/>
        <v>0.95671644208110862</v>
      </c>
      <c r="I119" s="79">
        <f t="shared" ca="1" si="72"/>
        <v>356174.29948777176</v>
      </c>
      <c r="J119" s="79">
        <f t="shared" ca="1" si="73"/>
        <v>3164.9400843598482</v>
      </c>
      <c r="K119" s="80">
        <f t="shared" ca="1" si="74"/>
        <v>-19.134328841622171</v>
      </c>
      <c r="L119" s="80">
        <f t="shared" ca="1" si="75"/>
        <v>-148.40595811990491</v>
      </c>
      <c r="M119" s="80">
        <f t="shared" ca="1" si="76"/>
        <v>0</v>
      </c>
      <c r="N119" s="80">
        <f t="shared" ca="1" si="77"/>
        <v>0</v>
      </c>
      <c r="O119" s="81">
        <f t="shared" ca="1" si="63"/>
        <v>-1729.7782243362997</v>
      </c>
      <c r="P119" s="79">
        <f t="shared" ca="1" si="64"/>
        <v>357441.92106083379</v>
      </c>
      <c r="Q119" s="35"/>
      <c r="R119">
        <f t="shared" ca="1" si="78"/>
        <v>116</v>
      </c>
      <c r="S119" s="78">
        <f t="shared" ca="1" si="90"/>
        <v>49.583333333333606</v>
      </c>
      <c r="T119" s="55">
        <f t="shared" ca="1" si="79"/>
        <v>5.7749740821122497E-4</v>
      </c>
      <c r="U119" s="78">
        <f t="shared" ca="1" si="91"/>
        <v>0.95646526053162539</v>
      </c>
      <c r="V119" s="79">
        <f t="shared" ca="1" si="92"/>
        <v>356157.70468318771</v>
      </c>
      <c r="W119" s="79">
        <f t="shared" ca="1" si="65"/>
        <v>3164.7926240790371</v>
      </c>
      <c r="X119" s="80">
        <f t="shared" ca="1" si="66"/>
        <v>-19.129305210632509</v>
      </c>
      <c r="Y119" s="80">
        <f t="shared" ca="1" si="80"/>
        <v>-148.39904361799489</v>
      </c>
      <c r="Z119" s="80">
        <f t="shared" ca="1" si="67"/>
        <v>0</v>
      </c>
      <c r="AA119" s="80">
        <f t="shared" ca="1" si="81"/>
        <v>0</v>
      </c>
      <c r="AB119" s="81">
        <f t="shared" ca="1" si="68"/>
        <v>-1729.7782243362997</v>
      </c>
      <c r="AC119" s="79">
        <f t="shared" ca="1" si="69"/>
        <v>357425.19073410187</v>
      </c>
      <c r="AD119" s="35"/>
      <c r="AE119" s="55">
        <f t="shared" ca="1" si="93"/>
        <v>5.7749740821122497E-4</v>
      </c>
      <c r="AF119" s="78">
        <f t="shared" ca="1" si="94"/>
        <v>0.95646526053162539</v>
      </c>
      <c r="AG119" s="21"/>
      <c r="AH119" s="21"/>
      <c r="AK119" s="66"/>
      <c r="AL119" s="66"/>
      <c r="AM119" s="66"/>
      <c r="AN119" s="66"/>
      <c r="AR119" s="69">
        <f t="shared" si="111"/>
        <v>10</v>
      </c>
      <c r="AS119" s="70">
        <f t="shared" si="98"/>
        <v>116</v>
      </c>
      <c r="AT119" s="71">
        <f t="shared" ca="1" si="112"/>
        <v>0.36847950184807798</v>
      </c>
      <c r="AU119" s="72">
        <f t="shared" ca="1" si="84"/>
        <v>8.8859305371316033E-3</v>
      </c>
      <c r="AV119" s="73">
        <f t="shared" ca="1" si="113"/>
        <v>1.0088859305371316</v>
      </c>
      <c r="AW119" s="74">
        <f ca="1">PRODUCT(AV$4:AV119)</f>
        <v>2.6907704966500172</v>
      </c>
      <c r="AY119" s="75">
        <f t="shared" si="100"/>
        <v>116</v>
      </c>
      <c r="AZ119" s="76">
        <f t="shared" ca="1" si="110"/>
        <v>1.0090596596129187</v>
      </c>
      <c r="BA119" s="76">
        <f t="shared" ca="1" si="110"/>
        <v>1.0090596596129187</v>
      </c>
      <c r="BB119" s="76">
        <f t="shared" ca="1" si="110"/>
        <v>1.0090596596129187</v>
      </c>
      <c r="BC119" s="76">
        <f t="shared" ca="1" si="110"/>
        <v>1.0090596596129187</v>
      </c>
      <c r="BD119" s="76">
        <f t="shared" ca="1" si="110"/>
        <v>1.0090596596129187</v>
      </c>
      <c r="BE119" s="76">
        <f t="shared" ca="1" si="110"/>
        <v>1.0090596596129187</v>
      </c>
      <c r="BF119" s="76">
        <f t="shared" ca="1" si="110"/>
        <v>1.0090596596129187</v>
      </c>
      <c r="BG119" s="76">
        <f t="shared" ca="1" si="110"/>
        <v>1.0090596596129187</v>
      </c>
      <c r="BH119" s="76">
        <f t="shared" ca="1" si="110"/>
        <v>1.0090596596129187</v>
      </c>
      <c r="BI119" s="76">
        <f t="shared" ca="1" si="110"/>
        <v>1.0090596596129187</v>
      </c>
      <c r="BJ119" s="76">
        <f t="shared" ca="1" si="110"/>
        <v>1.0090596596129187</v>
      </c>
      <c r="BK119" s="76">
        <f t="shared" ca="1" si="110"/>
        <v>1.0090596596129187</v>
      </c>
      <c r="BL119" s="76">
        <f t="shared" ca="1" si="114"/>
        <v>0.11430000000000118</v>
      </c>
      <c r="BM119" s="77">
        <f t="shared" ca="1" si="115"/>
        <v>264450.39890797227</v>
      </c>
      <c r="BN119" s="21"/>
      <c r="BO119" s="70">
        <f t="shared" si="101"/>
        <v>116</v>
      </c>
      <c r="BP119" s="171">
        <f t="shared" ca="1" si="102"/>
        <v>0.11199999999999999</v>
      </c>
      <c r="BQ119" s="172">
        <f t="shared" ca="1" si="87"/>
        <v>8.8859305371316033E-3</v>
      </c>
      <c r="BR119" s="172">
        <f t="shared" ca="1" si="104"/>
        <v>0.37164076283911635</v>
      </c>
    </row>
    <row r="120" spans="5:70">
      <c r="E120">
        <f t="shared" si="88"/>
        <v>117</v>
      </c>
      <c r="F120" s="64">
        <f t="shared" si="89"/>
        <v>49.666666666666941</v>
      </c>
      <c r="G120" s="55">
        <f t="shared" si="71"/>
        <v>5.7749740821122497E-4</v>
      </c>
      <c r="H120" s="78">
        <f t="shared" si="103"/>
        <v>0.95616394081541367</v>
      </c>
      <c r="I120" s="79">
        <f t="shared" ca="1" si="72"/>
        <v>357235.49927783513</v>
      </c>
      <c r="J120" s="79">
        <f t="shared" ca="1" si="73"/>
        <v>3174.3698319803698</v>
      </c>
      <c r="K120" s="80">
        <f t="shared" ca="1" si="74"/>
        <v>-19.123278816308272</v>
      </c>
      <c r="L120" s="80">
        <f t="shared" ca="1" si="75"/>
        <v>-148.84812469909798</v>
      </c>
      <c r="M120" s="80">
        <f t="shared" ca="1" si="76"/>
        <v>0</v>
      </c>
      <c r="N120" s="80">
        <f t="shared" ca="1" si="77"/>
        <v>0</v>
      </c>
      <c r="O120" s="81">
        <f t="shared" ca="1" si="63"/>
        <v>-1728.7792818949654</v>
      </c>
      <c r="P120" s="79">
        <f t="shared" ca="1" si="64"/>
        <v>358513.11842440517</v>
      </c>
      <c r="Q120" s="35"/>
      <c r="R120">
        <f t="shared" ca="1" si="78"/>
        <v>117</v>
      </c>
      <c r="S120" s="78">
        <f t="shared" ca="1" si="90"/>
        <v>49.666666666666941</v>
      </c>
      <c r="T120" s="55">
        <f t="shared" ca="1" si="79"/>
        <v>5.7749740821122497E-4</v>
      </c>
      <c r="U120" s="78">
        <f t="shared" ca="1" si="91"/>
        <v>0.95591290432262432</v>
      </c>
      <c r="V120" s="79">
        <f t="shared" ca="1" si="92"/>
        <v>357218.77861282352</v>
      </c>
      <c r="W120" s="79">
        <f t="shared" ca="1" si="65"/>
        <v>3174.2212533125421</v>
      </c>
      <c r="X120" s="80">
        <f t="shared" ca="1" si="66"/>
        <v>-19.118258086452485</v>
      </c>
      <c r="Y120" s="80">
        <f t="shared" ca="1" si="80"/>
        <v>-148.84115775534315</v>
      </c>
      <c r="Z120" s="80">
        <f t="shared" ca="1" si="67"/>
        <v>0</v>
      </c>
      <c r="AA120" s="80">
        <f t="shared" ca="1" si="81"/>
        <v>0</v>
      </c>
      <c r="AB120" s="81">
        <f t="shared" ca="1" si="68"/>
        <v>-1728.7792818949654</v>
      </c>
      <c r="AC120" s="79">
        <f t="shared" ca="1" si="69"/>
        <v>358496.2611683993</v>
      </c>
      <c r="AD120" s="35"/>
      <c r="AE120" s="55">
        <f t="shared" ca="1" si="93"/>
        <v>5.7749740821122497E-4</v>
      </c>
      <c r="AF120" s="78">
        <f t="shared" ca="1" si="94"/>
        <v>0.95591290432262432</v>
      </c>
      <c r="AG120" s="21"/>
      <c r="AH120" s="21"/>
      <c r="AK120" s="66"/>
      <c r="AL120" s="66"/>
      <c r="AM120" s="66"/>
      <c r="AN120" s="66"/>
      <c r="AR120" s="69">
        <f t="shared" si="111"/>
        <v>10</v>
      </c>
      <c r="AS120" s="70">
        <f t="shared" si="98"/>
        <v>117</v>
      </c>
      <c r="AT120" s="71">
        <f t="shared" ca="1" si="112"/>
        <v>0.36520521859029909</v>
      </c>
      <c r="AU120" s="72">
        <f t="shared" ca="1" si="84"/>
        <v>8.8859305371316033E-3</v>
      </c>
      <c r="AV120" s="73">
        <f t="shared" ca="1" si="113"/>
        <v>1.0088859305371316</v>
      </c>
      <c r="AW120" s="74">
        <f ca="1">PRODUCT(AV$4:AV120)</f>
        <v>2.7146804963746125</v>
      </c>
      <c r="AY120" s="75">
        <f t="shared" si="100"/>
        <v>117</v>
      </c>
      <c r="AZ120" s="76">
        <f t="shared" ca="1" si="110"/>
        <v>1.0090596596129187</v>
      </c>
      <c r="BA120" s="76">
        <f t="shared" ca="1" si="110"/>
        <v>1.0090596596129187</v>
      </c>
      <c r="BB120" s="76">
        <f t="shared" ca="1" si="110"/>
        <v>1.0090596596129187</v>
      </c>
      <c r="BC120" s="76">
        <f t="shared" ca="1" si="110"/>
        <v>1.0090596596129187</v>
      </c>
      <c r="BD120" s="76">
        <f t="shared" ca="1" si="110"/>
        <v>1.0090596596129187</v>
      </c>
      <c r="BE120" s="76">
        <f t="shared" ca="1" si="110"/>
        <v>1.0090596596129187</v>
      </c>
      <c r="BF120" s="76">
        <f t="shared" ca="1" si="110"/>
        <v>1.0090596596129187</v>
      </c>
      <c r="BG120" s="76">
        <f t="shared" ca="1" si="110"/>
        <v>1.0090596596129187</v>
      </c>
      <c r="BH120" s="76">
        <f t="shared" ca="1" si="110"/>
        <v>1.0090596596129187</v>
      </c>
      <c r="BI120" s="76">
        <f t="shared" ca="1" si="110"/>
        <v>1.0090596596129187</v>
      </c>
      <c r="BJ120" s="76">
        <f t="shared" ca="1" si="110"/>
        <v>1.0090596596129187</v>
      </c>
      <c r="BK120" s="76">
        <f t="shared" ca="1" si="110"/>
        <v>1.0090596596129187</v>
      </c>
      <c r="BL120" s="76">
        <f t="shared" ca="1" si="114"/>
        <v>0.11430000000000118</v>
      </c>
      <c r="BM120" s="77">
        <f t="shared" ca="1" si="115"/>
        <v>294677.0795031538</v>
      </c>
      <c r="BN120" s="21"/>
      <c r="BO120" s="70">
        <f t="shared" si="101"/>
        <v>117</v>
      </c>
      <c r="BP120" s="171">
        <f t="shared" ca="1" si="102"/>
        <v>0.11199999999999999</v>
      </c>
      <c r="BQ120" s="172">
        <f t="shared" ca="1" si="87"/>
        <v>8.8859305371316033E-3</v>
      </c>
      <c r="BR120" s="172">
        <f t="shared" ca="1" si="104"/>
        <v>0.36836747504373912</v>
      </c>
    </row>
    <row r="121" spans="5:70">
      <c r="E121">
        <f t="shared" si="88"/>
        <v>118</v>
      </c>
      <c r="F121" s="64">
        <f t="shared" si="89"/>
        <v>49.750000000000277</v>
      </c>
      <c r="G121" s="55">
        <f t="shared" si="71"/>
        <v>5.7749740821122497E-4</v>
      </c>
      <c r="H121" s="78">
        <f t="shared" si="103"/>
        <v>0.9556117586177677</v>
      </c>
      <c r="I121" s="79">
        <f t="shared" ca="1" si="72"/>
        <v>358306.07802770537</v>
      </c>
      <c r="J121" s="79">
        <f t="shared" ca="1" si="73"/>
        <v>3183.882920386246</v>
      </c>
      <c r="K121" s="80">
        <f t="shared" ca="1" si="74"/>
        <v>-19.112235172355355</v>
      </c>
      <c r="L121" s="80">
        <f t="shared" ca="1" si="75"/>
        <v>-149.29419917821059</v>
      </c>
      <c r="M121" s="80">
        <f t="shared" ca="1" si="76"/>
        <v>0</v>
      </c>
      <c r="N121" s="80">
        <f t="shared" ca="1" si="77"/>
        <v>0</v>
      </c>
      <c r="O121" s="81">
        <f t="shared" ca="1" si="63"/>
        <v>-1727.7809163403017</v>
      </c>
      <c r="P121" s="79">
        <f t="shared" ca="1" si="64"/>
        <v>359593.77359740075</v>
      </c>
      <c r="Q121" s="35"/>
      <c r="R121">
        <f t="shared" ca="1" si="78"/>
        <v>118</v>
      </c>
      <c r="S121" s="78">
        <f t="shared" ca="1" si="90"/>
        <v>49.750000000000277</v>
      </c>
      <c r="T121" s="55">
        <f t="shared" ca="1" si="79"/>
        <v>5.7749740821122497E-4</v>
      </c>
      <c r="U121" s="78">
        <f t="shared" ca="1" si="91"/>
        <v>0.95536086709790236</v>
      </c>
      <c r="V121" s="79">
        <f t="shared" ca="1" si="92"/>
        <v>358289.23050672113</v>
      </c>
      <c r="W121" s="79">
        <f t="shared" ca="1" si="65"/>
        <v>3183.7332144850575</v>
      </c>
      <c r="X121" s="80">
        <f t="shared" ca="1" si="66"/>
        <v>-19.107217341958048</v>
      </c>
      <c r="Y121" s="80">
        <f t="shared" ca="1" si="80"/>
        <v>-149.28717937780047</v>
      </c>
      <c r="Z121" s="80">
        <f t="shared" ca="1" si="67"/>
        <v>0</v>
      </c>
      <c r="AA121" s="80">
        <f t="shared" ca="1" si="81"/>
        <v>0</v>
      </c>
      <c r="AB121" s="81">
        <f t="shared" ca="1" si="68"/>
        <v>-1727.7809163403017</v>
      </c>
      <c r="AC121" s="79">
        <f t="shared" ca="1" si="69"/>
        <v>359576.78840814612</v>
      </c>
      <c r="AD121" s="35"/>
      <c r="AE121" s="55">
        <f t="shared" ca="1" si="93"/>
        <v>5.7749740821122497E-4</v>
      </c>
      <c r="AF121" s="78">
        <f t="shared" ca="1" si="94"/>
        <v>0.95536086709790236</v>
      </c>
      <c r="AG121" s="21"/>
      <c r="AH121" s="21"/>
      <c r="AK121" s="66"/>
      <c r="AL121" s="66"/>
      <c r="AM121" s="66"/>
      <c r="AN121" s="66"/>
      <c r="AR121" s="69">
        <f t="shared" si="111"/>
        <v>10</v>
      </c>
      <c r="AS121" s="70">
        <f t="shared" si="98"/>
        <v>118</v>
      </c>
      <c r="AT121" s="71">
        <f t="shared" ca="1" si="112"/>
        <v>0.36196003038610775</v>
      </c>
      <c r="AU121" s="72">
        <f t="shared" ca="1" si="84"/>
        <v>8.8859305371316033E-3</v>
      </c>
      <c r="AV121" s="73">
        <f t="shared" ca="1" si="113"/>
        <v>1.0088859305371316</v>
      </c>
      <c r="AW121" s="74">
        <f ca="1">PRODUCT(AV$4:AV121)</f>
        <v>2.7388029586959033</v>
      </c>
      <c r="AY121" s="75">
        <f t="shared" si="100"/>
        <v>118</v>
      </c>
      <c r="AZ121" s="76">
        <f t="shared" ref="AZ121:BK142" ca="1" si="116">OFFSET($AV$3,($AY121*12-12)+AZ$3,0)</f>
        <v>1.0090596596129187</v>
      </c>
      <c r="BA121" s="76">
        <f t="shared" ca="1" si="116"/>
        <v>1.0090596596129187</v>
      </c>
      <c r="BB121" s="76">
        <f t="shared" ca="1" si="116"/>
        <v>1.0090596596129187</v>
      </c>
      <c r="BC121" s="76">
        <f t="shared" ca="1" si="116"/>
        <v>1.0090596596129187</v>
      </c>
      <c r="BD121" s="76">
        <f t="shared" ca="1" si="116"/>
        <v>1.0090596596129187</v>
      </c>
      <c r="BE121" s="76">
        <f t="shared" ca="1" si="116"/>
        <v>1.0090596596129187</v>
      </c>
      <c r="BF121" s="76">
        <f t="shared" ca="1" si="116"/>
        <v>1.0090596596129187</v>
      </c>
      <c r="BG121" s="76">
        <f t="shared" ca="1" si="116"/>
        <v>1.0090596596129187</v>
      </c>
      <c r="BH121" s="76">
        <f t="shared" ca="1" si="116"/>
        <v>1.0090596596129187</v>
      </c>
      <c r="BI121" s="76">
        <f t="shared" ca="1" si="116"/>
        <v>1.0090596596129187</v>
      </c>
      <c r="BJ121" s="76">
        <f t="shared" ca="1" si="116"/>
        <v>1.0090596596129187</v>
      </c>
      <c r="BK121" s="76">
        <f t="shared" ca="1" si="116"/>
        <v>1.0090596596129187</v>
      </c>
      <c r="BL121" s="76">
        <f t="shared" ca="1" si="114"/>
        <v>0.11430000000000118</v>
      </c>
      <c r="BM121" s="77">
        <f t="shared" ca="1" si="115"/>
        <v>328358.66969036462</v>
      </c>
      <c r="BN121" s="21"/>
      <c r="BO121" s="70">
        <f t="shared" si="101"/>
        <v>118</v>
      </c>
      <c r="BP121" s="171">
        <f t="shared" ca="1" si="102"/>
        <v>0.11199999999999999</v>
      </c>
      <c r="BQ121" s="172">
        <f t="shared" ca="1" si="87"/>
        <v>8.8859305371316033E-3</v>
      </c>
      <c r="BR121" s="172">
        <f t="shared" ca="1" si="104"/>
        <v>0.36512301727472801</v>
      </c>
    </row>
    <row r="122" spans="5:70">
      <c r="E122">
        <f t="shared" si="88"/>
        <v>119</v>
      </c>
      <c r="F122" s="64">
        <f t="shared" si="89"/>
        <v>49.833333333333613</v>
      </c>
      <c r="G122" s="55">
        <f t="shared" si="71"/>
        <v>5.7749740821122497E-4</v>
      </c>
      <c r="H122" s="78">
        <f t="shared" si="103"/>
        <v>0.95505989530390978</v>
      </c>
      <c r="I122" s="79">
        <f t="shared" ca="1" si="72"/>
        <v>359386.10912513937</v>
      </c>
      <c r="J122" s="79">
        <f t="shared" ca="1" si="73"/>
        <v>3193.4800016959866</v>
      </c>
      <c r="K122" s="80">
        <f t="shared" ca="1" si="74"/>
        <v>-19.101197906078195</v>
      </c>
      <c r="L122" s="80">
        <f t="shared" ca="1" si="75"/>
        <v>-149.74421213547475</v>
      </c>
      <c r="M122" s="80">
        <f t="shared" ca="1" si="76"/>
        <v>0</v>
      </c>
      <c r="N122" s="80">
        <f t="shared" ca="1" si="77"/>
        <v>0</v>
      </c>
      <c r="O122" s="81">
        <f t="shared" ca="1" si="63"/>
        <v>-1726.7831273391582</v>
      </c>
      <c r="P122" s="79">
        <f t="shared" ca="1" si="64"/>
        <v>360683.96058945463</v>
      </c>
      <c r="Q122" s="35"/>
      <c r="R122">
        <f t="shared" ca="1" si="78"/>
        <v>119</v>
      </c>
      <c r="S122" s="78">
        <f t="shared" ca="1" si="90"/>
        <v>49.833333333333613</v>
      </c>
      <c r="T122" s="55">
        <f t="shared" ca="1" si="79"/>
        <v>5.7749740821122497E-4</v>
      </c>
      <c r="U122" s="78">
        <f t="shared" ca="1" si="91"/>
        <v>0.95480914867324684</v>
      </c>
      <c r="V122" s="79">
        <f t="shared" ca="1" si="92"/>
        <v>359369.13374478748</v>
      </c>
      <c r="W122" s="79">
        <f t="shared" ca="1" si="65"/>
        <v>3193.3291596453382</v>
      </c>
      <c r="X122" s="80">
        <f t="shared" ca="1" si="66"/>
        <v>-19.096182973464938</v>
      </c>
      <c r="Y122" s="80">
        <f t="shared" ca="1" si="80"/>
        <v>-149.73713906032813</v>
      </c>
      <c r="Z122" s="80">
        <f t="shared" ca="1" si="67"/>
        <v>0</v>
      </c>
      <c r="AA122" s="80">
        <f t="shared" ca="1" si="81"/>
        <v>0</v>
      </c>
      <c r="AB122" s="81">
        <f t="shared" ca="1" si="68"/>
        <v>-1726.7831273391582</v>
      </c>
      <c r="AC122" s="79">
        <f t="shared" ca="1" si="69"/>
        <v>360666.84645505989</v>
      </c>
      <c r="AD122" s="35"/>
      <c r="AE122" s="55">
        <f t="shared" ca="1" si="93"/>
        <v>5.7749740821122497E-4</v>
      </c>
      <c r="AF122" s="78">
        <f t="shared" ca="1" si="94"/>
        <v>0.95480914867324684</v>
      </c>
      <c r="AG122" s="21"/>
      <c r="AH122" s="21"/>
      <c r="AK122" s="66"/>
      <c r="AL122" s="66"/>
      <c r="AM122" s="66"/>
      <c r="AN122" s="66"/>
      <c r="AR122" s="69">
        <f t="shared" si="111"/>
        <v>10</v>
      </c>
      <c r="AS122" s="70">
        <f t="shared" si="98"/>
        <v>119</v>
      </c>
      <c r="AT122" s="71">
        <f t="shared" ca="1" si="112"/>
        <v>0.35874367869887874</v>
      </c>
      <c r="AU122" s="72">
        <f t="shared" ca="1" si="84"/>
        <v>8.8859305371316033E-3</v>
      </c>
      <c r="AV122" s="73">
        <f t="shared" ca="1" si="113"/>
        <v>1.0088859305371316</v>
      </c>
      <c r="AW122" s="74">
        <f ca="1">PRODUCT(AV$4:AV122)</f>
        <v>2.7631397715417658</v>
      </c>
      <c r="AY122" s="75">
        <f t="shared" si="100"/>
        <v>119</v>
      </c>
      <c r="AZ122" s="76">
        <f t="shared" ca="1" si="116"/>
        <v>1.0090596596129187</v>
      </c>
      <c r="BA122" s="76">
        <f t="shared" ca="1" si="116"/>
        <v>1.0090596596129187</v>
      </c>
      <c r="BB122" s="76">
        <f t="shared" ca="1" si="116"/>
        <v>1.0090596596129187</v>
      </c>
      <c r="BC122" s="76">
        <f t="shared" ca="1" si="116"/>
        <v>1.0090596596129187</v>
      </c>
      <c r="BD122" s="76">
        <f t="shared" ca="1" si="116"/>
        <v>1.0090596596129187</v>
      </c>
      <c r="BE122" s="76">
        <f t="shared" ca="1" si="116"/>
        <v>1.0090596596129187</v>
      </c>
      <c r="BF122" s="76">
        <f t="shared" ca="1" si="116"/>
        <v>1.0090596596129187</v>
      </c>
      <c r="BG122" s="76">
        <f t="shared" ca="1" si="116"/>
        <v>1.0090596596129187</v>
      </c>
      <c r="BH122" s="76">
        <f t="shared" ca="1" si="116"/>
        <v>1.0090596596129187</v>
      </c>
      <c r="BI122" s="76">
        <f t="shared" ca="1" si="116"/>
        <v>1.0090596596129187</v>
      </c>
      <c r="BJ122" s="76">
        <f t="shared" ca="1" si="116"/>
        <v>1.0090596596129187</v>
      </c>
      <c r="BK122" s="76">
        <f t="shared" ca="1" si="116"/>
        <v>1.0090596596129187</v>
      </c>
      <c r="BL122" s="76">
        <f t="shared" ca="1" si="114"/>
        <v>0.11430000000000118</v>
      </c>
      <c r="BM122" s="77">
        <f t="shared" ca="1" si="115"/>
        <v>365890.0656359737</v>
      </c>
      <c r="BN122" s="21"/>
      <c r="BO122" s="70">
        <f t="shared" si="101"/>
        <v>119</v>
      </c>
      <c r="BP122" s="171">
        <f t="shared" ca="1" si="102"/>
        <v>0.11199999999999999</v>
      </c>
      <c r="BQ122" s="172">
        <f t="shared" ca="1" si="87"/>
        <v>8.8859305371316033E-3</v>
      </c>
      <c r="BR122" s="172">
        <f t="shared" ca="1" si="104"/>
        <v>0.36190713560683341</v>
      </c>
    </row>
    <row r="123" spans="5:70">
      <c r="E123">
        <f t="shared" si="88"/>
        <v>120</v>
      </c>
      <c r="F123" s="64">
        <f t="shared" si="89"/>
        <v>49.916666666666949</v>
      </c>
      <c r="G123" s="55">
        <f t="shared" si="71"/>
        <v>5.7749740821122497E-4</v>
      </c>
      <c r="H123" s="78">
        <f t="shared" si="103"/>
        <v>0.95450835068968531</v>
      </c>
      <c r="I123" s="79">
        <f t="shared" ca="1" si="72"/>
        <v>360475.66653703083</v>
      </c>
      <c r="J123" s="79">
        <f t="shared" ca="1" si="73"/>
        <v>3203.1617331742709</v>
      </c>
      <c r="K123" s="80">
        <f t="shared" ca="1" si="74"/>
        <v>-19.090167013793707</v>
      </c>
      <c r="L123" s="80">
        <f t="shared" ca="1" si="75"/>
        <v>-150.19819439042953</v>
      </c>
      <c r="M123" s="80">
        <f t="shared" ca="1" si="76"/>
        <v>0</v>
      </c>
      <c r="N123" s="80">
        <f t="shared" ca="1" si="77"/>
        <v>0</v>
      </c>
      <c r="O123" s="81">
        <f t="shared" ca="1" si="63"/>
        <v>-1725.7859145585771</v>
      </c>
      <c r="P123" s="79">
        <f t="shared" ca="1" si="64"/>
        <v>361783.75399424229</v>
      </c>
      <c r="Q123" s="35"/>
      <c r="R123">
        <f t="shared" ca="1" si="78"/>
        <v>120</v>
      </c>
      <c r="S123" s="78">
        <f t="shared" ca="1" si="90"/>
        <v>49.916666666666949</v>
      </c>
      <c r="T123" s="55">
        <f t="shared" ca="1" si="79"/>
        <v>5.7749740821122497E-4</v>
      </c>
      <c r="U123" s="78">
        <f t="shared" ca="1" si="91"/>
        <v>0.95425774886455172</v>
      </c>
      <c r="V123" s="79">
        <f t="shared" ca="1" si="92"/>
        <v>360458.56228600437</v>
      </c>
      <c r="W123" s="79">
        <f t="shared" ca="1" si="65"/>
        <v>3203.0097459877602</v>
      </c>
      <c r="X123" s="80">
        <f t="shared" ca="1" si="66"/>
        <v>-19.085154977291033</v>
      </c>
      <c r="Y123" s="80">
        <f t="shared" ca="1" si="80"/>
        <v>-150.19106761916851</v>
      </c>
      <c r="Z123" s="80">
        <f t="shared" ca="1" si="67"/>
        <v>0</v>
      </c>
      <c r="AA123" s="80">
        <f t="shared" ca="1" si="81"/>
        <v>0</v>
      </c>
      <c r="AB123" s="81">
        <f t="shared" ca="1" si="68"/>
        <v>-1725.7859145585771</v>
      </c>
      <c r="AC123" s="79">
        <f t="shared" ca="1" si="69"/>
        <v>361766.5098948371</v>
      </c>
      <c r="AD123" s="35"/>
      <c r="AE123" s="55">
        <f t="shared" ca="1" si="93"/>
        <v>5.7749740821122497E-4</v>
      </c>
      <c r="AF123" s="78">
        <f t="shared" ca="1" si="94"/>
        <v>0.95425774886455172</v>
      </c>
      <c r="AG123" s="21"/>
      <c r="AH123" s="21"/>
      <c r="AK123" s="66"/>
      <c r="AL123" s="66"/>
      <c r="AM123" s="66"/>
      <c r="AN123" s="66"/>
      <c r="AR123" s="69">
        <f t="shared" si="111"/>
        <v>10</v>
      </c>
      <c r="AS123" s="70">
        <f t="shared" si="98"/>
        <v>120</v>
      </c>
      <c r="AT123" s="71">
        <f t="shared" ca="1" si="112"/>
        <v>0.35555590728932546</v>
      </c>
      <c r="AU123" s="72">
        <f t="shared" ca="1" si="84"/>
        <v>8.8859305371316033E-3</v>
      </c>
      <c r="AV123" s="73">
        <f t="shared" ca="1" si="113"/>
        <v>1.0088859305371316</v>
      </c>
      <c r="AW123" s="74">
        <f ca="1">PRODUCT(AV$4:AV123)</f>
        <v>2.7876928396160716</v>
      </c>
      <c r="AY123" s="75">
        <f t="shared" si="100"/>
        <v>120</v>
      </c>
      <c r="AZ123" s="76">
        <f t="shared" ca="1" si="116"/>
        <v>1.0090596596129187</v>
      </c>
      <c r="BA123" s="76">
        <f t="shared" ca="1" si="116"/>
        <v>1.0090596596129187</v>
      </c>
      <c r="BB123" s="76">
        <f t="shared" ca="1" si="116"/>
        <v>1.0090596596129187</v>
      </c>
      <c r="BC123" s="76">
        <f t="shared" ca="1" si="116"/>
        <v>1.0090596596129187</v>
      </c>
      <c r="BD123" s="76">
        <f t="shared" ca="1" si="116"/>
        <v>1.0090596596129187</v>
      </c>
      <c r="BE123" s="76">
        <f t="shared" ca="1" si="116"/>
        <v>1.0090596596129187</v>
      </c>
      <c r="BF123" s="76">
        <f t="shared" ca="1" si="116"/>
        <v>1.0090596596129187</v>
      </c>
      <c r="BG123" s="76">
        <f t="shared" ca="1" si="116"/>
        <v>1.0090596596129187</v>
      </c>
      <c r="BH123" s="76">
        <f t="shared" ca="1" si="116"/>
        <v>1.0090596596129187</v>
      </c>
      <c r="BI123" s="76">
        <f t="shared" ca="1" si="116"/>
        <v>1.0090596596129187</v>
      </c>
      <c r="BJ123" s="76">
        <f t="shared" ca="1" si="116"/>
        <v>1.0090596596129187</v>
      </c>
      <c r="BK123" s="76">
        <f t="shared" ca="1" si="116"/>
        <v>1.0090596596129187</v>
      </c>
      <c r="BL123" s="76">
        <f t="shared" ca="1" si="114"/>
        <v>0.11430000000000118</v>
      </c>
      <c r="BM123" s="77">
        <f t="shared" ca="1" si="115"/>
        <v>407711.30013816594</v>
      </c>
      <c r="BN123" s="21"/>
      <c r="BO123" s="70">
        <f t="shared" si="101"/>
        <v>120</v>
      </c>
      <c r="BP123" s="171">
        <f t="shared" ca="1" si="102"/>
        <v>0.11199999999999999</v>
      </c>
      <c r="BQ123" s="172">
        <f t="shared" ca="1" si="87"/>
        <v>8.8859305371316033E-3</v>
      </c>
      <c r="BR123" s="172">
        <f t="shared" ca="1" si="104"/>
        <v>0.35871957835129464</v>
      </c>
    </row>
    <row r="124" spans="5:70">
      <c r="E124">
        <f t="shared" si="88"/>
        <v>121</v>
      </c>
      <c r="F124" s="64">
        <f t="shared" si="89"/>
        <v>50.000000000000284</v>
      </c>
      <c r="G124" s="55">
        <f t="shared" si="71"/>
        <v>5.7749740821122497E-4</v>
      </c>
      <c r="H124" s="78">
        <f t="shared" si="103"/>
        <v>0.95395712459104609</v>
      </c>
      <c r="I124" s="79">
        <f t="shared" ca="1" si="72"/>
        <v>361574.8248139777</v>
      </c>
      <c r="J124" s="79">
        <f t="shared" ca="1" si="73"/>
        <v>3212.9287772725343</v>
      </c>
      <c r="K124" s="80">
        <f t="shared" ca="1" si="74"/>
        <v>-19.079142491820921</v>
      </c>
      <c r="L124" s="80">
        <f t="shared" ca="1" si="75"/>
        <v>-150.65617700582405</v>
      </c>
      <c r="M124" s="80">
        <f t="shared" ca="1" si="76"/>
        <v>-2711.8111861048328</v>
      </c>
      <c r="N124" s="80">
        <f t="shared" ca="1" si="77"/>
        <v>0</v>
      </c>
      <c r="O124" s="81">
        <f t="shared" ca="1" si="63"/>
        <v>-1724.789277665792</v>
      </c>
      <c r="P124" s="79">
        <f t="shared" ca="1" si="64"/>
        <v>360181.41780798195</v>
      </c>
      <c r="Q124" s="35"/>
      <c r="R124">
        <f t="shared" ca="1" si="78"/>
        <v>121</v>
      </c>
      <c r="S124" s="78">
        <f t="shared" ca="1" si="90"/>
        <v>50.000000000000284</v>
      </c>
      <c r="T124" s="55">
        <f t="shared" ca="1" si="79"/>
        <v>5.7749740821122497E-4</v>
      </c>
      <c r="U124" s="78">
        <f t="shared" ca="1" si="91"/>
        <v>0.95370666748781696</v>
      </c>
      <c r="V124" s="79">
        <f t="shared" ca="1" si="92"/>
        <v>361557.5906729952</v>
      </c>
      <c r="W124" s="79">
        <f t="shared" ca="1" si="65"/>
        <v>3212.7756358928964</v>
      </c>
      <c r="X124" s="80">
        <f t="shared" ca="1" si="66"/>
        <v>-19.074133349756337</v>
      </c>
      <c r="Y124" s="80">
        <f t="shared" ca="1" si="80"/>
        <v>-150.64899611374801</v>
      </c>
      <c r="Z124" s="80">
        <f t="shared" ca="1" si="67"/>
        <v>-2711.681930047464</v>
      </c>
      <c r="AA124" s="80">
        <f t="shared" ca="1" si="81"/>
        <v>0</v>
      </c>
      <c r="AB124" s="81">
        <f t="shared" ca="1" si="68"/>
        <v>-1724.789277665792</v>
      </c>
      <c r="AC124" s="79">
        <f t="shared" ca="1" si="69"/>
        <v>360164.17197171133</v>
      </c>
      <c r="AD124" s="35"/>
      <c r="AE124" s="55">
        <f t="shared" ca="1" si="93"/>
        <v>5.7749740821122497E-4</v>
      </c>
      <c r="AF124" s="78">
        <f t="shared" ca="1" si="94"/>
        <v>0.95370666748781696</v>
      </c>
      <c r="AG124" s="21"/>
      <c r="AH124" s="21"/>
      <c r="AK124" s="66"/>
      <c r="AL124" s="66"/>
      <c r="AM124" s="66"/>
      <c r="AN124" s="66"/>
      <c r="AR124" s="69">
        <f t="shared" si="111"/>
        <v>11</v>
      </c>
      <c r="AS124" s="70">
        <f t="shared" si="98"/>
        <v>121</v>
      </c>
      <c r="AT124" s="71">
        <f t="shared" ca="1" si="112"/>
        <v>0.35239646219508569</v>
      </c>
      <c r="AU124" s="72">
        <f t="shared" ca="1" si="84"/>
        <v>8.8859305371316033E-3</v>
      </c>
      <c r="AV124" s="73">
        <f t="shared" ca="1" si="113"/>
        <v>1.0088859305371316</v>
      </c>
      <c r="AW124" s="74">
        <f ca="1">PRODUCT(AV$4:AV124)</f>
        <v>2.8124640845477593</v>
      </c>
      <c r="AY124" s="75">
        <f t="shared" si="100"/>
        <v>121</v>
      </c>
      <c r="AZ124" s="76">
        <f t="shared" ca="1" si="116"/>
        <v>1.0090596596129187</v>
      </c>
      <c r="BA124" s="76">
        <f t="shared" ca="1" si="116"/>
        <v>1.0090596596129187</v>
      </c>
      <c r="BB124" s="76">
        <f t="shared" ca="1" si="116"/>
        <v>1.0090596596129187</v>
      </c>
      <c r="BC124" s="76">
        <f t="shared" ca="1" si="116"/>
        <v>1.0090596596129187</v>
      </c>
      <c r="BD124" s="76">
        <f t="shared" ca="1" si="116"/>
        <v>1.0090596596129187</v>
      </c>
      <c r="BE124" s="76">
        <f t="shared" ca="1" si="116"/>
        <v>1.0090596596129187</v>
      </c>
      <c r="BF124" s="76">
        <f t="shared" ca="1" si="116"/>
        <v>1.0090596596129187</v>
      </c>
      <c r="BG124" s="76">
        <f t="shared" ca="1" si="116"/>
        <v>1.0090596596129187</v>
      </c>
      <c r="BH124" s="76">
        <f t="shared" ca="1" si="116"/>
        <v>1.0090596596129187</v>
      </c>
      <c r="BI124" s="76">
        <f t="shared" ca="1" si="116"/>
        <v>1.0090596596129187</v>
      </c>
      <c r="BJ124" s="76">
        <f t="shared" ca="1" si="116"/>
        <v>1.0090596596129187</v>
      </c>
      <c r="BK124" s="76">
        <f t="shared" ca="1" si="116"/>
        <v>1.0090596596129187</v>
      </c>
      <c r="BL124" s="76">
        <f t="shared" ca="1" si="114"/>
        <v>0.11430000000000118</v>
      </c>
      <c r="BM124" s="77">
        <f t="shared" ca="1" si="115"/>
        <v>454312.70174395881</v>
      </c>
      <c r="BN124" s="21"/>
      <c r="BO124" s="70">
        <f t="shared" si="101"/>
        <v>121</v>
      </c>
      <c r="BP124" s="171">
        <f t="shared" ca="1" si="102"/>
        <v>0.11199999999999999</v>
      </c>
      <c r="BQ124" s="172">
        <f t="shared" ca="1" si="87"/>
        <v>8.8859305371316033E-3</v>
      </c>
      <c r="BR124" s="172">
        <f t="shared" ca="1" si="104"/>
        <v>0.35556009603614164</v>
      </c>
    </row>
    <row r="125" spans="5:70">
      <c r="E125">
        <f t="shared" si="88"/>
        <v>122</v>
      </c>
      <c r="F125" s="64">
        <f t="shared" si="89"/>
        <v>50.08333333333362</v>
      </c>
      <c r="G125" s="55">
        <f t="shared" si="71"/>
        <v>5.7749740821122497E-4</v>
      </c>
      <c r="H125" s="78">
        <f t="shared" si="103"/>
        <v>0.95340621682405013</v>
      </c>
      <c r="I125" s="79">
        <f t="shared" ca="1" si="72"/>
        <v>359973.41397271201</v>
      </c>
      <c r="J125" s="79">
        <f t="shared" ca="1" si="73"/>
        <v>3198.6987517756379</v>
      </c>
      <c r="K125" s="80">
        <f t="shared" ca="1" si="74"/>
        <v>-19.068124336481002</v>
      </c>
      <c r="L125" s="80">
        <f t="shared" ca="1" si="75"/>
        <v>-149.98892248863001</v>
      </c>
      <c r="M125" s="80">
        <f t="shared" ca="1" si="76"/>
        <v>0</v>
      </c>
      <c r="N125" s="80">
        <f t="shared" ca="1" si="77"/>
        <v>0</v>
      </c>
      <c r="O125" s="81">
        <f t="shared" ca="1" si="63"/>
        <v>-1723.7932163282296</v>
      </c>
      <c r="P125" s="79">
        <f t="shared" ca="1" si="64"/>
        <v>361279.26246133429</v>
      </c>
      <c r="Q125" s="35"/>
      <c r="R125">
        <f t="shared" ca="1" si="78"/>
        <v>122</v>
      </c>
      <c r="S125" s="78">
        <f t="shared" ca="1" si="90"/>
        <v>50.08333333333362</v>
      </c>
      <c r="T125" s="55">
        <f t="shared" ca="1" si="79"/>
        <v>5.7749740821122497E-4</v>
      </c>
      <c r="U125" s="78">
        <f t="shared" ca="1" si="91"/>
        <v>0.95315590435914899</v>
      </c>
      <c r="V125" s="79">
        <f t="shared" ca="1" si="92"/>
        <v>359956.1780958671</v>
      </c>
      <c r="W125" s="79">
        <f t="shared" ca="1" si="65"/>
        <v>3198.5455949712473</v>
      </c>
      <c r="X125" s="80">
        <f t="shared" ca="1" si="66"/>
        <v>-19.063118087182978</v>
      </c>
      <c r="Y125" s="80">
        <f t="shared" ca="1" si="80"/>
        <v>-149.98174087327797</v>
      </c>
      <c r="Z125" s="80">
        <f t="shared" ca="1" si="67"/>
        <v>0</v>
      </c>
      <c r="AA125" s="80">
        <f t="shared" ca="1" si="81"/>
        <v>0</v>
      </c>
      <c r="AB125" s="81">
        <f t="shared" ca="1" si="68"/>
        <v>-1723.7932163282296</v>
      </c>
      <c r="AC125" s="79">
        <f t="shared" ca="1" si="69"/>
        <v>361261.88561554957</v>
      </c>
      <c r="AD125" s="35"/>
      <c r="AE125" s="55">
        <f t="shared" ca="1" si="93"/>
        <v>5.7749740821122497E-4</v>
      </c>
      <c r="AF125" s="78">
        <f t="shared" ca="1" si="94"/>
        <v>0.95315590435914899</v>
      </c>
      <c r="AG125" s="21"/>
      <c r="AH125" s="21"/>
      <c r="AK125" s="66"/>
      <c r="AL125" s="66"/>
      <c r="AM125" s="66"/>
      <c r="AN125" s="66"/>
      <c r="AR125" s="69">
        <f t="shared" si="111"/>
        <v>11</v>
      </c>
      <c r="AS125" s="70">
        <f t="shared" si="98"/>
        <v>122</v>
      </c>
      <c r="AT125" s="71">
        <f t="shared" ca="1" si="112"/>
        <v>0.34926509171048925</v>
      </c>
      <c r="AU125" s="72">
        <f t="shared" ca="1" si="84"/>
        <v>8.8859305371316033E-3</v>
      </c>
      <c r="AV125" s="73">
        <f t="shared" ca="1" si="113"/>
        <v>1.0088859305371316</v>
      </c>
      <c r="AW125" s="74">
        <f ca="1">PRODUCT(AV$4:AV125)</f>
        <v>2.8374554450412282</v>
      </c>
      <c r="AY125" s="75">
        <f t="shared" si="100"/>
        <v>122</v>
      </c>
      <c r="AZ125" s="76">
        <f t="shared" ca="1" si="116"/>
        <v>1.0090596596129187</v>
      </c>
      <c r="BA125" s="76">
        <f t="shared" ca="1" si="116"/>
        <v>1.0090596596129187</v>
      </c>
      <c r="BB125" s="76">
        <f t="shared" ca="1" si="116"/>
        <v>1.0090596596129187</v>
      </c>
      <c r="BC125" s="76">
        <f t="shared" ca="1" si="116"/>
        <v>1.0090596596129187</v>
      </c>
      <c r="BD125" s="76">
        <f t="shared" ca="1" si="116"/>
        <v>1.0090596596129187</v>
      </c>
      <c r="BE125" s="76">
        <f t="shared" ca="1" si="116"/>
        <v>1.0090596596129187</v>
      </c>
      <c r="BF125" s="76">
        <f t="shared" ca="1" si="116"/>
        <v>1.0090596596129187</v>
      </c>
      <c r="BG125" s="76">
        <f t="shared" ca="1" si="116"/>
        <v>1.0090596596129187</v>
      </c>
      <c r="BH125" s="76">
        <f t="shared" ca="1" si="116"/>
        <v>1.0090596596129187</v>
      </c>
      <c r="BI125" s="76">
        <f t="shared" ca="1" si="116"/>
        <v>1.0090596596129187</v>
      </c>
      <c r="BJ125" s="76">
        <f t="shared" ca="1" si="116"/>
        <v>1.0090596596129187</v>
      </c>
      <c r="BK125" s="76">
        <f t="shared" ca="1" si="116"/>
        <v>1.0090596596129187</v>
      </c>
      <c r="BL125" s="76">
        <f t="shared" ca="1" si="114"/>
        <v>0.11430000000000118</v>
      </c>
      <c r="BM125" s="77">
        <f t="shared" ca="1" si="115"/>
        <v>506240.64355329383</v>
      </c>
      <c r="BN125" s="21"/>
      <c r="BO125" s="70">
        <f t="shared" si="101"/>
        <v>122</v>
      </c>
      <c r="BP125" s="171">
        <f t="shared" ca="1" si="102"/>
        <v>0.11199999999999999</v>
      </c>
      <c r="BQ125" s="172">
        <f t="shared" ca="1" si="87"/>
        <v>8.8859305371316033E-3</v>
      </c>
      <c r="BR125" s="172">
        <f t="shared" ca="1" si="104"/>
        <v>0.35242844138667012</v>
      </c>
    </row>
    <row r="126" spans="5:70">
      <c r="E126">
        <f t="shared" si="88"/>
        <v>123</v>
      </c>
      <c r="F126" s="64">
        <f t="shared" si="89"/>
        <v>50.166666666666956</v>
      </c>
      <c r="G126" s="55">
        <f t="shared" si="71"/>
        <v>5.7749740821122497E-4</v>
      </c>
      <c r="H126" s="78">
        <f t="shared" si="103"/>
        <v>0.95285562720486172</v>
      </c>
      <c r="I126" s="79">
        <f t="shared" ca="1" si="72"/>
        <v>361070.6246236224</v>
      </c>
      <c r="J126" s="79">
        <f t="shared" ca="1" si="73"/>
        <v>3208.4484894042284</v>
      </c>
      <c r="K126" s="80">
        <f t="shared" ca="1" si="74"/>
        <v>-19.057112544097233</v>
      </c>
      <c r="L126" s="80">
        <f t="shared" ca="1" si="75"/>
        <v>-150.44609359317602</v>
      </c>
      <c r="M126" s="80">
        <f t="shared" ca="1" si="76"/>
        <v>0</v>
      </c>
      <c r="N126" s="80">
        <f t="shared" ca="1" si="77"/>
        <v>0</v>
      </c>
      <c r="O126" s="81">
        <f t="shared" ca="1" si="63"/>
        <v>-1722.797730213508</v>
      </c>
      <c r="P126" s="79">
        <f t="shared" ca="1" si="64"/>
        <v>362386.77217667585</v>
      </c>
      <c r="Q126" s="35"/>
      <c r="R126">
        <f t="shared" ca="1" si="78"/>
        <v>123</v>
      </c>
      <c r="S126" s="78">
        <f t="shared" ca="1" si="90"/>
        <v>50.166666666666956</v>
      </c>
      <c r="T126" s="55">
        <f t="shared" ca="1" si="79"/>
        <v>5.7749740821122497E-4</v>
      </c>
      <c r="U126" s="78">
        <f t="shared" ca="1" si="91"/>
        <v>0.95260545929476037</v>
      </c>
      <c r="V126" s="79">
        <f t="shared" ca="1" si="92"/>
        <v>361053.25781292107</v>
      </c>
      <c r="W126" s="79">
        <f t="shared" ca="1" si="65"/>
        <v>3208.2941691306851</v>
      </c>
      <c r="X126" s="80">
        <f t="shared" ca="1" si="66"/>
        <v>-19.052109185895208</v>
      </c>
      <c r="Y126" s="80">
        <f t="shared" ca="1" si="80"/>
        <v>-150.43885742205046</v>
      </c>
      <c r="Z126" s="80">
        <f t="shared" ca="1" si="67"/>
        <v>0</v>
      </c>
      <c r="AA126" s="80">
        <f t="shared" ca="1" si="81"/>
        <v>0</v>
      </c>
      <c r="AB126" s="81">
        <f t="shared" ca="1" si="68"/>
        <v>-1722.797730213508</v>
      </c>
      <c r="AC126" s="79">
        <f t="shared" ca="1" si="69"/>
        <v>362369.26328523032</v>
      </c>
      <c r="AD126" s="35"/>
      <c r="AE126" s="55">
        <f t="shared" ca="1" si="93"/>
        <v>5.7749740821122497E-4</v>
      </c>
      <c r="AF126" s="78">
        <f t="shared" ca="1" si="94"/>
        <v>0.95260545929476037</v>
      </c>
      <c r="AG126" s="21"/>
      <c r="AH126" s="21"/>
      <c r="AK126" s="66"/>
      <c r="AL126" s="66"/>
      <c r="AM126" s="66"/>
      <c r="AN126" s="66"/>
      <c r="AR126" s="69">
        <f t="shared" si="111"/>
        <v>11</v>
      </c>
      <c r="AS126" s="70">
        <f t="shared" si="98"/>
        <v>123</v>
      </c>
      <c r="AT126" s="71">
        <f t="shared" ca="1" si="112"/>
        <v>0.34616154636650492</v>
      </c>
      <c r="AU126" s="72">
        <f t="shared" ca="1" si="84"/>
        <v>8.8859305371316033E-3</v>
      </c>
      <c r="AV126" s="73">
        <f t="shared" ca="1" si="113"/>
        <v>1.0088859305371316</v>
      </c>
      <c r="AW126" s="74">
        <f ca="1">PRODUCT(AV$4:AV126)</f>
        <v>2.8626688770280704</v>
      </c>
      <c r="AY126" s="75">
        <f t="shared" si="100"/>
        <v>123</v>
      </c>
      <c r="AZ126" s="76">
        <f t="shared" ca="1" si="116"/>
        <v>1.0090596596129187</v>
      </c>
      <c r="BA126" s="76">
        <f t="shared" ca="1" si="116"/>
        <v>1.0090596596129187</v>
      </c>
      <c r="BB126" s="76">
        <f t="shared" ca="1" si="116"/>
        <v>1.0090596596129187</v>
      </c>
      <c r="BC126" s="76">
        <f t="shared" ca="1" si="116"/>
        <v>1.0090596596129187</v>
      </c>
      <c r="BD126" s="76">
        <f t="shared" ca="1" si="116"/>
        <v>1.0090596596129187</v>
      </c>
      <c r="BE126" s="76">
        <f t="shared" ca="1" si="116"/>
        <v>1.0090596596129187</v>
      </c>
      <c r="BF126" s="76">
        <f t="shared" ca="1" si="116"/>
        <v>1.0090596596129187</v>
      </c>
      <c r="BG126" s="76">
        <f t="shared" ca="1" si="116"/>
        <v>1.0090596596129187</v>
      </c>
      <c r="BH126" s="76">
        <f t="shared" ca="1" si="116"/>
        <v>1.0090596596129187</v>
      </c>
      <c r="BI126" s="76">
        <f t="shared" ca="1" si="116"/>
        <v>1.0090596596129187</v>
      </c>
      <c r="BJ126" s="76">
        <f t="shared" ca="1" si="116"/>
        <v>1.0090596596129187</v>
      </c>
      <c r="BK126" s="76">
        <f t="shared" ca="1" si="116"/>
        <v>1.0090596596129187</v>
      </c>
      <c r="BL126" s="76">
        <f t="shared" ca="1" si="114"/>
        <v>0.11430000000000118</v>
      </c>
      <c r="BM126" s="77">
        <f t="shared" ca="1" si="115"/>
        <v>564103.94911143591</v>
      </c>
      <c r="BN126" s="21"/>
      <c r="BO126" s="70">
        <f t="shared" si="101"/>
        <v>123</v>
      </c>
      <c r="BP126" s="171">
        <f t="shared" ca="1" si="102"/>
        <v>0.11199999999999999</v>
      </c>
      <c r="BQ126" s="172">
        <f t="shared" ca="1" si="87"/>
        <v>8.8859305371316033E-3</v>
      </c>
      <c r="BR126" s="172">
        <f t="shared" ca="1" si="104"/>
        <v>0.3493243693060889</v>
      </c>
    </row>
    <row r="127" spans="5:70">
      <c r="E127">
        <f t="shared" si="88"/>
        <v>124</v>
      </c>
      <c r="F127" s="64">
        <f t="shared" si="89"/>
        <v>50.250000000000291</v>
      </c>
      <c r="G127" s="55">
        <f t="shared" si="71"/>
        <v>5.7749740821122497E-4</v>
      </c>
      <c r="H127" s="78">
        <f t="shared" si="103"/>
        <v>0.95230535554975149</v>
      </c>
      <c r="I127" s="79">
        <f t="shared" ca="1" si="72"/>
        <v>362177.4947549738</v>
      </c>
      <c r="J127" s="79">
        <f t="shared" ca="1" si="73"/>
        <v>3218.2840605050428</v>
      </c>
      <c r="K127" s="80">
        <f t="shared" ca="1" si="74"/>
        <v>-19.046107110995031</v>
      </c>
      <c r="L127" s="80">
        <f t="shared" ca="1" si="75"/>
        <v>-150.9072894812391</v>
      </c>
      <c r="M127" s="80">
        <f t="shared" ca="1" si="76"/>
        <v>0</v>
      </c>
      <c r="N127" s="80">
        <f t="shared" ca="1" si="77"/>
        <v>0</v>
      </c>
      <c r="O127" s="81">
        <f t="shared" ca="1" si="63"/>
        <v>-1721.8028189894376</v>
      </c>
      <c r="P127" s="79">
        <f t="shared" ca="1" si="64"/>
        <v>363504.02259989717</v>
      </c>
      <c r="Q127" s="35"/>
      <c r="R127">
        <f t="shared" ca="1" si="78"/>
        <v>124</v>
      </c>
      <c r="S127" s="78">
        <f t="shared" ca="1" si="90"/>
        <v>50.250000000000291</v>
      </c>
      <c r="T127" s="55">
        <f t="shared" ca="1" si="79"/>
        <v>5.7749740821122497E-4</v>
      </c>
      <c r="U127" s="78">
        <f t="shared" ca="1" si="91"/>
        <v>0.95205533211096982</v>
      </c>
      <c r="V127" s="79">
        <f t="shared" ca="1" si="92"/>
        <v>362159.99597486766</v>
      </c>
      <c r="W127" s="79">
        <f t="shared" ca="1" si="65"/>
        <v>3218.128567560535</v>
      </c>
      <c r="X127" s="80">
        <f t="shared" ca="1" si="66"/>
        <v>-19.041106642219397</v>
      </c>
      <c r="Y127" s="80">
        <f t="shared" ca="1" si="80"/>
        <v>-150.89999832286153</v>
      </c>
      <c r="Z127" s="80">
        <f t="shared" ca="1" si="67"/>
        <v>0</v>
      </c>
      <c r="AA127" s="80">
        <f t="shared" ca="1" si="81"/>
        <v>0</v>
      </c>
      <c r="AB127" s="81">
        <f t="shared" ca="1" si="68"/>
        <v>-1721.8028189894376</v>
      </c>
      <c r="AC127" s="79">
        <f t="shared" ca="1" si="69"/>
        <v>363486.38061847363</v>
      </c>
      <c r="AD127" s="35"/>
      <c r="AE127" s="55">
        <f t="shared" ca="1" si="93"/>
        <v>5.7749740821122497E-4</v>
      </c>
      <c r="AF127" s="78">
        <f t="shared" ca="1" si="94"/>
        <v>0.95205533211096982</v>
      </c>
      <c r="AG127" s="21"/>
      <c r="AH127" s="21"/>
      <c r="AK127" s="66"/>
      <c r="AL127" s="66"/>
      <c r="AM127" s="66"/>
      <c r="AN127" s="66"/>
      <c r="AR127" s="69">
        <f t="shared" si="111"/>
        <v>11</v>
      </c>
      <c r="AS127" s="70">
        <f t="shared" si="98"/>
        <v>124</v>
      </c>
      <c r="AT127" s="71">
        <f t="shared" ca="1" si="112"/>
        <v>0.34308557891086611</v>
      </c>
      <c r="AU127" s="72">
        <f t="shared" ca="1" si="84"/>
        <v>8.8859305371316033E-3</v>
      </c>
      <c r="AV127" s="73">
        <f t="shared" ca="1" si="113"/>
        <v>1.0088859305371316</v>
      </c>
      <c r="AW127" s="74">
        <f ca="1">PRODUCT(AV$4:AV127)</f>
        <v>2.8881063538201501</v>
      </c>
      <c r="AY127" s="75">
        <f t="shared" si="100"/>
        <v>124</v>
      </c>
      <c r="AZ127" s="76">
        <f t="shared" ca="1" si="116"/>
        <v>1.0090596596129187</v>
      </c>
      <c r="BA127" s="76">
        <f t="shared" ca="1" si="116"/>
        <v>1.0090596596129187</v>
      </c>
      <c r="BB127" s="76">
        <f t="shared" ca="1" si="116"/>
        <v>1.0090596596129187</v>
      </c>
      <c r="BC127" s="76">
        <f t="shared" ca="1" si="116"/>
        <v>1.0090596596129187</v>
      </c>
      <c r="BD127" s="76">
        <f t="shared" ca="1" si="116"/>
        <v>1.0090596596129187</v>
      </c>
      <c r="BE127" s="76">
        <f t="shared" ca="1" si="116"/>
        <v>1.0090596596129187</v>
      </c>
      <c r="BF127" s="76">
        <f t="shared" ca="1" si="116"/>
        <v>1.0090596596129187</v>
      </c>
      <c r="BG127" s="76">
        <f t="shared" ca="1" si="116"/>
        <v>1.0090596596129187</v>
      </c>
      <c r="BH127" s="76">
        <f t="shared" ca="1" si="116"/>
        <v>1.0090596596129187</v>
      </c>
      <c r="BI127" s="76">
        <f t="shared" ca="1" si="116"/>
        <v>1.0090596596129187</v>
      </c>
      <c r="BJ127" s="76">
        <f t="shared" ca="1" si="116"/>
        <v>1.0090596596129187</v>
      </c>
      <c r="BK127" s="76">
        <f t="shared" ca="1" si="116"/>
        <v>1.0090596596129187</v>
      </c>
      <c r="BL127" s="76">
        <f t="shared" ca="1" si="114"/>
        <v>0.11430000000000118</v>
      </c>
      <c r="BM127" s="77">
        <f t="shared" ca="1" si="115"/>
        <v>628581.03049487364</v>
      </c>
      <c r="BN127" s="21"/>
      <c r="BO127" s="70">
        <f t="shared" si="101"/>
        <v>124</v>
      </c>
      <c r="BP127" s="171">
        <f t="shared" ca="1" si="102"/>
        <v>0.11199999999999999</v>
      </c>
      <c r="BQ127" s="172">
        <f t="shared" ca="1" si="87"/>
        <v>8.8859305371316033E-3</v>
      </c>
      <c r="BR127" s="172">
        <f t="shared" ca="1" si="104"/>
        <v>0.34624763685633753</v>
      </c>
    </row>
    <row r="128" spans="5:70">
      <c r="E128">
        <f t="shared" si="88"/>
        <v>125</v>
      </c>
      <c r="F128" s="64">
        <f t="shared" si="89"/>
        <v>50.333333333333627</v>
      </c>
      <c r="G128" s="55">
        <f t="shared" si="71"/>
        <v>5.7749740821122497E-4</v>
      </c>
      <c r="H128" s="78">
        <f t="shared" si="103"/>
        <v>0.95175540167509587</v>
      </c>
      <c r="I128" s="79">
        <f t="shared" ca="1" si="72"/>
        <v>363294.09996897139</v>
      </c>
      <c r="J128" s="79">
        <f t="shared" ca="1" si="73"/>
        <v>3228.2061368740242</v>
      </c>
      <c r="K128" s="80">
        <f t="shared" ca="1" si="74"/>
        <v>-19.035108033501917</v>
      </c>
      <c r="L128" s="80">
        <f t="shared" ca="1" si="75"/>
        <v>-151.3725416537381</v>
      </c>
      <c r="M128" s="80">
        <f t="shared" ca="1" si="76"/>
        <v>0</v>
      </c>
      <c r="N128" s="80">
        <f t="shared" ca="1" si="77"/>
        <v>0</v>
      </c>
      <c r="O128" s="81">
        <f t="shared" ca="1" si="63"/>
        <v>-1720.8084823240204</v>
      </c>
      <c r="P128" s="79">
        <f t="shared" ca="1" si="64"/>
        <v>364631.08997383417</v>
      </c>
      <c r="Q128" s="35"/>
      <c r="R128">
        <f t="shared" ca="1" si="78"/>
        <v>125</v>
      </c>
      <c r="S128" s="78">
        <f t="shared" ca="1" si="90"/>
        <v>50.333333333333627</v>
      </c>
      <c r="T128" s="55">
        <f t="shared" ca="1" si="79"/>
        <v>5.7749740821122497E-4</v>
      </c>
      <c r="U128" s="78">
        <f t="shared" ca="1" si="91"/>
        <v>0.95150552262420207</v>
      </c>
      <c r="V128" s="79">
        <f t="shared" ca="1" si="92"/>
        <v>363276.46817574638</v>
      </c>
      <c r="W128" s="79">
        <f t="shared" ca="1" si="65"/>
        <v>3228.049461984182</v>
      </c>
      <c r="X128" s="80">
        <f t="shared" ca="1" si="66"/>
        <v>-19.030110452484042</v>
      </c>
      <c r="Y128" s="80">
        <f t="shared" ca="1" si="80"/>
        <v>-151.36519507322768</v>
      </c>
      <c r="Z128" s="80">
        <f t="shared" ca="1" si="67"/>
        <v>0</v>
      </c>
      <c r="AA128" s="80">
        <f t="shared" ca="1" si="81"/>
        <v>0</v>
      </c>
      <c r="AB128" s="81">
        <f t="shared" ca="1" si="68"/>
        <v>-1720.8084823240204</v>
      </c>
      <c r="AC128" s="79">
        <f t="shared" ca="1" si="69"/>
        <v>364613.31384988083</v>
      </c>
      <c r="AD128" s="35"/>
      <c r="AE128" s="55">
        <f t="shared" ca="1" si="93"/>
        <v>5.7749740821122497E-4</v>
      </c>
      <c r="AF128" s="78">
        <f t="shared" ca="1" si="94"/>
        <v>0.95150552262420207</v>
      </c>
      <c r="AG128" s="21"/>
      <c r="AH128" s="21"/>
      <c r="AK128" s="66"/>
      <c r="AL128" s="66"/>
      <c r="AM128" s="66"/>
      <c r="AN128" s="66"/>
      <c r="AR128" s="69">
        <f t="shared" si="111"/>
        <v>11</v>
      </c>
      <c r="AS128" s="70">
        <f t="shared" si="98"/>
        <v>125</v>
      </c>
      <c r="AT128" s="71">
        <f t="shared" ca="1" si="112"/>
        <v>0.34003694428837256</v>
      </c>
      <c r="AU128" s="72">
        <f t="shared" ca="1" si="84"/>
        <v>8.8859305371316033E-3</v>
      </c>
      <c r="AV128" s="73">
        <f t="shared" ca="1" si="113"/>
        <v>1.0088859305371316</v>
      </c>
      <c r="AW128" s="74">
        <f ca="1">PRODUCT(AV$4:AV128)</f>
        <v>2.9137698662640443</v>
      </c>
      <c r="AY128" s="75">
        <f t="shared" si="100"/>
        <v>125</v>
      </c>
      <c r="AZ128" s="76">
        <f t="shared" ca="1" si="116"/>
        <v>1.0090596596129187</v>
      </c>
      <c r="BA128" s="76">
        <f t="shared" ca="1" si="116"/>
        <v>1.0090596596129187</v>
      </c>
      <c r="BB128" s="76">
        <f t="shared" ca="1" si="116"/>
        <v>1.0090596596129187</v>
      </c>
      <c r="BC128" s="76">
        <f t="shared" ca="1" si="116"/>
        <v>1.0090596596129187</v>
      </c>
      <c r="BD128" s="76">
        <f t="shared" ca="1" si="116"/>
        <v>1.0090596596129187</v>
      </c>
      <c r="BE128" s="76">
        <f t="shared" ca="1" si="116"/>
        <v>1.0090596596129187</v>
      </c>
      <c r="BF128" s="76">
        <f t="shared" ca="1" si="116"/>
        <v>1.0090596596129187</v>
      </c>
      <c r="BG128" s="76">
        <f t="shared" ca="1" si="116"/>
        <v>1.0090596596129187</v>
      </c>
      <c r="BH128" s="76">
        <f t="shared" ca="1" si="116"/>
        <v>1.0090596596129187</v>
      </c>
      <c r="BI128" s="76">
        <f t="shared" ca="1" si="116"/>
        <v>1.0090596596129187</v>
      </c>
      <c r="BJ128" s="76">
        <f t="shared" ca="1" si="116"/>
        <v>1.0090596596129187</v>
      </c>
      <c r="BK128" s="76">
        <f t="shared" ca="1" si="116"/>
        <v>1.0090596596129187</v>
      </c>
      <c r="BL128" s="76">
        <f t="shared" ca="1" si="114"/>
        <v>0.11430000000000118</v>
      </c>
      <c r="BM128" s="77">
        <f t="shared" ca="1" si="115"/>
        <v>700427.8422804384</v>
      </c>
      <c r="BN128" s="21"/>
      <c r="BO128" s="70">
        <f t="shared" si="101"/>
        <v>125</v>
      </c>
      <c r="BP128" s="171">
        <f t="shared" ca="1" si="102"/>
        <v>0.11199999999999999</v>
      </c>
      <c r="BQ128" s="172">
        <f t="shared" ca="1" si="87"/>
        <v>8.8859305371316033E-3</v>
      </c>
      <c r="BR128" s="172">
        <f t="shared" ca="1" si="104"/>
        <v>0.34319800323907285</v>
      </c>
    </row>
    <row r="129" spans="5:70">
      <c r="E129">
        <f t="shared" si="88"/>
        <v>126</v>
      </c>
      <c r="F129" s="64">
        <f t="shared" si="89"/>
        <v>50.416666666666963</v>
      </c>
      <c r="G129" s="55">
        <f t="shared" si="71"/>
        <v>5.7749740821122497E-4</v>
      </c>
      <c r="H129" s="78">
        <f t="shared" si="103"/>
        <v>0.95120576539737745</v>
      </c>
      <c r="I129" s="79">
        <f t="shared" ca="1" si="72"/>
        <v>364420.51646442106</v>
      </c>
      <c r="J129" s="79">
        <f t="shared" ca="1" si="73"/>
        <v>3238.2153956084694</v>
      </c>
      <c r="K129" s="80">
        <f t="shared" ca="1" si="74"/>
        <v>-19.02411530794755</v>
      </c>
      <c r="L129" s="80">
        <f t="shared" ca="1" si="75"/>
        <v>-151.84188186017545</v>
      </c>
      <c r="M129" s="80">
        <f t="shared" ca="1" si="76"/>
        <v>0</v>
      </c>
      <c r="N129" s="80">
        <f t="shared" ca="1" si="77"/>
        <v>0</v>
      </c>
      <c r="O129" s="81">
        <f t="shared" ca="1" si="63"/>
        <v>-1719.8147198854504</v>
      </c>
      <c r="P129" s="79">
        <f t="shared" ca="1" si="64"/>
        <v>365768.05114297592</v>
      </c>
      <c r="Q129" s="35"/>
      <c r="R129">
        <f t="shared" ca="1" si="78"/>
        <v>126</v>
      </c>
      <c r="S129" s="78">
        <f t="shared" ca="1" si="90"/>
        <v>50.416666666666963</v>
      </c>
      <c r="T129" s="55">
        <f t="shared" ca="1" si="79"/>
        <v>5.7749740821122497E-4</v>
      </c>
      <c r="U129" s="78">
        <f t="shared" ca="1" si="91"/>
        <v>0.95095603065098788</v>
      </c>
      <c r="V129" s="79">
        <f t="shared" ca="1" si="92"/>
        <v>364402.7506061332</v>
      </c>
      <c r="W129" s="79">
        <f t="shared" ca="1" si="65"/>
        <v>3238.057529425791</v>
      </c>
      <c r="X129" s="80">
        <f t="shared" ca="1" si="66"/>
        <v>-19.019120613019759</v>
      </c>
      <c r="Y129" s="80">
        <f t="shared" ca="1" si="80"/>
        <v>-151.83447941922216</v>
      </c>
      <c r="Z129" s="80">
        <f t="shared" ca="1" si="67"/>
        <v>0</v>
      </c>
      <c r="AA129" s="80">
        <f t="shared" ca="1" si="81"/>
        <v>0</v>
      </c>
      <c r="AB129" s="81">
        <f t="shared" ca="1" si="68"/>
        <v>-1719.8147198854504</v>
      </c>
      <c r="AC129" s="79">
        <f t="shared" ca="1" si="69"/>
        <v>365750.13981564128</v>
      </c>
      <c r="AD129" s="35"/>
      <c r="AE129" s="55">
        <f t="shared" ca="1" si="93"/>
        <v>5.7749740821122497E-4</v>
      </c>
      <c r="AF129" s="78">
        <f t="shared" ca="1" si="94"/>
        <v>0.95095603065098788</v>
      </c>
      <c r="AG129" s="21"/>
      <c r="AH129" s="21"/>
      <c r="AK129" s="66"/>
      <c r="AL129" s="66"/>
      <c r="AM129" s="66"/>
      <c r="AN129" s="66"/>
      <c r="AR129" s="69">
        <f t="shared" si="111"/>
        <v>11</v>
      </c>
      <c r="AS129" s="70">
        <f t="shared" si="98"/>
        <v>126</v>
      </c>
      <c r="AT129" s="71">
        <f t="shared" ca="1" si="112"/>
        <v>0.33701539962136756</v>
      </c>
      <c r="AU129" s="72">
        <f t="shared" ca="1" si="84"/>
        <v>8.8859305371316033E-3</v>
      </c>
      <c r="AV129" s="73">
        <f t="shared" ca="1" si="113"/>
        <v>1.0088859305371316</v>
      </c>
      <c r="AW129" s="74">
        <f ca="1">PRODUCT(AV$4:AV129)</f>
        <v>2.9396614228968541</v>
      </c>
      <c r="AY129" s="75">
        <f t="shared" si="100"/>
        <v>126</v>
      </c>
      <c r="AZ129" s="76">
        <f t="shared" ca="1" si="116"/>
        <v>1.0090596596129187</v>
      </c>
      <c r="BA129" s="76">
        <f t="shared" ca="1" si="116"/>
        <v>1.0090596596129187</v>
      </c>
      <c r="BB129" s="76">
        <f t="shared" ca="1" si="116"/>
        <v>1.0090596596129187</v>
      </c>
      <c r="BC129" s="76">
        <f t="shared" ca="1" si="116"/>
        <v>1.0090596596129187</v>
      </c>
      <c r="BD129" s="76">
        <f t="shared" ca="1" si="116"/>
        <v>1.0090596596129187</v>
      </c>
      <c r="BE129" s="76">
        <f t="shared" ca="1" si="116"/>
        <v>1.0090596596129187</v>
      </c>
      <c r="BF129" s="76">
        <f t="shared" ca="1" si="116"/>
        <v>1.0090596596129187</v>
      </c>
      <c r="BG129" s="76">
        <f t="shared" ca="1" si="116"/>
        <v>1.0090596596129187</v>
      </c>
      <c r="BH129" s="76">
        <f t="shared" ca="1" si="116"/>
        <v>1.0090596596129187</v>
      </c>
      <c r="BI129" s="76">
        <f t="shared" ca="1" si="116"/>
        <v>1.0090596596129187</v>
      </c>
      <c r="BJ129" s="76">
        <f t="shared" ca="1" si="116"/>
        <v>1.0090596596129187</v>
      </c>
      <c r="BK129" s="76">
        <f t="shared" ca="1" si="116"/>
        <v>1.0090596596129187</v>
      </c>
      <c r="BL129" s="76">
        <f t="shared" ca="1" si="114"/>
        <v>0.11430000000000118</v>
      </c>
      <c r="BM129" s="77">
        <f t="shared" ca="1" si="115"/>
        <v>780486.74465309328</v>
      </c>
      <c r="BN129" s="21"/>
      <c r="BO129" s="70">
        <f t="shared" si="101"/>
        <v>126</v>
      </c>
      <c r="BP129" s="171">
        <f t="shared" ca="1" si="102"/>
        <v>0.11199999999999999</v>
      </c>
      <c r="BQ129" s="172">
        <f t="shared" ca="1" si="87"/>
        <v>8.8859305371316033E-3</v>
      </c>
      <c r="BR129" s="172">
        <f t="shared" ca="1" si="104"/>
        <v>0.34017522977682324</v>
      </c>
    </row>
    <row r="130" spans="5:70">
      <c r="E130">
        <f t="shared" si="88"/>
        <v>127</v>
      </c>
      <c r="F130" s="64">
        <f t="shared" si="89"/>
        <v>50.500000000000298</v>
      </c>
      <c r="G130" s="55">
        <f t="shared" si="71"/>
        <v>6.3101874903614963E-4</v>
      </c>
      <c r="H130" s="78">
        <f t="shared" si="103"/>
        <v>0.95060553672522041</v>
      </c>
      <c r="I130" s="79">
        <f t="shared" ca="1" si="72"/>
        <v>365537.24464490631</v>
      </c>
      <c r="J130" s="79">
        <f t="shared" ca="1" si="73"/>
        <v>3248.1385646491185</v>
      </c>
      <c r="K130" s="80">
        <f t="shared" ca="1" si="74"/>
        <v>-19.012110734504407</v>
      </c>
      <c r="L130" s="80">
        <f t="shared" ca="1" si="75"/>
        <v>-152.30718526871098</v>
      </c>
      <c r="M130" s="80">
        <f t="shared" ca="1" si="76"/>
        <v>0</v>
      </c>
      <c r="N130" s="80">
        <f t="shared" ca="1" si="77"/>
        <v>0</v>
      </c>
      <c r="O130" s="81">
        <f t="shared" ca="1" si="63"/>
        <v>-1718.7294845523345</v>
      </c>
      <c r="P130" s="79">
        <f t="shared" ca="1" si="64"/>
        <v>366895.33442899981</v>
      </c>
      <c r="Q130" s="35"/>
      <c r="R130">
        <f t="shared" ca="1" si="78"/>
        <v>127</v>
      </c>
      <c r="S130" s="78">
        <f t="shared" ca="1" si="90"/>
        <v>50.500000000000298</v>
      </c>
      <c r="T130" s="55">
        <f t="shared" ca="1" si="79"/>
        <v>6.3101874903614963E-4</v>
      </c>
      <c r="U130" s="78">
        <f t="shared" ca="1" si="91"/>
        <v>0.95035595956613816</v>
      </c>
      <c r="V130" s="79">
        <f t="shared" ca="1" si="92"/>
        <v>365519.34461995499</v>
      </c>
      <c r="W130" s="79">
        <f t="shared" ca="1" si="65"/>
        <v>3247.9795062707881</v>
      </c>
      <c r="X130" s="80">
        <f t="shared" ca="1" si="66"/>
        <v>-19.007119191322765</v>
      </c>
      <c r="Y130" s="80">
        <f t="shared" ca="1" si="80"/>
        <v>-152.29972692498126</v>
      </c>
      <c r="Z130" s="80">
        <f t="shared" ca="1" si="67"/>
        <v>0</v>
      </c>
      <c r="AA130" s="80">
        <f t="shared" ca="1" si="81"/>
        <v>0</v>
      </c>
      <c r="AB130" s="81">
        <f t="shared" ca="1" si="68"/>
        <v>-1718.7294845523345</v>
      </c>
      <c r="AC130" s="79">
        <f t="shared" ca="1" si="69"/>
        <v>366877.28779555712</v>
      </c>
      <c r="AD130" s="35"/>
      <c r="AE130" s="55">
        <f t="shared" ca="1" si="93"/>
        <v>6.3101874903614963E-4</v>
      </c>
      <c r="AF130" s="78">
        <f t="shared" ca="1" si="94"/>
        <v>0.95035595956613816</v>
      </c>
      <c r="AG130" s="21"/>
      <c r="AH130" s="21"/>
      <c r="AK130" s="66"/>
      <c r="AL130" s="66"/>
      <c r="AM130" s="66"/>
      <c r="AN130" s="66"/>
      <c r="AR130" s="69">
        <f t="shared" si="111"/>
        <v>11</v>
      </c>
      <c r="AS130" s="70">
        <f t="shared" si="98"/>
        <v>127</v>
      </c>
      <c r="AT130" s="71">
        <f t="shared" ca="1" si="112"/>
        <v>0.33402070419038843</v>
      </c>
      <c r="AU130" s="72">
        <f t="shared" ca="1" si="84"/>
        <v>8.8859305371316033E-3</v>
      </c>
      <c r="AV130" s="73">
        <f t="shared" ca="1" si="113"/>
        <v>1.0088859305371316</v>
      </c>
      <c r="AW130" s="74">
        <f ca="1">PRODUCT(AV$4:AV130)</f>
        <v>2.965783050103401</v>
      </c>
      <c r="AY130" s="75">
        <f t="shared" si="100"/>
        <v>127</v>
      </c>
      <c r="AZ130" s="76">
        <f t="shared" ca="1" si="116"/>
        <v>1.0090596596129187</v>
      </c>
      <c r="BA130" s="76">
        <f t="shared" ca="1" si="116"/>
        <v>1.0090596596129187</v>
      </c>
      <c r="BB130" s="76">
        <f t="shared" ca="1" si="116"/>
        <v>1.0090596596129187</v>
      </c>
      <c r="BC130" s="76">
        <f t="shared" ca="1" si="116"/>
        <v>1.0090596596129187</v>
      </c>
      <c r="BD130" s="76">
        <f t="shared" ca="1" si="116"/>
        <v>1.0090596596129187</v>
      </c>
      <c r="BE130" s="76">
        <f t="shared" ca="1" si="116"/>
        <v>1.0090596596129187</v>
      </c>
      <c r="BF130" s="76">
        <f t="shared" ca="1" si="116"/>
        <v>1.0090596596129187</v>
      </c>
      <c r="BG130" s="76">
        <f t="shared" ca="1" si="116"/>
        <v>1.0090596596129187</v>
      </c>
      <c r="BH130" s="76">
        <f t="shared" ca="1" si="116"/>
        <v>1.0090596596129187</v>
      </c>
      <c r="BI130" s="76">
        <f t="shared" ca="1" si="116"/>
        <v>1.0090596596129187</v>
      </c>
      <c r="BJ130" s="76">
        <f t="shared" ca="1" si="116"/>
        <v>1.0090596596129187</v>
      </c>
      <c r="BK130" s="76">
        <f t="shared" ca="1" si="116"/>
        <v>1.0090596596129187</v>
      </c>
      <c r="BL130" s="76">
        <f t="shared" ca="1" si="114"/>
        <v>0.11430000000000118</v>
      </c>
      <c r="BM130" s="77">
        <f t="shared" ca="1" si="115"/>
        <v>869696.37956694281</v>
      </c>
      <c r="BN130" s="21"/>
      <c r="BO130" s="70">
        <f t="shared" si="101"/>
        <v>127</v>
      </c>
      <c r="BP130" s="171">
        <f t="shared" ca="1" si="102"/>
        <v>0.11199999999999999</v>
      </c>
      <c r="BQ130" s="172">
        <f t="shared" ca="1" si="87"/>
        <v>8.8859305371316033E-3</v>
      </c>
      <c r="BR130" s="172">
        <f t="shared" ca="1" si="104"/>
        <v>0.33717907989430845</v>
      </c>
    </row>
    <row r="131" spans="5:70">
      <c r="E131">
        <f t="shared" si="88"/>
        <v>128</v>
      </c>
      <c r="F131" s="64">
        <f t="shared" si="89"/>
        <v>50.583333333333634</v>
      </c>
      <c r="G131" s="55">
        <f t="shared" si="71"/>
        <v>6.3101874903614963E-4</v>
      </c>
      <c r="H131" s="78">
        <f t="shared" si="103"/>
        <v>0.9500056868086092</v>
      </c>
      <c r="I131" s="79">
        <f t="shared" ca="1" si="72"/>
        <v>366663.81659404124</v>
      </c>
      <c r="J131" s="79">
        <f t="shared" ca="1" si="73"/>
        <v>3258.1492047342126</v>
      </c>
      <c r="K131" s="80">
        <f t="shared" ca="1" si="74"/>
        <v>-19.000113736172185</v>
      </c>
      <c r="L131" s="80">
        <f t="shared" ca="1" si="75"/>
        <v>-152.77659024751719</v>
      </c>
      <c r="M131" s="80">
        <f t="shared" ca="1" si="76"/>
        <v>0</v>
      </c>
      <c r="N131" s="80">
        <f t="shared" ca="1" si="77"/>
        <v>0</v>
      </c>
      <c r="O131" s="81">
        <f t="shared" ca="1" si="63"/>
        <v>-1717.6449340230604</v>
      </c>
      <c r="P131" s="79">
        <f t="shared" ca="1" si="64"/>
        <v>368032.54416076868</v>
      </c>
      <c r="Q131" s="35"/>
      <c r="R131">
        <f t="shared" ca="1" si="78"/>
        <v>128</v>
      </c>
      <c r="S131" s="78">
        <f t="shared" ca="1" si="90"/>
        <v>50.583333333333634</v>
      </c>
      <c r="T131" s="55">
        <f t="shared" ca="1" si="79"/>
        <v>6.3101874903614963E-4</v>
      </c>
      <c r="U131" s="78">
        <f t="shared" ca="1" si="91"/>
        <v>0.94975626713739369</v>
      </c>
      <c r="V131" s="79">
        <f t="shared" ca="1" si="92"/>
        <v>366645.78134836257</v>
      </c>
      <c r="W131" s="79">
        <f t="shared" ca="1" si="65"/>
        <v>3257.9889447938917</v>
      </c>
      <c r="X131" s="80">
        <f t="shared" ca="1" si="66"/>
        <v>-18.995125342747873</v>
      </c>
      <c r="Y131" s="80">
        <f t="shared" ca="1" si="80"/>
        <v>-152.76907556181774</v>
      </c>
      <c r="Z131" s="80">
        <f t="shared" ca="1" si="67"/>
        <v>0</v>
      </c>
      <c r="AA131" s="80">
        <f t="shared" ca="1" si="81"/>
        <v>0</v>
      </c>
      <c r="AB131" s="81">
        <f t="shared" ca="1" si="68"/>
        <v>-1717.6449340230604</v>
      </c>
      <c r="AC131" s="79">
        <f t="shared" ca="1" si="69"/>
        <v>368014.36115822883</v>
      </c>
      <c r="AD131" s="35"/>
      <c r="AE131" s="55">
        <f t="shared" ca="1" si="93"/>
        <v>6.3101874903614963E-4</v>
      </c>
      <c r="AF131" s="78">
        <f t="shared" ca="1" si="94"/>
        <v>0.94975626713739369</v>
      </c>
      <c r="AG131" s="21"/>
      <c r="AH131" s="21"/>
      <c r="AK131" s="66"/>
      <c r="AL131" s="66"/>
      <c r="AM131" s="66"/>
      <c r="AN131" s="66"/>
      <c r="AR131" s="69">
        <f t="shared" si="111"/>
        <v>11</v>
      </c>
      <c r="AS131" s="70">
        <f t="shared" si="98"/>
        <v>128</v>
      </c>
      <c r="AT131" s="71">
        <f t="shared" ca="1" si="112"/>
        <v>0.33105261941498887</v>
      </c>
      <c r="AU131" s="72">
        <f t="shared" ca="1" si="84"/>
        <v>8.8859305371316033E-3</v>
      </c>
      <c r="AV131" s="73">
        <f t="shared" ca="1" si="113"/>
        <v>1.0088859305371316</v>
      </c>
      <c r="AW131" s="74">
        <f ca="1">PRODUCT(AV$4:AV131)</f>
        <v>2.9921367922748221</v>
      </c>
      <c r="AY131" s="75">
        <f t="shared" si="100"/>
        <v>128</v>
      </c>
      <c r="AZ131" s="76">
        <f t="shared" ca="1" si="116"/>
        <v>1.0090596596129187</v>
      </c>
      <c r="BA131" s="76">
        <f t="shared" ca="1" si="116"/>
        <v>1.0090596596129187</v>
      </c>
      <c r="BB131" s="76">
        <f t="shared" ca="1" si="116"/>
        <v>1.0090596596129187</v>
      </c>
      <c r="BC131" s="76">
        <f t="shared" ca="1" si="116"/>
        <v>1.0090596596129187</v>
      </c>
      <c r="BD131" s="76">
        <f t="shared" ca="1" si="116"/>
        <v>1.0090596596129187</v>
      </c>
      <c r="BE131" s="76">
        <f t="shared" ca="1" si="116"/>
        <v>1.0090596596129187</v>
      </c>
      <c r="BF131" s="76">
        <f t="shared" ca="1" si="116"/>
        <v>1.0090596596129187</v>
      </c>
      <c r="BG131" s="76">
        <f t="shared" ca="1" si="116"/>
        <v>1.0090596596129187</v>
      </c>
      <c r="BH131" s="76">
        <f t="shared" ca="1" si="116"/>
        <v>1.0090596596129187</v>
      </c>
      <c r="BI131" s="76">
        <f t="shared" ca="1" si="116"/>
        <v>1.0090596596129187</v>
      </c>
      <c r="BJ131" s="76">
        <f t="shared" ca="1" si="116"/>
        <v>1.0090596596129187</v>
      </c>
      <c r="BK131" s="76">
        <f t="shared" ca="1" si="116"/>
        <v>1.0090596596129187</v>
      </c>
      <c r="BL131" s="76">
        <f t="shared" ca="1" si="114"/>
        <v>0.11430000000000118</v>
      </c>
      <c r="BM131" s="77">
        <f t="shared" ca="1" si="115"/>
        <v>969102.67575144535</v>
      </c>
      <c r="BN131" s="21"/>
      <c r="BO131" s="70">
        <f t="shared" si="101"/>
        <v>128</v>
      </c>
      <c r="BP131" s="171">
        <f t="shared" ca="1" si="102"/>
        <v>0.11199999999999999</v>
      </c>
      <c r="BQ131" s="172">
        <f t="shared" ca="1" si="87"/>
        <v>8.8859305371316033E-3</v>
      </c>
      <c r="BR131" s="172">
        <f t="shared" ca="1" si="104"/>
        <v>0.33420931909992446</v>
      </c>
    </row>
    <row r="132" spans="5:70">
      <c r="E132">
        <f t="shared" si="88"/>
        <v>129</v>
      </c>
      <c r="F132" s="64">
        <f t="shared" si="89"/>
        <v>50.66666666666697</v>
      </c>
      <c r="G132" s="55">
        <f t="shared" si="71"/>
        <v>6.3101874903614963E-4</v>
      </c>
      <c r="H132" s="78">
        <f t="shared" si="103"/>
        <v>0.94940621540854198</v>
      </c>
      <c r="I132" s="79">
        <f t="shared" ca="1" si="72"/>
        <v>367800.30872514774</v>
      </c>
      <c r="J132" s="79">
        <f t="shared" ca="1" si="73"/>
        <v>3268.2479948672217</v>
      </c>
      <c r="K132" s="80">
        <f t="shared" ca="1" si="74"/>
        <v>-18.988124308170839</v>
      </c>
      <c r="L132" s="80">
        <f t="shared" ca="1" si="75"/>
        <v>-153.25012863547823</v>
      </c>
      <c r="M132" s="80">
        <f t="shared" ca="1" si="76"/>
        <v>0</v>
      </c>
      <c r="N132" s="80">
        <f t="shared" ca="1" si="77"/>
        <v>0</v>
      </c>
      <c r="O132" s="81">
        <f t="shared" ref="O132:O195" ca="1" si="117">-MIN(IF(MOD(R132,IF($C$5="Annual",12,1))=0,1,0)*$C$33*U132/IF($C$5="Monthly",12,1),I132)</f>
        <v>-1716.561067865505</v>
      </c>
      <c r="P132" s="79">
        <f t="shared" ref="P132:P195" ca="1" si="118">SUM(I132:O132)</f>
        <v>369179.75739920576</v>
      </c>
      <c r="Q132" s="35"/>
      <c r="R132">
        <f t="shared" ca="1" si="78"/>
        <v>129</v>
      </c>
      <c r="S132" s="78">
        <f t="shared" ca="1" si="90"/>
        <v>50.66666666666697</v>
      </c>
      <c r="T132" s="55">
        <f t="shared" ca="1" si="79"/>
        <v>6.3101874903614963E-4</v>
      </c>
      <c r="U132" s="78">
        <f t="shared" ca="1" si="91"/>
        <v>0.94915695312581538</v>
      </c>
      <c r="V132" s="79">
        <f t="shared" ca="1" si="92"/>
        <v>367782.13719642343</v>
      </c>
      <c r="W132" s="79">
        <f t="shared" ref="W132:W195" ca="1" si="119">(V132)*$AU132</f>
        <v>3268.0865239252239</v>
      </c>
      <c r="X132" s="80">
        <f t="shared" ref="X132:X195" ca="1" si="120">IF(V132=0,0,-$C$19)*U132</f>
        <v>-18.983139062516308</v>
      </c>
      <c r="Y132" s="80">
        <f t="shared" ca="1" si="80"/>
        <v>-153.24255716517644</v>
      </c>
      <c r="Z132" s="80">
        <f t="shared" ref="Z132:Z195" ca="1" si="121">-IF(MOD(R132-1,12)=0,1,0)*V132*($C$17)</f>
        <v>0</v>
      </c>
      <c r="AA132" s="80">
        <f t="shared" ca="1" si="81"/>
        <v>0</v>
      </c>
      <c r="AB132" s="81">
        <f t="shared" ref="AB132:AB195" ca="1" si="122">-MIN(IF(MOD(R132,IF($C$5="Annual",12,1))=0,1,0)*$C$33*U132/IF($C$5="Monthly",12,1),V132)</f>
        <v>-1716.561067865505</v>
      </c>
      <c r="AC132" s="79">
        <f t="shared" ref="AC132:AC195" ca="1" si="123">SUM(V132:AB132)</f>
        <v>369161.43695625546</v>
      </c>
      <c r="AD132" s="35"/>
      <c r="AE132" s="55">
        <f t="shared" ca="1" si="93"/>
        <v>6.3101874903614963E-4</v>
      </c>
      <c r="AF132" s="78">
        <f t="shared" ca="1" si="94"/>
        <v>0.94915695312581538</v>
      </c>
      <c r="AG132" s="21"/>
      <c r="AH132" s="21"/>
      <c r="AK132" s="66"/>
      <c r="AL132" s="66"/>
      <c r="AM132" s="66"/>
      <c r="AN132" s="66"/>
      <c r="AR132" s="69">
        <f t="shared" si="111"/>
        <v>11</v>
      </c>
      <c r="AS132" s="70">
        <f t="shared" si="98"/>
        <v>129</v>
      </c>
      <c r="AT132" s="71">
        <f t="shared" ca="1" si="112"/>
        <v>0.32811090883473182</v>
      </c>
      <c r="AU132" s="72">
        <f t="shared" ca="1" si="84"/>
        <v>8.8859305371316033E-3</v>
      </c>
      <c r="AV132" s="73">
        <f t="shared" ca="1" si="113"/>
        <v>1.0088859305371316</v>
      </c>
      <c r="AW132" s="74">
        <f ca="1">PRODUCT(AV$4:AV132)</f>
        <v>3.0187247119685718</v>
      </c>
      <c r="AY132" s="75">
        <f t="shared" si="100"/>
        <v>129</v>
      </c>
      <c r="AZ132" s="76">
        <f t="shared" ca="1" si="116"/>
        <v>1.0090596596129187</v>
      </c>
      <c r="BA132" s="76">
        <f t="shared" ca="1" si="116"/>
        <v>1.0090596596129187</v>
      </c>
      <c r="BB132" s="76">
        <f t="shared" ca="1" si="116"/>
        <v>1.0090596596129187</v>
      </c>
      <c r="BC132" s="76">
        <f t="shared" ca="1" si="116"/>
        <v>1.0090596596129187</v>
      </c>
      <c r="BD132" s="76">
        <f t="shared" ca="1" si="116"/>
        <v>1.0090596596129187</v>
      </c>
      <c r="BE132" s="76">
        <f t="shared" ca="1" si="116"/>
        <v>1.0090596596129187</v>
      </c>
      <c r="BF132" s="76">
        <f t="shared" ca="1" si="116"/>
        <v>1.0090596596129187</v>
      </c>
      <c r="BG132" s="76">
        <f t="shared" ca="1" si="116"/>
        <v>1.0090596596129187</v>
      </c>
      <c r="BH132" s="76">
        <f t="shared" ca="1" si="116"/>
        <v>1.0090596596129187</v>
      </c>
      <c r="BI132" s="76">
        <f t="shared" ca="1" si="116"/>
        <v>1.0090596596129187</v>
      </c>
      <c r="BJ132" s="76">
        <f t="shared" ca="1" si="116"/>
        <v>1.0090596596129187</v>
      </c>
      <c r="BK132" s="76">
        <f t="shared" ca="1" si="116"/>
        <v>1.0090596596129187</v>
      </c>
      <c r="BL132" s="76">
        <f t="shared" ca="1" si="114"/>
        <v>0.11430000000000118</v>
      </c>
      <c r="BM132" s="77">
        <f t="shared" ca="1" si="115"/>
        <v>1079871.1115898367</v>
      </c>
      <c r="BN132" s="21"/>
      <c r="BO132" s="70">
        <f t="shared" si="101"/>
        <v>129</v>
      </c>
      <c r="BP132" s="171">
        <f t="shared" ca="1" si="102"/>
        <v>0.11199999999999999</v>
      </c>
      <c r="BQ132" s="172">
        <f t="shared" ca="1" si="87"/>
        <v>8.8859305371316033E-3</v>
      </c>
      <c r="BR132" s="172">
        <f t="shared" ca="1" si="104"/>
        <v>0.33126571496739099</v>
      </c>
    </row>
    <row r="133" spans="5:70">
      <c r="E133">
        <f t="shared" si="88"/>
        <v>130</v>
      </c>
      <c r="F133" s="64">
        <f t="shared" si="89"/>
        <v>50.750000000000306</v>
      </c>
      <c r="G133" s="55">
        <f t="shared" ref="G133:G196" si="124">(1-(1-IF(F133&gt;$AJ$90,0,VLOOKUP(ROUND(F133,0),$AJ$4:$AK$90,2,FALSE)))^(1/12))</f>
        <v>6.3101874903614963E-4</v>
      </c>
      <c r="H133" s="78">
        <f t="shared" si="103"/>
        <v>0.9488071222861677</v>
      </c>
      <c r="I133" s="79">
        <f t="shared" ref="I133:I196" ca="1" si="125">MAX(P132,0)*(1-G133)</f>
        <v>368946.79805052222</v>
      </c>
      <c r="J133" s="79">
        <f t="shared" ref="J133:J196" ca="1" si="126">(I133)*$AU133</f>
        <v>3278.4356193740623</v>
      </c>
      <c r="K133" s="80">
        <f t="shared" ref="K133:K196" ca="1" si="127">IF(I133=0,0,-$C$19)*H133</f>
        <v>-18.976142445723355</v>
      </c>
      <c r="L133" s="80">
        <f t="shared" ref="L133:L196" ca="1" si="128">IF(OR(I132+O132=0,K132=0),0,-I133*($C$16/12))</f>
        <v>-153.72783252105094</v>
      </c>
      <c r="M133" s="80">
        <f t="shared" ref="M133:M196" ca="1" si="129">IF(OR(I132+O132=0,K132=0),0,-IF(MOD(E133-1,12)=0,1,0)*I133*($C$17))</f>
        <v>0</v>
      </c>
      <c r="N133" s="80">
        <f t="shared" ref="N133:N196" ca="1" si="130">IF(OR(I132+O132=0,K132=0),0,-I133*($C$18*(1+$C$20))/12)</f>
        <v>0</v>
      </c>
      <c r="O133" s="81">
        <f t="shared" ca="1" si="117"/>
        <v>-1715.4778856478163</v>
      </c>
      <c r="P133" s="79">
        <f t="shared" ca="1" si="118"/>
        <v>370337.05180928169</v>
      </c>
      <c r="Q133" s="35"/>
      <c r="R133">
        <f t="shared" ref="R133:R196" ca="1" si="131">R132+1</f>
        <v>130</v>
      </c>
      <c r="S133" s="78">
        <f t="shared" ca="1" si="90"/>
        <v>50.750000000000306</v>
      </c>
      <c r="T133" s="55">
        <f t="shared" ref="T133:T196" ca="1" si="132">(1-(1-IF(S133&gt;$AJ$90,0,VLOOKUP(ROUND(S133,0),$AJ$4:$AK$90,2,FALSE)))^(1/12))
*IF(S134-S$4&lt;SUBSTITUTE($C$6, "years", "", 1)/1,0,1)</f>
        <v>6.3101874903614963E-4</v>
      </c>
      <c r="U133" s="78">
        <f t="shared" ca="1" si="91"/>
        <v>0.94855801729261502</v>
      </c>
      <c r="V133" s="79">
        <f t="shared" ca="1" si="92"/>
        <v>368928.48916811496</v>
      </c>
      <c r="W133" s="79">
        <f t="shared" ca="1" si="119"/>
        <v>3278.2729279167788</v>
      </c>
      <c r="X133" s="80">
        <f t="shared" ca="1" si="120"/>
        <v>-18.971160345852301</v>
      </c>
      <c r="Y133" s="80">
        <f t="shared" ref="Y133:Y196" ca="1" si="133">IF(OR(V132+AB132=0,X132=0),0,-V133*($C$16/12))</f>
        <v>-153.72020382004791</v>
      </c>
      <c r="Z133" s="80">
        <f t="shared" ca="1" si="121"/>
        <v>0</v>
      </c>
      <c r="AA133" s="80">
        <f t="shared" ref="AA133:AA196" ca="1" si="134">IF(OR(V132+AB132=0,X132=0),0,-V133*($C$18*(1+$C$20))/12)</f>
        <v>0</v>
      </c>
      <c r="AB133" s="81">
        <f t="shared" ca="1" si="122"/>
        <v>-1715.4778856478163</v>
      </c>
      <c r="AC133" s="79">
        <f t="shared" ca="1" si="123"/>
        <v>370318.59284621809</v>
      </c>
      <c r="AD133" s="35"/>
      <c r="AE133" s="55">
        <f t="shared" ca="1" si="93"/>
        <v>6.3101874903614963E-4</v>
      </c>
      <c r="AF133" s="78">
        <f t="shared" ca="1" si="94"/>
        <v>0.94855801729261502</v>
      </c>
      <c r="AG133" s="21"/>
      <c r="AH133" s="21"/>
      <c r="AK133" s="66"/>
      <c r="AL133" s="66"/>
      <c r="AM133" s="66"/>
      <c r="AN133" s="66"/>
      <c r="AR133" s="69">
        <f t="shared" si="111"/>
        <v>11</v>
      </c>
      <c r="AS133" s="70">
        <f t="shared" si="98"/>
        <v>130</v>
      </c>
      <c r="AT133" s="71">
        <f t="shared" ca="1" si="112"/>
        <v>0.32519533809035128</v>
      </c>
      <c r="AU133" s="72">
        <f t="shared" ref="AU133:AU196" ca="1" si="135">IF($AU$2="Yes",BQ133,((1+$AH$21)^(1/12))-1)</f>
        <v>8.8859305371316033E-3</v>
      </c>
      <c r="AV133" s="73">
        <f t="shared" ca="1" si="113"/>
        <v>1.0088859305371316</v>
      </c>
      <c r="AW133" s="74">
        <f ca="1">PRODUCT(AV$4:AV133)</f>
        <v>3.0455488900698473</v>
      </c>
      <c r="AY133" s="75">
        <f t="shared" si="100"/>
        <v>130</v>
      </c>
      <c r="AZ133" s="76">
        <f t="shared" ca="1" si="116"/>
        <v>1.0090596596129187</v>
      </c>
      <c r="BA133" s="76">
        <f t="shared" ca="1" si="116"/>
        <v>1.0090596596129187</v>
      </c>
      <c r="BB133" s="76">
        <f t="shared" ca="1" si="116"/>
        <v>1.0090596596129187</v>
      </c>
      <c r="BC133" s="76">
        <f t="shared" ca="1" si="116"/>
        <v>1.0090596596129187</v>
      </c>
      <c r="BD133" s="76">
        <f t="shared" ca="1" si="116"/>
        <v>1.0090596596129187</v>
      </c>
      <c r="BE133" s="76">
        <f t="shared" ca="1" si="116"/>
        <v>1.0090596596129187</v>
      </c>
      <c r="BF133" s="76">
        <f t="shared" ca="1" si="116"/>
        <v>1.0090596596129187</v>
      </c>
      <c r="BG133" s="76">
        <f t="shared" ca="1" si="116"/>
        <v>1.0090596596129187</v>
      </c>
      <c r="BH133" s="76">
        <f t="shared" ca="1" si="116"/>
        <v>1.0090596596129187</v>
      </c>
      <c r="BI133" s="76">
        <f t="shared" ca="1" si="116"/>
        <v>1.0090596596129187</v>
      </c>
      <c r="BJ133" s="76">
        <f t="shared" ca="1" si="116"/>
        <v>1.0090596596129187</v>
      </c>
      <c r="BK133" s="76">
        <f t="shared" ca="1" si="116"/>
        <v>1.0090596596129187</v>
      </c>
      <c r="BL133" s="76">
        <f t="shared" ca="1" si="114"/>
        <v>0.11430000000000118</v>
      </c>
      <c r="BM133" s="77">
        <f t="shared" ca="1" si="115"/>
        <v>1203300.3796445562</v>
      </c>
      <c r="BN133" s="21"/>
      <c r="BO133" s="70">
        <f t="shared" si="101"/>
        <v>130</v>
      </c>
      <c r="BP133" s="171">
        <f t="shared" ca="1" si="102"/>
        <v>0.11199999999999999</v>
      </c>
      <c r="BQ133" s="172">
        <f t="shared" ref="BQ133:BQ196" ca="1" si="136">(1+BP133)^(1/12)-1</f>
        <v>8.8859305371316033E-3</v>
      </c>
      <c r="BR133" s="172">
        <f t="shared" ca="1" si="104"/>
        <v>0.32834803711756083</v>
      </c>
    </row>
    <row r="134" spans="5:70">
      <c r="E134">
        <f t="shared" ref="E134:E197" si="137">E133+1</f>
        <v>131</v>
      </c>
      <c r="F134" s="64">
        <f t="shared" ref="F134:F197" si="138">(E134-E133)/12+F133</f>
        <v>50.833333333333641</v>
      </c>
      <c r="G134" s="55">
        <f t="shared" si="124"/>
        <v>6.3101874903614963E-4</v>
      </c>
      <c r="H134" s="78">
        <f t="shared" si="103"/>
        <v>0.9482084072027861</v>
      </c>
      <c r="I134" s="79">
        <f t="shared" ca="1" si="125"/>
        <v>370103.36218612728</v>
      </c>
      <c r="J134" s="79">
        <f t="shared" ca="1" si="126"/>
        <v>3288.7127679447863</v>
      </c>
      <c r="K134" s="80">
        <f t="shared" ca="1" si="127"/>
        <v>-18.964168144055723</v>
      </c>
      <c r="L134" s="80">
        <f t="shared" ca="1" si="128"/>
        <v>-154.2097342442197</v>
      </c>
      <c r="M134" s="80">
        <f t="shared" ca="1" si="129"/>
        <v>0</v>
      </c>
      <c r="N134" s="80">
        <f t="shared" ca="1" si="130"/>
        <v>0</v>
      </c>
      <c r="O134" s="81">
        <f t="shared" ca="1" si="117"/>
        <v>-1714.3953869384159</v>
      </c>
      <c r="P134" s="79">
        <f t="shared" ca="1" si="118"/>
        <v>371504.5056647454</v>
      </c>
      <c r="Q134" s="35"/>
      <c r="R134">
        <f t="shared" ca="1" si="131"/>
        <v>131</v>
      </c>
      <c r="S134" s="78">
        <f t="shared" ref="S134:S197" ca="1" si="139">(R134-R133)/12+S133</f>
        <v>50.833333333333641</v>
      </c>
      <c r="T134" s="55">
        <f t="shared" ca="1" si="132"/>
        <v>6.3101874903614963E-4</v>
      </c>
      <c r="U134" s="78">
        <f t="shared" ref="U134:U197" ca="1" si="140">IF(S135-S$4&lt;SUBSTITUTE($C$6, "years", "", 1)/1,U133,AF133)*
(1-T134)</f>
        <v>0.94795945939915482</v>
      </c>
      <c r="V134" s="79">
        <f t="shared" ref="V134:V197" ca="1" si="141">MAX(AC133,0)*(1-AE134)</f>
        <v>370084.91487101547</v>
      </c>
      <c r="W134" s="79">
        <f t="shared" ca="1" si="119"/>
        <v>3288.5488463841061</v>
      </c>
      <c r="X134" s="80">
        <f t="shared" ca="1" si="120"/>
        <v>-18.959189187983096</v>
      </c>
      <c r="Y134" s="80">
        <f t="shared" ca="1" si="133"/>
        <v>-154.20204786292311</v>
      </c>
      <c r="Z134" s="80">
        <f t="shared" ca="1" si="121"/>
        <v>0</v>
      </c>
      <c r="AA134" s="80">
        <f t="shared" ca="1" si="134"/>
        <v>0</v>
      </c>
      <c r="AB134" s="81">
        <f t="shared" ca="1" si="122"/>
        <v>-1714.3953869384159</v>
      </c>
      <c r="AC134" s="79">
        <f t="shared" ca="1" si="123"/>
        <v>371485.90709341026</v>
      </c>
      <c r="AD134" s="35"/>
      <c r="AE134" s="55">
        <f t="shared" ref="AE134:AE197" ca="1" si="142">(1-(1-IF(S134&gt;$AJ$90,0,VLOOKUP(ROUND(S134,0),$AJ$4:$AK$90,2,FALSE)))^(1/12))</f>
        <v>6.3101874903614963E-4</v>
      </c>
      <c r="AF134" s="78">
        <f t="shared" ref="AF134:AF197" ca="1" si="143">AF133*(1-AE134)</f>
        <v>0.94795945939915482</v>
      </c>
      <c r="AG134" s="21"/>
      <c r="AH134" s="21"/>
      <c r="AK134" s="66"/>
      <c r="AL134" s="66"/>
      <c r="AM134" s="66"/>
      <c r="AN134" s="66"/>
      <c r="AR134" s="69">
        <f t="shared" si="111"/>
        <v>11</v>
      </c>
      <c r="AS134" s="70">
        <f t="shared" ref="AS134:AS197" si="144">AS133+1</f>
        <v>131</v>
      </c>
      <c r="AT134" s="71">
        <f t="shared" ca="1" si="112"/>
        <v>0.32230567490508139</v>
      </c>
      <c r="AU134" s="72">
        <f t="shared" ca="1" si="135"/>
        <v>8.8859305371316033E-3</v>
      </c>
      <c r="AV134" s="73">
        <f t="shared" ca="1" si="113"/>
        <v>1.0088859305371316</v>
      </c>
      <c r="AW134" s="74">
        <f ca="1">PRODUCT(AV$4:AV134)</f>
        <v>3.0726114259544461</v>
      </c>
      <c r="AY134" s="75">
        <f t="shared" ref="AY134:AY197" si="145">AY133+1</f>
        <v>131</v>
      </c>
      <c r="AZ134" s="76">
        <f t="shared" ca="1" si="116"/>
        <v>1.0090596596129187</v>
      </c>
      <c r="BA134" s="76">
        <f t="shared" ca="1" si="116"/>
        <v>1.0090596596129187</v>
      </c>
      <c r="BB134" s="76">
        <f t="shared" ca="1" si="116"/>
        <v>1.0090596596129187</v>
      </c>
      <c r="BC134" s="76">
        <f t="shared" ca="1" si="116"/>
        <v>1.0090596596129187</v>
      </c>
      <c r="BD134" s="76">
        <f t="shared" ca="1" si="116"/>
        <v>1.0090596596129187</v>
      </c>
      <c r="BE134" s="76">
        <f t="shared" ca="1" si="116"/>
        <v>1.0090596596129187</v>
      </c>
      <c r="BF134" s="76">
        <f t="shared" ca="1" si="116"/>
        <v>1.0090596596129187</v>
      </c>
      <c r="BG134" s="76">
        <f t="shared" ca="1" si="116"/>
        <v>1.0090596596129187</v>
      </c>
      <c r="BH134" s="76">
        <f t="shared" ca="1" si="116"/>
        <v>1.0090596596129187</v>
      </c>
      <c r="BI134" s="76">
        <f t="shared" ca="1" si="116"/>
        <v>1.0090596596129187</v>
      </c>
      <c r="BJ134" s="76">
        <f t="shared" ca="1" si="116"/>
        <v>1.0090596596129187</v>
      </c>
      <c r="BK134" s="76">
        <f t="shared" ca="1" si="116"/>
        <v>1.0090596596129187</v>
      </c>
      <c r="BL134" s="76">
        <f t="shared" ca="1" si="114"/>
        <v>0.11430000000000118</v>
      </c>
      <c r="BM134" s="77">
        <f t="shared" ca="1" si="115"/>
        <v>1340837.6130379303</v>
      </c>
      <c r="BN134" s="21"/>
      <c r="BO134" s="70">
        <f t="shared" ref="BO134:BO197" si="146">BO133+1</f>
        <v>131</v>
      </c>
      <c r="BP134" s="171">
        <f t="shared" ref="BP134:BP197" ca="1" si="147">VLOOKUP(BO134,$BT$4:$BX$13,5,TRUE)/100</f>
        <v>0.11199999999999999</v>
      </c>
      <c r="BQ134" s="172">
        <f t="shared" ca="1" si="136"/>
        <v>8.8859305371316033E-3</v>
      </c>
      <c r="BR134" s="172">
        <f t="shared" ca="1" si="104"/>
        <v>0.32545605720038945</v>
      </c>
    </row>
    <row r="135" spans="5:70">
      <c r="E135">
        <f t="shared" si="137"/>
        <v>132</v>
      </c>
      <c r="F135" s="64">
        <f t="shared" si="138"/>
        <v>50.916666666666977</v>
      </c>
      <c r="G135" s="55">
        <f t="shared" si="124"/>
        <v>6.3101874903614963E-4</v>
      </c>
      <c r="H135" s="78">
        <f t="shared" ref="H135:H198" si="148">H134*(1-G135)</f>
        <v>0.94761006991984742</v>
      </c>
      <c r="I135" s="79">
        <f t="shared" ca="1" si="125"/>
        <v>371270.07935631956</v>
      </c>
      <c r="J135" s="79">
        <f t="shared" ca="1" si="126"/>
        <v>3299.0801356755937</v>
      </c>
      <c r="K135" s="80">
        <f t="shared" ca="1" si="127"/>
        <v>-18.952201398396948</v>
      </c>
      <c r="L135" s="80">
        <f t="shared" ca="1" si="128"/>
        <v>-154.69586639846651</v>
      </c>
      <c r="M135" s="80">
        <f t="shared" ca="1" si="129"/>
        <v>0</v>
      </c>
      <c r="N135" s="80">
        <f t="shared" ca="1" si="130"/>
        <v>0</v>
      </c>
      <c r="O135" s="81">
        <f t="shared" ca="1" si="117"/>
        <v>-1713.3135713059964</v>
      </c>
      <c r="P135" s="79">
        <f t="shared" ca="1" si="118"/>
        <v>372682.19785289234</v>
      </c>
      <c r="Q135" s="35"/>
      <c r="R135">
        <f t="shared" ca="1" si="131"/>
        <v>132</v>
      </c>
      <c r="S135" s="78">
        <f t="shared" ca="1" si="139"/>
        <v>50.916666666666977</v>
      </c>
      <c r="T135" s="55">
        <f t="shared" ca="1" si="132"/>
        <v>6.3101874903614963E-4</v>
      </c>
      <c r="U135" s="78">
        <f t="shared" ca="1" si="140"/>
        <v>0.94736127920694779</v>
      </c>
      <c r="V135" s="79">
        <f t="shared" ca="1" si="141"/>
        <v>371251.49252103164</v>
      </c>
      <c r="W135" s="79">
        <f t="shared" ca="1" si="119"/>
        <v>3298.9149743483199</v>
      </c>
      <c r="X135" s="80">
        <f t="shared" ca="1" si="120"/>
        <v>-18.947225584138955</v>
      </c>
      <c r="Y135" s="80">
        <f t="shared" ca="1" si="133"/>
        <v>-154.68812188376319</v>
      </c>
      <c r="Z135" s="80">
        <f t="shared" ca="1" si="121"/>
        <v>0</v>
      </c>
      <c r="AA135" s="80">
        <f t="shared" ca="1" si="134"/>
        <v>0</v>
      </c>
      <c r="AB135" s="81">
        <f t="shared" ca="1" si="122"/>
        <v>-1713.3135713059964</v>
      </c>
      <c r="AC135" s="79">
        <f t="shared" ca="1" si="123"/>
        <v>372663.45857660606</v>
      </c>
      <c r="AD135" s="35"/>
      <c r="AE135" s="55">
        <f t="shared" ca="1" si="142"/>
        <v>6.3101874903614963E-4</v>
      </c>
      <c r="AF135" s="78">
        <f t="shared" ca="1" si="143"/>
        <v>0.94736127920694779</v>
      </c>
      <c r="AG135" s="21"/>
      <c r="AH135" s="21"/>
      <c r="AK135" s="66"/>
      <c r="AL135" s="66"/>
      <c r="AM135" s="66"/>
      <c r="AN135" s="66"/>
      <c r="AR135" s="69">
        <f t="shared" si="111"/>
        <v>11</v>
      </c>
      <c r="AS135" s="70">
        <f t="shared" si="144"/>
        <v>132</v>
      </c>
      <c r="AT135" s="71">
        <f t="shared" ca="1" si="112"/>
        <v>0.3194416890661515</v>
      </c>
      <c r="AU135" s="72">
        <f t="shared" ca="1" si="135"/>
        <v>8.8859305371316033E-3</v>
      </c>
      <c r="AV135" s="73">
        <f t="shared" ca="1" si="113"/>
        <v>1.0088859305371316</v>
      </c>
      <c r="AW135" s="74">
        <f ca="1">PRODUCT(AV$4:AV135)</f>
        <v>3.0999144376530743</v>
      </c>
      <c r="AY135" s="75">
        <f t="shared" si="145"/>
        <v>132</v>
      </c>
      <c r="AZ135" s="76">
        <f t="shared" ca="1" si="116"/>
        <v>1.0090596596129187</v>
      </c>
      <c r="BA135" s="76">
        <f t="shared" ca="1" si="116"/>
        <v>1.0090596596129187</v>
      </c>
      <c r="BB135" s="76">
        <f t="shared" ca="1" si="116"/>
        <v>1.0090596596129187</v>
      </c>
      <c r="BC135" s="76">
        <f t="shared" ca="1" si="116"/>
        <v>1.0090596596129187</v>
      </c>
      <c r="BD135" s="76">
        <f t="shared" ca="1" si="116"/>
        <v>1.0090596596129187</v>
      </c>
      <c r="BE135" s="76">
        <f t="shared" ca="1" si="116"/>
        <v>1.0090596596129187</v>
      </c>
      <c r="BF135" s="76">
        <f t="shared" ca="1" si="116"/>
        <v>1.0090596596129187</v>
      </c>
      <c r="BG135" s="76">
        <f t="shared" ca="1" si="116"/>
        <v>1.0090596596129187</v>
      </c>
      <c r="BH135" s="76">
        <f t="shared" ca="1" si="116"/>
        <v>1.0090596596129187</v>
      </c>
      <c r="BI135" s="76">
        <f t="shared" ca="1" si="116"/>
        <v>1.0090596596129187</v>
      </c>
      <c r="BJ135" s="76">
        <f t="shared" ca="1" si="116"/>
        <v>1.0090596596129187</v>
      </c>
      <c r="BK135" s="76">
        <f t="shared" ca="1" si="116"/>
        <v>1.0090596596129187</v>
      </c>
      <c r="BL135" s="76">
        <f t="shared" ca="1" si="114"/>
        <v>0.11430000000000118</v>
      </c>
      <c r="BM135" s="77">
        <f t="shared" ca="1" si="115"/>
        <v>1494095.3522081673</v>
      </c>
      <c r="BN135" s="21"/>
      <c r="BO135" s="70">
        <f t="shared" si="146"/>
        <v>132</v>
      </c>
      <c r="BP135" s="171">
        <f t="shared" ca="1" si="147"/>
        <v>0.11199999999999999</v>
      </c>
      <c r="BQ135" s="172">
        <f t="shared" ca="1" si="136"/>
        <v>8.8859305371316033E-3</v>
      </c>
      <c r="BR135" s="172">
        <f t="shared" ref="BR135:BR198" ca="1" si="149">BR134/(1+BQ135)</f>
        <v>0.32258954887706326</v>
      </c>
    </row>
    <row r="136" spans="5:70">
      <c r="E136">
        <f t="shared" si="137"/>
        <v>133</v>
      </c>
      <c r="F136" s="64">
        <f t="shared" si="138"/>
        <v>51.000000000000313</v>
      </c>
      <c r="G136" s="55">
        <f t="shared" si="124"/>
        <v>6.3101874903614963E-4</v>
      </c>
      <c r="H136" s="78">
        <f t="shared" si="148"/>
        <v>0.94701211019895259</v>
      </c>
      <c r="I136" s="79">
        <f t="shared" ca="1" si="125"/>
        <v>372447.02839861513</v>
      </c>
      <c r="J136" s="79">
        <f t="shared" ca="1" si="126"/>
        <v>3309.5384231111757</v>
      </c>
      <c r="K136" s="80">
        <f t="shared" ca="1" si="127"/>
        <v>-18.940242203979054</v>
      </c>
      <c r="L136" s="80">
        <f t="shared" ca="1" si="128"/>
        <v>-155.18626183275632</v>
      </c>
      <c r="M136" s="80">
        <f t="shared" ca="1" si="129"/>
        <v>-2793.3527129896133</v>
      </c>
      <c r="N136" s="80">
        <f t="shared" ca="1" si="130"/>
        <v>0</v>
      </c>
      <c r="O136" s="81">
        <f t="shared" ca="1" si="117"/>
        <v>-1712.2324383195246</v>
      </c>
      <c r="P136" s="79">
        <f t="shared" ca="1" si="118"/>
        <v>371076.85516638041</v>
      </c>
      <c r="Q136" s="35"/>
      <c r="R136">
        <f t="shared" ca="1" si="131"/>
        <v>133</v>
      </c>
      <c r="S136" s="78">
        <f t="shared" ca="1" si="139"/>
        <v>51.000000000000313</v>
      </c>
      <c r="T136" s="55">
        <f t="shared" ca="1" si="132"/>
        <v>6.3101874903614963E-4</v>
      </c>
      <c r="U136" s="78">
        <f t="shared" ca="1" si="140"/>
        <v>0.94676347647765735</v>
      </c>
      <c r="V136" s="79">
        <f t="shared" ca="1" si="141"/>
        <v>372428.30094716355</v>
      </c>
      <c r="W136" s="79">
        <f t="shared" ca="1" si="119"/>
        <v>3309.3720122784393</v>
      </c>
      <c r="X136" s="80">
        <f t="shared" ca="1" si="120"/>
        <v>-18.935269529553146</v>
      </c>
      <c r="Y136" s="80">
        <f t="shared" ca="1" si="133"/>
        <v>-155.17845872798483</v>
      </c>
      <c r="Z136" s="80">
        <f t="shared" ca="1" si="121"/>
        <v>-2793.2122571037266</v>
      </c>
      <c r="AA136" s="80">
        <f t="shared" ca="1" si="134"/>
        <v>0</v>
      </c>
      <c r="AB136" s="81">
        <f t="shared" ca="1" si="122"/>
        <v>-1712.2324383195246</v>
      </c>
      <c r="AC136" s="79">
        <f t="shared" ca="1" si="123"/>
        <v>371058.11453576112</v>
      </c>
      <c r="AD136" s="35"/>
      <c r="AE136" s="55">
        <f t="shared" ca="1" si="142"/>
        <v>6.3101874903614963E-4</v>
      </c>
      <c r="AF136" s="78">
        <f t="shared" ca="1" si="143"/>
        <v>0.94676347647765735</v>
      </c>
      <c r="AG136" s="21"/>
      <c r="AH136" s="21"/>
      <c r="AK136" s="66"/>
      <c r="AL136" s="66"/>
      <c r="AM136" s="66"/>
      <c r="AN136" s="66"/>
      <c r="AR136" s="69">
        <f t="shared" si="111"/>
        <v>12</v>
      </c>
      <c r="AS136" s="70">
        <f t="shared" si="144"/>
        <v>133</v>
      </c>
      <c r="AT136" s="71">
        <f t="shared" ca="1" si="112"/>
        <v>0.31660315240644571</v>
      </c>
      <c r="AU136" s="72">
        <f t="shared" ca="1" si="135"/>
        <v>8.8859305371316033E-3</v>
      </c>
      <c r="AV136" s="73">
        <f t="shared" ca="1" si="113"/>
        <v>1.0088859305371316</v>
      </c>
      <c r="AW136" s="74">
        <f ca="1">PRODUCT(AV$4:AV136)</f>
        <v>3.1274600620171107</v>
      </c>
      <c r="AY136" s="75">
        <f t="shared" si="145"/>
        <v>133</v>
      </c>
      <c r="AZ136" s="76">
        <f t="shared" ca="1" si="116"/>
        <v>1.0090596596129187</v>
      </c>
      <c r="BA136" s="76">
        <f t="shared" ca="1" si="116"/>
        <v>1.0090596596129187</v>
      </c>
      <c r="BB136" s="76">
        <f t="shared" ca="1" si="116"/>
        <v>1.0090596596129187</v>
      </c>
      <c r="BC136" s="76">
        <f t="shared" ca="1" si="116"/>
        <v>1.0090596596129187</v>
      </c>
      <c r="BD136" s="76">
        <f t="shared" ca="1" si="116"/>
        <v>1.0090596596129187</v>
      </c>
      <c r="BE136" s="76">
        <f t="shared" ca="1" si="116"/>
        <v>1.0090596596129187</v>
      </c>
      <c r="BF136" s="76">
        <f t="shared" ca="1" si="116"/>
        <v>1.0090596596129187</v>
      </c>
      <c r="BG136" s="76">
        <f t="shared" ca="1" si="116"/>
        <v>1.0090596596129187</v>
      </c>
      <c r="BH136" s="76">
        <f t="shared" ca="1" si="116"/>
        <v>1.0090596596129187</v>
      </c>
      <c r="BI136" s="76">
        <f t="shared" ca="1" si="116"/>
        <v>1.0090596596129187</v>
      </c>
      <c r="BJ136" s="76">
        <f t="shared" ca="1" si="116"/>
        <v>1.0090596596129187</v>
      </c>
      <c r="BK136" s="76">
        <f t="shared" ca="1" si="116"/>
        <v>1.0090596596129187</v>
      </c>
      <c r="BL136" s="76">
        <f t="shared" ca="1" si="114"/>
        <v>0.11430000000000118</v>
      </c>
      <c r="BM136" s="77">
        <f t="shared" ca="1" si="115"/>
        <v>1664870.4509655626</v>
      </c>
      <c r="BN136" s="21"/>
      <c r="BO136" s="70">
        <f t="shared" si="146"/>
        <v>133</v>
      </c>
      <c r="BP136" s="171">
        <f t="shared" ca="1" si="147"/>
        <v>0.11199999999999999</v>
      </c>
      <c r="BQ136" s="172">
        <f t="shared" ca="1" si="136"/>
        <v>8.8859305371316033E-3</v>
      </c>
      <c r="BR136" s="172">
        <f t="shared" ca="1" si="149"/>
        <v>0.31974828780228537</v>
      </c>
    </row>
    <row r="137" spans="5:70">
      <c r="E137">
        <f t="shared" si="137"/>
        <v>134</v>
      </c>
      <c r="F137" s="64">
        <f t="shared" si="138"/>
        <v>51.083333333333648</v>
      </c>
      <c r="G137" s="55">
        <f t="shared" si="124"/>
        <v>6.3101874903614963E-4</v>
      </c>
      <c r="H137" s="78">
        <f t="shared" si="148"/>
        <v>0.94641452780185276</v>
      </c>
      <c r="I137" s="79">
        <f t="shared" ca="1" si="125"/>
        <v>370842.69871343707</v>
      </c>
      <c r="J137" s="79">
        <f t="shared" ca="1" si="126"/>
        <v>3295.2824609700251</v>
      </c>
      <c r="K137" s="80">
        <f t="shared" ca="1" si="127"/>
        <v>-18.928290556037055</v>
      </c>
      <c r="L137" s="80">
        <f t="shared" ca="1" si="128"/>
        <v>-154.51779113059879</v>
      </c>
      <c r="M137" s="80">
        <f t="shared" ca="1" si="129"/>
        <v>0</v>
      </c>
      <c r="N137" s="80">
        <f t="shared" ca="1" si="130"/>
        <v>0</v>
      </c>
      <c r="O137" s="81">
        <f t="shared" ca="1" si="117"/>
        <v>-1711.151987548237</v>
      </c>
      <c r="P137" s="79">
        <f t="shared" ca="1" si="118"/>
        <v>372253.38310517231</v>
      </c>
      <c r="Q137" s="35"/>
      <c r="R137">
        <f t="shared" ca="1" si="131"/>
        <v>134</v>
      </c>
      <c r="S137" s="78">
        <f t="shared" ca="1" si="139"/>
        <v>51.083333333333648</v>
      </c>
      <c r="T137" s="55">
        <f t="shared" ca="1" si="132"/>
        <v>6.3101874903614963E-4</v>
      </c>
      <c r="U137" s="78">
        <f t="shared" ca="1" si="140"/>
        <v>0.94616605097309725</v>
      </c>
      <c r="V137" s="79">
        <f t="shared" ca="1" si="141"/>
        <v>370823.96990850708</v>
      </c>
      <c r="W137" s="79">
        <f t="shared" ca="1" si="119"/>
        <v>3295.1160381103737</v>
      </c>
      <c r="X137" s="80">
        <f t="shared" ca="1" si="120"/>
        <v>-18.923321019461945</v>
      </c>
      <c r="Y137" s="80">
        <f t="shared" ca="1" si="133"/>
        <v>-154.50998746187796</v>
      </c>
      <c r="Z137" s="80">
        <f t="shared" ca="1" si="121"/>
        <v>0</v>
      </c>
      <c r="AA137" s="80">
        <f t="shared" ca="1" si="134"/>
        <v>0</v>
      </c>
      <c r="AB137" s="81">
        <f t="shared" ca="1" si="122"/>
        <v>-1711.151987548237</v>
      </c>
      <c r="AC137" s="79">
        <f t="shared" ca="1" si="123"/>
        <v>372234.5006505879</v>
      </c>
      <c r="AD137" s="35"/>
      <c r="AE137" s="55">
        <f t="shared" ca="1" si="142"/>
        <v>6.3101874903614963E-4</v>
      </c>
      <c r="AF137" s="78">
        <f t="shared" ca="1" si="143"/>
        <v>0.94616605097309725</v>
      </c>
      <c r="AG137" s="21"/>
      <c r="AH137" s="21"/>
      <c r="AK137" s="66"/>
      <c r="AL137" s="66"/>
      <c r="AM137" s="66"/>
      <c r="AN137" s="66"/>
      <c r="AR137" s="69">
        <f t="shared" si="111"/>
        <v>12</v>
      </c>
      <c r="AS137" s="70">
        <f t="shared" si="144"/>
        <v>134</v>
      </c>
      <c r="AT137" s="71">
        <f t="shared" ca="1" si="112"/>
        <v>0.31378983878632516</v>
      </c>
      <c r="AU137" s="72">
        <f t="shared" ca="1" si="135"/>
        <v>8.8859305371316033E-3</v>
      </c>
      <c r="AV137" s="73">
        <f t="shared" ca="1" si="113"/>
        <v>1.0088859305371316</v>
      </c>
      <c r="AW137" s="74">
        <f ca="1">PRODUCT(AV$4:AV137)</f>
        <v>3.1552504548858482</v>
      </c>
      <c r="AY137" s="75">
        <f t="shared" si="145"/>
        <v>134</v>
      </c>
      <c r="AZ137" s="76">
        <f t="shared" ca="1" si="116"/>
        <v>1.0090596596129187</v>
      </c>
      <c r="BA137" s="76">
        <f t="shared" ca="1" si="116"/>
        <v>1.0090596596129187</v>
      </c>
      <c r="BB137" s="76">
        <f t="shared" ca="1" si="116"/>
        <v>1.0090596596129187</v>
      </c>
      <c r="BC137" s="76">
        <f t="shared" ca="1" si="116"/>
        <v>1.0090596596129187</v>
      </c>
      <c r="BD137" s="76">
        <f t="shared" ca="1" si="116"/>
        <v>1.0090596596129187</v>
      </c>
      <c r="BE137" s="76">
        <f t="shared" ca="1" si="116"/>
        <v>1.0090596596129187</v>
      </c>
      <c r="BF137" s="76">
        <f t="shared" ca="1" si="116"/>
        <v>1.0090596596129187</v>
      </c>
      <c r="BG137" s="76">
        <f t="shared" ca="1" si="116"/>
        <v>1.0090596596129187</v>
      </c>
      <c r="BH137" s="76">
        <f t="shared" ca="1" si="116"/>
        <v>1.0090596596129187</v>
      </c>
      <c r="BI137" s="76">
        <f t="shared" ca="1" si="116"/>
        <v>1.0090596596129187</v>
      </c>
      <c r="BJ137" s="76">
        <f t="shared" ca="1" si="116"/>
        <v>1.0090596596129187</v>
      </c>
      <c r="BK137" s="76">
        <f t="shared" ca="1" si="116"/>
        <v>1.0090596596129187</v>
      </c>
      <c r="BL137" s="76">
        <f t="shared" ca="1" si="114"/>
        <v>0.11430000000000118</v>
      </c>
      <c r="BM137" s="77">
        <f t="shared" ca="1" si="115"/>
        <v>1855165.1435109284</v>
      </c>
      <c r="BN137" s="21"/>
      <c r="BO137" s="70">
        <f t="shared" si="146"/>
        <v>134</v>
      </c>
      <c r="BP137" s="171">
        <f t="shared" ca="1" si="147"/>
        <v>0.11199999999999999</v>
      </c>
      <c r="BQ137" s="172">
        <f t="shared" ca="1" si="136"/>
        <v>8.8859305371316033E-3</v>
      </c>
      <c r="BR137" s="172">
        <f t="shared" ca="1" si="149"/>
        <v>0.31693205160671745</v>
      </c>
    </row>
    <row r="138" spans="5:70">
      <c r="E138">
        <f t="shared" si="137"/>
        <v>135</v>
      </c>
      <c r="F138" s="64">
        <f t="shared" si="138"/>
        <v>51.166666666666984</v>
      </c>
      <c r="G138" s="55">
        <f t="shared" si="124"/>
        <v>6.3101874903614963E-4</v>
      </c>
      <c r="H138" s="78">
        <f t="shared" si="148"/>
        <v>0.94581732249044959</v>
      </c>
      <c r="I138" s="79">
        <f t="shared" ca="1" si="125"/>
        <v>372018.48424104083</v>
      </c>
      <c r="J138" s="79">
        <f t="shared" ca="1" si="126"/>
        <v>3305.7304094948768</v>
      </c>
      <c r="K138" s="80">
        <f t="shared" ca="1" si="127"/>
        <v>-18.916346449808991</v>
      </c>
      <c r="L138" s="80">
        <f t="shared" ca="1" si="128"/>
        <v>-155.00770176710034</v>
      </c>
      <c r="M138" s="80">
        <f t="shared" ca="1" si="129"/>
        <v>0</v>
      </c>
      <c r="N138" s="80">
        <f t="shared" ca="1" si="130"/>
        <v>0</v>
      </c>
      <c r="O138" s="81">
        <f t="shared" ca="1" si="117"/>
        <v>-1710.0722185616432</v>
      </c>
      <c r="P138" s="79">
        <f t="shared" ca="1" si="118"/>
        <v>373440.21838375716</v>
      </c>
      <c r="Q138" s="35"/>
      <c r="R138">
        <f t="shared" ca="1" si="131"/>
        <v>135</v>
      </c>
      <c r="S138" s="78">
        <f t="shared" ca="1" si="139"/>
        <v>51.166666666666984</v>
      </c>
      <c r="T138" s="55">
        <f t="shared" ca="1" si="132"/>
        <v>6.3101874903614963E-4</v>
      </c>
      <c r="U138" s="78">
        <f t="shared" ca="1" si="140"/>
        <v>0.94556900245523168</v>
      </c>
      <c r="V138" s="79">
        <f t="shared" ca="1" si="141"/>
        <v>371999.61370163929</v>
      </c>
      <c r="W138" s="79">
        <f t="shared" ca="1" si="119"/>
        <v>3305.5627271925564</v>
      </c>
      <c r="X138" s="80">
        <f t="shared" ca="1" si="120"/>
        <v>-18.911380049104633</v>
      </c>
      <c r="Y138" s="80">
        <f t="shared" ca="1" si="133"/>
        <v>-154.99983904234972</v>
      </c>
      <c r="Z138" s="80">
        <f t="shared" ca="1" si="121"/>
        <v>0</v>
      </c>
      <c r="AA138" s="80">
        <f t="shared" ca="1" si="134"/>
        <v>0</v>
      </c>
      <c r="AB138" s="81">
        <f t="shared" ca="1" si="122"/>
        <v>-1710.0722185616432</v>
      </c>
      <c r="AC138" s="79">
        <f t="shared" ca="1" si="123"/>
        <v>373421.19299117866</v>
      </c>
      <c r="AD138" s="35"/>
      <c r="AE138" s="55">
        <f t="shared" ca="1" si="142"/>
        <v>6.3101874903614963E-4</v>
      </c>
      <c r="AF138" s="78">
        <f t="shared" ca="1" si="143"/>
        <v>0.94556900245523168</v>
      </c>
      <c r="AG138" s="21"/>
      <c r="AH138" s="21"/>
      <c r="AK138" s="66"/>
      <c r="AL138" s="66"/>
      <c r="AM138" s="66"/>
      <c r="AN138" s="66"/>
      <c r="AR138" s="69">
        <f t="shared" si="111"/>
        <v>12</v>
      </c>
      <c r="AS138" s="70">
        <f t="shared" si="144"/>
        <v>135</v>
      </c>
      <c r="AT138" s="71">
        <f t="shared" ca="1" si="112"/>
        <v>0.31100152407561216</v>
      </c>
      <c r="AU138" s="72">
        <f t="shared" ca="1" si="135"/>
        <v>8.8859305371316033E-3</v>
      </c>
      <c r="AV138" s="73">
        <f t="shared" ca="1" si="113"/>
        <v>1.0088859305371316</v>
      </c>
      <c r="AW138" s="74">
        <f ca="1">PRODUCT(AV$4:AV138)</f>
        <v>3.1832877912552169</v>
      </c>
      <c r="AY138" s="75">
        <f t="shared" si="145"/>
        <v>135</v>
      </c>
      <c r="AZ138" s="76">
        <f t="shared" ca="1" si="116"/>
        <v>1.0090596596129187</v>
      </c>
      <c r="BA138" s="76">
        <f t="shared" ca="1" si="116"/>
        <v>1.0090596596129187</v>
      </c>
      <c r="BB138" s="76">
        <f t="shared" ca="1" si="116"/>
        <v>1.0090596596129187</v>
      </c>
      <c r="BC138" s="76">
        <f t="shared" ca="1" si="116"/>
        <v>1.0090596596129187</v>
      </c>
      <c r="BD138" s="76">
        <f t="shared" ca="1" si="116"/>
        <v>1.0090596596129187</v>
      </c>
      <c r="BE138" s="76">
        <f t="shared" ca="1" si="116"/>
        <v>1.0090596596129187</v>
      </c>
      <c r="BF138" s="76">
        <f t="shared" ca="1" si="116"/>
        <v>1.0090596596129187</v>
      </c>
      <c r="BG138" s="76">
        <f t="shared" ca="1" si="116"/>
        <v>1.0090596596129187</v>
      </c>
      <c r="BH138" s="76">
        <f t="shared" ca="1" si="116"/>
        <v>1.0090596596129187</v>
      </c>
      <c r="BI138" s="76">
        <f t="shared" ca="1" si="116"/>
        <v>1.0090596596129187</v>
      </c>
      <c r="BJ138" s="76">
        <f t="shared" ca="1" si="116"/>
        <v>1.0090596596129187</v>
      </c>
      <c r="BK138" s="76">
        <f t="shared" ca="1" si="116"/>
        <v>1.0090596596129187</v>
      </c>
      <c r="BL138" s="76">
        <f t="shared" ca="1" si="114"/>
        <v>0.11430000000000118</v>
      </c>
      <c r="BM138" s="77">
        <f t="shared" ca="1" si="115"/>
        <v>2067210.5194142298</v>
      </c>
      <c r="BN138" s="21"/>
      <c r="BO138" s="70">
        <f t="shared" si="146"/>
        <v>135</v>
      </c>
      <c r="BP138" s="171">
        <f t="shared" ca="1" si="147"/>
        <v>0.11199999999999999</v>
      </c>
      <c r="BQ138" s="172">
        <f t="shared" ca="1" si="136"/>
        <v>8.8859305371316033E-3</v>
      </c>
      <c r="BR138" s="172">
        <f t="shared" ca="1" si="149"/>
        <v>0.31414061987957609</v>
      </c>
    </row>
    <row r="139" spans="5:70">
      <c r="E139">
        <f t="shared" si="137"/>
        <v>136</v>
      </c>
      <c r="F139" s="64">
        <f t="shared" si="138"/>
        <v>51.25000000000032</v>
      </c>
      <c r="G139" s="55">
        <f t="shared" si="124"/>
        <v>6.3101874903614963E-4</v>
      </c>
      <c r="H139" s="78">
        <f t="shared" si="148"/>
        <v>0.94522049402679498</v>
      </c>
      <c r="I139" s="79">
        <f t="shared" ca="1" si="125"/>
        <v>373204.57060431287</v>
      </c>
      <c r="J139" s="79">
        <f t="shared" ca="1" si="126"/>
        <v>3316.2698905299512</v>
      </c>
      <c r="K139" s="80">
        <f t="shared" ca="1" si="127"/>
        <v>-18.904409880535901</v>
      </c>
      <c r="L139" s="80">
        <f t="shared" ca="1" si="128"/>
        <v>-155.50190441846371</v>
      </c>
      <c r="M139" s="80">
        <f t="shared" ca="1" si="129"/>
        <v>0</v>
      </c>
      <c r="N139" s="80">
        <f t="shared" ca="1" si="130"/>
        <v>0</v>
      </c>
      <c r="O139" s="81">
        <f t="shared" ca="1" si="117"/>
        <v>-1708.9931309295253</v>
      </c>
      <c r="P139" s="79">
        <f t="shared" ca="1" si="118"/>
        <v>374637.44104961434</v>
      </c>
      <c r="Q139" s="35"/>
      <c r="R139">
        <f t="shared" ca="1" si="131"/>
        <v>136</v>
      </c>
      <c r="S139" s="78">
        <f t="shared" ca="1" si="139"/>
        <v>51.25000000000032</v>
      </c>
      <c r="T139" s="55">
        <f t="shared" ca="1" si="132"/>
        <v>6.3101874903614963E-4</v>
      </c>
      <c r="U139" s="78">
        <f t="shared" ca="1" si="140"/>
        <v>0.94497233068617503</v>
      </c>
      <c r="V139" s="79">
        <f t="shared" ca="1" si="141"/>
        <v>373185.55721711379</v>
      </c>
      <c r="W139" s="79">
        <f t="shared" ca="1" si="119"/>
        <v>3316.1009388920247</v>
      </c>
      <c r="X139" s="80">
        <f t="shared" ca="1" si="120"/>
        <v>-18.899446613723502</v>
      </c>
      <c r="Y139" s="80">
        <f t="shared" ca="1" si="133"/>
        <v>-155.49398217379743</v>
      </c>
      <c r="Z139" s="80">
        <f t="shared" ca="1" si="121"/>
        <v>0</v>
      </c>
      <c r="AA139" s="80">
        <f t="shared" ca="1" si="134"/>
        <v>0</v>
      </c>
      <c r="AB139" s="81">
        <f t="shared" ca="1" si="122"/>
        <v>-1708.9931309295253</v>
      </c>
      <c r="AC139" s="79">
        <f t="shared" ca="1" si="123"/>
        <v>374618.27159628877</v>
      </c>
      <c r="AD139" s="35"/>
      <c r="AE139" s="55">
        <f t="shared" ca="1" si="142"/>
        <v>6.3101874903614963E-4</v>
      </c>
      <c r="AF139" s="78">
        <f t="shared" ca="1" si="143"/>
        <v>0.94497233068617503</v>
      </c>
      <c r="AG139" s="21"/>
      <c r="AH139" s="21"/>
      <c r="AK139" s="66"/>
      <c r="AL139" s="66"/>
      <c r="AM139" s="66"/>
      <c r="AN139" s="66"/>
      <c r="AR139" s="69">
        <f t="shared" si="111"/>
        <v>12</v>
      </c>
      <c r="AS139" s="70">
        <f t="shared" si="144"/>
        <v>136</v>
      </c>
      <c r="AT139" s="71">
        <f t="shared" ca="1" si="112"/>
        <v>0.30823798613573422</v>
      </c>
      <c r="AU139" s="72">
        <f t="shared" ca="1" si="135"/>
        <v>8.8859305371316033E-3</v>
      </c>
      <c r="AV139" s="73">
        <f t="shared" ca="1" si="113"/>
        <v>1.0088859305371316</v>
      </c>
      <c r="AW139" s="74">
        <f ca="1">PRODUCT(AV$4:AV139)</f>
        <v>3.2115742654480099</v>
      </c>
      <c r="AY139" s="75">
        <f t="shared" si="145"/>
        <v>136</v>
      </c>
      <c r="AZ139" s="76">
        <f t="shared" ca="1" si="116"/>
        <v>1.0090596596129187</v>
      </c>
      <c r="BA139" s="76">
        <f t="shared" ca="1" si="116"/>
        <v>1.0090596596129187</v>
      </c>
      <c r="BB139" s="76">
        <f t="shared" ca="1" si="116"/>
        <v>1.0090596596129187</v>
      </c>
      <c r="BC139" s="76">
        <f t="shared" ca="1" si="116"/>
        <v>1.0090596596129187</v>
      </c>
      <c r="BD139" s="76">
        <f t="shared" ca="1" si="116"/>
        <v>1.0090596596129187</v>
      </c>
      <c r="BE139" s="76">
        <f t="shared" ca="1" si="116"/>
        <v>1.0090596596129187</v>
      </c>
      <c r="BF139" s="76">
        <f t="shared" ca="1" si="116"/>
        <v>1.0090596596129187</v>
      </c>
      <c r="BG139" s="76">
        <f t="shared" ca="1" si="116"/>
        <v>1.0090596596129187</v>
      </c>
      <c r="BH139" s="76">
        <f t="shared" ca="1" si="116"/>
        <v>1.0090596596129187</v>
      </c>
      <c r="BI139" s="76">
        <f t="shared" ca="1" si="116"/>
        <v>1.0090596596129187</v>
      </c>
      <c r="BJ139" s="76">
        <f t="shared" ca="1" si="116"/>
        <v>1.0090596596129187</v>
      </c>
      <c r="BK139" s="76">
        <f t="shared" ca="1" si="116"/>
        <v>1.0090596596129187</v>
      </c>
      <c r="BL139" s="76">
        <f t="shared" ca="1" si="114"/>
        <v>0.11430000000000118</v>
      </c>
      <c r="BM139" s="77">
        <f t="shared" ca="1" si="115"/>
        <v>2303492.6817832785</v>
      </c>
      <c r="BN139" s="21"/>
      <c r="BO139" s="70">
        <f t="shared" si="146"/>
        <v>136</v>
      </c>
      <c r="BP139" s="171">
        <f t="shared" ca="1" si="147"/>
        <v>0.11199999999999999</v>
      </c>
      <c r="BQ139" s="172">
        <f t="shared" ca="1" si="136"/>
        <v>8.8859305371316033E-3</v>
      </c>
      <c r="BR139" s="172">
        <f t="shared" ca="1" si="149"/>
        <v>0.3113737741513824</v>
      </c>
    </row>
    <row r="140" spans="5:70">
      <c r="E140">
        <f t="shared" si="137"/>
        <v>137</v>
      </c>
      <c r="F140" s="64">
        <f t="shared" si="138"/>
        <v>51.333333333333655</v>
      </c>
      <c r="G140" s="55">
        <f t="shared" si="124"/>
        <v>6.3101874903614963E-4</v>
      </c>
      <c r="H140" s="78">
        <f t="shared" si="148"/>
        <v>0.94462404217309082</v>
      </c>
      <c r="I140" s="79">
        <f t="shared" ca="1" si="125"/>
        <v>374401.03780022112</v>
      </c>
      <c r="J140" s="79">
        <f t="shared" ca="1" si="126"/>
        <v>3326.9016149227486</v>
      </c>
      <c r="K140" s="80">
        <f t="shared" ca="1" si="127"/>
        <v>-18.892480843461815</v>
      </c>
      <c r="L140" s="80">
        <f t="shared" ca="1" si="128"/>
        <v>-156.0004324167588</v>
      </c>
      <c r="M140" s="80">
        <f t="shared" ca="1" si="129"/>
        <v>0</v>
      </c>
      <c r="N140" s="80">
        <f t="shared" ca="1" si="130"/>
        <v>0</v>
      </c>
      <c r="O140" s="81">
        <f t="shared" ca="1" si="117"/>
        <v>-1707.9147242219349</v>
      </c>
      <c r="P140" s="79">
        <f t="shared" ca="1" si="118"/>
        <v>375845.13177766174</v>
      </c>
      <c r="Q140" s="35"/>
      <c r="R140">
        <f t="shared" ca="1" si="131"/>
        <v>137</v>
      </c>
      <c r="S140" s="78">
        <f t="shared" ca="1" si="139"/>
        <v>51.333333333333655</v>
      </c>
      <c r="T140" s="55">
        <f t="shared" ca="1" si="132"/>
        <v>6.3101874903614963E-4</v>
      </c>
      <c r="U140" s="78">
        <f t="shared" ca="1" si="140"/>
        <v>0.94437603542819171</v>
      </c>
      <c r="V140" s="79">
        <f t="shared" ca="1" si="141"/>
        <v>374381.88044317998</v>
      </c>
      <c r="W140" s="79">
        <f t="shared" ca="1" si="119"/>
        <v>3326.7313839788058</v>
      </c>
      <c r="X140" s="80">
        <f t="shared" ca="1" si="120"/>
        <v>-18.887520708563834</v>
      </c>
      <c r="Y140" s="80">
        <f t="shared" ca="1" si="133"/>
        <v>-155.99245018465834</v>
      </c>
      <c r="Z140" s="80">
        <f t="shared" ca="1" si="121"/>
        <v>0</v>
      </c>
      <c r="AA140" s="80">
        <f t="shared" ca="1" si="134"/>
        <v>0</v>
      </c>
      <c r="AB140" s="81">
        <f t="shared" ca="1" si="122"/>
        <v>-1707.9147242219349</v>
      </c>
      <c r="AC140" s="79">
        <f t="shared" ca="1" si="123"/>
        <v>375825.81713204365</v>
      </c>
      <c r="AD140" s="35"/>
      <c r="AE140" s="55">
        <f t="shared" ca="1" si="142"/>
        <v>6.3101874903614963E-4</v>
      </c>
      <c r="AF140" s="78">
        <f t="shared" ca="1" si="143"/>
        <v>0.94437603542819171</v>
      </c>
      <c r="AG140" s="21"/>
      <c r="AH140" s="21"/>
      <c r="AK140" s="66"/>
      <c r="AL140" s="66"/>
      <c r="AM140" s="66"/>
      <c r="AN140" s="66"/>
      <c r="AR140" s="69">
        <f t="shared" si="111"/>
        <v>12</v>
      </c>
      <c r="AS140" s="70">
        <f t="shared" si="144"/>
        <v>137</v>
      </c>
      <c r="AT140" s="71">
        <f t="shared" ca="1" si="112"/>
        <v>0.30549900480202674</v>
      </c>
      <c r="AU140" s="72">
        <f t="shared" ca="1" si="135"/>
        <v>8.8859305371316033E-3</v>
      </c>
      <c r="AV140" s="73">
        <f t="shared" ca="1" si="113"/>
        <v>1.0088859305371316</v>
      </c>
      <c r="AW140" s="74">
        <f ca="1">PRODUCT(AV$4:AV140)</f>
        <v>3.2401120912856203</v>
      </c>
      <c r="AY140" s="75">
        <f t="shared" si="145"/>
        <v>137</v>
      </c>
      <c r="AZ140" s="76">
        <f t="shared" ca="1" si="116"/>
        <v>1.0090596596129187</v>
      </c>
      <c r="BA140" s="76">
        <f t="shared" ca="1" si="116"/>
        <v>1.0090596596129187</v>
      </c>
      <c r="BB140" s="76">
        <f t="shared" ca="1" si="116"/>
        <v>1.0090596596129187</v>
      </c>
      <c r="BC140" s="76">
        <f t="shared" ca="1" si="116"/>
        <v>1.0090596596129187</v>
      </c>
      <c r="BD140" s="76">
        <f t="shared" ca="1" si="116"/>
        <v>1.0090596596129187</v>
      </c>
      <c r="BE140" s="76">
        <f t="shared" ca="1" si="116"/>
        <v>1.0090596596129187</v>
      </c>
      <c r="BF140" s="76">
        <f t="shared" ca="1" si="116"/>
        <v>1.0090596596129187</v>
      </c>
      <c r="BG140" s="76">
        <f t="shared" ca="1" si="116"/>
        <v>1.0090596596129187</v>
      </c>
      <c r="BH140" s="76">
        <f t="shared" ca="1" si="116"/>
        <v>1.0090596596129187</v>
      </c>
      <c r="BI140" s="76">
        <f t="shared" ca="1" si="116"/>
        <v>1.0090596596129187</v>
      </c>
      <c r="BJ140" s="76">
        <f t="shared" ca="1" si="116"/>
        <v>1.0090596596129187</v>
      </c>
      <c r="BK140" s="76">
        <f t="shared" ca="1" si="116"/>
        <v>1.0090596596129187</v>
      </c>
      <c r="BL140" s="76">
        <f t="shared" ca="1" si="114"/>
        <v>0.11430000000000118</v>
      </c>
      <c r="BM140" s="77">
        <f t="shared" ca="1" si="115"/>
        <v>2566781.8953111097</v>
      </c>
      <c r="BN140" s="21"/>
      <c r="BO140" s="70">
        <f t="shared" si="146"/>
        <v>137</v>
      </c>
      <c r="BP140" s="171">
        <f t="shared" ca="1" si="147"/>
        <v>0.11199999999999999</v>
      </c>
      <c r="BQ140" s="172">
        <f t="shared" ca="1" si="136"/>
        <v>8.8859305371316033E-3</v>
      </c>
      <c r="BR140" s="172">
        <f t="shared" ca="1" si="149"/>
        <v>0.30863129787686383</v>
      </c>
    </row>
    <row r="141" spans="5:70">
      <c r="E141">
        <f t="shared" si="137"/>
        <v>138</v>
      </c>
      <c r="F141" s="64">
        <f t="shared" si="138"/>
        <v>51.416666666666991</v>
      </c>
      <c r="G141" s="55">
        <f t="shared" si="124"/>
        <v>6.3101874903614963E-4</v>
      </c>
      <c r="H141" s="78">
        <f t="shared" si="148"/>
        <v>0.94402796669168931</v>
      </c>
      <c r="I141" s="79">
        <f t="shared" ca="1" si="125"/>
        <v>375607.96645277605</v>
      </c>
      <c r="J141" s="79">
        <f t="shared" ca="1" si="126"/>
        <v>3337.6262990926257</v>
      </c>
      <c r="K141" s="80">
        <f t="shared" ca="1" si="127"/>
        <v>-18.880559333833787</v>
      </c>
      <c r="L141" s="80">
        <f t="shared" ca="1" si="128"/>
        <v>-156.50331935532336</v>
      </c>
      <c r="M141" s="80">
        <f t="shared" ca="1" si="129"/>
        <v>0</v>
      </c>
      <c r="N141" s="80">
        <f t="shared" ca="1" si="130"/>
        <v>0</v>
      </c>
      <c r="O141" s="81">
        <f t="shared" ca="1" si="117"/>
        <v>-1706.8369980091957</v>
      </c>
      <c r="P141" s="79">
        <f t="shared" ca="1" si="118"/>
        <v>377063.37187517033</v>
      </c>
      <c r="Q141" s="35"/>
      <c r="R141">
        <f t="shared" ca="1" si="131"/>
        <v>138</v>
      </c>
      <c r="S141" s="78">
        <f t="shared" ca="1" si="139"/>
        <v>51.416666666666991</v>
      </c>
      <c r="T141" s="55">
        <f t="shared" ca="1" si="132"/>
        <v>6.3101874903614963E-4</v>
      </c>
      <c r="U141" s="78">
        <f t="shared" ca="1" si="140"/>
        <v>0.94378011644369608</v>
      </c>
      <c r="V141" s="79">
        <f t="shared" ca="1" si="141"/>
        <v>375588.66399506148</v>
      </c>
      <c r="W141" s="79">
        <f t="shared" ca="1" si="119"/>
        <v>3337.4547787941779</v>
      </c>
      <c r="X141" s="80">
        <f t="shared" ca="1" si="120"/>
        <v>-18.875602328873921</v>
      </c>
      <c r="Y141" s="80">
        <f t="shared" ca="1" si="133"/>
        <v>-156.49527666460895</v>
      </c>
      <c r="Z141" s="80">
        <f t="shared" ca="1" si="121"/>
        <v>0</v>
      </c>
      <c r="AA141" s="80">
        <f t="shared" ca="1" si="134"/>
        <v>0</v>
      </c>
      <c r="AB141" s="81">
        <f t="shared" ca="1" si="122"/>
        <v>-1706.8369980091957</v>
      </c>
      <c r="AC141" s="79">
        <f t="shared" ca="1" si="123"/>
        <v>377043.91089685302</v>
      </c>
      <c r="AD141" s="35"/>
      <c r="AE141" s="55">
        <f t="shared" ca="1" si="142"/>
        <v>6.3101874903614963E-4</v>
      </c>
      <c r="AF141" s="78">
        <f t="shared" ca="1" si="143"/>
        <v>0.94378011644369608</v>
      </c>
      <c r="AG141" s="21"/>
      <c r="AH141" s="21"/>
      <c r="AK141" s="66"/>
      <c r="AL141" s="66"/>
      <c r="AM141" s="66"/>
      <c r="AN141" s="66"/>
      <c r="AR141" s="69">
        <f t="shared" si="111"/>
        <v>12</v>
      </c>
      <c r="AS141" s="70">
        <f t="shared" si="144"/>
        <v>138</v>
      </c>
      <c r="AT141" s="71">
        <f t="shared" ca="1" si="112"/>
        <v>0.30278436186619312</v>
      </c>
      <c r="AU141" s="72">
        <f t="shared" ca="1" si="135"/>
        <v>8.8859305371316033E-3</v>
      </c>
      <c r="AV141" s="73">
        <f t="shared" ca="1" si="113"/>
        <v>1.0088859305371316</v>
      </c>
      <c r="AW141" s="74">
        <f ca="1">PRODUCT(AV$4:AV141)</f>
        <v>3.2689035022613044</v>
      </c>
      <c r="AY141" s="75">
        <f t="shared" si="145"/>
        <v>138</v>
      </c>
      <c r="AZ141" s="76">
        <f t="shared" ca="1" si="116"/>
        <v>1.0090596596129187</v>
      </c>
      <c r="BA141" s="76">
        <f t="shared" ca="1" si="116"/>
        <v>1.0090596596129187</v>
      </c>
      <c r="BB141" s="76">
        <f t="shared" ca="1" si="116"/>
        <v>1.0090596596129187</v>
      </c>
      <c r="BC141" s="76">
        <f t="shared" ca="1" si="116"/>
        <v>1.0090596596129187</v>
      </c>
      <c r="BD141" s="76">
        <f t="shared" ca="1" si="116"/>
        <v>1.0090596596129187</v>
      </c>
      <c r="BE141" s="76">
        <f t="shared" ca="1" si="116"/>
        <v>1.0090596596129187</v>
      </c>
      <c r="BF141" s="76">
        <f t="shared" ca="1" si="116"/>
        <v>1.0090596596129187</v>
      </c>
      <c r="BG141" s="76">
        <f t="shared" ca="1" si="116"/>
        <v>1.0090596596129187</v>
      </c>
      <c r="BH141" s="76">
        <f t="shared" ca="1" si="116"/>
        <v>1.0090596596129187</v>
      </c>
      <c r="BI141" s="76">
        <f t="shared" ca="1" si="116"/>
        <v>1.0090596596129187</v>
      </c>
      <c r="BJ141" s="76">
        <f t="shared" ca="1" si="116"/>
        <v>1.0090596596129187</v>
      </c>
      <c r="BK141" s="76">
        <f t="shared" ca="1" si="116"/>
        <v>1.0090596596129187</v>
      </c>
      <c r="BL141" s="76">
        <f t="shared" ca="1" si="114"/>
        <v>0.11430000000000118</v>
      </c>
      <c r="BM141" s="77">
        <f t="shared" ca="1" si="115"/>
        <v>2860165.0659451727</v>
      </c>
      <c r="BN141" s="21"/>
      <c r="BO141" s="70">
        <f t="shared" si="146"/>
        <v>138</v>
      </c>
      <c r="BP141" s="171">
        <f t="shared" ca="1" si="147"/>
        <v>0.11199999999999999</v>
      </c>
      <c r="BQ141" s="172">
        <f t="shared" ca="1" si="136"/>
        <v>8.8859305371316033E-3</v>
      </c>
      <c r="BR141" s="172">
        <f t="shared" ca="1" si="149"/>
        <v>0.30591297641800624</v>
      </c>
    </row>
    <row r="142" spans="5:70">
      <c r="E142">
        <f t="shared" si="137"/>
        <v>139</v>
      </c>
      <c r="F142" s="64">
        <f t="shared" si="138"/>
        <v>51.500000000000327</v>
      </c>
      <c r="G142" s="55">
        <f t="shared" si="124"/>
        <v>6.9011339444580155E-4</v>
      </c>
      <c r="H142" s="78">
        <f t="shared" si="148"/>
        <v>0.94337648034714394</v>
      </c>
      <c r="I142" s="79">
        <f t="shared" ca="1" si="125"/>
        <v>376803.15539168438</v>
      </c>
      <c r="J142" s="79">
        <f t="shared" ca="1" si="126"/>
        <v>3348.2466649825128</v>
      </c>
      <c r="K142" s="80">
        <f t="shared" ca="1" si="127"/>
        <v>-18.867529606942878</v>
      </c>
      <c r="L142" s="80">
        <f t="shared" ca="1" si="128"/>
        <v>-157.00131474653517</v>
      </c>
      <c r="M142" s="80">
        <f t="shared" ca="1" si="129"/>
        <v>0</v>
      </c>
      <c r="N142" s="80">
        <f t="shared" ca="1" si="130"/>
        <v>0</v>
      </c>
      <c r="O142" s="81">
        <f t="shared" ca="1" si="117"/>
        <v>-1705.659086934734</v>
      </c>
      <c r="P142" s="79">
        <f t="shared" ca="1" si="118"/>
        <v>378269.87412537867</v>
      </c>
      <c r="Q142" s="35"/>
      <c r="R142">
        <f t="shared" ca="1" si="131"/>
        <v>139</v>
      </c>
      <c r="S142" s="78">
        <f t="shared" ca="1" si="139"/>
        <v>51.500000000000327</v>
      </c>
      <c r="T142" s="55">
        <f t="shared" ca="1" si="132"/>
        <v>6.9011339444580155E-4</v>
      </c>
      <c r="U142" s="78">
        <f t="shared" ca="1" si="140"/>
        <v>0.94312880114392672</v>
      </c>
      <c r="V142" s="79">
        <f t="shared" ca="1" si="141"/>
        <v>376783.70784364885</v>
      </c>
      <c r="W142" s="79">
        <f t="shared" ca="1" si="119"/>
        <v>3348.0738554215518</v>
      </c>
      <c r="X142" s="80">
        <f t="shared" ca="1" si="120"/>
        <v>-18.862576022878535</v>
      </c>
      <c r="Y142" s="80">
        <f t="shared" ca="1" si="133"/>
        <v>-156.99321160152036</v>
      </c>
      <c r="Z142" s="80">
        <f t="shared" ca="1" si="121"/>
        <v>0</v>
      </c>
      <c r="AA142" s="80">
        <f t="shared" ca="1" si="134"/>
        <v>0</v>
      </c>
      <c r="AB142" s="81">
        <f t="shared" ca="1" si="122"/>
        <v>-1705.659086934734</v>
      </c>
      <c r="AC142" s="79">
        <f t="shared" ca="1" si="123"/>
        <v>378250.26682451129</v>
      </c>
      <c r="AD142" s="35"/>
      <c r="AE142" s="55">
        <f t="shared" ca="1" si="142"/>
        <v>6.9011339444580155E-4</v>
      </c>
      <c r="AF142" s="78">
        <f t="shared" ca="1" si="143"/>
        <v>0.94312880114392672</v>
      </c>
      <c r="AG142" s="21"/>
      <c r="AH142" s="21"/>
      <c r="AK142" s="66"/>
      <c r="AL142" s="66"/>
      <c r="AM142" s="66"/>
      <c r="AN142" s="66"/>
      <c r="AR142" s="69">
        <f t="shared" si="111"/>
        <v>12</v>
      </c>
      <c r="AS142" s="70">
        <f t="shared" si="144"/>
        <v>139</v>
      </c>
      <c r="AT142" s="71">
        <f t="shared" ca="1" si="112"/>
        <v>0.3000938410589204</v>
      </c>
      <c r="AU142" s="72">
        <f t="shared" ca="1" si="135"/>
        <v>8.8859305371316033E-3</v>
      </c>
      <c r="AV142" s="73">
        <f t="shared" ca="1" si="113"/>
        <v>1.0088859305371316</v>
      </c>
      <c r="AW142" s="74">
        <f ca="1">PRODUCT(AV$4:AV142)</f>
        <v>3.2979507517149846</v>
      </c>
      <c r="AY142" s="75">
        <f t="shared" si="145"/>
        <v>139</v>
      </c>
      <c r="AZ142" s="76">
        <f t="shared" ca="1" si="116"/>
        <v>1.0090596596129187</v>
      </c>
      <c r="BA142" s="76">
        <f t="shared" ca="1" si="116"/>
        <v>1.0090596596129187</v>
      </c>
      <c r="BB142" s="76">
        <f t="shared" ca="1" si="116"/>
        <v>1.0090596596129187</v>
      </c>
      <c r="BC142" s="76">
        <f t="shared" ref="AZ142:BK163" ca="1" si="150">OFFSET($AV$3,($AY142*12-12)+BC$3,0)</f>
        <v>1.0090596596129187</v>
      </c>
      <c r="BD142" s="76">
        <f t="shared" ca="1" si="150"/>
        <v>1.0090596596129187</v>
      </c>
      <c r="BE142" s="76">
        <f t="shared" ca="1" si="150"/>
        <v>1.0090596596129187</v>
      </c>
      <c r="BF142" s="76">
        <f t="shared" ca="1" si="150"/>
        <v>1.0090596596129187</v>
      </c>
      <c r="BG142" s="76">
        <f t="shared" ca="1" si="150"/>
        <v>1.0090596596129187</v>
      </c>
      <c r="BH142" s="76">
        <f t="shared" ca="1" si="150"/>
        <v>1.0090596596129187</v>
      </c>
      <c r="BI142" s="76">
        <f t="shared" ca="1" si="150"/>
        <v>1.0090596596129187</v>
      </c>
      <c r="BJ142" s="76">
        <f t="shared" ca="1" si="150"/>
        <v>1.0090596596129187</v>
      </c>
      <c r="BK142" s="76">
        <f t="shared" ca="1" si="150"/>
        <v>1.0090596596129187</v>
      </c>
      <c r="BL142" s="76">
        <f t="shared" ca="1" si="114"/>
        <v>0.11430000000000118</v>
      </c>
      <c r="BM142" s="77">
        <f t="shared" ca="1" si="115"/>
        <v>3187081.9329827093</v>
      </c>
      <c r="BN142" s="21"/>
      <c r="BO142" s="70">
        <f t="shared" si="146"/>
        <v>139</v>
      </c>
      <c r="BP142" s="171">
        <f t="shared" ca="1" si="147"/>
        <v>0.11199999999999999</v>
      </c>
      <c r="BQ142" s="172">
        <f t="shared" ca="1" si="136"/>
        <v>8.8859305371316033E-3</v>
      </c>
      <c r="BR142" s="172">
        <f t="shared" ca="1" si="149"/>
        <v>0.30321859702725557</v>
      </c>
    </row>
    <row r="143" spans="5:70">
      <c r="E143">
        <f t="shared" si="137"/>
        <v>140</v>
      </c>
      <c r="F143" s="64">
        <f t="shared" si="138"/>
        <v>51.583333333333663</v>
      </c>
      <c r="G143" s="55">
        <f t="shared" si="124"/>
        <v>6.9011339444580155E-4</v>
      </c>
      <c r="H143" s="78">
        <f t="shared" si="148"/>
        <v>0.94272544360205124</v>
      </c>
      <c r="I143" s="79">
        <f t="shared" ca="1" si="125"/>
        <v>378008.82501852943</v>
      </c>
      <c r="J143" s="79">
        <f t="shared" ca="1" si="126"/>
        <v>3358.9601615373876</v>
      </c>
      <c r="K143" s="80">
        <f t="shared" ca="1" si="127"/>
        <v>-18.854508872041023</v>
      </c>
      <c r="L143" s="80">
        <f t="shared" ca="1" si="128"/>
        <v>-157.50367709105393</v>
      </c>
      <c r="M143" s="80">
        <f t="shared" ca="1" si="129"/>
        <v>0</v>
      </c>
      <c r="N143" s="80">
        <f t="shared" ca="1" si="130"/>
        <v>0</v>
      </c>
      <c r="O143" s="81">
        <f t="shared" ca="1" si="117"/>
        <v>-1704.481988752482</v>
      </c>
      <c r="P143" s="79">
        <f t="shared" ca="1" si="118"/>
        <v>379486.94500535127</v>
      </c>
      <c r="Q143" s="35"/>
      <c r="R143">
        <f t="shared" ca="1" si="131"/>
        <v>140</v>
      </c>
      <c r="S143" s="78">
        <f t="shared" ca="1" si="139"/>
        <v>51.583333333333663</v>
      </c>
      <c r="T143" s="55">
        <f t="shared" ca="1" si="132"/>
        <v>6.9011339444580155E-4</v>
      </c>
      <c r="U143" s="78">
        <f t="shared" ca="1" si="140"/>
        <v>0.94247793532556967</v>
      </c>
      <c r="V143" s="79">
        <f t="shared" ca="1" si="141"/>
        <v>377989.231248923</v>
      </c>
      <c r="W143" s="79">
        <f t="shared" ca="1" si="119"/>
        <v>3358.7860526617042</v>
      </c>
      <c r="X143" s="80">
        <f t="shared" ca="1" si="120"/>
        <v>-18.849558706511395</v>
      </c>
      <c r="Y143" s="80">
        <f t="shared" ca="1" si="133"/>
        <v>-157.49551302038458</v>
      </c>
      <c r="Z143" s="80">
        <f t="shared" ca="1" si="121"/>
        <v>0</v>
      </c>
      <c r="AA143" s="80">
        <f t="shared" ca="1" si="134"/>
        <v>0</v>
      </c>
      <c r="AB143" s="81">
        <f t="shared" ca="1" si="122"/>
        <v>-1704.481988752482</v>
      </c>
      <c r="AC143" s="79">
        <f t="shared" ca="1" si="123"/>
        <v>379467.19024110533</v>
      </c>
      <c r="AD143" s="35"/>
      <c r="AE143" s="55">
        <f t="shared" ca="1" si="142"/>
        <v>6.9011339444580155E-4</v>
      </c>
      <c r="AF143" s="78">
        <f t="shared" ca="1" si="143"/>
        <v>0.94247793532556967</v>
      </c>
      <c r="AG143" s="21"/>
      <c r="AH143" s="21"/>
      <c r="AK143" s="66"/>
      <c r="AL143" s="66"/>
      <c r="AM143" s="66"/>
      <c r="AN143" s="66"/>
      <c r="AR143" s="69">
        <f t="shared" si="111"/>
        <v>12</v>
      </c>
      <c r="AS143" s="70">
        <f t="shared" si="144"/>
        <v>140</v>
      </c>
      <c r="AT143" s="71">
        <f t="shared" ca="1" si="112"/>
        <v>0.29742722803264982</v>
      </c>
      <c r="AU143" s="72">
        <f t="shared" ca="1" si="135"/>
        <v>8.8859305371316033E-3</v>
      </c>
      <c r="AV143" s="73">
        <f t="shared" ca="1" si="113"/>
        <v>1.0088859305371316</v>
      </c>
      <c r="AW143" s="74">
        <f ca="1">PRODUCT(AV$4:AV143)</f>
        <v>3.327256113009605</v>
      </c>
      <c r="AY143" s="75">
        <f t="shared" si="145"/>
        <v>140</v>
      </c>
      <c r="AZ143" s="76">
        <f t="shared" ca="1" si="150"/>
        <v>1.0090596596129187</v>
      </c>
      <c r="BA143" s="76">
        <f t="shared" ca="1" si="150"/>
        <v>1.0090596596129187</v>
      </c>
      <c r="BB143" s="76">
        <f t="shared" ca="1" si="150"/>
        <v>1.0090596596129187</v>
      </c>
      <c r="BC143" s="76">
        <f t="shared" ca="1" si="150"/>
        <v>1.0090596596129187</v>
      </c>
      <c r="BD143" s="76">
        <f t="shared" ca="1" si="150"/>
        <v>1.0090596596129187</v>
      </c>
      <c r="BE143" s="76">
        <f t="shared" ca="1" si="150"/>
        <v>1.0090596596129187</v>
      </c>
      <c r="BF143" s="76">
        <f t="shared" ca="1" si="150"/>
        <v>1.0090596596129187</v>
      </c>
      <c r="BG143" s="76">
        <f t="shared" ca="1" si="150"/>
        <v>1.0090596596129187</v>
      </c>
      <c r="BH143" s="76">
        <f t="shared" ca="1" si="150"/>
        <v>1.0090596596129187</v>
      </c>
      <c r="BI143" s="76">
        <f t="shared" ca="1" si="150"/>
        <v>1.0090596596129187</v>
      </c>
      <c r="BJ143" s="76">
        <f t="shared" ca="1" si="150"/>
        <v>1.0090596596129187</v>
      </c>
      <c r="BK143" s="76">
        <f t="shared" ca="1" si="150"/>
        <v>1.0090596596129187</v>
      </c>
      <c r="BL143" s="76">
        <f t="shared" ca="1" si="114"/>
        <v>0.11430000000000118</v>
      </c>
      <c r="BM143" s="77">
        <f t="shared" ca="1" si="115"/>
        <v>3551365.3979226365</v>
      </c>
      <c r="BN143" s="21"/>
      <c r="BO143" s="70">
        <f t="shared" si="146"/>
        <v>140</v>
      </c>
      <c r="BP143" s="171">
        <f t="shared" ca="1" si="147"/>
        <v>0.11199999999999999</v>
      </c>
      <c r="BQ143" s="172">
        <f t="shared" ca="1" si="136"/>
        <v>8.8859305371316033E-3</v>
      </c>
      <c r="BR143" s="172">
        <f t="shared" ca="1" si="149"/>
        <v>0.30054794883086711</v>
      </c>
    </row>
    <row r="144" spans="5:70">
      <c r="E144">
        <f t="shared" si="137"/>
        <v>141</v>
      </c>
      <c r="F144" s="64">
        <f t="shared" si="138"/>
        <v>51.666666666666998</v>
      </c>
      <c r="G144" s="55">
        <f t="shared" si="124"/>
        <v>6.9011339444580155E-4</v>
      </c>
      <c r="H144" s="78">
        <f t="shared" si="148"/>
        <v>0.94207485614613662</v>
      </c>
      <c r="I144" s="79">
        <f t="shared" ca="1" si="125"/>
        <v>379225.05598158576</v>
      </c>
      <c r="J144" s="79">
        <f t="shared" ca="1" si="126"/>
        <v>3369.7675053922148</v>
      </c>
      <c r="K144" s="80">
        <f t="shared" ca="1" si="127"/>
        <v>-18.841497122922732</v>
      </c>
      <c r="L144" s="80">
        <f t="shared" ca="1" si="128"/>
        <v>-158.01043999232741</v>
      </c>
      <c r="M144" s="80">
        <f t="shared" ca="1" si="129"/>
        <v>0</v>
      </c>
      <c r="N144" s="80">
        <f t="shared" ca="1" si="130"/>
        <v>0</v>
      </c>
      <c r="O144" s="81">
        <f t="shared" ca="1" si="117"/>
        <v>-1703.3057029014524</v>
      </c>
      <c r="P144" s="79">
        <f t="shared" ca="1" si="118"/>
        <v>380714.66584696126</v>
      </c>
      <c r="Q144" s="35"/>
      <c r="R144">
        <f t="shared" ca="1" si="131"/>
        <v>141</v>
      </c>
      <c r="S144" s="78">
        <f t="shared" ca="1" si="139"/>
        <v>51.666666666666998</v>
      </c>
      <c r="T144" s="55">
        <f t="shared" ca="1" si="132"/>
        <v>6.9011339444580155E-4</v>
      </c>
      <c r="U144" s="78">
        <f t="shared" ca="1" si="140"/>
        <v>0.94182751867843184</v>
      </c>
      <c r="V144" s="79">
        <f t="shared" ca="1" si="141"/>
        <v>379205.31485036726</v>
      </c>
      <c r="W144" s="79">
        <f t="shared" ca="1" si="119"/>
        <v>3369.5920870714826</v>
      </c>
      <c r="X144" s="80">
        <f t="shared" ca="1" si="120"/>
        <v>-18.836550373568638</v>
      </c>
      <c r="Y144" s="80">
        <f t="shared" ca="1" si="133"/>
        <v>-158.00221452098637</v>
      </c>
      <c r="Z144" s="80">
        <f t="shared" ca="1" si="121"/>
        <v>0</v>
      </c>
      <c r="AA144" s="80">
        <f t="shared" ca="1" si="134"/>
        <v>0</v>
      </c>
      <c r="AB144" s="81">
        <f t="shared" ca="1" si="122"/>
        <v>-1703.3057029014524</v>
      </c>
      <c r="AC144" s="79">
        <f t="shared" ca="1" si="123"/>
        <v>380694.76246964274</v>
      </c>
      <c r="AD144" s="35"/>
      <c r="AE144" s="55">
        <f t="shared" ca="1" si="142"/>
        <v>6.9011339444580155E-4</v>
      </c>
      <c r="AF144" s="78">
        <f t="shared" ca="1" si="143"/>
        <v>0.94182751867843184</v>
      </c>
      <c r="AG144" s="21"/>
      <c r="AH144" s="21"/>
      <c r="AK144" s="66"/>
      <c r="AL144" s="66"/>
      <c r="AM144" s="66"/>
      <c r="AN144" s="66"/>
      <c r="AR144" s="69">
        <f t="shared" si="111"/>
        <v>12</v>
      </c>
      <c r="AS144" s="70">
        <f t="shared" si="144"/>
        <v>141</v>
      </c>
      <c r="AT144" s="71">
        <f t="shared" ca="1" si="112"/>
        <v>0.29478431034450009</v>
      </c>
      <c r="AU144" s="72">
        <f t="shared" ca="1" si="135"/>
        <v>8.8859305371316033E-3</v>
      </c>
      <c r="AV144" s="73">
        <f t="shared" ca="1" si="113"/>
        <v>1.0088859305371316</v>
      </c>
      <c r="AW144" s="74">
        <f ca="1">PRODUCT(AV$4:AV144)</f>
        <v>3.356821879709055</v>
      </c>
      <c r="AY144" s="75">
        <f t="shared" si="145"/>
        <v>141</v>
      </c>
      <c r="AZ144" s="76">
        <f t="shared" ca="1" si="150"/>
        <v>1.0090596596129187</v>
      </c>
      <c r="BA144" s="76">
        <f t="shared" ca="1" si="150"/>
        <v>1.0090596596129187</v>
      </c>
      <c r="BB144" s="76">
        <f t="shared" ca="1" si="150"/>
        <v>1.0090596596129187</v>
      </c>
      <c r="BC144" s="76">
        <f t="shared" ca="1" si="150"/>
        <v>1.0090596596129187</v>
      </c>
      <c r="BD144" s="76">
        <f t="shared" ca="1" si="150"/>
        <v>1.0090596596129187</v>
      </c>
      <c r="BE144" s="76">
        <f t="shared" ca="1" si="150"/>
        <v>1.0090596596129187</v>
      </c>
      <c r="BF144" s="76">
        <f t="shared" ca="1" si="150"/>
        <v>1.0090596596129187</v>
      </c>
      <c r="BG144" s="76">
        <f t="shared" ca="1" si="150"/>
        <v>1.0090596596129187</v>
      </c>
      <c r="BH144" s="76">
        <f t="shared" ca="1" si="150"/>
        <v>1.0090596596129187</v>
      </c>
      <c r="BI144" s="76">
        <f t="shared" ca="1" si="150"/>
        <v>1.0090596596129187</v>
      </c>
      <c r="BJ144" s="76">
        <f t="shared" ca="1" si="150"/>
        <v>1.0090596596129187</v>
      </c>
      <c r="BK144" s="76">
        <f t="shared" ca="1" si="150"/>
        <v>1.0090596596129187</v>
      </c>
      <c r="BL144" s="76">
        <f t="shared" ca="1" si="114"/>
        <v>0.11430000000000118</v>
      </c>
      <c r="BM144" s="77">
        <f t="shared" ca="1" si="115"/>
        <v>3957286.4629051979</v>
      </c>
      <c r="BN144" s="21"/>
      <c r="BO144" s="70">
        <f t="shared" si="146"/>
        <v>141</v>
      </c>
      <c r="BP144" s="171">
        <f t="shared" ca="1" si="147"/>
        <v>0.11199999999999999</v>
      </c>
      <c r="BQ144" s="172">
        <f t="shared" ca="1" si="136"/>
        <v>8.8859305371316033E-3</v>
      </c>
      <c r="BR144" s="172">
        <f t="shared" ca="1" si="149"/>
        <v>0.29790082281240177</v>
      </c>
    </row>
    <row r="145" spans="5:70">
      <c r="E145">
        <f t="shared" si="137"/>
        <v>142</v>
      </c>
      <c r="F145" s="64">
        <f t="shared" si="138"/>
        <v>51.750000000000334</v>
      </c>
      <c r="G145" s="55">
        <f t="shared" si="124"/>
        <v>6.9011339444580155E-4</v>
      </c>
      <c r="H145" s="78">
        <f t="shared" si="148"/>
        <v>0.94142471766933955</v>
      </c>
      <c r="I145" s="79">
        <f t="shared" ca="1" si="125"/>
        <v>380451.9295565983</v>
      </c>
      <c r="J145" s="79">
        <f t="shared" ca="1" si="126"/>
        <v>3380.6694187576186</v>
      </c>
      <c r="K145" s="80">
        <f t="shared" ca="1" si="127"/>
        <v>-18.828494353386791</v>
      </c>
      <c r="L145" s="80">
        <f t="shared" ca="1" si="128"/>
        <v>-158.52163731524931</v>
      </c>
      <c r="M145" s="80">
        <f t="shared" ca="1" si="129"/>
        <v>0</v>
      </c>
      <c r="N145" s="80">
        <f t="shared" ca="1" si="130"/>
        <v>0</v>
      </c>
      <c r="O145" s="81">
        <f t="shared" ca="1" si="117"/>
        <v>-1702.1302288210443</v>
      </c>
      <c r="P145" s="79">
        <f t="shared" ca="1" si="118"/>
        <v>381953.11861486622</v>
      </c>
      <c r="Q145" s="35"/>
      <c r="R145">
        <f t="shared" ca="1" si="131"/>
        <v>142</v>
      </c>
      <c r="S145" s="78">
        <f t="shared" ca="1" si="139"/>
        <v>51.750000000000334</v>
      </c>
      <c r="T145" s="55">
        <f t="shared" ca="1" si="132"/>
        <v>6.9011339444580155E-4</v>
      </c>
      <c r="U145" s="78">
        <f t="shared" ca="1" si="140"/>
        <v>0.94117755089253419</v>
      </c>
      <c r="V145" s="79">
        <f t="shared" ca="1" si="141"/>
        <v>380432.03991486708</v>
      </c>
      <c r="W145" s="79">
        <f t="shared" ca="1" si="119"/>
        <v>3380.4926807827865</v>
      </c>
      <c r="X145" s="80">
        <f t="shared" ca="1" si="120"/>
        <v>-18.823551017850683</v>
      </c>
      <c r="Y145" s="80">
        <f t="shared" ca="1" si="133"/>
        <v>-158.51334996452798</v>
      </c>
      <c r="Z145" s="80">
        <f t="shared" ca="1" si="121"/>
        <v>0</v>
      </c>
      <c r="AA145" s="80">
        <f t="shared" ca="1" si="134"/>
        <v>0</v>
      </c>
      <c r="AB145" s="81">
        <f t="shared" ca="1" si="122"/>
        <v>-1702.1302288210443</v>
      </c>
      <c r="AC145" s="79">
        <f t="shared" ca="1" si="123"/>
        <v>381933.06546584645</v>
      </c>
      <c r="AD145" s="35"/>
      <c r="AE145" s="55">
        <f t="shared" ca="1" si="142"/>
        <v>6.9011339444580155E-4</v>
      </c>
      <c r="AF145" s="78">
        <f t="shared" ca="1" si="143"/>
        <v>0.94117755089253419</v>
      </c>
      <c r="AG145" s="21"/>
      <c r="AH145" s="21"/>
      <c r="AK145" s="66"/>
      <c r="AL145" s="66"/>
      <c r="AM145" s="66"/>
      <c r="AN145" s="66"/>
      <c r="AR145" s="69">
        <f t="shared" si="111"/>
        <v>12</v>
      </c>
      <c r="AS145" s="70">
        <f t="shared" si="144"/>
        <v>142</v>
      </c>
      <c r="AT145" s="71">
        <f t="shared" ca="1" si="112"/>
        <v>0.29216487743934261</v>
      </c>
      <c r="AU145" s="72">
        <f t="shared" ca="1" si="135"/>
        <v>8.8859305371316033E-3</v>
      </c>
      <c r="AV145" s="73">
        <f t="shared" ca="1" si="113"/>
        <v>1.0088859305371316</v>
      </c>
      <c r="AW145" s="74">
        <f ca="1">PRODUCT(AV$4:AV145)</f>
        <v>3.386650365757673</v>
      </c>
      <c r="AY145" s="75">
        <f t="shared" si="145"/>
        <v>142</v>
      </c>
      <c r="AZ145" s="76">
        <f t="shared" ca="1" si="150"/>
        <v>1.0090596596129187</v>
      </c>
      <c r="BA145" s="76">
        <f t="shared" ca="1" si="150"/>
        <v>1.0090596596129187</v>
      </c>
      <c r="BB145" s="76">
        <f t="shared" ca="1" si="150"/>
        <v>1.0090596596129187</v>
      </c>
      <c r="BC145" s="76">
        <f t="shared" ca="1" si="150"/>
        <v>1.0090596596129187</v>
      </c>
      <c r="BD145" s="76">
        <f t="shared" ca="1" si="150"/>
        <v>1.0090596596129187</v>
      </c>
      <c r="BE145" s="76">
        <f t="shared" ca="1" si="150"/>
        <v>1.0090596596129187</v>
      </c>
      <c r="BF145" s="76">
        <f t="shared" ca="1" si="150"/>
        <v>1.0090596596129187</v>
      </c>
      <c r="BG145" s="76">
        <f t="shared" ca="1" si="150"/>
        <v>1.0090596596129187</v>
      </c>
      <c r="BH145" s="76">
        <f t="shared" ca="1" si="150"/>
        <v>1.0090596596129187</v>
      </c>
      <c r="BI145" s="76">
        <f t="shared" ca="1" si="150"/>
        <v>1.0090596596129187</v>
      </c>
      <c r="BJ145" s="76">
        <f t="shared" ca="1" si="150"/>
        <v>1.0090596596129187</v>
      </c>
      <c r="BK145" s="76">
        <f t="shared" ca="1" si="150"/>
        <v>1.0090596596129187</v>
      </c>
      <c r="BL145" s="76">
        <f t="shared" ca="1" si="114"/>
        <v>0.11430000000000118</v>
      </c>
      <c r="BM145" s="77">
        <f t="shared" ca="1" si="115"/>
        <v>4409604.3056152668</v>
      </c>
      <c r="BN145" s="21"/>
      <c r="BO145" s="70">
        <f t="shared" si="146"/>
        <v>142</v>
      </c>
      <c r="BP145" s="171">
        <f t="shared" ca="1" si="147"/>
        <v>0.11199999999999999</v>
      </c>
      <c r="BQ145" s="172">
        <f t="shared" ca="1" si="136"/>
        <v>8.8859305371316033E-3</v>
      </c>
      <c r="BR145" s="172">
        <f t="shared" ca="1" si="149"/>
        <v>0.29527701179636745</v>
      </c>
    </row>
    <row r="146" spans="5:70">
      <c r="E146">
        <f t="shared" si="137"/>
        <v>143</v>
      </c>
      <c r="F146" s="64">
        <f t="shared" si="138"/>
        <v>51.83333333333367</v>
      </c>
      <c r="G146" s="55">
        <f t="shared" si="124"/>
        <v>6.9011339444580155E-4</v>
      </c>
      <c r="H146" s="78">
        <f t="shared" si="148"/>
        <v>0.94077502786181355</v>
      </c>
      <c r="I146" s="79">
        <f t="shared" ca="1" si="125"/>
        <v>381689.52765165974</v>
      </c>
      <c r="J146" s="79">
        <f t="shared" ca="1" si="126"/>
        <v>3391.6666294632209</v>
      </c>
      <c r="K146" s="80">
        <f t="shared" ca="1" si="127"/>
        <v>-18.81550055723627</v>
      </c>
      <c r="L146" s="80">
        <f t="shared" ca="1" si="128"/>
        <v>-159.03730318819157</v>
      </c>
      <c r="M146" s="80">
        <f t="shared" ca="1" si="129"/>
        <v>0</v>
      </c>
      <c r="N146" s="80">
        <f t="shared" ca="1" si="130"/>
        <v>0</v>
      </c>
      <c r="O146" s="81">
        <f t="shared" ca="1" si="117"/>
        <v>-1700.9555659510436</v>
      </c>
      <c r="P146" s="79">
        <f t="shared" ca="1" si="118"/>
        <v>383202.38591142645</v>
      </c>
      <c r="Q146" s="35"/>
      <c r="R146">
        <f t="shared" ca="1" si="131"/>
        <v>143</v>
      </c>
      <c r="S146" s="78">
        <f t="shared" ca="1" si="139"/>
        <v>51.83333333333367</v>
      </c>
      <c r="T146" s="55">
        <f t="shared" ca="1" si="132"/>
        <v>6.9011339444580155E-4</v>
      </c>
      <c r="U146" s="78">
        <f t="shared" ca="1" si="140"/>
        <v>0.94052803165811161</v>
      </c>
      <c r="V146" s="79">
        <f t="shared" ca="1" si="141"/>
        <v>381669.48834158672</v>
      </c>
      <c r="W146" s="79">
        <f t="shared" ca="1" si="119"/>
        <v>3391.4885615458998</v>
      </c>
      <c r="X146" s="80">
        <f t="shared" ca="1" si="120"/>
        <v>-18.810560633162233</v>
      </c>
      <c r="Y146" s="80">
        <f t="shared" ca="1" si="133"/>
        <v>-159.02895347566115</v>
      </c>
      <c r="Z146" s="80">
        <f t="shared" ca="1" si="121"/>
        <v>0</v>
      </c>
      <c r="AA146" s="80">
        <f t="shared" ca="1" si="134"/>
        <v>0</v>
      </c>
      <c r="AB146" s="81">
        <f t="shared" ca="1" si="122"/>
        <v>-1700.9555659510436</v>
      </c>
      <c r="AC146" s="79">
        <f t="shared" ca="1" si="123"/>
        <v>383182.18182307278</v>
      </c>
      <c r="AD146" s="35"/>
      <c r="AE146" s="55">
        <f t="shared" ca="1" si="142"/>
        <v>6.9011339444580155E-4</v>
      </c>
      <c r="AF146" s="78">
        <f t="shared" ca="1" si="143"/>
        <v>0.94052803165811161</v>
      </c>
      <c r="AG146" s="21"/>
      <c r="AH146" s="21"/>
      <c r="AK146" s="66"/>
      <c r="AL146" s="66"/>
      <c r="AM146" s="66"/>
      <c r="AN146" s="66"/>
      <c r="AR146" s="69">
        <f t="shared" si="111"/>
        <v>12</v>
      </c>
      <c r="AS146" s="70">
        <f t="shared" si="144"/>
        <v>143</v>
      </c>
      <c r="AT146" s="71">
        <f t="shared" ca="1" si="112"/>
        <v>0.28956872063302702</v>
      </c>
      <c r="AU146" s="72">
        <f t="shared" ca="1" si="135"/>
        <v>8.8859305371316033E-3</v>
      </c>
      <c r="AV146" s="73">
        <f t="shared" ca="1" si="113"/>
        <v>1.0088859305371316</v>
      </c>
      <c r="AW146" s="74">
        <f ca="1">PRODUCT(AV$4:AV146)</f>
        <v>3.4167439056613471</v>
      </c>
      <c r="AY146" s="75">
        <f t="shared" si="145"/>
        <v>143</v>
      </c>
      <c r="AZ146" s="76">
        <f t="shared" ca="1" si="150"/>
        <v>1.0090596596129187</v>
      </c>
      <c r="BA146" s="76">
        <f t="shared" ca="1" si="150"/>
        <v>1.0090596596129187</v>
      </c>
      <c r="BB146" s="76">
        <f t="shared" ca="1" si="150"/>
        <v>1.0090596596129187</v>
      </c>
      <c r="BC146" s="76">
        <f t="shared" ca="1" si="150"/>
        <v>1.0090596596129187</v>
      </c>
      <c r="BD146" s="76">
        <f t="shared" ca="1" si="150"/>
        <v>1.0090596596129187</v>
      </c>
      <c r="BE146" s="76">
        <f t="shared" ca="1" si="150"/>
        <v>1.0090596596129187</v>
      </c>
      <c r="BF146" s="76">
        <f t="shared" ca="1" si="150"/>
        <v>1.0090596596129187</v>
      </c>
      <c r="BG146" s="76">
        <f t="shared" ca="1" si="150"/>
        <v>1.0090596596129187</v>
      </c>
      <c r="BH146" s="76">
        <f t="shared" ca="1" si="150"/>
        <v>1.0090596596129187</v>
      </c>
      <c r="BI146" s="76">
        <f t="shared" ca="1" si="150"/>
        <v>1.0090596596129187</v>
      </c>
      <c r="BJ146" s="76">
        <f t="shared" ca="1" si="150"/>
        <v>1.0090596596129187</v>
      </c>
      <c r="BK146" s="76">
        <f t="shared" ca="1" si="150"/>
        <v>1.0090596596129187</v>
      </c>
      <c r="BL146" s="76">
        <f t="shared" ca="1" si="114"/>
        <v>0.11430000000000118</v>
      </c>
      <c r="BM146" s="77">
        <f t="shared" ca="1" si="115"/>
        <v>4913622.0777470972</v>
      </c>
      <c r="BN146" s="21"/>
      <c r="BO146" s="70">
        <f t="shared" si="146"/>
        <v>143</v>
      </c>
      <c r="BP146" s="171">
        <f t="shared" ca="1" si="147"/>
        <v>0.11199999999999999</v>
      </c>
      <c r="BQ146" s="172">
        <f t="shared" ca="1" si="136"/>
        <v>8.8859305371316033E-3</v>
      </c>
      <c r="BR146" s="172">
        <f t="shared" ca="1" si="149"/>
        <v>0.2926763104320047</v>
      </c>
    </row>
    <row r="147" spans="5:70">
      <c r="E147">
        <f t="shared" si="137"/>
        <v>144</v>
      </c>
      <c r="F147" s="64">
        <f t="shared" si="138"/>
        <v>51.916666666667005</v>
      </c>
      <c r="G147" s="55">
        <f t="shared" si="124"/>
        <v>6.9011339444580155E-4</v>
      </c>
      <c r="H147" s="78">
        <f t="shared" si="148"/>
        <v>0.94012578641392597</v>
      </c>
      <c r="I147" s="79">
        <f t="shared" ca="1" si="125"/>
        <v>382937.93281212536</v>
      </c>
      <c r="J147" s="79">
        <f t="shared" ca="1" si="126"/>
        <v>3402.7598710013149</v>
      </c>
      <c r="K147" s="80">
        <f t="shared" ca="1" si="127"/>
        <v>-18.802515728278518</v>
      </c>
      <c r="L147" s="80">
        <f t="shared" ca="1" si="128"/>
        <v>-159.55747200505223</v>
      </c>
      <c r="M147" s="80">
        <f t="shared" ca="1" si="129"/>
        <v>0</v>
      </c>
      <c r="N147" s="80">
        <f t="shared" ca="1" si="130"/>
        <v>0</v>
      </c>
      <c r="O147" s="81">
        <f t="shared" ca="1" si="117"/>
        <v>-1699.7817137316235</v>
      </c>
      <c r="P147" s="79">
        <f t="shared" ca="1" si="118"/>
        <v>384462.55098166165</v>
      </c>
      <c r="Q147" s="35"/>
      <c r="R147">
        <f t="shared" ca="1" si="131"/>
        <v>144</v>
      </c>
      <c r="S147" s="78">
        <f t="shared" ca="1" si="139"/>
        <v>51.916666666667005</v>
      </c>
      <c r="T147" s="55">
        <f t="shared" ca="1" si="132"/>
        <v>6.9011339444580155E-4</v>
      </c>
      <c r="U147" s="78">
        <f t="shared" ca="1" si="140"/>
        <v>0.93987896066561261</v>
      </c>
      <c r="V147" s="79">
        <f t="shared" ca="1" si="141"/>
        <v>382917.74266688369</v>
      </c>
      <c r="W147" s="79">
        <f t="shared" ca="1" si="119"/>
        <v>3402.5804627731627</v>
      </c>
      <c r="X147" s="80">
        <f t="shared" ca="1" si="120"/>
        <v>-18.797579213312254</v>
      </c>
      <c r="Y147" s="80">
        <f t="shared" ca="1" si="133"/>
        <v>-159.54905944453489</v>
      </c>
      <c r="Z147" s="80">
        <f t="shared" ca="1" si="121"/>
        <v>0</v>
      </c>
      <c r="AA147" s="80">
        <f t="shared" ca="1" si="134"/>
        <v>0</v>
      </c>
      <c r="AB147" s="81">
        <f t="shared" ca="1" si="122"/>
        <v>-1699.7817137316235</v>
      </c>
      <c r="AC147" s="79">
        <f t="shared" ca="1" si="123"/>
        <v>384442.19477726734</v>
      </c>
      <c r="AD147" s="35"/>
      <c r="AE147" s="55">
        <f t="shared" ca="1" si="142"/>
        <v>6.9011339444580155E-4</v>
      </c>
      <c r="AF147" s="78">
        <f t="shared" ca="1" si="143"/>
        <v>0.93987896066561261</v>
      </c>
      <c r="AG147" s="21"/>
      <c r="AH147" s="21"/>
      <c r="AK147" s="66"/>
      <c r="AL147" s="66"/>
      <c r="AM147" s="66"/>
      <c r="AN147" s="66"/>
      <c r="AR147" s="69">
        <f t="shared" si="111"/>
        <v>12</v>
      </c>
      <c r="AS147" s="70">
        <f t="shared" si="144"/>
        <v>144</v>
      </c>
      <c r="AT147" s="71">
        <f t="shared" ca="1" si="112"/>
        <v>0.28699563309575588</v>
      </c>
      <c r="AU147" s="72">
        <f t="shared" ca="1" si="135"/>
        <v>8.8859305371316033E-3</v>
      </c>
      <c r="AV147" s="73">
        <f t="shared" ca="1" si="113"/>
        <v>1.0088859305371316</v>
      </c>
      <c r="AW147" s="74">
        <f ca="1">PRODUCT(AV$4:AV147)</f>
        <v>3.4471048546702217</v>
      </c>
      <c r="AY147" s="75">
        <f t="shared" si="145"/>
        <v>144</v>
      </c>
      <c r="AZ147" s="76">
        <f t="shared" ca="1" si="150"/>
        <v>1.0090596596129187</v>
      </c>
      <c r="BA147" s="76">
        <f t="shared" ca="1" si="150"/>
        <v>1.0090596596129187</v>
      </c>
      <c r="BB147" s="76">
        <f t="shared" ca="1" si="150"/>
        <v>1.0090596596129187</v>
      </c>
      <c r="BC147" s="76">
        <f t="shared" ca="1" si="150"/>
        <v>1.0090596596129187</v>
      </c>
      <c r="BD147" s="76">
        <f t="shared" ca="1" si="150"/>
        <v>1.0090596596129187</v>
      </c>
      <c r="BE147" s="76">
        <f t="shared" ca="1" si="150"/>
        <v>1.0090596596129187</v>
      </c>
      <c r="BF147" s="76">
        <f t="shared" ca="1" si="150"/>
        <v>1.0090596596129187</v>
      </c>
      <c r="BG147" s="76">
        <f t="shared" ca="1" si="150"/>
        <v>1.0090596596129187</v>
      </c>
      <c r="BH147" s="76">
        <f t="shared" ca="1" si="150"/>
        <v>1.0090596596129187</v>
      </c>
      <c r="BI147" s="76">
        <f t="shared" ca="1" si="150"/>
        <v>1.0090596596129187</v>
      </c>
      <c r="BJ147" s="76">
        <f t="shared" ca="1" si="150"/>
        <v>1.0090596596129187</v>
      </c>
      <c r="BK147" s="76">
        <f t="shared" ca="1" si="150"/>
        <v>1.0090596596129187</v>
      </c>
      <c r="BL147" s="76">
        <f t="shared" ca="1" si="114"/>
        <v>0.11430000000000118</v>
      </c>
      <c r="BM147" s="77">
        <f t="shared" ca="1" si="115"/>
        <v>5475249.0812335964</v>
      </c>
      <c r="BN147" s="21"/>
      <c r="BO147" s="70">
        <f t="shared" si="146"/>
        <v>144</v>
      </c>
      <c r="BP147" s="171">
        <f t="shared" ca="1" si="147"/>
        <v>0.11199999999999999</v>
      </c>
      <c r="BQ147" s="172">
        <f t="shared" ca="1" si="136"/>
        <v>8.8859305371316033E-3</v>
      </c>
      <c r="BR147" s="172">
        <f t="shared" ca="1" si="149"/>
        <v>0.29009851517721497</v>
      </c>
    </row>
    <row r="148" spans="5:70">
      <c r="E148">
        <f t="shared" si="137"/>
        <v>145</v>
      </c>
      <c r="F148" s="64">
        <f t="shared" si="138"/>
        <v>52.000000000000341</v>
      </c>
      <c r="G148" s="55">
        <f t="shared" si="124"/>
        <v>6.9011339444580155E-4</v>
      </c>
      <c r="H148" s="78">
        <f t="shared" si="148"/>
        <v>0.93947699301625787</v>
      </c>
      <c r="I148" s="79">
        <f t="shared" ca="1" si="125"/>
        <v>384197.22822556639</v>
      </c>
      <c r="J148" s="79">
        <f t="shared" ca="1" si="126"/>
        <v>3413.9498825708802</v>
      </c>
      <c r="K148" s="80">
        <f t="shared" ca="1" si="127"/>
        <v>-18.789539860325156</v>
      </c>
      <c r="L148" s="80">
        <f t="shared" ca="1" si="128"/>
        <v>-160.08217842731935</v>
      </c>
      <c r="M148" s="80">
        <f t="shared" ca="1" si="129"/>
        <v>-2881.4792116917479</v>
      </c>
      <c r="N148" s="80">
        <f t="shared" ca="1" si="130"/>
        <v>0</v>
      </c>
      <c r="O148" s="81">
        <f t="shared" ca="1" si="117"/>
        <v>-1698.6086716033435</v>
      </c>
      <c r="P148" s="79">
        <f t="shared" ca="1" si="118"/>
        <v>382852.21850655455</v>
      </c>
      <c r="Q148" s="35"/>
      <c r="R148">
        <f t="shared" ca="1" si="131"/>
        <v>145</v>
      </c>
      <c r="S148" s="78">
        <f t="shared" ca="1" si="139"/>
        <v>52.000000000000341</v>
      </c>
      <c r="T148" s="55">
        <f t="shared" ca="1" si="132"/>
        <v>6.9011339444580155E-4</v>
      </c>
      <c r="U148" s="78">
        <f t="shared" ca="1" si="140"/>
        <v>0.93923033760569952</v>
      </c>
      <c r="V148" s="79">
        <f t="shared" ca="1" si="141"/>
        <v>384176.88606926141</v>
      </c>
      <c r="W148" s="79">
        <f t="shared" ca="1" si="119"/>
        <v>3413.7691235829789</v>
      </c>
      <c r="X148" s="80">
        <f t="shared" ca="1" si="120"/>
        <v>-18.784606752113991</v>
      </c>
      <c r="Y148" s="80">
        <f t="shared" ca="1" si="133"/>
        <v>-160.07370252885895</v>
      </c>
      <c r="Z148" s="80">
        <f t="shared" ca="1" si="121"/>
        <v>-2881.3266455194603</v>
      </c>
      <c r="AA148" s="80">
        <f t="shared" ca="1" si="134"/>
        <v>0</v>
      </c>
      <c r="AB148" s="81">
        <f t="shared" ca="1" si="122"/>
        <v>-1698.6086716033435</v>
      </c>
      <c r="AC148" s="79">
        <f t="shared" ca="1" si="123"/>
        <v>382831.86156644067</v>
      </c>
      <c r="AD148" s="35"/>
      <c r="AE148" s="55">
        <f t="shared" ca="1" si="142"/>
        <v>6.9011339444580155E-4</v>
      </c>
      <c r="AF148" s="78">
        <f t="shared" ca="1" si="143"/>
        <v>0.93923033760569952</v>
      </c>
      <c r="AG148" s="21"/>
      <c r="AH148" s="21"/>
      <c r="AK148" s="66"/>
      <c r="AL148" s="66"/>
      <c r="AM148" s="66"/>
      <c r="AN148" s="66"/>
      <c r="AR148" s="69">
        <f t="shared" si="111"/>
        <v>13</v>
      </c>
      <c r="AS148" s="70">
        <f t="shared" si="144"/>
        <v>145</v>
      </c>
      <c r="AT148" s="71">
        <f t="shared" ca="1" si="112"/>
        <v>0.2844454098356069</v>
      </c>
      <c r="AU148" s="72">
        <f t="shared" ca="1" si="135"/>
        <v>8.8859305371316033E-3</v>
      </c>
      <c r="AV148" s="73">
        <f t="shared" ca="1" si="113"/>
        <v>1.0088859305371316</v>
      </c>
      <c r="AW148" s="74">
        <f ca="1">PRODUCT(AV$4:AV148)</f>
        <v>3.4777355889630304</v>
      </c>
      <c r="AY148" s="75">
        <f t="shared" si="145"/>
        <v>145</v>
      </c>
      <c r="AZ148" s="76">
        <f t="shared" ca="1" si="150"/>
        <v>1.0090596596129187</v>
      </c>
      <c r="BA148" s="76">
        <f t="shared" ca="1" si="150"/>
        <v>1.0090596596129187</v>
      </c>
      <c r="BB148" s="76">
        <f t="shared" ca="1" si="150"/>
        <v>1.0090596596129187</v>
      </c>
      <c r="BC148" s="76">
        <f t="shared" ca="1" si="150"/>
        <v>1.0090596596129187</v>
      </c>
      <c r="BD148" s="76">
        <f t="shared" ca="1" si="150"/>
        <v>1.0090596596129187</v>
      </c>
      <c r="BE148" s="76">
        <f t="shared" ca="1" si="150"/>
        <v>1.0090596596129187</v>
      </c>
      <c r="BF148" s="76">
        <f t="shared" ca="1" si="150"/>
        <v>1.0090596596129187</v>
      </c>
      <c r="BG148" s="76">
        <f t="shared" ca="1" si="150"/>
        <v>1.0090596596129187</v>
      </c>
      <c r="BH148" s="76">
        <f t="shared" ca="1" si="150"/>
        <v>1.0090596596129187</v>
      </c>
      <c r="BI148" s="76">
        <f t="shared" ca="1" si="150"/>
        <v>1.0090596596129187</v>
      </c>
      <c r="BJ148" s="76">
        <f t="shared" ca="1" si="150"/>
        <v>1.0090596596129187</v>
      </c>
      <c r="BK148" s="76">
        <f t="shared" ca="1" si="150"/>
        <v>1.0090596596129187</v>
      </c>
      <c r="BL148" s="76">
        <f t="shared" ca="1" si="114"/>
        <v>0.11430000000000118</v>
      </c>
      <c r="BM148" s="77">
        <f t="shared" ca="1" si="115"/>
        <v>6101070.0512186028</v>
      </c>
      <c r="BN148" s="21"/>
      <c r="BO148" s="70">
        <f t="shared" si="146"/>
        <v>145</v>
      </c>
      <c r="BP148" s="171">
        <f t="shared" ca="1" si="147"/>
        <v>0.11199999999999999</v>
      </c>
      <c r="BQ148" s="172">
        <f t="shared" ca="1" si="136"/>
        <v>8.8859305371316033E-3</v>
      </c>
      <c r="BR148" s="172">
        <f t="shared" ca="1" si="149"/>
        <v>0.28754342428263058</v>
      </c>
    </row>
    <row r="149" spans="5:70">
      <c r="E149">
        <f t="shared" si="137"/>
        <v>146</v>
      </c>
      <c r="F149" s="64">
        <f t="shared" si="138"/>
        <v>52.083333333333677</v>
      </c>
      <c r="G149" s="55">
        <f t="shared" si="124"/>
        <v>6.9011339444580155E-4</v>
      </c>
      <c r="H149" s="78">
        <f t="shared" si="148"/>
        <v>0.9388286473596037</v>
      </c>
      <c r="I149" s="79">
        <f t="shared" ca="1" si="125"/>
        <v>382588.0070624699</v>
      </c>
      <c r="J149" s="79">
        <f t="shared" ca="1" si="126"/>
        <v>3399.6504550967229</v>
      </c>
      <c r="K149" s="80">
        <f t="shared" ca="1" si="127"/>
        <v>-18.776572947192072</v>
      </c>
      <c r="L149" s="80">
        <f t="shared" ca="1" si="128"/>
        <v>-159.41166960936246</v>
      </c>
      <c r="M149" s="80">
        <f t="shared" ca="1" si="129"/>
        <v>0</v>
      </c>
      <c r="N149" s="80">
        <f t="shared" ca="1" si="130"/>
        <v>0</v>
      </c>
      <c r="O149" s="81">
        <f t="shared" ca="1" si="117"/>
        <v>-1697.4364390071485</v>
      </c>
      <c r="P149" s="79">
        <f t="shared" ca="1" si="118"/>
        <v>384112.03283600288</v>
      </c>
      <c r="Q149" s="35"/>
      <c r="R149">
        <f t="shared" ca="1" si="131"/>
        <v>146</v>
      </c>
      <c r="S149" s="78">
        <f t="shared" ca="1" si="139"/>
        <v>52.083333333333677</v>
      </c>
      <c r="T149" s="55">
        <f t="shared" ca="1" si="132"/>
        <v>6.9011339444580155E-4</v>
      </c>
      <c r="U149" s="78">
        <f t="shared" ca="1" si="140"/>
        <v>0.93858216216924795</v>
      </c>
      <c r="V149" s="79">
        <f t="shared" ca="1" si="141"/>
        <v>382567.66417095304</v>
      </c>
      <c r="W149" s="79">
        <f t="shared" ca="1" si="119"/>
        <v>3399.4696895757797</v>
      </c>
      <c r="X149" s="80">
        <f t="shared" ca="1" si="120"/>
        <v>-18.771643243384958</v>
      </c>
      <c r="Y149" s="80">
        <f t="shared" ca="1" si="133"/>
        <v>-159.40319340456378</v>
      </c>
      <c r="Z149" s="80">
        <f t="shared" ca="1" si="121"/>
        <v>0</v>
      </c>
      <c r="AA149" s="80">
        <f t="shared" ca="1" si="134"/>
        <v>0</v>
      </c>
      <c r="AB149" s="81">
        <f t="shared" ca="1" si="122"/>
        <v>-1697.4364390071485</v>
      </c>
      <c r="AC149" s="79">
        <f t="shared" ca="1" si="123"/>
        <v>384091.52258487372</v>
      </c>
      <c r="AD149" s="35"/>
      <c r="AE149" s="55">
        <f t="shared" ca="1" si="142"/>
        <v>6.9011339444580155E-4</v>
      </c>
      <c r="AF149" s="78">
        <f t="shared" ca="1" si="143"/>
        <v>0.93858216216924795</v>
      </c>
      <c r="AG149" s="21"/>
      <c r="AH149" s="21"/>
      <c r="AK149" s="66"/>
      <c r="AL149" s="66"/>
      <c r="AM149" s="66"/>
      <c r="AN149" s="66"/>
      <c r="AR149" s="69">
        <f t="shared" si="111"/>
        <v>13</v>
      </c>
      <c r="AS149" s="70">
        <f t="shared" si="144"/>
        <v>146</v>
      </c>
      <c r="AT149" s="71">
        <f t="shared" ca="1" si="112"/>
        <v>0.28191784768220174</v>
      </c>
      <c r="AU149" s="72">
        <f t="shared" ca="1" si="135"/>
        <v>8.8859305371316033E-3</v>
      </c>
      <c r="AV149" s="73">
        <f t="shared" ca="1" si="113"/>
        <v>1.0088859305371316</v>
      </c>
      <c r="AW149" s="74">
        <f ca="1">PRODUCT(AV$4:AV149)</f>
        <v>3.5086385058330665</v>
      </c>
      <c r="AY149" s="75">
        <f t="shared" si="145"/>
        <v>146</v>
      </c>
      <c r="AZ149" s="76">
        <f t="shared" ca="1" si="150"/>
        <v>1.0090596596129187</v>
      </c>
      <c r="BA149" s="76">
        <f t="shared" ca="1" si="150"/>
        <v>1.0090596596129187</v>
      </c>
      <c r="BB149" s="76">
        <f t="shared" ca="1" si="150"/>
        <v>1.0090596596129187</v>
      </c>
      <c r="BC149" s="76">
        <f t="shared" ca="1" si="150"/>
        <v>1.0090596596129187</v>
      </c>
      <c r="BD149" s="76">
        <f t="shared" ca="1" si="150"/>
        <v>1.0090596596129187</v>
      </c>
      <c r="BE149" s="76">
        <f t="shared" ca="1" si="150"/>
        <v>1.0090596596129187</v>
      </c>
      <c r="BF149" s="76">
        <f t="shared" ca="1" si="150"/>
        <v>1.0090596596129187</v>
      </c>
      <c r="BG149" s="76">
        <f t="shared" ca="1" si="150"/>
        <v>1.0090596596129187</v>
      </c>
      <c r="BH149" s="76">
        <f t="shared" ca="1" si="150"/>
        <v>1.0090596596129187</v>
      </c>
      <c r="BI149" s="76">
        <f t="shared" ca="1" si="150"/>
        <v>1.0090596596129187</v>
      </c>
      <c r="BJ149" s="76">
        <f t="shared" ca="1" si="150"/>
        <v>1.0090596596129187</v>
      </c>
      <c r="BK149" s="76">
        <f t="shared" ca="1" si="150"/>
        <v>1.0090596596129187</v>
      </c>
      <c r="BL149" s="76">
        <f t="shared" ca="1" si="114"/>
        <v>0.11430000000000118</v>
      </c>
      <c r="BM149" s="77">
        <f t="shared" ca="1" si="115"/>
        <v>6798422.3580728965</v>
      </c>
      <c r="BN149" s="21"/>
      <c r="BO149" s="70">
        <f t="shared" si="146"/>
        <v>146</v>
      </c>
      <c r="BP149" s="171">
        <f t="shared" ca="1" si="147"/>
        <v>0.11199999999999999</v>
      </c>
      <c r="BQ149" s="172">
        <f t="shared" ca="1" si="136"/>
        <v>8.8859305371316033E-3</v>
      </c>
      <c r="BR149" s="172">
        <f t="shared" ca="1" si="149"/>
        <v>0.28501083777582492</v>
      </c>
    </row>
    <row r="150" spans="5:70">
      <c r="E150">
        <f t="shared" si="137"/>
        <v>147</v>
      </c>
      <c r="F150" s="64">
        <f t="shared" si="138"/>
        <v>52.166666666667012</v>
      </c>
      <c r="G150" s="55">
        <f t="shared" si="124"/>
        <v>6.9011339444580155E-4</v>
      </c>
      <c r="H150" s="78">
        <f t="shared" si="148"/>
        <v>0.9381807491349714</v>
      </c>
      <c r="I150" s="79">
        <f t="shared" ca="1" si="125"/>
        <v>383846.95197717496</v>
      </c>
      <c r="J150" s="79">
        <f t="shared" ca="1" si="126"/>
        <v>3410.8373521588669</v>
      </c>
      <c r="K150" s="80">
        <f t="shared" ca="1" si="127"/>
        <v>-18.76361498269943</v>
      </c>
      <c r="L150" s="80">
        <f t="shared" ca="1" si="128"/>
        <v>-159.93622999048958</v>
      </c>
      <c r="M150" s="80">
        <f t="shared" ca="1" si="129"/>
        <v>0</v>
      </c>
      <c r="N150" s="80">
        <f t="shared" ca="1" si="130"/>
        <v>0</v>
      </c>
      <c r="O150" s="81">
        <f t="shared" ca="1" si="117"/>
        <v>-1696.265015384369</v>
      </c>
      <c r="P150" s="79">
        <f t="shared" ca="1" si="118"/>
        <v>385382.82446897624</v>
      </c>
      <c r="Q150" s="35"/>
      <c r="R150">
        <f t="shared" ca="1" si="131"/>
        <v>147</v>
      </c>
      <c r="S150" s="78">
        <f t="shared" ca="1" si="139"/>
        <v>52.166666666667012</v>
      </c>
      <c r="T150" s="55">
        <f t="shared" ca="1" si="132"/>
        <v>6.9011339444580155E-4</v>
      </c>
      <c r="U150" s="78">
        <f t="shared" ca="1" si="140"/>
        <v>0.937934434047347</v>
      </c>
      <c r="V150" s="79">
        <f t="shared" ca="1" si="141"/>
        <v>383826.45588044479</v>
      </c>
      <c r="W150" s="79">
        <f t="shared" ca="1" si="119"/>
        <v>3410.6552252670404</v>
      </c>
      <c r="X150" s="80">
        <f t="shared" ca="1" si="120"/>
        <v>-18.758688680946939</v>
      </c>
      <c r="Y150" s="80">
        <f t="shared" ca="1" si="133"/>
        <v>-159.92768995018534</v>
      </c>
      <c r="Z150" s="80">
        <f t="shared" ca="1" si="121"/>
        <v>0</v>
      </c>
      <c r="AA150" s="80">
        <f t="shared" ca="1" si="134"/>
        <v>0</v>
      </c>
      <c r="AB150" s="81">
        <f t="shared" ca="1" si="122"/>
        <v>-1696.265015384369</v>
      </c>
      <c r="AC150" s="79">
        <f t="shared" ca="1" si="123"/>
        <v>385362.15971169638</v>
      </c>
      <c r="AD150" s="35"/>
      <c r="AE150" s="55">
        <f t="shared" ca="1" si="142"/>
        <v>6.9011339444580155E-4</v>
      </c>
      <c r="AF150" s="78">
        <f t="shared" ca="1" si="143"/>
        <v>0.937934434047347</v>
      </c>
      <c r="AG150" s="21"/>
      <c r="AH150" s="21"/>
      <c r="AK150" s="66"/>
      <c r="AL150" s="66"/>
      <c r="AM150" s="66"/>
      <c r="AN150" s="66"/>
      <c r="AR150" s="69">
        <f t="shared" si="111"/>
        <v>13</v>
      </c>
      <c r="AS150" s="70">
        <f t="shared" si="144"/>
        <v>147</v>
      </c>
      <c r="AT150" s="71">
        <f t="shared" ca="1" si="112"/>
        <v>0.27941274527052007</v>
      </c>
      <c r="AU150" s="72">
        <f t="shared" ca="1" si="135"/>
        <v>8.8859305371316033E-3</v>
      </c>
      <c r="AV150" s="73">
        <f t="shared" ca="1" si="113"/>
        <v>1.0088859305371316</v>
      </c>
      <c r="AW150" s="74">
        <f ca="1">PRODUCT(AV$4:AV150)</f>
        <v>3.5398160238758045</v>
      </c>
      <c r="AY150" s="75">
        <f t="shared" si="145"/>
        <v>147</v>
      </c>
      <c r="AZ150" s="76">
        <f t="shared" ca="1" si="150"/>
        <v>1.0090596596129187</v>
      </c>
      <c r="BA150" s="76">
        <f t="shared" ca="1" si="150"/>
        <v>1.0090596596129187</v>
      </c>
      <c r="BB150" s="76">
        <f t="shared" ca="1" si="150"/>
        <v>1.0090596596129187</v>
      </c>
      <c r="BC150" s="76">
        <f t="shared" ca="1" si="150"/>
        <v>1.0090596596129187</v>
      </c>
      <c r="BD150" s="76">
        <f t="shared" ca="1" si="150"/>
        <v>1.0090596596129187</v>
      </c>
      <c r="BE150" s="76">
        <f t="shared" ca="1" si="150"/>
        <v>1.0090596596129187</v>
      </c>
      <c r="BF150" s="76">
        <f t="shared" ca="1" si="150"/>
        <v>1.0090596596129187</v>
      </c>
      <c r="BG150" s="76">
        <f t="shared" ca="1" si="150"/>
        <v>1.0090596596129187</v>
      </c>
      <c r="BH150" s="76">
        <f t="shared" ca="1" si="150"/>
        <v>1.0090596596129187</v>
      </c>
      <c r="BI150" s="76">
        <f t="shared" ca="1" si="150"/>
        <v>1.0090596596129187</v>
      </c>
      <c r="BJ150" s="76">
        <f t="shared" ca="1" si="150"/>
        <v>1.0090596596129187</v>
      </c>
      <c r="BK150" s="76">
        <f t="shared" ca="1" si="150"/>
        <v>1.0090596596129187</v>
      </c>
      <c r="BL150" s="76">
        <f t="shared" ca="1" si="114"/>
        <v>0.11430000000000118</v>
      </c>
      <c r="BM150" s="77">
        <f t="shared" ca="1" si="115"/>
        <v>7575482.0336006368</v>
      </c>
      <c r="BN150" s="21"/>
      <c r="BO150" s="70">
        <f t="shared" si="146"/>
        <v>147</v>
      </c>
      <c r="BP150" s="171">
        <f t="shared" ca="1" si="147"/>
        <v>0.11199999999999999</v>
      </c>
      <c r="BQ150" s="172">
        <f t="shared" ca="1" si="136"/>
        <v>8.8859305371316033E-3</v>
      </c>
      <c r="BR150" s="172">
        <f t="shared" ca="1" si="149"/>
        <v>0.28250055744566183</v>
      </c>
    </row>
    <row r="151" spans="5:70">
      <c r="E151">
        <f t="shared" si="137"/>
        <v>148</v>
      </c>
      <c r="F151" s="64">
        <f t="shared" si="138"/>
        <v>52.250000000000348</v>
      </c>
      <c r="G151" s="55">
        <f t="shared" si="124"/>
        <v>6.9011339444580155E-4</v>
      </c>
      <c r="H151" s="78">
        <f t="shared" si="148"/>
        <v>0.93753329803358221</v>
      </c>
      <c r="I151" s="79">
        <f t="shared" ca="1" si="125"/>
        <v>385116.86661982082</v>
      </c>
      <c r="J151" s="79">
        <f t="shared" ca="1" si="126"/>
        <v>3422.1217254615044</v>
      </c>
      <c r="K151" s="80">
        <f t="shared" ca="1" si="127"/>
        <v>-18.750665960671643</v>
      </c>
      <c r="L151" s="80">
        <f t="shared" ca="1" si="128"/>
        <v>-160.46536109159203</v>
      </c>
      <c r="M151" s="80">
        <f t="shared" ca="1" si="129"/>
        <v>0</v>
      </c>
      <c r="N151" s="80">
        <f t="shared" ca="1" si="130"/>
        <v>0</v>
      </c>
      <c r="O151" s="81">
        <f t="shared" ca="1" si="117"/>
        <v>-1695.0944001767223</v>
      </c>
      <c r="P151" s="79">
        <f t="shared" ca="1" si="118"/>
        <v>386664.67791805335</v>
      </c>
      <c r="Q151" s="35"/>
      <c r="R151">
        <f t="shared" ca="1" si="131"/>
        <v>148</v>
      </c>
      <c r="S151" s="78">
        <f t="shared" ca="1" si="139"/>
        <v>52.250000000000348</v>
      </c>
      <c r="T151" s="55">
        <f t="shared" ca="1" si="132"/>
        <v>6.9011339444580155E-4</v>
      </c>
      <c r="U151" s="78">
        <f t="shared" ca="1" si="140"/>
        <v>0.93728715293129894</v>
      </c>
      <c r="V151" s="79">
        <f t="shared" ca="1" si="141"/>
        <v>385096.21612356679</v>
      </c>
      <c r="W151" s="79">
        <f t="shared" ca="1" si="119"/>
        <v>3421.9382265862337</v>
      </c>
      <c r="X151" s="80">
        <f t="shared" ca="1" si="120"/>
        <v>-18.74574305862598</v>
      </c>
      <c r="Y151" s="80">
        <f t="shared" ca="1" si="133"/>
        <v>-160.45675671815283</v>
      </c>
      <c r="Z151" s="80">
        <f t="shared" ca="1" si="121"/>
        <v>0</v>
      </c>
      <c r="AA151" s="80">
        <f t="shared" ca="1" si="134"/>
        <v>0</v>
      </c>
      <c r="AB151" s="81">
        <f t="shared" ca="1" si="122"/>
        <v>-1695.0944001767223</v>
      </c>
      <c r="AC151" s="79">
        <f t="shared" ca="1" si="123"/>
        <v>386643.85745019949</v>
      </c>
      <c r="AD151" s="35"/>
      <c r="AE151" s="55">
        <f t="shared" ca="1" si="142"/>
        <v>6.9011339444580155E-4</v>
      </c>
      <c r="AF151" s="78">
        <f t="shared" ca="1" si="143"/>
        <v>0.93728715293129894</v>
      </c>
      <c r="AG151" s="21"/>
      <c r="AH151" s="21"/>
      <c r="AK151" s="66"/>
      <c r="AL151" s="66"/>
      <c r="AM151" s="66"/>
      <c r="AN151" s="66"/>
      <c r="AR151" s="69">
        <f t="shared" si="111"/>
        <v>13</v>
      </c>
      <c r="AS151" s="70">
        <f t="shared" si="144"/>
        <v>148</v>
      </c>
      <c r="AT151" s="71">
        <f t="shared" ca="1" si="112"/>
        <v>0.27692990302485698</v>
      </c>
      <c r="AU151" s="72">
        <f t="shared" ca="1" si="135"/>
        <v>8.8859305371316033E-3</v>
      </c>
      <c r="AV151" s="73">
        <f t="shared" ca="1" si="113"/>
        <v>1.0088859305371316</v>
      </c>
      <c r="AW151" s="74">
        <f ca="1">PRODUCT(AV$4:AV151)</f>
        <v>3.5712705831781903</v>
      </c>
      <c r="AY151" s="75">
        <f t="shared" si="145"/>
        <v>148</v>
      </c>
      <c r="AZ151" s="76">
        <f t="shared" ca="1" si="150"/>
        <v>1.0090596596129187</v>
      </c>
      <c r="BA151" s="76">
        <f t="shared" ca="1" si="150"/>
        <v>1.0090596596129187</v>
      </c>
      <c r="BB151" s="76">
        <f t="shared" ca="1" si="150"/>
        <v>1.0090596596129187</v>
      </c>
      <c r="BC151" s="76">
        <f t="shared" ca="1" si="150"/>
        <v>1.0090596596129187</v>
      </c>
      <c r="BD151" s="76">
        <f t="shared" ca="1" si="150"/>
        <v>1.0090596596129187</v>
      </c>
      <c r="BE151" s="76">
        <f t="shared" ca="1" si="150"/>
        <v>1.0090596596129187</v>
      </c>
      <c r="BF151" s="76">
        <f t="shared" ca="1" si="150"/>
        <v>1.0090596596129187</v>
      </c>
      <c r="BG151" s="76">
        <f t="shared" ca="1" si="150"/>
        <v>1.0090596596129187</v>
      </c>
      <c r="BH151" s="76">
        <f t="shared" ca="1" si="150"/>
        <v>1.0090596596129187</v>
      </c>
      <c r="BI151" s="76">
        <f t="shared" ca="1" si="150"/>
        <v>1.0090596596129187</v>
      </c>
      <c r="BJ151" s="76">
        <f t="shared" ca="1" si="150"/>
        <v>1.0090596596129187</v>
      </c>
      <c r="BK151" s="76">
        <f t="shared" ca="1" si="150"/>
        <v>1.0090596596129187</v>
      </c>
      <c r="BL151" s="76">
        <f t="shared" ca="1" si="114"/>
        <v>0.11430000000000118</v>
      </c>
      <c r="BM151" s="77">
        <f t="shared" ca="1" si="115"/>
        <v>8441359.6300411988</v>
      </c>
      <c r="BN151" s="21"/>
      <c r="BO151" s="70">
        <f t="shared" si="146"/>
        <v>148</v>
      </c>
      <c r="BP151" s="171">
        <f t="shared" ca="1" si="147"/>
        <v>0.11199999999999999</v>
      </c>
      <c r="BQ151" s="172">
        <f t="shared" ca="1" si="136"/>
        <v>8.8859305371316033E-3</v>
      </c>
      <c r="BR151" s="172">
        <f t="shared" ca="1" si="149"/>
        <v>0.28001238682678259</v>
      </c>
    </row>
    <row r="152" spans="5:70">
      <c r="E152">
        <f t="shared" si="137"/>
        <v>149</v>
      </c>
      <c r="F152" s="64">
        <f t="shared" si="138"/>
        <v>52.333333333333684</v>
      </c>
      <c r="G152" s="55">
        <f t="shared" si="124"/>
        <v>6.9011339444580155E-4</v>
      </c>
      <c r="H152" s="78">
        <f t="shared" si="148"/>
        <v>0.93688629374687027</v>
      </c>
      <c r="I152" s="79">
        <f t="shared" ca="1" si="125"/>
        <v>386397.83544466301</v>
      </c>
      <c r="J152" s="79">
        <f t="shared" ca="1" si="126"/>
        <v>3433.5043254592833</v>
      </c>
      <c r="K152" s="80">
        <f t="shared" ca="1" si="127"/>
        <v>-18.737725874937404</v>
      </c>
      <c r="L152" s="80">
        <f t="shared" ca="1" si="128"/>
        <v>-160.99909810194293</v>
      </c>
      <c r="M152" s="80">
        <f t="shared" ca="1" si="129"/>
        <v>0</v>
      </c>
      <c r="N152" s="80">
        <f t="shared" ca="1" si="130"/>
        <v>0</v>
      </c>
      <c r="O152" s="81">
        <f t="shared" ca="1" si="117"/>
        <v>-1693.9245928263106</v>
      </c>
      <c r="P152" s="79">
        <f t="shared" ca="1" si="118"/>
        <v>387957.67835331918</v>
      </c>
      <c r="Q152" s="35"/>
      <c r="R152">
        <f t="shared" ca="1" si="131"/>
        <v>149</v>
      </c>
      <c r="S152" s="78">
        <f t="shared" ca="1" si="139"/>
        <v>52.333333333333684</v>
      </c>
      <c r="T152" s="55">
        <f t="shared" ca="1" si="132"/>
        <v>6.9011339444580155E-4</v>
      </c>
      <c r="U152" s="78">
        <f t="shared" ca="1" si="140"/>
        <v>0.93664031851261909</v>
      </c>
      <c r="V152" s="79">
        <f t="shared" ca="1" si="141"/>
        <v>386377.02934529289</v>
      </c>
      <c r="W152" s="79">
        <f t="shared" ca="1" si="119"/>
        <v>3433.3194439055319</v>
      </c>
      <c r="X152" s="80">
        <f t="shared" ca="1" si="120"/>
        <v>-18.732806370252383</v>
      </c>
      <c r="Y152" s="80">
        <f t="shared" ca="1" si="133"/>
        <v>-160.99042889387204</v>
      </c>
      <c r="Z152" s="80">
        <f t="shared" ca="1" si="121"/>
        <v>0</v>
      </c>
      <c r="AA152" s="80">
        <f t="shared" ca="1" si="134"/>
        <v>0</v>
      </c>
      <c r="AB152" s="81">
        <f t="shared" ca="1" si="122"/>
        <v>-1693.9245928263106</v>
      </c>
      <c r="AC152" s="79">
        <f t="shared" ca="1" si="123"/>
        <v>387936.70096110803</v>
      </c>
      <c r="AD152" s="35"/>
      <c r="AE152" s="55">
        <f t="shared" ca="1" si="142"/>
        <v>6.9011339444580155E-4</v>
      </c>
      <c r="AF152" s="78">
        <f t="shared" ca="1" si="143"/>
        <v>0.93664031851261909</v>
      </c>
      <c r="AG152" s="21"/>
      <c r="AH152" s="21"/>
      <c r="AK152" s="66"/>
      <c r="AL152" s="66"/>
      <c r="AM152" s="66"/>
      <c r="AN152" s="66"/>
      <c r="AR152" s="69">
        <f t="shared" si="111"/>
        <v>13</v>
      </c>
      <c r="AS152" s="70">
        <f t="shared" si="144"/>
        <v>149</v>
      </c>
      <c r="AT152" s="71">
        <f t="shared" ca="1" si="112"/>
        <v>0.27446912314292349</v>
      </c>
      <c r="AU152" s="72">
        <f t="shared" ca="1" si="135"/>
        <v>8.8859305371316033E-3</v>
      </c>
      <c r="AV152" s="73">
        <f t="shared" ca="1" si="113"/>
        <v>1.0088859305371316</v>
      </c>
      <c r="AW152" s="74">
        <f ca="1">PRODUCT(AV$4:AV152)</f>
        <v>3.6030046455096132</v>
      </c>
      <c r="AY152" s="75">
        <f t="shared" si="145"/>
        <v>149</v>
      </c>
      <c r="AZ152" s="76">
        <f t="shared" ca="1" si="150"/>
        <v>1.0090596596129187</v>
      </c>
      <c r="BA152" s="76">
        <f t="shared" ca="1" si="150"/>
        <v>1.0090596596129187</v>
      </c>
      <c r="BB152" s="76">
        <f t="shared" ca="1" si="150"/>
        <v>1.0090596596129187</v>
      </c>
      <c r="BC152" s="76">
        <f t="shared" ca="1" si="150"/>
        <v>1.0090596596129187</v>
      </c>
      <c r="BD152" s="76">
        <f t="shared" ca="1" si="150"/>
        <v>1.0090596596129187</v>
      </c>
      <c r="BE152" s="76">
        <f t="shared" ca="1" si="150"/>
        <v>1.0090596596129187</v>
      </c>
      <c r="BF152" s="76">
        <f t="shared" ca="1" si="150"/>
        <v>1.0090596596129187</v>
      </c>
      <c r="BG152" s="76">
        <f t="shared" ca="1" si="150"/>
        <v>1.0090596596129187</v>
      </c>
      <c r="BH152" s="76">
        <f t="shared" ca="1" si="150"/>
        <v>1.0090596596129187</v>
      </c>
      <c r="BI152" s="76">
        <f t="shared" ca="1" si="150"/>
        <v>1.0090596596129187</v>
      </c>
      <c r="BJ152" s="76">
        <f t="shared" ca="1" si="150"/>
        <v>1.0090596596129187</v>
      </c>
      <c r="BK152" s="76">
        <f t="shared" ca="1" si="150"/>
        <v>1.0090596596129187</v>
      </c>
      <c r="BL152" s="76">
        <f t="shared" ca="1" si="114"/>
        <v>0.11430000000000118</v>
      </c>
      <c r="BM152" s="77">
        <f t="shared" ca="1" si="115"/>
        <v>9406207.0357549172</v>
      </c>
      <c r="BN152" s="21"/>
      <c r="BO152" s="70">
        <f t="shared" si="146"/>
        <v>149</v>
      </c>
      <c r="BP152" s="171">
        <f t="shared" ca="1" si="147"/>
        <v>0.11199999999999999</v>
      </c>
      <c r="BQ152" s="172">
        <f t="shared" ca="1" si="136"/>
        <v>8.8859305371316033E-3</v>
      </c>
      <c r="BR152" s="172">
        <f t="shared" ca="1" si="149"/>
        <v>0.27754613118422988</v>
      </c>
    </row>
    <row r="153" spans="5:70">
      <c r="E153">
        <f t="shared" si="137"/>
        <v>150</v>
      </c>
      <c r="F153" s="64">
        <f t="shared" si="138"/>
        <v>52.41666666666702</v>
      </c>
      <c r="G153" s="55">
        <f t="shared" si="124"/>
        <v>6.9011339444580155E-4</v>
      </c>
      <c r="H153" s="78">
        <f t="shared" si="148"/>
        <v>0.93623973596648291</v>
      </c>
      <c r="I153" s="79">
        <f t="shared" ca="1" si="125"/>
        <v>387689.94356300944</v>
      </c>
      <c r="J153" s="79">
        <f t="shared" ca="1" si="126"/>
        <v>3444.9859084453733</v>
      </c>
      <c r="K153" s="80">
        <f t="shared" ca="1" si="127"/>
        <v>-18.724794719329658</v>
      </c>
      <c r="L153" s="80">
        <f t="shared" ca="1" si="128"/>
        <v>-161.53747648458727</v>
      </c>
      <c r="M153" s="80">
        <f t="shared" ca="1" si="129"/>
        <v>0</v>
      </c>
      <c r="N153" s="80">
        <f t="shared" ca="1" si="130"/>
        <v>0</v>
      </c>
      <c r="O153" s="81">
        <f t="shared" ca="1" si="117"/>
        <v>-1692.75559277562</v>
      </c>
      <c r="P153" s="79">
        <f t="shared" ca="1" si="118"/>
        <v>389261.91160747525</v>
      </c>
      <c r="Q153" s="35"/>
      <c r="R153">
        <f t="shared" ca="1" si="131"/>
        <v>150</v>
      </c>
      <c r="S153" s="78">
        <f t="shared" ca="1" si="139"/>
        <v>52.41666666666702</v>
      </c>
      <c r="T153" s="55">
        <f t="shared" ca="1" si="132"/>
        <v>6.9011339444580155E-4</v>
      </c>
      <c r="U153" s="78">
        <f t="shared" ca="1" si="140"/>
        <v>0.93599393048303559</v>
      </c>
      <c r="V153" s="79">
        <f t="shared" ca="1" si="141"/>
        <v>387668.98064757767</v>
      </c>
      <c r="W153" s="79">
        <f t="shared" ca="1" si="119"/>
        <v>3444.7996334349909</v>
      </c>
      <c r="X153" s="80">
        <f t="shared" ca="1" si="120"/>
        <v>-18.719878609660711</v>
      </c>
      <c r="Y153" s="80">
        <f t="shared" ca="1" si="133"/>
        <v>-161.52874193649072</v>
      </c>
      <c r="Z153" s="80">
        <f t="shared" ca="1" si="121"/>
        <v>0</v>
      </c>
      <c r="AA153" s="80">
        <f t="shared" ca="1" si="134"/>
        <v>0</v>
      </c>
      <c r="AB153" s="81">
        <f t="shared" ca="1" si="122"/>
        <v>-1692.75559277562</v>
      </c>
      <c r="AC153" s="79">
        <f t="shared" ca="1" si="123"/>
        <v>389240.77606769087</v>
      </c>
      <c r="AD153" s="35"/>
      <c r="AE153" s="55">
        <f t="shared" ca="1" si="142"/>
        <v>6.9011339444580155E-4</v>
      </c>
      <c r="AF153" s="78">
        <f t="shared" ca="1" si="143"/>
        <v>0.93599393048303559</v>
      </c>
      <c r="AG153" s="21"/>
      <c r="AH153" s="21"/>
      <c r="AK153" s="66"/>
      <c r="AL153" s="66"/>
      <c r="AM153" s="66"/>
      <c r="AN153" s="66"/>
      <c r="AR153" s="69">
        <f t="shared" si="111"/>
        <v>13</v>
      </c>
      <c r="AS153" s="70">
        <f t="shared" si="144"/>
        <v>150</v>
      </c>
      <c r="AT153" s="71">
        <f t="shared" ca="1" si="112"/>
        <v>0.27203020958008806</v>
      </c>
      <c r="AU153" s="72">
        <f t="shared" ca="1" si="135"/>
        <v>8.8859305371316033E-3</v>
      </c>
      <c r="AV153" s="73">
        <f t="shared" ca="1" si="113"/>
        <v>1.0088859305371316</v>
      </c>
      <c r="AW153" s="74">
        <f ca="1">PRODUCT(AV$4:AV153)</f>
        <v>3.6350206945145742</v>
      </c>
      <c r="AY153" s="75">
        <f t="shared" si="145"/>
        <v>150</v>
      </c>
      <c r="AZ153" s="76">
        <f t="shared" ca="1" si="150"/>
        <v>1.0090596596129187</v>
      </c>
      <c r="BA153" s="76">
        <f t="shared" ca="1" si="150"/>
        <v>1.0090596596129187</v>
      </c>
      <c r="BB153" s="76">
        <f t="shared" ca="1" si="150"/>
        <v>1.0090596596129187</v>
      </c>
      <c r="BC153" s="76">
        <f t="shared" ca="1" si="150"/>
        <v>1.0090596596129187</v>
      </c>
      <c r="BD153" s="76">
        <f t="shared" ca="1" si="150"/>
        <v>1.0090596596129187</v>
      </c>
      <c r="BE153" s="76">
        <f t="shared" ca="1" si="150"/>
        <v>1.0090596596129187</v>
      </c>
      <c r="BF153" s="76">
        <f t="shared" ca="1" si="150"/>
        <v>1.0090596596129187</v>
      </c>
      <c r="BG153" s="76">
        <f t="shared" ca="1" si="150"/>
        <v>1.0090596596129187</v>
      </c>
      <c r="BH153" s="76">
        <f t="shared" ca="1" si="150"/>
        <v>1.0090596596129187</v>
      </c>
      <c r="BI153" s="76">
        <f t="shared" ca="1" si="150"/>
        <v>1.0090596596129187</v>
      </c>
      <c r="BJ153" s="76">
        <f t="shared" ca="1" si="150"/>
        <v>1.0090596596129187</v>
      </c>
      <c r="BK153" s="76">
        <f t="shared" ca="1" si="150"/>
        <v>1.0099009752912114</v>
      </c>
      <c r="BL153" s="76">
        <f t="shared" ca="1" si="114"/>
        <v>0.11522906108314968</v>
      </c>
      <c r="BM153" s="77">
        <f t="shared" ca="1" si="115"/>
        <v>10490075.440838672</v>
      </c>
      <c r="BN153" s="21"/>
      <c r="BO153" s="70">
        <f t="shared" si="146"/>
        <v>150</v>
      </c>
      <c r="BP153" s="171">
        <f t="shared" ca="1" si="147"/>
        <v>0.11199999999999999</v>
      </c>
      <c r="BQ153" s="172">
        <f t="shared" ca="1" si="136"/>
        <v>8.8859305371316033E-3</v>
      </c>
      <c r="BR153" s="172">
        <f t="shared" ca="1" si="149"/>
        <v>0.2751015974982069</v>
      </c>
    </row>
    <row r="154" spans="5:70">
      <c r="E154">
        <f t="shared" si="137"/>
        <v>151</v>
      </c>
      <c r="F154" s="64">
        <f t="shared" si="138"/>
        <v>52.500000000000355</v>
      </c>
      <c r="G154" s="55">
        <f t="shared" si="124"/>
        <v>7.5479220848473361E-4</v>
      </c>
      <c r="H154" s="78">
        <f t="shared" si="148"/>
        <v>0.93553306950850157</v>
      </c>
      <c r="I154" s="79">
        <f t="shared" ca="1" si="125"/>
        <v>388968.09974953404</v>
      </c>
      <c r="J154" s="79">
        <f t="shared" ca="1" si="126"/>
        <v>3456.3435155344359</v>
      </c>
      <c r="K154" s="80">
        <f t="shared" ca="1" si="127"/>
        <v>-18.710661390170031</v>
      </c>
      <c r="L154" s="80">
        <f t="shared" ca="1" si="128"/>
        <v>-162.07004156230587</v>
      </c>
      <c r="M154" s="80">
        <f t="shared" ca="1" si="129"/>
        <v>0</v>
      </c>
      <c r="N154" s="80">
        <f t="shared" ca="1" si="130"/>
        <v>0</v>
      </c>
      <c r="O154" s="81">
        <f t="shared" ca="1" si="117"/>
        <v>-1691.4779140433238</v>
      </c>
      <c r="P154" s="79">
        <f t="shared" ca="1" si="118"/>
        <v>390552.1846480727</v>
      </c>
      <c r="Q154" s="35"/>
      <c r="R154">
        <f t="shared" ca="1" si="131"/>
        <v>151</v>
      </c>
      <c r="S154" s="78">
        <f t="shared" ca="1" si="139"/>
        <v>52.500000000000355</v>
      </c>
      <c r="T154" s="55">
        <f t="shared" ca="1" si="132"/>
        <v>7.5479220848473361E-4</v>
      </c>
      <c r="U154" s="78">
        <f t="shared" ca="1" si="140"/>
        <v>0.93528744955711796</v>
      </c>
      <c r="V154" s="79">
        <f t="shared" ca="1" si="141"/>
        <v>388946.98016269039</v>
      </c>
      <c r="W154" s="79">
        <f t="shared" ca="1" si="119"/>
        <v>3456.1558483527706</v>
      </c>
      <c r="X154" s="80">
        <f t="shared" ca="1" si="120"/>
        <v>-18.705748991142357</v>
      </c>
      <c r="Y154" s="80">
        <f t="shared" ca="1" si="133"/>
        <v>-162.06124173445434</v>
      </c>
      <c r="Z154" s="80">
        <f t="shared" ca="1" si="121"/>
        <v>0</v>
      </c>
      <c r="AA154" s="80">
        <f t="shared" ca="1" si="134"/>
        <v>0</v>
      </c>
      <c r="AB154" s="81">
        <f t="shared" ca="1" si="122"/>
        <v>-1691.4779140433238</v>
      </c>
      <c r="AC154" s="79">
        <f t="shared" ca="1" si="123"/>
        <v>390530.89110627421</v>
      </c>
      <c r="AD154" s="35"/>
      <c r="AE154" s="55">
        <f t="shared" ca="1" si="142"/>
        <v>7.5479220848473361E-4</v>
      </c>
      <c r="AF154" s="78">
        <f t="shared" ca="1" si="143"/>
        <v>0.93528744955711796</v>
      </c>
      <c r="AG154" s="21"/>
      <c r="AH154" s="21"/>
      <c r="AK154" s="66"/>
      <c r="AL154" s="66"/>
      <c r="AM154" s="66"/>
      <c r="AN154" s="66"/>
      <c r="AR154" s="69">
        <f t="shared" si="111"/>
        <v>13</v>
      </c>
      <c r="AS154" s="70">
        <f t="shared" si="144"/>
        <v>151</v>
      </c>
      <c r="AT154" s="71">
        <f t="shared" ca="1" si="112"/>
        <v>0.26961296803375806</v>
      </c>
      <c r="AU154" s="72">
        <f t="shared" ca="1" si="135"/>
        <v>8.8859305371316033E-3</v>
      </c>
      <c r="AV154" s="73">
        <f t="shared" ca="1" si="113"/>
        <v>1.0088859305371316</v>
      </c>
      <c r="AW154" s="74">
        <f ca="1">PRODUCT(AV$4:AV154)</f>
        <v>3.6673212359070666</v>
      </c>
      <c r="AY154" s="75">
        <f t="shared" si="145"/>
        <v>151</v>
      </c>
      <c r="AZ154" s="76">
        <f t="shared" ca="1" si="150"/>
        <v>0</v>
      </c>
      <c r="BA154" s="76">
        <f t="shared" ca="1" si="150"/>
        <v>0</v>
      </c>
      <c r="BB154" s="76">
        <f t="shared" ca="1" si="150"/>
        <v>0</v>
      </c>
      <c r="BC154" s="76">
        <f t="shared" ca="1" si="150"/>
        <v>0</v>
      </c>
      <c r="BD154" s="76">
        <f t="shared" ca="1" si="150"/>
        <v>0</v>
      </c>
      <c r="BE154" s="76">
        <f t="shared" ca="1" si="150"/>
        <v>0</v>
      </c>
      <c r="BF154" s="76">
        <f t="shared" ca="1" si="150"/>
        <v>0</v>
      </c>
      <c r="BG154" s="76">
        <f t="shared" ca="1" si="150"/>
        <v>0</v>
      </c>
      <c r="BH154" s="76">
        <f t="shared" ca="1" si="150"/>
        <v>0</v>
      </c>
      <c r="BI154" s="76">
        <f t="shared" ca="1" si="150"/>
        <v>0</v>
      </c>
      <c r="BJ154" s="76">
        <f t="shared" ca="1" si="150"/>
        <v>0</v>
      </c>
      <c r="BK154" s="76">
        <f t="shared" ca="1" si="150"/>
        <v>0</v>
      </c>
      <c r="BL154" s="76">
        <f t="shared" ca="1" si="114"/>
        <v>-1</v>
      </c>
      <c r="BM154" s="77">
        <f t="shared" ca="1" si="115"/>
        <v>0</v>
      </c>
      <c r="BN154" s="21"/>
      <c r="BO154" s="70">
        <f t="shared" si="146"/>
        <v>151</v>
      </c>
      <c r="BP154" s="171">
        <f t="shared" ca="1" si="147"/>
        <v>0.11199999999999999</v>
      </c>
      <c r="BQ154" s="172">
        <f t="shared" ca="1" si="136"/>
        <v>8.8859305371316033E-3</v>
      </c>
      <c r="BR154" s="172">
        <f t="shared" ca="1" si="149"/>
        <v>0.27267859444897069</v>
      </c>
    </row>
    <row r="155" spans="5:70">
      <c r="E155">
        <f t="shared" si="137"/>
        <v>152</v>
      </c>
      <c r="F155" s="64">
        <f t="shared" si="138"/>
        <v>52.583333333333691</v>
      </c>
      <c r="G155" s="55">
        <f t="shared" si="124"/>
        <v>7.5479220848473361E-4</v>
      </c>
      <c r="H155" s="78">
        <f t="shared" si="148"/>
        <v>0.93482693643685677</v>
      </c>
      <c r="I155" s="79">
        <f t="shared" ca="1" si="125"/>
        <v>390257.39890209364</v>
      </c>
      <c r="J155" s="79">
        <f t="shared" ca="1" si="126"/>
        <v>3467.8001382456632</v>
      </c>
      <c r="K155" s="80">
        <f t="shared" ca="1" si="127"/>
        <v>-18.696538728737135</v>
      </c>
      <c r="L155" s="80">
        <f t="shared" ca="1" si="128"/>
        <v>-162.60724954253902</v>
      </c>
      <c r="M155" s="80">
        <f t="shared" ca="1" si="129"/>
        <v>0</v>
      </c>
      <c r="N155" s="80">
        <f t="shared" ca="1" si="130"/>
        <v>0</v>
      </c>
      <c r="O155" s="81">
        <f t="shared" ca="1" si="117"/>
        <v>-1690.2011996929798</v>
      </c>
      <c r="P155" s="79">
        <f t="shared" ca="1" si="118"/>
        <v>391853.6940523751</v>
      </c>
      <c r="Q155" s="35"/>
      <c r="R155">
        <f t="shared" ca="1" si="131"/>
        <v>152</v>
      </c>
      <c r="S155" s="78">
        <f t="shared" ca="1" si="139"/>
        <v>52.583333333333691</v>
      </c>
      <c r="T155" s="55">
        <f t="shared" ca="1" si="132"/>
        <v>7.5479220848473361E-4</v>
      </c>
      <c r="U155" s="78">
        <f t="shared" ca="1" si="140"/>
        <v>0.93458150187749867</v>
      </c>
      <c r="V155" s="79">
        <f t="shared" ca="1" si="141"/>
        <v>390236.1214324946</v>
      </c>
      <c r="W155" s="79">
        <f t="shared" ca="1" si="119"/>
        <v>3467.6110681288005</v>
      </c>
      <c r="X155" s="80">
        <f t="shared" ca="1" si="120"/>
        <v>-18.691630037549974</v>
      </c>
      <c r="Y155" s="80">
        <f t="shared" ca="1" si="133"/>
        <v>-162.5983839302061</v>
      </c>
      <c r="Z155" s="80">
        <f t="shared" ca="1" si="121"/>
        <v>0</v>
      </c>
      <c r="AA155" s="80">
        <f t="shared" ca="1" si="134"/>
        <v>0</v>
      </c>
      <c r="AB155" s="81">
        <f t="shared" ca="1" si="122"/>
        <v>-1690.2011996929798</v>
      </c>
      <c r="AC155" s="79">
        <f t="shared" ca="1" si="123"/>
        <v>391832.24128696264</v>
      </c>
      <c r="AD155" s="35"/>
      <c r="AE155" s="55">
        <f t="shared" ca="1" si="142"/>
        <v>7.5479220848473361E-4</v>
      </c>
      <c r="AF155" s="78">
        <f t="shared" ca="1" si="143"/>
        <v>0.93458150187749867</v>
      </c>
      <c r="AG155" s="21"/>
      <c r="AH155" s="21"/>
      <c r="AK155" s="66"/>
      <c r="AL155" s="66"/>
      <c r="AM155" s="66"/>
      <c r="AN155" s="66"/>
      <c r="AR155" s="69">
        <f t="shared" si="111"/>
        <v>13</v>
      </c>
      <c r="AS155" s="70">
        <f t="shared" si="144"/>
        <v>152</v>
      </c>
      <c r="AT155" s="71">
        <f t="shared" ca="1" si="112"/>
        <v>0.26721720592790021</v>
      </c>
      <c r="AU155" s="72">
        <f t="shared" ca="1" si="135"/>
        <v>8.8859305371316033E-3</v>
      </c>
      <c r="AV155" s="73">
        <f t="shared" ca="1" si="113"/>
        <v>1.0088859305371316</v>
      </c>
      <c r="AW155" s="74">
        <f ca="1">PRODUCT(AV$4:AV155)</f>
        <v>3.6999087976666845</v>
      </c>
      <c r="AY155" s="75">
        <f t="shared" si="145"/>
        <v>152</v>
      </c>
      <c r="AZ155" s="76">
        <f t="shared" ca="1" si="150"/>
        <v>0</v>
      </c>
      <c r="BA155" s="76">
        <f t="shared" ca="1" si="150"/>
        <v>0</v>
      </c>
      <c r="BB155" s="76">
        <f t="shared" ca="1" si="150"/>
        <v>0</v>
      </c>
      <c r="BC155" s="76">
        <f t="shared" ca="1" si="150"/>
        <v>0</v>
      </c>
      <c r="BD155" s="76">
        <f t="shared" ca="1" si="150"/>
        <v>0</v>
      </c>
      <c r="BE155" s="76">
        <f t="shared" ca="1" si="150"/>
        <v>0</v>
      </c>
      <c r="BF155" s="76">
        <f t="shared" ca="1" si="150"/>
        <v>0</v>
      </c>
      <c r="BG155" s="76">
        <f t="shared" ca="1" si="150"/>
        <v>0</v>
      </c>
      <c r="BH155" s="76">
        <f t="shared" ca="1" si="150"/>
        <v>0</v>
      </c>
      <c r="BI155" s="76">
        <f t="shared" ca="1" si="150"/>
        <v>0</v>
      </c>
      <c r="BJ155" s="76">
        <f t="shared" ca="1" si="150"/>
        <v>0</v>
      </c>
      <c r="BK155" s="76">
        <f t="shared" ca="1" si="150"/>
        <v>0</v>
      </c>
      <c r="BL155" s="76">
        <f t="shared" ca="1" si="114"/>
        <v>-1</v>
      </c>
      <c r="BM155" s="77">
        <f t="shared" ca="1" si="115"/>
        <v>0</v>
      </c>
      <c r="BN155" s="21"/>
      <c r="BO155" s="70">
        <f t="shared" si="146"/>
        <v>152</v>
      </c>
      <c r="BP155" s="171">
        <f t="shared" ca="1" si="147"/>
        <v>0.11199999999999999</v>
      </c>
      <c r="BQ155" s="172">
        <f t="shared" ca="1" si="136"/>
        <v>8.8859305371316033E-3</v>
      </c>
      <c r="BR155" s="172">
        <f t="shared" ca="1" si="149"/>
        <v>0.27027693240185874</v>
      </c>
    </row>
    <row r="156" spans="5:70">
      <c r="E156">
        <f t="shared" si="137"/>
        <v>153</v>
      </c>
      <c r="F156" s="64">
        <f t="shared" si="138"/>
        <v>52.666666666667027</v>
      </c>
      <c r="G156" s="55">
        <f t="shared" si="124"/>
        <v>7.5479220848473361E-4</v>
      </c>
      <c r="H156" s="78">
        <f t="shared" si="148"/>
        <v>0.93412133634895256</v>
      </c>
      <c r="I156" s="79">
        <f t="shared" ca="1" si="125"/>
        <v>391557.92593723838</v>
      </c>
      <c r="J156" s="79">
        <f t="shared" ca="1" si="126"/>
        <v>3479.3565311416214</v>
      </c>
      <c r="K156" s="80">
        <f t="shared" ca="1" si="127"/>
        <v>-18.682426726979052</v>
      </c>
      <c r="L156" s="80">
        <f t="shared" ca="1" si="128"/>
        <v>-163.14913580718266</v>
      </c>
      <c r="M156" s="80">
        <f t="shared" ca="1" si="129"/>
        <v>0</v>
      </c>
      <c r="N156" s="80">
        <f t="shared" ca="1" si="130"/>
        <v>0</v>
      </c>
      <c r="O156" s="81">
        <f t="shared" ca="1" si="117"/>
        <v>-1688.92544899668</v>
      </c>
      <c r="P156" s="79">
        <f t="shared" ca="1" si="118"/>
        <v>393166.52545684919</v>
      </c>
      <c r="Q156" s="35"/>
      <c r="R156">
        <f t="shared" ca="1" si="131"/>
        <v>153</v>
      </c>
      <c r="S156" s="78">
        <f t="shared" ca="1" si="139"/>
        <v>52.666666666667027</v>
      </c>
      <c r="T156" s="55">
        <f t="shared" ca="1" si="132"/>
        <v>7.5479220848473361E-4</v>
      </c>
      <c r="U156" s="78">
        <f t="shared" ca="1" si="140"/>
        <v>0.93387608704168756</v>
      </c>
      <c r="V156" s="79">
        <f t="shared" ca="1" si="141"/>
        <v>391536.48936420615</v>
      </c>
      <c r="W156" s="79">
        <f t="shared" ca="1" si="119"/>
        <v>3479.1660472427025</v>
      </c>
      <c r="X156" s="80">
        <f t="shared" ca="1" si="120"/>
        <v>-18.67752174083375</v>
      </c>
      <c r="Y156" s="80">
        <f t="shared" ca="1" si="133"/>
        <v>-163.14020390175259</v>
      </c>
      <c r="Z156" s="80">
        <f t="shared" ca="1" si="121"/>
        <v>0</v>
      </c>
      <c r="AA156" s="80">
        <f t="shared" ca="1" si="134"/>
        <v>0</v>
      </c>
      <c r="AB156" s="81">
        <f t="shared" ca="1" si="122"/>
        <v>-1688.92544899668</v>
      </c>
      <c r="AC156" s="79">
        <f t="shared" ca="1" si="123"/>
        <v>393144.91223680961</v>
      </c>
      <c r="AD156" s="35"/>
      <c r="AE156" s="55">
        <f t="shared" ca="1" si="142"/>
        <v>7.5479220848473361E-4</v>
      </c>
      <c r="AF156" s="78">
        <f t="shared" ca="1" si="143"/>
        <v>0.93387608704168756</v>
      </c>
      <c r="AG156" s="21"/>
      <c r="AH156" s="21"/>
      <c r="AK156" s="66"/>
      <c r="AL156" s="66"/>
      <c r="AM156" s="66"/>
      <c r="AN156" s="66"/>
      <c r="AR156" s="69">
        <f t="shared" si="111"/>
        <v>13</v>
      </c>
      <c r="AS156" s="70">
        <f t="shared" si="144"/>
        <v>153</v>
      </c>
      <c r="AT156" s="71">
        <f t="shared" ca="1" si="112"/>
        <v>0.26484273239769851</v>
      </c>
      <c r="AU156" s="72">
        <f t="shared" ca="1" si="135"/>
        <v>8.8859305371316033E-3</v>
      </c>
      <c r="AV156" s="73">
        <f t="shared" ca="1" si="113"/>
        <v>1.0088859305371316</v>
      </c>
      <c r="AW156" s="74">
        <f ca="1">PRODUCT(AV$4:AV156)</f>
        <v>3.7327859302364725</v>
      </c>
      <c r="AY156" s="75">
        <f t="shared" si="145"/>
        <v>153</v>
      </c>
      <c r="AZ156" s="76">
        <f t="shared" ca="1" si="150"/>
        <v>0</v>
      </c>
      <c r="BA156" s="76">
        <f t="shared" ca="1" si="150"/>
        <v>0</v>
      </c>
      <c r="BB156" s="76">
        <f t="shared" ca="1" si="150"/>
        <v>0</v>
      </c>
      <c r="BC156" s="76">
        <f t="shared" ca="1" si="150"/>
        <v>0</v>
      </c>
      <c r="BD156" s="76">
        <f t="shared" ca="1" si="150"/>
        <v>0</v>
      </c>
      <c r="BE156" s="76">
        <f t="shared" ca="1" si="150"/>
        <v>0</v>
      </c>
      <c r="BF156" s="76">
        <f t="shared" ca="1" si="150"/>
        <v>0</v>
      </c>
      <c r="BG156" s="76">
        <f t="shared" ca="1" si="150"/>
        <v>0</v>
      </c>
      <c r="BH156" s="76">
        <f t="shared" ca="1" si="150"/>
        <v>0</v>
      </c>
      <c r="BI156" s="76">
        <f t="shared" ca="1" si="150"/>
        <v>0</v>
      </c>
      <c r="BJ156" s="76">
        <f t="shared" ca="1" si="150"/>
        <v>0</v>
      </c>
      <c r="BK156" s="76">
        <f t="shared" ca="1" si="150"/>
        <v>0</v>
      </c>
      <c r="BL156" s="76">
        <f t="shared" ca="1" si="114"/>
        <v>-1</v>
      </c>
      <c r="BM156" s="77">
        <f t="shared" ca="1" si="115"/>
        <v>0</v>
      </c>
      <c r="BN156" s="21"/>
      <c r="BO156" s="70">
        <f t="shared" si="146"/>
        <v>153</v>
      </c>
      <c r="BP156" s="171">
        <f t="shared" ca="1" si="147"/>
        <v>0.11199999999999999</v>
      </c>
      <c r="BQ156" s="172">
        <f t="shared" ca="1" si="136"/>
        <v>8.8859305371316033E-3</v>
      </c>
      <c r="BR156" s="172">
        <f t="shared" ca="1" si="149"/>
        <v>0.26789642339244746</v>
      </c>
    </row>
    <row r="157" spans="5:70">
      <c r="E157">
        <f t="shared" si="137"/>
        <v>154</v>
      </c>
      <c r="F157" s="64">
        <f t="shared" si="138"/>
        <v>52.750000000000362</v>
      </c>
      <c r="G157" s="55">
        <f t="shared" si="124"/>
        <v>7.5479220848473361E-4</v>
      </c>
      <c r="H157" s="78">
        <f t="shared" si="148"/>
        <v>0.93341626884249707</v>
      </c>
      <c r="I157" s="79">
        <f t="shared" ca="1" si="125"/>
        <v>392869.76642679737</v>
      </c>
      <c r="J157" s="79">
        <f t="shared" ca="1" si="126"/>
        <v>3491.0134546076392</v>
      </c>
      <c r="K157" s="80">
        <f t="shared" ca="1" si="127"/>
        <v>-18.668325376849943</v>
      </c>
      <c r="L157" s="80">
        <f t="shared" ca="1" si="128"/>
        <v>-163.69573601116559</v>
      </c>
      <c r="M157" s="80">
        <f t="shared" ca="1" si="129"/>
        <v>0</v>
      </c>
      <c r="N157" s="80">
        <f t="shared" ca="1" si="130"/>
        <v>0</v>
      </c>
      <c r="O157" s="81">
        <f t="shared" ca="1" si="117"/>
        <v>-1687.6506612270657</v>
      </c>
      <c r="P157" s="79">
        <f t="shared" ca="1" si="118"/>
        <v>394490.76515878993</v>
      </c>
      <c r="Q157" s="35"/>
      <c r="R157">
        <f t="shared" ca="1" si="131"/>
        <v>154</v>
      </c>
      <c r="S157" s="78">
        <f t="shared" ca="1" si="139"/>
        <v>52.750000000000362</v>
      </c>
      <c r="T157" s="55">
        <f t="shared" ca="1" si="132"/>
        <v>7.5479220848473361E-4</v>
      </c>
      <c r="U157" s="78">
        <f t="shared" ca="1" si="140"/>
        <v>0.93317120464749825</v>
      </c>
      <c r="V157" s="79">
        <f t="shared" ca="1" si="141"/>
        <v>392848.16952024784</v>
      </c>
      <c r="W157" s="79">
        <f t="shared" ca="1" si="119"/>
        <v>3490.821545996223</v>
      </c>
      <c r="X157" s="80">
        <f t="shared" ca="1" si="120"/>
        <v>-18.663424092949967</v>
      </c>
      <c r="Y157" s="80">
        <f t="shared" ca="1" si="133"/>
        <v>-163.68673730010329</v>
      </c>
      <c r="Z157" s="80">
        <f t="shared" ca="1" si="121"/>
        <v>0</v>
      </c>
      <c r="AA157" s="80">
        <f t="shared" ca="1" si="134"/>
        <v>0</v>
      </c>
      <c r="AB157" s="81">
        <f t="shared" ca="1" si="122"/>
        <v>-1687.6506612270657</v>
      </c>
      <c r="AC157" s="79">
        <f t="shared" ca="1" si="123"/>
        <v>394468.99024362396</v>
      </c>
      <c r="AD157" s="35"/>
      <c r="AE157" s="55">
        <f t="shared" ca="1" si="142"/>
        <v>7.5479220848473361E-4</v>
      </c>
      <c r="AF157" s="78">
        <f t="shared" ca="1" si="143"/>
        <v>0.93317120464749825</v>
      </c>
      <c r="AG157" s="21"/>
      <c r="AH157" s="21"/>
      <c r="AK157" s="66"/>
      <c r="AL157" s="66"/>
      <c r="AM157" s="66"/>
      <c r="AN157" s="66"/>
      <c r="AR157" s="69">
        <f t="shared" si="111"/>
        <v>13</v>
      </c>
      <c r="AS157" s="70">
        <f t="shared" si="144"/>
        <v>154</v>
      </c>
      <c r="AT157" s="71">
        <f t="shared" ca="1" si="112"/>
        <v>0.26248935827434844</v>
      </c>
      <c r="AU157" s="72">
        <f t="shared" ca="1" si="135"/>
        <v>8.8859305371316033E-3</v>
      </c>
      <c r="AV157" s="73">
        <f t="shared" ca="1" si="113"/>
        <v>1.0088859305371316</v>
      </c>
      <c r="AW157" s="74">
        <f ca="1">PRODUCT(AV$4:AV157)</f>
        <v>3.7659552067225359</v>
      </c>
      <c r="AY157" s="75">
        <f t="shared" si="145"/>
        <v>154</v>
      </c>
      <c r="AZ157" s="76">
        <f t="shared" ca="1" si="150"/>
        <v>0</v>
      </c>
      <c r="BA157" s="76">
        <f t="shared" ca="1" si="150"/>
        <v>0</v>
      </c>
      <c r="BB157" s="76">
        <f t="shared" ca="1" si="150"/>
        <v>0</v>
      </c>
      <c r="BC157" s="76">
        <f t="shared" ca="1" si="150"/>
        <v>0</v>
      </c>
      <c r="BD157" s="76">
        <f t="shared" ca="1" si="150"/>
        <v>0</v>
      </c>
      <c r="BE157" s="76">
        <f t="shared" ca="1" si="150"/>
        <v>0</v>
      </c>
      <c r="BF157" s="76">
        <f t="shared" ca="1" si="150"/>
        <v>0</v>
      </c>
      <c r="BG157" s="76">
        <f t="shared" ca="1" si="150"/>
        <v>0</v>
      </c>
      <c r="BH157" s="76">
        <f t="shared" ca="1" si="150"/>
        <v>0</v>
      </c>
      <c r="BI157" s="76">
        <f t="shared" ca="1" si="150"/>
        <v>0</v>
      </c>
      <c r="BJ157" s="76">
        <f t="shared" ca="1" si="150"/>
        <v>0</v>
      </c>
      <c r="BK157" s="76">
        <f t="shared" ca="1" si="150"/>
        <v>0</v>
      </c>
      <c r="BL157" s="76">
        <f t="shared" ca="1" si="114"/>
        <v>-1</v>
      </c>
      <c r="BM157" s="77">
        <f t="shared" ca="1" si="115"/>
        <v>0</v>
      </c>
      <c r="BN157" s="21"/>
      <c r="BO157" s="70">
        <f t="shared" si="146"/>
        <v>154</v>
      </c>
      <c r="BP157" s="171">
        <f t="shared" ca="1" si="147"/>
        <v>0.11199999999999999</v>
      </c>
      <c r="BQ157" s="172">
        <f t="shared" ca="1" si="136"/>
        <v>8.8859305371316033E-3</v>
      </c>
      <c r="BR157" s="172">
        <f t="shared" ca="1" si="149"/>
        <v>0.26553688111184104</v>
      </c>
    </row>
    <row r="158" spans="5:70">
      <c r="E158">
        <f t="shared" si="137"/>
        <v>155</v>
      </c>
      <c r="F158" s="64">
        <f t="shared" si="138"/>
        <v>52.833333333333698</v>
      </c>
      <c r="G158" s="55">
        <f t="shared" si="124"/>
        <v>7.5479220848473361E-4</v>
      </c>
      <c r="H158" s="78">
        <f t="shared" si="148"/>
        <v>0.93271173351550185</v>
      </c>
      <c r="I158" s="79">
        <f t="shared" ca="1" si="125"/>
        <v>394193.00660292892</v>
      </c>
      <c r="J158" s="79">
        <f t="shared" ca="1" si="126"/>
        <v>3502.7716748966859</v>
      </c>
      <c r="K158" s="80">
        <f t="shared" ca="1" si="127"/>
        <v>-18.654234670310036</v>
      </c>
      <c r="L158" s="80">
        <f t="shared" ca="1" si="128"/>
        <v>-164.24708608455373</v>
      </c>
      <c r="M158" s="80">
        <f t="shared" ca="1" si="129"/>
        <v>0</v>
      </c>
      <c r="N158" s="80">
        <f t="shared" ca="1" si="130"/>
        <v>0</v>
      </c>
      <c r="O158" s="81">
        <f t="shared" ca="1" si="117"/>
        <v>-1686.3768356573273</v>
      </c>
      <c r="P158" s="79">
        <f t="shared" ca="1" si="118"/>
        <v>395826.50012141338</v>
      </c>
      <c r="Q158" s="35"/>
      <c r="R158">
        <f t="shared" ca="1" si="131"/>
        <v>155</v>
      </c>
      <c r="S158" s="78">
        <f t="shared" ca="1" si="139"/>
        <v>52.833333333333698</v>
      </c>
      <c r="T158" s="55">
        <f t="shared" ca="1" si="132"/>
        <v>7.5479220848473361E-4</v>
      </c>
      <c r="U158" s="78">
        <f t="shared" ca="1" si="140"/>
        <v>0.93246685429304799</v>
      </c>
      <c r="V158" s="79">
        <f t="shared" ca="1" si="141"/>
        <v>394171.24812329921</v>
      </c>
      <c r="W158" s="79">
        <f t="shared" ca="1" si="119"/>
        <v>3502.5783305581026</v>
      </c>
      <c r="X158" s="80">
        <f t="shared" ca="1" si="120"/>
        <v>-18.64933708586096</v>
      </c>
      <c r="Y158" s="80">
        <f t="shared" ca="1" si="133"/>
        <v>-164.23802005137469</v>
      </c>
      <c r="Z158" s="80">
        <f t="shared" ca="1" si="121"/>
        <v>0</v>
      </c>
      <c r="AA158" s="80">
        <f t="shared" ca="1" si="134"/>
        <v>0</v>
      </c>
      <c r="AB158" s="81">
        <f t="shared" ca="1" si="122"/>
        <v>-1686.3768356573273</v>
      </c>
      <c r="AC158" s="79">
        <f t="shared" ca="1" si="123"/>
        <v>395804.56226106273</v>
      </c>
      <c r="AD158" s="35"/>
      <c r="AE158" s="55">
        <f t="shared" ca="1" si="142"/>
        <v>7.5479220848473361E-4</v>
      </c>
      <c r="AF158" s="78">
        <f t="shared" ca="1" si="143"/>
        <v>0.93246685429304799</v>
      </c>
      <c r="AG158" s="21"/>
      <c r="AH158" s="21"/>
      <c r="AK158" s="66"/>
      <c r="AL158" s="66"/>
      <c r="AM158" s="66"/>
      <c r="AN158" s="66"/>
      <c r="AR158" s="69">
        <f t="shared" si="111"/>
        <v>13</v>
      </c>
      <c r="AS158" s="70">
        <f t="shared" si="144"/>
        <v>155</v>
      </c>
      <c r="AT158" s="71">
        <f t="shared" ca="1" si="112"/>
        <v>0.26015689606998632</v>
      </c>
      <c r="AU158" s="72">
        <f t="shared" ca="1" si="135"/>
        <v>8.8859305371316033E-3</v>
      </c>
      <c r="AV158" s="73">
        <f t="shared" ca="1" si="113"/>
        <v>1.0088859305371316</v>
      </c>
      <c r="AW158" s="74">
        <f ca="1">PRODUCT(AV$4:AV158)</f>
        <v>3.7994192230954216</v>
      </c>
      <c r="AY158" s="75">
        <f t="shared" si="145"/>
        <v>155</v>
      </c>
      <c r="AZ158" s="76">
        <f t="shared" ca="1" si="150"/>
        <v>0</v>
      </c>
      <c r="BA158" s="76">
        <f t="shared" ca="1" si="150"/>
        <v>0</v>
      </c>
      <c r="BB158" s="76">
        <f t="shared" ca="1" si="150"/>
        <v>0</v>
      </c>
      <c r="BC158" s="76">
        <f t="shared" ca="1" si="150"/>
        <v>0</v>
      </c>
      <c r="BD158" s="76">
        <f t="shared" ca="1" si="150"/>
        <v>0</v>
      </c>
      <c r="BE158" s="76">
        <f t="shared" ca="1" si="150"/>
        <v>0</v>
      </c>
      <c r="BF158" s="76">
        <f t="shared" ca="1" si="150"/>
        <v>0</v>
      </c>
      <c r="BG158" s="76">
        <f t="shared" ca="1" si="150"/>
        <v>0</v>
      </c>
      <c r="BH158" s="76">
        <f t="shared" ca="1" si="150"/>
        <v>0</v>
      </c>
      <c r="BI158" s="76">
        <f t="shared" ca="1" si="150"/>
        <v>0</v>
      </c>
      <c r="BJ158" s="76">
        <f t="shared" ca="1" si="150"/>
        <v>0</v>
      </c>
      <c r="BK158" s="76">
        <f t="shared" ca="1" si="150"/>
        <v>0</v>
      </c>
      <c r="BL158" s="76">
        <f t="shared" ca="1" si="114"/>
        <v>-1</v>
      </c>
      <c r="BM158" s="77">
        <f t="shared" ca="1" si="115"/>
        <v>0</v>
      </c>
      <c r="BN158" s="21"/>
      <c r="BO158" s="70">
        <f t="shared" si="146"/>
        <v>155</v>
      </c>
      <c r="BP158" s="171">
        <f t="shared" ca="1" si="147"/>
        <v>0.11199999999999999</v>
      </c>
      <c r="BQ158" s="172">
        <f t="shared" ca="1" si="136"/>
        <v>8.8859305371316033E-3</v>
      </c>
      <c r="BR158" s="172">
        <f t="shared" ca="1" si="149"/>
        <v>0.26319812089209038</v>
      </c>
    </row>
    <row r="159" spans="5:70">
      <c r="E159">
        <f t="shared" si="137"/>
        <v>156</v>
      </c>
      <c r="F159" s="64">
        <f t="shared" si="138"/>
        <v>52.916666666667034</v>
      </c>
      <c r="G159" s="55">
        <f t="shared" si="124"/>
        <v>7.5479220848473361E-4</v>
      </c>
      <c r="H159" s="78">
        <f t="shared" si="148"/>
        <v>0.93200772996628201</v>
      </c>
      <c r="I159" s="79">
        <f t="shared" ca="1" si="125"/>
        <v>395527.73336320993</v>
      </c>
      <c r="J159" s="79">
        <f t="shared" ca="1" si="126"/>
        <v>3514.6319641745936</v>
      </c>
      <c r="K159" s="80">
        <f t="shared" ca="1" si="127"/>
        <v>-18.640154599325641</v>
      </c>
      <c r="L159" s="80">
        <f t="shared" ca="1" si="128"/>
        <v>-164.80322223467081</v>
      </c>
      <c r="M159" s="80">
        <f t="shared" ca="1" si="129"/>
        <v>0</v>
      </c>
      <c r="N159" s="80">
        <f t="shared" ca="1" si="130"/>
        <v>0</v>
      </c>
      <c r="O159" s="81">
        <f t="shared" ca="1" si="117"/>
        <v>-1685.1039715612042</v>
      </c>
      <c r="P159" s="79">
        <f t="shared" ca="1" si="118"/>
        <v>397173.81797898933</v>
      </c>
      <c r="Q159" s="35"/>
      <c r="R159">
        <f t="shared" ca="1" si="131"/>
        <v>156</v>
      </c>
      <c r="S159" s="78">
        <f t="shared" ca="1" si="139"/>
        <v>52.916666666667034</v>
      </c>
      <c r="T159" s="55">
        <f t="shared" ca="1" si="132"/>
        <v>7.5479220848473361E-4</v>
      </c>
      <c r="U159" s="78">
        <f t="shared" ca="1" si="140"/>
        <v>0.93176303557675733</v>
      </c>
      <c r="V159" s="79">
        <f t="shared" ca="1" si="141"/>
        <v>395505.81206138537</v>
      </c>
      <c r="W159" s="79">
        <f t="shared" ca="1" si="119"/>
        <v>3514.4371730092971</v>
      </c>
      <c r="X159" s="80">
        <f t="shared" ca="1" si="120"/>
        <v>-18.635260711535146</v>
      </c>
      <c r="Y159" s="80">
        <f t="shared" ca="1" si="133"/>
        <v>-164.79408835891059</v>
      </c>
      <c r="Z159" s="80">
        <f t="shared" ca="1" si="121"/>
        <v>0</v>
      </c>
      <c r="AA159" s="80">
        <f t="shared" ca="1" si="134"/>
        <v>0</v>
      </c>
      <c r="AB159" s="81">
        <f t="shared" ca="1" si="122"/>
        <v>-1685.1039715612042</v>
      </c>
      <c r="AC159" s="79">
        <f t="shared" ca="1" si="123"/>
        <v>397151.71591376298</v>
      </c>
      <c r="AD159" s="35"/>
      <c r="AE159" s="55">
        <f t="shared" ca="1" si="142"/>
        <v>7.5479220848473361E-4</v>
      </c>
      <c r="AF159" s="78">
        <f t="shared" ca="1" si="143"/>
        <v>0.93176303557675733</v>
      </c>
      <c r="AG159" s="21"/>
      <c r="AH159" s="21"/>
      <c r="AK159" s="66"/>
      <c r="AL159" s="66"/>
      <c r="AM159" s="66"/>
      <c r="AN159" s="66"/>
      <c r="AR159" s="69">
        <f t="shared" si="111"/>
        <v>13</v>
      </c>
      <c r="AS159" s="70">
        <f t="shared" si="144"/>
        <v>156</v>
      </c>
      <c r="AT159" s="71">
        <f t="shared" ca="1" si="112"/>
        <v>0.25784515996275265</v>
      </c>
      <c r="AU159" s="72">
        <f t="shared" ca="1" si="135"/>
        <v>8.8859305371316033E-3</v>
      </c>
      <c r="AV159" s="73">
        <f t="shared" ca="1" si="113"/>
        <v>1.0088859305371316</v>
      </c>
      <c r="AW159" s="74">
        <f ca="1">PRODUCT(AV$4:AV159)</f>
        <v>3.8331805983932901</v>
      </c>
      <c r="AY159" s="75">
        <f t="shared" si="145"/>
        <v>156</v>
      </c>
      <c r="AZ159" s="76">
        <f t="shared" ca="1" si="150"/>
        <v>0</v>
      </c>
      <c r="BA159" s="76">
        <f t="shared" ca="1" si="150"/>
        <v>0</v>
      </c>
      <c r="BB159" s="76">
        <f t="shared" ca="1" si="150"/>
        <v>0</v>
      </c>
      <c r="BC159" s="76">
        <f t="shared" ca="1" si="150"/>
        <v>0</v>
      </c>
      <c r="BD159" s="76">
        <f t="shared" ca="1" si="150"/>
        <v>0</v>
      </c>
      <c r="BE159" s="76">
        <f t="shared" ca="1" si="150"/>
        <v>0</v>
      </c>
      <c r="BF159" s="76">
        <f t="shared" ca="1" si="150"/>
        <v>0</v>
      </c>
      <c r="BG159" s="76">
        <f t="shared" ca="1" si="150"/>
        <v>0</v>
      </c>
      <c r="BH159" s="76">
        <f t="shared" ca="1" si="150"/>
        <v>0</v>
      </c>
      <c r="BI159" s="76">
        <f t="shared" ca="1" si="150"/>
        <v>0</v>
      </c>
      <c r="BJ159" s="76">
        <f t="shared" ca="1" si="150"/>
        <v>0</v>
      </c>
      <c r="BK159" s="76">
        <f t="shared" ca="1" si="150"/>
        <v>0</v>
      </c>
      <c r="BL159" s="76">
        <f t="shared" ca="1" si="114"/>
        <v>-1</v>
      </c>
      <c r="BM159" s="77">
        <f t="shared" ca="1" si="115"/>
        <v>0</v>
      </c>
      <c r="BN159" s="21"/>
      <c r="BO159" s="70">
        <f t="shared" si="146"/>
        <v>156</v>
      </c>
      <c r="BP159" s="171">
        <f t="shared" ca="1" si="147"/>
        <v>0.11199999999999999</v>
      </c>
      <c r="BQ159" s="172">
        <f t="shared" ca="1" si="136"/>
        <v>8.8859305371316033E-3</v>
      </c>
      <c r="BR159" s="172">
        <f t="shared" ca="1" si="149"/>
        <v>0.26087995969173988</v>
      </c>
    </row>
    <row r="160" spans="5:70">
      <c r="E160">
        <f t="shared" si="137"/>
        <v>157</v>
      </c>
      <c r="F160" s="64">
        <f t="shared" si="138"/>
        <v>53.000000000000369</v>
      </c>
      <c r="G160" s="55">
        <f t="shared" si="124"/>
        <v>7.5479220848473361E-4</v>
      </c>
      <c r="H160" s="78">
        <f t="shared" si="148"/>
        <v>0.93130425779345594</v>
      </c>
      <c r="I160" s="79">
        <f t="shared" ca="1" si="125"/>
        <v>396874.03427576466</v>
      </c>
      <c r="J160" s="79">
        <f t="shared" ca="1" si="126"/>
        <v>3526.5951005656316</v>
      </c>
      <c r="K160" s="80">
        <f t="shared" ca="1" si="127"/>
        <v>-18.62608515586912</v>
      </c>
      <c r="L160" s="80">
        <f t="shared" ca="1" si="128"/>
        <v>-165.36418094823529</v>
      </c>
      <c r="M160" s="80">
        <f t="shared" ca="1" si="129"/>
        <v>-2976.5552570682348</v>
      </c>
      <c r="N160" s="80">
        <f t="shared" ca="1" si="130"/>
        <v>0</v>
      </c>
      <c r="O160" s="81">
        <f t="shared" ca="1" si="117"/>
        <v>-1683.8320682129831</v>
      </c>
      <c r="P160" s="79">
        <f t="shared" ca="1" si="118"/>
        <v>395556.25178494497</v>
      </c>
      <c r="Q160" s="35"/>
      <c r="R160">
        <f t="shared" ca="1" si="131"/>
        <v>157</v>
      </c>
      <c r="S160" s="78">
        <f t="shared" ca="1" si="139"/>
        <v>53.000000000000369</v>
      </c>
      <c r="T160" s="55">
        <f t="shared" ca="1" si="132"/>
        <v>7.5479220848473361E-4</v>
      </c>
      <c r="U160" s="78">
        <f t="shared" ca="1" si="140"/>
        <v>0.93105974809734993</v>
      </c>
      <c r="V160" s="79">
        <f t="shared" ca="1" si="141"/>
        <v>396851.94889300491</v>
      </c>
      <c r="W160" s="79">
        <f t="shared" ca="1" si="119"/>
        <v>3526.3988513885429</v>
      </c>
      <c r="X160" s="80">
        <f t="shared" ca="1" si="120"/>
        <v>-18.621194961946998</v>
      </c>
      <c r="Y160" s="80">
        <f t="shared" ca="1" si="133"/>
        <v>-165.35497870541872</v>
      </c>
      <c r="Z160" s="80">
        <f t="shared" ca="1" si="121"/>
        <v>-2976.3896166975369</v>
      </c>
      <c r="AA160" s="80">
        <f t="shared" ca="1" si="134"/>
        <v>0</v>
      </c>
      <c r="AB160" s="81">
        <f t="shared" ca="1" si="122"/>
        <v>-1683.8320682129831</v>
      </c>
      <c r="AC160" s="79">
        <f t="shared" ca="1" si="123"/>
        <v>395534.14988581557</v>
      </c>
      <c r="AD160" s="35"/>
      <c r="AE160" s="55">
        <f t="shared" ca="1" si="142"/>
        <v>7.5479220848473361E-4</v>
      </c>
      <c r="AF160" s="78">
        <f t="shared" ca="1" si="143"/>
        <v>0.93105974809734993</v>
      </c>
      <c r="AG160" s="21"/>
      <c r="AH160" s="21"/>
      <c r="AK160" s="66"/>
      <c r="AL160" s="66"/>
      <c r="AM160" s="66"/>
      <c r="AN160" s="66"/>
      <c r="AR160" s="69">
        <f t="shared" si="111"/>
        <v>14</v>
      </c>
      <c r="AS160" s="70">
        <f t="shared" si="144"/>
        <v>157</v>
      </c>
      <c r="AT160" s="71">
        <f t="shared" ca="1" si="112"/>
        <v>0.25555396578198802</v>
      </c>
      <c r="AU160" s="72">
        <f t="shared" ca="1" si="135"/>
        <v>8.8859305371316033E-3</v>
      </c>
      <c r="AV160" s="73">
        <f t="shared" ca="1" si="113"/>
        <v>1.0088859305371316</v>
      </c>
      <c r="AW160" s="74">
        <f ca="1">PRODUCT(AV$4:AV160)</f>
        <v>3.8672419749268934</v>
      </c>
      <c r="AY160" s="75">
        <f t="shared" si="145"/>
        <v>157</v>
      </c>
      <c r="AZ160" s="76">
        <f t="shared" ca="1" si="150"/>
        <v>0</v>
      </c>
      <c r="BA160" s="76">
        <f t="shared" ca="1" si="150"/>
        <v>0</v>
      </c>
      <c r="BB160" s="76">
        <f t="shared" ca="1" si="150"/>
        <v>0</v>
      </c>
      <c r="BC160" s="76">
        <f t="shared" ca="1" si="150"/>
        <v>0</v>
      </c>
      <c r="BD160" s="76">
        <f t="shared" ca="1" si="150"/>
        <v>0</v>
      </c>
      <c r="BE160" s="76">
        <f t="shared" ca="1" si="150"/>
        <v>0</v>
      </c>
      <c r="BF160" s="76">
        <f t="shared" ca="1" si="150"/>
        <v>0</v>
      </c>
      <c r="BG160" s="76">
        <f t="shared" ca="1" si="150"/>
        <v>0</v>
      </c>
      <c r="BH160" s="76">
        <f t="shared" ca="1" si="150"/>
        <v>0</v>
      </c>
      <c r="BI160" s="76">
        <f t="shared" ca="1" si="150"/>
        <v>0</v>
      </c>
      <c r="BJ160" s="76">
        <f t="shared" ca="1" si="150"/>
        <v>0</v>
      </c>
      <c r="BK160" s="76">
        <f t="shared" ca="1" si="150"/>
        <v>0</v>
      </c>
      <c r="BL160" s="76">
        <f t="shared" ca="1" si="114"/>
        <v>-1</v>
      </c>
      <c r="BM160" s="77">
        <f t="shared" ca="1" si="115"/>
        <v>0</v>
      </c>
      <c r="BN160" s="21"/>
      <c r="BO160" s="70">
        <f t="shared" si="146"/>
        <v>157</v>
      </c>
      <c r="BP160" s="171">
        <f t="shared" ca="1" si="147"/>
        <v>0.11199999999999999</v>
      </c>
      <c r="BQ160" s="172">
        <f t="shared" ca="1" si="136"/>
        <v>8.8859305371316033E-3</v>
      </c>
      <c r="BR160" s="172">
        <f t="shared" ca="1" si="149"/>
        <v>0.25858221608150211</v>
      </c>
    </row>
    <row r="161" spans="5:70">
      <c r="E161">
        <f t="shared" si="137"/>
        <v>158</v>
      </c>
      <c r="F161" s="64">
        <f t="shared" si="138"/>
        <v>53.083333333333705</v>
      </c>
      <c r="G161" s="55">
        <f t="shared" si="124"/>
        <v>7.5479220848473361E-4</v>
      </c>
      <c r="H161" s="78">
        <f t="shared" si="148"/>
        <v>0.93060131659594481</v>
      </c>
      <c r="I161" s="79">
        <f t="shared" ca="1" si="125"/>
        <v>395257.68900808028</v>
      </c>
      <c r="J161" s="79">
        <f t="shared" ca="1" si="126"/>
        <v>3512.232368792967</v>
      </c>
      <c r="K161" s="80">
        <f t="shared" ca="1" si="127"/>
        <v>-18.612026331918898</v>
      </c>
      <c r="L161" s="80">
        <f t="shared" ca="1" si="128"/>
        <v>-164.69070375336679</v>
      </c>
      <c r="M161" s="80">
        <f t="shared" ca="1" si="129"/>
        <v>0</v>
      </c>
      <c r="N161" s="80">
        <f t="shared" ca="1" si="130"/>
        <v>0</v>
      </c>
      <c r="O161" s="81">
        <f t="shared" ca="1" si="117"/>
        <v>-1682.5611248874991</v>
      </c>
      <c r="P161" s="79">
        <f t="shared" ca="1" si="118"/>
        <v>396904.05752190045</v>
      </c>
      <c r="Q161" s="35"/>
      <c r="R161">
        <f t="shared" ca="1" si="131"/>
        <v>158</v>
      </c>
      <c r="S161" s="78">
        <f t="shared" ca="1" si="139"/>
        <v>53.083333333333705</v>
      </c>
      <c r="T161" s="55">
        <f t="shared" ca="1" si="132"/>
        <v>7.5479220848473361E-4</v>
      </c>
      <c r="U161" s="78">
        <f t="shared" ca="1" si="140"/>
        <v>0.93035699145385231</v>
      </c>
      <c r="V161" s="79">
        <f t="shared" ca="1" si="141"/>
        <v>395235.60379129212</v>
      </c>
      <c r="W161" s="79">
        <f t="shared" ca="1" si="119"/>
        <v>3512.0361210906899</v>
      </c>
      <c r="X161" s="80">
        <f t="shared" ca="1" si="120"/>
        <v>-18.607139829077045</v>
      </c>
      <c r="Y161" s="80">
        <f t="shared" ca="1" si="133"/>
        <v>-164.68150157970507</v>
      </c>
      <c r="Z161" s="80">
        <f t="shared" ca="1" si="121"/>
        <v>0</v>
      </c>
      <c r="AA161" s="80">
        <f t="shared" ca="1" si="134"/>
        <v>0</v>
      </c>
      <c r="AB161" s="81">
        <f t="shared" ca="1" si="122"/>
        <v>-1682.5611248874991</v>
      </c>
      <c r="AC161" s="79">
        <f t="shared" ca="1" si="123"/>
        <v>396881.79014608654</v>
      </c>
      <c r="AD161" s="35"/>
      <c r="AE161" s="55">
        <f t="shared" ca="1" si="142"/>
        <v>7.5479220848473361E-4</v>
      </c>
      <c r="AF161" s="78">
        <f t="shared" ca="1" si="143"/>
        <v>0.93035699145385231</v>
      </c>
      <c r="AG161" s="21"/>
      <c r="AH161" s="21"/>
      <c r="AK161" s="66"/>
      <c r="AL161" s="66"/>
      <c r="AM161" s="66"/>
      <c r="AN161" s="66"/>
      <c r="AR161" s="69">
        <f t="shared" si="111"/>
        <v>14</v>
      </c>
      <c r="AS161" s="70">
        <f t="shared" si="144"/>
        <v>158</v>
      </c>
      <c r="AT161" s="71">
        <f t="shared" ca="1" si="112"/>
        <v>0.25328313099356076</v>
      </c>
      <c r="AU161" s="72">
        <f t="shared" ca="1" si="135"/>
        <v>8.8859305371316033E-3</v>
      </c>
      <c r="AV161" s="73">
        <f t="shared" ca="1" si="113"/>
        <v>1.0088859305371316</v>
      </c>
      <c r="AW161" s="74">
        <f ca="1">PRODUCT(AV$4:AV161)</f>
        <v>3.9016060184863735</v>
      </c>
      <c r="AY161" s="75">
        <f t="shared" si="145"/>
        <v>158</v>
      </c>
      <c r="AZ161" s="76">
        <f t="shared" ca="1" si="150"/>
        <v>0</v>
      </c>
      <c r="BA161" s="76">
        <f t="shared" ca="1" si="150"/>
        <v>0</v>
      </c>
      <c r="BB161" s="76">
        <f t="shared" ca="1" si="150"/>
        <v>0</v>
      </c>
      <c r="BC161" s="76">
        <f t="shared" ca="1" si="150"/>
        <v>0</v>
      </c>
      <c r="BD161" s="76">
        <f t="shared" ca="1" si="150"/>
        <v>0</v>
      </c>
      <c r="BE161" s="76">
        <f t="shared" ca="1" si="150"/>
        <v>0</v>
      </c>
      <c r="BF161" s="76">
        <f t="shared" ca="1" si="150"/>
        <v>0</v>
      </c>
      <c r="BG161" s="76">
        <f t="shared" ca="1" si="150"/>
        <v>0</v>
      </c>
      <c r="BH161" s="76">
        <f t="shared" ca="1" si="150"/>
        <v>0</v>
      </c>
      <c r="BI161" s="76">
        <f t="shared" ca="1" si="150"/>
        <v>0</v>
      </c>
      <c r="BJ161" s="76">
        <f t="shared" ca="1" si="150"/>
        <v>0</v>
      </c>
      <c r="BK161" s="76">
        <f t="shared" ca="1" si="150"/>
        <v>0</v>
      </c>
      <c r="BL161" s="76">
        <f t="shared" ca="1" si="114"/>
        <v>-1</v>
      </c>
      <c r="BM161" s="77">
        <f t="shared" ca="1" si="115"/>
        <v>0</v>
      </c>
      <c r="BN161" s="21"/>
      <c r="BO161" s="70">
        <f t="shared" si="146"/>
        <v>158</v>
      </c>
      <c r="BP161" s="171">
        <f t="shared" ca="1" si="147"/>
        <v>0.11199999999999999</v>
      </c>
      <c r="BQ161" s="172">
        <f t="shared" ca="1" si="136"/>
        <v>8.8859305371316033E-3</v>
      </c>
      <c r="BR161" s="172">
        <f t="shared" ca="1" si="149"/>
        <v>0.25630471023005819</v>
      </c>
    </row>
    <row r="162" spans="5:70">
      <c r="E162">
        <f t="shared" si="137"/>
        <v>159</v>
      </c>
      <c r="F162" s="64">
        <f t="shared" si="138"/>
        <v>53.166666666667041</v>
      </c>
      <c r="G162" s="55">
        <f t="shared" si="124"/>
        <v>7.5479220848473361E-4</v>
      </c>
      <c r="H162" s="78">
        <f t="shared" si="148"/>
        <v>0.92989890597297253</v>
      </c>
      <c r="I162" s="79">
        <f t="shared" ca="1" si="125"/>
        <v>396604.47743176692</v>
      </c>
      <c r="J162" s="79">
        <f t="shared" ca="1" si="126"/>
        <v>3524.1998371740597</v>
      </c>
      <c r="K162" s="80">
        <f t="shared" ca="1" si="127"/>
        <v>-18.597978119459452</v>
      </c>
      <c r="L162" s="80">
        <f t="shared" ca="1" si="128"/>
        <v>-165.25186559656956</v>
      </c>
      <c r="M162" s="80">
        <f t="shared" ca="1" si="129"/>
        <v>0</v>
      </c>
      <c r="N162" s="80">
        <f t="shared" ca="1" si="130"/>
        <v>0</v>
      </c>
      <c r="O162" s="81">
        <f t="shared" ca="1" si="117"/>
        <v>-1681.2911408601349</v>
      </c>
      <c r="P162" s="79">
        <f t="shared" ca="1" si="118"/>
        <v>398263.53628436482</v>
      </c>
      <c r="Q162" s="35"/>
      <c r="R162">
        <f t="shared" ca="1" si="131"/>
        <v>159</v>
      </c>
      <c r="S162" s="78">
        <f t="shared" ca="1" si="139"/>
        <v>53.166666666667041</v>
      </c>
      <c r="T162" s="55">
        <f t="shared" ca="1" si="132"/>
        <v>7.5479220848473361E-4</v>
      </c>
      <c r="U162" s="78">
        <f t="shared" ca="1" si="140"/>
        <v>0.92965476524559365</v>
      </c>
      <c r="V162" s="79">
        <f t="shared" ca="1" si="141"/>
        <v>396582.22686319478</v>
      </c>
      <c r="W162" s="79">
        <f t="shared" ca="1" si="119"/>
        <v>3524.0021201673158</v>
      </c>
      <c r="X162" s="80">
        <f t="shared" ca="1" si="120"/>
        <v>-18.593095304911873</v>
      </c>
      <c r="Y162" s="80">
        <f t="shared" ca="1" si="133"/>
        <v>-165.24259452633117</v>
      </c>
      <c r="Z162" s="80">
        <f t="shared" ca="1" si="121"/>
        <v>0</v>
      </c>
      <c r="AA162" s="80">
        <f t="shared" ca="1" si="134"/>
        <v>0</v>
      </c>
      <c r="AB162" s="81">
        <f t="shared" ca="1" si="122"/>
        <v>-1681.2911408601349</v>
      </c>
      <c r="AC162" s="79">
        <f t="shared" ca="1" si="123"/>
        <v>398241.10215267073</v>
      </c>
      <c r="AD162" s="35"/>
      <c r="AE162" s="55">
        <f t="shared" ca="1" si="142"/>
        <v>7.5479220848473361E-4</v>
      </c>
      <c r="AF162" s="78">
        <f t="shared" ca="1" si="143"/>
        <v>0.92965476524559365</v>
      </c>
      <c r="AG162" s="21"/>
      <c r="AH162" s="21"/>
      <c r="AK162" s="66"/>
      <c r="AL162" s="66"/>
      <c r="AM162" s="66"/>
      <c r="AN162" s="66"/>
      <c r="AR162" s="69">
        <f t="shared" si="111"/>
        <v>14</v>
      </c>
      <c r="AS162" s="70">
        <f t="shared" si="144"/>
        <v>159</v>
      </c>
      <c r="AT162" s="71">
        <f t="shared" ca="1" si="112"/>
        <v>0.25103247468532475</v>
      </c>
      <c r="AU162" s="72">
        <f t="shared" ca="1" si="135"/>
        <v>8.8859305371316033E-3</v>
      </c>
      <c r="AV162" s="73">
        <f t="shared" ca="1" si="113"/>
        <v>1.0088859305371316</v>
      </c>
      <c r="AW162" s="74">
        <f ca="1">PRODUCT(AV$4:AV162)</f>
        <v>3.936275418549898</v>
      </c>
      <c r="AY162" s="75">
        <f t="shared" si="145"/>
        <v>159</v>
      </c>
      <c r="AZ162" s="76">
        <f t="shared" ca="1" si="150"/>
        <v>0</v>
      </c>
      <c r="BA162" s="76">
        <f t="shared" ca="1" si="150"/>
        <v>0</v>
      </c>
      <c r="BB162" s="76">
        <f t="shared" ca="1" si="150"/>
        <v>0</v>
      </c>
      <c r="BC162" s="76">
        <f t="shared" ca="1" si="150"/>
        <v>0</v>
      </c>
      <c r="BD162" s="76">
        <f t="shared" ca="1" si="150"/>
        <v>0</v>
      </c>
      <c r="BE162" s="76">
        <f t="shared" ca="1" si="150"/>
        <v>0</v>
      </c>
      <c r="BF162" s="76">
        <f t="shared" ca="1" si="150"/>
        <v>0</v>
      </c>
      <c r="BG162" s="76">
        <f t="shared" ca="1" si="150"/>
        <v>0</v>
      </c>
      <c r="BH162" s="76">
        <f t="shared" ca="1" si="150"/>
        <v>0</v>
      </c>
      <c r="BI162" s="76">
        <f t="shared" ca="1" si="150"/>
        <v>0</v>
      </c>
      <c r="BJ162" s="76">
        <f t="shared" ca="1" si="150"/>
        <v>0</v>
      </c>
      <c r="BK162" s="76">
        <f t="shared" ca="1" si="150"/>
        <v>0</v>
      </c>
      <c r="BL162" s="76">
        <f t="shared" ca="1" si="114"/>
        <v>-1</v>
      </c>
      <c r="BM162" s="77">
        <f t="shared" ca="1" si="115"/>
        <v>0</v>
      </c>
      <c r="BN162" s="21"/>
      <c r="BO162" s="70">
        <f t="shared" si="146"/>
        <v>159</v>
      </c>
      <c r="BP162" s="171">
        <f t="shared" ca="1" si="147"/>
        <v>0.11199999999999999</v>
      </c>
      <c r="BQ162" s="172">
        <f t="shared" ca="1" si="136"/>
        <v>8.8859305371316033E-3</v>
      </c>
      <c r="BR162" s="172">
        <f t="shared" ca="1" si="149"/>
        <v>0.25404726388998344</v>
      </c>
    </row>
    <row r="163" spans="5:70">
      <c r="E163">
        <f t="shared" si="137"/>
        <v>160</v>
      </c>
      <c r="F163" s="64">
        <f t="shared" si="138"/>
        <v>53.250000000000377</v>
      </c>
      <c r="G163" s="55">
        <f t="shared" si="124"/>
        <v>7.5479220848473361E-4</v>
      </c>
      <c r="H163" s="78">
        <f t="shared" si="148"/>
        <v>0.92919702552406569</v>
      </c>
      <c r="I163" s="79">
        <f t="shared" ca="1" si="125"/>
        <v>397962.93007025379</v>
      </c>
      <c r="J163" s="79">
        <f t="shared" ca="1" si="126"/>
        <v>3536.2709529576368</v>
      </c>
      <c r="K163" s="80">
        <f t="shared" ca="1" si="127"/>
        <v>-18.583940510481312</v>
      </c>
      <c r="L163" s="80">
        <f t="shared" ca="1" si="128"/>
        <v>-165.81788752927241</v>
      </c>
      <c r="M163" s="80">
        <f t="shared" ca="1" si="129"/>
        <v>0</v>
      </c>
      <c r="N163" s="80">
        <f t="shared" ca="1" si="130"/>
        <v>0</v>
      </c>
      <c r="O163" s="81">
        <f t="shared" ca="1" si="117"/>
        <v>-1680.0221154068192</v>
      </c>
      <c r="P163" s="79">
        <f t="shared" ca="1" si="118"/>
        <v>399634.77707976487</v>
      </c>
      <c r="Q163" s="35"/>
      <c r="R163">
        <f t="shared" ca="1" si="131"/>
        <v>160</v>
      </c>
      <c r="S163" s="78">
        <f t="shared" ca="1" si="139"/>
        <v>53.250000000000377</v>
      </c>
      <c r="T163" s="55">
        <f t="shared" ca="1" si="132"/>
        <v>7.5479220848473361E-4</v>
      </c>
      <c r="U163" s="78">
        <f t="shared" ca="1" si="140"/>
        <v>0.92895306907220554</v>
      </c>
      <c r="V163" s="79">
        <f t="shared" ca="1" si="141"/>
        <v>397940.51287166751</v>
      </c>
      <c r="W163" s="79">
        <f t="shared" ca="1" si="119"/>
        <v>3536.071755288162</v>
      </c>
      <c r="X163" s="80">
        <f t="shared" ca="1" si="120"/>
        <v>-18.579061381444109</v>
      </c>
      <c r="Y163" s="80">
        <f t="shared" ca="1" si="133"/>
        <v>-165.80854702986147</v>
      </c>
      <c r="Z163" s="80">
        <f t="shared" ca="1" si="121"/>
        <v>0</v>
      </c>
      <c r="AA163" s="80">
        <f t="shared" ca="1" si="134"/>
        <v>0</v>
      </c>
      <c r="AB163" s="81">
        <f t="shared" ca="1" si="122"/>
        <v>-1680.0221154068192</v>
      </c>
      <c r="AC163" s="79">
        <f t="shared" ca="1" si="123"/>
        <v>399612.17490313755</v>
      </c>
      <c r="AD163" s="35"/>
      <c r="AE163" s="55">
        <f t="shared" ca="1" si="142"/>
        <v>7.5479220848473361E-4</v>
      </c>
      <c r="AF163" s="78">
        <f t="shared" ca="1" si="143"/>
        <v>0.92895306907220554</v>
      </c>
      <c r="AG163" s="21"/>
      <c r="AH163" s="21"/>
      <c r="AK163" s="66"/>
      <c r="AL163" s="66"/>
      <c r="AM163" s="66"/>
      <c r="AN163" s="66"/>
      <c r="AR163" s="69">
        <f t="shared" si="111"/>
        <v>14</v>
      </c>
      <c r="AS163" s="70">
        <f t="shared" si="144"/>
        <v>160</v>
      </c>
      <c r="AT163" s="71">
        <f t="shared" ca="1" si="112"/>
        <v>0.24880181755270669</v>
      </c>
      <c r="AU163" s="72">
        <f t="shared" ca="1" si="135"/>
        <v>8.8859305371316033E-3</v>
      </c>
      <c r="AV163" s="73">
        <f t="shared" ca="1" si="113"/>
        <v>1.0088859305371316</v>
      </c>
      <c r="AW163" s="74">
        <f ca="1">PRODUCT(AV$4:AV163)</f>
        <v>3.9712528884941509</v>
      </c>
      <c r="AY163" s="75">
        <f t="shared" si="145"/>
        <v>160</v>
      </c>
      <c r="AZ163" s="76">
        <f t="shared" ca="1" si="150"/>
        <v>0</v>
      </c>
      <c r="BA163" s="76">
        <f t="shared" ca="1" si="150"/>
        <v>0</v>
      </c>
      <c r="BB163" s="76">
        <f t="shared" ca="1" si="150"/>
        <v>0</v>
      </c>
      <c r="BC163" s="76">
        <f t="shared" ca="1" si="150"/>
        <v>0</v>
      </c>
      <c r="BD163" s="76">
        <f t="shared" ca="1" si="150"/>
        <v>0</v>
      </c>
      <c r="BE163" s="76">
        <f t="shared" ca="1" si="150"/>
        <v>0</v>
      </c>
      <c r="BF163" s="76">
        <f t="shared" ref="AZ163:BK184" ca="1" si="151">OFFSET($AV$3,($AY163*12-12)+BF$3,0)</f>
        <v>0</v>
      </c>
      <c r="BG163" s="76">
        <f t="shared" ca="1" si="151"/>
        <v>0</v>
      </c>
      <c r="BH163" s="76">
        <f t="shared" ca="1" si="151"/>
        <v>0</v>
      </c>
      <c r="BI163" s="76">
        <f t="shared" ca="1" si="151"/>
        <v>0</v>
      </c>
      <c r="BJ163" s="76">
        <f t="shared" ca="1" si="151"/>
        <v>0</v>
      </c>
      <c r="BK163" s="76">
        <f t="shared" ca="1" si="151"/>
        <v>0</v>
      </c>
      <c r="BL163" s="76">
        <f t="shared" ca="1" si="114"/>
        <v>-1</v>
      </c>
      <c r="BM163" s="77">
        <f t="shared" ca="1" si="115"/>
        <v>0</v>
      </c>
      <c r="BN163" s="21"/>
      <c r="BO163" s="70">
        <f t="shared" si="146"/>
        <v>160</v>
      </c>
      <c r="BP163" s="171">
        <f t="shared" ca="1" si="147"/>
        <v>0.11199999999999999</v>
      </c>
      <c r="BQ163" s="172">
        <f t="shared" ca="1" si="136"/>
        <v>8.8859305371316033E-3</v>
      </c>
      <c r="BR163" s="172">
        <f t="shared" ca="1" si="149"/>
        <v>0.25180970038379707</v>
      </c>
    </row>
    <row r="164" spans="5:70">
      <c r="E164">
        <f t="shared" si="137"/>
        <v>161</v>
      </c>
      <c r="F164" s="64">
        <f t="shared" si="138"/>
        <v>53.333333333333712</v>
      </c>
      <c r="G164" s="55">
        <f t="shared" si="124"/>
        <v>7.5479220848473361E-4</v>
      </c>
      <c r="H164" s="78">
        <f t="shared" si="148"/>
        <v>0.92849567484905293</v>
      </c>
      <c r="I164" s="79">
        <f t="shared" ca="1" si="125"/>
        <v>399333.13586378552</v>
      </c>
      <c r="J164" s="79">
        <f t="shared" ca="1" si="126"/>
        <v>3548.4465064605351</v>
      </c>
      <c r="K164" s="80">
        <f t="shared" ca="1" si="127"/>
        <v>-18.569913496981059</v>
      </c>
      <c r="L164" s="80">
        <f t="shared" ca="1" si="128"/>
        <v>-166.38880660991063</v>
      </c>
      <c r="M164" s="80">
        <f t="shared" ca="1" si="129"/>
        <v>0</v>
      </c>
      <c r="N164" s="80">
        <f t="shared" ca="1" si="130"/>
        <v>0</v>
      </c>
      <c r="O164" s="81">
        <f t="shared" ca="1" si="117"/>
        <v>-1678.754047804028</v>
      </c>
      <c r="P164" s="79">
        <f t="shared" ca="1" si="118"/>
        <v>401017.86960233515</v>
      </c>
      <c r="Q164" s="35"/>
      <c r="R164">
        <f t="shared" ca="1" si="131"/>
        <v>161</v>
      </c>
      <c r="S164" s="78">
        <f t="shared" ca="1" si="139"/>
        <v>53.333333333333712</v>
      </c>
      <c r="T164" s="55">
        <f t="shared" ca="1" si="132"/>
        <v>7.5479220848473361E-4</v>
      </c>
      <c r="U164" s="78">
        <f t="shared" ca="1" si="140"/>
        <v>0.92825190253362189</v>
      </c>
      <c r="V164" s="79">
        <f t="shared" ca="1" si="141"/>
        <v>399310.55074710504</v>
      </c>
      <c r="W164" s="79">
        <f t="shared" ca="1" si="119"/>
        <v>3548.2458166825395</v>
      </c>
      <c r="X164" s="80">
        <f t="shared" ca="1" si="120"/>
        <v>-18.565038050672438</v>
      </c>
      <c r="Y164" s="80">
        <f t="shared" ca="1" si="133"/>
        <v>-166.37939614462712</v>
      </c>
      <c r="Z164" s="80">
        <f t="shared" ca="1" si="121"/>
        <v>0</v>
      </c>
      <c r="AA164" s="80">
        <f t="shared" ca="1" si="134"/>
        <v>0</v>
      </c>
      <c r="AB164" s="81">
        <f t="shared" ca="1" si="122"/>
        <v>-1678.754047804028</v>
      </c>
      <c r="AC164" s="79">
        <f t="shared" ca="1" si="123"/>
        <v>400995.09808178816</v>
      </c>
      <c r="AD164" s="35"/>
      <c r="AE164" s="55">
        <f t="shared" ca="1" si="142"/>
        <v>7.5479220848473361E-4</v>
      </c>
      <c r="AF164" s="78">
        <f t="shared" ca="1" si="143"/>
        <v>0.92825190253362189</v>
      </c>
      <c r="AG164" s="21"/>
      <c r="AH164" s="21"/>
      <c r="AK164" s="66"/>
      <c r="AL164" s="66"/>
      <c r="AM164" s="66"/>
      <c r="AN164" s="66"/>
      <c r="AR164" s="69">
        <f t="shared" si="111"/>
        <v>14</v>
      </c>
      <c r="AS164" s="70">
        <f t="shared" si="144"/>
        <v>161</v>
      </c>
      <c r="AT164" s="71">
        <f t="shared" ca="1" si="112"/>
        <v>0.24659098188442125</v>
      </c>
      <c r="AU164" s="72">
        <f t="shared" ca="1" si="135"/>
        <v>8.8859305371316033E-3</v>
      </c>
      <c r="AV164" s="73">
        <f t="shared" ca="1" si="113"/>
        <v>1.0088859305371316</v>
      </c>
      <c r="AW164" s="74">
        <f ca="1">PRODUCT(AV$4:AV164)</f>
        <v>4.0065411658066932</v>
      </c>
      <c r="AY164" s="75">
        <f t="shared" si="145"/>
        <v>161</v>
      </c>
      <c r="AZ164" s="76">
        <f t="shared" ca="1" si="151"/>
        <v>0</v>
      </c>
      <c r="BA164" s="76">
        <f t="shared" ca="1" si="151"/>
        <v>0</v>
      </c>
      <c r="BB164" s="76">
        <f t="shared" ca="1" si="151"/>
        <v>0</v>
      </c>
      <c r="BC164" s="76">
        <f t="shared" ca="1" si="151"/>
        <v>0</v>
      </c>
      <c r="BD164" s="76">
        <f t="shared" ca="1" si="151"/>
        <v>0</v>
      </c>
      <c r="BE164" s="76">
        <f t="shared" ca="1" si="151"/>
        <v>0</v>
      </c>
      <c r="BF164" s="76">
        <f t="shared" ca="1" si="151"/>
        <v>0</v>
      </c>
      <c r="BG164" s="76">
        <f t="shared" ca="1" si="151"/>
        <v>0</v>
      </c>
      <c r="BH164" s="76">
        <f t="shared" ca="1" si="151"/>
        <v>0</v>
      </c>
      <c r="BI164" s="76">
        <f t="shared" ca="1" si="151"/>
        <v>0</v>
      </c>
      <c r="BJ164" s="76">
        <f t="shared" ca="1" si="151"/>
        <v>0</v>
      </c>
      <c r="BK164" s="76">
        <f t="shared" ca="1" si="151"/>
        <v>0</v>
      </c>
      <c r="BL164" s="76">
        <f t="shared" ca="1" si="114"/>
        <v>-1</v>
      </c>
      <c r="BM164" s="77">
        <f t="shared" ca="1" si="115"/>
        <v>0</v>
      </c>
      <c r="BN164" s="21"/>
      <c r="BO164" s="70">
        <f t="shared" si="146"/>
        <v>161</v>
      </c>
      <c r="BP164" s="171">
        <f t="shared" ca="1" si="147"/>
        <v>0.11199999999999999</v>
      </c>
      <c r="BQ164" s="172">
        <f t="shared" ca="1" si="136"/>
        <v>8.8859305371316033E-3</v>
      </c>
      <c r="BR164" s="172">
        <f t="shared" ca="1" si="149"/>
        <v>0.24959184459013459</v>
      </c>
    </row>
    <row r="165" spans="5:70">
      <c r="E165">
        <f t="shared" si="137"/>
        <v>162</v>
      </c>
      <c r="F165" s="64">
        <f t="shared" si="138"/>
        <v>53.416666666667048</v>
      </c>
      <c r="G165" s="55">
        <f t="shared" si="124"/>
        <v>7.5479220848473361E-4</v>
      </c>
      <c r="H165" s="78">
        <f t="shared" si="148"/>
        <v>0.92779485354806512</v>
      </c>
      <c r="I165" s="79">
        <f t="shared" ca="1" si="125"/>
        <v>400715.18443889619</v>
      </c>
      <c r="J165" s="79">
        <f t="shared" ca="1" si="126"/>
        <v>3560.7272940979101</v>
      </c>
      <c r="K165" s="80">
        <f t="shared" ca="1" si="127"/>
        <v>-18.555897070961301</v>
      </c>
      <c r="L165" s="80">
        <f t="shared" ca="1" si="128"/>
        <v>-166.96466018287342</v>
      </c>
      <c r="M165" s="80">
        <f t="shared" ca="1" si="129"/>
        <v>0</v>
      </c>
      <c r="N165" s="80">
        <f t="shared" ca="1" si="130"/>
        <v>0</v>
      </c>
      <c r="O165" s="81">
        <f t="shared" ca="1" si="117"/>
        <v>-1677.4869373287831</v>
      </c>
      <c r="P165" s="79">
        <f t="shared" ca="1" si="118"/>
        <v>402412.90423841146</v>
      </c>
      <c r="Q165" s="35"/>
      <c r="R165">
        <f t="shared" ca="1" si="131"/>
        <v>162</v>
      </c>
      <c r="S165" s="78">
        <f t="shared" ca="1" si="139"/>
        <v>53.416666666667048</v>
      </c>
      <c r="T165" s="55">
        <f t="shared" ca="1" si="132"/>
        <v>7.5479220848473361E-4</v>
      </c>
      <c r="U165" s="78">
        <f t="shared" ca="1" si="140"/>
        <v>0.92755126523007836</v>
      </c>
      <c r="V165" s="79">
        <f t="shared" ca="1" si="141"/>
        <v>400692.43010611547</v>
      </c>
      <c r="W165" s="79">
        <f t="shared" ca="1" si="119"/>
        <v>3560.525100677402</v>
      </c>
      <c r="X165" s="80">
        <f t="shared" ca="1" si="120"/>
        <v>-18.551025304601566</v>
      </c>
      <c r="Y165" s="80">
        <f t="shared" ca="1" si="133"/>
        <v>-166.95517921088145</v>
      </c>
      <c r="Z165" s="80">
        <f t="shared" ca="1" si="121"/>
        <v>0</v>
      </c>
      <c r="AA165" s="80">
        <f t="shared" ca="1" si="134"/>
        <v>0</v>
      </c>
      <c r="AB165" s="81">
        <f t="shared" ca="1" si="122"/>
        <v>-1677.4869373287831</v>
      </c>
      <c r="AC165" s="79">
        <f t="shared" ca="1" si="123"/>
        <v>402389.96206494863</v>
      </c>
      <c r="AD165" s="35"/>
      <c r="AE165" s="55">
        <f t="shared" ca="1" si="142"/>
        <v>7.5479220848473361E-4</v>
      </c>
      <c r="AF165" s="78">
        <f t="shared" ca="1" si="143"/>
        <v>0.92755126523007836</v>
      </c>
      <c r="AG165" s="21"/>
      <c r="AH165" s="21"/>
      <c r="AK165" s="66"/>
      <c r="AL165" s="66"/>
      <c r="AM165" s="66"/>
      <c r="AN165" s="66"/>
      <c r="AR165" s="69">
        <f t="shared" si="111"/>
        <v>14</v>
      </c>
      <c r="AS165" s="70">
        <f t="shared" si="144"/>
        <v>162</v>
      </c>
      <c r="AT165" s="71">
        <f t="shared" ca="1" si="112"/>
        <v>0.24439979154831321</v>
      </c>
      <c r="AU165" s="72">
        <f t="shared" ca="1" si="135"/>
        <v>8.8859305371316033E-3</v>
      </c>
      <c r="AV165" s="73">
        <f t="shared" ca="1" si="113"/>
        <v>1.0088859305371316</v>
      </c>
      <c r="AW165" s="74">
        <f ca="1">PRODUCT(AV$4:AV165)</f>
        <v>4.04214301230021</v>
      </c>
      <c r="AY165" s="75">
        <f t="shared" si="145"/>
        <v>162</v>
      </c>
      <c r="AZ165" s="76">
        <f t="shared" ca="1" si="151"/>
        <v>0</v>
      </c>
      <c r="BA165" s="76">
        <f t="shared" ca="1" si="151"/>
        <v>0</v>
      </c>
      <c r="BB165" s="76">
        <f t="shared" ca="1" si="151"/>
        <v>0</v>
      </c>
      <c r="BC165" s="76">
        <f t="shared" ca="1" si="151"/>
        <v>0</v>
      </c>
      <c r="BD165" s="76">
        <f t="shared" ca="1" si="151"/>
        <v>0</v>
      </c>
      <c r="BE165" s="76">
        <f t="shared" ca="1" si="151"/>
        <v>0</v>
      </c>
      <c r="BF165" s="76">
        <f t="shared" ca="1" si="151"/>
        <v>0</v>
      </c>
      <c r="BG165" s="76">
        <f t="shared" ca="1" si="151"/>
        <v>0</v>
      </c>
      <c r="BH165" s="76">
        <f t="shared" ca="1" si="151"/>
        <v>0</v>
      </c>
      <c r="BI165" s="76">
        <f t="shared" ca="1" si="151"/>
        <v>0</v>
      </c>
      <c r="BJ165" s="76">
        <f t="shared" ca="1" si="151"/>
        <v>0</v>
      </c>
      <c r="BK165" s="76">
        <f t="shared" ca="1" si="151"/>
        <v>0</v>
      </c>
      <c r="BL165" s="76">
        <f t="shared" ca="1" si="114"/>
        <v>-1</v>
      </c>
      <c r="BM165" s="77">
        <f t="shared" ca="1" si="115"/>
        <v>0</v>
      </c>
      <c r="BN165" s="21"/>
      <c r="BO165" s="70">
        <f t="shared" si="146"/>
        <v>162</v>
      </c>
      <c r="BP165" s="171">
        <f t="shared" ca="1" si="147"/>
        <v>0.11199999999999999</v>
      </c>
      <c r="BQ165" s="172">
        <f t="shared" ca="1" si="136"/>
        <v>8.8859305371316033E-3</v>
      </c>
      <c r="BR165" s="172">
        <f t="shared" ca="1" si="149"/>
        <v>0.24739352293004196</v>
      </c>
    </row>
    <row r="166" spans="5:70">
      <c r="E166">
        <f t="shared" si="137"/>
        <v>163</v>
      </c>
      <c r="F166" s="64">
        <f t="shared" si="138"/>
        <v>53.500000000000384</v>
      </c>
      <c r="G166" s="55">
        <f t="shared" si="124"/>
        <v>8.2506710193297472E-4</v>
      </c>
      <c r="H166" s="78">
        <f t="shared" si="148"/>
        <v>0.92702936053705987</v>
      </c>
      <c r="I166" s="79">
        <f t="shared" ca="1" si="125"/>
        <v>402080.88658973103</v>
      </c>
      <c r="J166" s="79">
        <f t="shared" ca="1" si="126"/>
        <v>3572.8628285446398</v>
      </c>
      <c r="K166" s="80">
        <f t="shared" ca="1" si="127"/>
        <v>-18.540587210741197</v>
      </c>
      <c r="L166" s="80">
        <f t="shared" ca="1" si="128"/>
        <v>-167.53370274572129</v>
      </c>
      <c r="M166" s="80">
        <f t="shared" ca="1" si="129"/>
        <v>0</v>
      </c>
      <c r="N166" s="80">
        <f t="shared" ca="1" si="130"/>
        <v>0</v>
      </c>
      <c r="O166" s="81">
        <f t="shared" ca="1" si="117"/>
        <v>-1676.1028980428709</v>
      </c>
      <c r="P166" s="79">
        <f t="shared" ca="1" si="118"/>
        <v>403791.5722302763</v>
      </c>
      <c r="Q166" s="35"/>
      <c r="R166">
        <f t="shared" ca="1" si="131"/>
        <v>163</v>
      </c>
      <c r="S166" s="78">
        <f t="shared" ca="1" si="139"/>
        <v>53.500000000000384</v>
      </c>
      <c r="T166" s="55">
        <f t="shared" ca="1" si="132"/>
        <v>8.2506710193297472E-4</v>
      </c>
      <c r="U166" s="78">
        <f t="shared" ca="1" si="140"/>
        <v>0.92678597319578071</v>
      </c>
      <c r="V166" s="79">
        <f t="shared" ca="1" si="141"/>
        <v>402057.96334510081</v>
      </c>
      <c r="W166" s="79">
        <f t="shared" ca="1" si="119"/>
        <v>3572.6591341851699</v>
      </c>
      <c r="X166" s="80">
        <f t="shared" ca="1" si="120"/>
        <v>-18.535719463915616</v>
      </c>
      <c r="Y166" s="80">
        <f t="shared" ca="1" si="133"/>
        <v>-167.52415139379201</v>
      </c>
      <c r="Z166" s="80">
        <f t="shared" ca="1" si="121"/>
        <v>0</v>
      </c>
      <c r="AA166" s="80">
        <f t="shared" ca="1" si="134"/>
        <v>0</v>
      </c>
      <c r="AB166" s="81">
        <f t="shared" ca="1" si="122"/>
        <v>-1676.1028980428709</v>
      </c>
      <c r="AC166" s="79">
        <f t="shared" ca="1" si="123"/>
        <v>403768.45971038542</v>
      </c>
      <c r="AD166" s="35"/>
      <c r="AE166" s="55">
        <f t="shared" ca="1" si="142"/>
        <v>8.2506710193297472E-4</v>
      </c>
      <c r="AF166" s="78">
        <f t="shared" ca="1" si="143"/>
        <v>0.92678597319578071</v>
      </c>
      <c r="AG166" s="21"/>
      <c r="AH166" s="21"/>
      <c r="AK166" s="66"/>
      <c r="AL166" s="66"/>
      <c r="AM166" s="66"/>
      <c r="AN166" s="66"/>
      <c r="AR166" s="69">
        <f t="shared" si="111"/>
        <v>14</v>
      </c>
      <c r="AS166" s="70">
        <f t="shared" si="144"/>
        <v>163</v>
      </c>
      <c r="AT166" s="71">
        <f t="shared" ca="1" si="112"/>
        <v>0.24222807197732546</v>
      </c>
      <c r="AU166" s="72">
        <f t="shared" ca="1" si="135"/>
        <v>8.8859305371316033E-3</v>
      </c>
      <c r="AV166" s="73">
        <f t="shared" ca="1" si="113"/>
        <v>1.0088859305371316</v>
      </c>
      <c r="AW166" s="74">
        <f ca="1">PRODUCT(AV$4:AV166)</f>
        <v>4.0780612143286614</v>
      </c>
      <c r="AY166" s="75">
        <f t="shared" si="145"/>
        <v>163</v>
      </c>
      <c r="AZ166" s="76">
        <f t="shared" ca="1" si="151"/>
        <v>0</v>
      </c>
      <c r="BA166" s="76">
        <f t="shared" ca="1" si="151"/>
        <v>0</v>
      </c>
      <c r="BB166" s="76">
        <f t="shared" ca="1" si="151"/>
        <v>0</v>
      </c>
      <c r="BC166" s="76">
        <f t="shared" ca="1" si="151"/>
        <v>0</v>
      </c>
      <c r="BD166" s="76">
        <f t="shared" ca="1" si="151"/>
        <v>0</v>
      </c>
      <c r="BE166" s="76">
        <f t="shared" ca="1" si="151"/>
        <v>0</v>
      </c>
      <c r="BF166" s="76">
        <f t="shared" ca="1" si="151"/>
        <v>0</v>
      </c>
      <c r="BG166" s="76">
        <f t="shared" ca="1" si="151"/>
        <v>0</v>
      </c>
      <c r="BH166" s="76">
        <f t="shared" ca="1" si="151"/>
        <v>0</v>
      </c>
      <c r="BI166" s="76">
        <f t="shared" ca="1" si="151"/>
        <v>0</v>
      </c>
      <c r="BJ166" s="76">
        <f t="shared" ca="1" si="151"/>
        <v>0</v>
      </c>
      <c r="BK166" s="76">
        <f t="shared" ca="1" si="151"/>
        <v>0</v>
      </c>
      <c r="BL166" s="76">
        <f t="shared" ca="1" si="114"/>
        <v>-1</v>
      </c>
      <c r="BM166" s="77">
        <f t="shared" ca="1" si="115"/>
        <v>0</v>
      </c>
      <c r="BN166" s="21"/>
      <c r="BO166" s="70">
        <f t="shared" si="146"/>
        <v>163</v>
      </c>
      <c r="BP166" s="171">
        <f t="shared" ca="1" si="147"/>
        <v>0.11199999999999999</v>
      </c>
      <c r="BQ166" s="172">
        <f t="shared" ca="1" si="136"/>
        <v>8.8859305371316033E-3</v>
      </c>
      <c r="BR166" s="172">
        <f t="shared" ca="1" si="149"/>
        <v>0.24521456335339067</v>
      </c>
    </row>
    <row r="167" spans="5:70">
      <c r="E167">
        <f t="shared" si="137"/>
        <v>164</v>
      </c>
      <c r="F167" s="64">
        <f t="shared" si="138"/>
        <v>53.583333333333719</v>
      </c>
      <c r="G167" s="55">
        <f t="shared" si="124"/>
        <v>8.2506710193297472E-4</v>
      </c>
      <c r="H167" s="78">
        <f t="shared" si="148"/>
        <v>0.92626449910915476</v>
      </c>
      <c r="I167" s="79">
        <f t="shared" ca="1" si="125"/>
        <v>403458.41708799131</v>
      </c>
      <c r="J167" s="79">
        <f t="shared" ca="1" si="126"/>
        <v>3585.1034688649611</v>
      </c>
      <c r="K167" s="80">
        <f t="shared" ca="1" si="127"/>
        <v>-18.525289982183097</v>
      </c>
      <c r="L167" s="80">
        <f t="shared" ca="1" si="128"/>
        <v>-168.10767378666307</v>
      </c>
      <c r="M167" s="80">
        <f t="shared" ca="1" si="129"/>
        <v>0</v>
      </c>
      <c r="N167" s="80">
        <f t="shared" ca="1" si="130"/>
        <v>0</v>
      </c>
      <c r="O167" s="81">
        <f t="shared" ca="1" si="117"/>
        <v>-1674.7200006822413</v>
      </c>
      <c r="P167" s="79">
        <f t="shared" ca="1" si="118"/>
        <v>405182.16759240523</v>
      </c>
      <c r="Q167" s="35"/>
      <c r="R167">
        <f t="shared" ca="1" si="131"/>
        <v>164</v>
      </c>
      <c r="S167" s="78">
        <f t="shared" ca="1" si="139"/>
        <v>53.583333333333719</v>
      </c>
      <c r="T167" s="55">
        <f t="shared" ca="1" si="132"/>
        <v>8.2506710193297472E-4</v>
      </c>
      <c r="U167" s="78">
        <f t="shared" ca="1" si="140"/>
        <v>0.92602131257876397</v>
      </c>
      <c r="V167" s="79">
        <f t="shared" ca="1" si="141"/>
        <v>403435.32363748021</v>
      </c>
      <c r="W167" s="79">
        <f t="shared" ca="1" si="119"/>
        <v>3584.8982620678566</v>
      </c>
      <c r="X167" s="80">
        <f t="shared" ca="1" si="120"/>
        <v>-18.52042625157528</v>
      </c>
      <c r="Y167" s="80">
        <f t="shared" ca="1" si="133"/>
        <v>-168.09805151561676</v>
      </c>
      <c r="Z167" s="80">
        <f t="shared" ca="1" si="121"/>
        <v>0</v>
      </c>
      <c r="AA167" s="80">
        <f t="shared" ca="1" si="134"/>
        <v>0</v>
      </c>
      <c r="AB167" s="81">
        <f t="shared" ca="1" si="122"/>
        <v>-1674.7200006822413</v>
      </c>
      <c r="AC167" s="79">
        <f t="shared" ca="1" si="123"/>
        <v>405158.88342109864</v>
      </c>
      <c r="AD167" s="35"/>
      <c r="AE167" s="55">
        <f t="shared" ca="1" si="142"/>
        <v>8.2506710193297472E-4</v>
      </c>
      <c r="AF167" s="78">
        <f t="shared" ca="1" si="143"/>
        <v>0.92602131257876397</v>
      </c>
      <c r="AG167" s="21"/>
      <c r="AH167" s="21"/>
      <c r="AK167" s="66"/>
      <c r="AL167" s="66"/>
      <c r="AM167" s="66"/>
      <c r="AN167" s="66"/>
      <c r="AR167" s="69">
        <f t="shared" si="111"/>
        <v>14</v>
      </c>
      <c r="AS167" s="70">
        <f t="shared" si="144"/>
        <v>164</v>
      </c>
      <c r="AT167" s="71">
        <f t="shared" ca="1" si="112"/>
        <v>0.24007565015559162</v>
      </c>
      <c r="AU167" s="72">
        <f t="shared" ca="1" si="135"/>
        <v>8.8859305371316033E-3</v>
      </c>
      <c r="AV167" s="73">
        <f t="shared" ca="1" si="113"/>
        <v>1.0088859305371316</v>
      </c>
      <c r="AW167" s="74">
        <f ca="1">PRODUCT(AV$4:AV167)</f>
        <v>4.1142985830053567</v>
      </c>
      <c r="AY167" s="75">
        <f t="shared" si="145"/>
        <v>164</v>
      </c>
      <c r="AZ167" s="76">
        <f t="shared" ca="1" si="151"/>
        <v>0</v>
      </c>
      <c r="BA167" s="76">
        <f t="shared" ca="1" si="151"/>
        <v>0</v>
      </c>
      <c r="BB167" s="76">
        <f t="shared" ca="1" si="151"/>
        <v>0</v>
      </c>
      <c r="BC167" s="76">
        <f t="shared" ca="1" si="151"/>
        <v>0</v>
      </c>
      <c r="BD167" s="76">
        <f t="shared" ca="1" si="151"/>
        <v>0</v>
      </c>
      <c r="BE167" s="76">
        <f t="shared" ca="1" si="151"/>
        <v>0</v>
      </c>
      <c r="BF167" s="76">
        <f t="shared" ca="1" si="151"/>
        <v>0</v>
      </c>
      <c r="BG167" s="76">
        <f t="shared" ca="1" si="151"/>
        <v>0</v>
      </c>
      <c r="BH167" s="76">
        <f t="shared" ca="1" si="151"/>
        <v>0</v>
      </c>
      <c r="BI167" s="76">
        <f t="shared" ca="1" si="151"/>
        <v>0</v>
      </c>
      <c r="BJ167" s="76">
        <f t="shared" ca="1" si="151"/>
        <v>0</v>
      </c>
      <c r="BK167" s="76">
        <f t="shared" ca="1" si="151"/>
        <v>0</v>
      </c>
      <c r="BL167" s="76">
        <f t="shared" ca="1" si="114"/>
        <v>-1</v>
      </c>
      <c r="BM167" s="77">
        <f t="shared" ca="1" si="115"/>
        <v>0</v>
      </c>
      <c r="BN167" s="21"/>
      <c r="BO167" s="70">
        <f t="shared" si="146"/>
        <v>164</v>
      </c>
      <c r="BP167" s="171">
        <f t="shared" ca="1" si="147"/>
        <v>0.11199999999999999</v>
      </c>
      <c r="BQ167" s="172">
        <f t="shared" ca="1" si="136"/>
        <v>8.8859305371316033E-3</v>
      </c>
      <c r="BR167" s="172">
        <f t="shared" ca="1" si="149"/>
        <v>0.24305479532541233</v>
      </c>
    </row>
    <row r="168" spans="5:70">
      <c r="E168">
        <f t="shared" si="137"/>
        <v>165</v>
      </c>
      <c r="F168" s="64">
        <f t="shared" si="138"/>
        <v>53.666666666667055</v>
      </c>
      <c r="G168" s="55">
        <f t="shared" si="124"/>
        <v>8.2506710193297472E-4</v>
      </c>
      <c r="H168" s="78">
        <f t="shared" si="148"/>
        <v>0.92550026874325142</v>
      </c>
      <c r="I168" s="79">
        <f t="shared" ca="1" si="125"/>
        <v>404847.86511563486</v>
      </c>
      <c r="J168" s="79">
        <f t="shared" ca="1" si="126"/>
        <v>3597.450007523556</v>
      </c>
      <c r="K168" s="80">
        <f t="shared" ca="1" si="127"/>
        <v>-18.510005374865028</v>
      </c>
      <c r="L168" s="80">
        <f t="shared" ca="1" si="128"/>
        <v>-168.68661046484786</v>
      </c>
      <c r="M168" s="80">
        <f t="shared" ca="1" si="129"/>
        <v>0</v>
      </c>
      <c r="N168" s="80">
        <f t="shared" ca="1" si="130"/>
        <v>0</v>
      </c>
      <c r="O168" s="81">
        <f t="shared" ca="1" si="117"/>
        <v>-1673.3382443047292</v>
      </c>
      <c r="P168" s="79">
        <f t="shared" ca="1" si="118"/>
        <v>406584.78026301408</v>
      </c>
      <c r="Q168" s="35"/>
      <c r="R168">
        <f t="shared" ca="1" si="131"/>
        <v>165</v>
      </c>
      <c r="S168" s="78">
        <f t="shared" ca="1" si="139"/>
        <v>53.666666666667055</v>
      </c>
      <c r="T168" s="55">
        <f t="shared" ca="1" si="132"/>
        <v>8.2506710193297472E-4</v>
      </c>
      <c r="U168" s="78">
        <f t="shared" ca="1" si="140"/>
        <v>0.92525728285806641</v>
      </c>
      <c r="V168" s="79">
        <f t="shared" ca="1" si="141"/>
        <v>404824.60015533201</v>
      </c>
      <c r="W168" s="79">
        <f t="shared" ca="1" si="119"/>
        <v>3597.2432767023561</v>
      </c>
      <c r="X168" s="80">
        <f t="shared" ca="1" si="120"/>
        <v>-18.505145657161329</v>
      </c>
      <c r="Y168" s="80">
        <f t="shared" ca="1" si="133"/>
        <v>-168.67691673138836</v>
      </c>
      <c r="Z168" s="80">
        <f t="shared" ca="1" si="121"/>
        <v>0</v>
      </c>
      <c r="AA168" s="80">
        <f t="shared" ca="1" si="134"/>
        <v>0</v>
      </c>
      <c r="AB168" s="81">
        <f t="shared" ca="1" si="122"/>
        <v>-1673.3382443047292</v>
      </c>
      <c r="AC168" s="79">
        <f t="shared" ca="1" si="123"/>
        <v>406561.32312534109</v>
      </c>
      <c r="AD168" s="35"/>
      <c r="AE168" s="55">
        <f t="shared" ca="1" si="142"/>
        <v>8.2506710193297472E-4</v>
      </c>
      <c r="AF168" s="78">
        <f t="shared" ca="1" si="143"/>
        <v>0.92525728285806641</v>
      </c>
      <c r="AG168" s="21"/>
      <c r="AH168" s="21"/>
      <c r="AK168" s="66"/>
      <c r="AL168" s="66"/>
      <c r="AM168" s="66"/>
      <c r="AN168" s="66"/>
      <c r="AR168" s="69">
        <f t="shared" si="111"/>
        <v>14</v>
      </c>
      <c r="AS168" s="70">
        <f t="shared" si="144"/>
        <v>165</v>
      </c>
      <c r="AT168" s="71">
        <f t="shared" ca="1" si="112"/>
        <v>0.23794235460465232</v>
      </c>
      <c r="AU168" s="72">
        <f t="shared" ca="1" si="135"/>
        <v>8.8859305371316033E-3</v>
      </c>
      <c r="AV168" s="73">
        <f t="shared" ca="1" si="113"/>
        <v>1.0088859305371316</v>
      </c>
      <c r="AW168" s="74">
        <f ca="1">PRODUCT(AV$4:AV168)</f>
        <v>4.1508579544229613</v>
      </c>
      <c r="AY168" s="75">
        <f t="shared" si="145"/>
        <v>165</v>
      </c>
      <c r="AZ168" s="76">
        <f t="shared" ca="1" si="151"/>
        <v>0</v>
      </c>
      <c r="BA168" s="76">
        <f t="shared" ca="1" si="151"/>
        <v>0</v>
      </c>
      <c r="BB168" s="76">
        <f t="shared" ca="1" si="151"/>
        <v>0</v>
      </c>
      <c r="BC168" s="76">
        <f t="shared" ca="1" si="151"/>
        <v>0</v>
      </c>
      <c r="BD168" s="76">
        <f t="shared" ca="1" si="151"/>
        <v>0</v>
      </c>
      <c r="BE168" s="76">
        <f t="shared" ca="1" si="151"/>
        <v>0</v>
      </c>
      <c r="BF168" s="76">
        <f t="shared" ca="1" si="151"/>
        <v>0</v>
      </c>
      <c r="BG168" s="76">
        <f t="shared" ca="1" si="151"/>
        <v>0</v>
      </c>
      <c r="BH168" s="76">
        <f t="shared" ca="1" si="151"/>
        <v>0</v>
      </c>
      <c r="BI168" s="76">
        <f t="shared" ca="1" si="151"/>
        <v>0</v>
      </c>
      <c r="BJ168" s="76">
        <f t="shared" ca="1" si="151"/>
        <v>0</v>
      </c>
      <c r="BK168" s="76">
        <f t="shared" ca="1" si="151"/>
        <v>0</v>
      </c>
      <c r="BL168" s="76">
        <f t="shared" ca="1" si="114"/>
        <v>-1</v>
      </c>
      <c r="BM168" s="77">
        <f t="shared" ca="1" si="115"/>
        <v>0</v>
      </c>
      <c r="BN168" s="21"/>
      <c r="BO168" s="70">
        <f t="shared" si="146"/>
        <v>165</v>
      </c>
      <c r="BP168" s="171">
        <f t="shared" ca="1" si="147"/>
        <v>0.11199999999999999</v>
      </c>
      <c r="BQ168" s="172">
        <f t="shared" ca="1" si="136"/>
        <v>8.8859305371316033E-3</v>
      </c>
      <c r="BR168" s="172">
        <f t="shared" ca="1" si="149"/>
        <v>0.24091404981335182</v>
      </c>
    </row>
    <row r="169" spans="5:70">
      <c r="E169">
        <f t="shared" si="137"/>
        <v>166</v>
      </c>
      <c r="F169" s="64">
        <f t="shared" si="138"/>
        <v>53.750000000000391</v>
      </c>
      <c r="G169" s="55">
        <f t="shared" si="124"/>
        <v>8.2506710193297472E-4</v>
      </c>
      <c r="H169" s="78">
        <f t="shared" si="148"/>
        <v>0.92473666891868123</v>
      </c>
      <c r="I169" s="79">
        <f t="shared" ca="1" si="125"/>
        <v>406249.32053667243</v>
      </c>
      <c r="J169" s="79">
        <f t="shared" ca="1" si="126"/>
        <v>3609.9032430457823</v>
      </c>
      <c r="K169" s="80">
        <f t="shared" ca="1" si="127"/>
        <v>-18.494733378373624</v>
      </c>
      <c r="L169" s="80">
        <f t="shared" ca="1" si="128"/>
        <v>-169.27055022361353</v>
      </c>
      <c r="M169" s="80">
        <f t="shared" ca="1" si="129"/>
        <v>0</v>
      </c>
      <c r="N169" s="80">
        <f t="shared" ca="1" si="130"/>
        <v>0</v>
      </c>
      <c r="O169" s="81">
        <f t="shared" ca="1" si="117"/>
        <v>-1671.9576279689472</v>
      </c>
      <c r="P169" s="79">
        <f t="shared" ca="1" si="118"/>
        <v>407999.50086814736</v>
      </c>
      <c r="Q169" s="35"/>
      <c r="R169">
        <f t="shared" ca="1" si="131"/>
        <v>166</v>
      </c>
      <c r="S169" s="78">
        <f t="shared" ca="1" si="139"/>
        <v>53.750000000000391</v>
      </c>
      <c r="T169" s="55">
        <f t="shared" ca="1" si="132"/>
        <v>8.2506710193297472E-4</v>
      </c>
      <c r="U169" s="78">
        <f t="shared" ca="1" si="140"/>
        <v>0.92449388351315631</v>
      </c>
      <c r="V169" s="79">
        <f t="shared" ca="1" si="141"/>
        <v>406225.88275271206</v>
      </c>
      <c r="W169" s="79">
        <f t="shared" ca="1" si="119"/>
        <v>3609.6949765255663</v>
      </c>
      <c r="X169" s="80">
        <f t="shared" ca="1" si="120"/>
        <v>-18.489877670263127</v>
      </c>
      <c r="Y169" s="80">
        <f t="shared" ca="1" si="133"/>
        <v>-169.26078448029671</v>
      </c>
      <c r="Z169" s="80">
        <f t="shared" ca="1" si="121"/>
        <v>0</v>
      </c>
      <c r="AA169" s="80">
        <f t="shared" ca="1" si="134"/>
        <v>0</v>
      </c>
      <c r="AB169" s="81">
        <f t="shared" ca="1" si="122"/>
        <v>-1671.9576279689472</v>
      </c>
      <c r="AC169" s="79">
        <f t="shared" ca="1" si="123"/>
        <v>407975.86943911813</v>
      </c>
      <c r="AD169" s="35"/>
      <c r="AE169" s="55">
        <f t="shared" ca="1" si="142"/>
        <v>8.2506710193297472E-4</v>
      </c>
      <c r="AF169" s="78">
        <f t="shared" ca="1" si="143"/>
        <v>0.92449388351315631</v>
      </c>
      <c r="AG169" s="21"/>
      <c r="AH169" s="21"/>
      <c r="AK169" s="66"/>
      <c r="AL169" s="66"/>
      <c r="AM169" s="66"/>
      <c r="AN169" s="66"/>
      <c r="AR169" s="69">
        <f t="shared" si="111"/>
        <v>14</v>
      </c>
      <c r="AS169" s="70">
        <f t="shared" si="144"/>
        <v>166</v>
      </c>
      <c r="AT169" s="71">
        <f t="shared" ca="1" si="112"/>
        <v>0.23582801536979384</v>
      </c>
      <c r="AU169" s="72">
        <f t="shared" ca="1" si="135"/>
        <v>8.8859305371316033E-3</v>
      </c>
      <c r="AV169" s="73">
        <f t="shared" ca="1" si="113"/>
        <v>1.0088859305371316</v>
      </c>
      <c r="AW169" s="74">
        <f ca="1">PRODUCT(AV$4:AV169)</f>
        <v>4.1877421898754639</v>
      </c>
      <c r="AY169" s="75">
        <f t="shared" si="145"/>
        <v>166</v>
      </c>
      <c r="AZ169" s="76">
        <f t="shared" ca="1" si="151"/>
        <v>0</v>
      </c>
      <c r="BA169" s="76">
        <f t="shared" ca="1" si="151"/>
        <v>0</v>
      </c>
      <c r="BB169" s="76">
        <f t="shared" ca="1" si="151"/>
        <v>0</v>
      </c>
      <c r="BC169" s="76">
        <f t="shared" ca="1" si="151"/>
        <v>0</v>
      </c>
      <c r="BD169" s="76">
        <f t="shared" ca="1" si="151"/>
        <v>0</v>
      </c>
      <c r="BE169" s="76">
        <f t="shared" ca="1" si="151"/>
        <v>0</v>
      </c>
      <c r="BF169" s="76">
        <f t="shared" ca="1" si="151"/>
        <v>0</v>
      </c>
      <c r="BG169" s="76">
        <f t="shared" ca="1" si="151"/>
        <v>0</v>
      </c>
      <c r="BH169" s="76">
        <f t="shared" ca="1" si="151"/>
        <v>0</v>
      </c>
      <c r="BI169" s="76">
        <f t="shared" ca="1" si="151"/>
        <v>0</v>
      </c>
      <c r="BJ169" s="76">
        <f t="shared" ca="1" si="151"/>
        <v>0</v>
      </c>
      <c r="BK169" s="76">
        <f t="shared" ca="1" si="151"/>
        <v>0</v>
      </c>
      <c r="BL169" s="76">
        <f t="shared" ca="1" si="114"/>
        <v>-1</v>
      </c>
      <c r="BM169" s="77">
        <f t="shared" ca="1" si="115"/>
        <v>0</v>
      </c>
      <c r="BN169" s="21"/>
      <c r="BO169" s="70">
        <f t="shared" si="146"/>
        <v>166</v>
      </c>
      <c r="BP169" s="171">
        <f t="shared" ca="1" si="147"/>
        <v>0.11199999999999999</v>
      </c>
      <c r="BQ169" s="172">
        <f t="shared" ca="1" si="136"/>
        <v>8.8859305371316033E-3</v>
      </c>
      <c r="BR169" s="172">
        <f t="shared" ca="1" si="149"/>
        <v>0.23879215927323816</v>
      </c>
    </row>
    <row r="170" spans="5:70">
      <c r="E170">
        <f t="shared" si="137"/>
        <v>167</v>
      </c>
      <c r="F170" s="64">
        <f t="shared" si="138"/>
        <v>53.833333333333727</v>
      </c>
      <c r="G170" s="55">
        <f t="shared" si="124"/>
        <v>8.2506710193297472E-4</v>
      </c>
      <c r="H170" s="78">
        <f t="shared" si="148"/>
        <v>0.92397369911520533</v>
      </c>
      <c r="I170" s="79">
        <f t="shared" ca="1" si="125"/>
        <v>407662.87390237598</v>
      </c>
      <c r="J170" s="79">
        <f t="shared" ca="1" si="126"/>
        <v>3622.4639800639529</v>
      </c>
      <c r="K170" s="80">
        <f t="shared" ca="1" si="127"/>
        <v>-18.479473982304107</v>
      </c>
      <c r="L170" s="80">
        <f t="shared" ca="1" si="128"/>
        <v>-169.85953079265667</v>
      </c>
      <c r="M170" s="80">
        <f t="shared" ca="1" si="129"/>
        <v>0</v>
      </c>
      <c r="N170" s="80">
        <f t="shared" ca="1" si="130"/>
        <v>0</v>
      </c>
      <c r="O170" s="81">
        <f t="shared" ca="1" si="117"/>
        <v>-1670.5781507342842</v>
      </c>
      <c r="P170" s="79">
        <f t="shared" ca="1" si="118"/>
        <v>409426.42072693072</v>
      </c>
      <c r="Q170" s="35"/>
      <c r="R170">
        <f t="shared" ca="1" si="131"/>
        <v>167</v>
      </c>
      <c r="S170" s="78">
        <f t="shared" ca="1" si="139"/>
        <v>53.833333333333727</v>
      </c>
      <c r="T170" s="55">
        <f t="shared" ca="1" si="132"/>
        <v>8.2506710193297472E-4</v>
      </c>
      <c r="U170" s="78">
        <f t="shared" ca="1" si="140"/>
        <v>0.92373111402393138</v>
      </c>
      <c r="V170" s="79">
        <f t="shared" ca="1" si="141"/>
        <v>407639.26197086141</v>
      </c>
      <c r="W170" s="79">
        <f t="shared" ca="1" si="119"/>
        <v>3622.2541660806669</v>
      </c>
      <c r="X170" s="80">
        <f t="shared" ca="1" si="120"/>
        <v>-18.474622280478627</v>
      </c>
      <c r="Y170" s="80">
        <f t="shared" ca="1" si="133"/>
        <v>-169.84969248785893</v>
      </c>
      <c r="Z170" s="80">
        <f t="shared" ca="1" si="121"/>
        <v>0</v>
      </c>
      <c r="AA170" s="80">
        <f t="shared" ca="1" si="134"/>
        <v>0</v>
      </c>
      <c r="AB170" s="81">
        <f t="shared" ca="1" si="122"/>
        <v>-1670.5781507342842</v>
      </c>
      <c r="AC170" s="79">
        <f t="shared" ca="1" si="123"/>
        <v>409402.61367143947</v>
      </c>
      <c r="AD170" s="35"/>
      <c r="AE170" s="55">
        <f t="shared" ca="1" si="142"/>
        <v>8.2506710193297472E-4</v>
      </c>
      <c r="AF170" s="78">
        <f t="shared" ca="1" si="143"/>
        <v>0.92373111402393138</v>
      </c>
      <c r="AG170" s="21"/>
      <c r="AH170" s="21"/>
      <c r="AK170" s="66"/>
      <c r="AL170" s="66"/>
      <c r="AM170" s="66"/>
      <c r="AN170" s="66"/>
      <c r="AR170" s="69">
        <f t="shared" si="111"/>
        <v>14</v>
      </c>
      <c r="AS170" s="70">
        <f t="shared" si="144"/>
        <v>167</v>
      </c>
      <c r="AT170" s="71">
        <f t="shared" ca="1" si="112"/>
        <v>0.23373246400650824</v>
      </c>
      <c r="AU170" s="72">
        <f t="shared" ca="1" si="135"/>
        <v>8.8859305371316033E-3</v>
      </c>
      <c r="AV170" s="73">
        <f t="shared" ca="1" si="113"/>
        <v>1.0088859305371316</v>
      </c>
      <c r="AW170" s="74">
        <f ca="1">PRODUCT(AV$4:AV170)</f>
        <v>4.2249541760821128</v>
      </c>
      <c r="AY170" s="75">
        <f t="shared" si="145"/>
        <v>167</v>
      </c>
      <c r="AZ170" s="76">
        <f t="shared" ca="1" si="151"/>
        <v>0</v>
      </c>
      <c r="BA170" s="76">
        <f t="shared" ca="1" si="151"/>
        <v>0</v>
      </c>
      <c r="BB170" s="76">
        <f t="shared" ca="1" si="151"/>
        <v>0</v>
      </c>
      <c r="BC170" s="76">
        <f t="shared" ca="1" si="151"/>
        <v>0</v>
      </c>
      <c r="BD170" s="76">
        <f t="shared" ca="1" si="151"/>
        <v>0</v>
      </c>
      <c r="BE170" s="76">
        <f t="shared" ca="1" si="151"/>
        <v>0</v>
      </c>
      <c r="BF170" s="76">
        <f t="shared" ca="1" si="151"/>
        <v>0</v>
      </c>
      <c r="BG170" s="76">
        <f t="shared" ca="1" si="151"/>
        <v>0</v>
      </c>
      <c r="BH170" s="76">
        <f t="shared" ca="1" si="151"/>
        <v>0</v>
      </c>
      <c r="BI170" s="76">
        <f t="shared" ca="1" si="151"/>
        <v>0</v>
      </c>
      <c r="BJ170" s="76">
        <f t="shared" ca="1" si="151"/>
        <v>0</v>
      </c>
      <c r="BK170" s="76">
        <f t="shared" ca="1" si="151"/>
        <v>0</v>
      </c>
      <c r="BL170" s="76">
        <f t="shared" ca="1" si="114"/>
        <v>-1</v>
      </c>
      <c r="BM170" s="77">
        <f t="shared" ca="1" si="115"/>
        <v>0</v>
      </c>
      <c r="BN170" s="21"/>
      <c r="BO170" s="70">
        <f t="shared" si="146"/>
        <v>167</v>
      </c>
      <c r="BP170" s="171">
        <f t="shared" ca="1" si="147"/>
        <v>0.11199999999999999</v>
      </c>
      <c r="BQ170" s="172">
        <f t="shared" ca="1" si="136"/>
        <v>8.8859305371316033E-3</v>
      </c>
      <c r="BR170" s="172">
        <f t="shared" ca="1" si="149"/>
        <v>0.23668895763677172</v>
      </c>
    </row>
    <row r="171" spans="5:70">
      <c r="E171">
        <f t="shared" si="137"/>
        <v>168</v>
      </c>
      <c r="F171" s="64">
        <f t="shared" si="138"/>
        <v>53.916666666667062</v>
      </c>
      <c r="G171" s="55">
        <f t="shared" si="124"/>
        <v>8.2506710193297472E-4</v>
      </c>
      <c r="H171" s="78">
        <f t="shared" si="148"/>
        <v>0.92321135881301408</v>
      </c>
      <c r="I171" s="79">
        <f t="shared" ca="1" si="125"/>
        <v>409088.61645652674</v>
      </c>
      <c r="J171" s="79">
        <f t="shared" ca="1" si="126"/>
        <v>3635.1330293639689</v>
      </c>
      <c r="K171" s="80">
        <f t="shared" ca="1" si="127"/>
        <v>-18.46422717626028</v>
      </c>
      <c r="L171" s="80">
        <f t="shared" ca="1" si="128"/>
        <v>-170.45359019021947</v>
      </c>
      <c r="M171" s="80">
        <f t="shared" ca="1" si="129"/>
        <v>0</v>
      </c>
      <c r="N171" s="80">
        <f t="shared" ca="1" si="130"/>
        <v>0</v>
      </c>
      <c r="O171" s="81">
        <f t="shared" ca="1" si="117"/>
        <v>-1669.199811660905</v>
      </c>
      <c r="P171" s="79">
        <f t="shared" ca="1" si="118"/>
        <v>410865.63185686333</v>
      </c>
      <c r="Q171" s="35"/>
      <c r="R171">
        <f t="shared" ca="1" si="131"/>
        <v>168</v>
      </c>
      <c r="S171" s="78">
        <f t="shared" ca="1" si="139"/>
        <v>53.916666666667062</v>
      </c>
      <c r="T171" s="55">
        <f t="shared" ca="1" si="132"/>
        <v>8.2506710193297472E-4</v>
      </c>
      <c r="U171" s="78">
        <f t="shared" ca="1" si="140"/>
        <v>0.9229689738707183</v>
      </c>
      <c r="V171" s="79">
        <f t="shared" ca="1" si="141"/>
        <v>409064.82904345379</v>
      </c>
      <c r="W171" s="79">
        <f t="shared" ca="1" si="119"/>
        <v>3634.9216560637446</v>
      </c>
      <c r="X171" s="80">
        <f t="shared" ca="1" si="120"/>
        <v>-18.459379477414366</v>
      </c>
      <c r="Y171" s="80">
        <f t="shared" ca="1" si="133"/>
        <v>-170.44367876810577</v>
      </c>
      <c r="Z171" s="80">
        <f t="shared" ca="1" si="121"/>
        <v>0</v>
      </c>
      <c r="AA171" s="80">
        <f t="shared" ca="1" si="134"/>
        <v>0</v>
      </c>
      <c r="AB171" s="81">
        <f t="shared" ca="1" si="122"/>
        <v>-1669.199811660905</v>
      </c>
      <c r="AC171" s="79">
        <f t="shared" ca="1" si="123"/>
        <v>410841.64782961109</v>
      </c>
      <c r="AD171" s="35"/>
      <c r="AE171" s="55">
        <f t="shared" ca="1" si="142"/>
        <v>8.2506710193297472E-4</v>
      </c>
      <c r="AF171" s="78">
        <f t="shared" ca="1" si="143"/>
        <v>0.9229689738707183</v>
      </c>
      <c r="AG171" s="21"/>
      <c r="AH171" s="21"/>
      <c r="AK171" s="66"/>
      <c r="AL171" s="66"/>
      <c r="AM171" s="66"/>
      <c r="AN171" s="66"/>
      <c r="AR171" s="69">
        <f t="shared" si="111"/>
        <v>14</v>
      </c>
      <c r="AS171" s="70">
        <f t="shared" si="144"/>
        <v>168</v>
      </c>
      <c r="AT171" s="71">
        <f t="shared" ca="1" si="112"/>
        <v>0.2316555335670738</v>
      </c>
      <c r="AU171" s="72">
        <f t="shared" ca="1" si="135"/>
        <v>8.8859305371316033E-3</v>
      </c>
      <c r="AV171" s="73">
        <f t="shared" ca="1" si="113"/>
        <v>1.0088859305371316</v>
      </c>
      <c r="AW171" s="74">
        <f ca="1">PRODUCT(AV$4:AV171)</f>
        <v>4.2624968254133426</v>
      </c>
      <c r="AY171" s="75">
        <f t="shared" si="145"/>
        <v>168</v>
      </c>
      <c r="AZ171" s="76">
        <f t="shared" ca="1" si="151"/>
        <v>0</v>
      </c>
      <c r="BA171" s="76">
        <f t="shared" ca="1" si="151"/>
        <v>0</v>
      </c>
      <c r="BB171" s="76">
        <f t="shared" ca="1" si="151"/>
        <v>0</v>
      </c>
      <c r="BC171" s="76">
        <f t="shared" ca="1" si="151"/>
        <v>0</v>
      </c>
      <c r="BD171" s="76">
        <f t="shared" ca="1" si="151"/>
        <v>0</v>
      </c>
      <c r="BE171" s="76">
        <f t="shared" ca="1" si="151"/>
        <v>0</v>
      </c>
      <c r="BF171" s="76">
        <f t="shared" ca="1" si="151"/>
        <v>0</v>
      </c>
      <c r="BG171" s="76">
        <f t="shared" ca="1" si="151"/>
        <v>0</v>
      </c>
      <c r="BH171" s="76">
        <f t="shared" ca="1" si="151"/>
        <v>0</v>
      </c>
      <c r="BI171" s="76">
        <f t="shared" ca="1" si="151"/>
        <v>0</v>
      </c>
      <c r="BJ171" s="76">
        <f t="shared" ca="1" si="151"/>
        <v>0</v>
      </c>
      <c r="BK171" s="76">
        <f t="shared" ca="1" si="151"/>
        <v>0</v>
      </c>
      <c r="BL171" s="76">
        <f t="shared" ca="1" si="114"/>
        <v>-1</v>
      </c>
      <c r="BM171" s="77">
        <f t="shared" ca="1" si="115"/>
        <v>0</v>
      </c>
      <c r="BN171" s="21"/>
      <c r="BO171" s="70">
        <f t="shared" si="146"/>
        <v>168</v>
      </c>
      <c r="BP171" s="171">
        <f t="shared" ca="1" si="147"/>
        <v>0.11199999999999999</v>
      </c>
      <c r="BQ171" s="172">
        <f t="shared" ca="1" si="136"/>
        <v>8.8859305371316033E-3</v>
      </c>
      <c r="BR171" s="172">
        <f t="shared" ca="1" si="149"/>
        <v>0.23460428029832703</v>
      </c>
    </row>
    <row r="172" spans="5:70">
      <c r="E172">
        <f t="shared" si="137"/>
        <v>169</v>
      </c>
      <c r="F172" s="64">
        <f t="shared" si="138"/>
        <v>54.000000000000398</v>
      </c>
      <c r="G172" s="55">
        <f t="shared" si="124"/>
        <v>8.2506710193297472E-4</v>
      </c>
      <c r="H172" s="78">
        <f t="shared" si="148"/>
        <v>0.92244964749272662</v>
      </c>
      <c r="I172" s="79">
        <f t="shared" ca="1" si="125"/>
        <v>410526.6401407033</v>
      </c>
      <c r="J172" s="79">
        <f t="shared" ca="1" si="126"/>
        <v>3647.9112079323122</v>
      </c>
      <c r="K172" s="80">
        <f t="shared" ca="1" si="127"/>
        <v>-18.448992949854532</v>
      </c>
      <c r="L172" s="80">
        <f t="shared" ca="1" si="128"/>
        <v>-171.05276672529305</v>
      </c>
      <c r="M172" s="80">
        <f t="shared" ca="1" si="129"/>
        <v>-3078.9498010552747</v>
      </c>
      <c r="N172" s="80">
        <f t="shared" ca="1" si="130"/>
        <v>0</v>
      </c>
      <c r="O172" s="81">
        <f t="shared" ca="1" si="117"/>
        <v>-1667.8226098097512</v>
      </c>
      <c r="P172" s="79">
        <f t="shared" ca="1" si="118"/>
        <v>409238.27717809548</v>
      </c>
      <c r="Q172" s="35"/>
      <c r="R172">
        <f t="shared" ca="1" si="131"/>
        <v>169</v>
      </c>
      <c r="S172" s="78">
        <f t="shared" ca="1" si="139"/>
        <v>54.000000000000398</v>
      </c>
      <c r="T172" s="55">
        <f t="shared" ca="1" si="132"/>
        <v>8.2506710193297472E-4</v>
      </c>
      <c r="U172" s="78">
        <f t="shared" ca="1" si="140"/>
        <v>0.92220746253427277</v>
      </c>
      <c r="V172" s="79">
        <f t="shared" ca="1" si="141"/>
        <v>410502.67590188293</v>
      </c>
      <c r="W172" s="79">
        <f t="shared" ca="1" si="119"/>
        <v>3647.6982633707789</v>
      </c>
      <c r="X172" s="80">
        <f t="shared" ca="1" si="120"/>
        <v>-18.444149250685456</v>
      </c>
      <c r="Y172" s="80">
        <f t="shared" ca="1" si="133"/>
        <v>-171.04278162578456</v>
      </c>
      <c r="Z172" s="80">
        <f t="shared" ca="1" si="121"/>
        <v>-3078.770069264122</v>
      </c>
      <c r="AA172" s="80">
        <f t="shared" ca="1" si="134"/>
        <v>0</v>
      </c>
      <c r="AB172" s="81">
        <f t="shared" ca="1" si="122"/>
        <v>-1667.8226098097512</v>
      </c>
      <c r="AC172" s="79">
        <f t="shared" ca="1" si="123"/>
        <v>409214.29455530341</v>
      </c>
      <c r="AD172" s="35"/>
      <c r="AE172" s="55">
        <f t="shared" ca="1" si="142"/>
        <v>8.2506710193297472E-4</v>
      </c>
      <c r="AF172" s="78">
        <f t="shared" ca="1" si="143"/>
        <v>0.92220746253427277</v>
      </c>
      <c r="AG172" s="21"/>
      <c r="AH172" s="21"/>
      <c r="AK172" s="66"/>
      <c r="AL172" s="66"/>
      <c r="AM172" s="66"/>
      <c r="AN172" s="66"/>
      <c r="AR172" s="69">
        <f t="shared" si="111"/>
        <v>15</v>
      </c>
      <c r="AS172" s="70">
        <f t="shared" si="144"/>
        <v>169</v>
      </c>
      <c r="AT172" s="71">
        <f t="shared" ca="1" si="112"/>
        <v>0.22959705858725463</v>
      </c>
      <c r="AU172" s="72">
        <f t="shared" ca="1" si="135"/>
        <v>8.8859305371316033E-3</v>
      </c>
      <c r="AV172" s="73">
        <f t="shared" ca="1" si="113"/>
        <v>1.0088859305371316</v>
      </c>
      <c r="AW172" s="74">
        <f ca="1">PRODUCT(AV$4:AV172)</f>
        <v>4.30037307611871</v>
      </c>
      <c r="AY172" s="75">
        <f t="shared" si="145"/>
        <v>169</v>
      </c>
      <c r="AZ172" s="76">
        <f t="shared" ca="1" si="151"/>
        <v>0</v>
      </c>
      <c r="BA172" s="76">
        <f t="shared" ca="1" si="151"/>
        <v>0</v>
      </c>
      <c r="BB172" s="76">
        <f t="shared" ca="1" si="151"/>
        <v>0</v>
      </c>
      <c r="BC172" s="76">
        <f t="shared" ca="1" si="151"/>
        <v>0</v>
      </c>
      <c r="BD172" s="76">
        <f t="shared" ca="1" si="151"/>
        <v>0</v>
      </c>
      <c r="BE172" s="76">
        <f t="shared" ca="1" si="151"/>
        <v>0</v>
      </c>
      <c r="BF172" s="76">
        <f t="shared" ca="1" si="151"/>
        <v>0</v>
      </c>
      <c r="BG172" s="76">
        <f t="shared" ca="1" si="151"/>
        <v>0</v>
      </c>
      <c r="BH172" s="76">
        <f t="shared" ca="1" si="151"/>
        <v>0</v>
      </c>
      <c r="BI172" s="76">
        <f t="shared" ca="1" si="151"/>
        <v>0</v>
      </c>
      <c r="BJ172" s="76">
        <f t="shared" ca="1" si="151"/>
        <v>0</v>
      </c>
      <c r="BK172" s="76">
        <f t="shared" ca="1" si="151"/>
        <v>0</v>
      </c>
      <c r="BL172" s="76">
        <f t="shared" ca="1" si="114"/>
        <v>-1</v>
      </c>
      <c r="BM172" s="77">
        <f t="shared" ca="1" si="115"/>
        <v>0</v>
      </c>
      <c r="BN172" s="21"/>
      <c r="BO172" s="70">
        <f t="shared" si="146"/>
        <v>169</v>
      </c>
      <c r="BP172" s="171">
        <f t="shared" ca="1" si="147"/>
        <v>0.11199999999999999</v>
      </c>
      <c r="BQ172" s="172">
        <f t="shared" ca="1" si="136"/>
        <v>8.8859305371316033E-3</v>
      </c>
      <c r="BR172" s="172">
        <f t="shared" ca="1" si="149"/>
        <v>0.23253796410207003</v>
      </c>
    </row>
    <row r="173" spans="5:70">
      <c r="E173">
        <f t="shared" si="137"/>
        <v>170</v>
      </c>
      <c r="F173" s="64">
        <f t="shared" si="138"/>
        <v>54.083333333333734</v>
      </c>
      <c r="G173" s="55">
        <f t="shared" si="124"/>
        <v>8.2506710193297472E-4</v>
      </c>
      <c r="H173" s="78">
        <f t="shared" si="148"/>
        <v>0.92168856463539073</v>
      </c>
      <c r="I173" s="79">
        <f t="shared" ca="1" si="125"/>
        <v>408900.6281387441</v>
      </c>
      <c r="J173" s="79">
        <f t="shared" ca="1" si="126"/>
        <v>3633.4625782303601</v>
      </c>
      <c r="K173" s="80">
        <f t="shared" ca="1" si="127"/>
        <v>-18.433771292707814</v>
      </c>
      <c r="L173" s="80">
        <f t="shared" ca="1" si="128"/>
        <v>-170.37526172447673</v>
      </c>
      <c r="M173" s="80">
        <f t="shared" ca="1" si="129"/>
        <v>0</v>
      </c>
      <c r="N173" s="80">
        <f t="shared" ca="1" si="130"/>
        <v>0</v>
      </c>
      <c r="O173" s="81">
        <f t="shared" ca="1" si="117"/>
        <v>-1666.4465442425371</v>
      </c>
      <c r="P173" s="79">
        <f t="shared" ca="1" si="118"/>
        <v>410678.83513971476</v>
      </c>
      <c r="Q173" s="35"/>
      <c r="R173">
        <f t="shared" ca="1" si="131"/>
        <v>170</v>
      </c>
      <c r="S173" s="78">
        <f t="shared" ca="1" si="139"/>
        <v>54.083333333333734</v>
      </c>
      <c r="T173" s="55">
        <f t="shared" ca="1" si="132"/>
        <v>8.2506710193297472E-4</v>
      </c>
      <c r="U173" s="78">
        <f t="shared" ca="1" si="140"/>
        <v>0.92144657949577868</v>
      </c>
      <c r="V173" s="79">
        <f t="shared" ca="1" si="141"/>
        <v>408876.66530322511</v>
      </c>
      <c r="W173" s="79">
        <f t="shared" ca="1" si="119"/>
        <v>3633.2496461384658</v>
      </c>
      <c r="X173" s="80">
        <f t="shared" ca="1" si="120"/>
        <v>-18.428931589915575</v>
      </c>
      <c r="Y173" s="80">
        <f t="shared" ca="1" si="133"/>
        <v>-170.36527720967715</v>
      </c>
      <c r="Z173" s="80">
        <f t="shared" ca="1" si="121"/>
        <v>0</v>
      </c>
      <c r="AA173" s="80">
        <f t="shared" ca="1" si="134"/>
        <v>0</v>
      </c>
      <c r="AB173" s="81">
        <f t="shared" ca="1" si="122"/>
        <v>-1666.4465442425371</v>
      </c>
      <c r="AC173" s="79">
        <f t="shared" ca="1" si="123"/>
        <v>410654.6741963214</v>
      </c>
      <c r="AD173" s="35"/>
      <c r="AE173" s="55">
        <f t="shared" ca="1" si="142"/>
        <v>8.2506710193297472E-4</v>
      </c>
      <c r="AF173" s="78">
        <f t="shared" ca="1" si="143"/>
        <v>0.92144657949577868</v>
      </c>
      <c r="AG173" s="21"/>
      <c r="AH173" s="21"/>
      <c r="AK173" s="66"/>
      <c r="AL173" s="66"/>
      <c r="AM173" s="66"/>
      <c r="AN173" s="66"/>
      <c r="AR173" s="69">
        <f t="shared" si="111"/>
        <v>15</v>
      </c>
      <c r="AS173" s="70">
        <f t="shared" si="144"/>
        <v>170</v>
      </c>
      <c r="AT173" s="71">
        <f t="shared" ca="1" si="112"/>
        <v>0.22755687507311856</v>
      </c>
      <c r="AU173" s="72">
        <f t="shared" ca="1" si="135"/>
        <v>8.8859305371316033E-3</v>
      </c>
      <c r="AV173" s="73">
        <f t="shared" ca="1" si="113"/>
        <v>1.0088859305371316</v>
      </c>
      <c r="AW173" s="74">
        <f ca="1">PRODUCT(AV$4:AV173)</f>
        <v>4.3385858925568517</v>
      </c>
      <c r="AY173" s="75">
        <f t="shared" si="145"/>
        <v>170</v>
      </c>
      <c r="AZ173" s="76">
        <f t="shared" ca="1" si="151"/>
        <v>0</v>
      </c>
      <c r="BA173" s="76">
        <f t="shared" ca="1" si="151"/>
        <v>0</v>
      </c>
      <c r="BB173" s="76">
        <f t="shared" ca="1" si="151"/>
        <v>0</v>
      </c>
      <c r="BC173" s="76">
        <f t="shared" ca="1" si="151"/>
        <v>0</v>
      </c>
      <c r="BD173" s="76">
        <f t="shared" ca="1" si="151"/>
        <v>0</v>
      </c>
      <c r="BE173" s="76">
        <f t="shared" ca="1" si="151"/>
        <v>0</v>
      </c>
      <c r="BF173" s="76">
        <f t="shared" ca="1" si="151"/>
        <v>0</v>
      </c>
      <c r="BG173" s="76">
        <f t="shared" ca="1" si="151"/>
        <v>0</v>
      </c>
      <c r="BH173" s="76">
        <f t="shared" ca="1" si="151"/>
        <v>0</v>
      </c>
      <c r="BI173" s="76">
        <f t="shared" ca="1" si="151"/>
        <v>0</v>
      </c>
      <c r="BJ173" s="76">
        <f t="shared" ca="1" si="151"/>
        <v>0</v>
      </c>
      <c r="BK173" s="76">
        <f t="shared" ca="1" si="151"/>
        <v>0</v>
      </c>
      <c r="BL173" s="76">
        <f t="shared" ca="1" si="114"/>
        <v>-1</v>
      </c>
      <c r="BM173" s="77">
        <f t="shared" ca="1" si="115"/>
        <v>0</v>
      </c>
      <c r="BN173" s="21"/>
      <c r="BO173" s="70">
        <f t="shared" si="146"/>
        <v>170</v>
      </c>
      <c r="BP173" s="171">
        <f t="shared" ca="1" si="147"/>
        <v>0.11199999999999999</v>
      </c>
      <c r="BQ173" s="172">
        <f t="shared" ca="1" si="136"/>
        <v>8.8859305371316033E-3</v>
      </c>
      <c r="BR173" s="172">
        <f t="shared" ca="1" si="149"/>
        <v>0.23048984732918879</v>
      </c>
    </row>
    <row r="174" spans="5:70">
      <c r="E174">
        <f t="shared" si="137"/>
        <v>171</v>
      </c>
      <c r="F174" s="64">
        <f t="shared" si="138"/>
        <v>54.166666666667069</v>
      </c>
      <c r="G174" s="55">
        <f t="shared" si="124"/>
        <v>8.2506710193297472E-4</v>
      </c>
      <c r="H174" s="78">
        <f t="shared" si="148"/>
        <v>0.92092810972248229</v>
      </c>
      <c r="I174" s="79">
        <f t="shared" ca="1" si="125"/>
        <v>410339.99754338083</v>
      </c>
      <c r="J174" s="79">
        <f t="shared" ca="1" si="126"/>
        <v>3646.2527147772348</v>
      </c>
      <c r="K174" s="80">
        <f t="shared" ca="1" si="127"/>
        <v>-18.418562194449645</v>
      </c>
      <c r="L174" s="80">
        <f t="shared" ca="1" si="128"/>
        <v>-170.9749989764087</v>
      </c>
      <c r="M174" s="80">
        <f t="shared" ca="1" si="129"/>
        <v>0</v>
      </c>
      <c r="N174" s="80">
        <f t="shared" ca="1" si="130"/>
        <v>0</v>
      </c>
      <c r="O174" s="81">
        <f t="shared" ca="1" si="117"/>
        <v>-1665.0716140217528</v>
      </c>
      <c r="P174" s="79">
        <f t="shared" ca="1" si="118"/>
        <v>412131.78508296551</v>
      </c>
      <c r="Q174" s="35"/>
      <c r="R174">
        <f t="shared" ca="1" si="131"/>
        <v>171</v>
      </c>
      <c r="S174" s="78">
        <f t="shared" ca="1" si="139"/>
        <v>54.166666666667069</v>
      </c>
      <c r="T174" s="55">
        <f t="shared" ca="1" si="132"/>
        <v>8.2506710193297472E-4</v>
      </c>
      <c r="U174" s="78">
        <f t="shared" ca="1" si="140"/>
        <v>0.92068632423684804</v>
      </c>
      <c r="V174" s="79">
        <f t="shared" ca="1" si="141"/>
        <v>410315.85653438699</v>
      </c>
      <c r="W174" s="79">
        <f t="shared" ca="1" si="119"/>
        <v>3646.0381994482191</v>
      </c>
      <c r="X174" s="80">
        <f t="shared" ca="1" si="120"/>
        <v>-18.413726484736962</v>
      </c>
      <c r="Y174" s="80">
        <f t="shared" ca="1" si="133"/>
        <v>-170.96494022266126</v>
      </c>
      <c r="Z174" s="80">
        <f t="shared" ca="1" si="121"/>
        <v>0</v>
      </c>
      <c r="AA174" s="80">
        <f t="shared" ca="1" si="134"/>
        <v>0</v>
      </c>
      <c r="AB174" s="81">
        <f t="shared" ca="1" si="122"/>
        <v>-1665.0716140217528</v>
      </c>
      <c r="AC174" s="79">
        <f t="shared" ca="1" si="123"/>
        <v>412107.44445310603</v>
      </c>
      <c r="AD174" s="35"/>
      <c r="AE174" s="55">
        <f t="shared" ca="1" si="142"/>
        <v>8.2506710193297472E-4</v>
      </c>
      <c r="AF174" s="78">
        <f t="shared" ca="1" si="143"/>
        <v>0.92068632423684804</v>
      </c>
      <c r="AG174" s="21"/>
      <c r="AH174" s="21"/>
      <c r="AK174" s="66"/>
      <c r="AL174" s="66"/>
      <c r="AM174" s="66"/>
      <c r="AN174" s="66"/>
      <c r="AR174" s="69">
        <f t="shared" si="111"/>
        <v>15</v>
      </c>
      <c r="AS174" s="70">
        <f t="shared" si="144"/>
        <v>171</v>
      </c>
      <c r="AT174" s="71">
        <f t="shared" ca="1" si="112"/>
        <v>0.2255348204879721</v>
      </c>
      <c r="AU174" s="72">
        <f t="shared" ca="1" si="135"/>
        <v>8.8859305371316033E-3</v>
      </c>
      <c r="AV174" s="73">
        <f t="shared" ca="1" si="113"/>
        <v>1.0088859305371316</v>
      </c>
      <c r="AW174" s="74">
        <f ca="1">PRODUCT(AV$4:AV174)</f>
        <v>4.3771382654274911</v>
      </c>
      <c r="AY174" s="75">
        <f t="shared" si="145"/>
        <v>171</v>
      </c>
      <c r="AZ174" s="76">
        <f t="shared" ca="1" si="151"/>
        <v>0</v>
      </c>
      <c r="BA174" s="76">
        <f t="shared" ca="1" si="151"/>
        <v>0</v>
      </c>
      <c r="BB174" s="76">
        <f t="shared" ca="1" si="151"/>
        <v>0</v>
      </c>
      <c r="BC174" s="76">
        <f t="shared" ca="1" si="151"/>
        <v>0</v>
      </c>
      <c r="BD174" s="76">
        <f t="shared" ca="1" si="151"/>
        <v>0</v>
      </c>
      <c r="BE174" s="76">
        <f t="shared" ca="1" si="151"/>
        <v>0</v>
      </c>
      <c r="BF174" s="76">
        <f t="shared" ca="1" si="151"/>
        <v>0</v>
      </c>
      <c r="BG174" s="76">
        <f t="shared" ca="1" si="151"/>
        <v>0</v>
      </c>
      <c r="BH174" s="76">
        <f t="shared" ca="1" si="151"/>
        <v>0</v>
      </c>
      <c r="BI174" s="76">
        <f t="shared" ca="1" si="151"/>
        <v>0</v>
      </c>
      <c r="BJ174" s="76">
        <f t="shared" ca="1" si="151"/>
        <v>0</v>
      </c>
      <c r="BK174" s="76">
        <f t="shared" ca="1" si="151"/>
        <v>0</v>
      </c>
      <c r="BL174" s="76">
        <f t="shared" ca="1" si="114"/>
        <v>-1</v>
      </c>
      <c r="BM174" s="77">
        <f t="shared" ca="1" si="115"/>
        <v>0</v>
      </c>
      <c r="BN174" s="21"/>
      <c r="BO174" s="70">
        <f t="shared" si="146"/>
        <v>171</v>
      </c>
      <c r="BP174" s="171">
        <f t="shared" ca="1" si="147"/>
        <v>0.11199999999999999</v>
      </c>
      <c r="BQ174" s="172">
        <f t="shared" ca="1" si="136"/>
        <v>8.8859305371316033E-3</v>
      </c>
      <c r="BR174" s="172">
        <f t="shared" ca="1" si="149"/>
        <v>0.22845976968523668</v>
      </c>
    </row>
    <row r="175" spans="5:70">
      <c r="E175">
        <f t="shared" si="137"/>
        <v>172</v>
      </c>
      <c r="F175" s="64">
        <f t="shared" si="138"/>
        <v>54.250000000000405</v>
      </c>
      <c r="G175" s="55">
        <f t="shared" si="124"/>
        <v>8.2506710193297472E-4</v>
      </c>
      <c r="H175" s="78">
        <f t="shared" si="148"/>
        <v>0.92016828223590497</v>
      </c>
      <c r="I175" s="79">
        <f t="shared" ca="1" si="125"/>
        <v>411791.74870543263</v>
      </c>
      <c r="J175" s="79">
        <f t="shared" ca="1" si="126"/>
        <v>3659.152874760427</v>
      </c>
      <c r="K175" s="80">
        <f t="shared" ca="1" si="127"/>
        <v>-18.4033656447181</v>
      </c>
      <c r="L175" s="80">
        <f t="shared" ca="1" si="128"/>
        <v>-171.57989529393026</v>
      </c>
      <c r="M175" s="80">
        <f t="shared" ca="1" si="129"/>
        <v>0</v>
      </c>
      <c r="N175" s="80">
        <f t="shared" ca="1" si="130"/>
        <v>0</v>
      </c>
      <c r="O175" s="81">
        <f t="shared" ca="1" si="117"/>
        <v>-1663.6978182106607</v>
      </c>
      <c r="P175" s="79">
        <f t="shared" ca="1" si="118"/>
        <v>413597.22050104378</v>
      </c>
      <c r="Q175" s="35"/>
      <c r="R175">
        <f t="shared" ca="1" si="131"/>
        <v>172</v>
      </c>
      <c r="S175" s="78">
        <f t="shared" ca="1" si="139"/>
        <v>54.250000000000405</v>
      </c>
      <c r="T175" s="55">
        <f t="shared" ca="1" si="132"/>
        <v>8.2506710193297472E-4</v>
      </c>
      <c r="U175" s="78">
        <f t="shared" ca="1" si="140"/>
        <v>0.91992669623952061</v>
      </c>
      <c r="V175" s="79">
        <f t="shared" ca="1" si="141"/>
        <v>411767.42815822607</v>
      </c>
      <c r="W175" s="79">
        <f t="shared" ca="1" si="119"/>
        <v>3658.9367640673245</v>
      </c>
      <c r="X175" s="80">
        <f t="shared" ca="1" si="120"/>
        <v>-18.398533924790414</v>
      </c>
      <c r="Y175" s="80">
        <f t="shared" ca="1" si="133"/>
        <v>-171.5697617325942</v>
      </c>
      <c r="Z175" s="80">
        <f t="shared" ca="1" si="121"/>
        <v>0</v>
      </c>
      <c r="AA175" s="80">
        <f t="shared" ca="1" si="134"/>
        <v>0</v>
      </c>
      <c r="AB175" s="81">
        <f t="shared" ca="1" si="122"/>
        <v>-1663.6978182106607</v>
      </c>
      <c r="AC175" s="79">
        <f t="shared" ca="1" si="123"/>
        <v>413572.6988084254</v>
      </c>
      <c r="AD175" s="35"/>
      <c r="AE175" s="55">
        <f t="shared" ca="1" si="142"/>
        <v>8.2506710193297472E-4</v>
      </c>
      <c r="AF175" s="78">
        <f t="shared" ca="1" si="143"/>
        <v>0.91992669623952061</v>
      </c>
      <c r="AG175" s="21"/>
      <c r="AH175" s="21"/>
      <c r="AK175" s="66"/>
      <c r="AL175" s="66"/>
      <c r="AM175" s="66"/>
      <c r="AN175" s="66"/>
      <c r="AR175" s="69">
        <f t="shared" si="111"/>
        <v>15</v>
      </c>
      <c r="AS175" s="70">
        <f t="shared" si="144"/>
        <v>172</v>
      </c>
      <c r="AT175" s="71">
        <f t="shared" ca="1" si="112"/>
        <v>0.22353073373941154</v>
      </c>
      <c r="AU175" s="72">
        <f t="shared" ca="1" si="135"/>
        <v>8.8859305371316033E-3</v>
      </c>
      <c r="AV175" s="73">
        <f t="shared" ca="1" si="113"/>
        <v>1.0088859305371316</v>
      </c>
      <c r="AW175" s="74">
        <f ca="1">PRODUCT(AV$4:AV175)</f>
        <v>4.4160332120055008</v>
      </c>
      <c r="AY175" s="75">
        <f t="shared" si="145"/>
        <v>172</v>
      </c>
      <c r="AZ175" s="76">
        <f t="shared" ca="1" si="151"/>
        <v>0</v>
      </c>
      <c r="BA175" s="76">
        <f t="shared" ca="1" si="151"/>
        <v>0</v>
      </c>
      <c r="BB175" s="76">
        <f t="shared" ca="1" si="151"/>
        <v>0</v>
      </c>
      <c r="BC175" s="76">
        <f t="shared" ca="1" si="151"/>
        <v>0</v>
      </c>
      <c r="BD175" s="76">
        <f t="shared" ca="1" si="151"/>
        <v>0</v>
      </c>
      <c r="BE175" s="76">
        <f t="shared" ca="1" si="151"/>
        <v>0</v>
      </c>
      <c r="BF175" s="76">
        <f t="shared" ca="1" si="151"/>
        <v>0</v>
      </c>
      <c r="BG175" s="76">
        <f t="shared" ca="1" si="151"/>
        <v>0</v>
      </c>
      <c r="BH175" s="76">
        <f t="shared" ca="1" si="151"/>
        <v>0</v>
      </c>
      <c r="BI175" s="76">
        <f t="shared" ca="1" si="151"/>
        <v>0</v>
      </c>
      <c r="BJ175" s="76">
        <f t="shared" ca="1" si="151"/>
        <v>0</v>
      </c>
      <c r="BK175" s="76">
        <f t="shared" ca="1" si="151"/>
        <v>0</v>
      </c>
      <c r="BL175" s="76">
        <f t="shared" ca="1" si="114"/>
        <v>-1</v>
      </c>
      <c r="BM175" s="77">
        <f t="shared" ca="1" si="115"/>
        <v>0</v>
      </c>
      <c r="BN175" s="21"/>
      <c r="BO175" s="70">
        <f t="shared" si="146"/>
        <v>172</v>
      </c>
      <c r="BP175" s="171">
        <f t="shared" ca="1" si="147"/>
        <v>0.11199999999999999</v>
      </c>
      <c r="BQ175" s="172">
        <f t="shared" ca="1" si="136"/>
        <v>8.8859305371316033E-3</v>
      </c>
      <c r="BR175" s="172">
        <f t="shared" ca="1" si="149"/>
        <v>0.22644757228758711</v>
      </c>
    </row>
    <row r="176" spans="5:70">
      <c r="E176">
        <f t="shared" si="137"/>
        <v>173</v>
      </c>
      <c r="F176" s="64">
        <f t="shared" si="138"/>
        <v>54.333333333333741</v>
      </c>
      <c r="G176" s="55">
        <f t="shared" si="124"/>
        <v>8.2506710193297472E-4</v>
      </c>
      <c r="H176" s="78">
        <f t="shared" si="148"/>
        <v>0.91940908165798996</v>
      </c>
      <c r="I176" s="79">
        <f t="shared" ca="1" si="125"/>
        <v>413255.97504095745</v>
      </c>
      <c r="J176" s="79">
        <f t="shared" ca="1" si="126"/>
        <v>3672.1638882685393</v>
      </c>
      <c r="K176" s="80">
        <f t="shared" ca="1" si="127"/>
        <v>-18.3881816331598</v>
      </c>
      <c r="L176" s="80">
        <f t="shared" ca="1" si="128"/>
        <v>-172.18998960039895</v>
      </c>
      <c r="M176" s="80">
        <f t="shared" ca="1" si="129"/>
        <v>0</v>
      </c>
      <c r="N176" s="80">
        <f t="shared" ca="1" si="130"/>
        <v>0</v>
      </c>
      <c r="O176" s="81">
        <f t="shared" ca="1" si="117"/>
        <v>-1662.3251558732975</v>
      </c>
      <c r="P176" s="79">
        <f t="shared" ca="1" si="118"/>
        <v>415075.23560211912</v>
      </c>
      <c r="Q176" s="35"/>
      <c r="R176">
        <f t="shared" ca="1" si="131"/>
        <v>173</v>
      </c>
      <c r="S176" s="78">
        <f t="shared" ca="1" si="139"/>
        <v>54.333333333333741</v>
      </c>
      <c r="T176" s="55">
        <f t="shared" ca="1" si="132"/>
        <v>8.2506710193297472E-4</v>
      </c>
      <c r="U176" s="78">
        <f t="shared" ca="1" si="140"/>
        <v>0.91916769498626349</v>
      </c>
      <c r="V176" s="79">
        <f t="shared" ca="1" si="141"/>
        <v>413231.4735803809</v>
      </c>
      <c r="W176" s="79">
        <f t="shared" ca="1" si="119"/>
        <v>3671.9461699917979</v>
      </c>
      <c r="X176" s="80">
        <f t="shared" ca="1" si="120"/>
        <v>-18.383353899725272</v>
      </c>
      <c r="Y176" s="80">
        <f t="shared" ca="1" si="133"/>
        <v>-172.17978065849206</v>
      </c>
      <c r="Z176" s="80">
        <f t="shared" ca="1" si="121"/>
        <v>0</v>
      </c>
      <c r="AA176" s="80">
        <f t="shared" ca="1" si="134"/>
        <v>0</v>
      </c>
      <c r="AB176" s="81">
        <f t="shared" ca="1" si="122"/>
        <v>-1662.3251558732975</v>
      </c>
      <c r="AC176" s="79">
        <f t="shared" ca="1" si="123"/>
        <v>415050.53145994118</v>
      </c>
      <c r="AD176" s="35"/>
      <c r="AE176" s="55">
        <f t="shared" ca="1" si="142"/>
        <v>8.2506710193297472E-4</v>
      </c>
      <c r="AF176" s="78">
        <f t="shared" ca="1" si="143"/>
        <v>0.91916769498626349</v>
      </c>
      <c r="AG176" s="21"/>
      <c r="AH176" s="21"/>
      <c r="AK176" s="66"/>
      <c r="AL176" s="66"/>
      <c r="AM176" s="66"/>
      <c r="AN176" s="66"/>
      <c r="AR176" s="69">
        <f t="shared" si="111"/>
        <v>15</v>
      </c>
      <c r="AS176" s="70">
        <f t="shared" si="144"/>
        <v>173</v>
      </c>
      <c r="AT176" s="71">
        <f t="shared" ca="1" si="112"/>
        <v>0.22154445516648907</v>
      </c>
      <c r="AU176" s="72">
        <f t="shared" ca="1" si="135"/>
        <v>8.8859305371316033E-3</v>
      </c>
      <c r="AV176" s="73">
        <f t="shared" ca="1" si="113"/>
        <v>1.0088859305371316</v>
      </c>
      <c r="AW176" s="74">
        <f ca="1">PRODUCT(AV$4:AV176)</f>
        <v>4.455273776377048</v>
      </c>
      <c r="AY176" s="75">
        <f t="shared" si="145"/>
        <v>173</v>
      </c>
      <c r="AZ176" s="76">
        <f t="shared" ca="1" si="151"/>
        <v>0</v>
      </c>
      <c r="BA176" s="76">
        <f t="shared" ca="1" si="151"/>
        <v>0</v>
      </c>
      <c r="BB176" s="76">
        <f t="shared" ca="1" si="151"/>
        <v>0</v>
      </c>
      <c r="BC176" s="76">
        <f t="shared" ca="1" si="151"/>
        <v>0</v>
      </c>
      <c r="BD176" s="76">
        <f t="shared" ca="1" si="151"/>
        <v>0</v>
      </c>
      <c r="BE176" s="76">
        <f t="shared" ca="1" si="151"/>
        <v>0</v>
      </c>
      <c r="BF176" s="76">
        <f t="shared" ca="1" si="151"/>
        <v>0</v>
      </c>
      <c r="BG176" s="76">
        <f t="shared" ca="1" si="151"/>
        <v>0</v>
      </c>
      <c r="BH176" s="76">
        <f t="shared" ca="1" si="151"/>
        <v>0</v>
      </c>
      <c r="BI176" s="76">
        <f t="shared" ca="1" si="151"/>
        <v>0</v>
      </c>
      <c r="BJ176" s="76">
        <f t="shared" ca="1" si="151"/>
        <v>0</v>
      </c>
      <c r="BK176" s="76">
        <f t="shared" ca="1" si="151"/>
        <v>0</v>
      </c>
      <c r="BL176" s="76">
        <f t="shared" ca="1" si="114"/>
        <v>-1</v>
      </c>
      <c r="BM176" s="77">
        <f t="shared" ca="1" si="115"/>
        <v>0</v>
      </c>
      <c r="BN176" s="21"/>
      <c r="BO176" s="70">
        <f t="shared" si="146"/>
        <v>173</v>
      </c>
      <c r="BP176" s="171">
        <f t="shared" ca="1" si="147"/>
        <v>0.11199999999999999</v>
      </c>
      <c r="BQ176" s="172">
        <f t="shared" ca="1" si="136"/>
        <v>8.8859305371316033E-3</v>
      </c>
      <c r="BR176" s="172">
        <f t="shared" ca="1" si="149"/>
        <v>0.22445309765299853</v>
      </c>
    </row>
    <row r="177" spans="5:70">
      <c r="E177">
        <f t="shared" si="137"/>
        <v>174</v>
      </c>
      <c r="F177" s="64">
        <f t="shared" si="138"/>
        <v>54.416666666667076</v>
      </c>
      <c r="G177" s="55">
        <f t="shared" si="124"/>
        <v>8.2506710193297472E-4</v>
      </c>
      <c r="H177" s="78">
        <f t="shared" si="148"/>
        <v>0.91865050747149557</v>
      </c>
      <c r="I177" s="79">
        <f t="shared" ca="1" si="125"/>
        <v>414732.77068039676</v>
      </c>
      <c r="J177" s="79">
        <f t="shared" ca="1" si="126"/>
        <v>3685.2865917381359</v>
      </c>
      <c r="K177" s="80">
        <f t="shared" ca="1" si="127"/>
        <v>-18.373010149429913</v>
      </c>
      <c r="L177" s="80">
        <f t="shared" ca="1" si="128"/>
        <v>-172.805321116832</v>
      </c>
      <c r="M177" s="80">
        <f t="shared" ca="1" si="129"/>
        <v>0</v>
      </c>
      <c r="N177" s="80">
        <f t="shared" ca="1" si="130"/>
        <v>0</v>
      </c>
      <c r="O177" s="81">
        <f t="shared" ca="1" si="117"/>
        <v>-1660.953626074471</v>
      </c>
      <c r="P177" s="79">
        <f t="shared" ca="1" si="118"/>
        <v>416565.92531479412</v>
      </c>
      <c r="Q177" s="35"/>
      <c r="R177">
        <f t="shared" ca="1" si="131"/>
        <v>174</v>
      </c>
      <c r="S177" s="78">
        <f t="shared" ca="1" si="139"/>
        <v>54.416666666667076</v>
      </c>
      <c r="T177" s="55">
        <f t="shared" ca="1" si="132"/>
        <v>8.2506710193297472E-4</v>
      </c>
      <c r="U177" s="78">
        <f t="shared" ca="1" si="140"/>
        <v>0.91840931995997077</v>
      </c>
      <c r="V177" s="79">
        <f t="shared" ca="1" si="141"/>
        <v>414708.08692079381</v>
      </c>
      <c r="W177" s="79">
        <f t="shared" ca="1" si="119"/>
        <v>3685.0672535649092</v>
      </c>
      <c r="X177" s="80">
        <f t="shared" ca="1" si="120"/>
        <v>-18.368186399199416</v>
      </c>
      <c r="Y177" s="80">
        <f t="shared" ca="1" si="133"/>
        <v>-172.79503621699743</v>
      </c>
      <c r="Z177" s="80">
        <f t="shared" ca="1" si="121"/>
        <v>0</v>
      </c>
      <c r="AA177" s="80">
        <f t="shared" ca="1" si="134"/>
        <v>0</v>
      </c>
      <c r="AB177" s="81">
        <f t="shared" ca="1" si="122"/>
        <v>-1660.953626074471</v>
      </c>
      <c r="AC177" s="79">
        <f t="shared" ca="1" si="123"/>
        <v>416541.03732566797</v>
      </c>
      <c r="AD177" s="35"/>
      <c r="AE177" s="55">
        <f t="shared" ca="1" si="142"/>
        <v>8.2506710193297472E-4</v>
      </c>
      <c r="AF177" s="78">
        <f t="shared" ca="1" si="143"/>
        <v>0.91840931995997077</v>
      </c>
      <c r="AG177" s="21"/>
      <c r="AH177" s="21"/>
      <c r="AK177" s="66"/>
      <c r="AL177" s="66"/>
      <c r="AM177" s="66"/>
      <c r="AN177" s="66"/>
      <c r="AR177" s="69">
        <f t="shared" si="111"/>
        <v>15</v>
      </c>
      <c r="AS177" s="70">
        <f t="shared" si="144"/>
        <v>174</v>
      </c>
      <c r="AT177" s="71">
        <f t="shared" ca="1" si="112"/>
        <v>0.21957582652699298</v>
      </c>
      <c r="AU177" s="72">
        <f t="shared" ca="1" si="135"/>
        <v>8.8859305371316033E-3</v>
      </c>
      <c r="AV177" s="73">
        <f t="shared" ca="1" si="113"/>
        <v>1.0088859305371316</v>
      </c>
      <c r="AW177" s="74">
        <f ca="1">PRODUCT(AV$4:AV177)</f>
        <v>4.4948630296778385</v>
      </c>
      <c r="AY177" s="75">
        <f t="shared" si="145"/>
        <v>174</v>
      </c>
      <c r="AZ177" s="76">
        <f t="shared" ca="1" si="151"/>
        <v>0</v>
      </c>
      <c r="BA177" s="76">
        <f t="shared" ca="1" si="151"/>
        <v>0</v>
      </c>
      <c r="BB177" s="76">
        <f t="shared" ca="1" si="151"/>
        <v>0</v>
      </c>
      <c r="BC177" s="76">
        <f t="shared" ca="1" si="151"/>
        <v>0</v>
      </c>
      <c r="BD177" s="76">
        <f t="shared" ca="1" si="151"/>
        <v>0</v>
      </c>
      <c r="BE177" s="76">
        <f t="shared" ca="1" si="151"/>
        <v>0</v>
      </c>
      <c r="BF177" s="76">
        <f t="shared" ca="1" si="151"/>
        <v>0</v>
      </c>
      <c r="BG177" s="76">
        <f t="shared" ca="1" si="151"/>
        <v>0</v>
      </c>
      <c r="BH177" s="76">
        <f t="shared" ca="1" si="151"/>
        <v>0</v>
      </c>
      <c r="BI177" s="76">
        <f t="shared" ca="1" si="151"/>
        <v>0</v>
      </c>
      <c r="BJ177" s="76">
        <f t="shared" ca="1" si="151"/>
        <v>0</v>
      </c>
      <c r="BK177" s="76">
        <f t="shared" ca="1" si="151"/>
        <v>0</v>
      </c>
      <c r="BL177" s="76">
        <f t="shared" ca="1" si="114"/>
        <v>-1</v>
      </c>
      <c r="BM177" s="77">
        <f t="shared" ca="1" si="115"/>
        <v>0</v>
      </c>
      <c r="BN177" s="21"/>
      <c r="BO177" s="70">
        <f t="shared" si="146"/>
        <v>174</v>
      </c>
      <c r="BP177" s="171">
        <f t="shared" ca="1" si="147"/>
        <v>0.11199999999999999</v>
      </c>
      <c r="BQ177" s="172">
        <f t="shared" ca="1" si="136"/>
        <v>8.8859305371316033E-3</v>
      </c>
      <c r="BR177" s="172">
        <f t="shared" ca="1" si="149"/>
        <v>0.22247618968528934</v>
      </c>
    </row>
    <row r="178" spans="5:70">
      <c r="E178">
        <f t="shared" si="137"/>
        <v>175</v>
      </c>
      <c r="F178" s="64">
        <f t="shared" si="138"/>
        <v>54.500000000000412</v>
      </c>
      <c r="G178" s="55">
        <f t="shared" si="124"/>
        <v>9.0187684527220924E-4</v>
      </c>
      <c r="H178" s="78">
        <f t="shared" si="148"/>
        <v>0.91782199784990948</v>
      </c>
      <c r="I178" s="79">
        <f t="shared" ca="1" si="125"/>
        <v>416190.23415222333</v>
      </c>
      <c r="J178" s="79">
        <f t="shared" ca="1" si="126"/>
        <v>3698.2375109091936</v>
      </c>
      <c r="K178" s="80">
        <f t="shared" ca="1" si="127"/>
        <v>-18.356439956998191</v>
      </c>
      <c r="L178" s="80">
        <f t="shared" ca="1" si="128"/>
        <v>-173.4125975634264</v>
      </c>
      <c r="M178" s="80">
        <f t="shared" ca="1" si="129"/>
        <v>0</v>
      </c>
      <c r="N178" s="80">
        <f t="shared" ca="1" si="130"/>
        <v>0</v>
      </c>
      <c r="O178" s="81">
        <f t="shared" ca="1" si="117"/>
        <v>-1659.4556504580435</v>
      </c>
      <c r="P178" s="79">
        <f t="shared" ca="1" si="118"/>
        <v>418037.24697515409</v>
      </c>
      <c r="Q178" s="35"/>
      <c r="R178">
        <f t="shared" ca="1" si="131"/>
        <v>175</v>
      </c>
      <c r="S178" s="78">
        <f t="shared" ca="1" si="139"/>
        <v>54.500000000000412</v>
      </c>
      <c r="T178" s="55">
        <f t="shared" ca="1" si="132"/>
        <v>9.0187684527220924E-4</v>
      </c>
      <c r="U178" s="78">
        <f t="shared" ca="1" si="140"/>
        <v>0.91758102785981666</v>
      </c>
      <c r="V178" s="79">
        <f t="shared" ca="1" si="141"/>
        <v>416165.36860899831</v>
      </c>
      <c r="W178" s="79">
        <f t="shared" ca="1" si="119"/>
        <v>3698.0165574193279</v>
      </c>
      <c r="X178" s="80">
        <f t="shared" ca="1" si="120"/>
        <v>-18.351620557196334</v>
      </c>
      <c r="Y178" s="80">
        <f t="shared" ca="1" si="133"/>
        <v>-173.40223692041599</v>
      </c>
      <c r="Z178" s="80">
        <f t="shared" ca="1" si="121"/>
        <v>0</v>
      </c>
      <c r="AA178" s="80">
        <f t="shared" ca="1" si="134"/>
        <v>0</v>
      </c>
      <c r="AB178" s="81">
        <f t="shared" ca="1" si="122"/>
        <v>-1659.4556504580435</v>
      </c>
      <c r="AC178" s="79">
        <f t="shared" ca="1" si="123"/>
        <v>418012.17565848195</v>
      </c>
      <c r="AD178" s="35"/>
      <c r="AE178" s="55">
        <f t="shared" ca="1" si="142"/>
        <v>9.0187684527220924E-4</v>
      </c>
      <c r="AF178" s="78">
        <f t="shared" ca="1" si="143"/>
        <v>0.91758102785981666</v>
      </c>
      <c r="AG178" s="21"/>
      <c r="AH178" s="21"/>
      <c r="AK178" s="66"/>
      <c r="AL178" s="66"/>
      <c r="AM178" s="66"/>
      <c r="AN178" s="66"/>
      <c r="AR178" s="69">
        <f t="shared" si="111"/>
        <v>15</v>
      </c>
      <c r="AS178" s="70">
        <f t="shared" si="144"/>
        <v>175</v>
      </c>
      <c r="AT178" s="71">
        <f t="shared" ca="1" si="112"/>
        <v>0.21762469098484086</v>
      </c>
      <c r="AU178" s="72">
        <f t="shared" ca="1" si="135"/>
        <v>8.8859305371316033E-3</v>
      </c>
      <c r="AV178" s="73">
        <f t="shared" ca="1" si="113"/>
        <v>1.0088859305371316</v>
      </c>
      <c r="AW178" s="74">
        <f ca="1">PRODUCT(AV$4:AV178)</f>
        <v>4.5348040703334762</v>
      </c>
      <c r="AY178" s="75">
        <f t="shared" si="145"/>
        <v>175</v>
      </c>
      <c r="AZ178" s="76">
        <f t="shared" ca="1" si="151"/>
        <v>0</v>
      </c>
      <c r="BA178" s="76">
        <f t="shared" ca="1" si="151"/>
        <v>0</v>
      </c>
      <c r="BB178" s="76">
        <f t="shared" ca="1" si="151"/>
        <v>0</v>
      </c>
      <c r="BC178" s="76">
        <f t="shared" ca="1" si="151"/>
        <v>0</v>
      </c>
      <c r="BD178" s="76">
        <f t="shared" ca="1" si="151"/>
        <v>0</v>
      </c>
      <c r="BE178" s="76">
        <f t="shared" ca="1" si="151"/>
        <v>0</v>
      </c>
      <c r="BF178" s="76">
        <f t="shared" ca="1" si="151"/>
        <v>0</v>
      </c>
      <c r="BG178" s="76">
        <f t="shared" ca="1" si="151"/>
        <v>0</v>
      </c>
      <c r="BH178" s="76">
        <f t="shared" ca="1" si="151"/>
        <v>0</v>
      </c>
      <c r="BI178" s="76">
        <f t="shared" ca="1" si="151"/>
        <v>0</v>
      </c>
      <c r="BJ178" s="76">
        <f t="shared" ca="1" si="151"/>
        <v>0</v>
      </c>
      <c r="BK178" s="76">
        <f t="shared" ca="1" si="151"/>
        <v>0</v>
      </c>
      <c r="BL178" s="76">
        <f t="shared" ca="1" si="114"/>
        <v>-1</v>
      </c>
      <c r="BM178" s="77">
        <f t="shared" ca="1" si="115"/>
        <v>0</v>
      </c>
      <c r="BN178" s="21"/>
      <c r="BO178" s="70">
        <f t="shared" si="146"/>
        <v>175</v>
      </c>
      <c r="BP178" s="171">
        <f t="shared" ca="1" si="147"/>
        <v>0.11199999999999999</v>
      </c>
      <c r="BQ178" s="172">
        <f t="shared" ca="1" si="136"/>
        <v>8.8859305371316033E-3</v>
      </c>
      <c r="BR178" s="172">
        <f t="shared" ca="1" si="149"/>
        <v>0.22051669366312093</v>
      </c>
    </row>
    <row r="179" spans="5:70">
      <c r="E179">
        <f t="shared" si="137"/>
        <v>176</v>
      </c>
      <c r="F179" s="64">
        <f t="shared" si="138"/>
        <v>54.583333333333748</v>
      </c>
      <c r="G179" s="55">
        <f t="shared" si="124"/>
        <v>9.0187684527220924E-4</v>
      </c>
      <c r="H179" s="78">
        <f t="shared" si="148"/>
        <v>0.91699423544196712</v>
      </c>
      <c r="I179" s="79">
        <f t="shared" ca="1" si="125"/>
        <v>417660.22886164585</v>
      </c>
      <c r="J179" s="79">
        <f t="shared" ca="1" si="126"/>
        <v>3758.6369263144816</v>
      </c>
      <c r="K179" s="80">
        <f t="shared" ca="1" si="127"/>
        <v>-18.339884708839342</v>
      </c>
      <c r="L179" s="80">
        <f t="shared" ca="1" si="128"/>
        <v>-174.0250953590191</v>
      </c>
      <c r="M179" s="80">
        <f t="shared" ca="1" si="129"/>
        <v>0</v>
      </c>
      <c r="N179" s="80">
        <f t="shared" ca="1" si="130"/>
        <v>0</v>
      </c>
      <c r="O179" s="81">
        <f t="shared" ca="1" si="117"/>
        <v>-1657.9590258311391</v>
      </c>
      <c r="P179" s="79">
        <f t="shared" ca="1" si="118"/>
        <v>419568.54178206134</v>
      </c>
      <c r="Q179" s="35"/>
      <c r="R179">
        <f t="shared" ca="1" si="131"/>
        <v>176</v>
      </c>
      <c r="S179" s="78">
        <f t="shared" ca="1" si="139"/>
        <v>54.583333333333748</v>
      </c>
      <c r="T179" s="55">
        <f t="shared" ca="1" si="132"/>
        <v>9.0187684527220924E-4</v>
      </c>
      <c r="U179" s="78">
        <f t="shared" ca="1" si="140"/>
        <v>0.91675348277712876</v>
      </c>
      <c r="V179" s="79">
        <f t="shared" ca="1" si="141"/>
        <v>417635.1801562137</v>
      </c>
      <c r="W179" s="79">
        <f t="shared" ca="1" si="119"/>
        <v>3758.4115062656292</v>
      </c>
      <c r="X179" s="80">
        <f t="shared" ca="1" si="120"/>
        <v>-18.335069655542576</v>
      </c>
      <c r="Y179" s="80">
        <f t="shared" ca="1" si="133"/>
        <v>-174.0146583984224</v>
      </c>
      <c r="Z179" s="80">
        <f t="shared" ca="1" si="121"/>
        <v>0</v>
      </c>
      <c r="AA179" s="80">
        <f t="shared" ca="1" si="134"/>
        <v>0</v>
      </c>
      <c r="AB179" s="81">
        <f t="shared" ca="1" si="122"/>
        <v>-1657.9590258311391</v>
      </c>
      <c r="AC179" s="79">
        <f t="shared" ca="1" si="123"/>
        <v>419543.28290859424</v>
      </c>
      <c r="AD179" s="35"/>
      <c r="AE179" s="55">
        <f t="shared" ca="1" si="142"/>
        <v>9.0187684527220924E-4</v>
      </c>
      <c r="AF179" s="78">
        <f t="shared" ca="1" si="143"/>
        <v>0.91675348277712876</v>
      </c>
      <c r="AG179" s="21"/>
      <c r="AH179" s="21"/>
      <c r="AK179" s="66"/>
      <c r="AL179" s="66"/>
      <c r="AM179" s="66"/>
      <c r="AN179" s="66"/>
      <c r="AR179" s="69">
        <f t="shared" ref="AR179:AR200" si="152">ROUNDDOWN((AS179-1)/12,0)+1</f>
        <v>15</v>
      </c>
      <c r="AS179" s="70">
        <f t="shared" si="144"/>
        <v>176</v>
      </c>
      <c r="AT179" s="71">
        <f t="shared" ref="AT179:AT200" ca="1" si="153">(1-AU179)*AT178</f>
        <v>0.21566622775782299</v>
      </c>
      <c r="AU179" s="72">
        <f t="shared" ca="1" si="135"/>
        <v>8.9992694218428149E-3</v>
      </c>
      <c r="AV179" s="73">
        <f t="shared" ref="AV179:AV200" ca="1" si="154">(1+AU179)</f>
        <v>1.0089992694218428</v>
      </c>
      <c r="AW179" s="74">
        <f ca="1">PRODUCT(AV$4:AV179)</f>
        <v>4.5756139939376768</v>
      </c>
      <c r="AY179" s="75">
        <f t="shared" si="145"/>
        <v>176</v>
      </c>
      <c r="AZ179" s="76">
        <f t="shared" ca="1" si="151"/>
        <v>0</v>
      </c>
      <c r="BA179" s="76">
        <f t="shared" ca="1" si="151"/>
        <v>0</v>
      </c>
      <c r="BB179" s="76">
        <f t="shared" ca="1" si="151"/>
        <v>0</v>
      </c>
      <c r="BC179" s="76">
        <f t="shared" ca="1" si="151"/>
        <v>0</v>
      </c>
      <c r="BD179" s="76">
        <f t="shared" ca="1" si="151"/>
        <v>0</v>
      </c>
      <c r="BE179" s="76">
        <f t="shared" ca="1" si="151"/>
        <v>0</v>
      </c>
      <c r="BF179" s="76">
        <f t="shared" ca="1" si="151"/>
        <v>0</v>
      </c>
      <c r="BG179" s="76">
        <f t="shared" ca="1" si="151"/>
        <v>0</v>
      </c>
      <c r="BH179" s="76">
        <f t="shared" ca="1" si="151"/>
        <v>0</v>
      </c>
      <c r="BI179" s="76">
        <f t="shared" ca="1" si="151"/>
        <v>0</v>
      </c>
      <c r="BJ179" s="76">
        <f t="shared" ca="1" si="151"/>
        <v>0</v>
      </c>
      <c r="BK179" s="76">
        <f t="shared" ca="1" si="151"/>
        <v>0</v>
      </c>
      <c r="BL179" s="76">
        <f t="shared" ref="BL179:BL200" ca="1" si="155">PRODUCT(AZ179:BK179)-1</f>
        <v>-1</v>
      </c>
      <c r="BM179" s="77">
        <f t="shared" ref="BM179:BM200" ca="1" si="156">PRODUCT(AZ179:BK179)*BM178</f>
        <v>0</v>
      </c>
      <c r="BN179" s="21"/>
      <c r="BO179" s="70">
        <f t="shared" si="146"/>
        <v>176</v>
      </c>
      <c r="BP179" s="171">
        <f t="shared" ca="1" si="147"/>
        <v>0.11349999999999999</v>
      </c>
      <c r="BQ179" s="172">
        <f t="shared" ca="1" si="136"/>
        <v>8.9992694218428149E-3</v>
      </c>
      <c r="BR179" s="172">
        <f t="shared" ca="1" si="149"/>
        <v>0.21854990419316866</v>
      </c>
    </row>
    <row r="180" spans="5:70">
      <c r="E180">
        <f t="shared" si="137"/>
        <v>177</v>
      </c>
      <c r="F180" s="64">
        <f t="shared" si="138"/>
        <v>54.666666666667084</v>
      </c>
      <c r="G180" s="55">
        <f t="shared" si="124"/>
        <v>9.0187684527220924E-4</v>
      </c>
      <c r="H180" s="78">
        <f t="shared" si="148"/>
        <v>0.91616721957377389</v>
      </c>
      <c r="I180" s="79">
        <f t="shared" ca="1" si="125"/>
        <v>419190.14262922347</v>
      </c>
      <c r="J180" s="79">
        <f t="shared" ca="1" si="126"/>
        <v>3772.405032501099</v>
      </c>
      <c r="K180" s="80">
        <f t="shared" ca="1" si="127"/>
        <v>-18.323344391475477</v>
      </c>
      <c r="L180" s="80">
        <f t="shared" ca="1" si="128"/>
        <v>-174.66255942884311</v>
      </c>
      <c r="M180" s="80">
        <f t="shared" ca="1" si="129"/>
        <v>0</v>
      </c>
      <c r="N180" s="80">
        <f t="shared" ca="1" si="130"/>
        <v>0</v>
      </c>
      <c r="O180" s="81">
        <f t="shared" ca="1" si="117"/>
        <v>-1656.463750975332</v>
      </c>
      <c r="P180" s="79">
        <f t="shared" ca="1" si="118"/>
        <v>421113.09800692892</v>
      </c>
      <c r="Q180" s="35"/>
      <c r="R180">
        <f t="shared" ca="1" si="131"/>
        <v>177</v>
      </c>
      <c r="S180" s="78">
        <f t="shared" ca="1" si="139"/>
        <v>54.666666666667084</v>
      </c>
      <c r="T180" s="55">
        <f t="shared" ca="1" si="132"/>
        <v>9.0187684527220924E-4</v>
      </c>
      <c r="U180" s="78">
        <f t="shared" ca="1" si="140"/>
        <v>0.91592668403818944</v>
      </c>
      <c r="V180" s="79">
        <f t="shared" ca="1" si="141"/>
        <v>419164.9065361495</v>
      </c>
      <c r="W180" s="79">
        <f t="shared" ca="1" si="119"/>
        <v>3772.1779261003717</v>
      </c>
      <c r="X180" s="80">
        <f t="shared" ca="1" si="120"/>
        <v>-18.318533680763789</v>
      </c>
      <c r="Y180" s="80">
        <f t="shared" ca="1" si="133"/>
        <v>-174.65204439006231</v>
      </c>
      <c r="Z180" s="80">
        <f t="shared" ca="1" si="121"/>
        <v>0</v>
      </c>
      <c r="AA180" s="80">
        <f t="shared" ca="1" si="134"/>
        <v>0</v>
      </c>
      <c r="AB180" s="81">
        <f t="shared" ca="1" si="122"/>
        <v>-1656.463750975332</v>
      </c>
      <c r="AC180" s="79">
        <f t="shared" ca="1" si="123"/>
        <v>421087.65013320377</v>
      </c>
      <c r="AD180" s="35"/>
      <c r="AE180" s="55">
        <f t="shared" ca="1" si="142"/>
        <v>9.0187684527220924E-4</v>
      </c>
      <c r="AF180" s="78">
        <f t="shared" ca="1" si="143"/>
        <v>0.91592668403818944</v>
      </c>
      <c r="AG180" s="21"/>
      <c r="AH180" s="21"/>
      <c r="AK180" s="66"/>
      <c r="AL180" s="66"/>
      <c r="AM180" s="66"/>
      <c r="AN180" s="66"/>
      <c r="AR180" s="69">
        <f t="shared" si="152"/>
        <v>15</v>
      </c>
      <c r="AS180" s="70">
        <f t="shared" si="144"/>
        <v>177</v>
      </c>
      <c r="AT180" s="71">
        <f t="shared" ca="1" si="153"/>
        <v>0.21372538926903784</v>
      </c>
      <c r="AU180" s="72">
        <f t="shared" ca="1" si="135"/>
        <v>8.9992694218428149E-3</v>
      </c>
      <c r="AV180" s="73">
        <f t="shared" ca="1" si="154"/>
        <v>1.0089992694218428</v>
      </c>
      <c r="AW180" s="74">
        <f ca="1">PRODUCT(AV$4:AV180)</f>
        <v>4.6167911770394765</v>
      </c>
      <c r="AY180" s="75">
        <f t="shared" si="145"/>
        <v>177</v>
      </c>
      <c r="AZ180" s="76">
        <f t="shared" ca="1" si="151"/>
        <v>0</v>
      </c>
      <c r="BA180" s="76">
        <f t="shared" ca="1" si="151"/>
        <v>0</v>
      </c>
      <c r="BB180" s="76">
        <f t="shared" ca="1" si="151"/>
        <v>0</v>
      </c>
      <c r="BC180" s="76">
        <f t="shared" ca="1" si="151"/>
        <v>0</v>
      </c>
      <c r="BD180" s="76">
        <f t="shared" ca="1" si="151"/>
        <v>0</v>
      </c>
      <c r="BE180" s="76">
        <f t="shared" ca="1" si="151"/>
        <v>0</v>
      </c>
      <c r="BF180" s="76">
        <f t="shared" ca="1" si="151"/>
        <v>0</v>
      </c>
      <c r="BG180" s="76">
        <f t="shared" ca="1" si="151"/>
        <v>0</v>
      </c>
      <c r="BH180" s="76">
        <f t="shared" ca="1" si="151"/>
        <v>0</v>
      </c>
      <c r="BI180" s="76">
        <f t="shared" ca="1" si="151"/>
        <v>0</v>
      </c>
      <c r="BJ180" s="76">
        <f t="shared" ca="1" si="151"/>
        <v>0</v>
      </c>
      <c r="BK180" s="76">
        <f t="shared" ca="1" si="151"/>
        <v>0</v>
      </c>
      <c r="BL180" s="76">
        <f t="shared" ca="1" si="155"/>
        <v>-1</v>
      </c>
      <c r="BM180" s="77">
        <f t="shared" ca="1" si="156"/>
        <v>0</v>
      </c>
      <c r="BN180" s="21"/>
      <c r="BO180" s="70">
        <f t="shared" si="146"/>
        <v>177</v>
      </c>
      <c r="BP180" s="171">
        <f t="shared" ca="1" si="147"/>
        <v>0.11349999999999999</v>
      </c>
      <c r="BQ180" s="172">
        <f t="shared" ca="1" si="136"/>
        <v>8.9992694218428149E-3</v>
      </c>
      <c r="BR180" s="172">
        <f t="shared" ca="1" si="149"/>
        <v>0.21660065652812405</v>
      </c>
    </row>
    <row r="181" spans="5:70">
      <c r="E181">
        <f t="shared" si="137"/>
        <v>178</v>
      </c>
      <c r="F181" s="64">
        <f t="shared" si="138"/>
        <v>54.750000000000419</v>
      </c>
      <c r="G181" s="55">
        <f t="shared" si="124"/>
        <v>9.0187684527220924E-4</v>
      </c>
      <c r="H181" s="78">
        <f t="shared" si="148"/>
        <v>0.91534094957204293</v>
      </c>
      <c r="I181" s="79">
        <f t="shared" ca="1" si="125"/>
        <v>420733.30585459562</v>
      </c>
      <c r="J181" s="79">
        <f t="shared" ca="1" si="126"/>
        <v>3786.2923741281029</v>
      </c>
      <c r="K181" s="80">
        <f t="shared" ca="1" si="127"/>
        <v>-18.30681899144086</v>
      </c>
      <c r="L181" s="80">
        <f t="shared" ca="1" si="128"/>
        <v>-175.30554410608153</v>
      </c>
      <c r="M181" s="80">
        <f t="shared" ca="1" si="129"/>
        <v>0</v>
      </c>
      <c r="N181" s="80">
        <f t="shared" ca="1" si="130"/>
        <v>0</v>
      </c>
      <c r="O181" s="81">
        <f t="shared" ca="1" si="117"/>
        <v>-1654.9698246732944</v>
      </c>
      <c r="P181" s="79">
        <f t="shared" ca="1" si="118"/>
        <v>422671.01604095293</v>
      </c>
      <c r="Q181" s="35"/>
      <c r="R181">
        <f t="shared" ca="1" si="131"/>
        <v>178</v>
      </c>
      <c r="S181" s="78">
        <f t="shared" ca="1" si="139"/>
        <v>54.750000000000419</v>
      </c>
      <c r="T181" s="55">
        <f t="shared" ca="1" si="132"/>
        <v>9.0187684527220924E-4</v>
      </c>
      <c r="U181" s="78">
        <f t="shared" ca="1" si="140"/>
        <v>0.91510063096988847</v>
      </c>
      <c r="V181" s="79">
        <f t="shared" ca="1" si="141"/>
        <v>420707.88093171857</v>
      </c>
      <c r="W181" s="79">
        <f t="shared" ca="1" si="119"/>
        <v>3786.0635683971027</v>
      </c>
      <c r="X181" s="80">
        <f t="shared" ca="1" si="120"/>
        <v>-18.302012619397768</v>
      </c>
      <c r="Y181" s="80">
        <f t="shared" ca="1" si="133"/>
        <v>-175.29495038821608</v>
      </c>
      <c r="Z181" s="80">
        <f t="shared" ca="1" si="121"/>
        <v>0</v>
      </c>
      <c r="AA181" s="80">
        <f t="shared" ca="1" si="134"/>
        <v>0</v>
      </c>
      <c r="AB181" s="81">
        <f t="shared" ca="1" si="122"/>
        <v>-1654.9698246732944</v>
      </c>
      <c r="AC181" s="79">
        <f t="shared" ca="1" si="123"/>
        <v>422645.37771243474</v>
      </c>
      <c r="AD181" s="35"/>
      <c r="AE181" s="55">
        <f t="shared" ca="1" si="142"/>
        <v>9.0187684527220924E-4</v>
      </c>
      <c r="AF181" s="78">
        <f t="shared" ca="1" si="143"/>
        <v>0.91510063096988847</v>
      </c>
      <c r="AG181" s="21"/>
      <c r="AH181" s="21"/>
      <c r="AK181" s="66"/>
      <c r="AL181" s="66"/>
      <c r="AM181" s="66"/>
      <c r="AN181" s="66"/>
      <c r="AR181" s="69">
        <f t="shared" si="152"/>
        <v>15</v>
      </c>
      <c r="AS181" s="70">
        <f t="shared" si="144"/>
        <v>178</v>
      </c>
      <c r="AT181" s="71">
        <f t="shared" ca="1" si="153"/>
        <v>0.21180201690871753</v>
      </c>
      <c r="AU181" s="72">
        <f t="shared" ca="1" si="135"/>
        <v>8.9992694218428149E-3</v>
      </c>
      <c r="AV181" s="73">
        <f t="shared" ca="1" si="154"/>
        <v>1.0089992694218428</v>
      </c>
      <c r="AW181" s="74">
        <f ca="1">PRODUCT(AV$4:AV181)</f>
        <v>4.6583389247060412</v>
      </c>
      <c r="AY181" s="75">
        <f t="shared" si="145"/>
        <v>178</v>
      </c>
      <c r="AZ181" s="76">
        <f t="shared" ca="1" si="151"/>
        <v>0</v>
      </c>
      <c r="BA181" s="76">
        <f t="shared" ca="1" si="151"/>
        <v>0</v>
      </c>
      <c r="BB181" s="76">
        <f t="shared" ca="1" si="151"/>
        <v>0</v>
      </c>
      <c r="BC181" s="76">
        <f t="shared" ca="1" si="151"/>
        <v>0</v>
      </c>
      <c r="BD181" s="76">
        <f t="shared" ca="1" si="151"/>
        <v>0</v>
      </c>
      <c r="BE181" s="76">
        <f t="shared" ca="1" si="151"/>
        <v>0</v>
      </c>
      <c r="BF181" s="76">
        <f t="shared" ca="1" si="151"/>
        <v>0</v>
      </c>
      <c r="BG181" s="76">
        <f t="shared" ca="1" si="151"/>
        <v>0</v>
      </c>
      <c r="BH181" s="76">
        <f t="shared" ca="1" si="151"/>
        <v>0</v>
      </c>
      <c r="BI181" s="76">
        <f t="shared" ca="1" si="151"/>
        <v>0</v>
      </c>
      <c r="BJ181" s="76">
        <f t="shared" ca="1" si="151"/>
        <v>0</v>
      </c>
      <c r="BK181" s="76">
        <f t="shared" ca="1" si="151"/>
        <v>0</v>
      </c>
      <c r="BL181" s="76">
        <f t="shared" ca="1" si="155"/>
        <v>-1</v>
      </c>
      <c r="BM181" s="77">
        <f t="shared" ca="1" si="156"/>
        <v>0</v>
      </c>
      <c r="BN181" s="21"/>
      <c r="BO181" s="70">
        <f t="shared" si="146"/>
        <v>178</v>
      </c>
      <c r="BP181" s="171">
        <f t="shared" ca="1" si="147"/>
        <v>0.11349999999999999</v>
      </c>
      <c r="BQ181" s="172">
        <f t="shared" ca="1" si="136"/>
        <v>8.9992694218428149E-3</v>
      </c>
      <c r="BR181" s="172">
        <f t="shared" ca="1" si="149"/>
        <v>0.21466879421254323</v>
      </c>
    </row>
    <row r="182" spans="5:70">
      <c r="E182">
        <f t="shared" si="137"/>
        <v>179</v>
      </c>
      <c r="F182" s="64">
        <f t="shared" si="138"/>
        <v>54.833333333333755</v>
      </c>
      <c r="G182" s="55">
        <f t="shared" si="124"/>
        <v>9.0187684527220924E-4</v>
      </c>
      <c r="H182" s="78">
        <f t="shared" si="148"/>
        <v>0.91451542476409442</v>
      </c>
      <c r="I182" s="79">
        <f t="shared" ca="1" si="125"/>
        <v>422289.81883841794</v>
      </c>
      <c r="J182" s="79">
        <f t="shared" ca="1" si="126"/>
        <v>3800.2998538281163</v>
      </c>
      <c r="K182" s="80">
        <f t="shared" ca="1" si="127"/>
        <v>-18.290308495281888</v>
      </c>
      <c r="L182" s="80">
        <f t="shared" ca="1" si="128"/>
        <v>-175.95409118267415</v>
      </c>
      <c r="M182" s="80">
        <f t="shared" ca="1" si="129"/>
        <v>0</v>
      </c>
      <c r="N182" s="80">
        <f t="shared" ca="1" si="130"/>
        <v>0</v>
      </c>
      <c r="O182" s="81">
        <f t="shared" ca="1" si="117"/>
        <v>-1653.4772457087977</v>
      </c>
      <c r="P182" s="79">
        <f t="shared" ca="1" si="118"/>
        <v>424242.39704685926</v>
      </c>
      <c r="Q182" s="35"/>
      <c r="R182">
        <f t="shared" ca="1" si="131"/>
        <v>179</v>
      </c>
      <c r="S182" s="78">
        <f t="shared" ca="1" si="139"/>
        <v>54.833333333333755</v>
      </c>
      <c r="T182" s="55">
        <f t="shared" ca="1" si="132"/>
        <v>9.0187684527220924E-4</v>
      </c>
      <c r="U182" s="78">
        <f t="shared" ca="1" si="140"/>
        <v>0.9142753228997228</v>
      </c>
      <c r="V182" s="79">
        <f t="shared" ca="1" si="141"/>
        <v>422264.20363251457</v>
      </c>
      <c r="W182" s="79">
        <f t="shared" ca="1" si="119"/>
        <v>3800.069335688896</v>
      </c>
      <c r="X182" s="80">
        <f t="shared" ca="1" si="120"/>
        <v>-18.285506457994455</v>
      </c>
      <c r="Y182" s="80">
        <f t="shared" ca="1" si="133"/>
        <v>-175.94341818021442</v>
      </c>
      <c r="Z182" s="80">
        <f t="shared" ca="1" si="121"/>
        <v>0</v>
      </c>
      <c r="AA182" s="80">
        <f t="shared" ca="1" si="134"/>
        <v>0</v>
      </c>
      <c r="AB182" s="81">
        <f t="shared" ca="1" si="122"/>
        <v>-1653.4772457087977</v>
      </c>
      <c r="AC182" s="79">
        <f t="shared" ca="1" si="123"/>
        <v>424216.56679785642</v>
      </c>
      <c r="AD182" s="35"/>
      <c r="AE182" s="55">
        <f t="shared" ca="1" si="142"/>
        <v>9.0187684527220924E-4</v>
      </c>
      <c r="AF182" s="78">
        <f t="shared" ca="1" si="143"/>
        <v>0.9142753228997228</v>
      </c>
      <c r="AG182" s="21"/>
      <c r="AH182" s="21"/>
      <c r="AK182" s="66"/>
      <c r="AL182" s="66"/>
      <c r="AM182" s="66"/>
      <c r="AN182" s="66"/>
      <c r="AR182" s="69">
        <f t="shared" si="152"/>
        <v>15</v>
      </c>
      <c r="AS182" s="70">
        <f t="shared" si="144"/>
        <v>179</v>
      </c>
      <c r="AT182" s="71">
        <f t="shared" ca="1" si="153"/>
        <v>0.20989595349446627</v>
      </c>
      <c r="AU182" s="72">
        <f t="shared" ca="1" si="135"/>
        <v>8.9992694218428149E-3</v>
      </c>
      <c r="AV182" s="73">
        <f t="shared" ca="1" si="154"/>
        <v>1.0089992694218428</v>
      </c>
      <c r="AW182" s="74">
        <f ca="1">PRODUCT(AV$4:AV182)</f>
        <v>4.7002605717477284</v>
      </c>
      <c r="AY182" s="75">
        <f t="shared" si="145"/>
        <v>179</v>
      </c>
      <c r="AZ182" s="76">
        <f t="shared" ca="1" si="151"/>
        <v>0</v>
      </c>
      <c r="BA182" s="76">
        <f t="shared" ca="1" si="151"/>
        <v>0</v>
      </c>
      <c r="BB182" s="76">
        <f t="shared" ca="1" si="151"/>
        <v>0</v>
      </c>
      <c r="BC182" s="76">
        <f t="shared" ca="1" si="151"/>
        <v>0</v>
      </c>
      <c r="BD182" s="76">
        <f t="shared" ca="1" si="151"/>
        <v>0</v>
      </c>
      <c r="BE182" s="76">
        <f t="shared" ca="1" si="151"/>
        <v>0</v>
      </c>
      <c r="BF182" s="76">
        <f t="shared" ca="1" si="151"/>
        <v>0</v>
      </c>
      <c r="BG182" s="76">
        <f t="shared" ca="1" si="151"/>
        <v>0</v>
      </c>
      <c r="BH182" s="76">
        <f t="shared" ca="1" si="151"/>
        <v>0</v>
      </c>
      <c r="BI182" s="76">
        <f t="shared" ca="1" si="151"/>
        <v>0</v>
      </c>
      <c r="BJ182" s="76">
        <f t="shared" ca="1" si="151"/>
        <v>0</v>
      </c>
      <c r="BK182" s="76">
        <f t="shared" ca="1" si="151"/>
        <v>0</v>
      </c>
      <c r="BL182" s="76">
        <f t="shared" ca="1" si="155"/>
        <v>-1</v>
      </c>
      <c r="BM182" s="77">
        <f t="shared" ca="1" si="156"/>
        <v>0</v>
      </c>
      <c r="BN182" s="21"/>
      <c r="BO182" s="70">
        <f t="shared" si="146"/>
        <v>179</v>
      </c>
      <c r="BP182" s="171">
        <f t="shared" ca="1" si="147"/>
        <v>0.11349999999999999</v>
      </c>
      <c r="BQ182" s="172">
        <f t="shared" ca="1" si="136"/>
        <v>8.9992694218428149E-3</v>
      </c>
      <c r="BR182" s="172">
        <f t="shared" ca="1" si="149"/>
        <v>0.2127541621864093</v>
      </c>
    </row>
    <row r="183" spans="5:70">
      <c r="E183">
        <f t="shared" si="137"/>
        <v>180</v>
      </c>
      <c r="F183" s="64">
        <f t="shared" si="138"/>
        <v>54.916666666667091</v>
      </c>
      <c r="G183" s="55">
        <f t="shared" si="124"/>
        <v>9.0187684527220924E-4</v>
      </c>
      <c r="H183" s="78">
        <f t="shared" si="148"/>
        <v>0.91369064447785542</v>
      </c>
      <c r="I183" s="79">
        <f t="shared" ca="1" si="125"/>
        <v>423859.78265217994</v>
      </c>
      <c r="J183" s="79">
        <f t="shared" ca="1" si="126"/>
        <v>3814.4283811707046</v>
      </c>
      <c r="K183" s="80">
        <f t="shared" ca="1" si="127"/>
        <v>-18.273812889557107</v>
      </c>
      <c r="L183" s="80">
        <f t="shared" ca="1" si="128"/>
        <v>-176.60824277174166</v>
      </c>
      <c r="M183" s="80">
        <f t="shared" ca="1" si="129"/>
        <v>0</v>
      </c>
      <c r="N183" s="80">
        <f t="shared" ca="1" si="130"/>
        <v>0</v>
      </c>
      <c r="O183" s="81">
        <f t="shared" ca="1" si="117"/>
        <v>-1651.9860128667085</v>
      </c>
      <c r="P183" s="79">
        <f t="shared" ca="1" si="118"/>
        <v>425827.34296482266</v>
      </c>
      <c r="Q183" s="35"/>
      <c r="R183">
        <f t="shared" ca="1" si="131"/>
        <v>180</v>
      </c>
      <c r="S183" s="78">
        <f t="shared" ca="1" si="139"/>
        <v>54.916666666667091</v>
      </c>
      <c r="T183" s="55">
        <f t="shared" ca="1" si="132"/>
        <v>9.0187684527220924E-4</v>
      </c>
      <c r="U183" s="78">
        <f t="shared" ca="1" si="140"/>
        <v>0.91345075915579577</v>
      </c>
      <c r="V183" s="79">
        <f t="shared" ca="1" si="141"/>
        <v>423833.97569888056</v>
      </c>
      <c r="W183" s="79">
        <f t="shared" ca="1" si="119"/>
        <v>3814.1961374450066</v>
      </c>
      <c r="X183" s="80">
        <f t="shared" ca="1" si="120"/>
        <v>-18.269015183115915</v>
      </c>
      <c r="Y183" s="80">
        <f t="shared" ca="1" si="133"/>
        <v>-176.59748987453358</v>
      </c>
      <c r="Z183" s="80">
        <f t="shared" ca="1" si="121"/>
        <v>0</v>
      </c>
      <c r="AA183" s="80">
        <f t="shared" ca="1" si="134"/>
        <v>0</v>
      </c>
      <c r="AB183" s="81">
        <f t="shared" ca="1" si="122"/>
        <v>-1651.9860128667085</v>
      </c>
      <c r="AC183" s="79">
        <f t="shared" ca="1" si="123"/>
        <v>425801.31931840122</v>
      </c>
      <c r="AD183" s="35"/>
      <c r="AE183" s="55">
        <f t="shared" ca="1" si="142"/>
        <v>9.0187684527220924E-4</v>
      </c>
      <c r="AF183" s="78">
        <f t="shared" ca="1" si="143"/>
        <v>0.91345075915579577</v>
      </c>
      <c r="AG183" s="21"/>
      <c r="AH183" s="21"/>
      <c r="AK183" s="66"/>
      <c r="AL183" s="66"/>
      <c r="AM183" s="66"/>
      <c r="AN183" s="66"/>
      <c r="AR183" s="69">
        <f t="shared" si="152"/>
        <v>15</v>
      </c>
      <c r="AS183" s="70">
        <f t="shared" si="144"/>
        <v>180</v>
      </c>
      <c r="AT183" s="71">
        <f t="shared" ca="1" si="153"/>
        <v>0.20800704325841499</v>
      </c>
      <c r="AU183" s="72">
        <f t="shared" ca="1" si="135"/>
        <v>8.9992694218428149E-3</v>
      </c>
      <c r="AV183" s="73">
        <f t="shared" ca="1" si="154"/>
        <v>1.0089992694218428</v>
      </c>
      <c r="AW183" s="74">
        <f ca="1">PRODUCT(AV$4:AV183)</f>
        <v>4.7425594829857509</v>
      </c>
      <c r="AY183" s="75">
        <f t="shared" si="145"/>
        <v>180</v>
      </c>
      <c r="AZ183" s="76">
        <f t="shared" ca="1" si="151"/>
        <v>0</v>
      </c>
      <c r="BA183" s="76">
        <f t="shared" ca="1" si="151"/>
        <v>0</v>
      </c>
      <c r="BB183" s="76">
        <f t="shared" ca="1" si="151"/>
        <v>0</v>
      </c>
      <c r="BC183" s="76">
        <f t="shared" ca="1" si="151"/>
        <v>0</v>
      </c>
      <c r="BD183" s="76">
        <f t="shared" ca="1" si="151"/>
        <v>0</v>
      </c>
      <c r="BE183" s="76">
        <f t="shared" ca="1" si="151"/>
        <v>0</v>
      </c>
      <c r="BF183" s="76">
        <f t="shared" ca="1" si="151"/>
        <v>0</v>
      </c>
      <c r="BG183" s="76">
        <f t="shared" ca="1" si="151"/>
        <v>0</v>
      </c>
      <c r="BH183" s="76">
        <f t="shared" ca="1" si="151"/>
        <v>0</v>
      </c>
      <c r="BI183" s="76">
        <f t="shared" ca="1" si="151"/>
        <v>0</v>
      </c>
      <c r="BJ183" s="76">
        <f t="shared" ca="1" si="151"/>
        <v>0</v>
      </c>
      <c r="BK183" s="76">
        <f t="shared" ca="1" si="151"/>
        <v>0</v>
      </c>
      <c r="BL183" s="76">
        <f t="shared" ca="1" si="155"/>
        <v>-1</v>
      </c>
      <c r="BM183" s="77">
        <f t="shared" ca="1" si="156"/>
        <v>0</v>
      </c>
      <c r="BN183" s="21"/>
      <c r="BO183" s="70">
        <f t="shared" si="146"/>
        <v>180</v>
      </c>
      <c r="BP183" s="171">
        <f t="shared" ca="1" si="147"/>
        <v>0.11349999999999999</v>
      </c>
      <c r="BQ183" s="172">
        <f t="shared" ca="1" si="136"/>
        <v>8.9992694218428149E-3</v>
      </c>
      <c r="BR183" s="172">
        <f t="shared" ca="1" si="149"/>
        <v>0.21085660677268633</v>
      </c>
    </row>
    <row r="184" spans="5:70">
      <c r="E184">
        <f t="shared" si="137"/>
        <v>181</v>
      </c>
      <c r="F184" s="64">
        <f t="shared" si="138"/>
        <v>55.000000000000426</v>
      </c>
      <c r="G184" s="55">
        <f t="shared" si="124"/>
        <v>9.0187684527220924E-4</v>
      </c>
      <c r="H184" s="78">
        <f t="shared" si="148"/>
        <v>0.91286660804185904</v>
      </c>
      <c r="I184" s="79">
        <f t="shared" ca="1" si="125"/>
        <v>425443.29914411891</v>
      </c>
      <c r="J184" s="79">
        <f t="shared" ca="1" si="126"/>
        <v>3828.6788727155945</v>
      </c>
      <c r="K184" s="80">
        <f t="shared" ca="1" si="127"/>
        <v>-18.25733216083718</v>
      </c>
      <c r="L184" s="80">
        <f t="shared" ca="1" si="128"/>
        <v>-177.26804131004957</v>
      </c>
      <c r="M184" s="80">
        <f t="shared" ca="1" si="129"/>
        <v>-3190.8247435808917</v>
      </c>
      <c r="N184" s="80">
        <f t="shared" ca="1" si="130"/>
        <v>0</v>
      </c>
      <c r="O184" s="81">
        <f t="shared" ca="1" si="117"/>
        <v>-1650.4961249329901</v>
      </c>
      <c r="P184" s="79">
        <f t="shared" ca="1" si="118"/>
        <v>424235.13177484967</v>
      </c>
      <c r="Q184" s="35"/>
      <c r="R184">
        <f t="shared" ca="1" si="131"/>
        <v>181</v>
      </c>
      <c r="S184" s="78">
        <f t="shared" ca="1" si="139"/>
        <v>55.000000000000426</v>
      </c>
      <c r="T184" s="55">
        <f t="shared" ca="1" si="132"/>
        <v>9.0187684527220924E-4</v>
      </c>
      <c r="U184" s="78">
        <f t="shared" ca="1" si="140"/>
        <v>0.9126269390668168</v>
      </c>
      <c r="V184" s="79">
        <f t="shared" ca="1" si="141"/>
        <v>425417.29896782158</v>
      </c>
      <c r="W184" s="79">
        <f t="shared" ca="1" si="119"/>
        <v>3828.4448901240798</v>
      </c>
      <c r="X184" s="80">
        <f t="shared" ca="1" si="120"/>
        <v>-18.252538781336337</v>
      </c>
      <c r="Y184" s="80">
        <f t="shared" ca="1" si="133"/>
        <v>-177.257207903259</v>
      </c>
      <c r="Z184" s="80">
        <f t="shared" ca="1" si="121"/>
        <v>-3190.6297422586617</v>
      </c>
      <c r="AA184" s="80">
        <f t="shared" ca="1" si="134"/>
        <v>0</v>
      </c>
      <c r="AB184" s="81">
        <f t="shared" ca="1" si="122"/>
        <v>-1650.4961249329901</v>
      </c>
      <c r="AC184" s="79">
        <f t="shared" ca="1" si="123"/>
        <v>424209.10824406944</v>
      </c>
      <c r="AD184" s="35"/>
      <c r="AE184" s="55">
        <f t="shared" ca="1" si="142"/>
        <v>9.0187684527220924E-4</v>
      </c>
      <c r="AF184" s="78">
        <f t="shared" ca="1" si="143"/>
        <v>0.9126269390668168</v>
      </c>
      <c r="AG184" s="21"/>
      <c r="AH184" s="21"/>
      <c r="AK184" s="66"/>
      <c r="AL184" s="66"/>
      <c r="AM184" s="66"/>
      <c r="AN184" s="66"/>
      <c r="AR184" s="69">
        <f t="shared" si="152"/>
        <v>16</v>
      </c>
      <c r="AS184" s="70">
        <f t="shared" si="144"/>
        <v>181</v>
      </c>
      <c r="AT184" s="71">
        <f t="shared" ca="1" si="153"/>
        <v>0.20613513183449159</v>
      </c>
      <c r="AU184" s="72">
        <f t="shared" ca="1" si="135"/>
        <v>8.9992694218428149E-3</v>
      </c>
      <c r="AV184" s="73">
        <f t="shared" ca="1" si="154"/>
        <v>1.0089992694218428</v>
      </c>
      <c r="AW184" s="74">
        <f ca="1">PRODUCT(AV$4:AV184)</f>
        <v>4.7852390535222549</v>
      </c>
      <c r="AY184" s="75">
        <f t="shared" si="145"/>
        <v>181</v>
      </c>
      <c r="AZ184" s="76">
        <f t="shared" ca="1" si="151"/>
        <v>0</v>
      </c>
      <c r="BA184" s="76">
        <f t="shared" ca="1" si="151"/>
        <v>0</v>
      </c>
      <c r="BB184" s="76">
        <f t="shared" ca="1" si="151"/>
        <v>0</v>
      </c>
      <c r="BC184" s="76">
        <f t="shared" ca="1" si="151"/>
        <v>0</v>
      </c>
      <c r="BD184" s="76">
        <f t="shared" ca="1" si="151"/>
        <v>0</v>
      </c>
      <c r="BE184" s="76">
        <f t="shared" ca="1" si="151"/>
        <v>0</v>
      </c>
      <c r="BF184" s="76">
        <f t="shared" ca="1" si="151"/>
        <v>0</v>
      </c>
      <c r="BG184" s="76">
        <f t="shared" ca="1" si="151"/>
        <v>0</v>
      </c>
      <c r="BH184" s="76">
        <f t="shared" ca="1" si="151"/>
        <v>0</v>
      </c>
      <c r="BI184" s="76">
        <f t="shared" ref="AZ184:BK200" ca="1" si="157">OFFSET($AV$3,($AY184*12-12)+BI$3,0)</f>
        <v>0</v>
      </c>
      <c r="BJ184" s="76">
        <f t="shared" ca="1" si="157"/>
        <v>0</v>
      </c>
      <c r="BK184" s="76">
        <f t="shared" ca="1" si="157"/>
        <v>0</v>
      </c>
      <c r="BL184" s="76">
        <f t="shared" ca="1" si="155"/>
        <v>-1</v>
      </c>
      <c r="BM184" s="77">
        <f t="shared" ca="1" si="156"/>
        <v>0</v>
      </c>
      <c r="BN184" s="21"/>
      <c r="BO184" s="70">
        <f t="shared" si="146"/>
        <v>181</v>
      </c>
      <c r="BP184" s="171">
        <f t="shared" ca="1" si="147"/>
        <v>0.11349999999999999</v>
      </c>
      <c r="BQ184" s="172">
        <f t="shared" ca="1" si="136"/>
        <v>8.9992694218428149E-3</v>
      </c>
      <c r="BR184" s="172">
        <f t="shared" ca="1" si="149"/>
        <v>0.20897597566498466</v>
      </c>
    </row>
    <row r="185" spans="5:70">
      <c r="E185">
        <f t="shared" si="137"/>
        <v>182</v>
      </c>
      <c r="F185" s="64">
        <f t="shared" si="138"/>
        <v>55.083333333333762</v>
      </c>
      <c r="G185" s="55">
        <f t="shared" si="124"/>
        <v>9.0187684527220924E-4</v>
      </c>
      <c r="H185" s="78">
        <f t="shared" si="148"/>
        <v>0.91204331478524392</v>
      </c>
      <c r="I185" s="79">
        <f t="shared" ca="1" si="125"/>
        <v>423852.52393255092</v>
      </c>
      <c r="J185" s="79">
        <f t="shared" ca="1" si="126"/>
        <v>3814.3630579971054</v>
      </c>
      <c r="K185" s="80">
        <f t="shared" ca="1" si="127"/>
        <v>-18.24086629570488</v>
      </c>
      <c r="L185" s="80">
        <f t="shared" ca="1" si="128"/>
        <v>-176.60521830522956</v>
      </c>
      <c r="M185" s="80">
        <f t="shared" ca="1" si="129"/>
        <v>0</v>
      </c>
      <c r="N185" s="80">
        <f t="shared" ca="1" si="130"/>
        <v>0</v>
      </c>
      <c r="O185" s="81">
        <f t="shared" ca="1" si="117"/>
        <v>-1649.0075806947018</v>
      </c>
      <c r="P185" s="79">
        <f t="shared" ca="1" si="118"/>
        <v>425823.03332525236</v>
      </c>
      <c r="Q185" s="35"/>
      <c r="R185">
        <f t="shared" ca="1" si="131"/>
        <v>182</v>
      </c>
      <c r="S185" s="78">
        <f t="shared" ca="1" si="139"/>
        <v>55.083333333333762</v>
      </c>
      <c r="T185" s="55">
        <f t="shared" ca="1" si="132"/>
        <v>9.0187684527220924E-4</v>
      </c>
      <c r="U185" s="78">
        <f t="shared" ca="1" si="140"/>
        <v>0.91180386196210084</v>
      </c>
      <c r="V185" s="79">
        <f t="shared" ca="1" si="141"/>
        <v>423826.52387179056</v>
      </c>
      <c r="W185" s="79">
        <f t="shared" ca="1" si="119"/>
        <v>3814.1290764453388</v>
      </c>
      <c r="X185" s="80">
        <f t="shared" ca="1" si="120"/>
        <v>-18.236077239242018</v>
      </c>
      <c r="Y185" s="80">
        <f t="shared" ca="1" si="133"/>
        <v>-176.59438494657942</v>
      </c>
      <c r="Z185" s="80">
        <f t="shared" ca="1" si="121"/>
        <v>0</v>
      </c>
      <c r="AA185" s="80">
        <f t="shared" ca="1" si="134"/>
        <v>0</v>
      </c>
      <c r="AB185" s="81">
        <f t="shared" ca="1" si="122"/>
        <v>-1649.0075806947018</v>
      </c>
      <c r="AC185" s="79">
        <f t="shared" ca="1" si="123"/>
        <v>425796.81490535545</v>
      </c>
      <c r="AD185" s="35"/>
      <c r="AE185" s="55">
        <f t="shared" ca="1" si="142"/>
        <v>9.0187684527220924E-4</v>
      </c>
      <c r="AF185" s="78">
        <f t="shared" ca="1" si="143"/>
        <v>0.91180386196210084</v>
      </c>
      <c r="AG185" s="21"/>
      <c r="AH185" s="21"/>
      <c r="AK185" s="66"/>
      <c r="AL185" s="66"/>
      <c r="AM185" s="66"/>
      <c r="AN185" s="66"/>
      <c r="AR185" s="69">
        <f t="shared" si="152"/>
        <v>16</v>
      </c>
      <c r="AS185" s="70">
        <f t="shared" si="144"/>
        <v>182</v>
      </c>
      <c r="AT185" s="71">
        <f t="shared" ca="1" si="153"/>
        <v>0.20428006624580591</v>
      </c>
      <c r="AU185" s="72">
        <f t="shared" ca="1" si="135"/>
        <v>8.9992694218428149E-3</v>
      </c>
      <c r="AV185" s="73">
        <f t="shared" ca="1" si="154"/>
        <v>1.0089992694218428</v>
      </c>
      <c r="AW185" s="74">
        <f ca="1">PRODUCT(AV$4:AV185)</f>
        <v>4.8283027090128261</v>
      </c>
      <c r="AY185" s="75">
        <f t="shared" si="145"/>
        <v>182</v>
      </c>
      <c r="AZ185" s="76">
        <f t="shared" ca="1" si="157"/>
        <v>0</v>
      </c>
      <c r="BA185" s="76">
        <f t="shared" ca="1" si="157"/>
        <v>0</v>
      </c>
      <c r="BB185" s="76">
        <f t="shared" ca="1" si="157"/>
        <v>0</v>
      </c>
      <c r="BC185" s="76">
        <f t="shared" ca="1" si="157"/>
        <v>0</v>
      </c>
      <c r="BD185" s="76">
        <f t="shared" ca="1" si="157"/>
        <v>0</v>
      </c>
      <c r="BE185" s="76">
        <f t="shared" ca="1" si="157"/>
        <v>0</v>
      </c>
      <c r="BF185" s="76">
        <f t="shared" ca="1" si="157"/>
        <v>0</v>
      </c>
      <c r="BG185" s="76">
        <f t="shared" ca="1" si="157"/>
        <v>0</v>
      </c>
      <c r="BH185" s="76">
        <f t="shared" ca="1" si="157"/>
        <v>0</v>
      </c>
      <c r="BI185" s="76">
        <f t="shared" ca="1" si="157"/>
        <v>0</v>
      </c>
      <c r="BJ185" s="76">
        <f t="shared" ca="1" si="157"/>
        <v>0</v>
      </c>
      <c r="BK185" s="76">
        <f t="shared" ca="1" si="157"/>
        <v>0</v>
      </c>
      <c r="BL185" s="76">
        <f t="shared" ca="1" si="155"/>
        <v>-1</v>
      </c>
      <c r="BM185" s="77">
        <f t="shared" ca="1" si="156"/>
        <v>0</v>
      </c>
      <c r="BN185" s="21"/>
      <c r="BO185" s="70">
        <f t="shared" si="146"/>
        <v>182</v>
      </c>
      <c r="BP185" s="171">
        <f t="shared" ca="1" si="147"/>
        <v>0.11349999999999999</v>
      </c>
      <c r="BQ185" s="172">
        <f t="shared" ca="1" si="136"/>
        <v>8.9992694218428149E-3</v>
      </c>
      <c r="BR185" s="172">
        <f t="shared" ca="1" si="149"/>
        <v>0.20711211791533607</v>
      </c>
    </row>
    <row r="186" spans="5:70">
      <c r="E186">
        <f t="shared" si="137"/>
        <v>183</v>
      </c>
      <c r="F186" s="64">
        <f t="shared" si="138"/>
        <v>55.166666666667098</v>
      </c>
      <c r="G186" s="55">
        <f t="shared" si="124"/>
        <v>9.0187684527220924E-4</v>
      </c>
      <c r="H186" s="78">
        <f t="shared" si="148"/>
        <v>0.91122076403775376</v>
      </c>
      <c r="I186" s="79">
        <f t="shared" ca="1" si="125"/>
        <v>425438.99339131272</v>
      </c>
      <c r="J186" s="79">
        <f t="shared" ca="1" si="126"/>
        <v>3828.6401240860278</v>
      </c>
      <c r="K186" s="80">
        <f t="shared" ca="1" si="127"/>
        <v>-18.224415280755075</v>
      </c>
      <c r="L186" s="80">
        <f t="shared" ca="1" si="128"/>
        <v>-177.26624724638032</v>
      </c>
      <c r="M186" s="80">
        <f t="shared" ca="1" si="129"/>
        <v>0</v>
      </c>
      <c r="N186" s="80">
        <f t="shared" ca="1" si="130"/>
        <v>0</v>
      </c>
      <c r="O186" s="81">
        <f t="shared" ca="1" si="117"/>
        <v>-1647.520378939995</v>
      </c>
      <c r="P186" s="79">
        <f t="shared" ca="1" si="118"/>
        <v>427424.62247393164</v>
      </c>
      <c r="Q186" s="35"/>
      <c r="R186">
        <f t="shared" ca="1" si="131"/>
        <v>183</v>
      </c>
      <c r="S186" s="78">
        <f t="shared" ca="1" si="139"/>
        <v>55.166666666667098</v>
      </c>
      <c r="T186" s="55">
        <f t="shared" ca="1" si="132"/>
        <v>9.0187684527220924E-4</v>
      </c>
      <c r="U186" s="78">
        <f t="shared" ca="1" si="140"/>
        <v>0.91098152717156744</v>
      </c>
      <c r="V186" s="79">
        <f t="shared" ca="1" si="141"/>
        <v>425412.79861720168</v>
      </c>
      <c r="W186" s="79">
        <f t="shared" ca="1" si="119"/>
        <v>3828.4043902563585</v>
      </c>
      <c r="X186" s="80">
        <f t="shared" ca="1" si="120"/>
        <v>-18.21963054343135</v>
      </c>
      <c r="Y186" s="80">
        <f t="shared" ca="1" si="133"/>
        <v>-177.25533275716737</v>
      </c>
      <c r="Z186" s="80">
        <f t="shared" ca="1" si="121"/>
        <v>0</v>
      </c>
      <c r="AA186" s="80">
        <f t="shared" ca="1" si="134"/>
        <v>0</v>
      </c>
      <c r="AB186" s="81">
        <f t="shared" ca="1" si="122"/>
        <v>-1647.520378939995</v>
      </c>
      <c r="AC186" s="79">
        <f t="shared" ca="1" si="123"/>
        <v>427398.20766521746</v>
      </c>
      <c r="AD186" s="35"/>
      <c r="AE186" s="55">
        <f t="shared" ca="1" si="142"/>
        <v>9.0187684527220924E-4</v>
      </c>
      <c r="AF186" s="78">
        <f t="shared" ca="1" si="143"/>
        <v>0.91098152717156744</v>
      </c>
      <c r="AG186" s="21"/>
      <c r="AH186" s="21"/>
      <c r="AK186" s="66"/>
      <c r="AL186" s="66"/>
      <c r="AM186" s="66"/>
      <c r="AN186" s="66"/>
      <c r="AR186" s="69">
        <f t="shared" si="152"/>
        <v>16</v>
      </c>
      <c r="AS186" s="70">
        <f t="shared" si="144"/>
        <v>183</v>
      </c>
      <c r="AT186" s="71">
        <f t="shared" ca="1" si="153"/>
        <v>0.202441694892148</v>
      </c>
      <c r="AU186" s="72">
        <f t="shared" ca="1" si="135"/>
        <v>8.9992694218428149E-3</v>
      </c>
      <c r="AV186" s="73">
        <f t="shared" ca="1" si="154"/>
        <v>1.0089992694218428</v>
      </c>
      <c r="AW186" s="74">
        <f ca="1">PRODUCT(AV$4:AV186)</f>
        <v>4.8717539059414463</v>
      </c>
      <c r="AY186" s="75">
        <f t="shared" si="145"/>
        <v>183</v>
      </c>
      <c r="AZ186" s="76">
        <f t="shared" ca="1" si="157"/>
        <v>0</v>
      </c>
      <c r="BA186" s="76">
        <f t="shared" ca="1" si="157"/>
        <v>0</v>
      </c>
      <c r="BB186" s="76">
        <f t="shared" ca="1" si="157"/>
        <v>0</v>
      </c>
      <c r="BC186" s="76">
        <f t="shared" ca="1" si="157"/>
        <v>0</v>
      </c>
      <c r="BD186" s="76">
        <f t="shared" ca="1" si="157"/>
        <v>0</v>
      </c>
      <c r="BE186" s="76">
        <f t="shared" ca="1" si="157"/>
        <v>0</v>
      </c>
      <c r="BF186" s="76">
        <f t="shared" ca="1" si="157"/>
        <v>0</v>
      </c>
      <c r="BG186" s="76">
        <f t="shared" ca="1" si="157"/>
        <v>0</v>
      </c>
      <c r="BH186" s="76">
        <f t="shared" ca="1" si="157"/>
        <v>0</v>
      </c>
      <c r="BI186" s="76">
        <f t="shared" ca="1" si="157"/>
        <v>0</v>
      </c>
      <c r="BJ186" s="76">
        <f t="shared" ca="1" si="157"/>
        <v>0</v>
      </c>
      <c r="BK186" s="76">
        <f t="shared" ca="1" si="157"/>
        <v>0</v>
      </c>
      <c r="BL186" s="76">
        <f t="shared" ca="1" si="155"/>
        <v>-1</v>
      </c>
      <c r="BM186" s="77">
        <f t="shared" ca="1" si="156"/>
        <v>0</v>
      </c>
      <c r="BN186" s="21"/>
      <c r="BO186" s="70">
        <f t="shared" si="146"/>
        <v>183</v>
      </c>
      <c r="BP186" s="171">
        <f t="shared" ca="1" si="147"/>
        <v>0.11349999999999999</v>
      </c>
      <c r="BQ186" s="172">
        <f t="shared" ca="1" si="136"/>
        <v>8.9992694218428149E-3</v>
      </c>
      <c r="BR186" s="172">
        <f t="shared" ca="1" si="149"/>
        <v>0.20526488392207801</v>
      </c>
    </row>
    <row r="187" spans="5:70">
      <c r="E187">
        <f t="shared" si="137"/>
        <v>184</v>
      </c>
      <c r="F187" s="64">
        <f t="shared" si="138"/>
        <v>55.250000000000433</v>
      </c>
      <c r="G187" s="55">
        <f t="shared" si="124"/>
        <v>9.0187684527220924E-4</v>
      </c>
      <c r="H187" s="78">
        <f t="shared" si="148"/>
        <v>0.9103989551297369</v>
      </c>
      <c r="I187" s="79">
        <f t="shared" ca="1" si="125"/>
        <v>427039.13810382318</v>
      </c>
      <c r="J187" s="79">
        <f t="shared" ca="1" si="126"/>
        <v>3843.0402574678469</v>
      </c>
      <c r="K187" s="80">
        <f t="shared" ca="1" si="127"/>
        <v>-18.207979102594738</v>
      </c>
      <c r="L187" s="80">
        <f t="shared" ca="1" si="128"/>
        <v>-177.93297420992633</v>
      </c>
      <c r="M187" s="80">
        <f t="shared" ca="1" si="129"/>
        <v>0</v>
      </c>
      <c r="N187" s="80">
        <f t="shared" ca="1" si="130"/>
        <v>0</v>
      </c>
      <c r="O187" s="81">
        <f t="shared" ca="1" si="117"/>
        <v>-1646.0345184581149</v>
      </c>
      <c r="P187" s="79">
        <f t="shared" ca="1" si="118"/>
        <v>429040.00288952031</v>
      </c>
      <c r="Q187" s="35"/>
      <c r="R187">
        <f t="shared" ca="1" si="131"/>
        <v>184</v>
      </c>
      <c r="S187" s="78">
        <f t="shared" ca="1" si="139"/>
        <v>55.250000000000433</v>
      </c>
      <c r="T187" s="55">
        <f t="shared" ca="1" si="132"/>
        <v>9.0187684527220924E-4</v>
      </c>
      <c r="U187" s="78">
        <f t="shared" ca="1" si="140"/>
        <v>0.91015993402574069</v>
      </c>
      <c r="V187" s="79">
        <f t="shared" ca="1" si="141"/>
        <v>427012.74711801333</v>
      </c>
      <c r="W187" s="79">
        <f t="shared" ca="1" si="119"/>
        <v>3842.8027578762358</v>
      </c>
      <c r="X187" s="80">
        <f t="shared" ca="1" si="120"/>
        <v>-18.203198680514813</v>
      </c>
      <c r="Y187" s="80">
        <f t="shared" ca="1" si="133"/>
        <v>-177.92197796583889</v>
      </c>
      <c r="Z187" s="80">
        <f t="shared" ca="1" si="121"/>
        <v>0</v>
      </c>
      <c r="AA187" s="80">
        <f t="shared" ca="1" si="134"/>
        <v>0</v>
      </c>
      <c r="AB187" s="81">
        <f t="shared" ca="1" si="122"/>
        <v>-1646.0345184581149</v>
      </c>
      <c r="AC187" s="79">
        <f t="shared" ca="1" si="123"/>
        <v>429013.39018078503</v>
      </c>
      <c r="AD187" s="35"/>
      <c r="AE187" s="55">
        <f t="shared" ca="1" si="142"/>
        <v>9.0187684527220924E-4</v>
      </c>
      <c r="AF187" s="78">
        <f t="shared" ca="1" si="143"/>
        <v>0.91015993402574069</v>
      </c>
      <c r="AG187" s="21"/>
      <c r="AH187" s="21"/>
      <c r="AK187" s="66"/>
      <c r="AL187" s="66"/>
      <c r="AM187" s="66"/>
      <c r="AN187" s="66"/>
      <c r="AR187" s="69">
        <f t="shared" si="152"/>
        <v>16</v>
      </c>
      <c r="AS187" s="70">
        <f t="shared" si="144"/>
        <v>184</v>
      </c>
      <c r="AT187" s="71">
        <f t="shared" ca="1" si="153"/>
        <v>0.20061986753759906</v>
      </c>
      <c r="AU187" s="72">
        <f t="shared" ca="1" si="135"/>
        <v>8.9992694218428149E-3</v>
      </c>
      <c r="AV187" s="73">
        <f t="shared" ca="1" si="154"/>
        <v>1.0089992694218428</v>
      </c>
      <c r="AW187" s="74">
        <f ca="1">PRODUCT(AV$4:AV187)</f>
        <v>4.9155961318979289</v>
      </c>
      <c r="AY187" s="75">
        <f t="shared" si="145"/>
        <v>184</v>
      </c>
      <c r="AZ187" s="76">
        <f t="shared" ca="1" si="157"/>
        <v>0</v>
      </c>
      <c r="BA187" s="76">
        <f t="shared" ca="1" si="157"/>
        <v>0</v>
      </c>
      <c r="BB187" s="76">
        <f t="shared" ca="1" si="157"/>
        <v>0</v>
      </c>
      <c r="BC187" s="76">
        <f t="shared" ca="1" si="157"/>
        <v>0</v>
      </c>
      <c r="BD187" s="76">
        <f t="shared" ca="1" si="157"/>
        <v>0</v>
      </c>
      <c r="BE187" s="76">
        <f t="shared" ca="1" si="157"/>
        <v>0</v>
      </c>
      <c r="BF187" s="76">
        <f t="shared" ca="1" si="157"/>
        <v>0</v>
      </c>
      <c r="BG187" s="76">
        <f t="shared" ca="1" si="157"/>
        <v>0</v>
      </c>
      <c r="BH187" s="76">
        <f t="shared" ca="1" si="157"/>
        <v>0</v>
      </c>
      <c r="BI187" s="76">
        <f t="shared" ca="1" si="157"/>
        <v>0</v>
      </c>
      <c r="BJ187" s="76">
        <f t="shared" ca="1" si="157"/>
        <v>0</v>
      </c>
      <c r="BK187" s="76">
        <f t="shared" ca="1" si="157"/>
        <v>0</v>
      </c>
      <c r="BL187" s="76">
        <f t="shared" ca="1" si="155"/>
        <v>-1</v>
      </c>
      <c r="BM187" s="77">
        <f t="shared" ca="1" si="156"/>
        <v>0</v>
      </c>
      <c r="BN187" s="21"/>
      <c r="BO187" s="70">
        <f t="shared" si="146"/>
        <v>184</v>
      </c>
      <c r="BP187" s="171">
        <f t="shared" ca="1" si="147"/>
        <v>0.11349999999999999</v>
      </c>
      <c r="BQ187" s="172">
        <f t="shared" ca="1" si="136"/>
        <v>8.9992694218428149E-3</v>
      </c>
      <c r="BR187" s="172">
        <f t="shared" ca="1" si="149"/>
        <v>0.20343412541784586</v>
      </c>
    </row>
    <row r="188" spans="5:70">
      <c r="E188">
        <f t="shared" si="137"/>
        <v>185</v>
      </c>
      <c r="F188" s="64">
        <f t="shared" si="138"/>
        <v>55.333333333333769</v>
      </c>
      <c r="G188" s="55">
        <f t="shared" si="124"/>
        <v>9.0187684527220924E-4</v>
      </c>
      <c r="H188" s="78">
        <f t="shared" si="148"/>
        <v>0.9095778873921454</v>
      </c>
      <c r="I188" s="79">
        <f t="shared" ca="1" si="125"/>
        <v>428653.06164521875</v>
      </c>
      <c r="J188" s="79">
        <f t="shared" ca="1" si="126"/>
        <v>3857.5643902431202</v>
      </c>
      <c r="K188" s="80">
        <f t="shared" ca="1" si="127"/>
        <v>-18.191557747842907</v>
      </c>
      <c r="L188" s="80">
        <f t="shared" ca="1" si="128"/>
        <v>-178.60544235217449</v>
      </c>
      <c r="M188" s="80">
        <f t="shared" ca="1" si="129"/>
        <v>0</v>
      </c>
      <c r="N188" s="80">
        <f t="shared" ca="1" si="130"/>
        <v>0</v>
      </c>
      <c r="O188" s="81">
        <f t="shared" ca="1" si="117"/>
        <v>-1644.5499980393988</v>
      </c>
      <c r="P188" s="79">
        <f t="shared" ca="1" si="118"/>
        <v>430669.2790373225</v>
      </c>
      <c r="Q188" s="35"/>
      <c r="R188">
        <f t="shared" ca="1" si="131"/>
        <v>185</v>
      </c>
      <c r="S188" s="78">
        <f t="shared" ca="1" si="139"/>
        <v>55.333333333333769</v>
      </c>
      <c r="T188" s="55">
        <f t="shared" ca="1" si="132"/>
        <v>9.0187684527220924E-4</v>
      </c>
      <c r="U188" s="78">
        <f t="shared" ca="1" si="140"/>
        <v>0.90933908185574841</v>
      </c>
      <c r="V188" s="79">
        <f t="shared" ca="1" si="141"/>
        <v>428626.47293786926</v>
      </c>
      <c r="W188" s="79">
        <f t="shared" ca="1" si="119"/>
        <v>3857.3251113021038</v>
      </c>
      <c r="X188" s="80">
        <f t="shared" ca="1" si="120"/>
        <v>-18.186781637114969</v>
      </c>
      <c r="Y188" s="80">
        <f t="shared" ca="1" si="133"/>
        <v>-178.59436372411221</v>
      </c>
      <c r="Z188" s="80">
        <f t="shared" ca="1" si="121"/>
        <v>0</v>
      </c>
      <c r="AA188" s="80">
        <f t="shared" ca="1" si="134"/>
        <v>0</v>
      </c>
      <c r="AB188" s="81">
        <f t="shared" ca="1" si="122"/>
        <v>-1644.5499980393988</v>
      </c>
      <c r="AC188" s="79">
        <f t="shared" ca="1" si="123"/>
        <v>430642.46690577071</v>
      </c>
      <c r="AD188" s="35"/>
      <c r="AE188" s="55">
        <f t="shared" ca="1" si="142"/>
        <v>9.0187684527220924E-4</v>
      </c>
      <c r="AF188" s="78">
        <f t="shared" ca="1" si="143"/>
        <v>0.90933908185574841</v>
      </c>
      <c r="AG188" s="21"/>
      <c r="AH188" s="21"/>
      <c r="AK188" s="66"/>
      <c r="AL188" s="66"/>
      <c r="AM188" s="66"/>
      <c r="AN188" s="66"/>
      <c r="AR188" s="69">
        <f t="shared" si="152"/>
        <v>16</v>
      </c>
      <c r="AS188" s="70">
        <f t="shared" si="144"/>
        <v>185</v>
      </c>
      <c r="AT188" s="71">
        <f t="shared" ca="1" si="153"/>
        <v>0.19881443529825379</v>
      </c>
      <c r="AU188" s="72">
        <f t="shared" ca="1" si="135"/>
        <v>8.9992694218428149E-3</v>
      </c>
      <c r="AV188" s="73">
        <f t="shared" ca="1" si="154"/>
        <v>1.0089992694218428</v>
      </c>
      <c r="AW188" s="74">
        <f ca="1">PRODUCT(AV$4:AV188)</f>
        <v>4.959832905857847</v>
      </c>
      <c r="AY188" s="75">
        <f t="shared" si="145"/>
        <v>185</v>
      </c>
      <c r="AZ188" s="76">
        <f t="shared" ca="1" si="157"/>
        <v>0</v>
      </c>
      <c r="BA188" s="76">
        <f t="shared" ca="1" si="157"/>
        <v>0</v>
      </c>
      <c r="BB188" s="76">
        <f t="shared" ca="1" si="157"/>
        <v>0</v>
      </c>
      <c r="BC188" s="76">
        <f t="shared" ca="1" si="157"/>
        <v>0</v>
      </c>
      <c r="BD188" s="76">
        <f t="shared" ca="1" si="157"/>
        <v>0</v>
      </c>
      <c r="BE188" s="76">
        <f t="shared" ca="1" si="157"/>
        <v>0</v>
      </c>
      <c r="BF188" s="76">
        <f t="shared" ca="1" si="157"/>
        <v>0</v>
      </c>
      <c r="BG188" s="76">
        <f t="shared" ca="1" si="157"/>
        <v>0</v>
      </c>
      <c r="BH188" s="76">
        <f t="shared" ca="1" si="157"/>
        <v>0</v>
      </c>
      <c r="BI188" s="76">
        <f t="shared" ca="1" si="157"/>
        <v>0</v>
      </c>
      <c r="BJ188" s="76">
        <f t="shared" ca="1" si="157"/>
        <v>0</v>
      </c>
      <c r="BK188" s="76">
        <f t="shared" ca="1" si="157"/>
        <v>0</v>
      </c>
      <c r="BL188" s="76">
        <f t="shared" ca="1" si="155"/>
        <v>-1</v>
      </c>
      <c r="BM188" s="77">
        <f t="shared" ca="1" si="156"/>
        <v>0</v>
      </c>
      <c r="BN188" s="21"/>
      <c r="BO188" s="70">
        <f t="shared" si="146"/>
        <v>185</v>
      </c>
      <c r="BP188" s="171">
        <f t="shared" ca="1" si="147"/>
        <v>0.11349999999999999</v>
      </c>
      <c r="BQ188" s="172">
        <f t="shared" ca="1" si="136"/>
        <v>8.9992694218428149E-3</v>
      </c>
      <c r="BR188" s="172">
        <f t="shared" ca="1" si="149"/>
        <v>0.20161969545767236</v>
      </c>
    </row>
    <row r="189" spans="5:70">
      <c r="E189">
        <f t="shared" si="137"/>
        <v>186</v>
      </c>
      <c r="F189" s="64">
        <f t="shared" si="138"/>
        <v>55.416666666667105</v>
      </c>
      <c r="G189" s="55">
        <f t="shared" si="124"/>
        <v>9.0187684527220924E-4</v>
      </c>
      <c r="H189" s="78">
        <f t="shared" si="148"/>
        <v>0.90875756015653486</v>
      </c>
      <c r="I189" s="79">
        <f t="shared" ca="1" si="125"/>
        <v>430280.86838658864</v>
      </c>
      <c r="J189" s="79">
        <f t="shared" ca="1" si="126"/>
        <v>3872.2134616753997</v>
      </c>
      <c r="K189" s="80">
        <f t="shared" ca="1" si="127"/>
        <v>-18.175151203130696</v>
      </c>
      <c r="L189" s="80">
        <f t="shared" ca="1" si="128"/>
        <v>-179.28369516107861</v>
      </c>
      <c r="M189" s="80">
        <f t="shared" ca="1" si="129"/>
        <v>0</v>
      </c>
      <c r="N189" s="80">
        <f t="shared" ca="1" si="130"/>
        <v>0</v>
      </c>
      <c r="O189" s="81">
        <f t="shared" ca="1" si="117"/>
        <v>-1643.0668164752744</v>
      </c>
      <c r="P189" s="79">
        <f t="shared" ca="1" si="118"/>
        <v>432312.55618542456</v>
      </c>
      <c r="Q189" s="35"/>
      <c r="R189">
        <f t="shared" ca="1" si="131"/>
        <v>186</v>
      </c>
      <c r="S189" s="78">
        <f t="shared" ca="1" si="139"/>
        <v>55.416666666667105</v>
      </c>
      <c r="T189" s="55">
        <f t="shared" ca="1" si="132"/>
        <v>9.0187684527220924E-4</v>
      </c>
      <c r="U189" s="78">
        <f t="shared" ca="1" si="140"/>
        <v>0.9085189699933216</v>
      </c>
      <c r="V189" s="79">
        <f t="shared" ca="1" si="141"/>
        <v>430254.08043627749</v>
      </c>
      <c r="W189" s="79">
        <f t="shared" ca="1" si="119"/>
        <v>3871.972389693291</v>
      </c>
      <c r="X189" s="80">
        <f t="shared" ca="1" si="120"/>
        <v>-18.170379399866434</v>
      </c>
      <c r="Y189" s="80">
        <f t="shared" ca="1" si="133"/>
        <v>-179.27253351511564</v>
      </c>
      <c r="Z189" s="80">
        <f t="shared" ca="1" si="121"/>
        <v>0</v>
      </c>
      <c r="AA189" s="80">
        <f t="shared" ca="1" si="134"/>
        <v>0</v>
      </c>
      <c r="AB189" s="81">
        <f t="shared" ca="1" si="122"/>
        <v>-1643.0668164752744</v>
      </c>
      <c r="AC189" s="79">
        <f t="shared" ca="1" si="123"/>
        <v>432285.54309658054</v>
      </c>
      <c r="AD189" s="35"/>
      <c r="AE189" s="55">
        <f t="shared" ca="1" si="142"/>
        <v>9.0187684527220924E-4</v>
      </c>
      <c r="AF189" s="78">
        <f t="shared" ca="1" si="143"/>
        <v>0.9085189699933216</v>
      </c>
      <c r="AG189" s="21"/>
      <c r="AH189" s="21"/>
      <c r="AK189" s="66"/>
      <c r="AL189" s="66"/>
      <c r="AM189" s="66"/>
      <c r="AN189" s="66"/>
      <c r="AR189" s="69">
        <f t="shared" si="152"/>
        <v>16</v>
      </c>
      <c r="AS189" s="70">
        <f t="shared" si="144"/>
        <v>186</v>
      </c>
      <c r="AT189" s="71">
        <f t="shared" ca="1" si="153"/>
        <v>0.19702525063005327</v>
      </c>
      <c r="AU189" s="72">
        <f t="shared" ca="1" si="135"/>
        <v>8.9992694218428149E-3</v>
      </c>
      <c r="AV189" s="73">
        <f t="shared" ca="1" si="154"/>
        <v>1.0089992694218428</v>
      </c>
      <c r="AW189" s="74">
        <f ca="1">PRODUCT(AV$4:AV189)</f>
        <v>5.0044677784649831</v>
      </c>
      <c r="AY189" s="75">
        <f t="shared" si="145"/>
        <v>186</v>
      </c>
      <c r="AZ189" s="76">
        <f t="shared" ca="1" si="157"/>
        <v>0</v>
      </c>
      <c r="BA189" s="76">
        <f t="shared" ca="1" si="157"/>
        <v>0</v>
      </c>
      <c r="BB189" s="76">
        <f t="shared" ca="1" si="157"/>
        <v>0</v>
      </c>
      <c r="BC189" s="76">
        <f t="shared" ca="1" si="157"/>
        <v>0</v>
      </c>
      <c r="BD189" s="76">
        <f t="shared" ca="1" si="157"/>
        <v>0</v>
      </c>
      <c r="BE189" s="76">
        <f t="shared" ca="1" si="157"/>
        <v>0</v>
      </c>
      <c r="BF189" s="76">
        <f t="shared" ca="1" si="157"/>
        <v>0</v>
      </c>
      <c r="BG189" s="76">
        <f t="shared" ca="1" si="157"/>
        <v>0</v>
      </c>
      <c r="BH189" s="76">
        <f t="shared" ca="1" si="157"/>
        <v>0</v>
      </c>
      <c r="BI189" s="76">
        <f t="shared" ca="1" si="157"/>
        <v>0</v>
      </c>
      <c r="BJ189" s="76">
        <f t="shared" ca="1" si="157"/>
        <v>0</v>
      </c>
      <c r="BK189" s="76">
        <f t="shared" ca="1" si="157"/>
        <v>0</v>
      </c>
      <c r="BL189" s="76">
        <f t="shared" ca="1" si="155"/>
        <v>-1</v>
      </c>
      <c r="BM189" s="77">
        <f t="shared" ca="1" si="156"/>
        <v>0</v>
      </c>
      <c r="BN189" s="21"/>
      <c r="BO189" s="70">
        <f t="shared" si="146"/>
        <v>186</v>
      </c>
      <c r="BP189" s="171">
        <f t="shared" ca="1" si="147"/>
        <v>0.11349999999999999</v>
      </c>
      <c r="BQ189" s="172">
        <f t="shared" ca="1" si="136"/>
        <v>8.9992694218428149E-3</v>
      </c>
      <c r="BR189" s="172">
        <f t="shared" ca="1" si="149"/>
        <v>0.19982144840719315</v>
      </c>
    </row>
    <row r="190" spans="5:70">
      <c r="E190">
        <f t="shared" si="137"/>
        <v>187</v>
      </c>
      <c r="F190" s="64">
        <f t="shared" si="138"/>
        <v>55.500000000000441</v>
      </c>
      <c r="G190" s="55">
        <f t="shared" si="124"/>
        <v>9.8616465339718129E-4</v>
      </c>
      <c r="H190" s="78">
        <f t="shared" si="148"/>
        <v>0.90786137557220103</v>
      </c>
      <c r="I190" s="79">
        <f t="shared" ca="1" si="125"/>
        <v>431886.22482329473</v>
      </c>
      <c r="J190" s="79">
        <f t="shared" ca="1" si="126"/>
        <v>3886.6604967674075</v>
      </c>
      <c r="K190" s="80">
        <f t="shared" ca="1" si="127"/>
        <v>-18.15722751144402</v>
      </c>
      <c r="L190" s="80">
        <f t="shared" ca="1" si="128"/>
        <v>-179.95259367637283</v>
      </c>
      <c r="M190" s="80">
        <f t="shared" ca="1" si="129"/>
        <v>0</v>
      </c>
      <c r="N190" s="80">
        <f t="shared" ca="1" si="130"/>
        <v>0</v>
      </c>
      <c r="O190" s="81">
        <f t="shared" ca="1" si="117"/>
        <v>-1641.4464820576968</v>
      </c>
      <c r="P190" s="79">
        <f t="shared" ca="1" si="118"/>
        <v>433933.32901681663</v>
      </c>
      <c r="Q190" s="35"/>
      <c r="R190">
        <f t="shared" ca="1" si="131"/>
        <v>187</v>
      </c>
      <c r="S190" s="78">
        <f t="shared" ca="1" si="139"/>
        <v>55.500000000000441</v>
      </c>
      <c r="T190" s="55">
        <f t="shared" ca="1" si="132"/>
        <v>9.8616465339718129E-4</v>
      </c>
      <c r="U190" s="78">
        <f t="shared" ca="1" si="140"/>
        <v>0.90762302069817336</v>
      </c>
      <c r="V190" s="79">
        <f t="shared" ca="1" si="141"/>
        <v>431859.23837380408</v>
      </c>
      <c r="W190" s="79">
        <f t="shared" ca="1" si="119"/>
        <v>3886.4176384377024</v>
      </c>
      <c r="X190" s="80">
        <f t="shared" ca="1" si="120"/>
        <v>-18.152460413963468</v>
      </c>
      <c r="Y190" s="80">
        <f t="shared" ca="1" si="133"/>
        <v>-179.94134932241838</v>
      </c>
      <c r="Z190" s="80">
        <f t="shared" ca="1" si="121"/>
        <v>0</v>
      </c>
      <c r="AA190" s="80">
        <f t="shared" ca="1" si="134"/>
        <v>0</v>
      </c>
      <c r="AB190" s="81">
        <f t="shared" ca="1" si="122"/>
        <v>-1641.4464820576968</v>
      </c>
      <c r="AC190" s="79">
        <f t="shared" ca="1" si="123"/>
        <v>433906.11572044768</v>
      </c>
      <c r="AD190" s="35"/>
      <c r="AE190" s="55">
        <f t="shared" ca="1" si="142"/>
        <v>9.8616465339718129E-4</v>
      </c>
      <c r="AF190" s="78">
        <f t="shared" ca="1" si="143"/>
        <v>0.90762302069817336</v>
      </c>
      <c r="AG190" s="21"/>
      <c r="AH190" s="21"/>
      <c r="AK190" s="66"/>
      <c r="AL190" s="66"/>
      <c r="AM190" s="66"/>
      <c r="AN190" s="66"/>
      <c r="AR190" s="69">
        <f t="shared" si="152"/>
        <v>16</v>
      </c>
      <c r="AS190" s="70">
        <f t="shared" si="144"/>
        <v>187</v>
      </c>
      <c r="AT190" s="71">
        <f t="shared" ca="1" si="153"/>
        <v>0.19525216731672732</v>
      </c>
      <c r="AU190" s="72">
        <f t="shared" ca="1" si="135"/>
        <v>8.9992694218428149E-3</v>
      </c>
      <c r="AV190" s="73">
        <f t="shared" ca="1" si="154"/>
        <v>1.0089992694218428</v>
      </c>
      <c r="AW190" s="74">
        <f ca="1">PRODUCT(AV$4:AV190)</f>
        <v>5.0495043323163209</v>
      </c>
      <c r="AY190" s="75">
        <f t="shared" si="145"/>
        <v>187</v>
      </c>
      <c r="AZ190" s="76">
        <f t="shared" ca="1" si="157"/>
        <v>0</v>
      </c>
      <c r="BA190" s="76">
        <f t="shared" ca="1" si="157"/>
        <v>0</v>
      </c>
      <c r="BB190" s="76">
        <f t="shared" ca="1" si="157"/>
        <v>0</v>
      </c>
      <c r="BC190" s="76">
        <f t="shared" ca="1" si="157"/>
        <v>0</v>
      </c>
      <c r="BD190" s="76">
        <f t="shared" ca="1" si="157"/>
        <v>0</v>
      </c>
      <c r="BE190" s="76">
        <f t="shared" ca="1" si="157"/>
        <v>0</v>
      </c>
      <c r="BF190" s="76">
        <f t="shared" ca="1" si="157"/>
        <v>0</v>
      </c>
      <c r="BG190" s="76">
        <f t="shared" ca="1" si="157"/>
        <v>0</v>
      </c>
      <c r="BH190" s="76">
        <f t="shared" ca="1" si="157"/>
        <v>0</v>
      </c>
      <c r="BI190" s="76">
        <f t="shared" ca="1" si="157"/>
        <v>0</v>
      </c>
      <c r="BJ190" s="76">
        <f t="shared" ca="1" si="157"/>
        <v>0</v>
      </c>
      <c r="BK190" s="76">
        <f t="shared" ca="1" si="157"/>
        <v>0</v>
      </c>
      <c r="BL190" s="76">
        <f t="shared" ca="1" si="155"/>
        <v>-1</v>
      </c>
      <c r="BM190" s="77">
        <f t="shared" ca="1" si="156"/>
        <v>0</v>
      </c>
      <c r="BN190" s="21"/>
      <c r="BO190" s="70">
        <f t="shared" si="146"/>
        <v>187</v>
      </c>
      <c r="BP190" s="171">
        <f t="shared" ca="1" si="147"/>
        <v>0.11349999999999999</v>
      </c>
      <c r="BQ190" s="172">
        <f t="shared" ca="1" si="136"/>
        <v>8.9992694218428149E-3</v>
      </c>
      <c r="BR190" s="172">
        <f t="shared" ca="1" si="149"/>
        <v>0.19803923993095748</v>
      </c>
    </row>
    <row r="191" spans="5:70">
      <c r="E191">
        <f t="shared" si="137"/>
        <v>188</v>
      </c>
      <c r="F191" s="64">
        <f t="shared" si="138"/>
        <v>55.583333333333776</v>
      </c>
      <c r="G191" s="55">
        <f t="shared" si="124"/>
        <v>9.8616465339718129E-4</v>
      </c>
      <c r="H191" s="78">
        <f t="shared" si="148"/>
        <v>0.90696607477342717</v>
      </c>
      <c r="I191" s="79">
        <f t="shared" ca="1" si="125"/>
        <v>433505.39930580929</v>
      </c>
      <c r="J191" s="79">
        <f t="shared" ca="1" si="126"/>
        <v>3901.2318841765291</v>
      </c>
      <c r="K191" s="80">
        <f t="shared" ca="1" si="127"/>
        <v>-18.139321495468543</v>
      </c>
      <c r="L191" s="80">
        <f t="shared" ca="1" si="128"/>
        <v>-180.62724971075389</v>
      </c>
      <c r="M191" s="80">
        <f t="shared" ca="1" si="129"/>
        <v>0</v>
      </c>
      <c r="N191" s="80">
        <f t="shared" ca="1" si="130"/>
        <v>0</v>
      </c>
      <c r="O191" s="81">
        <f t="shared" ca="1" si="117"/>
        <v>-1639.8277455566483</v>
      </c>
      <c r="P191" s="79">
        <f t="shared" ca="1" si="118"/>
        <v>435568.03687322297</v>
      </c>
      <c r="Q191" s="35"/>
      <c r="R191">
        <f t="shared" ca="1" si="131"/>
        <v>188</v>
      </c>
      <c r="S191" s="78">
        <f t="shared" ca="1" si="139"/>
        <v>55.583333333333776</v>
      </c>
      <c r="T191" s="55">
        <f t="shared" ca="1" si="132"/>
        <v>9.8616465339718129E-4</v>
      </c>
      <c r="U191" s="78">
        <f t="shared" ca="1" si="140"/>
        <v>0.90672795495655123</v>
      </c>
      <c r="V191" s="79">
        <f t="shared" ca="1" si="141"/>
        <v>433478.2128462313</v>
      </c>
      <c r="W191" s="79">
        <f t="shared" ca="1" si="119"/>
        <v>3900.9872259021604</v>
      </c>
      <c r="X191" s="80">
        <f t="shared" ca="1" si="120"/>
        <v>-18.134559099131025</v>
      </c>
      <c r="Y191" s="80">
        <f t="shared" ca="1" si="133"/>
        <v>-180.61592201926305</v>
      </c>
      <c r="Z191" s="80">
        <f t="shared" ca="1" si="121"/>
        <v>0</v>
      </c>
      <c r="AA191" s="80">
        <f t="shared" ca="1" si="134"/>
        <v>0</v>
      </c>
      <c r="AB191" s="81">
        <f t="shared" ca="1" si="122"/>
        <v>-1639.8277455566483</v>
      </c>
      <c r="AC191" s="79">
        <f t="shared" ca="1" si="123"/>
        <v>435540.6218454584</v>
      </c>
      <c r="AD191" s="35"/>
      <c r="AE191" s="55">
        <f t="shared" ca="1" si="142"/>
        <v>9.8616465339718129E-4</v>
      </c>
      <c r="AF191" s="78">
        <f t="shared" ca="1" si="143"/>
        <v>0.90672795495655123</v>
      </c>
      <c r="AG191" s="21"/>
      <c r="AH191" s="21"/>
      <c r="AK191" s="66"/>
      <c r="AL191" s="66"/>
      <c r="AM191" s="66"/>
      <c r="AN191" s="66"/>
      <c r="AR191" s="69">
        <f t="shared" si="152"/>
        <v>16</v>
      </c>
      <c r="AS191" s="70">
        <f t="shared" si="144"/>
        <v>188</v>
      </c>
      <c r="AT191" s="71">
        <f t="shared" ca="1" si="153"/>
        <v>0.19349504045784535</v>
      </c>
      <c r="AU191" s="72">
        <f t="shared" ca="1" si="135"/>
        <v>8.9992694218428149E-3</v>
      </c>
      <c r="AV191" s="73">
        <f t="shared" ca="1" si="154"/>
        <v>1.0089992694218428</v>
      </c>
      <c r="AW191" s="74">
        <f ca="1">PRODUCT(AV$4:AV191)</f>
        <v>5.0949461822495978</v>
      </c>
      <c r="AY191" s="75">
        <f t="shared" si="145"/>
        <v>188</v>
      </c>
      <c r="AZ191" s="76">
        <f t="shared" ca="1" si="157"/>
        <v>0</v>
      </c>
      <c r="BA191" s="76">
        <f t="shared" ca="1" si="157"/>
        <v>0</v>
      </c>
      <c r="BB191" s="76">
        <f t="shared" ca="1" si="157"/>
        <v>0</v>
      </c>
      <c r="BC191" s="76">
        <f t="shared" ca="1" si="157"/>
        <v>0</v>
      </c>
      <c r="BD191" s="76">
        <f t="shared" ca="1" si="157"/>
        <v>0</v>
      </c>
      <c r="BE191" s="76">
        <f t="shared" ca="1" si="157"/>
        <v>0</v>
      </c>
      <c r="BF191" s="76">
        <f t="shared" ca="1" si="157"/>
        <v>0</v>
      </c>
      <c r="BG191" s="76">
        <f t="shared" ca="1" si="157"/>
        <v>0</v>
      </c>
      <c r="BH191" s="76">
        <f t="shared" ca="1" si="157"/>
        <v>0</v>
      </c>
      <c r="BI191" s="76">
        <f t="shared" ca="1" si="157"/>
        <v>0</v>
      </c>
      <c r="BJ191" s="76">
        <f t="shared" ca="1" si="157"/>
        <v>0</v>
      </c>
      <c r="BK191" s="76">
        <f t="shared" ca="1" si="157"/>
        <v>0</v>
      </c>
      <c r="BL191" s="76">
        <f t="shared" ca="1" si="155"/>
        <v>-1</v>
      </c>
      <c r="BM191" s="77">
        <f t="shared" ca="1" si="156"/>
        <v>0</v>
      </c>
      <c r="BN191" s="21"/>
      <c r="BO191" s="70">
        <f t="shared" si="146"/>
        <v>188</v>
      </c>
      <c r="BP191" s="171">
        <f t="shared" ca="1" si="147"/>
        <v>0.11349999999999999</v>
      </c>
      <c r="BQ191" s="172">
        <f t="shared" ca="1" si="136"/>
        <v>8.9992694218428149E-3</v>
      </c>
      <c r="BR191" s="172">
        <f t="shared" ca="1" si="149"/>
        <v>0.1962729269808432</v>
      </c>
    </row>
    <row r="192" spans="5:70">
      <c r="E192">
        <f t="shared" si="137"/>
        <v>189</v>
      </c>
      <c r="F192" s="64">
        <f t="shared" si="138"/>
        <v>55.666666666667112</v>
      </c>
      <c r="G192" s="55">
        <f t="shared" si="124"/>
        <v>9.8616465339718129E-4</v>
      </c>
      <c r="H192" s="78">
        <f t="shared" si="148"/>
        <v>0.90607165688865521</v>
      </c>
      <c r="I192" s="79">
        <f t="shared" ca="1" si="125"/>
        <v>435138.49507110898</v>
      </c>
      <c r="J192" s="79">
        <f t="shared" ca="1" si="126"/>
        <v>3915.9285529601316</v>
      </c>
      <c r="K192" s="80">
        <f t="shared" ca="1" si="127"/>
        <v>-18.121433137773103</v>
      </c>
      <c r="L192" s="80">
        <f t="shared" ca="1" si="128"/>
        <v>-181.30770627962875</v>
      </c>
      <c r="M192" s="80">
        <f t="shared" ca="1" si="129"/>
        <v>0</v>
      </c>
      <c r="N192" s="80">
        <f t="shared" ca="1" si="130"/>
        <v>0</v>
      </c>
      <c r="O192" s="81">
        <f t="shared" ca="1" si="117"/>
        <v>-1638.2106053963205</v>
      </c>
      <c r="P192" s="79">
        <f t="shared" ca="1" si="118"/>
        <v>437216.78387925535</v>
      </c>
      <c r="Q192" s="35"/>
      <c r="R192">
        <f t="shared" ca="1" si="131"/>
        <v>189</v>
      </c>
      <c r="S192" s="78">
        <f t="shared" ca="1" si="139"/>
        <v>55.666666666667112</v>
      </c>
      <c r="T192" s="55">
        <f t="shared" ca="1" si="132"/>
        <v>9.8616465339718129E-4</v>
      </c>
      <c r="U192" s="78">
        <f t="shared" ca="1" si="140"/>
        <v>0.90583377189712599</v>
      </c>
      <c r="V192" s="79">
        <f t="shared" ca="1" si="141"/>
        <v>435111.10707907577</v>
      </c>
      <c r="W192" s="79">
        <f t="shared" ca="1" si="119"/>
        <v>3915.6820810409013</v>
      </c>
      <c r="X192" s="80">
        <f t="shared" ca="1" si="120"/>
        <v>-18.116675437942519</v>
      </c>
      <c r="Y192" s="80">
        <f t="shared" ca="1" si="133"/>
        <v>-181.29629461628159</v>
      </c>
      <c r="Z192" s="80">
        <f t="shared" ca="1" si="121"/>
        <v>0</v>
      </c>
      <c r="AA192" s="80">
        <f t="shared" ca="1" si="134"/>
        <v>0</v>
      </c>
      <c r="AB192" s="81">
        <f t="shared" ca="1" si="122"/>
        <v>-1638.2106053963205</v>
      </c>
      <c r="AC192" s="79">
        <f t="shared" ca="1" si="123"/>
        <v>437189.16558466613</v>
      </c>
      <c r="AD192" s="35"/>
      <c r="AE192" s="55">
        <f t="shared" ca="1" si="142"/>
        <v>9.8616465339718129E-4</v>
      </c>
      <c r="AF192" s="78">
        <f t="shared" ca="1" si="143"/>
        <v>0.90583377189712599</v>
      </c>
      <c r="AG192" s="21"/>
      <c r="AH192" s="21"/>
      <c r="AK192" s="66"/>
      <c r="AL192" s="66"/>
      <c r="AM192" s="66"/>
      <c r="AN192" s="66"/>
      <c r="AR192" s="69">
        <f t="shared" si="152"/>
        <v>16</v>
      </c>
      <c r="AS192" s="70">
        <f t="shared" si="144"/>
        <v>189</v>
      </c>
      <c r="AT192" s="71">
        <f t="shared" ca="1" si="153"/>
        <v>0.19175372645697483</v>
      </c>
      <c r="AU192" s="72">
        <f t="shared" ca="1" si="135"/>
        <v>8.9992694218428149E-3</v>
      </c>
      <c r="AV192" s="73">
        <f t="shared" ca="1" si="154"/>
        <v>1.0089992694218428</v>
      </c>
      <c r="AW192" s="74">
        <f ca="1">PRODUCT(AV$4:AV192)</f>
        <v>5.1407969756334513</v>
      </c>
      <c r="AY192" s="75">
        <f t="shared" si="145"/>
        <v>189</v>
      </c>
      <c r="AZ192" s="76">
        <f t="shared" ca="1" si="157"/>
        <v>0</v>
      </c>
      <c r="BA192" s="76">
        <f t="shared" ca="1" si="157"/>
        <v>0</v>
      </c>
      <c r="BB192" s="76">
        <f t="shared" ca="1" si="157"/>
        <v>0</v>
      </c>
      <c r="BC192" s="76">
        <f t="shared" ca="1" si="157"/>
        <v>0</v>
      </c>
      <c r="BD192" s="76">
        <f t="shared" ca="1" si="157"/>
        <v>0</v>
      </c>
      <c r="BE192" s="76">
        <f t="shared" ca="1" si="157"/>
        <v>0</v>
      </c>
      <c r="BF192" s="76">
        <f t="shared" ca="1" si="157"/>
        <v>0</v>
      </c>
      <c r="BG192" s="76">
        <f t="shared" ca="1" si="157"/>
        <v>0</v>
      </c>
      <c r="BH192" s="76">
        <f t="shared" ca="1" si="157"/>
        <v>0</v>
      </c>
      <c r="BI192" s="76">
        <f t="shared" ca="1" si="157"/>
        <v>0</v>
      </c>
      <c r="BJ192" s="76">
        <f t="shared" ca="1" si="157"/>
        <v>0</v>
      </c>
      <c r="BK192" s="76">
        <f t="shared" ca="1" si="157"/>
        <v>0</v>
      </c>
      <c r="BL192" s="76">
        <f t="shared" ca="1" si="155"/>
        <v>-1</v>
      </c>
      <c r="BM192" s="77">
        <f t="shared" ca="1" si="156"/>
        <v>0</v>
      </c>
      <c r="BN192" s="21"/>
      <c r="BO192" s="70">
        <f t="shared" si="146"/>
        <v>189</v>
      </c>
      <c r="BP192" s="171">
        <f t="shared" ca="1" si="147"/>
        <v>0.11349999999999999</v>
      </c>
      <c r="BQ192" s="172">
        <f t="shared" ca="1" si="136"/>
        <v>8.9992694218428149E-3</v>
      </c>
      <c r="BR192" s="172">
        <f t="shared" ca="1" si="149"/>
        <v>0.19452236778457502</v>
      </c>
    </row>
    <row r="193" spans="5:70">
      <c r="E193">
        <f t="shared" si="137"/>
        <v>190</v>
      </c>
      <c r="F193" s="64">
        <f t="shared" si="138"/>
        <v>55.750000000000448</v>
      </c>
      <c r="G193" s="55">
        <f t="shared" si="124"/>
        <v>9.8616465339718129E-4</v>
      </c>
      <c r="H193" s="78">
        <f t="shared" si="148"/>
        <v>0.90517812104718665</v>
      </c>
      <c r="I193" s="79">
        <f t="shared" ca="1" si="125"/>
        <v>436785.61614112166</v>
      </c>
      <c r="J193" s="79">
        <f t="shared" ca="1" si="126"/>
        <v>3930.7514392395697</v>
      </c>
      <c r="K193" s="80">
        <f t="shared" ca="1" si="127"/>
        <v>-18.103562420943732</v>
      </c>
      <c r="L193" s="80">
        <f t="shared" ca="1" si="128"/>
        <v>-181.99400672546736</v>
      </c>
      <c r="M193" s="80">
        <f t="shared" ca="1" si="129"/>
        <v>0</v>
      </c>
      <c r="N193" s="80">
        <f t="shared" ca="1" si="130"/>
        <v>0</v>
      </c>
      <c r="O193" s="81">
        <f t="shared" ca="1" si="117"/>
        <v>-1636.595060002458</v>
      </c>
      <c r="P193" s="79">
        <f t="shared" ca="1" si="118"/>
        <v>438879.67495121236</v>
      </c>
      <c r="Q193" s="35"/>
      <c r="R193">
        <f t="shared" ca="1" si="131"/>
        <v>190</v>
      </c>
      <c r="S193" s="78">
        <f t="shared" ca="1" si="139"/>
        <v>55.750000000000448</v>
      </c>
      <c r="T193" s="55">
        <f t="shared" ca="1" si="132"/>
        <v>9.8616465339718129E-4</v>
      </c>
      <c r="U193" s="78">
        <f t="shared" ca="1" si="140"/>
        <v>0.90494047064942762</v>
      </c>
      <c r="V193" s="79">
        <f t="shared" ca="1" si="141"/>
        <v>436758.02508271835</v>
      </c>
      <c r="W193" s="79">
        <f t="shared" ca="1" si="119"/>
        <v>3930.5031398713645</v>
      </c>
      <c r="X193" s="80">
        <f t="shared" ca="1" si="120"/>
        <v>-18.098809412988551</v>
      </c>
      <c r="Y193" s="80">
        <f t="shared" ca="1" si="133"/>
        <v>-181.98251045113267</v>
      </c>
      <c r="Z193" s="80">
        <f t="shared" ca="1" si="121"/>
        <v>0</v>
      </c>
      <c r="AA193" s="80">
        <f t="shared" ca="1" si="134"/>
        <v>0</v>
      </c>
      <c r="AB193" s="81">
        <f t="shared" ca="1" si="122"/>
        <v>-1636.595060002458</v>
      </c>
      <c r="AC193" s="79">
        <f t="shared" ca="1" si="123"/>
        <v>438851.85184272315</v>
      </c>
      <c r="AD193" s="35"/>
      <c r="AE193" s="55">
        <f t="shared" ca="1" si="142"/>
        <v>9.8616465339718129E-4</v>
      </c>
      <c r="AF193" s="78">
        <f t="shared" ca="1" si="143"/>
        <v>0.90494047064942762</v>
      </c>
      <c r="AG193" s="21"/>
      <c r="AH193" s="21"/>
      <c r="AK193" s="66"/>
      <c r="AL193" s="66"/>
      <c r="AM193" s="66"/>
      <c r="AN193" s="66"/>
      <c r="AR193" s="69">
        <f t="shared" si="152"/>
        <v>16</v>
      </c>
      <c r="AS193" s="70">
        <f t="shared" si="144"/>
        <v>190</v>
      </c>
      <c r="AT193" s="71">
        <f t="shared" ca="1" si="153"/>
        <v>0.19002808300994617</v>
      </c>
      <c r="AU193" s="72">
        <f t="shared" ca="1" si="135"/>
        <v>8.9992694218428149E-3</v>
      </c>
      <c r="AV193" s="73">
        <f t="shared" ca="1" si="154"/>
        <v>1.0089992694218428</v>
      </c>
      <c r="AW193" s="74">
        <f ca="1">PRODUCT(AV$4:AV193)</f>
        <v>5.1870603926601717</v>
      </c>
      <c r="AY193" s="75">
        <f t="shared" si="145"/>
        <v>190</v>
      </c>
      <c r="AZ193" s="76">
        <f t="shared" ca="1" si="157"/>
        <v>0</v>
      </c>
      <c r="BA193" s="76">
        <f t="shared" ca="1" si="157"/>
        <v>0</v>
      </c>
      <c r="BB193" s="76">
        <f t="shared" ca="1" si="157"/>
        <v>0</v>
      </c>
      <c r="BC193" s="76">
        <f t="shared" ca="1" si="157"/>
        <v>0</v>
      </c>
      <c r="BD193" s="76">
        <f t="shared" ca="1" si="157"/>
        <v>0</v>
      </c>
      <c r="BE193" s="76">
        <f t="shared" ca="1" si="157"/>
        <v>0</v>
      </c>
      <c r="BF193" s="76">
        <f t="shared" ca="1" si="157"/>
        <v>0</v>
      </c>
      <c r="BG193" s="76">
        <f t="shared" ca="1" si="157"/>
        <v>0</v>
      </c>
      <c r="BH193" s="76">
        <f t="shared" ca="1" si="157"/>
        <v>0</v>
      </c>
      <c r="BI193" s="76">
        <f t="shared" ca="1" si="157"/>
        <v>0</v>
      </c>
      <c r="BJ193" s="76">
        <f t="shared" ca="1" si="157"/>
        <v>0</v>
      </c>
      <c r="BK193" s="76">
        <f t="shared" ca="1" si="157"/>
        <v>0</v>
      </c>
      <c r="BL193" s="76">
        <f t="shared" ca="1" si="155"/>
        <v>-1</v>
      </c>
      <c r="BM193" s="77">
        <f t="shared" ca="1" si="156"/>
        <v>0</v>
      </c>
      <c r="BN193" s="21"/>
      <c r="BO193" s="70">
        <f t="shared" si="146"/>
        <v>190</v>
      </c>
      <c r="BP193" s="171">
        <f t="shared" ca="1" si="147"/>
        <v>0.11349999999999999</v>
      </c>
      <c r="BQ193" s="172">
        <f t="shared" ca="1" si="136"/>
        <v>8.9992694218428149E-3</v>
      </c>
      <c r="BR193" s="172">
        <f t="shared" ca="1" si="149"/>
        <v>0.19278742183434527</v>
      </c>
    </row>
    <row r="194" spans="5:70">
      <c r="E194">
        <f t="shared" si="137"/>
        <v>191</v>
      </c>
      <c r="F194" s="64">
        <f t="shared" si="138"/>
        <v>55.833333333333783</v>
      </c>
      <c r="G194" s="55">
        <f t="shared" si="124"/>
        <v>9.8616465339718129E-4</v>
      </c>
      <c r="H194" s="78">
        <f t="shared" si="148"/>
        <v>0.90428546637918139</v>
      </c>
      <c r="I194" s="79">
        <f t="shared" ca="1" si="125"/>
        <v>438446.86732868105</v>
      </c>
      <c r="J194" s="79">
        <f t="shared" ca="1" si="126"/>
        <v>3945.7014862537731</v>
      </c>
      <c r="K194" s="80">
        <f t="shared" ca="1" si="127"/>
        <v>-18.085709327583629</v>
      </c>
      <c r="L194" s="80">
        <f t="shared" ca="1" si="128"/>
        <v>-182.68619472028379</v>
      </c>
      <c r="M194" s="80">
        <f t="shared" ca="1" si="129"/>
        <v>0</v>
      </c>
      <c r="N194" s="80">
        <f t="shared" ca="1" si="130"/>
        <v>0</v>
      </c>
      <c r="O194" s="81">
        <f t="shared" ca="1" si="117"/>
        <v>-1634.9811078023592</v>
      </c>
      <c r="P194" s="79">
        <f t="shared" ca="1" si="118"/>
        <v>440556.81580308458</v>
      </c>
      <c r="Q194" s="35"/>
      <c r="R194">
        <f t="shared" ca="1" si="131"/>
        <v>191</v>
      </c>
      <c r="S194" s="78">
        <f t="shared" ca="1" si="139"/>
        <v>55.833333333333783</v>
      </c>
      <c r="T194" s="55">
        <f t="shared" ca="1" si="132"/>
        <v>9.8616465339718129E-4</v>
      </c>
      <c r="U194" s="78">
        <f t="shared" ca="1" si="140"/>
        <v>0.9040480503438445</v>
      </c>
      <c r="V194" s="79">
        <f t="shared" ca="1" si="141"/>
        <v>438419.07165835798</v>
      </c>
      <c r="W194" s="79">
        <f t="shared" ca="1" si="119"/>
        <v>3945.4513455277747</v>
      </c>
      <c r="X194" s="80">
        <f t="shared" ca="1" si="120"/>
        <v>-18.08096100687689</v>
      </c>
      <c r="Y194" s="80">
        <f t="shared" ca="1" si="133"/>
        <v>-182.67461319098251</v>
      </c>
      <c r="Z194" s="80">
        <f t="shared" ca="1" si="121"/>
        <v>0</v>
      </c>
      <c r="AA194" s="80">
        <f t="shared" ca="1" si="134"/>
        <v>0</v>
      </c>
      <c r="AB194" s="81">
        <f t="shared" ca="1" si="122"/>
        <v>-1634.9811078023592</v>
      </c>
      <c r="AC194" s="79">
        <f t="shared" ca="1" si="123"/>
        <v>440528.78632188553</v>
      </c>
      <c r="AD194" s="35"/>
      <c r="AE194" s="55">
        <f t="shared" ca="1" si="142"/>
        <v>9.8616465339718129E-4</v>
      </c>
      <c r="AF194" s="78">
        <f t="shared" ca="1" si="143"/>
        <v>0.9040480503438445</v>
      </c>
      <c r="AG194" s="21"/>
      <c r="AH194" s="21"/>
      <c r="AK194" s="66"/>
      <c r="AL194" s="66"/>
      <c r="AM194" s="66"/>
      <c r="AN194" s="66"/>
      <c r="AR194" s="69">
        <f t="shared" si="152"/>
        <v>16</v>
      </c>
      <c r="AS194" s="70">
        <f t="shared" si="144"/>
        <v>191</v>
      </c>
      <c r="AT194" s="71">
        <f t="shared" ca="1" si="153"/>
        <v>0.18831796909322335</v>
      </c>
      <c r="AU194" s="72">
        <f t="shared" ca="1" si="135"/>
        <v>8.9992694218428149E-3</v>
      </c>
      <c r="AV194" s="73">
        <f t="shared" ca="1" si="154"/>
        <v>1.0089992694218428</v>
      </c>
      <c r="AW194" s="74">
        <f ca="1">PRODUCT(AV$4:AV194)</f>
        <v>5.2337401466410904</v>
      </c>
      <c r="AY194" s="75">
        <f t="shared" si="145"/>
        <v>191</v>
      </c>
      <c r="AZ194" s="76">
        <f t="shared" ca="1" si="157"/>
        <v>0</v>
      </c>
      <c r="BA194" s="76">
        <f t="shared" ca="1" si="157"/>
        <v>0</v>
      </c>
      <c r="BB194" s="76">
        <f t="shared" ca="1" si="157"/>
        <v>0</v>
      </c>
      <c r="BC194" s="76">
        <f t="shared" ca="1" si="157"/>
        <v>0</v>
      </c>
      <c r="BD194" s="76">
        <f t="shared" ca="1" si="157"/>
        <v>0</v>
      </c>
      <c r="BE194" s="76">
        <f t="shared" ca="1" si="157"/>
        <v>0</v>
      </c>
      <c r="BF194" s="76">
        <f t="shared" ca="1" si="157"/>
        <v>0</v>
      </c>
      <c r="BG194" s="76">
        <f t="shared" ca="1" si="157"/>
        <v>0</v>
      </c>
      <c r="BH194" s="76">
        <f t="shared" ca="1" si="157"/>
        <v>0</v>
      </c>
      <c r="BI194" s="76">
        <f t="shared" ca="1" si="157"/>
        <v>0</v>
      </c>
      <c r="BJ194" s="76">
        <f t="shared" ca="1" si="157"/>
        <v>0</v>
      </c>
      <c r="BK194" s="76">
        <f t="shared" ca="1" si="157"/>
        <v>0</v>
      </c>
      <c r="BL194" s="76">
        <f t="shared" ca="1" si="155"/>
        <v>-1</v>
      </c>
      <c r="BM194" s="77">
        <f t="shared" ca="1" si="156"/>
        <v>0</v>
      </c>
      <c r="BN194" s="21"/>
      <c r="BO194" s="70">
        <f t="shared" si="146"/>
        <v>191</v>
      </c>
      <c r="BP194" s="171">
        <f t="shared" ca="1" si="147"/>
        <v>0.11349999999999999</v>
      </c>
      <c r="BQ194" s="172">
        <f t="shared" ca="1" si="136"/>
        <v>8.9992694218428149E-3</v>
      </c>
      <c r="BR194" s="172">
        <f t="shared" ca="1" si="149"/>
        <v>0.19106794987553616</v>
      </c>
    </row>
    <row r="195" spans="5:70">
      <c r="E195">
        <f t="shared" si="137"/>
        <v>192</v>
      </c>
      <c r="F195" s="64">
        <f t="shared" si="138"/>
        <v>55.916666666667119</v>
      </c>
      <c r="G195" s="55">
        <f t="shared" si="124"/>
        <v>9.8616465339718129E-4</v>
      </c>
      <c r="H195" s="78">
        <f t="shared" si="148"/>
        <v>0.90339369201565745</v>
      </c>
      <c r="I195" s="79">
        <f t="shared" ca="1" si="125"/>
        <v>440122.35424352635</v>
      </c>
      <c r="J195" s="79">
        <f t="shared" ca="1" si="126"/>
        <v>3960.7796444132377</v>
      </c>
      <c r="K195" s="80">
        <f t="shared" ca="1" si="127"/>
        <v>-18.067873840313148</v>
      </c>
      <c r="L195" s="80">
        <f t="shared" ca="1" si="128"/>
        <v>-183.384314268136</v>
      </c>
      <c r="M195" s="80">
        <f t="shared" ca="1" si="129"/>
        <v>0</v>
      </c>
      <c r="N195" s="80">
        <f t="shared" ca="1" si="130"/>
        <v>0</v>
      </c>
      <c r="O195" s="81">
        <f t="shared" ca="1" si="117"/>
        <v>-1633.3687472248723</v>
      </c>
      <c r="P195" s="79">
        <f t="shared" ca="1" si="118"/>
        <v>442248.31295260624</v>
      </c>
      <c r="Q195" s="35"/>
      <c r="R195">
        <f t="shared" ca="1" si="131"/>
        <v>192</v>
      </c>
      <c r="S195" s="78">
        <f t="shared" ca="1" si="139"/>
        <v>55.916666666667119</v>
      </c>
      <c r="T195" s="55">
        <f t="shared" ca="1" si="132"/>
        <v>9.8616465339718129E-4</v>
      </c>
      <c r="U195" s="78">
        <f t="shared" ca="1" si="140"/>
        <v>0.90315651011162279</v>
      </c>
      <c r="V195" s="79">
        <f t="shared" ca="1" si="141"/>
        <v>440094.35240401095</v>
      </c>
      <c r="W195" s="79">
        <f t="shared" ca="1" si="119"/>
        <v>3960.5276483151315</v>
      </c>
      <c r="X195" s="80">
        <f t="shared" ca="1" si="120"/>
        <v>-18.063130202232458</v>
      </c>
      <c r="Y195" s="80">
        <f t="shared" ca="1" si="133"/>
        <v>-183.37264683500456</v>
      </c>
      <c r="Z195" s="80">
        <f t="shared" ca="1" si="121"/>
        <v>0</v>
      </c>
      <c r="AA195" s="80">
        <f t="shared" ca="1" si="134"/>
        <v>0</v>
      </c>
      <c r="AB195" s="81">
        <f t="shared" ca="1" si="122"/>
        <v>-1633.3687472248723</v>
      </c>
      <c r="AC195" s="79">
        <f t="shared" ca="1" si="123"/>
        <v>442220.07552806399</v>
      </c>
      <c r="AD195" s="35"/>
      <c r="AE195" s="55">
        <f t="shared" ca="1" si="142"/>
        <v>9.8616465339718129E-4</v>
      </c>
      <c r="AF195" s="78">
        <f t="shared" ca="1" si="143"/>
        <v>0.90315651011162279</v>
      </c>
      <c r="AG195" s="21"/>
      <c r="AH195" s="21"/>
      <c r="AK195" s="66"/>
      <c r="AL195" s="66"/>
      <c r="AM195" s="66"/>
      <c r="AN195" s="66"/>
      <c r="AR195" s="69">
        <f t="shared" si="152"/>
        <v>16</v>
      </c>
      <c r="AS195" s="70">
        <f t="shared" si="144"/>
        <v>192</v>
      </c>
      <c r="AT195" s="71">
        <f t="shared" ca="1" si="153"/>
        <v>0.18662324495237917</v>
      </c>
      <c r="AU195" s="72">
        <f t="shared" ca="1" si="135"/>
        <v>8.9992694218428149E-3</v>
      </c>
      <c r="AV195" s="73">
        <f t="shared" ca="1" si="154"/>
        <v>1.0089992694218428</v>
      </c>
      <c r="AW195" s="74">
        <f ca="1">PRODUCT(AV$4:AV195)</f>
        <v>5.2808399843046283</v>
      </c>
      <c r="AY195" s="75">
        <f t="shared" si="145"/>
        <v>192</v>
      </c>
      <c r="AZ195" s="76">
        <f t="shared" ca="1" si="157"/>
        <v>0</v>
      </c>
      <c r="BA195" s="76">
        <f t="shared" ca="1" si="157"/>
        <v>0</v>
      </c>
      <c r="BB195" s="76">
        <f t="shared" ca="1" si="157"/>
        <v>0</v>
      </c>
      <c r="BC195" s="76">
        <f t="shared" ca="1" si="157"/>
        <v>0</v>
      </c>
      <c r="BD195" s="76">
        <f t="shared" ca="1" si="157"/>
        <v>0</v>
      </c>
      <c r="BE195" s="76">
        <f t="shared" ca="1" si="157"/>
        <v>0</v>
      </c>
      <c r="BF195" s="76">
        <f t="shared" ca="1" si="157"/>
        <v>0</v>
      </c>
      <c r="BG195" s="76">
        <f t="shared" ca="1" si="157"/>
        <v>0</v>
      </c>
      <c r="BH195" s="76">
        <f t="shared" ca="1" si="157"/>
        <v>0</v>
      </c>
      <c r="BI195" s="76">
        <f t="shared" ca="1" si="157"/>
        <v>0</v>
      </c>
      <c r="BJ195" s="76">
        <f t="shared" ca="1" si="157"/>
        <v>0</v>
      </c>
      <c r="BK195" s="76">
        <f t="shared" ca="1" si="157"/>
        <v>0</v>
      </c>
      <c r="BL195" s="76">
        <f t="shared" ca="1" si="155"/>
        <v>-1</v>
      </c>
      <c r="BM195" s="77">
        <f t="shared" ca="1" si="156"/>
        <v>0</v>
      </c>
      <c r="BN195" s="21"/>
      <c r="BO195" s="70">
        <f t="shared" si="146"/>
        <v>192</v>
      </c>
      <c r="BP195" s="171">
        <f t="shared" ca="1" si="147"/>
        <v>0.11349999999999999</v>
      </c>
      <c r="BQ195" s="172">
        <f t="shared" ca="1" si="136"/>
        <v>8.9992694218428149E-3</v>
      </c>
      <c r="BR195" s="172">
        <f t="shared" ca="1" si="149"/>
        <v>0.18936381389554247</v>
      </c>
    </row>
    <row r="196" spans="5:70">
      <c r="E196">
        <f t="shared" si="137"/>
        <v>193</v>
      </c>
      <c r="F196" s="64">
        <f t="shared" si="138"/>
        <v>56.000000000000455</v>
      </c>
      <c r="G196" s="55">
        <f t="shared" si="124"/>
        <v>9.8616465339718129E-4</v>
      </c>
      <c r="H196" s="78">
        <f t="shared" si="148"/>
        <v>0.90250279708848957</v>
      </c>
      <c r="I196" s="79">
        <f t="shared" ca="1" si="125"/>
        <v>441812.18329834787</v>
      </c>
      <c r="J196" s="79">
        <f t="shared" ca="1" si="126"/>
        <v>3975.9868713544347</v>
      </c>
      <c r="K196" s="80">
        <f t="shared" ca="1" si="127"/>
        <v>-18.050055941769791</v>
      </c>
      <c r="L196" s="80">
        <f t="shared" ca="1" si="128"/>
        <v>-184.08840970764496</v>
      </c>
      <c r="M196" s="80">
        <f t="shared" ca="1" si="129"/>
        <v>-3313.5913747376089</v>
      </c>
      <c r="N196" s="80">
        <f t="shared" ca="1" si="130"/>
        <v>0</v>
      </c>
      <c r="O196" s="81">
        <f t="shared" ref="O196:O259" ca="1" si="158">-MIN(IF(MOD(R196,IF($C$5="Annual",12,1))=0,1,0)*$C$33*U196/IF($C$5="Monthly",12,1),I196)</f>
        <v>-1631.7579767003956</v>
      </c>
      <c r="P196" s="79">
        <f t="shared" ref="P196:P259" ca="1" si="159">SUM(I196:O196)</f>
        <v>440640.68235261494</v>
      </c>
      <c r="Q196" s="35"/>
      <c r="R196">
        <f t="shared" ca="1" si="131"/>
        <v>193</v>
      </c>
      <c r="S196" s="78">
        <f t="shared" ca="1" si="139"/>
        <v>56.000000000000455</v>
      </c>
      <c r="T196" s="55">
        <f t="shared" ca="1" si="132"/>
        <v>9.8616465339718129E-4</v>
      </c>
      <c r="U196" s="78">
        <f t="shared" ca="1" si="140"/>
        <v>0.90226584908486518</v>
      </c>
      <c r="V196" s="79">
        <f t="shared" ca="1" si="141"/>
        <v>441783.9737205556</v>
      </c>
      <c r="W196" s="79">
        <f t="shared" ref="W196:W259" ca="1" si="160">(V196)*$AU196</f>
        <v>3975.7330057636059</v>
      </c>
      <c r="X196" s="80">
        <f t="shared" ref="X196:X259" ca="1" si="161">IF(V196=0,0,-$C$19)*U196</f>
        <v>-18.045316981697304</v>
      </c>
      <c r="Y196" s="80">
        <f t="shared" ca="1" si="133"/>
        <v>-184.07665571689819</v>
      </c>
      <c r="Z196" s="80">
        <f t="shared" ref="Z196:Z259" ca="1" si="162">-IF(MOD(R196-1,12)=0,1,0)*V196*($C$17)</f>
        <v>-3313.3798029041668</v>
      </c>
      <c r="AA196" s="80">
        <f t="shared" ca="1" si="134"/>
        <v>0</v>
      </c>
      <c r="AB196" s="81">
        <f t="shared" ref="AB196:AB259" ca="1" si="163">-MIN(IF(MOD(R196,IF($C$5="Annual",12,1))=0,1,0)*$C$33*U196/IF($C$5="Monthly",12,1),V196)</f>
        <v>-1631.7579767003956</v>
      </c>
      <c r="AC196" s="79">
        <f t="shared" ref="AC196:AC259" ca="1" si="164">SUM(V196:AB196)</f>
        <v>440612.44697401609</v>
      </c>
      <c r="AD196" s="35"/>
      <c r="AE196" s="55">
        <f t="shared" ca="1" si="142"/>
        <v>9.8616465339718129E-4</v>
      </c>
      <c r="AF196" s="78">
        <f t="shared" ca="1" si="143"/>
        <v>0.90226584908486518</v>
      </c>
      <c r="AG196" s="21"/>
      <c r="AH196" s="21"/>
      <c r="AK196" s="66"/>
      <c r="AL196" s="66"/>
      <c r="AM196" s="66"/>
      <c r="AN196" s="66"/>
      <c r="AR196" s="69">
        <f t="shared" si="152"/>
        <v>17</v>
      </c>
      <c r="AS196" s="70">
        <f t="shared" si="144"/>
        <v>193</v>
      </c>
      <c r="AT196" s="71">
        <f t="shared" ca="1" si="153"/>
        <v>0.18494377209067414</v>
      </c>
      <c r="AU196" s="72">
        <f t="shared" ca="1" si="135"/>
        <v>8.9992694218428149E-3</v>
      </c>
      <c r="AV196" s="73">
        <f t="shared" ca="1" si="154"/>
        <v>1.0089992694218428</v>
      </c>
      <c r="AW196" s="74">
        <f ca="1">PRODUCT(AV$4:AV196)</f>
        <v>5.3283636860970258</v>
      </c>
      <c r="AY196" s="75">
        <f t="shared" si="145"/>
        <v>193</v>
      </c>
      <c r="AZ196" s="76">
        <f t="shared" ca="1" si="157"/>
        <v>0</v>
      </c>
      <c r="BA196" s="76">
        <f t="shared" ca="1" si="157"/>
        <v>0</v>
      </c>
      <c r="BB196" s="76">
        <f t="shared" ca="1" si="157"/>
        <v>0</v>
      </c>
      <c r="BC196" s="76">
        <f t="shared" ca="1" si="157"/>
        <v>0</v>
      </c>
      <c r="BD196" s="76">
        <f t="shared" ca="1" si="157"/>
        <v>0</v>
      </c>
      <c r="BE196" s="76">
        <f t="shared" ca="1" si="157"/>
        <v>0</v>
      </c>
      <c r="BF196" s="76">
        <f t="shared" ca="1" si="157"/>
        <v>0</v>
      </c>
      <c r="BG196" s="76">
        <f t="shared" ca="1" si="157"/>
        <v>0</v>
      </c>
      <c r="BH196" s="76">
        <f t="shared" ca="1" si="157"/>
        <v>0</v>
      </c>
      <c r="BI196" s="76">
        <f t="shared" ca="1" si="157"/>
        <v>0</v>
      </c>
      <c r="BJ196" s="76">
        <f t="shared" ca="1" si="157"/>
        <v>0</v>
      </c>
      <c r="BK196" s="76">
        <f t="shared" ca="1" si="157"/>
        <v>0</v>
      </c>
      <c r="BL196" s="76">
        <f t="shared" ca="1" si="155"/>
        <v>-1</v>
      </c>
      <c r="BM196" s="77">
        <f t="shared" ca="1" si="156"/>
        <v>0</v>
      </c>
      <c r="BN196" s="21"/>
      <c r="BO196" s="70">
        <f t="shared" si="146"/>
        <v>193</v>
      </c>
      <c r="BP196" s="171">
        <f t="shared" ca="1" si="147"/>
        <v>0.11349999999999999</v>
      </c>
      <c r="BQ196" s="172">
        <f t="shared" ca="1" si="136"/>
        <v>8.9992694218428149E-3</v>
      </c>
      <c r="BR196" s="172">
        <f t="shared" ca="1" si="149"/>
        <v>0.18767487711269409</v>
      </c>
    </row>
    <row r="197" spans="5:70">
      <c r="E197">
        <f t="shared" si="137"/>
        <v>194</v>
      </c>
      <c r="F197" s="64">
        <f t="shared" si="138"/>
        <v>56.08333333333379</v>
      </c>
      <c r="G197" s="55">
        <f t="shared" ref="G197:G260" si="165">(1-(1-IF(F197&gt;$AJ$90,0,VLOOKUP(ROUND(F197,0),$AJ$4:$AK$90,2,FALSE)))^(1/12))</f>
        <v>9.8616465339718129E-4</v>
      </c>
      <c r="H197" s="78">
        <f t="shared" si="148"/>
        <v>0.90161278073040885</v>
      </c>
      <c r="I197" s="79">
        <f t="shared" ref="I197:I260" ca="1" si="166">MAX(P196,0)*(1-G197)</f>
        <v>440206.13808682997</v>
      </c>
      <c r="J197" s="79">
        <f t="shared" ref="J197:J260" ca="1" si="167">(I197)*$AU197</f>
        <v>3961.5336377923245</v>
      </c>
      <c r="K197" s="80">
        <f t="shared" ref="K197:K260" ca="1" si="168">IF(I197=0,0,-$C$19)*H197</f>
        <v>-18.032255614608175</v>
      </c>
      <c r="L197" s="80">
        <f t="shared" ref="L197:L260" ca="1" si="169">IF(OR(I196+O196=0,K196=0),0,-I197*($C$16/12))</f>
        <v>-183.41922420284584</v>
      </c>
      <c r="M197" s="80">
        <f t="shared" ref="M197:M260" ca="1" si="170">IF(OR(I196+O196=0,K196=0),0,-IF(MOD(E197-1,12)=0,1,0)*I197*($C$17))</f>
        <v>0</v>
      </c>
      <c r="N197" s="80">
        <f t="shared" ref="N197:N260" ca="1" si="171">IF(OR(I196+O196=0,K196=0),0,-I197*($C$18*(1+$C$20))/12)</f>
        <v>0</v>
      </c>
      <c r="O197" s="81">
        <f t="shared" ca="1" si="158"/>
        <v>-1630.148794660875</v>
      </c>
      <c r="P197" s="79">
        <f t="shared" ca="1" si="159"/>
        <v>442336.07145014399</v>
      </c>
      <c r="Q197" s="35"/>
      <c r="R197">
        <f t="shared" ref="R197:R260" ca="1" si="172">R196+1</f>
        <v>194</v>
      </c>
      <c r="S197" s="78">
        <f t="shared" ca="1" si="139"/>
        <v>56.08333333333379</v>
      </c>
      <c r="T197" s="55">
        <f t="shared" ref="T197:T260" ca="1" si="173">(1-(1-IF(S197&gt;$AJ$90,0,VLOOKUP(ROUND(S197,0),$AJ$4:$AK$90,2,FALSE)))^(1/12))
*IF(S198-S$4&lt;SUBSTITUTE($C$6, "years", "", 1)/1,0,1)</f>
        <v>9.8616465339718129E-4</v>
      </c>
      <c r="U197" s="78">
        <f t="shared" ca="1" si="140"/>
        <v>0.90137606639653034</v>
      </c>
      <c r="V197" s="79">
        <f t="shared" ca="1" si="141"/>
        <v>440177.93055296346</v>
      </c>
      <c r="W197" s="79">
        <f t="shared" ca="1" si="160"/>
        <v>3961.2797905953344</v>
      </c>
      <c r="X197" s="80">
        <f t="shared" ca="1" si="161"/>
        <v>-18.027521327930607</v>
      </c>
      <c r="Y197" s="80">
        <f t="shared" ref="Y197:Y260" ca="1" si="174">IF(OR(V196+AB196=0,X196=0),0,-V197*($C$16/12))</f>
        <v>-183.40747106373479</v>
      </c>
      <c r="Z197" s="80">
        <f t="shared" ca="1" si="162"/>
        <v>0</v>
      </c>
      <c r="AA197" s="80">
        <f t="shared" ref="AA197:AA260" ca="1" si="175">IF(OR(V196+AB196=0,X196=0),0,-V197*($C$18*(1+$C$20))/12)</f>
        <v>0</v>
      </c>
      <c r="AB197" s="81">
        <f t="shared" ca="1" si="163"/>
        <v>-1630.148794660875</v>
      </c>
      <c r="AC197" s="79">
        <f t="shared" ca="1" si="164"/>
        <v>442307.62655650626</v>
      </c>
      <c r="AD197" s="35"/>
      <c r="AE197" s="55">
        <f t="shared" ca="1" si="142"/>
        <v>9.8616465339718129E-4</v>
      </c>
      <c r="AF197" s="78">
        <f t="shared" ca="1" si="143"/>
        <v>0.90137606639653034</v>
      </c>
      <c r="AG197" s="21"/>
      <c r="AH197" s="21"/>
      <c r="AK197" s="66"/>
      <c r="AL197" s="66"/>
      <c r="AM197" s="66"/>
      <c r="AN197" s="66"/>
      <c r="AR197" s="69">
        <f t="shared" si="152"/>
        <v>17</v>
      </c>
      <c r="AS197" s="70">
        <f t="shared" si="144"/>
        <v>194</v>
      </c>
      <c r="AT197" s="71">
        <f t="shared" ca="1" si="153"/>
        <v>0.18327941325773828</v>
      </c>
      <c r="AU197" s="72">
        <f t="shared" ref="AU197:AU260" ca="1" si="176">IF($AU$2="Yes",BQ197,((1+$AH$21)^(1/12))-1)</f>
        <v>8.9992694218428149E-3</v>
      </c>
      <c r="AV197" s="73">
        <f t="shared" ca="1" si="154"/>
        <v>1.0089992694218428</v>
      </c>
      <c r="AW197" s="74">
        <f ca="1">PRODUCT(AV$4:AV197)</f>
        <v>5.3763150664857768</v>
      </c>
      <c r="AY197" s="75">
        <f t="shared" si="145"/>
        <v>194</v>
      </c>
      <c r="AZ197" s="76">
        <f t="shared" ca="1" si="157"/>
        <v>0</v>
      </c>
      <c r="BA197" s="76">
        <f t="shared" ca="1" si="157"/>
        <v>0</v>
      </c>
      <c r="BB197" s="76">
        <f t="shared" ca="1" si="157"/>
        <v>0</v>
      </c>
      <c r="BC197" s="76">
        <f t="shared" ca="1" si="157"/>
        <v>0</v>
      </c>
      <c r="BD197" s="76">
        <f t="shared" ca="1" si="157"/>
        <v>0</v>
      </c>
      <c r="BE197" s="76">
        <f t="shared" ca="1" si="157"/>
        <v>0</v>
      </c>
      <c r="BF197" s="76">
        <f t="shared" ca="1" si="157"/>
        <v>0</v>
      </c>
      <c r="BG197" s="76">
        <f t="shared" ca="1" si="157"/>
        <v>0</v>
      </c>
      <c r="BH197" s="76">
        <f t="shared" ca="1" si="157"/>
        <v>0</v>
      </c>
      <c r="BI197" s="76">
        <f t="shared" ca="1" si="157"/>
        <v>0</v>
      </c>
      <c r="BJ197" s="76">
        <f t="shared" ca="1" si="157"/>
        <v>0</v>
      </c>
      <c r="BK197" s="76">
        <f t="shared" ca="1" si="157"/>
        <v>0</v>
      </c>
      <c r="BL197" s="76">
        <f t="shared" ca="1" si="155"/>
        <v>-1</v>
      </c>
      <c r="BM197" s="77">
        <f t="shared" ca="1" si="156"/>
        <v>0</v>
      </c>
      <c r="BN197" s="21"/>
      <c r="BO197" s="70">
        <f t="shared" si="146"/>
        <v>194</v>
      </c>
      <c r="BP197" s="171">
        <f t="shared" ca="1" si="147"/>
        <v>0.11349999999999999</v>
      </c>
      <c r="BQ197" s="172">
        <f t="shared" ref="BQ197:BQ260" ca="1" si="177">(1+BP197)^(1/12)-1</f>
        <v>8.9992694218428149E-3</v>
      </c>
      <c r="BR197" s="172">
        <f t="shared" ca="1" si="149"/>
        <v>0.1860010039652773</v>
      </c>
    </row>
    <row r="198" spans="5:70">
      <c r="E198">
        <f t="shared" ref="E198:E261" si="178">E197+1</f>
        <v>195</v>
      </c>
      <c r="F198" s="64">
        <f t="shared" ref="F198:F261" si="179">(E198-E197)/12+F197</f>
        <v>56.166666666667126</v>
      </c>
      <c r="G198" s="55">
        <f t="shared" si="165"/>
        <v>9.8616465339718129E-4</v>
      </c>
      <c r="H198" s="78">
        <f t="shared" si="148"/>
        <v>0.90072364207500133</v>
      </c>
      <c r="I198" s="79">
        <f t="shared" ca="1" si="166"/>
        <v>441899.85525155731</v>
      </c>
      <c r="J198" s="79">
        <f t="shared" ca="1" si="167"/>
        <v>3976.7758548821057</v>
      </c>
      <c r="K198" s="80">
        <f t="shared" ca="1" si="168"/>
        <v>-18.014472841500027</v>
      </c>
      <c r="L198" s="80">
        <f t="shared" ca="1" si="169"/>
        <v>-184.12493968814888</v>
      </c>
      <c r="M198" s="80">
        <f t="shared" ca="1" si="170"/>
        <v>0</v>
      </c>
      <c r="N198" s="80">
        <f t="shared" ca="1" si="171"/>
        <v>0</v>
      </c>
      <c r="O198" s="81">
        <f t="shared" ca="1" si="158"/>
        <v>-1628.5411995398024</v>
      </c>
      <c r="P198" s="79">
        <f t="shared" ca="1" si="159"/>
        <v>444045.95049436996</v>
      </c>
      <c r="Q198" s="35"/>
      <c r="R198">
        <f t="shared" ca="1" si="172"/>
        <v>195</v>
      </c>
      <c r="S198" s="78">
        <f t="shared" ref="S198:S261" ca="1" si="180">(R198-R197)/12+S197</f>
        <v>56.166666666667126</v>
      </c>
      <c r="T198" s="55">
        <f t="shared" ca="1" si="173"/>
        <v>9.8616465339718129E-4</v>
      </c>
      <c r="U198" s="78">
        <f t="shared" ref="U198:U261" ca="1" si="181">IF(S199-S$4&lt;SUBSTITUTE($C$6, "years", "", 1)/1,U197,AF197)*
(1-T198)</f>
        <v>0.90048716118043193</v>
      </c>
      <c r="V198" s="79">
        <f t="shared" ref="V198:V261" ca="1" si="182">MAX(AC197,0)*(1-AE198)</f>
        <v>441871.43840926822</v>
      </c>
      <c r="W198" s="79">
        <f t="shared" ca="1" si="160"/>
        <v>3976.5201240622282</v>
      </c>
      <c r="X198" s="80">
        <f t="shared" ca="1" si="161"/>
        <v>-18.009743223608638</v>
      </c>
      <c r="Y198" s="80">
        <f t="shared" ca="1" si="174"/>
        <v>-184.11309933719511</v>
      </c>
      <c r="Z198" s="80">
        <f t="shared" ca="1" si="162"/>
        <v>0</v>
      </c>
      <c r="AA198" s="80">
        <f t="shared" ca="1" si="175"/>
        <v>0</v>
      </c>
      <c r="AB198" s="81">
        <f t="shared" ca="1" si="163"/>
        <v>-1628.5411995398024</v>
      </c>
      <c r="AC198" s="79">
        <f t="shared" ca="1" si="164"/>
        <v>444017.29449122987</v>
      </c>
      <c r="AD198" s="35"/>
      <c r="AE198" s="55">
        <f t="shared" ref="AE198:AE261" ca="1" si="183">(1-(1-IF(S198&gt;$AJ$90,0,VLOOKUP(ROUND(S198,0),$AJ$4:$AK$90,2,FALSE)))^(1/12))</f>
        <v>9.8616465339718129E-4</v>
      </c>
      <c r="AF198" s="78">
        <f t="shared" ref="AF198:AF261" ca="1" si="184">AF197*(1-AE198)</f>
        <v>0.90048716118043193</v>
      </c>
      <c r="AG198" s="21"/>
      <c r="AH198" s="21"/>
      <c r="AK198" s="66"/>
      <c r="AL198" s="66"/>
      <c r="AM198" s="66"/>
      <c r="AN198" s="66"/>
      <c r="AR198" s="69">
        <f t="shared" si="152"/>
        <v>17</v>
      </c>
      <c r="AS198" s="70">
        <f t="shared" ref="AS198:AS200" si="185">AS197+1</f>
        <v>195</v>
      </c>
      <c r="AT198" s="71">
        <f t="shared" ca="1" si="153"/>
        <v>0.18163003243835463</v>
      </c>
      <c r="AU198" s="72">
        <f t="shared" ca="1" si="176"/>
        <v>8.9992694218428149E-3</v>
      </c>
      <c r="AV198" s="73">
        <f t="shared" ca="1" si="154"/>
        <v>1.0089992694218428</v>
      </c>
      <c r="AW198" s="74">
        <f ca="1">PRODUCT(AV$4:AV198)</f>
        <v>5.4246979742657953</v>
      </c>
      <c r="AY198" s="75">
        <f t="shared" ref="AY198:AY200" si="186">AY197+1</f>
        <v>195</v>
      </c>
      <c r="AZ198" s="76">
        <f t="shared" ca="1" si="157"/>
        <v>0</v>
      </c>
      <c r="BA198" s="76">
        <f t="shared" ca="1" si="157"/>
        <v>0</v>
      </c>
      <c r="BB198" s="76">
        <f t="shared" ca="1" si="157"/>
        <v>0</v>
      </c>
      <c r="BC198" s="76">
        <f t="shared" ca="1" si="157"/>
        <v>0</v>
      </c>
      <c r="BD198" s="76">
        <f t="shared" ca="1" si="157"/>
        <v>0</v>
      </c>
      <c r="BE198" s="76">
        <f t="shared" ca="1" si="157"/>
        <v>0</v>
      </c>
      <c r="BF198" s="76">
        <f t="shared" ca="1" si="157"/>
        <v>0</v>
      </c>
      <c r="BG198" s="76">
        <f t="shared" ca="1" si="157"/>
        <v>0</v>
      </c>
      <c r="BH198" s="76">
        <f t="shared" ca="1" si="157"/>
        <v>0</v>
      </c>
      <c r="BI198" s="76">
        <f t="shared" ca="1" si="157"/>
        <v>0</v>
      </c>
      <c r="BJ198" s="76">
        <f t="shared" ca="1" si="157"/>
        <v>0</v>
      </c>
      <c r="BK198" s="76">
        <f t="shared" ca="1" si="157"/>
        <v>0</v>
      </c>
      <c r="BL198" s="76">
        <f t="shared" ca="1" si="155"/>
        <v>-1</v>
      </c>
      <c r="BM198" s="77">
        <f t="shared" ca="1" si="156"/>
        <v>0</v>
      </c>
      <c r="BN198" s="21"/>
      <c r="BO198" s="70">
        <f t="shared" ref="BO198:BO261" si="187">BO197+1</f>
        <v>195</v>
      </c>
      <c r="BP198" s="171">
        <f t="shared" ref="BP198:BP261" ca="1" si="188">VLOOKUP(BO198,$BT$4:$BX$13,5,TRUE)/100</f>
        <v>0.11349999999999999</v>
      </c>
      <c r="BQ198" s="172">
        <f t="shared" ca="1" si="177"/>
        <v>8.9992694218428149E-3</v>
      </c>
      <c r="BR198" s="172">
        <f t="shared" ca="1" si="149"/>
        <v>0.18434206010065399</v>
      </c>
    </row>
    <row r="199" spans="5:70">
      <c r="E199">
        <f t="shared" si="178"/>
        <v>196</v>
      </c>
      <c r="F199" s="64">
        <f t="shared" si="179"/>
        <v>56.250000000000462</v>
      </c>
      <c r="G199" s="55">
        <f t="shared" si="165"/>
        <v>9.8616465339718129E-4</v>
      </c>
      <c r="H199" s="78">
        <f t="shared" ref="H199:H262" si="189">H198*(1-G199)</f>
        <v>0.89983538025670784</v>
      </c>
      <c r="I199" s="79">
        <f t="shared" ca="1" si="166"/>
        <v>443608.04807350825</v>
      </c>
      <c r="J199" s="79">
        <f t="shared" ca="1" si="167"/>
        <v>3992.1483423113004</v>
      </c>
      <c r="K199" s="80">
        <f t="shared" ca="1" si="168"/>
        <v>-17.996707605134155</v>
      </c>
      <c r="L199" s="80">
        <f t="shared" ca="1" si="169"/>
        <v>-184.83668669729511</v>
      </c>
      <c r="M199" s="80">
        <f t="shared" ca="1" si="170"/>
        <v>0</v>
      </c>
      <c r="N199" s="80">
        <f t="shared" ca="1" si="171"/>
        <v>0</v>
      </c>
      <c r="O199" s="81">
        <f t="shared" ca="1" si="158"/>
        <v>-1626.9351897722152</v>
      </c>
      <c r="P199" s="79">
        <f t="shared" ca="1" si="159"/>
        <v>445770.42783174489</v>
      </c>
      <c r="Q199" s="35"/>
      <c r="R199">
        <f t="shared" ca="1" si="172"/>
        <v>196</v>
      </c>
      <c r="S199" s="78">
        <f t="shared" ca="1" si="180"/>
        <v>56.250000000000462</v>
      </c>
      <c r="T199" s="55">
        <f t="shared" ca="1" si="173"/>
        <v>9.8616465339718129E-4</v>
      </c>
      <c r="U199" s="78">
        <f t="shared" ca="1" si="181"/>
        <v>0.8995991325712378</v>
      </c>
      <c r="V199" s="79">
        <f t="shared" ca="1" si="182"/>
        <v>443579.42032990558</v>
      </c>
      <c r="W199" s="79">
        <f t="shared" ca="1" si="160"/>
        <v>3991.8907135336804</v>
      </c>
      <c r="X199" s="80">
        <f t="shared" ca="1" si="161"/>
        <v>-17.991982651424756</v>
      </c>
      <c r="Y199" s="80">
        <f t="shared" ca="1" si="174"/>
        <v>-184.824758470794</v>
      </c>
      <c r="Z199" s="80">
        <f t="shared" ca="1" si="162"/>
        <v>0</v>
      </c>
      <c r="AA199" s="80">
        <f t="shared" ca="1" si="175"/>
        <v>0</v>
      </c>
      <c r="AB199" s="81">
        <f t="shared" ca="1" si="163"/>
        <v>-1626.9351897722152</v>
      </c>
      <c r="AC199" s="79">
        <f t="shared" ca="1" si="164"/>
        <v>445741.55911254481</v>
      </c>
      <c r="AD199" s="35"/>
      <c r="AE199" s="55">
        <f t="shared" ca="1" si="183"/>
        <v>9.8616465339718129E-4</v>
      </c>
      <c r="AF199" s="78">
        <f t="shared" ca="1" si="184"/>
        <v>0.8995991325712378</v>
      </c>
      <c r="AG199" s="21"/>
      <c r="AH199" s="21"/>
      <c r="AK199" s="66"/>
      <c r="AL199" s="66"/>
      <c r="AM199" s="66"/>
      <c r="AN199" s="66"/>
      <c r="AR199" s="69">
        <f t="shared" si="152"/>
        <v>17</v>
      </c>
      <c r="AS199" s="70">
        <f t="shared" si="185"/>
        <v>196</v>
      </c>
      <c r="AT199" s="71">
        <f t="shared" ca="1" si="153"/>
        <v>0.17999549484134383</v>
      </c>
      <c r="AU199" s="72">
        <f t="shared" ca="1" si="176"/>
        <v>8.9992694218428149E-3</v>
      </c>
      <c r="AV199" s="73">
        <f t="shared" ca="1" si="154"/>
        <v>1.0089992694218428</v>
      </c>
      <c r="AW199" s="74">
        <f ca="1">PRODUCT(AV$4:AV199)</f>
        <v>5.4735162928683385</v>
      </c>
      <c r="AY199" s="75">
        <f t="shared" si="186"/>
        <v>196</v>
      </c>
      <c r="AZ199" s="76">
        <f t="shared" ca="1" si="157"/>
        <v>0</v>
      </c>
      <c r="BA199" s="76">
        <f t="shared" ca="1" si="157"/>
        <v>0</v>
      </c>
      <c r="BB199" s="76">
        <f t="shared" ca="1" si="157"/>
        <v>0</v>
      </c>
      <c r="BC199" s="76">
        <f t="shared" ca="1" si="157"/>
        <v>0</v>
      </c>
      <c r="BD199" s="76">
        <f t="shared" ca="1" si="157"/>
        <v>0</v>
      </c>
      <c r="BE199" s="76">
        <f t="shared" ca="1" si="157"/>
        <v>0</v>
      </c>
      <c r="BF199" s="76">
        <f t="shared" ca="1" si="157"/>
        <v>0</v>
      </c>
      <c r="BG199" s="76">
        <f t="shared" ca="1" si="157"/>
        <v>0</v>
      </c>
      <c r="BH199" s="76">
        <f t="shared" ca="1" si="157"/>
        <v>0</v>
      </c>
      <c r="BI199" s="76">
        <f t="shared" ca="1" si="157"/>
        <v>0</v>
      </c>
      <c r="BJ199" s="76">
        <f t="shared" ca="1" si="157"/>
        <v>0</v>
      </c>
      <c r="BK199" s="76">
        <f t="shared" ca="1" si="157"/>
        <v>0</v>
      </c>
      <c r="BL199" s="76">
        <f t="shared" ca="1" si="155"/>
        <v>-1</v>
      </c>
      <c r="BM199" s="77">
        <f t="shared" ca="1" si="156"/>
        <v>0</v>
      </c>
      <c r="BN199" s="21"/>
      <c r="BO199" s="70">
        <f t="shared" si="187"/>
        <v>196</v>
      </c>
      <c r="BP199" s="171">
        <f t="shared" ca="1" si="188"/>
        <v>0.11349999999999999</v>
      </c>
      <c r="BQ199" s="172">
        <f t="shared" ca="1" si="177"/>
        <v>8.9992694218428149E-3</v>
      </c>
      <c r="BR199" s="172">
        <f t="shared" ref="BR199:BR262" ca="1" si="190">BR198/(1+BQ199)</f>
        <v>0.18269791236447783</v>
      </c>
    </row>
    <row r="200" spans="5:70">
      <c r="E200">
        <f t="shared" si="178"/>
        <v>197</v>
      </c>
      <c r="F200" s="64">
        <f t="shared" si="179"/>
        <v>56.333333333333798</v>
      </c>
      <c r="G200" s="55">
        <f t="shared" si="165"/>
        <v>9.8616465339718129E-4</v>
      </c>
      <c r="H200" s="78">
        <f t="shared" si="189"/>
        <v>0.89894799441082252</v>
      </c>
      <c r="I200" s="79">
        <f t="shared" ca="1" si="166"/>
        <v>445330.82479228749</v>
      </c>
      <c r="J200" s="79">
        <f t="shared" ca="1" si="167"/>
        <v>4007.6520741572731</v>
      </c>
      <c r="K200" s="80">
        <f t="shared" ca="1" si="168"/>
        <v>-17.978959888216451</v>
      </c>
      <c r="L200" s="80">
        <f t="shared" ca="1" si="169"/>
        <v>-185.5545103301198</v>
      </c>
      <c r="M200" s="80">
        <f t="shared" ca="1" si="170"/>
        <v>0</v>
      </c>
      <c r="N200" s="80">
        <f t="shared" ca="1" si="171"/>
        <v>0</v>
      </c>
      <c r="O200" s="81">
        <f t="shared" ca="1" si="158"/>
        <v>-1625.3307637946937</v>
      </c>
      <c r="P200" s="79">
        <f t="shared" ca="1" si="159"/>
        <v>447509.61263243167</v>
      </c>
      <c r="Q200" s="35"/>
      <c r="R200">
        <f t="shared" ca="1" si="172"/>
        <v>197</v>
      </c>
      <c r="S200" s="78">
        <f t="shared" ca="1" si="180"/>
        <v>56.333333333333798</v>
      </c>
      <c r="T200" s="55">
        <f t="shared" ca="1" si="173"/>
        <v>9.8616465339718129E-4</v>
      </c>
      <c r="U200" s="78">
        <f t="shared" ca="1" si="181"/>
        <v>0.89871197970446925</v>
      </c>
      <c r="V200" s="79">
        <f t="shared" ca="1" si="182"/>
        <v>445301.9845423979</v>
      </c>
      <c r="W200" s="79">
        <f t="shared" ca="1" si="160"/>
        <v>4007.3925329783233</v>
      </c>
      <c r="X200" s="80">
        <f t="shared" ca="1" si="161"/>
        <v>-17.974239594089386</v>
      </c>
      <c r="Y200" s="80">
        <f t="shared" ca="1" si="174"/>
        <v>-185.54249355933246</v>
      </c>
      <c r="Z200" s="80">
        <f t="shared" ca="1" si="162"/>
        <v>0</v>
      </c>
      <c r="AA200" s="80">
        <f t="shared" ca="1" si="175"/>
        <v>0</v>
      </c>
      <c r="AB200" s="81">
        <f t="shared" ca="1" si="163"/>
        <v>-1625.3307637946937</v>
      </c>
      <c r="AC200" s="79">
        <f t="shared" ca="1" si="164"/>
        <v>447480.52957842813</v>
      </c>
      <c r="AD200" s="35"/>
      <c r="AE200" s="55">
        <f t="shared" ca="1" si="183"/>
        <v>9.8616465339718129E-4</v>
      </c>
      <c r="AF200" s="78">
        <f t="shared" ca="1" si="184"/>
        <v>0.89871197970446925</v>
      </c>
      <c r="AG200" s="21"/>
      <c r="AH200" s="21"/>
      <c r="AK200" s="66"/>
      <c r="AL200" s="66"/>
      <c r="AM200" s="66"/>
      <c r="AN200" s="66"/>
      <c r="AR200" s="69">
        <f t="shared" si="152"/>
        <v>17</v>
      </c>
      <c r="AS200" s="70">
        <f t="shared" si="185"/>
        <v>197</v>
      </c>
      <c r="AT200" s="71">
        <f t="shared" ca="1" si="153"/>
        <v>0.17837566688854867</v>
      </c>
      <c r="AU200" s="72">
        <f t="shared" ca="1" si="176"/>
        <v>8.9992694218428149E-3</v>
      </c>
      <c r="AV200" s="73">
        <f t="shared" ca="1" si="154"/>
        <v>1.0089992694218428</v>
      </c>
      <c r="AW200" s="74">
        <f ca="1">PRODUCT(AV$4:AV200)</f>
        <v>5.5227739406727068</v>
      </c>
      <c r="AY200" s="75">
        <f t="shared" si="186"/>
        <v>197</v>
      </c>
      <c r="AZ200" s="76">
        <f t="shared" ca="1" si="157"/>
        <v>0</v>
      </c>
      <c r="BA200" s="76">
        <f t="shared" ca="1" si="157"/>
        <v>0</v>
      </c>
      <c r="BB200" s="76">
        <f t="shared" ca="1" si="157"/>
        <v>0</v>
      </c>
      <c r="BC200" s="76">
        <f t="shared" ca="1" si="157"/>
        <v>0</v>
      </c>
      <c r="BD200" s="76">
        <f t="shared" ca="1" si="157"/>
        <v>0</v>
      </c>
      <c r="BE200" s="76">
        <f t="shared" ca="1" si="157"/>
        <v>0</v>
      </c>
      <c r="BF200" s="76">
        <f t="shared" ca="1" si="157"/>
        <v>0</v>
      </c>
      <c r="BG200" s="76">
        <f t="shared" ca="1" si="157"/>
        <v>0</v>
      </c>
      <c r="BH200" s="76">
        <f t="shared" ca="1" si="157"/>
        <v>0</v>
      </c>
      <c r="BI200" s="76">
        <f t="shared" ca="1" si="157"/>
        <v>0</v>
      </c>
      <c r="BJ200" s="76">
        <f t="shared" ca="1" si="157"/>
        <v>0</v>
      </c>
      <c r="BK200" s="76">
        <f t="shared" ca="1" si="157"/>
        <v>0</v>
      </c>
      <c r="BL200" s="76">
        <f t="shared" ca="1" si="155"/>
        <v>-1</v>
      </c>
      <c r="BM200" s="77">
        <f t="shared" ca="1" si="156"/>
        <v>0</v>
      </c>
      <c r="BN200" s="21"/>
      <c r="BO200" s="70">
        <f t="shared" si="187"/>
        <v>197</v>
      </c>
      <c r="BP200" s="171">
        <f t="shared" ca="1" si="188"/>
        <v>0.11349999999999999</v>
      </c>
      <c r="BQ200" s="172">
        <f t="shared" ca="1" si="177"/>
        <v>8.9992694218428149E-3</v>
      </c>
      <c r="BR200" s="172">
        <f t="shared" ca="1" si="190"/>
        <v>0.18106842879000679</v>
      </c>
    </row>
    <row r="201" spans="5:70">
      <c r="E201">
        <f t="shared" si="178"/>
        <v>198</v>
      </c>
      <c r="F201" s="64">
        <f t="shared" si="179"/>
        <v>56.416666666667133</v>
      </c>
      <c r="G201" s="55">
        <f t="shared" si="165"/>
        <v>9.8616465339718129E-4</v>
      </c>
      <c r="H201" s="78">
        <f t="shared" si="189"/>
        <v>0.89806148367349226</v>
      </c>
      <c r="I201" s="79">
        <f t="shared" ca="1" si="166"/>
        <v>447068.2944703981</v>
      </c>
      <c r="J201" s="79">
        <f t="shared" ca="1" si="167"/>
        <v>4023.2880319028727</v>
      </c>
      <c r="K201" s="80">
        <f t="shared" ca="1" si="168"/>
        <v>-17.961229673469845</v>
      </c>
      <c r="L201" s="80">
        <f t="shared" ca="1" si="169"/>
        <v>-186.27845602933255</v>
      </c>
      <c r="M201" s="80">
        <f t="shared" ca="1" si="170"/>
        <v>0</v>
      </c>
      <c r="N201" s="80">
        <f t="shared" ca="1" si="171"/>
        <v>0</v>
      </c>
      <c r="O201" s="81">
        <f t="shared" ca="1" si="158"/>
        <v>-1623.7279200453604</v>
      </c>
      <c r="P201" s="79">
        <f t="shared" ca="1" si="159"/>
        <v>449263.61489655281</v>
      </c>
      <c r="Q201" s="35"/>
      <c r="R201">
        <f t="shared" ca="1" si="172"/>
        <v>198</v>
      </c>
      <c r="S201" s="78">
        <f t="shared" ca="1" si="180"/>
        <v>56.416666666667133</v>
      </c>
      <c r="T201" s="55">
        <f t="shared" ca="1" si="173"/>
        <v>9.8616465339718129E-4</v>
      </c>
      <c r="U201" s="78">
        <f t="shared" ca="1" si="181"/>
        <v>0.89782570171650011</v>
      </c>
      <c r="V201" s="79">
        <f t="shared" ca="1" si="182"/>
        <v>447039.24009707442</v>
      </c>
      <c r="W201" s="79">
        <f t="shared" ca="1" si="160"/>
        <v>4023.0265637694501</v>
      </c>
      <c r="X201" s="80">
        <f t="shared" ca="1" si="161"/>
        <v>-17.956514034330002</v>
      </c>
      <c r="Y201" s="80">
        <f t="shared" ca="1" si="174"/>
        <v>-186.26635004044769</v>
      </c>
      <c r="Z201" s="80">
        <f t="shared" ca="1" si="162"/>
        <v>0</v>
      </c>
      <c r="AA201" s="80">
        <f t="shared" ca="1" si="175"/>
        <v>0</v>
      </c>
      <c r="AB201" s="81">
        <f t="shared" ca="1" si="163"/>
        <v>-1623.7279200453604</v>
      </c>
      <c r="AC201" s="79">
        <f t="shared" ca="1" si="164"/>
        <v>449234.31587672373</v>
      </c>
      <c r="AD201" s="35"/>
      <c r="AE201" s="55">
        <f t="shared" ca="1" si="183"/>
        <v>9.8616465339718129E-4</v>
      </c>
      <c r="AF201" s="78">
        <f t="shared" ca="1" si="184"/>
        <v>0.89782570171650011</v>
      </c>
      <c r="AG201" s="35"/>
      <c r="AH201" s="35"/>
      <c r="AR201" s="69">
        <f t="shared" ref="AR201:AR260" si="191">ROUNDDOWN((AS201-1)/12,0)+1</f>
        <v>17</v>
      </c>
      <c r="AS201" s="70">
        <f t="shared" ref="AS201:AS261" si="192">AS200+1</f>
        <v>198</v>
      </c>
      <c r="AT201" s="71">
        <f t="shared" ref="AT201:AT261" ca="1" si="193">(1-AU201)*AT200</f>
        <v>0.17677041620391773</v>
      </c>
      <c r="AU201" s="72">
        <f t="shared" ca="1" si="176"/>
        <v>8.9992694218428149E-3</v>
      </c>
      <c r="AV201" s="73">
        <f t="shared" ref="AV201:AV260" ca="1" si="194">(1+AU201)</f>
        <v>1.0089992694218428</v>
      </c>
      <c r="AW201" s="74">
        <f ca="1">PRODUCT(AV$4:AV201)</f>
        <v>5.572474871320753</v>
      </c>
      <c r="BO201" s="70">
        <f t="shared" si="187"/>
        <v>198</v>
      </c>
      <c r="BP201" s="171">
        <f t="shared" ca="1" si="188"/>
        <v>0.11349999999999999</v>
      </c>
      <c r="BQ201" s="172">
        <f t="shared" ca="1" si="177"/>
        <v>8.9992694218428149E-3</v>
      </c>
      <c r="BR201" s="172">
        <f t="shared" ca="1" si="190"/>
        <v>0.17945347858751087</v>
      </c>
    </row>
    <row r="202" spans="5:70">
      <c r="E202">
        <f t="shared" si="178"/>
        <v>199</v>
      </c>
      <c r="F202" s="64">
        <f t="shared" si="179"/>
        <v>56.500000000000469</v>
      </c>
      <c r="G202" s="55">
        <f t="shared" si="165"/>
        <v>1.0788789214148942E-3</v>
      </c>
      <c r="H202" s="78">
        <f t="shared" si="189"/>
        <v>0.89709258406862236</v>
      </c>
      <c r="I202" s="79">
        <f t="shared" ca="1" si="166"/>
        <v>448778.91385228228</v>
      </c>
      <c r="J202" s="79">
        <f t="shared" ca="1" si="167"/>
        <v>4038.6823565986747</v>
      </c>
      <c r="K202" s="80">
        <f t="shared" ca="1" si="168"/>
        <v>-17.941851681372448</v>
      </c>
      <c r="L202" s="80">
        <f t="shared" ca="1" si="169"/>
        <v>-186.99121410511762</v>
      </c>
      <c r="M202" s="80">
        <f t="shared" ca="1" si="170"/>
        <v>0</v>
      </c>
      <c r="N202" s="80">
        <f t="shared" ca="1" si="171"/>
        <v>0</v>
      </c>
      <c r="O202" s="81">
        <f t="shared" ca="1" si="158"/>
        <v>-1621.9761142183106</v>
      </c>
      <c r="P202" s="79">
        <f t="shared" ca="1" si="159"/>
        <v>450990.68702887616</v>
      </c>
      <c r="Q202" s="35"/>
      <c r="R202">
        <f t="shared" ca="1" si="172"/>
        <v>199</v>
      </c>
      <c r="S202" s="78">
        <f t="shared" ca="1" si="180"/>
        <v>56.500000000000469</v>
      </c>
      <c r="T202" s="55">
        <f t="shared" ca="1" si="173"/>
        <v>1.0788789214148942E-3</v>
      </c>
      <c r="U202" s="78">
        <f t="shared" ca="1" si="181"/>
        <v>0.89685705649181369</v>
      </c>
      <c r="V202" s="79">
        <f t="shared" ca="1" si="182"/>
        <v>448749.64644254808</v>
      </c>
      <c r="W202" s="79">
        <f t="shared" ca="1" si="160"/>
        <v>4038.418971293197</v>
      </c>
      <c r="X202" s="80">
        <f t="shared" ca="1" si="161"/>
        <v>-17.937141129836274</v>
      </c>
      <c r="Y202" s="80">
        <f t="shared" ca="1" si="174"/>
        <v>-186.97901935106171</v>
      </c>
      <c r="Z202" s="80">
        <f t="shared" ca="1" si="162"/>
        <v>0</v>
      </c>
      <c r="AA202" s="80">
        <f t="shared" ca="1" si="175"/>
        <v>0</v>
      </c>
      <c r="AB202" s="81">
        <f t="shared" ca="1" si="163"/>
        <v>-1621.9761142183106</v>
      </c>
      <c r="AC202" s="79">
        <f t="shared" ca="1" si="164"/>
        <v>450961.17313914205</v>
      </c>
      <c r="AD202" s="35"/>
      <c r="AE202" s="55">
        <f t="shared" ca="1" si="183"/>
        <v>1.0788789214148942E-3</v>
      </c>
      <c r="AF202" s="78">
        <f t="shared" ca="1" si="184"/>
        <v>0.89685705649181369</v>
      </c>
      <c r="AG202" s="35"/>
      <c r="AH202" s="35"/>
      <c r="AR202" s="69">
        <f t="shared" si="191"/>
        <v>17</v>
      </c>
      <c r="AS202" s="70">
        <f t="shared" si="192"/>
        <v>199</v>
      </c>
      <c r="AT202" s="71">
        <f t="shared" ca="1" si="193"/>
        <v>0.17517961160268739</v>
      </c>
      <c r="AU202" s="72">
        <f t="shared" ca="1" si="176"/>
        <v>8.9992694218428149E-3</v>
      </c>
      <c r="AV202" s="73">
        <f t="shared" ca="1" si="194"/>
        <v>1.0089992694218428</v>
      </c>
      <c r="AW202" s="74">
        <f ca="1">PRODUCT(AV$4:AV202)</f>
        <v>5.6226230740342178</v>
      </c>
      <c r="BO202" s="70">
        <f t="shared" si="187"/>
        <v>199</v>
      </c>
      <c r="BP202" s="171">
        <f t="shared" ca="1" si="188"/>
        <v>0.11349999999999999</v>
      </c>
      <c r="BQ202" s="172">
        <f t="shared" ca="1" si="177"/>
        <v>8.9992694218428149E-3</v>
      </c>
      <c r="BR202" s="172">
        <f t="shared" ca="1" si="190"/>
        <v>0.17785293213377432</v>
      </c>
    </row>
    <row r="203" spans="5:70">
      <c r="E203">
        <f t="shared" si="178"/>
        <v>200</v>
      </c>
      <c r="F203" s="64">
        <f t="shared" si="179"/>
        <v>56.583333333333805</v>
      </c>
      <c r="G203" s="55">
        <f t="shared" si="165"/>
        <v>1.0788789214148942E-3</v>
      </c>
      <c r="H203" s="78">
        <f t="shared" si="189"/>
        <v>0.89612472978911306</v>
      </c>
      <c r="I203" s="79">
        <f t="shared" ca="1" si="166"/>
        <v>450504.12268288626</v>
      </c>
      <c r="J203" s="79">
        <f t="shared" ca="1" si="167"/>
        <v>4054.2079756742223</v>
      </c>
      <c r="K203" s="80">
        <f t="shared" ca="1" si="168"/>
        <v>-17.922494595782261</v>
      </c>
      <c r="L203" s="80">
        <f t="shared" ca="1" si="169"/>
        <v>-187.71005111786928</v>
      </c>
      <c r="M203" s="80">
        <f t="shared" ca="1" si="170"/>
        <v>0</v>
      </c>
      <c r="N203" s="80">
        <f t="shared" ca="1" si="171"/>
        <v>0</v>
      </c>
      <c r="O203" s="81">
        <f t="shared" ca="1" si="158"/>
        <v>-1620.2261983776423</v>
      </c>
      <c r="P203" s="79">
        <f t="shared" ca="1" si="159"/>
        <v>452732.47191446921</v>
      </c>
      <c r="Q203" s="35"/>
      <c r="R203">
        <f t="shared" ca="1" si="172"/>
        <v>200</v>
      </c>
      <c r="S203" s="78">
        <f t="shared" ca="1" si="180"/>
        <v>56.583333333333805</v>
      </c>
      <c r="T203" s="55">
        <f t="shared" ca="1" si="173"/>
        <v>1.0788789214148942E-3</v>
      </c>
      <c r="U203" s="78">
        <f t="shared" ca="1" si="181"/>
        <v>0.89588945631804251</v>
      </c>
      <c r="V203" s="79">
        <f t="shared" ca="1" si="182"/>
        <v>450474.64063506568</v>
      </c>
      <c r="W203" s="79">
        <f t="shared" ca="1" si="160"/>
        <v>4053.9426587827775</v>
      </c>
      <c r="X203" s="80">
        <f t="shared" ca="1" si="161"/>
        <v>-17.917789126360852</v>
      </c>
      <c r="Y203" s="80">
        <f t="shared" ca="1" si="174"/>
        <v>-187.69776693127739</v>
      </c>
      <c r="Z203" s="80">
        <f t="shared" ca="1" si="162"/>
        <v>0</v>
      </c>
      <c r="AA203" s="80">
        <f t="shared" ca="1" si="175"/>
        <v>0</v>
      </c>
      <c r="AB203" s="81">
        <f t="shared" ca="1" si="163"/>
        <v>-1620.2261983776423</v>
      </c>
      <c r="AC203" s="79">
        <f t="shared" ca="1" si="164"/>
        <v>452702.74153941317</v>
      </c>
      <c r="AD203" s="35"/>
      <c r="AE203" s="55">
        <f t="shared" ca="1" si="183"/>
        <v>1.0788789214148942E-3</v>
      </c>
      <c r="AF203" s="78">
        <f t="shared" ca="1" si="184"/>
        <v>0.89588945631804251</v>
      </c>
      <c r="AG203" s="35"/>
      <c r="AH203" s="35"/>
      <c r="AR203" s="69">
        <f t="shared" si="191"/>
        <v>17</v>
      </c>
      <c r="AS203" s="70">
        <f t="shared" si="192"/>
        <v>200</v>
      </c>
      <c r="AT203" s="71">
        <f t="shared" ca="1" si="193"/>
        <v>0.17360312308066103</v>
      </c>
      <c r="AU203" s="72">
        <f t="shared" ca="1" si="176"/>
        <v>8.9992694218428149E-3</v>
      </c>
      <c r="AV203" s="73">
        <f t="shared" ca="1" si="194"/>
        <v>1.0089992694218428</v>
      </c>
      <c r="AW203" s="74">
        <f ca="1">PRODUCT(AV$4:AV203)</f>
        <v>5.6732225739349218</v>
      </c>
      <c r="BO203" s="70">
        <f t="shared" si="187"/>
        <v>200</v>
      </c>
      <c r="BP203" s="171">
        <f t="shared" ca="1" si="188"/>
        <v>0.11349999999999999</v>
      </c>
      <c r="BQ203" s="172">
        <f t="shared" ca="1" si="177"/>
        <v>8.9992694218428149E-3</v>
      </c>
      <c r="BR203" s="172">
        <f t="shared" ca="1" si="190"/>
        <v>0.17626666096169144</v>
      </c>
    </row>
    <row r="204" spans="5:70">
      <c r="E204">
        <f t="shared" si="178"/>
        <v>201</v>
      </c>
      <c r="F204" s="64">
        <f t="shared" si="179"/>
        <v>56.66666666666714</v>
      </c>
      <c r="G204" s="55">
        <f t="shared" si="165"/>
        <v>1.0788789214148942E-3</v>
      </c>
      <c r="H204" s="78">
        <f t="shared" si="189"/>
        <v>0.89515791970718495</v>
      </c>
      <c r="I204" s="79">
        <f t="shared" ca="1" si="166"/>
        <v>452244.02839348064</v>
      </c>
      <c r="J204" s="79">
        <f t="shared" ca="1" si="167"/>
        <v>4069.865855932464</v>
      </c>
      <c r="K204" s="80">
        <f t="shared" ca="1" si="168"/>
        <v>-17.903158394143698</v>
      </c>
      <c r="L204" s="80">
        <f t="shared" ca="1" si="169"/>
        <v>-188.43501183061696</v>
      </c>
      <c r="M204" s="80">
        <f t="shared" ca="1" si="170"/>
        <v>0</v>
      </c>
      <c r="N204" s="80">
        <f t="shared" ca="1" si="171"/>
        <v>0</v>
      </c>
      <c r="O204" s="81">
        <f t="shared" ca="1" si="158"/>
        <v>-1618.4781704842883</v>
      </c>
      <c r="P204" s="79">
        <f t="shared" ca="1" si="159"/>
        <v>454489.07790870406</v>
      </c>
      <c r="Q204" s="35"/>
      <c r="R204">
        <f t="shared" ca="1" si="172"/>
        <v>201</v>
      </c>
      <c r="S204" s="78">
        <f t="shared" ca="1" si="180"/>
        <v>56.66666666666714</v>
      </c>
      <c r="T204" s="55">
        <f t="shared" ca="1" si="173"/>
        <v>1.0788789214148942E-3</v>
      </c>
      <c r="U204" s="78">
        <f t="shared" ca="1" si="181"/>
        <v>0.89492290006770314</v>
      </c>
      <c r="V204" s="79">
        <f t="shared" ca="1" si="182"/>
        <v>452214.33009389957</v>
      </c>
      <c r="W204" s="79">
        <f t="shared" ca="1" si="160"/>
        <v>4069.5985929331632</v>
      </c>
      <c r="X204" s="80">
        <f t="shared" ca="1" si="161"/>
        <v>-17.898458001354062</v>
      </c>
      <c r="Y204" s="80">
        <f t="shared" ca="1" si="174"/>
        <v>-188.42263753912482</v>
      </c>
      <c r="Z204" s="80">
        <f t="shared" ca="1" si="162"/>
        <v>0</v>
      </c>
      <c r="AA204" s="80">
        <f t="shared" ca="1" si="175"/>
        <v>0</v>
      </c>
      <c r="AB204" s="81">
        <f t="shared" ca="1" si="163"/>
        <v>-1618.4781704842883</v>
      </c>
      <c r="AC204" s="79">
        <f t="shared" ca="1" si="164"/>
        <v>454459.12942080793</v>
      </c>
      <c r="AD204" s="35"/>
      <c r="AE204" s="55">
        <f t="shared" ca="1" si="183"/>
        <v>1.0788789214148942E-3</v>
      </c>
      <c r="AF204" s="78">
        <f t="shared" ca="1" si="184"/>
        <v>0.89492290006770314</v>
      </c>
      <c r="AG204" s="35"/>
      <c r="AH204" s="35"/>
      <c r="AR204" s="69">
        <f t="shared" si="191"/>
        <v>17</v>
      </c>
      <c r="AS204" s="70">
        <f t="shared" si="192"/>
        <v>201</v>
      </c>
      <c r="AT204" s="71">
        <f t="shared" ca="1" si="193"/>
        <v>0.17204082180358482</v>
      </c>
      <c r="AU204" s="72">
        <f t="shared" ca="1" si="176"/>
        <v>8.9992694218428149E-3</v>
      </c>
      <c r="AV204" s="73">
        <f t="shared" ca="1" si="194"/>
        <v>1.0089992694218428</v>
      </c>
      <c r="AW204" s="74">
        <f ca="1">PRODUCT(AV$4:AV204)</f>
        <v>5.7242774323678427</v>
      </c>
      <c r="BO204" s="70">
        <f t="shared" si="187"/>
        <v>201</v>
      </c>
      <c r="BP204" s="171">
        <f t="shared" ca="1" si="188"/>
        <v>0.11349999999999999</v>
      </c>
      <c r="BQ204" s="172">
        <f t="shared" ca="1" si="177"/>
        <v>8.9992694218428149E-3</v>
      </c>
      <c r="BR204" s="172">
        <f t="shared" ca="1" si="190"/>
        <v>0.1746945377499553</v>
      </c>
    </row>
    <row r="205" spans="5:70">
      <c r="E205">
        <f t="shared" si="178"/>
        <v>202</v>
      </c>
      <c r="F205" s="64">
        <f t="shared" si="179"/>
        <v>56.750000000000476</v>
      </c>
      <c r="G205" s="55">
        <f t="shared" si="165"/>
        <v>1.0788789214148942E-3</v>
      </c>
      <c r="H205" s="78">
        <f t="shared" si="189"/>
        <v>0.89419215269627528</v>
      </c>
      <c r="I205" s="79">
        <f t="shared" ca="1" si="166"/>
        <v>453998.73922253505</v>
      </c>
      <c r="J205" s="79">
        <f t="shared" ca="1" si="167"/>
        <v>4085.65697144055</v>
      </c>
      <c r="K205" s="80">
        <f t="shared" ca="1" si="168"/>
        <v>-17.883843053925506</v>
      </c>
      <c r="L205" s="80">
        <f t="shared" ca="1" si="169"/>
        <v>-189.16614134272294</v>
      </c>
      <c r="M205" s="80">
        <f t="shared" ca="1" si="170"/>
        <v>0</v>
      </c>
      <c r="N205" s="80">
        <f t="shared" ca="1" si="171"/>
        <v>0</v>
      </c>
      <c r="O205" s="81">
        <f t="shared" ca="1" si="158"/>
        <v>-1616.7320285013827</v>
      </c>
      <c r="P205" s="79">
        <f t="shared" ca="1" si="159"/>
        <v>456260.61418107752</v>
      </c>
      <c r="Q205" s="35"/>
      <c r="R205">
        <f t="shared" ca="1" si="172"/>
        <v>202</v>
      </c>
      <c r="S205" s="78">
        <f t="shared" ca="1" si="180"/>
        <v>56.750000000000476</v>
      </c>
      <c r="T205" s="55">
        <f t="shared" ca="1" si="173"/>
        <v>1.0788789214148942E-3</v>
      </c>
      <c r="U205" s="78">
        <f t="shared" ca="1" si="181"/>
        <v>0.89395738661452862</v>
      </c>
      <c r="V205" s="79">
        <f t="shared" ca="1" si="182"/>
        <v>453968.82304543129</v>
      </c>
      <c r="W205" s="79">
        <f t="shared" ca="1" si="160"/>
        <v>4085.3877477027218</v>
      </c>
      <c r="X205" s="80">
        <f t="shared" ca="1" si="161"/>
        <v>-17.879147732290573</v>
      </c>
      <c r="Y205" s="80">
        <f t="shared" ca="1" si="174"/>
        <v>-189.15367626892973</v>
      </c>
      <c r="Z205" s="80">
        <f t="shared" ca="1" si="162"/>
        <v>0</v>
      </c>
      <c r="AA205" s="80">
        <f t="shared" ca="1" si="175"/>
        <v>0</v>
      </c>
      <c r="AB205" s="81">
        <f t="shared" ca="1" si="163"/>
        <v>-1616.7320285013827</v>
      </c>
      <c r="AC205" s="79">
        <f t="shared" ca="1" si="164"/>
        <v>456230.44594063138</v>
      </c>
      <c r="AD205" s="35"/>
      <c r="AE205" s="55">
        <f t="shared" ca="1" si="183"/>
        <v>1.0788789214148942E-3</v>
      </c>
      <c r="AF205" s="78">
        <f t="shared" ca="1" si="184"/>
        <v>0.89395738661452862</v>
      </c>
      <c r="AG205" s="35"/>
      <c r="AH205" s="35"/>
      <c r="AR205" s="69">
        <f t="shared" si="191"/>
        <v>17</v>
      </c>
      <c r="AS205" s="70">
        <f t="shared" si="192"/>
        <v>202</v>
      </c>
      <c r="AT205" s="71">
        <f t="shared" ca="1" si="193"/>
        <v>0.17049258009661911</v>
      </c>
      <c r="AU205" s="72">
        <f t="shared" ca="1" si="176"/>
        <v>8.9992694218428149E-3</v>
      </c>
      <c r="AV205" s="73">
        <f t="shared" ca="1" si="194"/>
        <v>1.0089992694218428</v>
      </c>
      <c r="AW205" s="74">
        <f ca="1">PRODUCT(AV$4:AV205)</f>
        <v>5.7757917472270952</v>
      </c>
      <c r="BO205" s="70">
        <f t="shared" si="187"/>
        <v>202</v>
      </c>
      <c r="BP205" s="171">
        <f t="shared" ca="1" si="188"/>
        <v>0.11349999999999999</v>
      </c>
      <c r="BQ205" s="172">
        <f t="shared" ca="1" si="177"/>
        <v>8.9992694218428149E-3</v>
      </c>
      <c r="BR205" s="172">
        <f t="shared" ca="1" si="190"/>
        <v>0.17313643631283834</v>
      </c>
    </row>
    <row r="206" spans="5:70">
      <c r="E206">
        <f t="shared" si="178"/>
        <v>203</v>
      </c>
      <c r="F206" s="64">
        <f t="shared" si="179"/>
        <v>56.833333333333812</v>
      </c>
      <c r="G206" s="55">
        <f t="shared" si="165"/>
        <v>1.0788789214148942E-3</v>
      </c>
      <c r="H206" s="78">
        <f t="shared" si="189"/>
        <v>0.89322742763103669</v>
      </c>
      <c r="I206" s="79">
        <f t="shared" ca="1" si="166"/>
        <v>455768.36422176572</v>
      </c>
      <c r="J206" s="79">
        <f t="shared" ca="1" si="167"/>
        <v>4101.582303584255</v>
      </c>
      <c r="K206" s="80">
        <f t="shared" ca="1" si="168"/>
        <v>-17.864548552620732</v>
      </c>
      <c r="L206" s="80">
        <f t="shared" ca="1" si="169"/>
        <v>-189.90348509240241</v>
      </c>
      <c r="M206" s="80">
        <f t="shared" ca="1" si="170"/>
        <v>0</v>
      </c>
      <c r="N206" s="80">
        <f t="shared" ca="1" si="171"/>
        <v>0</v>
      </c>
      <c r="O206" s="81">
        <f t="shared" ca="1" si="158"/>
        <v>-1614.9877703942564</v>
      </c>
      <c r="P206" s="79">
        <f t="shared" ca="1" si="159"/>
        <v>458047.19072131073</v>
      </c>
      <c r="Q206" s="35"/>
      <c r="R206">
        <f t="shared" ca="1" si="172"/>
        <v>203</v>
      </c>
      <c r="S206" s="78">
        <f t="shared" ca="1" si="180"/>
        <v>56.833333333333812</v>
      </c>
      <c r="T206" s="55">
        <f t="shared" ca="1" si="173"/>
        <v>1.0788789214148942E-3</v>
      </c>
      <c r="U206" s="78">
        <f t="shared" ca="1" si="181"/>
        <v>0.8929929148334671</v>
      </c>
      <c r="V206" s="79">
        <f t="shared" ca="1" si="182"/>
        <v>455738.22852919833</v>
      </c>
      <c r="W206" s="79">
        <f t="shared" ca="1" si="160"/>
        <v>4101.3111043676272</v>
      </c>
      <c r="X206" s="80">
        <f t="shared" ca="1" si="161"/>
        <v>-17.859858296669341</v>
      </c>
      <c r="Y206" s="80">
        <f t="shared" ca="1" si="174"/>
        <v>-189.89092855383265</v>
      </c>
      <c r="Z206" s="80">
        <f t="shared" ca="1" si="162"/>
        <v>0</v>
      </c>
      <c r="AA206" s="80">
        <f t="shared" ca="1" si="175"/>
        <v>0</v>
      </c>
      <c r="AB206" s="81">
        <f t="shared" ca="1" si="163"/>
        <v>-1614.9877703942564</v>
      </c>
      <c r="AC206" s="79">
        <f t="shared" ca="1" si="164"/>
        <v>458016.80107632116</v>
      </c>
      <c r="AD206" s="35"/>
      <c r="AE206" s="55">
        <f t="shared" ca="1" si="183"/>
        <v>1.0788789214148942E-3</v>
      </c>
      <c r="AF206" s="78">
        <f t="shared" ca="1" si="184"/>
        <v>0.8929929148334671</v>
      </c>
      <c r="AG206" s="35"/>
      <c r="AH206" s="35"/>
      <c r="AR206" s="69">
        <f t="shared" si="191"/>
        <v>17</v>
      </c>
      <c r="AS206" s="70">
        <f t="shared" si="192"/>
        <v>203</v>
      </c>
      <c r="AT206" s="71">
        <f t="shared" ca="1" si="193"/>
        <v>0.16895827143390452</v>
      </c>
      <c r="AU206" s="72">
        <f t="shared" ca="1" si="176"/>
        <v>8.9992694218428149E-3</v>
      </c>
      <c r="AV206" s="73">
        <f t="shared" ca="1" si="194"/>
        <v>1.0089992694218428</v>
      </c>
      <c r="AW206" s="74">
        <f ca="1">PRODUCT(AV$4:AV206)</f>
        <v>5.8277696532848484</v>
      </c>
      <c r="BO206" s="70">
        <f t="shared" si="187"/>
        <v>203</v>
      </c>
      <c r="BP206" s="171">
        <f t="shared" ca="1" si="188"/>
        <v>0.11349999999999999</v>
      </c>
      <c r="BQ206" s="172">
        <f t="shared" ca="1" si="177"/>
        <v>8.9992694218428149E-3</v>
      </c>
      <c r="BR206" s="172">
        <f t="shared" ca="1" si="190"/>
        <v>0.17159223159006412</v>
      </c>
    </row>
    <row r="207" spans="5:70">
      <c r="E207">
        <f t="shared" si="178"/>
        <v>204</v>
      </c>
      <c r="F207" s="64">
        <f t="shared" si="179"/>
        <v>56.916666666667147</v>
      </c>
      <c r="G207" s="55">
        <f t="shared" si="165"/>
        <v>1.0788789214148942E-3</v>
      </c>
      <c r="H207" s="78">
        <f t="shared" si="189"/>
        <v>0.89226374338733594</v>
      </c>
      <c r="I207" s="79">
        <f t="shared" ca="1" si="166"/>
        <v>457553.01326222823</v>
      </c>
      <c r="J207" s="79">
        <f t="shared" ca="1" si="167"/>
        <v>4117.6428411228108</v>
      </c>
      <c r="K207" s="80">
        <f t="shared" ca="1" si="168"/>
        <v>-17.845274867746717</v>
      </c>
      <c r="L207" s="80">
        <f t="shared" ca="1" si="169"/>
        <v>-190.64708885926177</v>
      </c>
      <c r="M207" s="80">
        <f t="shared" ca="1" si="170"/>
        <v>0</v>
      </c>
      <c r="N207" s="80">
        <f t="shared" ca="1" si="171"/>
        <v>0</v>
      </c>
      <c r="O207" s="81">
        <f t="shared" ca="1" si="158"/>
        <v>-1613.245394130435</v>
      </c>
      <c r="P207" s="79">
        <f t="shared" ca="1" si="159"/>
        <v>459848.91834549361</v>
      </c>
      <c r="Q207" s="35"/>
      <c r="R207">
        <f t="shared" ca="1" si="172"/>
        <v>204</v>
      </c>
      <c r="S207" s="78">
        <f t="shared" ca="1" si="180"/>
        <v>56.916666666667147</v>
      </c>
      <c r="T207" s="55">
        <f t="shared" ca="1" si="173"/>
        <v>1.0788789214148942E-3</v>
      </c>
      <c r="U207" s="78">
        <f t="shared" ca="1" si="181"/>
        <v>0.89202948360068046</v>
      </c>
      <c r="V207" s="79">
        <f t="shared" ca="1" si="182"/>
        <v>457522.65640398604</v>
      </c>
      <c r="W207" s="79">
        <f t="shared" ca="1" si="160"/>
        <v>4117.3696515766878</v>
      </c>
      <c r="X207" s="80">
        <f t="shared" ca="1" si="161"/>
        <v>-17.840589672013611</v>
      </c>
      <c r="Y207" s="80">
        <f t="shared" ca="1" si="174"/>
        <v>-190.63444016832753</v>
      </c>
      <c r="Z207" s="80">
        <f t="shared" ca="1" si="162"/>
        <v>0</v>
      </c>
      <c r="AA207" s="80">
        <f t="shared" ca="1" si="175"/>
        <v>0</v>
      </c>
      <c r="AB207" s="81">
        <f t="shared" ca="1" si="163"/>
        <v>-1613.245394130435</v>
      </c>
      <c r="AC207" s="79">
        <f t="shared" ca="1" si="164"/>
        <v>459818.30563159194</v>
      </c>
      <c r="AD207" s="35"/>
      <c r="AE207" s="55">
        <f t="shared" ca="1" si="183"/>
        <v>1.0788789214148942E-3</v>
      </c>
      <c r="AF207" s="78">
        <f t="shared" ca="1" si="184"/>
        <v>0.89202948360068046</v>
      </c>
      <c r="AG207" s="35"/>
      <c r="AH207" s="35"/>
      <c r="AR207" s="69">
        <f t="shared" si="191"/>
        <v>17</v>
      </c>
      <c r="AS207" s="70">
        <f t="shared" si="192"/>
        <v>204</v>
      </c>
      <c r="AT207" s="71">
        <f t="shared" ca="1" si="193"/>
        <v>0.16743777042822197</v>
      </c>
      <c r="AU207" s="72">
        <f t="shared" ca="1" si="176"/>
        <v>8.9992694218428149E-3</v>
      </c>
      <c r="AV207" s="73">
        <f t="shared" ca="1" si="194"/>
        <v>1.0089992694218428</v>
      </c>
      <c r="AW207" s="74">
        <f ca="1">PRODUCT(AV$4:AV207)</f>
        <v>5.8802153225231981</v>
      </c>
      <c r="BO207" s="70">
        <f t="shared" si="187"/>
        <v>204</v>
      </c>
      <c r="BP207" s="171">
        <f t="shared" ca="1" si="188"/>
        <v>0.11349999999999999</v>
      </c>
      <c r="BQ207" s="172">
        <f t="shared" ca="1" si="177"/>
        <v>8.9992694218428149E-3</v>
      </c>
      <c r="BR207" s="172">
        <f t="shared" ca="1" si="190"/>
        <v>0.17006179963676937</v>
      </c>
    </row>
    <row r="208" spans="5:70">
      <c r="E208">
        <f t="shared" si="178"/>
        <v>205</v>
      </c>
      <c r="F208" s="64">
        <f t="shared" si="179"/>
        <v>57.000000000000483</v>
      </c>
      <c r="G208" s="55">
        <f t="shared" si="165"/>
        <v>1.0788789214148942E-3</v>
      </c>
      <c r="H208" s="78">
        <f t="shared" si="189"/>
        <v>0.89130109884225261</v>
      </c>
      <c r="I208" s="79">
        <f t="shared" ca="1" si="166"/>
        <v>459352.79704045522</v>
      </c>
      <c r="J208" s="79">
        <f t="shared" ca="1" si="167"/>
        <v>4133.8395802441373</v>
      </c>
      <c r="K208" s="80">
        <f t="shared" ca="1" si="168"/>
        <v>-17.826021976845052</v>
      </c>
      <c r="L208" s="80">
        <f t="shared" ca="1" si="169"/>
        <v>-191.39699876685634</v>
      </c>
      <c r="M208" s="80">
        <f t="shared" ca="1" si="170"/>
        <v>-3445.1459778034141</v>
      </c>
      <c r="N208" s="80">
        <f t="shared" ca="1" si="171"/>
        <v>0</v>
      </c>
      <c r="O208" s="81">
        <f t="shared" ca="1" si="158"/>
        <v>-1611.5048976796381</v>
      </c>
      <c r="P208" s="79">
        <f t="shared" ca="1" si="159"/>
        <v>458220.76272447268</v>
      </c>
      <c r="Q208" s="35"/>
      <c r="R208">
        <f t="shared" ca="1" si="172"/>
        <v>205</v>
      </c>
      <c r="S208" s="78">
        <f t="shared" ca="1" si="180"/>
        <v>57.000000000000483</v>
      </c>
      <c r="T208" s="55">
        <f t="shared" ca="1" si="173"/>
        <v>1.0788789214148942E-3</v>
      </c>
      <c r="U208" s="78">
        <f t="shared" ca="1" si="181"/>
        <v>0.89106709179354304</v>
      </c>
      <c r="V208" s="79">
        <f t="shared" ca="1" si="182"/>
        <v>459322.21735396533</v>
      </c>
      <c r="W208" s="79">
        <f t="shared" ca="1" si="160"/>
        <v>4133.5643854065793</v>
      </c>
      <c r="X208" s="80">
        <f t="shared" ca="1" si="161"/>
        <v>-17.821341835870861</v>
      </c>
      <c r="Y208" s="80">
        <f t="shared" ca="1" si="174"/>
        <v>-191.38425723081889</v>
      </c>
      <c r="Z208" s="80">
        <f t="shared" ca="1" si="162"/>
        <v>-3444.9166301547398</v>
      </c>
      <c r="AA208" s="80">
        <f t="shared" ca="1" si="175"/>
        <v>0</v>
      </c>
      <c r="AB208" s="81">
        <f t="shared" ca="1" si="163"/>
        <v>-1611.5048976796381</v>
      </c>
      <c r="AC208" s="79">
        <f t="shared" ca="1" si="164"/>
        <v>458190.15461247083</v>
      </c>
      <c r="AD208" s="35"/>
      <c r="AE208" s="55">
        <f t="shared" ca="1" si="183"/>
        <v>1.0788789214148942E-3</v>
      </c>
      <c r="AF208" s="78">
        <f t="shared" ca="1" si="184"/>
        <v>0.89106709179354304</v>
      </c>
      <c r="AG208" s="35"/>
      <c r="AH208" s="35"/>
      <c r="AR208" s="69">
        <f t="shared" si="191"/>
        <v>18</v>
      </c>
      <c r="AS208" s="70">
        <f t="shared" si="192"/>
        <v>205</v>
      </c>
      <c r="AT208" s="71">
        <f t="shared" ca="1" si="193"/>
        <v>0.16593095282074574</v>
      </c>
      <c r="AU208" s="72">
        <f t="shared" ca="1" si="176"/>
        <v>8.9992694218428149E-3</v>
      </c>
      <c r="AV208" s="73">
        <f t="shared" ca="1" si="194"/>
        <v>1.0089992694218428</v>
      </c>
      <c r="AW208" s="74">
        <f ca="1">PRODUCT(AV$4:AV208)</f>
        <v>5.9331329644690332</v>
      </c>
      <c r="BO208" s="70">
        <f t="shared" si="187"/>
        <v>205</v>
      </c>
      <c r="BP208" s="171">
        <f t="shared" ca="1" si="188"/>
        <v>0.11349999999999999</v>
      </c>
      <c r="BQ208" s="172">
        <f t="shared" ca="1" si="177"/>
        <v>8.9992694218428149E-3</v>
      </c>
      <c r="BR208" s="172">
        <f t="shared" ca="1" si="190"/>
        <v>0.16854501761355575</v>
      </c>
    </row>
    <row r="209" spans="5:70">
      <c r="E209">
        <f t="shared" si="178"/>
        <v>206</v>
      </c>
      <c r="F209" s="64">
        <f t="shared" si="179"/>
        <v>57.083333333333819</v>
      </c>
      <c r="G209" s="55">
        <f t="shared" si="165"/>
        <v>1.0788789214148942E-3</v>
      </c>
      <c r="H209" s="78">
        <f t="shared" si="189"/>
        <v>0.89033949287407776</v>
      </c>
      <c r="I209" s="79">
        <f t="shared" ca="1" si="166"/>
        <v>457726.39800221461</v>
      </c>
      <c r="J209" s="79">
        <f t="shared" ca="1" si="167"/>
        <v>4119.2031771115844</v>
      </c>
      <c r="K209" s="80">
        <f t="shared" ca="1" si="168"/>
        <v>-17.806789857481554</v>
      </c>
      <c r="L209" s="80">
        <f t="shared" ca="1" si="169"/>
        <v>-190.71933250092277</v>
      </c>
      <c r="M209" s="80">
        <f t="shared" ca="1" si="170"/>
        <v>0</v>
      </c>
      <c r="N209" s="80">
        <f t="shared" ca="1" si="171"/>
        <v>0</v>
      </c>
      <c r="O209" s="81">
        <f t="shared" ca="1" si="158"/>
        <v>-1609.7662790137747</v>
      </c>
      <c r="P209" s="79">
        <f t="shared" ca="1" si="159"/>
        <v>460027.30877795396</v>
      </c>
      <c r="Q209" s="35"/>
      <c r="R209">
        <f t="shared" ca="1" si="172"/>
        <v>206</v>
      </c>
      <c r="S209" s="78">
        <f t="shared" ca="1" si="180"/>
        <v>57.083333333333819</v>
      </c>
      <c r="T209" s="55">
        <f t="shared" ca="1" si="173"/>
        <v>1.0788789214148942E-3</v>
      </c>
      <c r="U209" s="78">
        <f t="shared" ca="1" si="181"/>
        <v>0.89010573829064055</v>
      </c>
      <c r="V209" s="79">
        <f t="shared" ca="1" si="182"/>
        <v>457695.82291265961</v>
      </c>
      <c r="W209" s="79">
        <f t="shared" ca="1" si="160"/>
        <v>4118.9280236430814</v>
      </c>
      <c r="X209" s="80">
        <f t="shared" ca="1" si="161"/>
        <v>-17.80211476581281</v>
      </c>
      <c r="Y209" s="80">
        <f t="shared" ca="1" si="174"/>
        <v>-190.70659288027485</v>
      </c>
      <c r="Z209" s="80">
        <f t="shared" ca="1" si="162"/>
        <v>0</v>
      </c>
      <c r="AA209" s="80">
        <f t="shared" ca="1" si="175"/>
        <v>0</v>
      </c>
      <c r="AB209" s="81">
        <f t="shared" ca="1" si="163"/>
        <v>-1609.7662790137747</v>
      </c>
      <c r="AC209" s="79">
        <f t="shared" ca="1" si="164"/>
        <v>459996.47594964289</v>
      </c>
      <c r="AD209" s="35"/>
      <c r="AE209" s="55">
        <f t="shared" ca="1" si="183"/>
        <v>1.0788789214148942E-3</v>
      </c>
      <c r="AF209" s="78">
        <f t="shared" ca="1" si="184"/>
        <v>0.89010573829064055</v>
      </c>
      <c r="AG209" s="35"/>
      <c r="AH209" s="35"/>
      <c r="AR209" s="69">
        <f t="shared" si="191"/>
        <v>18</v>
      </c>
      <c r="AS209" s="70">
        <f t="shared" si="192"/>
        <v>206</v>
      </c>
      <c r="AT209" s="71">
        <f t="shared" ca="1" si="193"/>
        <v>0.16443769547088877</v>
      </c>
      <c r="AU209" s="72">
        <f t="shared" ca="1" si="176"/>
        <v>8.9992694218428149E-3</v>
      </c>
      <c r="AV209" s="73">
        <f t="shared" ca="1" si="194"/>
        <v>1.0089992694218428</v>
      </c>
      <c r="AW209" s="74">
        <f ca="1">PRODUCT(AV$4:AV209)</f>
        <v>5.9865268265319074</v>
      </c>
      <c r="BO209" s="70">
        <f t="shared" si="187"/>
        <v>206</v>
      </c>
      <c r="BP209" s="171">
        <f t="shared" ca="1" si="188"/>
        <v>0.11349999999999999</v>
      </c>
      <c r="BQ209" s="172">
        <f t="shared" ca="1" si="177"/>
        <v>8.9992694218428149E-3</v>
      </c>
      <c r="BR209" s="172">
        <f t="shared" ca="1" si="190"/>
        <v>0.16704176377663005</v>
      </c>
    </row>
    <row r="210" spans="5:70">
      <c r="E210">
        <f t="shared" si="178"/>
        <v>207</v>
      </c>
      <c r="F210" s="64">
        <f t="shared" si="179"/>
        <v>57.166666666667155</v>
      </c>
      <c r="G210" s="55">
        <f t="shared" si="165"/>
        <v>1.0788789214148942E-3</v>
      </c>
      <c r="H210" s="78">
        <f t="shared" si="189"/>
        <v>0.88937892436231269</v>
      </c>
      <c r="I210" s="79">
        <f t="shared" ca="1" si="166"/>
        <v>459530.99501123821</v>
      </c>
      <c r="J210" s="79">
        <f t="shared" ca="1" si="167"/>
        <v>4135.4432317936389</v>
      </c>
      <c r="K210" s="80">
        <f t="shared" ca="1" si="168"/>
        <v>-17.787578487246254</v>
      </c>
      <c r="L210" s="80">
        <f t="shared" ca="1" si="169"/>
        <v>-191.47124792134926</v>
      </c>
      <c r="M210" s="80">
        <f t="shared" ca="1" si="170"/>
        <v>0</v>
      </c>
      <c r="N210" s="80">
        <f t="shared" ca="1" si="171"/>
        <v>0</v>
      </c>
      <c r="O210" s="81">
        <f t="shared" ca="1" si="158"/>
        <v>-1608.0295361069423</v>
      </c>
      <c r="P210" s="79">
        <f t="shared" ca="1" si="159"/>
        <v>461849.14988051634</v>
      </c>
      <c r="Q210" s="35"/>
      <c r="R210">
        <f t="shared" ca="1" si="172"/>
        <v>207</v>
      </c>
      <c r="S210" s="78">
        <f t="shared" ca="1" si="180"/>
        <v>57.166666666667155</v>
      </c>
      <c r="T210" s="55">
        <f t="shared" ca="1" si="173"/>
        <v>1.0788789214148942E-3</v>
      </c>
      <c r="U210" s="78">
        <f t="shared" ca="1" si="181"/>
        <v>0.88914542197176838</v>
      </c>
      <c r="V210" s="79">
        <f t="shared" ca="1" si="182"/>
        <v>459500.1954478157</v>
      </c>
      <c r="W210" s="79">
        <f t="shared" ca="1" si="160"/>
        <v>4135.1660582243248</v>
      </c>
      <c r="X210" s="80">
        <f t="shared" ca="1" si="161"/>
        <v>-17.782908439435367</v>
      </c>
      <c r="Y210" s="80">
        <f t="shared" ca="1" si="174"/>
        <v>-191.45841476992322</v>
      </c>
      <c r="Z210" s="80">
        <f t="shared" ca="1" si="162"/>
        <v>0</v>
      </c>
      <c r="AA210" s="80">
        <f t="shared" ca="1" si="175"/>
        <v>0</v>
      </c>
      <c r="AB210" s="81">
        <f t="shared" ca="1" si="163"/>
        <v>-1608.0295361069423</v>
      </c>
      <c r="AC210" s="79">
        <f t="shared" ca="1" si="164"/>
        <v>461818.09064672375</v>
      </c>
      <c r="AD210" s="35"/>
      <c r="AE210" s="55">
        <f t="shared" ca="1" si="183"/>
        <v>1.0788789214148942E-3</v>
      </c>
      <c r="AF210" s="78">
        <f t="shared" ca="1" si="184"/>
        <v>0.88914542197176838</v>
      </c>
      <c r="AG210" s="35"/>
      <c r="AH210" s="35"/>
      <c r="AR210" s="69">
        <f t="shared" si="191"/>
        <v>18</v>
      </c>
      <c r="AS210" s="70">
        <f t="shared" si="192"/>
        <v>207</v>
      </c>
      <c r="AT210" s="71">
        <f t="shared" ca="1" si="193"/>
        <v>0.16295787634623929</v>
      </c>
      <c r="AU210" s="72">
        <f t="shared" ca="1" si="176"/>
        <v>8.9992694218428149E-3</v>
      </c>
      <c r="AV210" s="73">
        <f t="shared" ca="1" si="194"/>
        <v>1.0089992694218428</v>
      </c>
      <c r="AW210" s="74">
        <f ca="1">PRODUCT(AV$4:AV210)</f>
        <v>6.040401194344958</v>
      </c>
      <c r="BO210" s="70">
        <f t="shared" si="187"/>
        <v>207</v>
      </c>
      <c r="BP210" s="171">
        <f t="shared" ca="1" si="188"/>
        <v>0.11349999999999999</v>
      </c>
      <c r="BQ210" s="172">
        <f t="shared" ca="1" si="177"/>
        <v>8.9992694218428149E-3</v>
      </c>
      <c r="BR210" s="172">
        <f t="shared" ca="1" si="190"/>
        <v>0.16555191746803255</v>
      </c>
    </row>
    <row r="211" spans="5:70">
      <c r="E211">
        <f t="shared" si="178"/>
        <v>208</v>
      </c>
      <c r="F211" s="64">
        <f t="shared" si="179"/>
        <v>57.25000000000049</v>
      </c>
      <c r="G211" s="55">
        <f t="shared" si="165"/>
        <v>1.0788789214148942E-3</v>
      </c>
      <c r="H211" s="78">
        <f t="shared" si="189"/>
        <v>0.88841939218766752</v>
      </c>
      <c r="I211" s="79">
        <f t="shared" ca="1" si="166"/>
        <v>461350.87056783686</v>
      </c>
      <c r="J211" s="79">
        <f t="shared" ca="1" si="167"/>
        <v>4151.8207822416962</v>
      </c>
      <c r="K211" s="80">
        <f t="shared" ca="1" si="168"/>
        <v>-17.768387843753352</v>
      </c>
      <c r="L211" s="80">
        <f t="shared" ca="1" si="169"/>
        <v>-192.22952940326536</v>
      </c>
      <c r="M211" s="80">
        <f t="shared" ca="1" si="170"/>
        <v>0</v>
      </c>
      <c r="N211" s="80">
        <f t="shared" ca="1" si="171"/>
        <v>0</v>
      </c>
      <c r="O211" s="81">
        <f t="shared" ca="1" si="158"/>
        <v>-1606.2946669354242</v>
      </c>
      <c r="P211" s="79">
        <f t="shared" ca="1" si="159"/>
        <v>463686.39876589616</v>
      </c>
      <c r="Q211" s="35"/>
      <c r="R211">
        <f t="shared" ca="1" si="172"/>
        <v>208</v>
      </c>
      <c r="S211" s="78">
        <f t="shared" ca="1" si="180"/>
        <v>57.25000000000049</v>
      </c>
      <c r="T211" s="55">
        <f t="shared" ca="1" si="173"/>
        <v>1.0788789214148942E-3</v>
      </c>
      <c r="U211" s="78">
        <f t="shared" ca="1" si="181"/>
        <v>0.88818614171793053</v>
      </c>
      <c r="V211" s="79">
        <f t="shared" ca="1" si="182"/>
        <v>461319.84484319692</v>
      </c>
      <c r="W211" s="79">
        <f t="shared" ca="1" si="160"/>
        <v>4151.5415733866539</v>
      </c>
      <c r="X211" s="80">
        <f t="shared" ca="1" si="161"/>
        <v>-17.76372283435861</v>
      </c>
      <c r="Y211" s="80">
        <f t="shared" ca="1" si="174"/>
        <v>-192.21660201799872</v>
      </c>
      <c r="Z211" s="80">
        <f t="shared" ca="1" si="162"/>
        <v>0</v>
      </c>
      <c r="AA211" s="80">
        <f t="shared" ca="1" si="175"/>
        <v>0</v>
      </c>
      <c r="AB211" s="81">
        <f t="shared" ca="1" si="163"/>
        <v>-1606.2946669354242</v>
      </c>
      <c r="AC211" s="79">
        <f t="shared" ca="1" si="164"/>
        <v>463655.11142479582</v>
      </c>
      <c r="AD211" s="35"/>
      <c r="AE211" s="55">
        <f t="shared" ca="1" si="183"/>
        <v>1.0788789214148942E-3</v>
      </c>
      <c r="AF211" s="78">
        <f t="shared" ca="1" si="184"/>
        <v>0.88818614171793053</v>
      </c>
      <c r="AG211" s="35"/>
      <c r="AH211" s="35"/>
      <c r="AR211" s="69">
        <f t="shared" si="191"/>
        <v>18</v>
      </c>
      <c r="AS211" s="70">
        <f t="shared" si="192"/>
        <v>208</v>
      </c>
      <c r="AT211" s="71">
        <f t="shared" ca="1" si="193"/>
        <v>0.16149137451258813</v>
      </c>
      <c r="AU211" s="72">
        <f t="shared" ca="1" si="176"/>
        <v>8.9992694218428149E-3</v>
      </c>
      <c r="AV211" s="73">
        <f t="shared" ca="1" si="194"/>
        <v>1.0089992694218428</v>
      </c>
      <c r="AW211" s="74">
        <f ca="1">PRODUCT(AV$4:AV211)</f>
        <v>6.0947603921088893</v>
      </c>
      <c r="BO211" s="70">
        <f t="shared" si="187"/>
        <v>208</v>
      </c>
      <c r="BP211" s="171">
        <f t="shared" ca="1" si="188"/>
        <v>0.11349999999999999</v>
      </c>
      <c r="BQ211" s="172">
        <f t="shared" ca="1" si="177"/>
        <v>8.9992694218428149E-3</v>
      </c>
      <c r="BR211" s="172">
        <f t="shared" ca="1" si="190"/>
        <v>0.16407535910595247</v>
      </c>
    </row>
    <row r="212" spans="5:70">
      <c r="E212">
        <f t="shared" si="178"/>
        <v>209</v>
      </c>
      <c r="F212" s="64">
        <f t="shared" si="179"/>
        <v>57.333333333333826</v>
      </c>
      <c r="G212" s="55">
        <f t="shared" si="165"/>
        <v>1.0788789214148942E-3</v>
      </c>
      <c r="H212" s="78">
        <f t="shared" si="189"/>
        <v>0.88746089523206007</v>
      </c>
      <c r="I212" s="79">
        <f t="shared" ca="1" si="166"/>
        <v>463186.13728412084</v>
      </c>
      <c r="J212" s="79">
        <f t="shared" ca="1" si="167"/>
        <v>4168.3368418824766</v>
      </c>
      <c r="K212" s="80">
        <f t="shared" ca="1" si="168"/>
        <v>-17.749217904641203</v>
      </c>
      <c r="L212" s="80">
        <f t="shared" ca="1" si="169"/>
        <v>-192.9942238683837</v>
      </c>
      <c r="M212" s="80">
        <f t="shared" ca="1" si="170"/>
        <v>0</v>
      </c>
      <c r="N212" s="80">
        <f t="shared" ca="1" si="171"/>
        <v>0</v>
      </c>
      <c r="O212" s="81">
        <f t="shared" ca="1" si="158"/>
        <v>-1604.5616694776863</v>
      </c>
      <c r="P212" s="79">
        <f t="shared" ca="1" si="159"/>
        <v>465539.16901475267</v>
      </c>
      <c r="Q212" s="35"/>
      <c r="R212">
        <f t="shared" ca="1" si="172"/>
        <v>209</v>
      </c>
      <c r="S212" s="78">
        <f t="shared" ca="1" si="180"/>
        <v>57.333333333333826</v>
      </c>
      <c r="T212" s="55">
        <f t="shared" ca="1" si="173"/>
        <v>1.0788789214148942E-3</v>
      </c>
      <c r="U212" s="78">
        <f t="shared" ca="1" si="181"/>
        <v>0.88722789641133826</v>
      </c>
      <c r="V212" s="79">
        <f t="shared" ca="1" si="182"/>
        <v>463154.88369827333</v>
      </c>
      <c r="W212" s="79">
        <f t="shared" ca="1" si="160"/>
        <v>4168.0555824430367</v>
      </c>
      <c r="X212" s="80">
        <f t="shared" ca="1" si="161"/>
        <v>-17.744557928226765</v>
      </c>
      <c r="Y212" s="80">
        <f t="shared" ca="1" si="174"/>
        <v>-192.98120154094724</v>
      </c>
      <c r="Z212" s="80">
        <f t="shared" ca="1" si="162"/>
        <v>0</v>
      </c>
      <c r="AA212" s="80">
        <f t="shared" ca="1" si="175"/>
        <v>0</v>
      </c>
      <c r="AB212" s="81">
        <f t="shared" ca="1" si="163"/>
        <v>-1604.5616694776863</v>
      </c>
      <c r="AC212" s="79">
        <f t="shared" ca="1" si="164"/>
        <v>465507.65185176948</v>
      </c>
      <c r="AD212" s="35"/>
      <c r="AE212" s="55">
        <f t="shared" ca="1" si="183"/>
        <v>1.0788789214148942E-3</v>
      </c>
      <c r="AF212" s="78">
        <f t="shared" ca="1" si="184"/>
        <v>0.88722789641133826</v>
      </c>
      <c r="AG212" s="35"/>
      <c r="AH212" s="35"/>
      <c r="AR212" s="69">
        <f t="shared" si="191"/>
        <v>18</v>
      </c>
      <c r="AS212" s="70">
        <f t="shared" si="192"/>
        <v>209</v>
      </c>
      <c r="AT212" s="71">
        <f t="shared" ca="1" si="193"/>
        <v>0.16003807012404564</v>
      </c>
      <c r="AU212" s="72">
        <f t="shared" ca="1" si="176"/>
        <v>8.9992694218428149E-3</v>
      </c>
      <c r="AV212" s="73">
        <f t="shared" ca="1" si="194"/>
        <v>1.0089992694218428</v>
      </c>
      <c r="AW212" s="74">
        <f ca="1">PRODUCT(AV$4:AV212)</f>
        <v>6.1496087829390538</v>
      </c>
      <c r="BO212" s="70">
        <f t="shared" si="187"/>
        <v>209</v>
      </c>
      <c r="BP212" s="171">
        <f t="shared" ca="1" si="188"/>
        <v>0.11349999999999999</v>
      </c>
      <c r="BQ212" s="172">
        <f t="shared" ca="1" si="177"/>
        <v>8.9992694218428149E-3</v>
      </c>
      <c r="BR212" s="172">
        <f t="shared" ca="1" si="190"/>
        <v>0.16261197017512982</v>
      </c>
    </row>
    <row r="213" spans="5:70">
      <c r="E213">
        <f t="shared" si="178"/>
        <v>210</v>
      </c>
      <c r="F213" s="64">
        <f t="shared" si="179"/>
        <v>57.416666666667162</v>
      </c>
      <c r="G213" s="55">
        <f t="shared" si="165"/>
        <v>1.0788789214148942E-3</v>
      </c>
      <c r="H213" s="78">
        <f t="shared" si="189"/>
        <v>0.88650343237861418</v>
      </c>
      <c r="I213" s="79">
        <f t="shared" ca="1" si="166"/>
        <v>465036.90861820965</v>
      </c>
      <c r="J213" s="79">
        <f t="shared" ca="1" si="167"/>
        <v>4184.9924317561654</v>
      </c>
      <c r="K213" s="80">
        <f t="shared" ca="1" si="168"/>
        <v>-17.730068647572285</v>
      </c>
      <c r="L213" s="80">
        <f t="shared" ca="1" si="169"/>
        <v>-193.7653785909207</v>
      </c>
      <c r="M213" s="80">
        <f t="shared" ca="1" si="170"/>
        <v>0</v>
      </c>
      <c r="N213" s="80">
        <f t="shared" ca="1" si="171"/>
        <v>0</v>
      </c>
      <c r="O213" s="81">
        <f t="shared" ca="1" si="158"/>
        <v>-1602.8305417143767</v>
      </c>
      <c r="P213" s="79">
        <f t="shared" ca="1" si="159"/>
        <v>467407.57506101293</v>
      </c>
      <c r="Q213" s="35"/>
      <c r="R213">
        <f t="shared" ca="1" si="172"/>
        <v>210</v>
      </c>
      <c r="S213" s="78">
        <f t="shared" ca="1" si="180"/>
        <v>57.416666666667162</v>
      </c>
      <c r="T213" s="55">
        <f t="shared" ca="1" si="173"/>
        <v>1.0788789214148942E-3</v>
      </c>
      <c r="U213" s="78">
        <f t="shared" ca="1" si="181"/>
        <v>0.88627068493540884</v>
      </c>
      <c r="V213" s="79">
        <f t="shared" ca="1" si="182"/>
        <v>465005.42545842926</v>
      </c>
      <c r="W213" s="79">
        <f t="shared" ca="1" si="160"/>
        <v>4184.709106319051</v>
      </c>
      <c r="X213" s="80">
        <f t="shared" ca="1" si="161"/>
        <v>-17.725413698708177</v>
      </c>
      <c r="Y213" s="80">
        <f t="shared" ca="1" si="174"/>
        <v>-193.75226060767886</v>
      </c>
      <c r="Z213" s="80">
        <f t="shared" ca="1" si="162"/>
        <v>0</v>
      </c>
      <c r="AA213" s="80">
        <f t="shared" ca="1" si="175"/>
        <v>0</v>
      </c>
      <c r="AB213" s="81">
        <f t="shared" ca="1" si="163"/>
        <v>-1602.8305417143767</v>
      </c>
      <c r="AC213" s="79">
        <f t="shared" ca="1" si="164"/>
        <v>467375.82634872757</v>
      </c>
      <c r="AD213" s="35"/>
      <c r="AE213" s="55">
        <f t="shared" ca="1" si="183"/>
        <v>1.0788789214148942E-3</v>
      </c>
      <c r="AF213" s="78">
        <f t="shared" ca="1" si="184"/>
        <v>0.88627068493540884</v>
      </c>
      <c r="AG213" s="35"/>
      <c r="AH213" s="35"/>
      <c r="AR213" s="69">
        <f t="shared" si="191"/>
        <v>18</v>
      </c>
      <c r="AS213" s="70">
        <f t="shared" si="192"/>
        <v>210</v>
      </c>
      <c r="AT213" s="71">
        <f t="shared" ca="1" si="193"/>
        <v>0.15859784441324759</v>
      </c>
      <c r="AU213" s="72">
        <f t="shared" ca="1" si="176"/>
        <v>8.9992694218428149E-3</v>
      </c>
      <c r="AV213" s="73">
        <f t="shared" ca="1" si="194"/>
        <v>1.0089992694218428</v>
      </c>
      <c r="AW213" s="74">
        <f ca="1">PRODUCT(AV$4:AV213)</f>
        <v>6.2049507692156531</v>
      </c>
      <c r="BO213" s="70">
        <f t="shared" si="187"/>
        <v>210</v>
      </c>
      <c r="BP213" s="171">
        <f t="shared" ca="1" si="188"/>
        <v>0.11349999999999999</v>
      </c>
      <c r="BQ213" s="172">
        <f t="shared" ca="1" si="177"/>
        <v>8.9992694218428149E-3</v>
      </c>
      <c r="BR213" s="172">
        <f t="shared" ca="1" si="190"/>
        <v>0.16116163321734275</v>
      </c>
    </row>
    <row r="214" spans="5:70">
      <c r="E214">
        <f t="shared" si="178"/>
        <v>211</v>
      </c>
      <c r="F214" s="64">
        <f t="shared" si="179"/>
        <v>57.500000000000497</v>
      </c>
      <c r="G214" s="55">
        <f t="shared" si="165"/>
        <v>1.1809740650934319E-3</v>
      </c>
      <c r="H214" s="78">
        <f t="shared" si="189"/>
        <v>0.88545649481635869</v>
      </c>
      <c r="I214" s="79">
        <f t="shared" ca="1" si="166"/>
        <v>466855.57883703767</v>
      </c>
      <c r="J214" s="79">
        <f t="shared" ca="1" si="167"/>
        <v>4201.3591350448805</v>
      </c>
      <c r="K214" s="80">
        <f t="shared" ca="1" si="168"/>
        <v>-17.709129896327173</v>
      </c>
      <c r="L214" s="80">
        <f t="shared" ca="1" si="169"/>
        <v>-194.52315784876572</v>
      </c>
      <c r="M214" s="80">
        <f t="shared" ca="1" si="170"/>
        <v>0</v>
      </c>
      <c r="N214" s="80">
        <f t="shared" ca="1" si="171"/>
        <v>0</v>
      </c>
      <c r="O214" s="81">
        <f t="shared" ca="1" si="158"/>
        <v>-1600.9376404138723</v>
      </c>
      <c r="P214" s="79">
        <f t="shared" ca="1" si="159"/>
        <v>469243.7680439236</v>
      </c>
      <c r="Q214" s="35"/>
      <c r="R214">
        <f t="shared" ca="1" si="172"/>
        <v>211</v>
      </c>
      <c r="S214" s="78">
        <f t="shared" ca="1" si="180"/>
        <v>57.500000000000497</v>
      </c>
      <c r="T214" s="55">
        <f t="shared" ca="1" si="173"/>
        <v>1.1809740650934319E-3</v>
      </c>
      <c r="U214" s="78">
        <f t="shared" ca="1" si="181"/>
        <v>0.88522402224184749</v>
      </c>
      <c r="V214" s="79">
        <f t="shared" ca="1" si="182"/>
        <v>466823.86761915812</v>
      </c>
      <c r="W214" s="79">
        <f t="shared" ca="1" si="160"/>
        <v>4201.0737572514881</v>
      </c>
      <c r="X214" s="80">
        <f t="shared" ca="1" si="161"/>
        <v>-17.70448044483695</v>
      </c>
      <c r="Y214" s="80">
        <f t="shared" ca="1" si="174"/>
        <v>-194.5099448413159</v>
      </c>
      <c r="Z214" s="80">
        <f t="shared" ca="1" si="162"/>
        <v>0</v>
      </c>
      <c r="AA214" s="80">
        <f t="shared" ca="1" si="175"/>
        <v>0</v>
      </c>
      <c r="AB214" s="81">
        <f t="shared" ca="1" si="163"/>
        <v>-1600.9376404138723</v>
      </c>
      <c r="AC214" s="79">
        <f t="shared" ca="1" si="164"/>
        <v>469211.78931070957</v>
      </c>
      <c r="AD214" s="35"/>
      <c r="AE214" s="55">
        <f t="shared" ca="1" si="183"/>
        <v>1.1809740650934319E-3</v>
      </c>
      <c r="AF214" s="78">
        <f t="shared" ca="1" si="184"/>
        <v>0.88522402224184749</v>
      </c>
      <c r="AG214" s="35"/>
      <c r="AH214" s="35"/>
      <c r="AR214" s="69">
        <f t="shared" si="191"/>
        <v>18</v>
      </c>
      <c r="AS214" s="70">
        <f t="shared" si="192"/>
        <v>211</v>
      </c>
      <c r="AT214" s="71">
        <f t="shared" ca="1" si="193"/>
        <v>0.15717057968164927</v>
      </c>
      <c r="AU214" s="72">
        <f t="shared" ca="1" si="176"/>
        <v>8.9992694218428149E-3</v>
      </c>
      <c r="AV214" s="73">
        <f t="shared" ca="1" si="194"/>
        <v>1.0089992694218428</v>
      </c>
      <c r="AW214" s="74">
        <f ca="1">PRODUCT(AV$4:AV214)</f>
        <v>6.2607907929370956</v>
      </c>
      <c r="BO214" s="70">
        <f t="shared" si="187"/>
        <v>211</v>
      </c>
      <c r="BP214" s="171">
        <f t="shared" ca="1" si="188"/>
        <v>0.11349999999999999</v>
      </c>
      <c r="BQ214" s="172">
        <f t="shared" ca="1" si="177"/>
        <v>8.9992694218428149E-3</v>
      </c>
      <c r="BR214" s="172">
        <f t="shared" ca="1" si="190"/>
        <v>0.15972423182197987</v>
      </c>
    </row>
    <row r="215" spans="5:70">
      <c r="E215">
        <f t="shared" si="178"/>
        <v>212</v>
      </c>
      <c r="F215" s="64">
        <f t="shared" si="179"/>
        <v>57.583333333333833</v>
      </c>
      <c r="G215" s="55">
        <f t="shared" si="165"/>
        <v>1.1809740650934319E-3</v>
      </c>
      <c r="H215" s="78">
        <f t="shared" si="189"/>
        <v>0.88441079366021202</v>
      </c>
      <c r="I215" s="79">
        <f t="shared" ca="1" si="166"/>
        <v>468689.60332365701</v>
      </c>
      <c r="J215" s="79">
        <f t="shared" ca="1" si="167"/>
        <v>4217.8640155262246</v>
      </c>
      <c r="K215" s="80">
        <f t="shared" ca="1" si="168"/>
        <v>-17.688215873204239</v>
      </c>
      <c r="L215" s="80">
        <f t="shared" ca="1" si="169"/>
        <v>-195.28733471819044</v>
      </c>
      <c r="M215" s="80">
        <f t="shared" ca="1" si="170"/>
        <v>0</v>
      </c>
      <c r="N215" s="80">
        <f t="shared" ca="1" si="171"/>
        <v>0</v>
      </c>
      <c r="O215" s="81">
        <f t="shared" ca="1" si="158"/>
        <v>-1599.0469745807115</v>
      </c>
      <c r="P215" s="79">
        <f t="shared" ca="1" si="159"/>
        <v>471095.44481401105</v>
      </c>
      <c r="Q215" s="35"/>
      <c r="R215">
        <f t="shared" ca="1" si="172"/>
        <v>212</v>
      </c>
      <c r="S215" s="78">
        <f t="shared" ca="1" si="180"/>
        <v>57.583333333333833</v>
      </c>
      <c r="T215" s="55">
        <f t="shared" ca="1" si="173"/>
        <v>1.1809740650934319E-3</v>
      </c>
      <c r="U215" s="78">
        <f t="shared" ca="1" si="181"/>
        <v>0.88417859562978218</v>
      </c>
      <c r="V215" s="79">
        <f t="shared" ca="1" si="182"/>
        <v>468657.66235649755</v>
      </c>
      <c r="W215" s="79">
        <f t="shared" ca="1" si="160"/>
        <v>4217.5765701571627</v>
      </c>
      <c r="X215" s="80">
        <f t="shared" ca="1" si="161"/>
        <v>-17.683571912595642</v>
      </c>
      <c r="Y215" s="80">
        <f t="shared" ca="1" si="174"/>
        <v>-195.27402598187399</v>
      </c>
      <c r="Z215" s="80">
        <f t="shared" ca="1" si="162"/>
        <v>0</v>
      </c>
      <c r="AA215" s="80">
        <f t="shared" ca="1" si="175"/>
        <v>0</v>
      </c>
      <c r="AB215" s="81">
        <f t="shared" ca="1" si="163"/>
        <v>-1599.0469745807115</v>
      </c>
      <c r="AC215" s="79">
        <f t="shared" ca="1" si="164"/>
        <v>471063.23435417947</v>
      </c>
      <c r="AD215" s="35"/>
      <c r="AE215" s="55">
        <f t="shared" ca="1" si="183"/>
        <v>1.1809740650934319E-3</v>
      </c>
      <c r="AF215" s="78">
        <f t="shared" ca="1" si="184"/>
        <v>0.88417859562978218</v>
      </c>
      <c r="AG215" s="35"/>
      <c r="AH215" s="35"/>
      <c r="AR215" s="69">
        <f t="shared" si="191"/>
        <v>18</v>
      </c>
      <c r="AS215" s="70">
        <f t="shared" si="192"/>
        <v>212</v>
      </c>
      <c r="AT215" s="71">
        <f t="shared" ca="1" si="193"/>
        <v>0.15575615928990688</v>
      </c>
      <c r="AU215" s="72">
        <f t="shared" ca="1" si="176"/>
        <v>8.9992694218428149E-3</v>
      </c>
      <c r="AV215" s="73">
        <f t="shared" ca="1" si="194"/>
        <v>1.0089992694218428</v>
      </c>
      <c r="AW215" s="74">
        <f ca="1">PRODUCT(AV$4:AV215)</f>
        <v>6.3171333360765294</v>
      </c>
      <c r="BO215" s="70">
        <f t="shared" si="187"/>
        <v>212</v>
      </c>
      <c r="BP215" s="171">
        <f t="shared" ca="1" si="188"/>
        <v>0.11349999999999999</v>
      </c>
      <c r="BQ215" s="172">
        <f t="shared" ca="1" si="177"/>
        <v>8.9992694218428149E-3</v>
      </c>
      <c r="BR215" s="172">
        <f t="shared" ca="1" si="190"/>
        <v>0.15829965061669662</v>
      </c>
    </row>
    <row r="216" spans="5:70">
      <c r="E216">
        <f t="shared" si="178"/>
        <v>213</v>
      </c>
      <c r="F216" s="64">
        <f t="shared" si="179"/>
        <v>57.666666666667169</v>
      </c>
      <c r="G216" s="55">
        <f t="shared" si="165"/>
        <v>1.1809740650934319E-3</v>
      </c>
      <c r="H216" s="78">
        <f t="shared" si="189"/>
        <v>0.88336632745001065</v>
      </c>
      <c r="I216" s="79">
        <f t="shared" ca="1" si="166"/>
        <v>470539.09331150207</v>
      </c>
      <c r="J216" s="79">
        <f t="shared" ca="1" si="167"/>
        <v>4234.5080742198434</v>
      </c>
      <c r="K216" s="80">
        <f t="shared" ca="1" si="168"/>
        <v>-17.667326549000212</v>
      </c>
      <c r="L216" s="80">
        <f t="shared" ca="1" si="169"/>
        <v>-196.0579555464592</v>
      </c>
      <c r="M216" s="80">
        <f t="shared" ca="1" si="170"/>
        <v>0</v>
      </c>
      <c r="N216" s="80">
        <f t="shared" ca="1" si="171"/>
        <v>0</v>
      </c>
      <c r="O216" s="81">
        <f t="shared" ca="1" si="158"/>
        <v>-1597.1585415748657</v>
      </c>
      <c r="P216" s="79">
        <f t="shared" ca="1" si="159"/>
        <v>472962.71756205161</v>
      </c>
      <c r="Q216" s="35"/>
      <c r="R216">
        <f t="shared" ca="1" si="172"/>
        <v>213</v>
      </c>
      <c r="S216" s="78">
        <f t="shared" ca="1" si="180"/>
        <v>57.666666666667169</v>
      </c>
      <c r="T216" s="55">
        <f t="shared" ca="1" si="173"/>
        <v>1.1809740650934319E-3</v>
      </c>
      <c r="U216" s="78">
        <f t="shared" ca="1" si="181"/>
        <v>0.88313440363943263</v>
      </c>
      <c r="V216" s="79">
        <f t="shared" ca="1" si="182"/>
        <v>470506.92089138814</v>
      </c>
      <c r="W216" s="79">
        <f t="shared" ca="1" si="160"/>
        <v>4234.2185459432858</v>
      </c>
      <c r="X216" s="80">
        <f t="shared" ca="1" si="161"/>
        <v>-17.662688072788654</v>
      </c>
      <c r="Y216" s="80">
        <f t="shared" ca="1" si="174"/>
        <v>-196.04455037141173</v>
      </c>
      <c r="Z216" s="80">
        <f t="shared" ca="1" si="162"/>
        <v>0</v>
      </c>
      <c r="AA216" s="80">
        <f t="shared" ca="1" si="175"/>
        <v>0</v>
      </c>
      <c r="AB216" s="81">
        <f t="shared" ca="1" si="163"/>
        <v>-1597.1585415748657</v>
      </c>
      <c r="AC216" s="79">
        <f t="shared" ca="1" si="164"/>
        <v>472930.27365731238</v>
      </c>
      <c r="AD216" s="35"/>
      <c r="AE216" s="55">
        <f t="shared" ca="1" si="183"/>
        <v>1.1809740650934319E-3</v>
      </c>
      <c r="AF216" s="78">
        <f t="shared" ca="1" si="184"/>
        <v>0.88313440363943263</v>
      </c>
      <c r="AG216" s="35"/>
      <c r="AH216" s="35"/>
      <c r="AR216" s="69">
        <f t="shared" si="191"/>
        <v>18</v>
      </c>
      <c r="AS216" s="70">
        <f t="shared" si="192"/>
        <v>213</v>
      </c>
      <c r="AT216" s="71">
        <f t="shared" ca="1" si="193"/>
        <v>0.15435446764834554</v>
      </c>
      <c r="AU216" s="72">
        <f t="shared" ca="1" si="176"/>
        <v>8.9992694218428149E-3</v>
      </c>
      <c r="AV216" s="73">
        <f t="shared" ca="1" si="194"/>
        <v>1.0089992694218428</v>
      </c>
      <c r="AW216" s="74">
        <f ca="1">PRODUCT(AV$4:AV216)</f>
        <v>6.3739829209415868</v>
      </c>
      <c r="BO216" s="70">
        <f t="shared" si="187"/>
        <v>213</v>
      </c>
      <c r="BP216" s="171">
        <f t="shared" ca="1" si="188"/>
        <v>0.11349999999999999</v>
      </c>
      <c r="BQ216" s="172">
        <f t="shared" ca="1" si="177"/>
        <v>8.9992694218428149E-3</v>
      </c>
      <c r="BR216" s="172">
        <f t="shared" ca="1" si="190"/>
        <v>0.15688777525815495</v>
      </c>
    </row>
    <row r="217" spans="5:70">
      <c r="E217">
        <f t="shared" si="178"/>
        <v>214</v>
      </c>
      <c r="F217" s="64">
        <f t="shared" si="179"/>
        <v>57.750000000000504</v>
      </c>
      <c r="G217" s="55">
        <f t="shared" si="165"/>
        <v>1.1809740650934319E-3</v>
      </c>
      <c r="H217" s="78">
        <f t="shared" si="189"/>
        <v>0.8823230947273154</v>
      </c>
      <c r="I217" s="79">
        <f t="shared" ca="1" si="166"/>
        <v>472404.16085885471</v>
      </c>
      <c r="J217" s="79">
        <f t="shared" ca="1" si="167"/>
        <v>4251.2923195684052</v>
      </c>
      <c r="K217" s="80">
        <f t="shared" ca="1" si="168"/>
        <v>-17.646461894546309</v>
      </c>
      <c r="L217" s="80">
        <f t="shared" ca="1" si="169"/>
        <v>-196.8350670245228</v>
      </c>
      <c r="M217" s="80">
        <f t="shared" ca="1" si="170"/>
        <v>0</v>
      </c>
      <c r="N217" s="80">
        <f t="shared" ca="1" si="171"/>
        <v>0</v>
      </c>
      <c r="O217" s="81">
        <f t="shared" ca="1" si="158"/>
        <v>-1595.2723387594233</v>
      </c>
      <c r="P217" s="79">
        <f t="shared" ca="1" si="159"/>
        <v>474845.69931074459</v>
      </c>
      <c r="Q217" s="35"/>
      <c r="R217">
        <f t="shared" ca="1" si="172"/>
        <v>214</v>
      </c>
      <c r="S217" s="78">
        <f t="shared" ca="1" si="180"/>
        <v>57.750000000000504</v>
      </c>
      <c r="T217" s="55">
        <f t="shared" ca="1" si="173"/>
        <v>1.1809740650934319E-3</v>
      </c>
      <c r="U217" s="78">
        <f t="shared" ca="1" si="181"/>
        <v>0.88209144481274271</v>
      </c>
      <c r="V217" s="79">
        <f t="shared" ca="1" si="182"/>
        <v>472371.75526952557</v>
      </c>
      <c r="W217" s="79">
        <f t="shared" ca="1" si="160"/>
        <v>4251.0006929392594</v>
      </c>
      <c r="X217" s="80">
        <f t="shared" ca="1" si="161"/>
        <v>-17.641828896254854</v>
      </c>
      <c r="Y217" s="80">
        <f t="shared" ca="1" si="174"/>
        <v>-196.82156469563566</v>
      </c>
      <c r="Z217" s="80">
        <f t="shared" ca="1" si="162"/>
        <v>0</v>
      </c>
      <c r="AA217" s="80">
        <f t="shared" ca="1" si="175"/>
        <v>0</v>
      </c>
      <c r="AB217" s="81">
        <f t="shared" ca="1" si="163"/>
        <v>-1595.2723387594233</v>
      </c>
      <c r="AC217" s="79">
        <f t="shared" ca="1" si="164"/>
        <v>474813.02023011353</v>
      </c>
      <c r="AD217" s="35"/>
      <c r="AE217" s="55">
        <f t="shared" ca="1" si="183"/>
        <v>1.1809740650934319E-3</v>
      </c>
      <c r="AF217" s="78">
        <f t="shared" ca="1" si="184"/>
        <v>0.88209144481274271</v>
      </c>
      <c r="AG217" s="35"/>
      <c r="AH217" s="35"/>
      <c r="AR217" s="69">
        <f t="shared" si="191"/>
        <v>18</v>
      </c>
      <c r="AS217" s="70">
        <f t="shared" si="192"/>
        <v>214</v>
      </c>
      <c r="AT217" s="71">
        <f t="shared" ca="1" si="193"/>
        <v>0.15296539020751296</v>
      </c>
      <c r="AU217" s="72">
        <f t="shared" ca="1" si="176"/>
        <v>8.9992694218428149E-3</v>
      </c>
      <c r="AV217" s="73">
        <f t="shared" ca="1" si="194"/>
        <v>1.0089992694218428</v>
      </c>
      <c r="AW217" s="74">
        <f ca="1">PRODUCT(AV$4:AV217)</f>
        <v>6.4313441105373652</v>
      </c>
      <c r="BO217" s="70">
        <f t="shared" si="187"/>
        <v>214</v>
      </c>
      <c r="BP217" s="171">
        <f t="shared" ca="1" si="188"/>
        <v>0.11349999999999999</v>
      </c>
      <c r="BQ217" s="172">
        <f t="shared" ca="1" si="177"/>
        <v>8.9992694218428149E-3</v>
      </c>
      <c r="BR217" s="172">
        <f t="shared" ca="1" si="190"/>
        <v>0.1554884924228456</v>
      </c>
    </row>
    <row r="218" spans="5:70">
      <c r="E218">
        <f t="shared" si="178"/>
        <v>215</v>
      </c>
      <c r="F218" s="64">
        <f t="shared" si="179"/>
        <v>57.83333333333384</v>
      </c>
      <c r="G218" s="55">
        <f t="shared" si="165"/>
        <v>1.1809740650934319E-3</v>
      </c>
      <c r="H218" s="78">
        <f t="shared" si="189"/>
        <v>0.88128109403540944</v>
      </c>
      <c r="I218" s="79">
        <f t="shared" ca="1" si="166"/>
        <v>474284.91885493742</v>
      </c>
      <c r="J218" s="79">
        <f t="shared" ca="1" si="167"/>
        <v>4296.8599243664794</v>
      </c>
      <c r="K218" s="80">
        <f t="shared" ca="1" si="168"/>
        <v>-17.625621880708188</v>
      </c>
      <c r="L218" s="80">
        <f t="shared" ca="1" si="169"/>
        <v>-197.61871618955726</v>
      </c>
      <c r="M218" s="80">
        <f t="shared" ca="1" si="170"/>
        <v>0</v>
      </c>
      <c r="N218" s="80">
        <f t="shared" ca="1" si="171"/>
        <v>0</v>
      </c>
      <c r="O218" s="81">
        <f t="shared" ca="1" si="158"/>
        <v>-1593.3883635005875</v>
      </c>
      <c r="P218" s="79">
        <f t="shared" ca="1" si="159"/>
        <v>476773.14607773302</v>
      </c>
      <c r="Q218" s="35"/>
      <c r="R218">
        <f t="shared" ca="1" si="172"/>
        <v>215</v>
      </c>
      <c r="S218" s="78">
        <f t="shared" ca="1" si="180"/>
        <v>57.83333333333384</v>
      </c>
      <c r="T218" s="55">
        <f t="shared" ca="1" si="173"/>
        <v>1.1809740650934319E-3</v>
      </c>
      <c r="U218" s="78">
        <f t="shared" ca="1" si="181"/>
        <v>0.88104971769337803</v>
      </c>
      <c r="V218" s="79">
        <f t="shared" ca="1" si="182"/>
        <v>474252.27836745308</v>
      </c>
      <c r="W218" s="79">
        <f t="shared" ca="1" si="160"/>
        <v>4296.5642126602716</v>
      </c>
      <c r="X218" s="80">
        <f t="shared" ca="1" si="161"/>
        <v>-17.620994353867559</v>
      </c>
      <c r="Y218" s="80">
        <f t="shared" ca="1" si="174"/>
        <v>-197.60511598643879</v>
      </c>
      <c r="Z218" s="80">
        <f t="shared" ca="1" si="162"/>
        <v>0</v>
      </c>
      <c r="AA218" s="80">
        <f t="shared" ca="1" si="175"/>
        <v>0</v>
      </c>
      <c r="AB218" s="81">
        <f t="shared" ca="1" si="163"/>
        <v>-1593.3883635005875</v>
      </c>
      <c r="AC218" s="79">
        <f t="shared" ca="1" si="164"/>
        <v>476740.22810627247</v>
      </c>
      <c r="AD218" s="35"/>
      <c r="AE218" s="55">
        <f t="shared" ca="1" si="183"/>
        <v>1.1809740650934319E-3</v>
      </c>
      <c r="AF218" s="78">
        <f t="shared" ca="1" si="184"/>
        <v>0.88104971769337803</v>
      </c>
      <c r="AG218" s="35"/>
      <c r="AH218" s="35"/>
      <c r="AR218" s="69">
        <f t="shared" si="191"/>
        <v>18</v>
      </c>
      <c r="AS218" s="70">
        <f t="shared" si="192"/>
        <v>215</v>
      </c>
      <c r="AT218" s="71">
        <f t="shared" ca="1" si="193"/>
        <v>0.1515795758396756</v>
      </c>
      <c r="AU218" s="72">
        <f t="shared" ca="1" si="176"/>
        <v>9.059659612918658E-3</v>
      </c>
      <c r="AV218" s="73">
        <f t="shared" ca="1" si="194"/>
        <v>1.0090596596129187</v>
      </c>
      <c r="AW218" s="74">
        <f ca="1">PRODUCT(AV$4:AV218)</f>
        <v>6.4896098990323825</v>
      </c>
      <c r="BO218" s="70">
        <f t="shared" si="187"/>
        <v>215</v>
      </c>
      <c r="BP218" s="171">
        <f t="shared" ca="1" si="188"/>
        <v>0.1143</v>
      </c>
      <c r="BQ218" s="172">
        <f t="shared" ca="1" si="177"/>
        <v>9.059659612918658E-3</v>
      </c>
      <c r="BR218" s="172">
        <f t="shared" ca="1" si="190"/>
        <v>0.15409246712180716</v>
      </c>
    </row>
    <row r="219" spans="5:70">
      <c r="E219">
        <f t="shared" si="178"/>
        <v>216</v>
      </c>
      <c r="F219" s="64">
        <f t="shared" si="179"/>
        <v>57.916666666667176</v>
      </c>
      <c r="G219" s="55">
        <f t="shared" si="165"/>
        <v>1.1809740650934319E-3</v>
      </c>
      <c r="H219" s="78">
        <f t="shared" si="189"/>
        <v>0.88024032391929641</v>
      </c>
      <c r="I219" s="79">
        <f t="shared" ca="1" si="166"/>
        <v>476210.08935728221</v>
      </c>
      <c r="J219" s="79">
        <f t="shared" ca="1" si="167"/>
        <v>4314.3013138145552</v>
      </c>
      <c r="K219" s="80">
        <f t="shared" ca="1" si="168"/>
        <v>-17.604806478385928</v>
      </c>
      <c r="L219" s="80">
        <f t="shared" ca="1" si="169"/>
        <v>-198.42087056553427</v>
      </c>
      <c r="M219" s="80">
        <f t="shared" ca="1" si="170"/>
        <v>0</v>
      </c>
      <c r="N219" s="80">
        <f t="shared" ca="1" si="171"/>
        <v>0</v>
      </c>
      <c r="O219" s="81">
        <f t="shared" ca="1" si="158"/>
        <v>-1591.5066131676715</v>
      </c>
      <c r="P219" s="79">
        <f t="shared" ca="1" si="159"/>
        <v>478716.85838088521</v>
      </c>
      <c r="Q219" s="35"/>
      <c r="R219">
        <f t="shared" ca="1" si="172"/>
        <v>216</v>
      </c>
      <c r="S219" s="78">
        <f t="shared" ca="1" si="180"/>
        <v>57.916666666667176</v>
      </c>
      <c r="T219" s="55">
        <f t="shared" ca="1" si="173"/>
        <v>1.1809740650934319E-3</v>
      </c>
      <c r="U219" s="78">
        <f t="shared" ca="1" si="181"/>
        <v>0.88000922082672428</v>
      </c>
      <c r="V219" s="79">
        <f t="shared" ca="1" si="182"/>
        <v>476177.21026109223</v>
      </c>
      <c r="W219" s="79">
        <f t="shared" ca="1" si="160"/>
        <v>4314.0034403946929</v>
      </c>
      <c r="X219" s="80">
        <f t="shared" ca="1" si="161"/>
        <v>-17.600184416534486</v>
      </c>
      <c r="Y219" s="80">
        <f t="shared" ca="1" si="174"/>
        <v>-198.40717094212178</v>
      </c>
      <c r="Z219" s="80">
        <f t="shared" ca="1" si="162"/>
        <v>0</v>
      </c>
      <c r="AA219" s="80">
        <f t="shared" ca="1" si="175"/>
        <v>0</v>
      </c>
      <c r="AB219" s="81">
        <f t="shared" ca="1" si="163"/>
        <v>-1591.5066131676715</v>
      </c>
      <c r="AC219" s="79">
        <f t="shared" ca="1" si="164"/>
        <v>478683.69973296067</v>
      </c>
      <c r="AD219" s="35"/>
      <c r="AE219" s="55">
        <f t="shared" ca="1" si="183"/>
        <v>1.1809740650934319E-3</v>
      </c>
      <c r="AF219" s="78">
        <f t="shared" ca="1" si="184"/>
        <v>0.88000922082672428</v>
      </c>
      <c r="AG219" s="35"/>
      <c r="AH219" s="35"/>
      <c r="AR219" s="69">
        <f t="shared" si="191"/>
        <v>18</v>
      </c>
      <c r="AS219" s="70">
        <f t="shared" si="192"/>
        <v>216</v>
      </c>
      <c r="AT219" s="71">
        <f t="shared" ca="1" si="193"/>
        <v>0.15020631647829755</v>
      </c>
      <c r="AU219" s="72">
        <f t="shared" ca="1" si="176"/>
        <v>9.059659612918658E-3</v>
      </c>
      <c r="AV219" s="73">
        <f t="shared" ca="1" si="194"/>
        <v>1.0090596596129187</v>
      </c>
      <c r="AW219" s="74">
        <f ca="1">PRODUCT(AV$4:AV219)</f>
        <v>6.5484035557382434</v>
      </c>
      <c r="BO219" s="70">
        <f t="shared" si="187"/>
        <v>216</v>
      </c>
      <c r="BP219" s="171">
        <f t="shared" ca="1" si="188"/>
        <v>0.1143</v>
      </c>
      <c r="BQ219" s="172">
        <f t="shared" ca="1" si="177"/>
        <v>9.059659612918658E-3</v>
      </c>
      <c r="BR219" s="172">
        <f t="shared" ca="1" si="190"/>
        <v>0.15270897578139031</v>
      </c>
    </row>
    <row r="220" spans="5:70">
      <c r="E220">
        <f t="shared" si="178"/>
        <v>217</v>
      </c>
      <c r="F220" s="64">
        <f t="shared" si="179"/>
        <v>58.000000000000512</v>
      </c>
      <c r="G220" s="55">
        <f t="shared" si="165"/>
        <v>1.1809740650934319E-3</v>
      </c>
      <c r="H220" s="78">
        <f t="shared" si="189"/>
        <v>0.87920078292569825</v>
      </c>
      <c r="I220" s="79">
        <f t="shared" ca="1" si="166"/>
        <v>478151.5061866144</v>
      </c>
      <c r="J220" s="79">
        <f t="shared" ca="1" si="167"/>
        <v>4331.8898894550966</v>
      </c>
      <c r="K220" s="80">
        <f t="shared" ca="1" si="168"/>
        <v>-17.584015658513966</v>
      </c>
      <c r="L220" s="80">
        <f t="shared" ca="1" si="169"/>
        <v>-199.22979424442266</v>
      </c>
      <c r="M220" s="80">
        <f t="shared" ca="1" si="170"/>
        <v>-3586.136296399608</v>
      </c>
      <c r="N220" s="80">
        <f t="shared" ca="1" si="171"/>
        <v>0</v>
      </c>
      <c r="O220" s="81">
        <f t="shared" ca="1" si="158"/>
        <v>-1589.6270851330958</v>
      </c>
      <c r="P220" s="79">
        <f t="shared" ca="1" si="159"/>
        <v>477090.81888463383</v>
      </c>
      <c r="Q220" s="35"/>
      <c r="R220">
        <f t="shared" ca="1" si="172"/>
        <v>217</v>
      </c>
      <c r="S220" s="78">
        <f t="shared" ca="1" si="180"/>
        <v>58.000000000000512</v>
      </c>
      <c r="T220" s="55">
        <f t="shared" ca="1" si="173"/>
        <v>1.1809740650934319E-3</v>
      </c>
      <c r="U220" s="78">
        <f t="shared" ca="1" si="181"/>
        <v>0.87896995275988488</v>
      </c>
      <c r="V220" s="79">
        <f t="shared" ca="1" si="182"/>
        <v>478118.38669819309</v>
      </c>
      <c r="W220" s="79">
        <f t="shared" ca="1" si="160"/>
        <v>4331.5898381634452</v>
      </c>
      <c r="X220" s="80">
        <f t="shared" ca="1" si="161"/>
        <v>-17.579399055197698</v>
      </c>
      <c r="Y220" s="80">
        <f t="shared" ca="1" si="174"/>
        <v>-199.21599445758048</v>
      </c>
      <c r="Z220" s="80">
        <f t="shared" ca="1" si="162"/>
        <v>-3585.8879002364479</v>
      </c>
      <c r="AA220" s="80">
        <f t="shared" ca="1" si="175"/>
        <v>0</v>
      </c>
      <c r="AB220" s="81">
        <f t="shared" ca="1" si="163"/>
        <v>-1589.6270851330958</v>
      </c>
      <c r="AC220" s="79">
        <f t="shared" ca="1" si="164"/>
        <v>477057.66615747416</v>
      </c>
      <c r="AD220" s="35"/>
      <c r="AE220" s="55">
        <f t="shared" ca="1" si="183"/>
        <v>1.1809740650934319E-3</v>
      </c>
      <c r="AF220" s="78">
        <f t="shared" ca="1" si="184"/>
        <v>0.87896995275988488</v>
      </c>
      <c r="AG220" s="35"/>
      <c r="AH220" s="35"/>
      <c r="AR220" s="69">
        <f t="shared" si="191"/>
        <v>19</v>
      </c>
      <c r="AS220" s="70">
        <f t="shared" si="192"/>
        <v>217</v>
      </c>
      <c r="AT220" s="71">
        <f t="shared" ca="1" si="193"/>
        <v>0.14884549837929384</v>
      </c>
      <c r="AU220" s="72">
        <f t="shared" ca="1" si="176"/>
        <v>9.059659612918658E-3</v>
      </c>
      <c r="AV220" s="73">
        <f t="shared" ca="1" si="194"/>
        <v>1.0090596596129187</v>
      </c>
      <c r="AW220" s="74">
        <f ca="1">PRODUCT(AV$4:AV220)</f>
        <v>6.607729862961258</v>
      </c>
      <c r="BO220" s="70">
        <f t="shared" si="187"/>
        <v>217</v>
      </c>
      <c r="BP220" s="171">
        <f t="shared" ca="1" si="188"/>
        <v>0.1143</v>
      </c>
      <c r="BQ220" s="172">
        <f t="shared" ca="1" si="177"/>
        <v>9.059659612918658E-3</v>
      </c>
      <c r="BR220" s="172">
        <f t="shared" ca="1" si="190"/>
        <v>0.15133790586769705</v>
      </c>
    </row>
    <row r="221" spans="5:70">
      <c r="E221">
        <f t="shared" si="178"/>
        <v>218</v>
      </c>
      <c r="F221" s="64">
        <f t="shared" si="179"/>
        <v>58.083333333333847</v>
      </c>
      <c r="G221" s="55">
        <f t="shared" si="165"/>
        <v>1.1809740650934319E-3</v>
      </c>
      <c r="H221" s="78">
        <f t="shared" si="189"/>
        <v>0.87816246960305322</v>
      </c>
      <c r="I221" s="79">
        <f t="shared" ca="1" si="166"/>
        <v>476527.3870008369</v>
      </c>
      <c r="J221" s="79">
        <f t="shared" ca="1" si="167"/>
        <v>4317.1759224611415</v>
      </c>
      <c r="K221" s="80">
        <f t="shared" ca="1" si="168"/>
        <v>-17.563249392061064</v>
      </c>
      <c r="L221" s="80">
        <f t="shared" ca="1" si="169"/>
        <v>-198.5530779170154</v>
      </c>
      <c r="M221" s="80">
        <f t="shared" ca="1" si="170"/>
        <v>0</v>
      </c>
      <c r="N221" s="80">
        <f t="shared" ca="1" si="171"/>
        <v>0</v>
      </c>
      <c r="O221" s="81">
        <f t="shared" ca="1" si="158"/>
        <v>-1587.7497767723837</v>
      </c>
      <c r="P221" s="79">
        <f t="shared" ca="1" si="159"/>
        <v>479040.69681921654</v>
      </c>
      <c r="Q221" s="35"/>
      <c r="R221">
        <f t="shared" ca="1" si="172"/>
        <v>218</v>
      </c>
      <c r="S221" s="78">
        <f t="shared" ca="1" si="180"/>
        <v>58.083333333333847</v>
      </c>
      <c r="T221" s="55">
        <f t="shared" ca="1" si="173"/>
        <v>1.1809740650934319E-3</v>
      </c>
      <c r="U221" s="78">
        <f t="shared" ca="1" si="181"/>
        <v>0.87793191204167909</v>
      </c>
      <c r="V221" s="79">
        <f t="shared" ca="1" si="182"/>
        <v>476494.27342618816</v>
      </c>
      <c r="W221" s="79">
        <f t="shared" ca="1" si="160"/>
        <v>4316.8759247462567</v>
      </c>
      <c r="X221" s="80">
        <f t="shared" ca="1" si="161"/>
        <v>-17.558638240833581</v>
      </c>
      <c r="Y221" s="80">
        <f t="shared" ca="1" si="174"/>
        <v>-198.53928059424507</v>
      </c>
      <c r="Z221" s="80">
        <f t="shared" ca="1" si="162"/>
        <v>0</v>
      </c>
      <c r="AA221" s="80">
        <f t="shared" ca="1" si="175"/>
        <v>0</v>
      </c>
      <c r="AB221" s="81">
        <f t="shared" ca="1" si="163"/>
        <v>-1587.7497767723837</v>
      </c>
      <c r="AC221" s="79">
        <f t="shared" ca="1" si="164"/>
        <v>479007.30165532691</v>
      </c>
      <c r="AD221" s="35"/>
      <c r="AE221" s="55">
        <f t="shared" ca="1" si="183"/>
        <v>1.1809740650934319E-3</v>
      </c>
      <c r="AF221" s="78">
        <f t="shared" ca="1" si="184"/>
        <v>0.87793191204167909</v>
      </c>
      <c r="AG221" s="35"/>
      <c r="AH221" s="35"/>
      <c r="AR221" s="69">
        <f t="shared" si="191"/>
        <v>19</v>
      </c>
      <c r="AS221" s="70">
        <f t="shared" si="192"/>
        <v>218</v>
      </c>
      <c r="AT221" s="71">
        <f t="shared" ca="1" si="193"/>
        <v>0.14749700882906219</v>
      </c>
      <c r="AU221" s="72">
        <f t="shared" ca="1" si="176"/>
        <v>9.059659612918658E-3</v>
      </c>
      <c r="AV221" s="73">
        <f t="shared" ca="1" si="194"/>
        <v>1.0090596596129187</v>
      </c>
      <c r="AW221" s="74">
        <f ca="1">PRODUCT(AV$4:AV221)</f>
        <v>6.6675936463338044</v>
      </c>
      <c r="BO221" s="70">
        <f t="shared" si="187"/>
        <v>218</v>
      </c>
      <c r="BP221" s="171">
        <f t="shared" ca="1" si="188"/>
        <v>0.1143</v>
      </c>
      <c r="BQ221" s="172">
        <f t="shared" ca="1" si="177"/>
        <v>9.059659612918658E-3</v>
      </c>
      <c r="BR221" s="172">
        <f t="shared" ca="1" si="190"/>
        <v>0.14997914585719457</v>
      </c>
    </row>
    <row r="222" spans="5:70">
      <c r="E222">
        <f t="shared" si="178"/>
        <v>219</v>
      </c>
      <c r="F222" s="64">
        <f t="shared" si="179"/>
        <v>58.166666666667183</v>
      </c>
      <c r="G222" s="55">
        <f t="shared" si="165"/>
        <v>1.1809740650934319E-3</v>
      </c>
      <c r="H222" s="78">
        <f t="shared" si="189"/>
        <v>0.87712538250151362</v>
      </c>
      <c r="I222" s="79">
        <f t="shared" ca="1" si="166"/>
        <v>478474.96218014875</v>
      </c>
      <c r="J222" s="79">
        <f t="shared" ca="1" si="167"/>
        <v>4334.8202906562756</v>
      </c>
      <c r="K222" s="80">
        <f t="shared" ca="1" si="168"/>
        <v>-17.542507650030274</v>
      </c>
      <c r="L222" s="80">
        <f t="shared" ca="1" si="169"/>
        <v>-199.36456757506198</v>
      </c>
      <c r="M222" s="80">
        <f t="shared" ca="1" si="170"/>
        <v>0</v>
      </c>
      <c r="N222" s="80">
        <f t="shared" ca="1" si="171"/>
        <v>0</v>
      </c>
      <c r="O222" s="81">
        <f t="shared" ca="1" si="158"/>
        <v>-1585.8746854641577</v>
      </c>
      <c r="P222" s="79">
        <f t="shared" ca="1" si="159"/>
        <v>481007.00071011583</v>
      </c>
      <c r="Q222" s="35"/>
      <c r="R222">
        <f t="shared" ca="1" si="172"/>
        <v>219</v>
      </c>
      <c r="S222" s="78">
        <f t="shared" ca="1" si="180"/>
        <v>58.166666666667183</v>
      </c>
      <c r="T222" s="55">
        <f t="shared" ca="1" si="173"/>
        <v>1.1809740650934319E-3</v>
      </c>
      <c r="U222" s="78">
        <f t="shared" ca="1" si="181"/>
        <v>0.87689509722264003</v>
      </c>
      <c r="V222" s="79">
        <f t="shared" ca="1" si="182"/>
        <v>478441.60645508161</v>
      </c>
      <c r="W222" s="79">
        <f t="shared" ca="1" si="160"/>
        <v>4334.5180991410252</v>
      </c>
      <c r="X222" s="80">
        <f t="shared" ca="1" si="161"/>
        <v>-17.537901944452802</v>
      </c>
      <c r="Y222" s="80">
        <f t="shared" ca="1" si="174"/>
        <v>-199.35066935628402</v>
      </c>
      <c r="Z222" s="80">
        <f t="shared" ca="1" si="162"/>
        <v>0</v>
      </c>
      <c r="AA222" s="80">
        <f t="shared" ca="1" si="175"/>
        <v>0</v>
      </c>
      <c r="AB222" s="81">
        <f t="shared" ca="1" si="163"/>
        <v>-1585.8746854641577</v>
      </c>
      <c r="AC222" s="79">
        <f t="shared" ca="1" si="164"/>
        <v>480973.36129745771</v>
      </c>
      <c r="AD222" s="35"/>
      <c r="AE222" s="55">
        <f t="shared" ca="1" si="183"/>
        <v>1.1809740650934319E-3</v>
      </c>
      <c r="AF222" s="78">
        <f t="shared" ca="1" si="184"/>
        <v>0.87689509722264003</v>
      </c>
      <c r="AG222" s="35"/>
      <c r="AH222" s="35"/>
      <c r="AR222" s="69">
        <f t="shared" si="191"/>
        <v>19</v>
      </c>
      <c r="AS222" s="70">
        <f t="shared" si="192"/>
        <v>219</v>
      </c>
      <c r="AT222" s="71">
        <f t="shared" ca="1" si="193"/>
        <v>0.14616073613514724</v>
      </c>
      <c r="AU222" s="72">
        <f t="shared" ca="1" si="176"/>
        <v>9.059659612918658E-3</v>
      </c>
      <c r="AV222" s="73">
        <f t="shared" ca="1" si="194"/>
        <v>1.0090596596129187</v>
      </c>
      <c r="AW222" s="74">
        <f ca="1">PRODUCT(AV$4:AV222)</f>
        <v>6.7279997752068477</v>
      </c>
      <c r="BO222" s="70">
        <f t="shared" si="187"/>
        <v>219</v>
      </c>
      <c r="BP222" s="171">
        <f t="shared" ca="1" si="188"/>
        <v>0.1143</v>
      </c>
      <c r="BQ222" s="172">
        <f t="shared" ca="1" si="177"/>
        <v>9.059659612918658E-3</v>
      </c>
      <c r="BR222" s="172">
        <f t="shared" ca="1" si="190"/>
        <v>0.148632585227644</v>
      </c>
    </row>
    <row r="223" spans="5:70">
      <c r="E223">
        <f t="shared" si="178"/>
        <v>220</v>
      </c>
      <c r="F223" s="64">
        <f t="shared" si="179"/>
        <v>58.250000000000519</v>
      </c>
      <c r="G223" s="55">
        <f t="shared" si="165"/>
        <v>1.1809740650934319E-3</v>
      </c>
      <c r="H223" s="78">
        <f t="shared" si="189"/>
        <v>0.87608952017294417</v>
      </c>
      <c r="I223" s="79">
        <f t="shared" ca="1" si="166"/>
        <v>480438.9439171488</v>
      </c>
      <c r="J223" s="79">
        <f t="shared" ca="1" si="167"/>
        <v>4352.6132966794848</v>
      </c>
      <c r="K223" s="80">
        <f t="shared" ca="1" si="168"/>
        <v>-17.521790403458883</v>
      </c>
      <c r="L223" s="80">
        <f t="shared" ca="1" si="169"/>
        <v>-200.18289329881202</v>
      </c>
      <c r="M223" s="80">
        <f t="shared" ca="1" si="170"/>
        <v>0</v>
      </c>
      <c r="N223" s="80">
        <f t="shared" ca="1" si="171"/>
        <v>0</v>
      </c>
      <c r="O223" s="81">
        <f t="shared" ca="1" si="158"/>
        <v>-1584.0018085901363</v>
      </c>
      <c r="P223" s="79">
        <f t="shared" ca="1" si="159"/>
        <v>482989.85072153591</v>
      </c>
      <c r="Q223" s="35"/>
      <c r="R223">
        <f t="shared" ca="1" si="172"/>
        <v>220</v>
      </c>
      <c r="S223" s="78">
        <f t="shared" ca="1" si="180"/>
        <v>58.250000000000519</v>
      </c>
      <c r="T223" s="55">
        <f t="shared" ca="1" si="173"/>
        <v>1.1809740650934319E-3</v>
      </c>
      <c r="U223" s="78">
        <f t="shared" ca="1" si="181"/>
        <v>0.87585950685501246</v>
      </c>
      <c r="V223" s="79">
        <f t="shared" ca="1" si="182"/>
        <v>480405.34423176461</v>
      </c>
      <c r="W223" s="79">
        <f t="shared" ca="1" si="160"/>
        <v>4352.3088949668036</v>
      </c>
      <c r="X223" s="80">
        <f t="shared" ca="1" si="161"/>
        <v>-17.517190137100251</v>
      </c>
      <c r="Y223" s="80">
        <f t="shared" ca="1" si="174"/>
        <v>-200.16889342990194</v>
      </c>
      <c r="Z223" s="80">
        <f t="shared" ca="1" si="162"/>
        <v>0</v>
      </c>
      <c r="AA223" s="80">
        <f t="shared" ca="1" si="175"/>
        <v>0</v>
      </c>
      <c r="AB223" s="81">
        <f t="shared" ca="1" si="163"/>
        <v>-1584.0018085901363</v>
      </c>
      <c r="AC223" s="79">
        <f t="shared" ca="1" si="164"/>
        <v>482955.96523457422</v>
      </c>
      <c r="AD223" s="35"/>
      <c r="AE223" s="55">
        <f t="shared" ca="1" si="183"/>
        <v>1.1809740650934319E-3</v>
      </c>
      <c r="AF223" s="78">
        <f t="shared" ca="1" si="184"/>
        <v>0.87585950685501246</v>
      </c>
      <c r="AG223" s="35"/>
      <c r="AH223" s="35"/>
      <c r="AR223" s="69">
        <f t="shared" si="191"/>
        <v>19</v>
      </c>
      <c r="AS223" s="70">
        <f t="shared" si="192"/>
        <v>220</v>
      </c>
      <c r="AT223" s="71">
        <f t="shared" ca="1" si="193"/>
        <v>0.14483656961698918</v>
      </c>
      <c r="AU223" s="72">
        <f t="shared" ca="1" si="176"/>
        <v>9.059659612918658E-3</v>
      </c>
      <c r="AV223" s="73">
        <f t="shared" ca="1" si="194"/>
        <v>1.0090596596129187</v>
      </c>
      <c r="AW223" s="74">
        <f ca="1">PRODUCT(AV$4:AV223)</f>
        <v>6.7889531630460151</v>
      </c>
      <c r="BO223" s="70">
        <f t="shared" si="187"/>
        <v>220</v>
      </c>
      <c r="BP223" s="171">
        <f t="shared" ca="1" si="188"/>
        <v>0.1143</v>
      </c>
      <c r="BQ223" s="172">
        <f t="shared" ca="1" si="177"/>
        <v>9.059659612918658E-3</v>
      </c>
      <c r="BR223" s="172">
        <f t="shared" ca="1" si="190"/>
        <v>0.14729811444911031</v>
      </c>
    </row>
    <row r="224" spans="5:70">
      <c r="E224">
        <f t="shared" si="178"/>
        <v>221</v>
      </c>
      <c r="F224" s="64">
        <f t="shared" si="179"/>
        <v>58.333333333333854</v>
      </c>
      <c r="G224" s="55">
        <f t="shared" si="165"/>
        <v>1.1809740650934319E-3</v>
      </c>
      <c r="H224" s="78">
        <f t="shared" si="189"/>
        <v>0.87505488117091978</v>
      </c>
      <c r="I224" s="79">
        <f t="shared" ca="1" si="166"/>
        <v>482419.45223413041</v>
      </c>
      <c r="J224" s="79">
        <f t="shared" ca="1" si="167"/>
        <v>4370.5560278918929</v>
      </c>
      <c r="K224" s="80">
        <f t="shared" ca="1" si="168"/>
        <v>-17.501097623418396</v>
      </c>
      <c r="L224" s="80">
        <f t="shared" ca="1" si="169"/>
        <v>-201.00810509755436</v>
      </c>
      <c r="M224" s="80">
        <f t="shared" ca="1" si="170"/>
        <v>0</v>
      </c>
      <c r="N224" s="80">
        <f t="shared" ca="1" si="171"/>
        <v>0</v>
      </c>
      <c r="O224" s="81">
        <f t="shared" ca="1" si="158"/>
        <v>-1582.1311435351301</v>
      </c>
      <c r="P224" s="79">
        <f t="shared" ca="1" si="159"/>
        <v>484989.36791576614</v>
      </c>
      <c r="Q224" s="35"/>
      <c r="R224">
        <f t="shared" ca="1" si="172"/>
        <v>221</v>
      </c>
      <c r="S224" s="78">
        <f t="shared" ca="1" si="180"/>
        <v>58.333333333333854</v>
      </c>
      <c r="T224" s="55">
        <f t="shared" ca="1" si="173"/>
        <v>1.1809740650934319E-3</v>
      </c>
      <c r="U224" s="78">
        <f t="shared" ca="1" si="181"/>
        <v>0.8748251394927512</v>
      </c>
      <c r="V224" s="79">
        <f t="shared" ca="1" si="182"/>
        <v>482385.60676505003</v>
      </c>
      <c r="W224" s="79">
        <f t="shared" ca="1" si="160"/>
        <v>4370.2493994625847</v>
      </c>
      <c r="X224" s="80">
        <f t="shared" ca="1" si="161"/>
        <v>-17.496502789855025</v>
      </c>
      <c r="Y224" s="80">
        <f t="shared" ca="1" si="174"/>
        <v>-200.99400281877087</v>
      </c>
      <c r="Z224" s="80">
        <f t="shared" ca="1" si="162"/>
        <v>0</v>
      </c>
      <c r="AA224" s="80">
        <f t="shared" ca="1" si="175"/>
        <v>0</v>
      </c>
      <c r="AB224" s="81">
        <f t="shared" ca="1" si="163"/>
        <v>-1582.1311435351301</v>
      </c>
      <c r="AC224" s="79">
        <f t="shared" ca="1" si="164"/>
        <v>484955.23451536888</v>
      </c>
      <c r="AD224" s="35"/>
      <c r="AE224" s="55">
        <f t="shared" ca="1" si="183"/>
        <v>1.1809740650934319E-3</v>
      </c>
      <c r="AF224" s="78">
        <f t="shared" ca="1" si="184"/>
        <v>0.8748251394927512</v>
      </c>
      <c r="AG224" s="35"/>
      <c r="AH224" s="35"/>
      <c r="AR224" s="69">
        <f t="shared" si="191"/>
        <v>19</v>
      </c>
      <c r="AS224" s="70">
        <f t="shared" si="192"/>
        <v>221</v>
      </c>
      <c r="AT224" s="71">
        <f t="shared" ca="1" si="193"/>
        <v>0.14352439959675647</v>
      </c>
      <c r="AU224" s="72">
        <f t="shared" ca="1" si="176"/>
        <v>9.059659612918658E-3</v>
      </c>
      <c r="AV224" s="73">
        <f t="shared" ca="1" si="194"/>
        <v>1.0090596596129187</v>
      </c>
      <c r="AW224" s="74">
        <f ca="1">PRODUCT(AV$4:AV224)</f>
        <v>6.8504587678312596</v>
      </c>
      <c r="BO224" s="70">
        <f t="shared" si="187"/>
        <v>221</v>
      </c>
      <c r="BP224" s="171">
        <f t="shared" ca="1" si="188"/>
        <v>0.1143</v>
      </c>
      <c r="BQ224" s="172">
        <f t="shared" ca="1" si="177"/>
        <v>9.059659612918658E-3</v>
      </c>
      <c r="BR224" s="172">
        <f t="shared" ca="1" si="190"/>
        <v>0.14597562497505326</v>
      </c>
    </row>
    <row r="225" spans="5:70">
      <c r="E225">
        <f t="shared" si="178"/>
        <v>222</v>
      </c>
      <c r="F225" s="64">
        <f t="shared" si="179"/>
        <v>58.41666666666719</v>
      </c>
      <c r="G225" s="55">
        <f t="shared" si="165"/>
        <v>1.1809740650934319E-3</v>
      </c>
      <c r="H225" s="78">
        <f t="shared" si="189"/>
        <v>0.87402146405072356</v>
      </c>
      <c r="I225" s="79">
        <f t="shared" ca="1" si="166"/>
        <v>484416.60805041157</v>
      </c>
      <c r="J225" s="79">
        <f t="shared" ca="1" si="167"/>
        <v>4388.6495797813614</v>
      </c>
      <c r="K225" s="80">
        <f t="shared" ca="1" si="168"/>
        <v>-17.480429281014473</v>
      </c>
      <c r="L225" s="80">
        <f t="shared" ca="1" si="169"/>
        <v>-201.84025335433816</v>
      </c>
      <c r="M225" s="80">
        <f t="shared" ca="1" si="170"/>
        <v>0</v>
      </c>
      <c r="N225" s="80">
        <f t="shared" ca="1" si="171"/>
        <v>0</v>
      </c>
      <c r="O225" s="81">
        <f t="shared" ca="1" si="158"/>
        <v>-1580.2626876870388</v>
      </c>
      <c r="P225" s="79">
        <f t="shared" ca="1" si="159"/>
        <v>487005.67425987049</v>
      </c>
      <c r="Q225" s="35"/>
      <c r="R225">
        <f t="shared" ca="1" si="172"/>
        <v>222</v>
      </c>
      <c r="S225" s="78">
        <f t="shared" ca="1" si="180"/>
        <v>58.41666666666719</v>
      </c>
      <c r="T225" s="55">
        <f t="shared" ca="1" si="173"/>
        <v>1.1809740650934319E-3</v>
      </c>
      <c r="U225" s="78">
        <f t="shared" ca="1" si="181"/>
        <v>0.8737919936915185</v>
      </c>
      <c r="V225" s="79">
        <f t="shared" ca="1" si="182"/>
        <v>484382.51496067492</v>
      </c>
      <c r="W225" s="79">
        <f t="shared" ca="1" si="160"/>
        <v>4388.340707993194</v>
      </c>
      <c r="X225" s="80">
        <f t="shared" ca="1" si="161"/>
        <v>-17.47583987383037</v>
      </c>
      <c r="Y225" s="80">
        <f t="shared" ca="1" si="174"/>
        <v>-201.82604790028122</v>
      </c>
      <c r="Z225" s="80">
        <f t="shared" ca="1" si="162"/>
        <v>0</v>
      </c>
      <c r="AA225" s="80">
        <f t="shared" ca="1" si="175"/>
        <v>0</v>
      </c>
      <c r="AB225" s="81">
        <f t="shared" ca="1" si="163"/>
        <v>-1580.2626876870388</v>
      </c>
      <c r="AC225" s="79">
        <f t="shared" ca="1" si="164"/>
        <v>486971.29109320691</v>
      </c>
      <c r="AD225" s="35"/>
      <c r="AE225" s="55">
        <f t="shared" ca="1" si="183"/>
        <v>1.1809740650934319E-3</v>
      </c>
      <c r="AF225" s="78">
        <f t="shared" ca="1" si="184"/>
        <v>0.8737919936915185</v>
      </c>
      <c r="AG225" s="35"/>
      <c r="AH225" s="35"/>
      <c r="AR225" s="69">
        <f t="shared" si="191"/>
        <v>19</v>
      </c>
      <c r="AS225" s="70">
        <f t="shared" si="192"/>
        <v>222</v>
      </c>
      <c r="AT225" s="71">
        <f t="shared" ca="1" si="193"/>
        <v>0.14222411739026133</v>
      </c>
      <c r="AU225" s="72">
        <f t="shared" ca="1" si="176"/>
        <v>9.059659612918658E-3</v>
      </c>
      <c r="AV225" s="73">
        <f t="shared" ca="1" si="194"/>
        <v>1.0090596596129187</v>
      </c>
      <c r="AW225" s="74">
        <f ca="1">PRODUCT(AV$4:AV225)</f>
        <v>6.9125215924601449</v>
      </c>
      <c r="BO225" s="70">
        <f t="shared" si="187"/>
        <v>222</v>
      </c>
      <c r="BP225" s="171">
        <f t="shared" ca="1" si="188"/>
        <v>0.1143</v>
      </c>
      <c r="BQ225" s="172">
        <f t="shared" ca="1" si="177"/>
        <v>9.059659612918658E-3</v>
      </c>
      <c r="BR225" s="172">
        <f t="shared" ca="1" si="190"/>
        <v>0.14466500923349804</v>
      </c>
    </row>
    <row r="226" spans="5:70">
      <c r="E226">
        <f t="shared" si="178"/>
        <v>223</v>
      </c>
      <c r="F226" s="64">
        <f t="shared" si="179"/>
        <v>58.500000000000526</v>
      </c>
      <c r="G226" s="55">
        <f t="shared" si="165"/>
        <v>1.2934114689312493E-3</v>
      </c>
      <c r="H226" s="78">
        <f t="shared" si="189"/>
        <v>0.87289099466502829</v>
      </c>
      <c r="I226" s="79">
        <f t="shared" ca="1" si="166"/>
        <v>486375.77553534816</v>
      </c>
      <c r="J226" s="79">
        <f t="shared" ca="1" si="167"/>
        <v>4406.3989703195848</v>
      </c>
      <c r="K226" s="80">
        <f t="shared" ca="1" si="168"/>
        <v>-17.457819893300567</v>
      </c>
      <c r="L226" s="80">
        <f t="shared" ca="1" si="169"/>
        <v>-202.65657313972841</v>
      </c>
      <c r="M226" s="80">
        <f t="shared" ca="1" si="170"/>
        <v>0</v>
      </c>
      <c r="N226" s="80">
        <f t="shared" ca="1" si="171"/>
        <v>0</v>
      </c>
      <c r="O226" s="81">
        <f t="shared" ca="1" si="158"/>
        <v>-1578.21875780286</v>
      </c>
      <c r="P226" s="79">
        <f t="shared" ca="1" si="159"/>
        <v>488983.84135483188</v>
      </c>
      <c r="Q226" s="35"/>
      <c r="R226">
        <f t="shared" ca="1" si="172"/>
        <v>223</v>
      </c>
      <c r="S226" s="78">
        <f t="shared" ca="1" si="180"/>
        <v>58.500000000000526</v>
      </c>
      <c r="T226" s="55">
        <f t="shared" ca="1" si="173"/>
        <v>1.2934114689312493E-3</v>
      </c>
      <c r="U226" s="78">
        <f t="shared" ca="1" si="181"/>
        <v>0.87266182110541757</v>
      </c>
      <c r="V226" s="79">
        <f t="shared" ca="1" si="182"/>
        <v>486341.43684026669</v>
      </c>
      <c r="W226" s="79">
        <f t="shared" ca="1" si="160"/>
        <v>4406.0878734305943</v>
      </c>
      <c r="X226" s="80">
        <f t="shared" ca="1" si="161"/>
        <v>-17.45323642210835</v>
      </c>
      <c r="Y226" s="80">
        <f t="shared" ca="1" si="174"/>
        <v>-202.64226535011113</v>
      </c>
      <c r="Z226" s="80">
        <f t="shared" ca="1" si="162"/>
        <v>0</v>
      </c>
      <c r="AA226" s="80">
        <f t="shared" ca="1" si="175"/>
        <v>0</v>
      </c>
      <c r="AB226" s="81">
        <f t="shared" ca="1" si="163"/>
        <v>-1578.21875780286</v>
      </c>
      <c r="AC226" s="79">
        <f t="shared" ca="1" si="164"/>
        <v>488949.21045412222</v>
      </c>
      <c r="AD226" s="35"/>
      <c r="AE226" s="55">
        <f t="shared" ca="1" si="183"/>
        <v>1.2934114689312493E-3</v>
      </c>
      <c r="AF226" s="78">
        <f t="shared" ca="1" si="184"/>
        <v>0.87266182110541757</v>
      </c>
      <c r="AG226" s="35"/>
      <c r="AH226" s="35"/>
      <c r="AR226" s="69">
        <f t="shared" si="191"/>
        <v>19</v>
      </c>
      <c r="AS226" s="70">
        <f t="shared" si="192"/>
        <v>223</v>
      </c>
      <c r="AT226" s="71">
        <f t="shared" ca="1" si="193"/>
        <v>0.14093561529795778</v>
      </c>
      <c r="AU226" s="72">
        <f t="shared" ca="1" si="176"/>
        <v>9.059659612918658E-3</v>
      </c>
      <c r="AV226" s="73">
        <f t="shared" ca="1" si="194"/>
        <v>1.0090596596129187</v>
      </c>
      <c r="AW226" s="74">
        <f ca="1">PRODUCT(AV$4:AV226)</f>
        <v>6.9751466851547841</v>
      </c>
      <c r="BO226" s="70">
        <f t="shared" si="187"/>
        <v>223</v>
      </c>
      <c r="BP226" s="171">
        <f t="shared" ca="1" si="188"/>
        <v>0.1143</v>
      </c>
      <c r="BQ226" s="172">
        <f t="shared" ca="1" si="177"/>
        <v>9.059659612918658E-3</v>
      </c>
      <c r="BR226" s="172">
        <f t="shared" ca="1" si="190"/>
        <v>0.14336616061828536</v>
      </c>
    </row>
    <row r="227" spans="5:70">
      <c r="E227">
        <f t="shared" si="178"/>
        <v>224</v>
      </c>
      <c r="F227" s="64">
        <f t="shared" si="179"/>
        <v>58.583333333333862</v>
      </c>
      <c r="G227" s="55">
        <f t="shared" si="165"/>
        <v>1.2934114689312493E-3</v>
      </c>
      <c r="H227" s="78">
        <f t="shared" si="189"/>
        <v>0.87176198744140176</v>
      </c>
      <c r="I227" s="79">
        <f t="shared" ca="1" si="166"/>
        <v>488351.38404630148</v>
      </c>
      <c r="J227" s="79">
        <f t="shared" ca="1" si="167"/>
        <v>4424.2973109572067</v>
      </c>
      <c r="K227" s="80">
        <f t="shared" ca="1" si="168"/>
        <v>-17.435239748828035</v>
      </c>
      <c r="L227" s="80">
        <f t="shared" ca="1" si="169"/>
        <v>-203.47974335262563</v>
      </c>
      <c r="M227" s="80">
        <f t="shared" ca="1" si="170"/>
        <v>0</v>
      </c>
      <c r="N227" s="80">
        <f t="shared" ca="1" si="171"/>
        <v>0</v>
      </c>
      <c r="O227" s="81">
        <f t="shared" ca="1" si="158"/>
        <v>-1576.1774715610354</v>
      </c>
      <c r="P227" s="79">
        <f t="shared" ca="1" si="159"/>
        <v>490978.58890259621</v>
      </c>
      <c r="Q227" s="35"/>
      <c r="R227">
        <f t="shared" ca="1" si="172"/>
        <v>224</v>
      </c>
      <c r="S227" s="78">
        <f t="shared" ca="1" si="180"/>
        <v>58.583333333333862</v>
      </c>
      <c r="T227" s="55">
        <f t="shared" ca="1" si="173"/>
        <v>1.2934114689312493E-3</v>
      </c>
      <c r="U227" s="78">
        <f t="shared" ca="1" si="181"/>
        <v>0.87153311029750136</v>
      </c>
      <c r="V227" s="79">
        <f t="shared" ca="1" si="182"/>
        <v>488316.79793759598</v>
      </c>
      <c r="W227" s="79">
        <f t="shared" ca="1" si="160"/>
        <v>4423.9839725849997</v>
      </c>
      <c r="X227" s="80">
        <f t="shared" ca="1" si="161"/>
        <v>-17.430662205950028</v>
      </c>
      <c r="Y227" s="80">
        <f t="shared" ca="1" si="174"/>
        <v>-203.46533247399833</v>
      </c>
      <c r="Z227" s="80">
        <f t="shared" ca="1" si="162"/>
        <v>0</v>
      </c>
      <c r="AA227" s="80">
        <f t="shared" ca="1" si="175"/>
        <v>0</v>
      </c>
      <c r="AB227" s="81">
        <f t="shared" ca="1" si="163"/>
        <v>-1576.1774715610354</v>
      </c>
      <c r="AC227" s="79">
        <f t="shared" ca="1" si="164"/>
        <v>490943.70844394004</v>
      </c>
      <c r="AD227" s="35"/>
      <c r="AE227" s="55">
        <f t="shared" ca="1" si="183"/>
        <v>1.2934114689312493E-3</v>
      </c>
      <c r="AF227" s="78">
        <f t="shared" ca="1" si="184"/>
        <v>0.87153311029750136</v>
      </c>
      <c r="AG227" s="35"/>
      <c r="AH227" s="35"/>
      <c r="AR227" s="69">
        <f t="shared" si="191"/>
        <v>19</v>
      </c>
      <c r="AS227" s="70">
        <f t="shared" si="192"/>
        <v>224</v>
      </c>
      <c r="AT227" s="71">
        <f t="shared" ca="1" si="193"/>
        <v>0.13965878659602105</v>
      </c>
      <c r="AU227" s="72">
        <f t="shared" ca="1" si="176"/>
        <v>9.059659612918658E-3</v>
      </c>
      <c r="AV227" s="73">
        <f t="shared" ca="1" si="194"/>
        <v>1.0090596596129187</v>
      </c>
      <c r="AW227" s="74">
        <f ca="1">PRODUCT(AV$4:AV227)</f>
        <v>7.0383391398724644</v>
      </c>
      <c r="BO227" s="70">
        <f t="shared" si="187"/>
        <v>224</v>
      </c>
      <c r="BP227" s="171">
        <f t="shared" ca="1" si="188"/>
        <v>0.1143</v>
      </c>
      <c r="BQ227" s="172">
        <f t="shared" ca="1" si="177"/>
        <v>9.059659612918658E-3</v>
      </c>
      <c r="BR227" s="172">
        <f t="shared" ca="1" si="190"/>
        <v>0.14207897348040005</v>
      </c>
    </row>
    <row r="228" spans="5:70">
      <c r="E228">
        <f t="shared" si="178"/>
        <v>225</v>
      </c>
      <c r="F228" s="64">
        <f t="shared" si="179"/>
        <v>58.666666666667197</v>
      </c>
      <c r="G228" s="55">
        <f t="shared" si="165"/>
        <v>1.2934114689312493E-3</v>
      </c>
      <c r="H228" s="78">
        <f t="shared" si="189"/>
        <v>0.87063444048866678</v>
      </c>
      <c r="I228" s="79">
        <f t="shared" ca="1" si="166"/>
        <v>490343.55156470992</v>
      </c>
      <c r="J228" s="79">
        <f t="shared" ca="1" si="167"/>
        <v>4442.3456705659</v>
      </c>
      <c r="K228" s="80">
        <f t="shared" ca="1" si="168"/>
        <v>-17.412688809773336</v>
      </c>
      <c r="L228" s="80">
        <f t="shared" ca="1" si="169"/>
        <v>-204.30981315196249</v>
      </c>
      <c r="M228" s="80">
        <f t="shared" ca="1" si="170"/>
        <v>0</v>
      </c>
      <c r="N228" s="80">
        <f t="shared" ca="1" si="171"/>
        <v>0</v>
      </c>
      <c r="O228" s="81">
        <f t="shared" ca="1" si="158"/>
        <v>-1574.1388255422473</v>
      </c>
      <c r="P228" s="79">
        <f t="shared" ca="1" si="159"/>
        <v>492990.03590777185</v>
      </c>
      <c r="Q228" s="35"/>
      <c r="R228">
        <f t="shared" ca="1" si="172"/>
        <v>225</v>
      </c>
      <c r="S228" s="78">
        <f t="shared" ca="1" si="180"/>
        <v>58.666666666667197</v>
      </c>
      <c r="T228" s="55">
        <f t="shared" ca="1" si="173"/>
        <v>1.2934114689312493E-3</v>
      </c>
      <c r="U228" s="78">
        <f t="shared" ca="1" si="181"/>
        <v>0.87040585937708925</v>
      </c>
      <c r="V228" s="79">
        <f t="shared" ca="1" si="182"/>
        <v>490308.71622083901</v>
      </c>
      <c r="W228" s="79">
        <f t="shared" ca="1" si="160"/>
        <v>4442.0300742079307</v>
      </c>
      <c r="X228" s="80">
        <f t="shared" ca="1" si="161"/>
        <v>-17.408117187541784</v>
      </c>
      <c r="Y228" s="80">
        <f t="shared" ca="1" si="174"/>
        <v>-204.29529842534959</v>
      </c>
      <c r="Z228" s="80">
        <f t="shared" ca="1" si="162"/>
        <v>0</v>
      </c>
      <c r="AA228" s="80">
        <f t="shared" ca="1" si="175"/>
        <v>0</v>
      </c>
      <c r="AB228" s="81">
        <f t="shared" ca="1" si="163"/>
        <v>-1574.1388255422473</v>
      </c>
      <c r="AC228" s="79">
        <f t="shared" ca="1" si="164"/>
        <v>492954.90405389178</v>
      </c>
      <c r="AD228" s="35"/>
      <c r="AE228" s="55">
        <f t="shared" ca="1" si="183"/>
        <v>1.2934114689312493E-3</v>
      </c>
      <c r="AF228" s="78">
        <f t="shared" ca="1" si="184"/>
        <v>0.87040585937708925</v>
      </c>
      <c r="AG228" s="35"/>
      <c r="AH228" s="35"/>
      <c r="AR228" s="69">
        <f t="shared" si="191"/>
        <v>19</v>
      </c>
      <c r="AS228" s="70">
        <f t="shared" si="192"/>
        <v>225</v>
      </c>
      <c r="AT228" s="71">
        <f t="shared" ca="1" si="193"/>
        <v>0.13839352552750786</v>
      </c>
      <c r="AU228" s="72">
        <f t="shared" ca="1" si="176"/>
        <v>9.059659612918658E-3</v>
      </c>
      <c r="AV228" s="73">
        <f t="shared" ca="1" si="194"/>
        <v>1.0090596596129187</v>
      </c>
      <c r="AW228" s="74">
        <f ca="1">PRODUCT(AV$4:AV228)</f>
        <v>7.1021040967199918</v>
      </c>
      <c r="BO228" s="70">
        <f t="shared" si="187"/>
        <v>225</v>
      </c>
      <c r="BP228" s="171">
        <f t="shared" ca="1" si="188"/>
        <v>0.1143</v>
      </c>
      <c r="BQ228" s="172">
        <f t="shared" ca="1" si="177"/>
        <v>9.059659612918658E-3</v>
      </c>
      <c r="BR228" s="172">
        <f t="shared" ca="1" si="190"/>
        <v>0.14080334311937751</v>
      </c>
    </row>
    <row r="229" spans="5:70">
      <c r="E229">
        <f t="shared" si="178"/>
        <v>226</v>
      </c>
      <c r="F229" s="64">
        <f t="shared" si="179"/>
        <v>58.750000000000533</v>
      </c>
      <c r="G229" s="55">
        <f t="shared" si="165"/>
        <v>1.2934114689312493E-3</v>
      </c>
      <c r="H229" s="78">
        <f t="shared" si="189"/>
        <v>0.86950835191809217</v>
      </c>
      <c r="I229" s="79">
        <f t="shared" ca="1" si="166"/>
        <v>492352.39694125991</v>
      </c>
      <c r="J229" s="79">
        <f t="shared" ca="1" si="167"/>
        <v>4460.5451258924286</v>
      </c>
      <c r="K229" s="80">
        <f t="shared" ca="1" si="168"/>
        <v>-17.390167038361845</v>
      </c>
      <c r="L229" s="80">
        <f t="shared" ca="1" si="169"/>
        <v>-205.14683205885831</v>
      </c>
      <c r="M229" s="80">
        <f t="shared" ca="1" si="170"/>
        <v>0</v>
      </c>
      <c r="N229" s="80">
        <f t="shared" ca="1" si="171"/>
        <v>0</v>
      </c>
      <c r="O229" s="81">
        <f t="shared" ca="1" si="158"/>
        <v>-1572.1028163316007</v>
      </c>
      <c r="P229" s="79">
        <f t="shared" ca="1" si="159"/>
        <v>495018.30225172354</v>
      </c>
      <c r="Q229" s="35"/>
      <c r="R229">
        <f t="shared" ca="1" si="172"/>
        <v>226</v>
      </c>
      <c r="S229" s="78">
        <f t="shared" ca="1" si="180"/>
        <v>58.750000000000533</v>
      </c>
      <c r="T229" s="55">
        <f t="shared" ca="1" si="173"/>
        <v>1.2934114689312493E-3</v>
      </c>
      <c r="U229" s="78">
        <f t="shared" ca="1" si="181"/>
        <v>0.86928006645594591</v>
      </c>
      <c r="V229" s="79">
        <f t="shared" ca="1" si="182"/>
        <v>492317.31052732258</v>
      </c>
      <c r="W229" s="79">
        <f t="shared" ca="1" si="160"/>
        <v>4460.2272549251184</v>
      </c>
      <c r="X229" s="80">
        <f t="shared" ca="1" si="161"/>
        <v>-17.38560132911892</v>
      </c>
      <c r="Y229" s="80">
        <f t="shared" ca="1" si="174"/>
        <v>-205.13221271971776</v>
      </c>
      <c r="Z229" s="80">
        <f t="shared" ca="1" si="162"/>
        <v>0</v>
      </c>
      <c r="AA229" s="80">
        <f t="shared" ca="1" si="175"/>
        <v>0</v>
      </c>
      <c r="AB229" s="81">
        <f t="shared" ca="1" si="163"/>
        <v>-1572.1028163316007</v>
      </c>
      <c r="AC229" s="79">
        <f t="shared" ca="1" si="164"/>
        <v>494982.9171518673</v>
      </c>
      <c r="AD229" s="35"/>
      <c r="AE229" s="55">
        <f t="shared" ca="1" si="183"/>
        <v>1.2934114689312493E-3</v>
      </c>
      <c r="AF229" s="78">
        <f t="shared" ca="1" si="184"/>
        <v>0.86928006645594591</v>
      </c>
      <c r="AG229" s="35"/>
      <c r="AH229" s="35"/>
      <c r="AR229" s="69">
        <f t="shared" si="191"/>
        <v>19</v>
      </c>
      <c r="AS229" s="70">
        <f t="shared" si="192"/>
        <v>226</v>
      </c>
      <c r="AT229" s="71">
        <f t="shared" ca="1" si="193"/>
        <v>0.13713972729359686</v>
      </c>
      <c r="AU229" s="72">
        <f t="shared" ca="1" si="176"/>
        <v>9.059659612918658E-3</v>
      </c>
      <c r="AV229" s="73">
        <f t="shared" ca="1" si="194"/>
        <v>1.0090596596129187</v>
      </c>
      <c r="AW229" s="74">
        <f ca="1">PRODUCT(AV$4:AV229)</f>
        <v>7.1664467423717904</v>
      </c>
      <c r="BO229" s="70">
        <f t="shared" si="187"/>
        <v>226</v>
      </c>
      <c r="BP229" s="171">
        <f t="shared" ca="1" si="188"/>
        <v>0.1143</v>
      </c>
      <c r="BQ229" s="172">
        <f t="shared" ca="1" si="177"/>
        <v>9.059659612918658E-3</v>
      </c>
      <c r="BR229" s="172">
        <f t="shared" ca="1" si="190"/>
        <v>0.13953916577478731</v>
      </c>
    </row>
    <row r="230" spans="5:70">
      <c r="E230">
        <f t="shared" si="178"/>
        <v>227</v>
      </c>
      <c r="F230" s="64">
        <f t="shared" si="179"/>
        <v>58.833333333333869</v>
      </c>
      <c r="G230" s="55">
        <f t="shared" si="165"/>
        <v>1.2934114689312493E-3</v>
      </c>
      <c r="H230" s="78">
        <f t="shared" si="189"/>
        <v>0.8683837198433898</v>
      </c>
      <c r="I230" s="79">
        <f t="shared" ca="1" si="166"/>
        <v>494378.03990226029</v>
      </c>
      <c r="J230" s="79">
        <f t="shared" ca="1" si="167"/>
        <v>4478.8967616163964</v>
      </c>
      <c r="K230" s="80">
        <f t="shared" ca="1" si="168"/>
        <v>-17.367674396867795</v>
      </c>
      <c r="L230" s="80">
        <f t="shared" ca="1" si="169"/>
        <v>-205.99084995927512</v>
      </c>
      <c r="M230" s="80">
        <f t="shared" ca="1" si="170"/>
        <v>0</v>
      </c>
      <c r="N230" s="80">
        <f t="shared" ca="1" si="171"/>
        <v>0</v>
      </c>
      <c r="O230" s="81">
        <f t="shared" ca="1" si="158"/>
        <v>-1570.0694405186186</v>
      </c>
      <c r="P230" s="79">
        <f t="shared" ca="1" si="159"/>
        <v>497063.50869900198</v>
      </c>
      <c r="Q230" s="35"/>
      <c r="R230">
        <f t="shared" ca="1" si="172"/>
        <v>227</v>
      </c>
      <c r="S230" s="78">
        <f t="shared" ca="1" si="180"/>
        <v>58.833333333333869</v>
      </c>
      <c r="T230" s="55">
        <f t="shared" ca="1" si="173"/>
        <v>1.2934114689312493E-3</v>
      </c>
      <c r="U230" s="78">
        <f t="shared" ca="1" si="181"/>
        <v>0.86815572964827847</v>
      </c>
      <c r="V230" s="79">
        <f t="shared" ca="1" si="182"/>
        <v>494342.70056989801</v>
      </c>
      <c r="W230" s="79">
        <f t="shared" ca="1" si="160"/>
        <v>4478.5765992942461</v>
      </c>
      <c r="X230" s="80">
        <f t="shared" ca="1" si="161"/>
        <v>-17.363114592965569</v>
      </c>
      <c r="Y230" s="80">
        <f t="shared" ca="1" si="174"/>
        <v>-205.97612523745752</v>
      </c>
      <c r="Z230" s="80">
        <f t="shared" ca="1" si="162"/>
        <v>0</v>
      </c>
      <c r="AA230" s="80">
        <f t="shared" ca="1" si="175"/>
        <v>0</v>
      </c>
      <c r="AB230" s="81">
        <f t="shared" ca="1" si="163"/>
        <v>-1570.0694405186186</v>
      </c>
      <c r="AC230" s="79">
        <f t="shared" ca="1" si="164"/>
        <v>497027.8684888432</v>
      </c>
      <c r="AD230" s="35"/>
      <c r="AE230" s="55">
        <f t="shared" ca="1" si="183"/>
        <v>1.2934114689312493E-3</v>
      </c>
      <c r="AF230" s="78">
        <f t="shared" ca="1" si="184"/>
        <v>0.86815572964827847</v>
      </c>
      <c r="AG230" s="35"/>
      <c r="AH230" s="35"/>
      <c r="AR230" s="69">
        <f t="shared" si="191"/>
        <v>19</v>
      </c>
      <c r="AS230" s="70">
        <f t="shared" si="192"/>
        <v>227</v>
      </c>
      <c r="AT230" s="71">
        <f t="shared" ca="1" si="193"/>
        <v>0.13589728804490839</v>
      </c>
      <c r="AU230" s="72">
        <f t="shared" ca="1" si="176"/>
        <v>9.059659612918658E-3</v>
      </c>
      <c r="AV230" s="73">
        <f t="shared" ca="1" si="194"/>
        <v>1.0090596596129187</v>
      </c>
      <c r="AW230" s="74">
        <f ca="1">PRODUCT(AV$4:AV230)</f>
        <v>7.2313723104917882</v>
      </c>
      <c r="BO230" s="70">
        <f t="shared" si="187"/>
        <v>227</v>
      </c>
      <c r="BP230" s="171">
        <f t="shared" ca="1" si="188"/>
        <v>0.1143</v>
      </c>
      <c r="BQ230" s="172">
        <f t="shared" ca="1" si="177"/>
        <v>9.059659612918658E-3</v>
      </c>
      <c r="BR230" s="172">
        <f t="shared" ca="1" si="190"/>
        <v>0.1382863386177933</v>
      </c>
    </row>
    <row r="231" spans="5:70">
      <c r="E231">
        <f t="shared" si="178"/>
        <v>228</v>
      </c>
      <c r="F231" s="64">
        <f t="shared" si="179"/>
        <v>58.916666666667204</v>
      </c>
      <c r="G231" s="55">
        <f t="shared" si="165"/>
        <v>1.2934114689312493E-3</v>
      </c>
      <c r="H231" s="78">
        <f t="shared" si="189"/>
        <v>0.86726054238071115</v>
      </c>
      <c r="I231" s="79">
        <f t="shared" ca="1" si="166"/>
        <v>496420.60105606349</v>
      </c>
      <c r="J231" s="79">
        <f t="shared" ca="1" si="167"/>
        <v>4497.4016704084233</v>
      </c>
      <c r="K231" s="80">
        <f t="shared" ca="1" si="168"/>
        <v>-17.345210847614222</v>
      </c>
      <c r="L231" s="80">
        <f t="shared" ca="1" si="169"/>
        <v>-206.84191710669313</v>
      </c>
      <c r="M231" s="80">
        <f t="shared" ca="1" si="170"/>
        <v>0</v>
      </c>
      <c r="N231" s="80">
        <f t="shared" ca="1" si="171"/>
        <v>0</v>
      </c>
      <c r="O231" s="81">
        <f t="shared" ca="1" si="158"/>
        <v>-1568.0386946972333</v>
      </c>
      <c r="P231" s="79">
        <f t="shared" ca="1" si="159"/>
        <v>499125.77690382034</v>
      </c>
      <c r="Q231" s="35"/>
      <c r="R231">
        <f t="shared" ca="1" si="172"/>
        <v>228</v>
      </c>
      <c r="S231" s="78">
        <f t="shared" ca="1" si="180"/>
        <v>58.916666666667204</v>
      </c>
      <c r="T231" s="55">
        <f t="shared" ca="1" si="173"/>
        <v>1.2934114689312493E-3</v>
      </c>
      <c r="U231" s="78">
        <f t="shared" ca="1" si="181"/>
        <v>0.86703284707073303</v>
      </c>
      <c r="V231" s="79">
        <f t="shared" ca="1" si="182"/>
        <v>496385.00694336131</v>
      </c>
      <c r="W231" s="79">
        <f t="shared" ca="1" si="160"/>
        <v>4497.0791998631184</v>
      </c>
      <c r="X231" s="80">
        <f t="shared" ca="1" si="161"/>
        <v>-17.340656941414661</v>
      </c>
      <c r="Y231" s="80">
        <f t="shared" ca="1" si="174"/>
        <v>-206.82708622640055</v>
      </c>
      <c r="Z231" s="80">
        <f t="shared" ca="1" si="162"/>
        <v>0</v>
      </c>
      <c r="AA231" s="80">
        <f t="shared" ca="1" si="175"/>
        <v>0</v>
      </c>
      <c r="AB231" s="81">
        <f t="shared" ca="1" si="163"/>
        <v>-1568.0386946972333</v>
      </c>
      <c r="AC231" s="79">
        <f t="shared" ca="1" si="164"/>
        <v>499089.8797053594</v>
      </c>
      <c r="AD231" s="35"/>
      <c r="AE231" s="55">
        <f t="shared" ca="1" si="183"/>
        <v>1.2934114689312493E-3</v>
      </c>
      <c r="AF231" s="78">
        <f t="shared" ca="1" si="184"/>
        <v>0.86703284707073303</v>
      </c>
      <c r="AG231" s="35"/>
      <c r="AH231" s="35"/>
      <c r="AR231" s="69">
        <f t="shared" si="191"/>
        <v>19</v>
      </c>
      <c r="AS231" s="70">
        <f t="shared" si="192"/>
        <v>228</v>
      </c>
      <c r="AT231" s="71">
        <f t="shared" ca="1" si="193"/>
        <v>0.13466610487290276</v>
      </c>
      <c r="AU231" s="72">
        <f t="shared" ca="1" si="176"/>
        <v>9.059659612918658E-3</v>
      </c>
      <c r="AV231" s="73">
        <f t="shared" ca="1" si="194"/>
        <v>1.0090596596129187</v>
      </c>
      <c r="AW231" s="74">
        <f ca="1">PRODUCT(AV$4:AV231)</f>
        <v>7.296886082159129</v>
      </c>
      <c r="BO231" s="70">
        <f t="shared" si="187"/>
        <v>228</v>
      </c>
      <c r="BP231" s="171">
        <f t="shared" ca="1" si="188"/>
        <v>0.1143</v>
      </c>
      <c r="BQ231" s="172">
        <f t="shared" ca="1" si="177"/>
        <v>9.059659612918658E-3</v>
      </c>
      <c r="BR231" s="172">
        <f t="shared" ca="1" si="190"/>
        <v>0.1370447597427894</v>
      </c>
    </row>
    <row r="232" spans="5:70">
      <c r="E232">
        <f t="shared" si="178"/>
        <v>229</v>
      </c>
      <c r="F232" s="64">
        <f t="shared" si="179"/>
        <v>59.00000000000054</v>
      </c>
      <c r="G232" s="55">
        <f t="shared" si="165"/>
        <v>1.2934114689312493E-3</v>
      </c>
      <c r="H232" s="78">
        <f t="shared" si="189"/>
        <v>0.86613881764864442</v>
      </c>
      <c r="I232" s="79">
        <f t="shared" ca="1" si="166"/>
        <v>498480.20189953374</v>
      </c>
      <c r="J232" s="79">
        <f t="shared" ca="1" si="167"/>
        <v>4516.0609529887442</v>
      </c>
      <c r="K232" s="80">
        <f t="shared" ca="1" si="168"/>
        <v>-17.322776352972888</v>
      </c>
      <c r="L232" s="80">
        <f t="shared" ca="1" si="169"/>
        <v>-207.70008412480573</v>
      </c>
      <c r="M232" s="80">
        <f t="shared" ca="1" si="170"/>
        <v>-3738.601514246503</v>
      </c>
      <c r="N232" s="80">
        <f t="shared" ca="1" si="171"/>
        <v>0</v>
      </c>
      <c r="O232" s="81">
        <f t="shared" ca="1" si="158"/>
        <v>-1566.0105754657836</v>
      </c>
      <c r="P232" s="79">
        <f t="shared" ca="1" si="159"/>
        <v>497466.6279023324</v>
      </c>
      <c r="Q232" s="35"/>
      <c r="R232">
        <f t="shared" ca="1" si="172"/>
        <v>229</v>
      </c>
      <c r="S232" s="78">
        <f t="shared" ca="1" si="180"/>
        <v>59.00000000000054</v>
      </c>
      <c r="T232" s="55">
        <f t="shared" ca="1" si="173"/>
        <v>1.2934114689312493E-3</v>
      </c>
      <c r="U232" s="78">
        <f t="shared" ca="1" si="181"/>
        <v>0.86591141684239159</v>
      </c>
      <c r="V232" s="79">
        <f t="shared" ca="1" si="182"/>
        <v>498444.35113092099</v>
      </c>
      <c r="W232" s="79">
        <f t="shared" ca="1" si="160"/>
        <v>4515.7361572282516</v>
      </c>
      <c r="X232" s="80">
        <f t="shared" ca="1" si="161"/>
        <v>-17.318228336847831</v>
      </c>
      <c r="Y232" s="80">
        <f t="shared" ca="1" si="174"/>
        <v>-207.68514630455041</v>
      </c>
      <c r="Z232" s="80">
        <f t="shared" ca="1" si="162"/>
        <v>-3738.3326334819071</v>
      </c>
      <c r="AA232" s="80">
        <f t="shared" ca="1" si="175"/>
        <v>0</v>
      </c>
      <c r="AB232" s="81">
        <f t="shared" ca="1" si="163"/>
        <v>-1566.0105754657836</v>
      </c>
      <c r="AC232" s="79">
        <f t="shared" ca="1" si="164"/>
        <v>497430.74070456013</v>
      </c>
      <c r="AD232" s="35"/>
      <c r="AE232" s="55">
        <f t="shared" ca="1" si="183"/>
        <v>1.2934114689312493E-3</v>
      </c>
      <c r="AF232" s="78">
        <f t="shared" ca="1" si="184"/>
        <v>0.86591141684239159</v>
      </c>
      <c r="AG232" s="35"/>
      <c r="AH232" s="35"/>
      <c r="AR232" s="69">
        <f t="shared" si="191"/>
        <v>20</v>
      </c>
      <c r="AS232" s="70">
        <f t="shared" si="192"/>
        <v>229</v>
      </c>
      <c r="AT232" s="71">
        <f t="shared" ca="1" si="193"/>
        <v>0.13344607580135665</v>
      </c>
      <c r="AU232" s="72">
        <f t="shared" ca="1" si="176"/>
        <v>9.059659612918658E-3</v>
      </c>
      <c r="AV232" s="73">
        <f t="shared" ca="1" si="194"/>
        <v>1.0090596596129187</v>
      </c>
      <c r="AW232" s="74">
        <f ca="1">PRODUCT(AV$4:AV232)</f>
        <v>7.3629933862977346</v>
      </c>
      <c r="BO232" s="70">
        <f t="shared" si="187"/>
        <v>229</v>
      </c>
      <c r="BP232" s="171">
        <f t="shared" ca="1" si="188"/>
        <v>0.1143</v>
      </c>
      <c r="BQ232" s="172">
        <f t="shared" ca="1" si="177"/>
        <v>9.059659612918658E-3</v>
      </c>
      <c r="BR232" s="172">
        <f t="shared" ca="1" si="190"/>
        <v>0.13581432815911063</v>
      </c>
    </row>
    <row r="233" spans="5:70">
      <c r="E233">
        <f t="shared" si="178"/>
        <v>230</v>
      </c>
      <c r="F233" s="64">
        <f t="shared" si="179"/>
        <v>59.083333333333876</v>
      </c>
      <c r="G233" s="55">
        <f t="shared" si="165"/>
        <v>1.2934114689312493E-3</v>
      </c>
      <c r="H233" s="78">
        <f t="shared" si="189"/>
        <v>0.86501854376821108</v>
      </c>
      <c r="I233" s="79">
        <f t="shared" ca="1" si="166"/>
        <v>496823.19886039296</v>
      </c>
      <c r="J233" s="79">
        <f t="shared" ca="1" si="167"/>
        <v>4501.0490694765567</v>
      </c>
      <c r="K233" s="80">
        <f t="shared" ca="1" si="168"/>
        <v>-17.300370875364223</v>
      </c>
      <c r="L233" s="80">
        <f t="shared" ca="1" si="169"/>
        <v>-207.00966619183041</v>
      </c>
      <c r="M233" s="80">
        <f t="shared" ca="1" si="170"/>
        <v>0</v>
      </c>
      <c r="N233" s="80">
        <f t="shared" ca="1" si="171"/>
        <v>0</v>
      </c>
      <c r="O233" s="81">
        <f t="shared" ca="1" si="158"/>
        <v>-1563.9850794270087</v>
      </c>
      <c r="P233" s="79">
        <f t="shared" ca="1" si="159"/>
        <v>499535.95281337533</v>
      </c>
      <c r="Q233" s="35"/>
      <c r="R233">
        <f t="shared" ca="1" si="172"/>
        <v>230</v>
      </c>
      <c r="S233" s="78">
        <f t="shared" ca="1" si="180"/>
        <v>59.083333333333876</v>
      </c>
      <c r="T233" s="55">
        <f t="shared" ca="1" si="173"/>
        <v>1.2934114689312493E-3</v>
      </c>
      <c r="U233" s="78">
        <f t="shared" ca="1" si="181"/>
        <v>0.86479143708476913</v>
      </c>
      <c r="V233" s="79">
        <f t="shared" ca="1" si="182"/>
        <v>496787.35807953391</v>
      </c>
      <c r="W233" s="79">
        <f t="shared" ca="1" si="160"/>
        <v>4500.7243642017129</v>
      </c>
      <c r="X233" s="80">
        <f t="shared" ca="1" si="161"/>
        <v>-17.295828741695381</v>
      </c>
      <c r="Y233" s="80">
        <f t="shared" ca="1" si="174"/>
        <v>-206.99473253313914</v>
      </c>
      <c r="Z233" s="80">
        <f t="shared" ca="1" si="162"/>
        <v>0</v>
      </c>
      <c r="AA233" s="80">
        <f t="shared" ca="1" si="175"/>
        <v>0</v>
      </c>
      <c r="AB233" s="81">
        <f t="shared" ca="1" si="163"/>
        <v>-1563.9850794270087</v>
      </c>
      <c r="AC233" s="79">
        <f t="shared" ca="1" si="164"/>
        <v>499499.8068030338</v>
      </c>
      <c r="AD233" s="35"/>
      <c r="AE233" s="55">
        <f t="shared" ca="1" si="183"/>
        <v>1.2934114689312493E-3</v>
      </c>
      <c r="AF233" s="78">
        <f t="shared" ca="1" si="184"/>
        <v>0.86479143708476913</v>
      </c>
      <c r="AG233" s="35"/>
      <c r="AH233" s="35"/>
      <c r="AR233" s="69">
        <f t="shared" si="191"/>
        <v>20</v>
      </c>
      <c r="AS233" s="70">
        <f t="shared" si="192"/>
        <v>230</v>
      </c>
      <c r="AT233" s="71">
        <f t="shared" ca="1" si="193"/>
        <v>0.13223709977791662</v>
      </c>
      <c r="AU233" s="72">
        <f t="shared" ca="1" si="176"/>
        <v>9.059659612918658E-3</v>
      </c>
      <c r="AV233" s="73">
        <f t="shared" ca="1" si="194"/>
        <v>1.0090596596129187</v>
      </c>
      <c r="AW233" s="74">
        <f ca="1">PRODUCT(AV$4:AV233)</f>
        <v>7.429699600109763</v>
      </c>
      <c r="BO233" s="70">
        <f t="shared" si="187"/>
        <v>230</v>
      </c>
      <c r="BP233" s="171">
        <f t="shared" ca="1" si="188"/>
        <v>0.1143</v>
      </c>
      <c r="BQ233" s="172">
        <f t="shared" ca="1" si="177"/>
        <v>9.059659612918658E-3</v>
      </c>
      <c r="BR233" s="172">
        <f t="shared" ca="1" si="190"/>
        <v>0.13459494378281836</v>
      </c>
    </row>
    <row r="234" spans="5:70">
      <c r="E234">
        <f t="shared" si="178"/>
        <v>231</v>
      </c>
      <c r="F234" s="64">
        <f t="shared" si="179"/>
        <v>59.166666666667211</v>
      </c>
      <c r="G234" s="55">
        <f t="shared" si="165"/>
        <v>1.2934114689312493E-3</v>
      </c>
      <c r="H234" s="78">
        <f t="shared" si="189"/>
        <v>0.8638997188628631</v>
      </c>
      <c r="I234" s="79">
        <f t="shared" ca="1" si="166"/>
        <v>498889.84728286299</v>
      </c>
      <c r="J234" s="79">
        <f t="shared" ca="1" si="167"/>
        <v>4519.7722007237107</v>
      </c>
      <c r="K234" s="80">
        <f t="shared" ca="1" si="168"/>
        <v>-17.277994377257262</v>
      </c>
      <c r="L234" s="80">
        <f t="shared" ca="1" si="169"/>
        <v>-207.87076970119293</v>
      </c>
      <c r="M234" s="80">
        <f t="shared" ca="1" si="170"/>
        <v>0</v>
      </c>
      <c r="N234" s="80">
        <f t="shared" ca="1" si="171"/>
        <v>0</v>
      </c>
      <c r="O234" s="81">
        <f t="shared" ca="1" si="158"/>
        <v>-1561.9622031880406</v>
      </c>
      <c r="P234" s="79">
        <f t="shared" ca="1" si="159"/>
        <v>501622.5085163202</v>
      </c>
      <c r="Q234" s="35"/>
      <c r="R234">
        <f t="shared" ca="1" si="172"/>
        <v>231</v>
      </c>
      <c r="S234" s="78">
        <f t="shared" ca="1" si="180"/>
        <v>59.166666666667211</v>
      </c>
      <c r="T234" s="55">
        <f t="shared" ca="1" si="173"/>
        <v>1.2934114689312493E-3</v>
      </c>
      <c r="U234" s="78">
        <f t="shared" ca="1" si="181"/>
        <v>0.86367290592181012</v>
      </c>
      <c r="V234" s="79">
        <f t="shared" ca="1" si="182"/>
        <v>498853.74802418583</v>
      </c>
      <c r="W234" s="79">
        <f t="shared" ca="1" si="160"/>
        <v>4519.4451537278173</v>
      </c>
      <c r="X234" s="80">
        <f t="shared" ca="1" si="161"/>
        <v>-17.273458118436203</v>
      </c>
      <c r="Y234" s="80">
        <f t="shared" ca="1" si="174"/>
        <v>-207.85572834341079</v>
      </c>
      <c r="Z234" s="80">
        <f t="shared" ca="1" si="162"/>
        <v>0</v>
      </c>
      <c r="AA234" s="80">
        <f t="shared" ca="1" si="175"/>
        <v>0</v>
      </c>
      <c r="AB234" s="81">
        <f t="shared" ca="1" si="163"/>
        <v>-1561.9622031880406</v>
      </c>
      <c r="AC234" s="79">
        <f t="shared" ca="1" si="164"/>
        <v>501586.10178826377</v>
      </c>
      <c r="AD234" s="35"/>
      <c r="AE234" s="55">
        <f t="shared" ca="1" si="183"/>
        <v>1.2934114689312493E-3</v>
      </c>
      <c r="AF234" s="78">
        <f t="shared" ca="1" si="184"/>
        <v>0.86367290592181012</v>
      </c>
      <c r="AG234" s="35"/>
      <c r="AH234" s="35"/>
      <c r="AR234" s="69">
        <f t="shared" si="191"/>
        <v>20</v>
      </c>
      <c r="AS234" s="70">
        <f t="shared" si="192"/>
        <v>231</v>
      </c>
      <c r="AT234" s="71">
        <f t="shared" ca="1" si="193"/>
        <v>0.13103907666572914</v>
      </c>
      <c r="AU234" s="72">
        <f t="shared" ca="1" si="176"/>
        <v>9.059659612918658E-3</v>
      </c>
      <c r="AV234" s="73">
        <f t="shared" ca="1" si="194"/>
        <v>1.0090596596129187</v>
      </c>
      <c r="AW234" s="74">
        <f ca="1">PRODUCT(AV$4:AV234)</f>
        <v>7.4970101495129953</v>
      </c>
      <c r="BO234" s="70">
        <f t="shared" si="187"/>
        <v>231</v>
      </c>
      <c r="BP234" s="171">
        <f t="shared" ca="1" si="188"/>
        <v>0.1143</v>
      </c>
      <c r="BQ234" s="172">
        <f t="shared" ca="1" si="177"/>
        <v>9.059659612918658E-3</v>
      </c>
      <c r="BR234" s="172">
        <f t="shared" ca="1" si="190"/>
        <v>0.13338650742855956</v>
      </c>
    </row>
    <row r="235" spans="5:70">
      <c r="E235">
        <f t="shared" si="178"/>
        <v>232</v>
      </c>
      <c r="F235" s="64">
        <f t="shared" si="179"/>
        <v>59.250000000000547</v>
      </c>
      <c r="G235" s="55">
        <f t="shared" si="165"/>
        <v>1.2934114689312493E-3</v>
      </c>
      <c r="H235" s="78">
        <f t="shared" si="189"/>
        <v>0.8627823410584794</v>
      </c>
      <c r="I235" s="79">
        <f t="shared" ca="1" si="166"/>
        <v>500973.70421073114</v>
      </c>
      <c r="J235" s="79">
        <f t="shared" ca="1" si="167"/>
        <v>4538.6512351722185</v>
      </c>
      <c r="K235" s="80">
        <f t="shared" ca="1" si="168"/>
        <v>-17.255646821169588</v>
      </c>
      <c r="L235" s="80">
        <f t="shared" ca="1" si="169"/>
        <v>-208.73904342113798</v>
      </c>
      <c r="M235" s="80">
        <f t="shared" ca="1" si="170"/>
        <v>0</v>
      </c>
      <c r="N235" s="80">
        <f t="shared" ca="1" si="171"/>
        <v>0</v>
      </c>
      <c r="O235" s="81">
        <f t="shared" ca="1" si="158"/>
        <v>-1559.9419433603998</v>
      </c>
      <c r="P235" s="79">
        <f t="shared" ca="1" si="159"/>
        <v>503726.41881230072</v>
      </c>
      <c r="Q235" s="35"/>
      <c r="R235">
        <f t="shared" ca="1" si="172"/>
        <v>232</v>
      </c>
      <c r="S235" s="78">
        <f t="shared" ca="1" si="180"/>
        <v>59.250000000000547</v>
      </c>
      <c r="T235" s="55">
        <f t="shared" ca="1" si="173"/>
        <v>1.2934114689312493E-3</v>
      </c>
      <c r="U235" s="78">
        <f t="shared" ca="1" si="181"/>
        <v>0.86255582147988563</v>
      </c>
      <c r="V235" s="79">
        <f t="shared" ca="1" si="182"/>
        <v>500937.34457155433</v>
      </c>
      <c r="W235" s="79">
        <f t="shared" ca="1" si="160"/>
        <v>4538.321829217628</v>
      </c>
      <c r="X235" s="80">
        <f t="shared" ca="1" si="161"/>
        <v>-17.251116429597712</v>
      </c>
      <c r="Y235" s="80">
        <f t="shared" ca="1" si="174"/>
        <v>-208.723893571481</v>
      </c>
      <c r="Z235" s="80">
        <f t="shared" ca="1" si="162"/>
        <v>0</v>
      </c>
      <c r="AA235" s="80">
        <f t="shared" ca="1" si="175"/>
        <v>0</v>
      </c>
      <c r="AB235" s="81">
        <f t="shared" ca="1" si="163"/>
        <v>-1559.9419433603998</v>
      </c>
      <c r="AC235" s="79">
        <f t="shared" ca="1" si="164"/>
        <v>503689.74944741052</v>
      </c>
      <c r="AD235" s="35"/>
      <c r="AE235" s="55">
        <f t="shared" ca="1" si="183"/>
        <v>1.2934114689312493E-3</v>
      </c>
      <c r="AF235" s="78">
        <f t="shared" ca="1" si="184"/>
        <v>0.86255582147988563</v>
      </c>
      <c r="AG235" s="35"/>
      <c r="AH235" s="35"/>
      <c r="AR235" s="69">
        <f t="shared" si="191"/>
        <v>20</v>
      </c>
      <c r="AS235" s="70">
        <f t="shared" si="192"/>
        <v>232</v>
      </c>
      <c r="AT235" s="71">
        <f t="shared" ca="1" si="193"/>
        <v>0.12985190723514647</v>
      </c>
      <c r="AU235" s="72">
        <f t="shared" ca="1" si="176"/>
        <v>9.059659612918658E-3</v>
      </c>
      <c r="AV235" s="73">
        <f t="shared" ca="1" si="194"/>
        <v>1.0090596596129187</v>
      </c>
      <c r="AW235" s="74">
        <f ca="1">PRODUCT(AV$4:AV235)</f>
        <v>7.5649305095821795</v>
      </c>
      <c r="BO235" s="70">
        <f t="shared" si="187"/>
        <v>232</v>
      </c>
      <c r="BP235" s="171">
        <f t="shared" ca="1" si="188"/>
        <v>0.1143</v>
      </c>
      <c r="BQ235" s="172">
        <f t="shared" ca="1" si="177"/>
        <v>9.059659612918658E-3</v>
      </c>
      <c r="BR235" s="172">
        <f t="shared" ca="1" si="190"/>
        <v>0.13218892080149891</v>
      </c>
    </row>
    <row r="236" spans="5:70">
      <c r="E236">
        <f t="shared" si="178"/>
        <v>233</v>
      </c>
      <c r="F236" s="64">
        <f t="shared" si="179"/>
        <v>59.333333333333883</v>
      </c>
      <c r="G236" s="55">
        <f t="shared" si="165"/>
        <v>1.2934114689312493E-3</v>
      </c>
      <c r="H236" s="78">
        <f t="shared" si="189"/>
        <v>0.86166640848336296</v>
      </c>
      <c r="I236" s="79">
        <f t="shared" ca="1" si="166"/>
        <v>503074.89328500524</v>
      </c>
      <c r="J236" s="79">
        <f t="shared" ca="1" si="167"/>
        <v>4557.6872929675255</v>
      </c>
      <c r="K236" s="80">
        <f t="shared" ca="1" si="168"/>
        <v>-17.23332816966726</v>
      </c>
      <c r="L236" s="80">
        <f t="shared" ca="1" si="169"/>
        <v>-209.61453886875219</v>
      </c>
      <c r="M236" s="80">
        <f t="shared" ca="1" si="170"/>
        <v>0</v>
      </c>
      <c r="N236" s="80">
        <f t="shared" ca="1" si="171"/>
        <v>0</v>
      </c>
      <c r="O236" s="81">
        <f t="shared" ca="1" si="158"/>
        <v>-1557.9242965599906</v>
      </c>
      <c r="P236" s="79">
        <f t="shared" ca="1" si="159"/>
        <v>505847.8084143743</v>
      </c>
      <c r="Q236" s="35"/>
      <c r="R236">
        <f t="shared" ca="1" si="172"/>
        <v>233</v>
      </c>
      <c r="S236" s="78">
        <f t="shared" ca="1" si="180"/>
        <v>59.333333333333883</v>
      </c>
      <c r="T236" s="55">
        <f t="shared" ca="1" si="173"/>
        <v>1.2934114689312493E-3</v>
      </c>
      <c r="U236" s="78">
        <f t="shared" ca="1" si="181"/>
        <v>0.86144018188779015</v>
      </c>
      <c r="V236" s="79">
        <f t="shared" ca="1" si="182"/>
        <v>503038.27134869213</v>
      </c>
      <c r="W236" s="79">
        <f t="shared" ca="1" si="160"/>
        <v>4557.3555106901631</v>
      </c>
      <c r="X236" s="80">
        <f t="shared" ca="1" si="161"/>
        <v>-17.228803637755803</v>
      </c>
      <c r="Y236" s="80">
        <f t="shared" ca="1" si="174"/>
        <v>-209.59927972862172</v>
      </c>
      <c r="Z236" s="80">
        <f t="shared" ca="1" si="162"/>
        <v>0</v>
      </c>
      <c r="AA236" s="80">
        <f t="shared" ca="1" si="175"/>
        <v>0</v>
      </c>
      <c r="AB236" s="81">
        <f t="shared" ca="1" si="163"/>
        <v>-1557.9242965599906</v>
      </c>
      <c r="AC236" s="79">
        <f t="shared" ca="1" si="164"/>
        <v>505810.87447945599</v>
      </c>
      <c r="AD236" s="35"/>
      <c r="AE236" s="55">
        <f t="shared" ca="1" si="183"/>
        <v>1.2934114689312493E-3</v>
      </c>
      <c r="AF236" s="78">
        <f t="shared" ca="1" si="184"/>
        <v>0.86144018188779015</v>
      </c>
      <c r="AG236" s="35"/>
      <c r="AH236" s="35"/>
      <c r="AR236" s="69">
        <f t="shared" si="191"/>
        <v>20</v>
      </c>
      <c r="AS236" s="70">
        <f t="shared" si="192"/>
        <v>233</v>
      </c>
      <c r="AT236" s="71">
        <f t="shared" ca="1" si="193"/>
        <v>0.12867549315550775</v>
      </c>
      <c r="AU236" s="72">
        <f t="shared" ca="1" si="176"/>
        <v>9.059659612918658E-3</v>
      </c>
      <c r="AV236" s="73">
        <f t="shared" ca="1" si="194"/>
        <v>1.0090596596129187</v>
      </c>
      <c r="AW236" s="74">
        <f ca="1">PRODUCT(AV$4:AV236)</f>
        <v>7.6334662049943773</v>
      </c>
      <c r="BO236" s="70">
        <f t="shared" si="187"/>
        <v>233</v>
      </c>
      <c r="BP236" s="171">
        <f t="shared" ca="1" si="188"/>
        <v>0.1143</v>
      </c>
      <c r="BQ236" s="172">
        <f t="shared" ca="1" si="177"/>
        <v>9.059659612918658E-3</v>
      </c>
      <c r="BR236" s="172">
        <f t="shared" ca="1" si="190"/>
        <v>0.13100208648932352</v>
      </c>
    </row>
    <row r="237" spans="5:70">
      <c r="E237">
        <f t="shared" si="178"/>
        <v>234</v>
      </c>
      <c r="F237" s="64">
        <f t="shared" si="179"/>
        <v>59.416666666667219</v>
      </c>
      <c r="G237" s="55">
        <f t="shared" si="165"/>
        <v>1.2934114689312493E-3</v>
      </c>
      <c r="H237" s="78">
        <f t="shared" si="189"/>
        <v>0.86055191926823782</v>
      </c>
      <c r="I237" s="79">
        <f t="shared" ca="1" si="166"/>
        <v>505193.53905743739</v>
      </c>
      <c r="J237" s="79">
        <f t="shared" ca="1" si="167"/>
        <v>4576.8815025061103</v>
      </c>
      <c r="K237" s="80">
        <f t="shared" ca="1" si="168"/>
        <v>-17.211038385364755</v>
      </c>
      <c r="L237" s="80">
        <f t="shared" ca="1" si="169"/>
        <v>-210.49730794059892</v>
      </c>
      <c r="M237" s="80">
        <f t="shared" ca="1" si="170"/>
        <v>0</v>
      </c>
      <c r="N237" s="80">
        <f t="shared" ca="1" si="171"/>
        <v>0</v>
      </c>
      <c r="O237" s="81">
        <f t="shared" ca="1" si="158"/>
        <v>-1555.9092594070933</v>
      </c>
      <c r="P237" s="79">
        <f t="shared" ca="1" si="159"/>
        <v>507986.80295421043</v>
      </c>
      <c r="Q237" s="35"/>
      <c r="R237">
        <f t="shared" ca="1" si="172"/>
        <v>234</v>
      </c>
      <c r="S237" s="78">
        <f t="shared" ca="1" si="180"/>
        <v>59.416666666667219</v>
      </c>
      <c r="T237" s="55">
        <f t="shared" ca="1" si="173"/>
        <v>1.2934114689312493E-3</v>
      </c>
      <c r="U237" s="78">
        <f t="shared" ca="1" si="181"/>
        <v>0.8603259852767382</v>
      </c>
      <c r="V237" s="79">
        <f t="shared" ca="1" si="182"/>
        <v>505156.65289329411</v>
      </c>
      <c r="W237" s="79">
        <f t="shared" ca="1" si="160"/>
        <v>4576.5473264145458</v>
      </c>
      <c r="X237" s="80">
        <f t="shared" ca="1" si="161"/>
        <v>-17.206519705534763</v>
      </c>
      <c r="Y237" s="80">
        <f t="shared" ca="1" si="174"/>
        <v>-210.48193870553922</v>
      </c>
      <c r="Z237" s="80">
        <f t="shared" ca="1" si="162"/>
        <v>0</v>
      </c>
      <c r="AA237" s="80">
        <f t="shared" ca="1" si="175"/>
        <v>0</v>
      </c>
      <c r="AB237" s="81">
        <f t="shared" ca="1" si="163"/>
        <v>-1555.9092594070933</v>
      </c>
      <c r="AC237" s="79">
        <f t="shared" ca="1" si="164"/>
        <v>507949.60250189051</v>
      </c>
      <c r="AD237" s="35"/>
      <c r="AE237" s="55">
        <f t="shared" ca="1" si="183"/>
        <v>1.2934114689312493E-3</v>
      </c>
      <c r="AF237" s="78">
        <f t="shared" ca="1" si="184"/>
        <v>0.8603259852767382</v>
      </c>
      <c r="AG237" s="35"/>
      <c r="AH237" s="35"/>
      <c r="AR237" s="69">
        <f t="shared" si="191"/>
        <v>20</v>
      </c>
      <c r="AS237" s="70">
        <f t="shared" si="192"/>
        <v>234</v>
      </c>
      <c r="AT237" s="71">
        <f t="shared" ca="1" si="193"/>
        <v>0.12750973698699442</v>
      </c>
      <c r="AU237" s="72">
        <f t="shared" ca="1" si="176"/>
        <v>9.059659612918658E-3</v>
      </c>
      <c r="AV237" s="73">
        <f t="shared" ca="1" si="194"/>
        <v>1.0090596596129187</v>
      </c>
      <c r="AW237" s="74">
        <f ca="1">PRODUCT(AV$4:AV237)</f>
        <v>7.7026228104783447</v>
      </c>
      <c r="BO237" s="70">
        <f t="shared" si="187"/>
        <v>234</v>
      </c>
      <c r="BP237" s="171">
        <f t="shared" ca="1" si="188"/>
        <v>0.1143</v>
      </c>
      <c r="BQ237" s="172">
        <f t="shared" ca="1" si="177"/>
        <v>9.059659612918658E-3</v>
      </c>
      <c r="BR237" s="172">
        <f t="shared" ca="1" si="190"/>
        <v>0.12982590795431928</v>
      </c>
    </row>
    <row r="238" spans="5:70">
      <c r="E238">
        <f t="shared" si="178"/>
        <v>235</v>
      </c>
      <c r="F238" s="64">
        <f t="shared" si="179"/>
        <v>59.500000000000554</v>
      </c>
      <c r="G238" s="55">
        <f t="shared" si="165"/>
        <v>1.4190227217374396E-3</v>
      </c>
      <c r="H238" s="78">
        <f t="shared" si="189"/>
        <v>0.85933077654156143</v>
      </c>
      <c r="I238" s="79">
        <f t="shared" ca="1" si="166"/>
        <v>507265.95813847566</v>
      </c>
      <c r="J238" s="79">
        <f t="shared" ca="1" si="167"/>
        <v>4595.656913955635</v>
      </c>
      <c r="K238" s="80">
        <f t="shared" ca="1" si="168"/>
        <v>-17.186615530831229</v>
      </c>
      <c r="L238" s="80">
        <f t="shared" ca="1" si="169"/>
        <v>-211.36081589103154</v>
      </c>
      <c r="M238" s="80">
        <f t="shared" ca="1" si="170"/>
        <v>0</v>
      </c>
      <c r="N238" s="80">
        <f t="shared" ca="1" si="171"/>
        <v>0</v>
      </c>
      <c r="O238" s="81">
        <f t="shared" ca="1" si="158"/>
        <v>-1553.7013888150329</v>
      </c>
      <c r="P238" s="79">
        <f t="shared" ca="1" si="159"/>
        <v>510079.36623219447</v>
      </c>
      <c r="Q238" s="35"/>
      <c r="R238">
        <f t="shared" ca="1" si="172"/>
        <v>235</v>
      </c>
      <c r="S238" s="78">
        <f t="shared" ca="1" si="180"/>
        <v>59.500000000000554</v>
      </c>
      <c r="T238" s="55">
        <f t="shared" ca="1" si="173"/>
        <v>1.4190227217374396E-3</v>
      </c>
      <c r="U238" s="78">
        <f t="shared" ca="1" si="181"/>
        <v>0.85910516315552932</v>
      </c>
      <c r="V238" s="79">
        <f t="shared" ca="1" si="182"/>
        <v>507228.81047444284</v>
      </c>
      <c r="W238" s="79">
        <f t="shared" ca="1" si="160"/>
        <v>4595.3203687640826</v>
      </c>
      <c r="X238" s="80">
        <f t="shared" ca="1" si="161"/>
        <v>-17.182103263110587</v>
      </c>
      <c r="Y238" s="80">
        <f t="shared" ca="1" si="174"/>
        <v>-211.34533769768453</v>
      </c>
      <c r="Z238" s="80">
        <f t="shared" ca="1" si="162"/>
        <v>0</v>
      </c>
      <c r="AA238" s="80">
        <f t="shared" ca="1" si="175"/>
        <v>0</v>
      </c>
      <c r="AB238" s="81">
        <f t="shared" ca="1" si="163"/>
        <v>-1553.7013888150329</v>
      </c>
      <c r="AC238" s="79">
        <f t="shared" ca="1" si="164"/>
        <v>510041.90201343113</v>
      </c>
      <c r="AD238" s="35"/>
      <c r="AE238" s="55">
        <f t="shared" ca="1" si="183"/>
        <v>1.4190227217374396E-3</v>
      </c>
      <c r="AF238" s="78">
        <f t="shared" ca="1" si="184"/>
        <v>0.85910516315552932</v>
      </c>
      <c r="AG238" s="35"/>
      <c r="AH238" s="35"/>
      <c r="AR238" s="69">
        <f t="shared" si="191"/>
        <v>20</v>
      </c>
      <c r="AS238" s="70">
        <f t="shared" si="192"/>
        <v>235</v>
      </c>
      <c r="AT238" s="71">
        <f t="shared" ca="1" si="193"/>
        <v>0.12635454217255945</v>
      </c>
      <c r="AU238" s="72">
        <f t="shared" ca="1" si="176"/>
        <v>9.059659612918658E-3</v>
      </c>
      <c r="AV238" s="73">
        <f t="shared" ca="1" si="194"/>
        <v>1.0090596596129187</v>
      </c>
      <c r="AW238" s="74">
        <f ca="1">PRODUCT(AV$4:AV238)</f>
        <v>7.7724059512679817</v>
      </c>
      <c r="BO238" s="70">
        <f t="shared" si="187"/>
        <v>235</v>
      </c>
      <c r="BP238" s="171">
        <f t="shared" ca="1" si="188"/>
        <v>0.1143</v>
      </c>
      <c r="BQ238" s="172">
        <f t="shared" ca="1" si="177"/>
        <v>9.059659612918658E-3</v>
      </c>
      <c r="BR238" s="172">
        <f t="shared" ca="1" si="190"/>
        <v>0.12866028952551853</v>
      </c>
    </row>
    <row r="239" spans="5:70">
      <c r="E239">
        <f t="shared" si="178"/>
        <v>236</v>
      </c>
      <c r="F239" s="64">
        <f t="shared" si="179"/>
        <v>59.58333333333389</v>
      </c>
      <c r="G239" s="55">
        <f t="shared" si="165"/>
        <v>1.4190227217374396E-3</v>
      </c>
      <c r="H239" s="78">
        <f t="shared" si="189"/>
        <v>0.85811136664416066</v>
      </c>
      <c r="I239" s="79">
        <f t="shared" ca="1" si="166"/>
        <v>509355.55202162155</v>
      </c>
      <c r="J239" s="79">
        <f t="shared" ca="1" si="167"/>
        <v>4614.5879232661737</v>
      </c>
      <c r="K239" s="80">
        <f t="shared" ca="1" si="168"/>
        <v>-17.162227332883212</v>
      </c>
      <c r="L239" s="80">
        <f t="shared" ca="1" si="169"/>
        <v>-212.231480009009</v>
      </c>
      <c r="M239" s="80">
        <f t="shared" ca="1" si="170"/>
        <v>0</v>
      </c>
      <c r="N239" s="80">
        <f t="shared" ca="1" si="171"/>
        <v>0</v>
      </c>
      <c r="O239" s="81">
        <f t="shared" ca="1" si="158"/>
        <v>-1551.4966512415092</v>
      </c>
      <c r="P239" s="79">
        <f t="shared" ca="1" si="159"/>
        <v>512189.24958630436</v>
      </c>
      <c r="Q239" s="35"/>
      <c r="R239">
        <f t="shared" ca="1" si="172"/>
        <v>236</v>
      </c>
      <c r="S239" s="78">
        <f t="shared" ca="1" si="180"/>
        <v>59.58333333333389</v>
      </c>
      <c r="T239" s="55">
        <f t="shared" ca="1" si="173"/>
        <v>1.4190227217374396E-3</v>
      </c>
      <c r="U239" s="78">
        <f t="shared" ca="1" si="181"/>
        <v>0.85788607340864964</v>
      </c>
      <c r="V239" s="79">
        <f t="shared" ca="1" si="182"/>
        <v>509318.14096543589</v>
      </c>
      <c r="W239" s="79">
        <f t="shared" ca="1" si="160"/>
        <v>4614.2489918313713</v>
      </c>
      <c r="X239" s="80">
        <f t="shared" ca="1" si="161"/>
        <v>-17.157721468172994</v>
      </c>
      <c r="Y239" s="80">
        <f t="shared" ca="1" si="174"/>
        <v>-212.21589206893162</v>
      </c>
      <c r="Z239" s="80">
        <f t="shared" ca="1" si="162"/>
        <v>0</v>
      </c>
      <c r="AA239" s="80">
        <f t="shared" ca="1" si="175"/>
        <v>0</v>
      </c>
      <c r="AB239" s="81">
        <f t="shared" ca="1" si="163"/>
        <v>-1551.4966512415092</v>
      </c>
      <c r="AC239" s="79">
        <f t="shared" ca="1" si="164"/>
        <v>512151.51969248865</v>
      </c>
      <c r="AD239" s="35"/>
      <c r="AE239" s="55">
        <f t="shared" ca="1" si="183"/>
        <v>1.4190227217374396E-3</v>
      </c>
      <c r="AF239" s="78">
        <f t="shared" ca="1" si="184"/>
        <v>0.85788607340864964</v>
      </c>
      <c r="AG239" s="35"/>
      <c r="AH239" s="35"/>
      <c r="AR239" s="69">
        <f t="shared" si="191"/>
        <v>20</v>
      </c>
      <c r="AS239" s="70">
        <f t="shared" si="192"/>
        <v>236</v>
      </c>
      <c r="AT239" s="71">
        <f t="shared" ca="1" si="193"/>
        <v>0.1252098130299299</v>
      </c>
      <c r="AU239" s="72">
        <f t="shared" ca="1" si="176"/>
        <v>9.059659612918658E-3</v>
      </c>
      <c r="AV239" s="73">
        <f t="shared" ca="1" si="194"/>
        <v>1.0090596596129187</v>
      </c>
      <c r="AW239" s="74">
        <f ca="1">PRODUCT(AV$4:AV239)</f>
        <v>7.8428213035598926</v>
      </c>
      <c r="BO239" s="70">
        <f t="shared" si="187"/>
        <v>236</v>
      </c>
      <c r="BP239" s="171">
        <f t="shared" ca="1" si="188"/>
        <v>0.1143</v>
      </c>
      <c r="BQ239" s="172">
        <f t="shared" ca="1" si="177"/>
        <v>9.059659612918658E-3</v>
      </c>
      <c r="BR239" s="172">
        <f t="shared" ca="1" si="190"/>
        <v>0.12750513639091804</v>
      </c>
    </row>
    <row r="240" spans="5:70">
      <c r="E240">
        <f t="shared" si="178"/>
        <v>237</v>
      </c>
      <c r="F240" s="64">
        <f t="shared" si="179"/>
        <v>59.666666666667226</v>
      </c>
      <c r="G240" s="55">
        <f t="shared" si="165"/>
        <v>1.4190227217374396E-3</v>
      </c>
      <c r="H240" s="78">
        <f t="shared" si="189"/>
        <v>0.85689368711711145</v>
      </c>
      <c r="I240" s="79">
        <f t="shared" ca="1" si="166"/>
        <v>511462.44140331174</v>
      </c>
      <c r="J240" s="79">
        <f t="shared" ca="1" si="167"/>
        <v>4633.6756239063589</v>
      </c>
      <c r="K240" s="80">
        <f t="shared" ca="1" si="168"/>
        <v>-17.137873742342229</v>
      </c>
      <c r="L240" s="80">
        <f t="shared" ca="1" si="169"/>
        <v>-213.10935058471324</v>
      </c>
      <c r="M240" s="80">
        <f t="shared" ca="1" si="170"/>
        <v>0</v>
      </c>
      <c r="N240" s="80">
        <f t="shared" ca="1" si="171"/>
        <v>0</v>
      </c>
      <c r="O240" s="81">
        <f t="shared" ca="1" si="158"/>
        <v>-1549.2950422406982</v>
      </c>
      <c r="P240" s="79">
        <f t="shared" ca="1" si="159"/>
        <v>514316.57476065034</v>
      </c>
      <c r="Q240" s="35"/>
      <c r="R240">
        <f t="shared" ca="1" si="172"/>
        <v>237</v>
      </c>
      <c r="S240" s="78">
        <f t="shared" ca="1" si="180"/>
        <v>59.666666666667226</v>
      </c>
      <c r="T240" s="55">
        <f t="shared" ca="1" si="173"/>
        <v>1.4190227217374396E-3</v>
      </c>
      <c r="U240" s="78">
        <f t="shared" ca="1" si="181"/>
        <v>0.85666871357782071</v>
      </c>
      <c r="V240" s="79">
        <f t="shared" ca="1" si="182"/>
        <v>511424.76504907268</v>
      </c>
      <c r="W240" s="79">
        <f t="shared" ca="1" si="160"/>
        <v>4633.3342889614978</v>
      </c>
      <c r="X240" s="80">
        <f t="shared" ca="1" si="161"/>
        <v>-17.133374271556413</v>
      </c>
      <c r="Y240" s="80">
        <f t="shared" ca="1" si="174"/>
        <v>-213.0936521037803</v>
      </c>
      <c r="Z240" s="80">
        <f t="shared" ca="1" si="162"/>
        <v>0</v>
      </c>
      <c r="AA240" s="80">
        <f t="shared" ca="1" si="175"/>
        <v>0</v>
      </c>
      <c r="AB240" s="81">
        <f t="shared" ca="1" si="163"/>
        <v>-1549.2950422406982</v>
      </c>
      <c r="AC240" s="79">
        <f t="shared" ca="1" si="164"/>
        <v>514278.57726941811</v>
      </c>
      <c r="AD240" s="35"/>
      <c r="AE240" s="55">
        <f t="shared" ca="1" si="183"/>
        <v>1.4190227217374396E-3</v>
      </c>
      <c r="AF240" s="78">
        <f t="shared" ca="1" si="184"/>
        <v>0.85666871357782071</v>
      </c>
      <c r="AG240" s="35"/>
      <c r="AH240" s="35"/>
      <c r="AR240" s="69">
        <f t="shared" si="191"/>
        <v>20</v>
      </c>
      <c r="AS240" s="70">
        <f t="shared" si="192"/>
        <v>237</v>
      </c>
      <c r="AT240" s="71">
        <f t="shared" ca="1" si="193"/>
        <v>0.12407545474368155</v>
      </c>
      <c r="AU240" s="72">
        <f t="shared" ca="1" si="176"/>
        <v>9.059659612918658E-3</v>
      </c>
      <c r="AV240" s="73">
        <f t="shared" ca="1" si="194"/>
        <v>1.0090596596129187</v>
      </c>
      <c r="AW240" s="74">
        <f ca="1">PRODUCT(AV$4:AV240)</f>
        <v>7.9138745949750922</v>
      </c>
      <c r="BO240" s="70">
        <f t="shared" si="187"/>
        <v>237</v>
      </c>
      <c r="BP240" s="171">
        <f t="shared" ca="1" si="188"/>
        <v>0.1143</v>
      </c>
      <c r="BQ240" s="172">
        <f t="shared" ca="1" si="177"/>
        <v>9.059659612918658E-3</v>
      </c>
      <c r="BR240" s="172">
        <f t="shared" ca="1" si="190"/>
        <v>0.12636035458976705</v>
      </c>
    </row>
    <row r="241" spans="5:70">
      <c r="E241">
        <f t="shared" si="178"/>
        <v>238</v>
      </c>
      <c r="F241" s="64">
        <f t="shared" si="179"/>
        <v>59.750000000000561</v>
      </c>
      <c r="G241" s="55">
        <f t="shared" si="165"/>
        <v>1.4190227217374396E-3</v>
      </c>
      <c r="H241" s="78">
        <f t="shared" si="189"/>
        <v>0.85567773550497894</v>
      </c>
      <c r="I241" s="79">
        <f t="shared" ca="1" si="166"/>
        <v>513586.7478548988</v>
      </c>
      <c r="J241" s="79">
        <f t="shared" ca="1" si="167"/>
        <v>4652.9211172712648</v>
      </c>
      <c r="K241" s="80">
        <f t="shared" ca="1" si="168"/>
        <v>-17.113554710099578</v>
      </c>
      <c r="L241" s="80">
        <f t="shared" ca="1" si="169"/>
        <v>-213.99447827287452</v>
      </c>
      <c r="M241" s="80">
        <f t="shared" ca="1" si="170"/>
        <v>0</v>
      </c>
      <c r="N241" s="80">
        <f t="shared" ca="1" si="171"/>
        <v>0</v>
      </c>
      <c r="O241" s="81">
        <f t="shared" ca="1" si="158"/>
        <v>-1547.096557373083</v>
      </c>
      <c r="P241" s="79">
        <f t="shared" ca="1" si="159"/>
        <v>516461.464381814</v>
      </c>
      <c r="Q241" s="35"/>
      <c r="R241">
        <f t="shared" ca="1" si="172"/>
        <v>238</v>
      </c>
      <c r="S241" s="78">
        <f t="shared" ca="1" si="180"/>
        <v>59.750000000000561</v>
      </c>
      <c r="T241" s="55">
        <f t="shared" ca="1" si="173"/>
        <v>1.4190227217374396E-3</v>
      </c>
      <c r="U241" s="78">
        <f t="shared" ca="1" si="181"/>
        <v>0.85545308120825214</v>
      </c>
      <c r="V241" s="79">
        <f t="shared" ca="1" si="182"/>
        <v>513548.80428297003</v>
      </c>
      <c r="W241" s="79">
        <f t="shared" ca="1" si="160"/>
        <v>4652.577361425092</v>
      </c>
      <c r="X241" s="80">
        <f t="shared" ca="1" si="161"/>
        <v>-17.109061624165044</v>
      </c>
      <c r="Y241" s="80">
        <f t="shared" ca="1" si="174"/>
        <v>-213.97866845123752</v>
      </c>
      <c r="Z241" s="80">
        <f t="shared" ca="1" si="162"/>
        <v>0</v>
      </c>
      <c r="AA241" s="80">
        <f t="shared" ca="1" si="175"/>
        <v>0</v>
      </c>
      <c r="AB241" s="81">
        <f t="shared" ca="1" si="163"/>
        <v>-1547.096557373083</v>
      </c>
      <c r="AC241" s="79">
        <f t="shared" ca="1" si="164"/>
        <v>516423.19735694665</v>
      </c>
      <c r="AD241" s="35"/>
      <c r="AE241" s="55">
        <f t="shared" ca="1" si="183"/>
        <v>1.4190227217374396E-3</v>
      </c>
      <c r="AF241" s="78">
        <f t="shared" ca="1" si="184"/>
        <v>0.85545308120825214</v>
      </c>
      <c r="AG241" s="35"/>
      <c r="AH241" s="35"/>
      <c r="AR241" s="69">
        <f t="shared" si="191"/>
        <v>20</v>
      </c>
      <c r="AS241" s="70">
        <f t="shared" si="192"/>
        <v>238</v>
      </c>
      <c r="AT241" s="71">
        <f t="shared" ca="1" si="193"/>
        <v>0.12295137335738571</v>
      </c>
      <c r="AU241" s="72">
        <f t="shared" ca="1" si="176"/>
        <v>9.059659612918658E-3</v>
      </c>
      <c r="AV241" s="73">
        <f t="shared" ca="1" si="194"/>
        <v>1.0090596596129187</v>
      </c>
      <c r="AW241" s="74">
        <f ca="1">PRODUCT(AV$4:AV241)</f>
        <v>7.9855716050248908</v>
      </c>
      <c r="BO241" s="70">
        <f t="shared" si="187"/>
        <v>238</v>
      </c>
      <c r="BP241" s="171">
        <f t="shared" ca="1" si="188"/>
        <v>0.1143</v>
      </c>
      <c r="BQ241" s="172">
        <f t="shared" ca="1" si="177"/>
        <v>9.059659612918658E-3</v>
      </c>
      <c r="BR241" s="172">
        <f t="shared" ca="1" si="190"/>
        <v>0.12522585100492437</v>
      </c>
    </row>
    <row r="242" spans="5:70">
      <c r="E242">
        <f t="shared" si="178"/>
        <v>239</v>
      </c>
      <c r="F242" s="64">
        <f t="shared" si="179"/>
        <v>59.833333333333897</v>
      </c>
      <c r="G242" s="55">
        <f t="shared" si="165"/>
        <v>1.4190227217374396E-3</v>
      </c>
      <c r="H242" s="78">
        <f t="shared" si="189"/>
        <v>0.8544635093558125</v>
      </c>
      <c r="I242" s="79">
        <f t="shared" ca="1" si="166"/>
        <v>515728.59382895444</v>
      </c>
      <c r="J242" s="79">
        <f t="shared" ca="1" si="167"/>
        <v>4672.3255127395096</v>
      </c>
      <c r="K242" s="80">
        <f t="shared" ca="1" si="168"/>
        <v>-17.089270187116249</v>
      </c>
      <c r="L242" s="80">
        <f t="shared" ca="1" si="169"/>
        <v>-214.88691409539769</v>
      </c>
      <c r="M242" s="80">
        <f t="shared" ca="1" si="170"/>
        <v>0</v>
      </c>
      <c r="N242" s="80">
        <f t="shared" ca="1" si="171"/>
        <v>0</v>
      </c>
      <c r="O242" s="81">
        <f t="shared" ca="1" si="158"/>
        <v>-1544.901192205449</v>
      </c>
      <c r="P242" s="79">
        <f t="shared" ca="1" si="159"/>
        <v>518624.04196520604</v>
      </c>
      <c r="Q242" s="35"/>
      <c r="R242">
        <f t="shared" ca="1" si="172"/>
        <v>239</v>
      </c>
      <c r="S242" s="78">
        <f t="shared" ca="1" si="180"/>
        <v>59.833333333333897</v>
      </c>
      <c r="T242" s="55">
        <f t="shared" ca="1" si="173"/>
        <v>1.4190227217374396E-3</v>
      </c>
      <c r="U242" s="78">
        <f t="shared" ca="1" si="181"/>
        <v>0.85423917384863735</v>
      </c>
      <c r="V242" s="79">
        <f t="shared" ca="1" si="182"/>
        <v>515690.38110586483</v>
      </c>
      <c r="W242" s="79">
        <f t="shared" ca="1" si="160"/>
        <v>4671.9793184754344</v>
      </c>
      <c r="X242" s="80">
        <f t="shared" ca="1" si="161"/>
        <v>-17.084783476972746</v>
      </c>
      <c r="Y242" s="80">
        <f t="shared" ca="1" si="174"/>
        <v>-214.87099212744369</v>
      </c>
      <c r="Z242" s="80">
        <f t="shared" ca="1" si="162"/>
        <v>0</v>
      </c>
      <c r="AA242" s="80">
        <f t="shared" ca="1" si="175"/>
        <v>0</v>
      </c>
      <c r="AB242" s="81">
        <f t="shared" ca="1" si="163"/>
        <v>-1544.901192205449</v>
      </c>
      <c r="AC242" s="79">
        <f t="shared" ca="1" si="164"/>
        <v>518585.50345653039</v>
      </c>
      <c r="AD242" s="35"/>
      <c r="AE242" s="55">
        <f t="shared" ca="1" si="183"/>
        <v>1.4190227217374396E-3</v>
      </c>
      <c r="AF242" s="78">
        <f t="shared" ca="1" si="184"/>
        <v>0.85423917384863735</v>
      </c>
      <c r="AG242" s="35"/>
      <c r="AH242" s="35"/>
      <c r="AR242" s="69">
        <f t="shared" si="191"/>
        <v>20</v>
      </c>
      <c r="AS242" s="70">
        <f t="shared" si="192"/>
        <v>239</v>
      </c>
      <c r="AT242" s="71">
        <f t="shared" ca="1" si="193"/>
        <v>0.12183747576582692</v>
      </c>
      <c r="AU242" s="72">
        <f t="shared" ca="1" si="176"/>
        <v>9.059659612918658E-3</v>
      </c>
      <c r="AV242" s="73">
        <f t="shared" ca="1" si="194"/>
        <v>1.0090596596129187</v>
      </c>
      <c r="AW242" s="74">
        <f ca="1">PRODUCT(AV$4:AV242)</f>
        <v>8.0579181655810057</v>
      </c>
      <c r="BO242" s="70">
        <f t="shared" si="187"/>
        <v>239</v>
      </c>
      <c r="BP242" s="171">
        <f t="shared" ca="1" si="188"/>
        <v>0.1143</v>
      </c>
      <c r="BQ242" s="172">
        <f t="shared" ca="1" si="177"/>
        <v>9.059659612918658E-3</v>
      </c>
      <c r="BR242" s="172">
        <f t="shared" ca="1" si="190"/>
        <v>0.12410153335528422</v>
      </c>
    </row>
    <row r="243" spans="5:70">
      <c r="E243">
        <f t="shared" si="178"/>
        <v>240</v>
      </c>
      <c r="F243" s="64">
        <f t="shared" si="179"/>
        <v>59.916666666667233</v>
      </c>
      <c r="G243" s="55">
        <f t="shared" si="165"/>
        <v>1.4190227217374396E-3</v>
      </c>
      <c r="H243" s="78">
        <f t="shared" si="189"/>
        <v>0.85325100622114114</v>
      </c>
      <c r="I243" s="79">
        <f t="shared" ca="1" si="166"/>
        <v>517888.10266561812</v>
      </c>
      <c r="J243" s="79">
        <f t="shared" ca="1" si="167"/>
        <v>4691.8899277307719</v>
      </c>
      <c r="K243" s="80">
        <f t="shared" ca="1" si="168"/>
        <v>-17.065020124422823</v>
      </c>
      <c r="L243" s="80">
        <f t="shared" ca="1" si="169"/>
        <v>-215.78670944400756</v>
      </c>
      <c r="M243" s="80">
        <f t="shared" ca="1" si="170"/>
        <v>0</v>
      </c>
      <c r="N243" s="80">
        <f t="shared" ca="1" si="171"/>
        <v>0</v>
      </c>
      <c r="O243" s="81">
        <f t="shared" ca="1" si="158"/>
        <v>-1542.7089423108703</v>
      </c>
      <c r="P243" s="79">
        <f t="shared" ca="1" si="159"/>
        <v>520804.43192146957</v>
      </c>
      <c r="Q243" s="35"/>
      <c r="R243">
        <f t="shared" ca="1" si="172"/>
        <v>240</v>
      </c>
      <c r="S243" s="78">
        <f t="shared" ca="1" si="180"/>
        <v>59.916666666667233</v>
      </c>
      <c r="T243" s="55">
        <f t="shared" ca="1" si="173"/>
        <v>1.4190227217374396E-3</v>
      </c>
      <c r="U243" s="78">
        <f t="shared" ca="1" si="181"/>
        <v>0.85302698905114793</v>
      </c>
      <c r="V243" s="79">
        <f t="shared" ca="1" si="182"/>
        <v>517849.61884396191</v>
      </c>
      <c r="W243" s="79">
        <f t="shared" ca="1" si="160"/>
        <v>4691.5412774059623</v>
      </c>
      <c r="X243" s="80">
        <f t="shared" ca="1" si="161"/>
        <v>-17.06053978102296</v>
      </c>
      <c r="Y243" s="80">
        <f t="shared" ca="1" si="174"/>
        <v>-215.77067451831749</v>
      </c>
      <c r="Z243" s="80">
        <f t="shared" ca="1" si="162"/>
        <v>0</v>
      </c>
      <c r="AA243" s="80">
        <f t="shared" ca="1" si="175"/>
        <v>0</v>
      </c>
      <c r="AB243" s="81">
        <f t="shared" ca="1" si="163"/>
        <v>-1542.7089423108703</v>
      </c>
      <c r="AC243" s="79">
        <f t="shared" ca="1" si="164"/>
        <v>520765.6199647577</v>
      </c>
      <c r="AD243" s="35"/>
      <c r="AE243" s="55">
        <f t="shared" ca="1" si="183"/>
        <v>1.4190227217374396E-3</v>
      </c>
      <c r="AF243" s="78">
        <f t="shared" ca="1" si="184"/>
        <v>0.85302698905114793</v>
      </c>
      <c r="AG243" s="35"/>
      <c r="AH243" s="35"/>
      <c r="AR243" s="69">
        <f t="shared" si="191"/>
        <v>20</v>
      </c>
      <c r="AS243" s="70">
        <f t="shared" si="192"/>
        <v>240</v>
      </c>
      <c r="AT243" s="71">
        <f t="shared" ca="1" si="193"/>
        <v>0.1207336697072913</v>
      </c>
      <c r="AU243" s="72">
        <f t="shared" ca="1" si="176"/>
        <v>9.059659612918658E-3</v>
      </c>
      <c r="AV243" s="73">
        <f t="shared" ca="1" si="194"/>
        <v>1.0090596596129187</v>
      </c>
      <c r="AW243" s="74">
        <f ca="1">PRODUCT(AV$4:AV243)</f>
        <v>8.1309201613499233</v>
      </c>
      <c r="BO243" s="70">
        <f t="shared" si="187"/>
        <v>240</v>
      </c>
      <c r="BP243" s="171">
        <f t="shared" ca="1" si="188"/>
        <v>0.1143</v>
      </c>
      <c r="BQ243" s="172">
        <f t="shared" ca="1" si="177"/>
        <v>9.059659612918658E-3</v>
      </c>
      <c r="BR243" s="172">
        <f t="shared" ca="1" si="190"/>
        <v>0.12298731018827005</v>
      </c>
    </row>
    <row r="244" spans="5:70">
      <c r="E244">
        <f t="shared" si="178"/>
        <v>241</v>
      </c>
      <c r="F244" s="64">
        <f t="shared" si="179"/>
        <v>60.000000000000568</v>
      </c>
      <c r="G244" s="55">
        <f t="shared" si="165"/>
        <v>1.4190227217374396E-3</v>
      </c>
      <c r="H244" s="78">
        <f t="shared" si="189"/>
        <v>0.85204022365596799</v>
      </c>
      <c r="I244" s="79">
        <f t="shared" ca="1" si="166"/>
        <v>520065.39859899145</v>
      </c>
      <c r="J244" s="79">
        <f t="shared" ca="1" si="167"/>
        <v>4711.6154877637264</v>
      </c>
      <c r="K244" s="80">
        <f t="shared" ca="1" si="168"/>
        <v>-17.040804473119358</v>
      </c>
      <c r="L244" s="80">
        <f t="shared" ca="1" si="169"/>
        <v>-216.69391608291312</v>
      </c>
      <c r="M244" s="80">
        <f t="shared" ca="1" si="170"/>
        <v>-3900.4904894924357</v>
      </c>
      <c r="N244" s="80">
        <f t="shared" ca="1" si="171"/>
        <v>0</v>
      </c>
      <c r="O244" s="81">
        <f t="shared" ca="1" si="158"/>
        <v>-1540.5198032687038</v>
      </c>
      <c r="P244" s="79">
        <f t="shared" ca="1" si="159"/>
        <v>519102.26907343802</v>
      </c>
      <c r="Q244" s="35"/>
      <c r="R244">
        <f t="shared" ca="1" si="172"/>
        <v>241</v>
      </c>
      <c r="S244" s="78">
        <f t="shared" ca="1" si="180"/>
        <v>60.000000000000568</v>
      </c>
      <c r="T244" s="55">
        <f t="shared" ca="1" si="173"/>
        <v>1.4190227217374396E-3</v>
      </c>
      <c r="U244" s="78">
        <f t="shared" ca="1" si="181"/>
        <v>0.85181652437142907</v>
      </c>
      <c r="V244" s="79">
        <f t="shared" ca="1" si="182"/>
        <v>520026.64171732805</v>
      </c>
      <c r="W244" s="79">
        <f t="shared" ca="1" si="160"/>
        <v>4711.2643636081975</v>
      </c>
      <c r="X244" s="80">
        <f t="shared" ca="1" si="161"/>
        <v>-17.036330487428582</v>
      </c>
      <c r="Y244" s="80">
        <f t="shared" ca="1" si="174"/>
        <v>-216.67776738222003</v>
      </c>
      <c r="Z244" s="80">
        <f t="shared" ca="1" si="162"/>
        <v>-3900.1998128799601</v>
      </c>
      <c r="AA244" s="80">
        <f t="shared" ca="1" si="175"/>
        <v>0</v>
      </c>
      <c r="AB244" s="81">
        <f t="shared" ca="1" si="163"/>
        <v>-1540.5198032687038</v>
      </c>
      <c r="AC244" s="79">
        <f t="shared" ca="1" si="164"/>
        <v>519063.47236691782</v>
      </c>
      <c r="AD244" s="35"/>
      <c r="AE244" s="55">
        <f t="shared" ca="1" si="183"/>
        <v>1.4190227217374396E-3</v>
      </c>
      <c r="AF244" s="78">
        <f t="shared" ca="1" si="184"/>
        <v>0.85181652437142907</v>
      </c>
      <c r="AG244" s="35"/>
      <c r="AH244" s="35"/>
      <c r="AR244" s="69">
        <f t="shared" si="191"/>
        <v>21</v>
      </c>
      <c r="AS244" s="70">
        <f t="shared" si="192"/>
        <v>241</v>
      </c>
      <c r="AT244" s="71">
        <f t="shared" ca="1" si="193"/>
        <v>0.11963986375592468</v>
      </c>
      <c r="AU244" s="72">
        <f t="shared" ca="1" si="176"/>
        <v>9.059659612918658E-3</v>
      </c>
      <c r="AV244" s="73">
        <f t="shared" ca="1" si="194"/>
        <v>1.0090596596129187</v>
      </c>
      <c r="AW244" s="74">
        <f ca="1">PRODUCT(AV$4:AV244)</f>
        <v>8.204583530351572</v>
      </c>
      <c r="BO244" s="70">
        <f t="shared" si="187"/>
        <v>241</v>
      </c>
      <c r="BP244" s="171">
        <f t="shared" ca="1" si="188"/>
        <v>0.1143</v>
      </c>
      <c r="BQ244" s="172">
        <f t="shared" ca="1" si="177"/>
        <v>9.059659612918658E-3</v>
      </c>
      <c r="BR244" s="172">
        <f t="shared" ca="1" si="190"/>
        <v>0.12188309087239571</v>
      </c>
    </row>
    <row r="245" spans="5:70">
      <c r="E245">
        <f t="shared" si="178"/>
        <v>242</v>
      </c>
      <c r="F245" s="64">
        <f t="shared" si="179"/>
        <v>60.083333333333904</v>
      </c>
      <c r="G245" s="55">
        <f t="shared" si="165"/>
        <v>1.4190227217374396E-3</v>
      </c>
      <c r="H245" s="78">
        <f t="shared" si="189"/>
        <v>0.85083115921876595</v>
      </c>
      <c r="I245" s="79">
        <f t="shared" ca="1" si="166"/>
        <v>518365.65115871734</v>
      </c>
      <c r="J245" s="79">
        <f t="shared" ca="1" si="167"/>
        <v>4696.2163545269132</v>
      </c>
      <c r="K245" s="80">
        <f t="shared" ca="1" si="168"/>
        <v>-17.01662318437532</v>
      </c>
      <c r="L245" s="80">
        <f t="shared" ca="1" si="169"/>
        <v>-215.98568798279891</v>
      </c>
      <c r="M245" s="80">
        <f t="shared" ca="1" si="170"/>
        <v>0</v>
      </c>
      <c r="N245" s="80">
        <f t="shared" ca="1" si="171"/>
        <v>0</v>
      </c>
      <c r="O245" s="81">
        <f t="shared" ca="1" si="158"/>
        <v>-1538.3337706645789</v>
      </c>
      <c r="P245" s="79">
        <f t="shared" ca="1" si="159"/>
        <v>521290.5314314125</v>
      </c>
      <c r="Q245" s="35"/>
      <c r="R245">
        <f t="shared" ca="1" si="172"/>
        <v>242</v>
      </c>
      <c r="S245" s="78">
        <f t="shared" ca="1" si="180"/>
        <v>60.083333333333904</v>
      </c>
      <c r="T245" s="55">
        <f t="shared" ca="1" si="173"/>
        <v>1.4190227217374396E-3</v>
      </c>
      <c r="U245" s="78">
        <f t="shared" ca="1" si="181"/>
        <v>0.85060777736859461</v>
      </c>
      <c r="V245" s="79">
        <f t="shared" ca="1" si="182"/>
        <v>518326.90950560523</v>
      </c>
      <c r="W245" s="79">
        <f t="shared" ca="1" si="160"/>
        <v>4695.8653683368757</v>
      </c>
      <c r="X245" s="80">
        <f t="shared" ca="1" si="161"/>
        <v>-17.012155547371894</v>
      </c>
      <c r="Y245" s="80">
        <f t="shared" ca="1" si="174"/>
        <v>-215.96954562733552</v>
      </c>
      <c r="Z245" s="80">
        <f t="shared" ca="1" si="162"/>
        <v>0</v>
      </c>
      <c r="AA245" s="80">
        <f t="shared" ca="1" si="175"/>
        <v>0</v>
      </c>
      <c r="AB245" s="81">
        <f t="shared" ca="1" si="163"/>
        <v>-1538.3337706645789</v>
      </c>
      <c r="AC245" s="79">
        <f t="shared" ca="1" si="164"/>
        <v>521251.4594021028</v>
      </c>
      <c r="AD245" s="35"/>
      <c r="AE245" s="55">
        <f t="shared" ca="1" si="183"/>
        <v>1.4190227217374396E-3</v>
      </c>
      <c r="AF245" s="78">
        <f t="shared" ca="1" si="184"/>
        <v>0.85060777736859461</v>
      </c>
      <c r="AG245" s="35"/>
      <c r="AH245" s="35"/>
      <c r="AR245" s="69">
        <f t="shared" si="191"/>
        <v>21</v>
      </c>
      <c r="AS245" s="70">
        <f t="shared" si="192"/>
        <v>242</v>
      </c>
      <c r="AT245" s="71">
        <f t="shared" ca="1" si="193"/>
        <v>0.11855596731416004</v>
      </c>
      <c r="AU245" s="72">
        <f t="shared" ca="1" si="176"/>
        <v>9.059659612918658E-3</v>
      </c>
      <c r="AV245" s="73">
        <f t="shared" ca="1" si="194"/>
        <v>1.0090596596129187</v>
      </c>
      <c r="AW245" s="74">
        <f ca="1">PRODUCT(AV$4:AV245)</f>
        <v>8.2789142644023155</v>
      </c>
      <c r="BO245" s="70">
        <f t="shared" si="187"/>
        <v>242</v>
      </c>
      <c r="BP245" s="171">
        <f t="shared" ca="1" si="188"/>
        <v>0.1143</v>
      </c>
      <c r="BQ245" s="172">
        <f t="shared" ca="1" si="177"/>
        <v>9.059659612918658E-3</v>
      </c>
      <c r="BR245" s="172">
        <f t="shared" ca="1" si="190"/>
        <v>0.12078878558989346</v>
      </c>
    </row>
    <row r="246" spans="5:70">
      <c r="E246">
        <f t="shared" si="178"/>
        <v>243</v>
      </c>
      <c r="F246" s="64">
        <f t="shared" si="179"/>
        <v>60.16666666666724</v>
      </c>
      <c r="G246" s="55">
        <f t="shared" si="165"/>
        <v>1.4190227217374396E-3</v>
      </c>
      <c r="H246" s="78">
        <f t="shared" si="189"/>
        <v>0.84962381047147228</v>
      </c>
      <c r="I246" s="79">
        <f t="shared" ca="1" si="166"/>
        <v>520550.80832268472</v>
      </c>
      <c r="J246" s="79">
        <f t="shared" ca="1" si="167"/>
        <v>4716.0131346331882</v>
      </c>
      <c r="K246" s="80">
        <f t="shared" ca="1" si="168"/>
        <v>-16.992476209429444</v>
      </c>
      <c r="L246" s="80">
        <f t="shared" ca="1" si="169"/>
        <v>-216.89617013445198</v>
      </c>
      <c r="M246" s="80">
        <f t="shared" ca="1" si="170"/>
        <v>0</v>
      </c>
      <c r="N246" s="80">
        <f t="shared" ca="1" si="171"/>
        <v>0</v>
      </c>
      <c r="O246" s="81">
        <f t="shared" ca="1" si="158"/>
        <v>-1536.1508400903897</v>
      </c>
      <c r="P246" s="79">
        <f t="shared" ca="1" si="159"/>
        <v>523496.78197088366</v>
      </c>
      <c r="Q246" s="35"/>
      <c r="R246">
        <f t="shared" ca="1" si="172"/>
        <v>243</v>
      </c>
      <c r="S246" s="78">
        <f t="shared" ca="1" si="180"/>
        <v>60.16666666666724</v>
      </c>
      <c r="T246" s="55">
        <f t="shared" ca="1" si="173"/>
        <v>1.4190227217374396E-3</v>
      </c>
      <c r="U246" s="78">
        <f t="shared" ca="1" si="181"/>
        <v>0.84940074560522194</v>
      </c>
      <c r="V246" s="79">
        <f t="shared" ca="1" si="182"/>
        <v>520511.79173747241</v>
      </c>
      <c r="W246" s="79">
        <f t="shared" ca="1" si="160"/>
        <v>4715.6596576519059</v>
      </c>
      <c r="X246" s="80">
        <f t="shared" ca="1" si="161"/>
        <v>-16.98801491210444</v>
      </c>
      <c r="Y246" s="80">
        <f t="shared" ca="1" si="174"/>
        <v>-216.87991322394686</v>
      </c>
      <c r="Z246" s="80">
        <f t="shared" ca="1" si="162"/>
        <v>0</v>
      </c>
      <c r="AA246" s="80">
        <f t="shared" ca="1" si="175"/>
        <v>0</v>
      </c>
      <c r="AB246" s="81">
        <f t="shared" ca="1" si="163"/>
        <v>-1536.1508400903897</v>
      </c>
      <c r="AC246" s="79">
        <f t="shared" ca="1" si="164"/>
        <v>523457.43262689788</v>
      </c>
      <c r="AD246" s="35"/>
      <c r="AE246" s="55">
        <f t="shared" ca="1" si="183"/>
        <v>1.4190227217374396E-3</v>
      </c>
      <c r="AF246" s="78">
        <f t="shared" ca="1" si="184"/>
        <v>0.84940074560522194</v>
      </c>
      <c r="AG246" s="35"/>
      <c r="AH246" s="35"/>
      <c r="AR246" s="69">
        <f t="shared" si="191"/>
        <v>21</v>
      </c>
      <c r="AS246" s="70">
        <f t="shared" si="192"/>
        <v>243</v>
      </c>
      <c r="AT246" s="71">
        <f t="shared" ca="1" si="193"/>
        <v>0.11748189060521344</v>
      </c>
      <c r="AU246" s="72">
        <f t="shared" ca="1" si="176"/>
        <v>9.059659612918658E-3</v>
      </c>
      <c r="AV246" s="73">
        <f t="shared" ca="1" si="194"/>
        <v>1.0090596596129187</v>
      </c>
      <c r="AW246" s="74">
        <f ca="1">PRODUCT(AV$4:AV246)</f>
        <v>8.353918409602338</v>
      </c>
      <c r="BO246" s="70">
        <f t="shared" si="187"/>
        <v>243</v>
      </c>
      <c r="BP246" s="171">
        <f t="shared" ca="1" si="188"/>
        <v>0.1143</v>
      </c>
      <c r="BQ246" s="172">
        <f t="shared" ca="1" si="177"/>
        <v>9.059659612918658E-3</v>
      </c>
      <c r="BR246" s="172">
        <f t="shared" ca="1" si="190"/>
        <v>0.11970430532940814</v>
      </c>
    </row>
    <row r="247" spans="5:70">
      <c r="E247">
        <f t="shared" si="178"/>
        <v>244</v>
      </c>
      <c r="F247" s="64">
        <f t="shared" si="179"/>
        <v>60.250000000000576</v>
      </c>
      <c r="G247" s="55">
        <f t="shared" si="165"/>
        <v>1.4190227217374396E-3</v>
      </c>
      <c r="H247" s="78">
        <f t="shared" si="189"/>
        <v>0.84841817497948413</v>
      </c>
      <c r="I247" s="79">
        <f t="shared" ca="1" si="166"/>
        <v>522753.92814251053</v>
      </c>
      <c r="J247" s="79">
        <f t="shared" ca="1" si="167"/>
        <v>4735.9726502872845</v>
      </c>
      <c r="K247" s="80">
        <f t="shared" ca="1" si="168"/>
        <v>-16.968363499589682</v>
      </c>
      <c r="L247" s="80">
        <f t="shared" ca="1" si="169"/>
        <v>-217.81413672604606</v>
      </c>
      <c r="M247" s="80">
        <f t="shared" ca="1" si="170"/>
        <v>0</v>
      </c>
      <c r="N247" s="80">
        <f t="shared" ca="1" si="171"/>
        <v>0</v>
      </c>
      <c r="O247" s="81">
        <f t="shared" ca="1" si="158"/>
        <v>-1533.9710071442853</v>
      </c>
      <c r="P247" s="79">
        <f t="shared" ca="1" si="159"/>
        <v>525721.14728542778</v>
      </c>
      <c r="Q247" s="35"/>
      <c r="R247">
        <f t="shared" ca="1" si="172"/>
        <v>244</v>
      </c>
      <c r="S247" s="78">
        <f t="shared" ca="1" si="180"/>
        <v>60.250000000000576</v>
      </c>
      <c r="T247" s="55">
        <f t="shared" ca="1" si="173"/>
        <v>1.4190227217374396E-3</v>
      </c>
      <c r="U247" s="78">
        <f t="shared" ca="1" si="181"/>
        <v>0.84819542664734737</v>
      </c>
      <c r="V247" s="79">
        <f t="shared" ca="1" si="182"/>
        <v>522714.63463613798</v>
      </c>
      <c r="W247" s="79">
        <f t="shared" ca="1" si="160"/>
        <v>4735.6166644945515</v>
      </c>
      <c r="X247" s="80">
        <f t="shared" ca="1" si="161"/>
        <v>-16.963908532946949</v>
      </c>
      <c r="Y247" s="80">
        <f t="shared" ca="1" si="174"/>
        <v>-217.79776443172418</v>
      </c>
      <c r="Z247" s="80">
        <f t="shared" ca="1" si="162"/>
        <v>0</v>
      </c>
      <c r="AA247" s="80">
        <f t="shared" ca="1" si="175"/>
        <v>0</v>
      </c>
      <c r="AB247" s="81">
        <f t="shared" ca="1" si="163"/>
        <v>-1533.9710071442853</v>
      </c>
      <c r="AC247" s="79">
        <f t="shared" ca="1" si="164"/>
        <v>525681.51862052351</v>
      </c>
      <c r="AD247" s="35"/>
      <c r="AE247" s="55">
        <f t="shared" ca="1" si="183"/>
        <v>1.4190227217374396E-3</v>
      </c>
      <c r="AF247" s="78">
        <f t="shared" ca="1" si="184"/>
        <v>0.84819542664734737</v>
      </c>
      <c r="AG247" s="35"/>
      <c r="AH247" s="35"/>
      <c r="AR247" s="69">
        <f t="shared" si="191"/>
        <v>21</v>
      </c>
      <c r="AS247" s="70">
        <f t="shared" si="192"/>
        <v>244</v>
      </c>
      <c r="AT247" s="71">
        <f t="shared" ca="1" si="193"/>
        <v>0.11641754466564806</v>
      </c>
      <c r="AU247" s="72">
        <f t="shared" ca="1" si="176"/>
        <v>9.059659612918658E-3</v>
      </c>
      <c r="AV247" s="73">
        <f t="shared" ca="1" si="194"/>
        <v>1.0090596596129187</v>
      </c>
      <c r="AW247" s="74">
        <f ca="1">PRODUCT(AV$4:AV247)</f>
        <v>8.4296020668274299</v>
      </c>
      <c r="BO247" s="70">
        <f t="shared" si="187"/>
        <v>244</v>
      </c>
      <c r="BP247" s="171">
        <f t="shared" ca="1" si="188"/>
        <v>0.1143</v>
      </c>
      <c r="BQ247" s="172">
        <f t="shared" ca="1" si="177"/>
        <v>9.059659612918658E-3</v>
      </c>
      <c r="BR247" s="172">
        <f t="shared" ca="1" si="190"/>
        <v>0.11862956187875692</v>
      </c>
    </row>
    <row r="248" spans="5:70">
      <c r="E248">
        <f t="shared" si="178"/>
        <v>245</v>
      </c>
      <c r="F248" s="64">
        <f t="shared" si="179"/>
        <v>60.333333333333911</v>
      </c>
      <c r="G248" s="55">
        <f t="shared" si="165"/>
        <v>1.4190227217374396E-3</v>
      </c>
      <c r="H248" s="78">
        <f t="shared" si="189"/>
        <v>0.84721425031165321</v>
      </c>
      <c r="I248" s="79">
        <f t="shared" ca="1" si="166"/>
        <v>524975.1370321319</v>
      </c>
      <c r="J248" s="79">
        <f t="shared" ca="1" si="167"/>
        <v>4756.0960467564437</v>
      </c>
      <c r="K248" s="80">
        <f t="shared" ca="1" si="168"/>
        <v>-16.944285006233063</v>
      </c>
      <c r="L248" s="80">
        <f t="shared" ca="1" si="169"/>
        <v>-218.73964043005498</v>
      </c>
      <c r="M248" s="80">
        <f t="shared" ca="1" si="170"/>
        <v>0</v>
      </c>
      <c r="N248" s="80">
        <f t="shared" ca="1" si="171"/>
        <v>0</v>
      </c>
      <c r="O248" s="81">
        <f t="shared" ca="1" si="158"/>
        <v>-1531.7942674306612</v>
      </c>
      <c r="P248" s="79">
        <f t="shared" ca="1" si="159"/>
        <v>527963.75488602137</v>
      </c>
      <c r="Q248" s="35"/>
      <c r="R248">
        <f t="shared" ca="1" si="172"/>
        <v>245</v>
      </c>
      <c r="S248" s="78">
        <f t="shared" ca="1" si="180"/>
        <v>60.333333333333911</v>
      </c>
      <c r="T248" s="55">
        <f t="shared" ca="1" si="173"/>
        <v>1.4190227217374396E-3</v>
      </c>
      <c r="U248" s="78">
        <f t="shared" ca="1" si="181"/>
        <v>0.846991818064461</v>
      </c>
      <c r="V248" s="79">
        <f t="shared" ca="1" si="182"/>
        <v>524935.56460120354</v>
      </c>
      <c r="W248" s="79">
        <f t="shared" ca="1" si="160"/>
        <v>4755.7375340021772</v>
      </c>
      <c r="X248" s="80">
        <f t="shared" ca="1" si="161"/>
        <v>-16.93983636128922</v>
      </c>
      <c r="Y248" s="80">
        <f t="shared" ca="1" si="174"/>
        <v>-218.72315191716817</v>
      </c>
      <c r="Z248" s="80">
        <f t="shared" ca="1" si="162"/>
        <v>0</v>
      </c>
      <c r="AA248" s="80">
        <f t="shared" ca="1" si="175"/>
        <v>0</v>
      </c>
      <c r="AB248" s="81">
        <f t="shared" ca="1" si="163"/>
        <v>-1531.7942674306612</v>
      </c>
      <c r="AC248" s="79">
        <f t="shared" ca="1" si="164"/>
        <v>527923.84487949649</v>
      </c>
      <c r="AD248" s="35"/>
      <c r="AE248" s="55">
        <f t="shared" ca="1" si="183"/>
        <v>1.4190227217374396E-3</v>
      </c>
      <c r="AF248" s="78">
        <f t="shared" ca="1" si="184"/>
        <v>0.846991818064461</v>
      </c>
      <c r="AG248" s="35"/>
      <c r="AH248" s="35"/>
      <c r="AR248" s="69">
        <f t="shared" si="191"/>
        <v>21</v>
      </c>
      <c r="AS248" s="70">
        <f t="shared" si="192"/>
        <v>245</v>
      </c>
      <c r="AT248" s="71">
        <f t="shared" ca="1" si="193"/>
        <v>0.11536284133800553</v>
      </c>
      <c r="AU248" s="72">
        <f t="shared" ca="1" si="176"/>
        <v>9.059659612918658E-3</v>
      </c>
      <c r="AV248" s="73">
        <f t="shared" ca="1" si="194"/>
        <v>1.0090596596129187</v>
      </c>
      <c r="AW248" s="74">
        <f ca="1">PRODUCT(AV$4:AV248)</f>
        <v>8.5059713922252413</v>
      </c>
      <c r="BO248" s="70">
        <f t="shared" si="187"/>
        <v>245</v>
      </c>
      <c r="BP248" s="171">
        <f t="shared" ca="1" si="188"/>
        <v>0.1143</v>
      </c>
      <c r="BQ248" s="172">
        <f t="shared" ca="1" si="177"/>
        <v>9.059659612918658E-3</v>
      </c>
      <c r="BR248" s="172">
        <f t="shared" ca="1" si="190"/>
        <v>0.11756446781775413</v>
      </c>
    </row>
    <row r="249" spans="5:70">
      <c r="E249">
        <f t="shared" si="178"/>
        <v>246</v>
      </c>
      <c r="F249" s="64">
        <f t="shared" si="179"/>
        <v>60.416666666667247</v>
      </c>
      <c r="G249" s="55">
        <f t="shared" si="165"/>
        <v>1.4190227217374396E-3</v>
      </c>
      <c r="H249" s="78">
        <f t="shared" si="189"/>
        <v>0.84601203404028125</v>
      </c>
      <c r="I249" s="79">
        <f t="shared" ca="1" si="166"/>
        <v>527214.56232158432</v>
      </c>
      <c r="J249" s="79">
        <f t="shared" ca="1" si="167"/>
        <v>4776.3844776074438</v>
      </c>
      <c r="K249" s="80">
        <f t="shared" ca="1" si="168"/>
        <v>-16.920240680805627</v>
      </c>
      <c r="L249" s="80">
        <f t="shared" ca="1" si="169"/>
        <v>-219.67273430066015</v>
      </c>
      <c r="M249" s="80">
        <f t="shared" ca="1" si="170"/>
        <v>0</v>
      </c>
      <c r="N249" s="80">
        <f t="shared" ca="1" si="171"/>
        <v>0</v>
      </c>
      <c r="O249" s="81">
        <f t="shared" ca="1" si="158"/>
        <v>-1529.6206165601498</v>
      </c>
      <c r="P249" s="79">
        <f t="shared" ca="1" si="159"/>
        <v>530224.73320765025</v>
      </c>
      <c r="Q249" s="35"/>
      <c r="R249">
        <f t="shared" ca="1" si="172"/>
        <v>246</v>
      </c>
      <c r="S249" s="78">
        <f t="shared" ca="1" si="180"/>
        <v>60.416666666667247</v>
      </c>
      <c r="T249" s="55">
        <f t="shared" ca="1" si="173"/>
        <v>1.4190227217374396E-3</v>
      </c>
      <c r="U249" s="78">
        <f t="shared" ca="1" si="181"/>
        <v>0.84578991742950183</v>
      </c>
      <c r="V249" s="79">
        <f t="shared" ca="1" si="182"/>
        <v>527174.70894826553</v>
      </c>
      <c r="W249" s="79">
        <f t="shared" ca="1" si="160"/>
        <v>4776.0234196107494</v>
      </c>
      <c r="X249" s="80">
        <f t="shared" ca="1" si="161"/>
        <v>-16.915798348590037</v>
      </c>
      <c r="Y249" s="80">
        <f t="shared" ca="1" si="174"/>
        <v>-219.65612872844397</v>
      </c>
      <c r="Z249" s="80">
        <f t="shared" ca="1" si="162"/>
        <v>0</v>
      </c>
      <c r="AA249" s="80">
        <f t="shared" ca="1" si="175"/>
        <v>0</v>
      </c>
      <c r="AB249" s="81">
        <f t="shared" ca="1" si="163"/>
        <v>-1529.6206165601498</v>
      </c>
      <c r="AC249" s="79">
        <f t="shared" ca="1" si="164"/>
        <v>530184.53982423921</v>
      </c>
      <c r="AD249" s="35"/>
      <c r="AE249" s="55">
        <f t="shared" ca="1" si="183"/>
        <v>1.4190227217374396E-3</v>
      </c>
      <c r="AF249" s="78">
        <f t="shared" ca="1" si="184"/>
        <v>0.84578991742950183</v>
      </c>
      <c r="AG249" s="35"/>
      <c r="AH249" s="35"/>
      <c r="AR249" s="69">
        <f t="shared" si="191"/>
        <v>21</v>
      </c>
      <c r="AS249" s="70">
        <f t="shared" si="192"/>
        <v>246</v>
      </c>
      <c r="AT249" s="71">
        <f t="shared" ca="1" si="193"/>
        <v>0.11431769326350406</v>
      </c>
      <c r="AU249" s="72">
        <f t="shared" ca="1" si="176"/>
        <v>9.059659612918658E-3</v>
      </c>
      <c r="AV249" s="73">
        <f t="shared" ca="1" si="194"/>
        <v>1.0090596596129187</v>
      </c>
      <c r="AW249" s="74">
        <f ca="1">PRODUCT(AV$4:AV249)</f>
        <v>8.5830325977160253</v>
      </c>
      <c r="BO249" s="70">
        <f t="shared" si="187"/>
        <v>246</v>
      </c>
      <c r="BP249" s="171">
        <f t="shared" ca="1" si="188"/>
        <v>0.1143</v>
      </c>
      <c r="BQ249" s="172">
        <f t="shared" ca="1" si="177"/>
        <v>9.059659612918658E-3</v>
      </c>
      <c r="BR249" s="172">
        <f t="shared" ca="1" si="190"/>
        <v>0.11650893651110042</v>
      </c>
    </row>
    <row r="250" spans="5:70">
      <c r="E250">
        <f t="shared" si="178"/>
        <v>247</v>
      </c>
      <c r="F250" s="64">
        <f t="shared" si="179"/>
        <v>60.500000000000583</v>
      </c>
      <c r="G250" s="55">
        <f t="shared" si="165"/>
        <v>1.5569298862958547E-3</v>
      </c>
      <c r="H250" s="78">
        <f t="shared" si="189"/>
        <v>0.84469485262031796</v>
      </c>
      <c r="I250" s="79">
        <f t="shared" ca="1" si="166"/>
        <v>529399.21047406597</v>
      </c>
      <c r="J250" s="79">
        <f t="shared" ca="1" si="167"/>
        <v>4796.1766462429196</v>
      </c>
      <c r="K250" s="80">
        <f t="shared" ca="1" si="168"/>
        <v>-16.893897052406359</v>
      </c>
      <c r="L250" s="80">
        <f t="shared" ca="1" si="169"/>
        <v>-220.58300436419418</v>
      </c>
      <c r="M250" s="80">
        <f t="shared" ca="1" si="170"/>
        <v>0</v>
      </c>
      <c r="N250" s="80">
        <f t="shared" ca="1" si="171"/>
        <v>0</v>
      </c>
      <c r="O250" s="81">
        <f t="shared" ca="1" si="158"/>
        <v>-1527.2391045075331</v>
      </c>
      <c r="P250" s="79">
        <f t="shared" ca="1" si="159"/>
        <v>532430.6711143849</v>
      </c>
      <c r="Q250" s="35"/>
      <c r="R250">
        <f t="shared" ca="1" si="172"/>
        <v>247</v>
      </c>
      <c r="S250" s="78">
        <f t="shared" ca="1" si="180"/>
        <v>60.500000000000583</v>
      </c>
      <c r="T250" s="55">
        <f t="shared" ca="1" si="173"/>
        <v>1.5569298862958547E-3</v>
      </c>
      <c r="U250" s="78">
        <f t="shared" ca="1" si="181"/>
        <v>0.84447308182952818</v>
      </c>
      <c r="V250" s="79">
        <f t="shared" ca="1" si="182"/>
        <v>529359.07966893481</v>
      </c>
      <c r="W250" s="79">
        <f t="shared" ca="1" si="160"/>
        <v>4795.8130748084386</v>
      </c>
      <c r="X250" s="80">
        <f t="shared" ca="1" si="161"/>
        <v>-16.889461636590564</v>
      </c>
      <c r="Y250" s="80">
        <f t="shared" ca="1" si="174"/>
        <v>-220.56628319538953</v>
      </c>
      <c r="Z250" s="80">
        <f t="shared" ca="1" si="162"/>
        <v>0</v>
      </c>
      <c r="AA250" s="80">
        <f t="shared" ca="1" si="175"/>
        <v>0</v>
      </c>
      <c r="AB250" s="81">
        <f t="shared" ca="1" si="163"/>
        <v>-1527.2391045075331</v>
      </c>
      <c r="AC250" s="79">
        <f t="shared" ca="1" si="164"/>
        <v>532390.19789440383</v>
      </c>
      <c r="AD250" s="35"/>
      <c r="AE250" s="55">
        <f t="shared" ca="1" si="183"/>
        <v>1.5569298862958547E-3</v>
      </c>
      <c r="AF250" s="78">
        <f t="shared" ca="1" si="184"/>
        <v>0.84447308182952818</v>
      </c>
      <c r="AG250" s="35"/>
      <c r="AH250" s="35"/>
      <c r="AR250" s="69">
        <f t="shared" si="191"/>
        <v>21</v>
      </c>
      <c r="AS250" s="70">
        <f t="shared" si="192"/>
        <v>247</v>
      </c>
      <c r="AT250" s="71">
        <f t="shared" ca="1" si="193"/>
        <v>0.11328201387480268</v>
      </c>
      <c r="AU250" s="72">
        <f t="shared" ca="1" si="176"/>
        <v>9.059659612918658E-3</v>
      </c>
      <c r="AV250" s="73">
        <f t="shared" ca="1" si="194"/>
        <v>1.0090596596129187</v>
      </c>
      <c r="AW250" s="74">
        <f ca="1">PRODUCT(AV$4:AV250)</f>
        <v>8.6607919514979184</v>
      </c>
      <c r="BO250" s="70">
        <f t="shared" si="187"/>
        <v>247</v>
      </c>
      <c r="BP250" s="171">
        <f t="shared" ca="1" si="188"/>
        <v>0.1143</v>
      </c>
      <c r="BQ250" s="172">
        <f t="shared" ca="1" si="177"/>
        <v>9.059659612918658E-3</v>
      </c>
      <c r="BR250" s="172">
        <f t="shared" ca="1" si="190"/>
        <v>0.11546288210133576</v>
      </c>
    </row>
    <row r="251" spans="5:70">
      <c r="E251">
        <f t="shared" si="178"/>
        <v>248</v>
      </c>
      <c r="F251" s="64">
        <f t="shared" si="179"/>
        <v>60.583333333333918</v>
      </c>
      <c r="G251" s="55">
        <f t="shared" si="165"/>
        <v>1.5569298862958547E-3</v>
      </c>
      <c r="H251" s="78">
        <f t="shared" si="189"/>
        <v>0.84337972195947308</v>
      </c>
      <c r="I251" s="79">
        <f t="shared" ca="1" si="166"/>
        <v>531601.71389014635</v>
      </c>
      <c r="J251" s="79">
        <f t="shared" ca="1" si="167"/>
        <v>4816.1305774888988</v>
      </c>
      <c r="K251" s="80">
        <f t="shared" ca="1" si="168"/>
        <v>-16.86759443918946</v>
      </c>
      <c r="L251" s="80">
        <f t="shared" ca="1" si="169"/>
        <v>-221.50071412089432</v>
      </c>
      <c r="M251" s="80">
        <f t="shared" ca="1" si="170"/>
        <v>0</v>
      </c>
      <c r="N251" s="80">
        <f t="shared" ca="1" si="171"/>
        <v>0</v>
      </c>
      <c r="O251" s="81">
        <f t="shared" ca="1" si="158"/>
        <v>-1524.8613003022056</v>
      </c>
      <c r="P251" s="79">
        <f t="shared" ca="1" si="159"/>
        <v>534654.61485877295</v>
      </c>
      <c r="Q251" s="35"/>
      <c r="R251">
        <f t="shared" ca="1" si="172"/>
        <v>248</v>
      </c>
      <c r="S251" s="78">
        <f t="shared" ca="1" si="180"/>
        <v>60.583333333333918</v>
      </c>
      <c r="T251" s="55">
        <f t="shared" ca="1" si="173"/>
        <v>1.5569298862958547E-3</v>
      </c>
      <c r="U251" s="78">
        <f t="shared" ca="1" si="181"/>
        <v>0.84315829645025542</v>
      </c>
      <c r="V251" s="79">
        <f t="shared" ca="1" si="182"/>
        <v>531561.30368413101</v>
      </c>
      <c r="W251" s="79">
        <f t="shared" ca="1" si="160"/>
        <v>4815.7644747775112</v>
      </c>
      <c r="X251" s="80">
        <f t="shared" ca="1" si="161"/>
        <v>-16.86316592900511</v>
      </c>
      <c r="Y251" s="80">
        <f t="shared" ca="1" si="174"/>
        <v>-221.48387653505461</v>
      </c>
      <c r="Z251" s="80">
        <f t="shared" ca="1" si="162"/>
        <v>0</v>
      </c>
      <c r="AA251" s="80">
        <f t="shared" ca="1" si="175"/>
        <v>0</v>
      </c>
      <c r="AB251" s="81">
        <f t="shared" ca="1" si="163"/>
        <v>-1524.8613003022056</v>
      </c>
      <c r="AC251" s="79">
        <f t="shared" ca="1" si="164"/>
        <v>534613.85981614224</v>
      </c>
      <c r="AD251" s="35"/>
      <c r="AE251" s="55">
        <f t="shared" ca="1" si="183"/>
        <v>1.5569298862958547E-3</v>
      </c>
      <c r="AF251" s="78">
        <f t="shared" ca="1" si="184"/>
        <v>0.84315829645025542</v>
      </c>
      <c r="AG251" s="35"/>
      <c r="AH251" s="35"/>
      <c r="AR251" s="69">
        <f t="shared" si="191"/>
        <v>21</v>
      </c>
      <c r="AS251" s="70">
        <f t="shared" si="192"/>
        <v>248</v>
      </c>
      <c r="AT251" s="71">
        <f t="shared" ca="1" si="193"/>
        <v>0.11225571738883104</v>
      </c>
      <c r="AU251" s="72">
        <f t="shared" ca="1" si="176"/>
        <v>9.059659612918658E-3</v>
      </c>
      <c r="AV251" s="73">
        <f t="shared" ca="1" si="194"/>
        <v>1.0090596596129187</v>
      </c>
      <c r="AW251" s="74">
        <f ca="1">PRODUCT(AV$4:AV251)</f>
        <v>8.7392557785567941</v>
      </c>
      <c r="BO251" s="70">
        <f t="shared" si="187"/>
        <v>248</v>
      </c>
      <c r="BP251" s="171">
        <f t="shared" ca="1" si="188"/>
        <v>0.1143</v>
      </c>
      <c r="BQ251" s="172">
        <f t="shared" ca="1" si="177"/>
        <v>9.059659612918658E-3</v>
      </c>
      <c r="BR251" s="172">
        <f t="shared" ca="1" si="190"/>
        <v>0.11442621950185583</v>
      </c>
    </row>
    <row r="252" spans="5:70">
      <c r="E252">
        <f t="shared" si="178"/>
        <v>249</v>
      </c>
      <c r="F252" s="64">
        <f t="shared" si="179"/>
        <v>60.666666666667254</v>
      </c>
      <c r="G252" s="55">
        <f t="shared" si="165"/>
        <v>1.5569298862958547E-3</v>
      </c>
      <c r="H252" s="78">
        <f t="shared" si="189"/>
        <v>0.84206663886485844</v>
      </c>
      <c r="I252" s="79">
        <f t="shared" ca="1" si="166"/>
        <v>533822.19511005329</v>
      </c>
      <c r="J252" s="79">
        <f t="shared" ca="1" si="167"/>
        <v>4836.2473815181338</v>
      </c>
      <c r="K252" s="80">
        <f t="shared" ca="1" si="168"/>
        <v>-16.841332777297168</v>
      </c>
      <c r="L252" s="80">
        <f t="shared" ca="1" si="169"/>
        <v>-222.4259146291889</v>
      </c>
      <c r="M252" s="80">
        <f t="shared" ca="1" si="170"/>
        <v>0</v>
      </c>
      <c r="N252" s="80">
        <f t="shared" ca="1" si="171"/>
        <v>0</v>
      </c>
      <c r="O252" s="81">
        <f t="shared" ca="1" si="158"/>
        <v>-1522.4871981713093</v>
      </c>
      <c r="P252" s="79">
        <f t="shared" ca="1" si="159"/>
        <v>536896.68804599356</v>
      </c>
      <c r="Q252" s="35"/>
      <c r="R252">
        <f t="shared" ca="1" si="172"/>
        <v>249</v>
      </c>
      <c r="S252" s="78">
        <f t="shared" ca="1" si="180"/>
        <v>60.666666666667254</v>
      </c>
      <c r="T252" s="55">
        <f t="shared" ca="1" si="173"/>
        <v>1.5569298862958547E-3</v>
      </c>
      <c r="U252" s="78">
        <f t="shared" ca="1" si="181"/>
        <v>0.84184555809963368</v>
      </c>
      <c r="V252" s="79">
        <f t="shared" ca="1" si="182"/>
        <v>533781.5035201665</v>
      </c>
      <c r="W252" s="79">
        <f t="shared" ca="1" si="160"/>
        <v>4835.8787295646507</v>
      </c>
      <c r="X252" s="80">
        <f t="shared" ca="1" si="161"/>
        <v>-16.836911161992674</v>
      </c>
      <c r="Y252" s="80">
        <f t="shared" ca="1" si="174"/>
        <v>-222.4089598000694</v>
      </c>
      <c r="Z252" s="80">
        <f t="shared" ca="1" si="162"/>
        <v>0</v>
      </c>
      <c r="AA252" s="80">
        <f t="shared" ca="1" si="175"/>
        <v>0</v>
      </c>
      <c r="AB252" s="81">
        <f t="shared" ca="1" si="163"/>
        <v>-1522.4871981713093</v>
      </c>
      <c r="AC252" s="79">
        <f t="shared" ca="1" si="164"/>
        <v>536855.64918059774</v>
      </c>
      <c r="AD252" s="35"/>
      <c r="AE252" s="55">
        <f t="shared" ca="1" si="183"/>
        <v>1.5569298862958547E-3</v>
      </c>
      <c r="AF252" s="78">
        <f t="shared" ca="1" si="184"/>
        <v>0.84184555809963368</v>
      </c>
      <c r="AG252" s="35"/>
      <c r="AH252" s="35"/>
      <c r="AR252" s="69">
        <f t="shared" si="191"/>
        <v>21</v>
      </c>
      <c r="AS252" s="70">
        <f t="shared" si="192"/>
        <v>249</v>
      </c>
      <c r="AT252" s="71">
        <f t="shared" ca="1" si="193"/>
        <v>0.11123871879968424</v>
      </c>
      <c r="AU252" s="72">
        <f t="shared" ca="1" si="176"/>
        <v>9.059659612918658E-3</v>
      </c>
      <c r="AV252" s="73">
        <f t="shared" ca="1" si="194"/>
        <v>1.0090596596129187</v>
      </c>
      <c r="AW252" s="74">
        <f ca="1">PRODUCT(AV$4:AV252)</f>
        <v>8.8184304611807516</v>
      </c>
      <c r="BO252" s="70">
        <f t="shared" si="187"/>
        <v>249</v>
      </c>
      <c r="BP252" s="171">
        <f t="shared" ca="1" si="188"/>
        <v>0.1143</v>
      </c>
      <c r="BQ252" s="172">
        <f t="shared" ca="1" si="177"/>
        <v>9.059659612918658E-3</v>
      </c>
      <c r="BR252" s="172">
        <f t="shared" ca="1" si="190"/>
        <v>0.11339886438999099</v>
      </c>
    </row>
    <row r="253" spans="5:70">
      <c r="E253">
        <f t="shared" si="178"/>
        <v>250</v>
      </c>
      <c r="F253" s="64">
        <f t="shared" si="179"/>
        <v>60.75000000000059</v>
      </c>
      <c r="G253" s="55">
        <f t="shared" si="165"/>
        <v>1.5569298862958547E-3</v>
      </c>
      <c r="H253" s="78">
        <f t="shared" si="189"/>
        <v>0.84075560014855699</v>
      </c>
      <c r="I253" s="79">
        <f t="shared" ca="1" si="166"/>
        <v>536060.77754652151</v>
      </c>
      <c r="J253" s="79">
        <f t="shared" ca="1" si="167"/>
        <v>4856.5281764079937</v>
      </c>
      <c r="K253" s="80">
        <f t="shared" ca="1" si="168"/>
        <v>-16.815112002971141</v>
      </c>
      <c r="L253" s="80">
        <f t="shared" ca="1" si="169"/>
        <v>-223.35865731105065</v>
      </c>
      <c r="M253" s="80">
        <f t="shared" ca="1" si="170"/>
        <v>0</v>
      </c>
      <c r="N253" s="80">
        <f t="shared" ca="1" si="171"/>
        <v>0</v>
      </c>
      <c r="O253" s="81">
        <f t="shared" ca="1" si="158"/>
        <v>-1520.1167923509731</v>
      </c>
      <c r="P253" s="79">
        <f t="shared" ca="1" si="159"/>
        <v>539157.01516126445</v>
      </c>
      <c r="Q253" s="35"/>
      <c r="R253">
        <f t="shared" ca="1" si="172"/>
        <v>250</v>
      </c>
      <c r="S253" s="78">
        <f t="shared" ca="1" si="180"/>
        <v>60.75000000000059</v>
      </c>
      <c r="T253" s="55">
        <f t="shared" ca="1" si="173"/>
        <v>1.5569298862958547E-3</v>
      </c>
      <c r="U253" s="78">
        <f t="shared" ca="1" si="181"/>
        <v>0.84053486359058294</v>
      </c>
      <c r="V253" s="79">
        <f t="shared" ca="1" si="182"/>
        <v>536019.80257576169</v>
      </c>
      <c r="W253" s="79">
        <f t="shared" ca="1" si="160"/>
        <v>4856.1569571202608</v>
      </c>
      <c r="X253" s="80">
        <f t="shared" ca="1" si="161"/>
        <v>-16.810697271811659</v>
      </c>
      <c r="Y253" s="80">
        <f t="shared" ca="1" si="174"/>
        <v>-223.34158440656739</v>
      </c>
      <c r="Z253" s="80">
        <f t="shared" ca="1" si="162"/>
        <v>0</v>
      </c>
      <c r="AA253" s="80">
        <f t="shared" ca="1" si="175"/>
        <v>0</v>
      </c>
      <c r="AB253" s="81">
        <f t="shared" ca="1" si="163"/>
        <v>-1520.1167923509731</v>
      </c>
      <c r="AC253" s="79">
        <f t="shared" ca="1" si="164"/>
        <v>539115.69045885256</v>
      </c>
      <c r="AD253" s="35"/>
      <c r="AE253" s="55">
        <f t="shared" ca="1" si="183"/>
        <v>1.5569298862958547E-3</v>
      </c>
      <c r="AF253" s="78">
        <f t="shared" ca="1" si="184"/>
        <v>0.84053486359058294</v>
      </c>
      <c r="AG253" s="35"/>
      <c r="AH253" s="35"/>
      <c r="AR253" s="69">
        <f t="shared" si="191"/>
        <v>21</v>
      </c>
      <c r="AS253" s="70">
        <f t="shared" si="192"/>
        <v>250</v>
      </c>
      <c r="AT253" s="71">
        <f t="shared" ca="1" si="193"/>
        <v>0.11023093387158192</v>
      </c>
      <c r="AU253" s="72">
        <f t="shared" ca="1" si="176"/>
        <v>9.059659612918658E-3</v>
      </c>
      <c r="AV253" s="73">
        <f t="shared" ca="1" si="194"/>
        <v>1.0090596596129187</v>
      </c>
      <c r="AW253" s="74">
        <f ca="1">PRODUCT(AV$4:AV253)</f>
        <v>8.8983224394792426</v>
      </c>
      <c r="BO253" s="70">
        <f t="shared" si="187"/>
        <v>250</v>
      </c>
      <c r="BP253" s="171">
        <f t="shared" ca="1" si="188"/>
        <v>0.1143</v>
      </c>
      <c r="BQ253" s="172">
        <f t="shared" ca="1" si="177"/>
        <v>9.059659612918658E-3</v>
      </c>
      <c r="BR253" s="172">
        <f t="shared" ca="1" si="190"/>
        <v>0.11238073320014742</v>
      </c>
    </row>
    <row r="254" spans="5:70">
      <c r="E254">
        <f t="shared" si="178"/>
        <v>251</v>
      </c>
      <c r="F254" s="64">
        <f t="shared" si="179"/>
        <v>60.833333333333925</v>
      </c>
      <c r="G254" s="55">
        <f t="shared" si="165"/>
        <v>1.5569298862958547E-3</v>
      </c>
      <c r="H254" s="78">
        <f t="shared" si="189"/>
        <v>0.83944660262761506</v>
      </c>
      <c r="I254" s="79">
        <f t="shared" ca="1" si="166"/>
        <v>538317.58549095376</v>
      </c>
      <c r="J254" s="79">
        <f t="shared" ca="1" si="167"/>
        <v>4876.9740881962807</v>
      </c>
      <c r="K254" s="80">
        <f t="shared" ca="1" si="168"/>
        <v>-16.788932052552301</v>
      </c>
      <c r="L254" s="80">
        <f t="shared" ca="1" si="169"/>
        <v>-224.29899395456408</v>
      </c>
      <c r="M254" s="80">
        <f t="shared" ca="1" si="170"/>
        <v>0</v>
      </c>
      <c r="N254" s="80">
        <f t="shared" ca="1" si="171"/>
        <v>0</v>
      </c>
      <c r="O254" s="81">
        <f t="shared" ca="1" si="158"/>
        <v>-1517.7500770863019</v>
      </c>
      <c r="P254" s="79">
        <f t="shared" ca="1" si="159"/>
        <v>541435.72157605668</v>
      </c>
      <c r="Q254" s="35"/>
      <c r="R254">
        <f t="shared" ca="1" si="172"/>
        <v>251</v>
      </c>
      <c r="S254" s="78">
        <f t="shared" ca="1" si="180"/>
        <v>60.833333333333925</v>
      </c>
      <c r="T254" s="55">
        <f t="shared" ca="1" si="173"/>
        <v>1.5569298862958547E-3</v>
      </c>
      <c r="U254" s="78">
        <f t="shared" ca="1" si="181"/>
        <v>0.83922620974098516</v>
      </c>
      <c r="V254" s="79">
        <f t="shared" ca="1" si="182"/>
        <v>538276.32512820617</v>
      </c>
      <c r="W254" s="79">
        <f t="shared" ca="1" si="160"/>
        <v>4876.6002833542816</v>
      </c>
      <c r="X254" s="80">
        <f t="shared" ca="1" si="161"/>
        <v>-16.784524194819703</v>
      </c>
      <c r="Y254" s="80">
        <f t="shared" ca="1" si="174"/>
        <v>-224.28180213675259</v>
      </c>
      <c r="Z254" s="80">
        <f t="shared" ca="1" si="162"/>
        <v>0</v>
      </c>
      <c r="AA254" s="80">
        <f t="shared" ca="1" si="175"/>
        <v>0</v>
      </c>
      <c r="AB254" s="81">
        <f t="shared" ca="1" si="163"/>
        <v>-1517.7500770863019</v>
      </c>
      <c r="AC254" s="79">
        <f t="shared" ca="1" si="164"/>
        <v>541394.10900814261</v>
      </c>
      <c r="AD254" s="35"/>
      <c r="AE254" s="55">
        <f t="shared" ca="1" si="183"/>
        <v>1.5569298862958547E-3</v>
      </c>
      <c r="AF254" s="78">
        <f t="shared" ca="1" si="184"/>
        <v>0.83922620974098516</v>
      </c>
      <c r="AG254" s="35"/>
      <c r="AH254" s="35"/>
      <c r="AR254" s="69">
        <f t="shared" si="191"/>
        <v>21</v>
      </c>
      <c r="AS254" s="70">
        <f t="shared" si="192"/>
        <v>251</v>
      </c>
      <c r="AT254" s="71">
        <f t="shared" ca="1" si="193"/>
        <v>0.10923227913189125</v>
      </c>
      <c r="AU254" s="72">
        <f t="shared" ca="1" si="176"/>
        <v>9.059659612918658E-3</v>
      </c>
      <c r="AV254" s="73">
        <f t="shared" ca="1" si="194"/>
        <v>1.0090596596129187</v>
      </c>
      <c r="AW254" s="74">
        <f ca="1">PRODUCT(AV$4:AV254)</f>
        <v>8.9789382119069199</v>
      </c>
      <c r="BO254" s="70">
        <f t="shared" si="187"/>
        <v>251</v>
      </c>
      <c r="BP254" s="171">
        <f t="shared" ca="1" si="188"/>
        <v>0.1143</v>
      </c>
      <c r="BQ254" s="172">
        <f t="shared" ca="1" si="177"/>
        <v>9.059659612918658E-3</v>
      </c>
      <c r="BR254" s="172">
        <f t="shared" ca="1" si="190"/>
        <v>0.1113717431170099</v>
      </c>
    </row>
    <row r="255" spans="5:70">
      <c r="E255">
        <f t="shared" si="178"/>
        <v>252</v>
      </c>
      <c r="F255" s="64">
        <f t="shared" si="179"/>
        <v>60.916666666667261</v>
      </c>
      <c r="G255" s="55">
        <f t="shared" si="165"/>
        <v>1.5569298862958547E-3</v>
      </c>
      <c r="H255" s="78">
        <f t="shared" si="189"/>
        <v>0.83813964312403455</v>
      </c>
      <c r="I255" s="79">
        <f t="shared" ca="1" si="166"/>
        <v>540592.7441196267</v>
      </c>
      <c r="J255" s="79">
        <f t="shared" ca="1" si="167"/>
        <v>4897.586250937452</v>
      </c>
      <c r="K255" s="80">
        <f t="shared" ca="1" si="168"/>
        <v>-16.762792862480691</v>
      </c>
      <c r="L255" s="80">
        <f t="shared" ca="1" si="169"/>
        <v>-225.24697671651114</v>
      </c>
      <c r="M255" s="80">
        <f t="shared" ca="1" si="170"/>
        <v>0</v>
      </c>
      <c r="N255" s="80">
        <f t="shared" ca="1" si="171"/>
        <v>0</v>
      </c>
      <c r="O255" s="81">
        <f t="shared" ca="1" si="158"/>
        <v>-1515.3870466313583</v>
      </c>
      <c r="P255" s="79">
        <f t="shared" ca="1" si="159"/>
        <v>543732.93355435377</v>
      </c>
      <c r="Q255" s="35"/>
      <c r="R255">
        <f t="shared" ca="1" si="172"/>
        <v>252</v>
      </c>
      <c r="S255" s="78">
        <f t="shared" ca="1" si="180"/>
        <v>60.916666666667261</v>
      </c>
      <c r="T255" s="55">
        <f t="shared" ca="1" si="173"/>
        <v>1.5569298862958547E-3</v>
      </c>
      <c r="U255" s="78">
        <f t="shared" ca="1" si="181"/>
        <v>0.83791959337367661</v>
      </c>
      <c r="V255" s="79">
        <f t="shared" ca="1" si="182"/>
        <v>540551.19633956335</v>
      </c>
      <c r="W255" s="79">
        <f t="shared" ca="1" si="160"/>
        <v>4897.2098421924056</v>
      </c>
      <c r="X255" s="80">
        <f t="shared" ca="1" si="161"/>
        <v>-16.758391867473531</v>
      </c>
      <c r="Y255" s="80">
        <f t="shared" ca="1" si="174"/>
        <v>-225.22966514148473</v>
      </c>
      <c r="Z255" s="80">
        <f t="shared" ca="1" si="162"/>
        <v>0</v>
      </c>
      <c r="AA255" s="80">
        <f t="shared" ca="1" si="175"/>
        <v>0</v>
      </c>
      <c r="AB255" s="81">
        <f t="shared" ca="1" si="163"/>
        <v>-1515.3870466313583</v>
      </c>
      <c r="AC255" s="79">
        <f t="shared" ca="1" si="164"/>
        <v>543691.03107811545</v>
      </c>
      <c r="AD255" s="35"/>
      <c r="AE255" s="55">
        <f t="shared" ca="1" si="183"/>
        <v>1.5569298862958547E-3</v>
      </c>
      <c r="AF255" s="78">
        <f t="shared" ca="1" si="184"/>
        <v>0.83791959337367661</v>
      </c>
      <c r="AG255" s="35"/>
      <c r="AH255" s="35"/>
      <c r="AR255" s="69">
        <f t="shared" si="191"/>
        <v>21</v>
      </c>
      <c r="AS255" s="70">
        <f t="shared" si="192"/>
        <v>252</v>
      </c>
      <c r="AT255" s="71">
        <f t="shared" ca="1" si="193"/>
        <v>0.10824267186421299</v>
      </c>
      <c r="AU255" s="72">
        <f t="shared" ca="1" si="176"/>
        <v>9.059659612918658E-3</v>
      </c>
      <c r="AV255" s="73">
        <f t="shared" ca="1" si="194"/>
        <v>1.0090596596129187</v>
      </c>
      <c r="AW255" s="74">
        <f ca="1">PRODUCT(AV$4:AV255)</f>
        <v>9.0602843357922254</v>
      </c>
      <c r="BO255" s="70">
        <f t="shared" si="187"/>
        <v>252</v>
      </c>
      <c r="BP255" s="171">
        <f t="shared" ca="1" si="188"/>
        <v>0.1143</v>
      </c>
      <c r="BQ255" s="172">
        <f t="shared" ca="1" si="177"/>
        <v>9.059659612918658E-3</v>
      </c>
      <c r="BR255" s="172">
        <f t="shared" ca="1" si="190"/>
        <v>0.11037181206880549</v>
      </c>
    </row>
    <row r="256" spans="5:70">
      <c r="E256">
        <f t="shared" si="178"/>
        <v>253</v>
      </c>
      <c r="F256" s="64">
        <f t="shared" si="179"/>
        <v>61.000000000000597</v>
      </c>
      <c r="G256" s="55">
        <f t="shared" si="165"/>
        <v>1.5569298862958547E-3</v>
      </c>
      <c r="H256" s="78">
        <f t="shared" si="189"/>
        <v>0.83683471846476543</v>
      </c>
      <c r="I256" s="79">
        <f t="shared" ca="1" si="166"/>
        <v>542886.37949993974</v>
      </c>
      <c r="J256" s="79">
        <f t="shared" ca="1" si="167"/>
        <v>4918.365806759236</v>
      </c>
      <c r="K256" s="80">
        <f t="shared" ca="1" si="168"/>
        <v>-16.736694369295307</v>
      </c>
      <c r="L256" s="80">
        <f t="shared" ca="1" si="169"/>
        <v>-226.2026581249749</v>
      </c>
      <c r="M256" s="80">
        <f t="shared" ca="1" si="170"/>
        <v>-4071.6478462495479</v>
      </c>
      <c r="N256" s="80">
        <f t="shared" ca="1" si="171"/>
        <v>0</v>
      </c>
      <c r="O256" s="81">
        <f t="shared" ca="1" si="158"/>
        <v>-1513.0276952491524</v>
      </c>
      <c r="P256" s="79">
        <f t="shared" ca="1" si="159"/>
        <v>541977.13041270594</v>
      </c>
      <c r="Q256" s="35"/>
      <c r="R256">
        <f t="shared" ca="1" si="172"/>
        <v>253</v>
      </c>
      <c r="S256" s="78">
        <f t="shared" ca="1" si="180"/>
        <v>61.000000000000597</v>
      </c>
      <c r="T256" s="55">
        <f t="shared" ca="1" si="173"/>
        <v>1.5569298862958547E-3</v>
      </c>
      <c r="U256" s="78">
        <f t="shared" ca="1" si="181"/>
        <v>0.83661501131644023</v>
      </c>
      <c r="V256" s="79">
        <f t="shared" ca="1" si="182"/>
        <v>542844.5422629189</v>
      </c>
      <c r="W256" s="79">
        <f t="shared" ca="1" si="160"/>
        <v>4917.9867756326821</v>
      </c>
      <c r="X256" s="80">
        <f t="shared" ca="1" si="161"/>
        <v>-16.732300226328803</v>
      </c>
      <c r="Y256" s="80">
        <f t="shared" ca="1" si="174"/>
        <v>-226.18522594288288</v>
      </c>
      <c r="Z256" s="80">
        <f t="shared" ca="1" si="162"/>
        <v>-4071.3340669718914</v>
      </c>
      <c r="AA256" s="80">
        <f t="shared" ca="1" si="175"/>
        <v>0</v>
      </c>
      <c r="AB256" s="81">
        <f t="shared" ca="1" si="163"/>
        <v>-1513.0276952491524</v>
      </c>
      <c r="AC256" s="79">
        <f t="shared" ca="1" si="164"/>
        <v>541935.24975016131</v>
      </c>
      <c r="AD256" s="35"/>
      <c r="AE256" s="55">
        <f t="shared" ca="1" si="183"/>
        <v>1.5569298862958547E-3</v>
      </c>
      <c r="AF256" s="78">
        <f t="shared" ca="1" si="184"/>
        <v>0.83661501131644023</v>
      </c>
      <c r="AG256" s="35"/>
      <c r="AH256" s="35"/>
      <c r="AR256" s="69">
        <f t="shared" si="191"/>
        <v>22</v>
      </c>
      <c r="AS256" s="70">
        <f t="shared" si="192"/>
        <v>253</v>
      </c>
      <c r="AT256" s="71">
        <f t="shared" ca="1" si="193"/>
        <v>0.10726203010153038</v>
      </c>
      <c r="AU256" s="72">
        <f t="shared" ca="1" si="176"/>
        <v>9.059659612918658E-3</v>
      </c>
      <c r="AV256" s="73">
        <f t="shared" ca="1" si="194"/>
        <v>1.0090596596129187</v>
      </c>
      <c r="AW256" s="74">
        <f ca="1">PRODUCT(AV$4:AV256)</f>
        <v>9.1423674278707612</v>
      </c>
      <c r="BO256" s="70">
        <f t="shared" si="187"/>
        <v>253</v>
      </c>
      <c r="BP256" s="171">
        <f t="shared" ca="1" si="188"/>
        <v>0.1143</v>
      </c>
      <c r="BQ256" s="172">
        <f t="shared" ca="1" si="177"/>
        <v>9.059659612918658E-3</v>
      </c>
      <c r="BR256" s="172">
        <f t="shared" ca="1" si="190"/>
        <v>0.10938085872062786</v>
      </c>
    </row>
    <row r="257" spans="5:70">
      <c r="E257">
        <f t="shared" si="178"/>
        <v>254</v>
      </c>
      <c r="F257" s="64">
        <f t="shared" si="179"/>
        <v>61.083333333333933</v>
      </c>
      <c r="G257" s="55">
        <f t="shared" si="165"/>
        <v>1.5569298862958547E-3</v>
      </c>
      <c r="H257" s="78">
        <f t="shared" si="189"/>
        <v>0.83553182548169769</v>
      </c>
      <c r="I257" s="79">
        <f t="shared" ca="1" si="166"/>
        <v>541133.31002067751</v>
      </c>
      <c r="J257" s="79">
        <f t="shared" ca="1" si="167"/>
        <v>4902.4835939993236</v>
      </c>
      <c r="K257" s="80">
        <f t="shared" ca="1" si="168"/>
        <v>-16.710636509633954</v>
      </c>
      <c r="L257" s="80">
        <f t="shared" ca="1" si="169"/>
        <v>-225.47221250861566</v>
      </c>
      <c r="M257" s="80">
        <f t="shared" ca="1" si="170"/>
        <v>0</v>
      </c>
      <c r="N257" s="80">
        <f t="shared" ca="1" si="171"/>
        <v>0</v>
      </c>
      <c r="O257" s="81">
        <f t="shared" ca="1" si="158"/>
        <v>-1510.6720172116256</v>
      </c>
      <c r="P257" s="79">
        <f t="shared" ca="1" si="159"/>
        <v>544282.93874844688</v>
      </c>
      <c r="Q257" s="35"/>
      <c r="R257">
        <f t="shared" ca="1" si="172"/>
        <v>254</v>
      </c>
      <c r="S257" s="78">
        <f t="shared" ca="1" si="180"/>
        <v>61.083333333333933</v>
      </c>
      <c r="T257" s="55">
        <f t="shared" ca="1" si="173"/>
        <v>1.5569298862958547E-3</v>
      </c>
      <c r="U257" s="78">
        <f t="shared" ca="1" si="181"/>
        <v>0.83531246040199791</v>
      </c>
      <c r="V257" s="79">
        <f t="shared" ca="1" si="182"/>
        <v>541091.49456338806</v>
      </c>
      <c r="W257" s="79">
        <f t="shared" ca="1" si="160"/>
        <v>4902.1047601897226</v>
      </c>
      <c r="X257" s="80">
        <f t="shared" ca="1" si="161"/>
        <v>-16.706249208039956</v>
      </c>
      <c r="Y257" s="80">
        <f t="shared" ca="1" si="174"/>
        <v>-225.45478940141172</v>
      </c>
      <c r="Z257" s="80">
        <f t="shared" ca="1" si="162"/>
        <v>0</v>
      </c>
      <c r="AA257" s="80">
        <f t="shared" ca="1" si="175"/>
        <v>0</v>
      </c>
      <c r="AB257" s="81">
        <f t="shared" ca="1" si="163"/>
        <v>-1510.6720172116256</v>
      </c>
      <c r="AC257" s="79">
        <f t="shared" ca="1" si="164"/>
        <v>544240.7662677567</v>
      </c>
      <c r="AD257" s="35"/>
      <c r="AE257" s="55">
        <f t="shared" ca="1" si="183"/>
        <v>1.5569298862958547E-3</v>
      </c>
      <c r="AF257" s="78">
        <f t="shared" ca="1" si="184"/>
        <v>0.83531246040199791</v>
      </c>
      <c r="AG257" s="35"/>
      <c r="AH257" s="35"/>
      <c r="AR257" s="69">
        <f t="shared" si="191"/>
        <v>22</v>
      </c>
      <c r="AS257" s="70">
        <f t="shared" si="192"/>
        <v>254</v>
      </c>
      <c r="AT257" s="71">
        <f t="shared" ca="1" si="193"/>
        <v>0.10629027261941988</v>
      </c>
      <c r="AU257" s="72">
        <f t="shared" ca="1" si="176"/>
        <v>9.059659612918658E-3</v>
      </c>
      <c r="AV257" s="73">
        <f t="shared" ca="1" si="194"/>
        <v>1.0090596596129187</v>
      </c>
      <c r="AW257" s="74">
        <f ca="1">PRODUCT(AV$4:AV257)</f>
        <v>9.2251941648235043</v>
      </c>
      <c r="BO257" s="70">
        <f t="shared" si="187"/>
        <v>254</v>
      </c>
      <c r="BP257" s="171">
        <f t="shared" ca="1" si="188"/>
        <v>0.1143</v>
      </c>
      <c r="BQ257" s="172">
        <f t="shared" ca="1" si="177"/>
        <v>9.059659612918658E-3</v>
      </c>
      <c r="BR257" s="172">
        <f t="shared" ca="1" si="190"/>
        <v>0.1083988024678214</v>
      </c>
    </row>
    <row r="258" spans="5:70">
      <c r="E258">
        <f t="shared" si="178"/>
        <v>255</v>
      </c>
      <c r="F258" s="64">
        <f t="shared" si="179"/>
        <v>61.166666666667268</v>
      </c>
      <c r="G258" s="55">
        <f t="shared" si="165"/>
        <v>1.5569298862958547E-3</v>
      </c>
      <c r="H258" s="78">
        <f t="shared" si="189"/>
        <v>0.83423096101165395</v>
      </c>
      <c r="I258" s="79">
        <f t="shared" ca="1" si="166"/>
        <v>543435.52837450849</v>
      </c>
      <c r="J258" s="79">
        <f t="shared" ca="1" si="167"/>
        <v>4923.3409086396459</v>
      </c>
      <c r="K258" s="80">
        <f t="shared" ca="1" si="168"/>
        <v>-16.684619220233078</v>
      </c>
      <c r="L258" s="80">
        <f t="shared" ca="1" si="169"/>
        <v>-226.43147015604521</v>
      </c>
      <c r="M258" s="80">
        <f t="shared" ca="1" si="170"/>
        <v>0</v>
      </c>
      <c r="N258" s="80">
        <f t="shared" ca="1" si="171"/>
        <v>0</v>
      </c>
      <c r="O258" s="81">
        <f t="shared" ca="1" si="158"/>
        <v>-1508.3200067996379</v>
      </c>
      <c r="P258" s="79">
        <f t="shared" ca="1" si="159"/>
        <v>546607.43318697216</v>
      </c>
      <c r="Q258" s="35"/>
      <c r="R258">
        <f t="shared" ca="1" si="172"/>
        <v>255</v>
      </c>
      <c r="S258" s="78">
        <f t="shared" ca="1" si="180"/>
        <v>61.166666666667268</v>
      </c>
      <c r="T258" s="55">
        <f t="shared" ca="1" si="173"/>
        <v>1.5569298862958547E-3</v>
      </c>
      <c r="U258" s="78">
        <f t="shared" ca="1" si="181"/>
        <v>0.83401193746800273</v>
      </c>
      <c r="V258" s="79">
        <f t="shared" ca="1" si="182"/>
        <v>543393.42155341385</v>
      </c>
      <c r="W258" s="79">
        <f t="shared" ca="1" si="160"/>
        <v>4922.9594351731466</v>
      </c>
      <c r="X258" s="80">
        <f t="shared" ca="1" si="161"/>
        <v>-16.680238749360054</v>
      </c>
      <c r="Y258" s="80">
        <f t="shared" ca="1" si="174"/>
        <v>-226.41392564725578</v>
      </c>
      <c r="Z258" s="80">
        <f t="shared" ca="1" si="162"/>
        <v>0</v>
      </c>
      <c r="AA258" s="80">
        <f t="shared" ca="1" si="175"/>
        <v>0</v>
      </c>
      <c r="AB258" s="81">
        <f t="shared" ca="1" si="163"/>
        <v>-1508.3200067996379</v>
      </c>
      <c r="AC258" s="79">
        <f t="shared" ca="1" si="164"/>
        <v>546564.96681739076</v>
      </c>
      <c r="AD258" s="35"/>
      <c r="AE258" s="55">
        <f t="shared" ca="1" si="183"/>
        <v>1.5569298862958547E-3</v>
      </c>
      <c r="AF258" s="78">
        <f t="shared" ca="1" si="184"/>
        <v>0.83401193746800273</v>
      </c>
      <c r="AG258" s="35"/>
      <c r="AH258" s="35"/>
      <c r="AR258" s="69">
        <f t="shared" si="191"/>
        <v>22</v>
      </c>
      <c r="AS258" s="70">
        <f t="shared" si="192"/>
        <v>255</v>
      </c>
      <c r="AT258" s="71">
        <f t="shared" ca="1" si="193"/>
        <v>0.10532731892932361</v>
      </c>
      <c r="AU258" s="72">
        <f t="shared" ca="1" si="176"/>
        <v>9.059659612918658E-3</v>
      </c>
      <c r="AV258" s="73">
        <f t="shared" ca="1" si="194"/>
        <v>1.0090596596129187</v>
      </c>
      <c r="AW258" s="74">
        <f ca="1">PRODUCT(AV$4:AV258)</f>
        <v>9.3087712838198886</v>
      </c>
      <c r="BO258" s="70">
        <f t="shared" si="187"/>
        <v>255</v>
      </c>
      <c r="BP258" s="171">
        <f t="shared" ca="1" si="188"/>
        <v>0.1143</v>
      </c>
      <c r="BQ258" s="172">
        <f t="shared" ca="1" si="177"/>
        <v>9.059659612918658E-3</v>
      </c>
      <c r="BR258" s="172">
        <f t="shared" ca="1" si="190"/>
        <v>0.1074255634294248</v>
      </c>
    </row>
    <row r="259" spans="5:70">
      <c r="E259">
        <f t="shared" si="178"/>
        <v>256</v>
      </c>
      <c r="F259" s="64">
        <f t="shared" si="179"/>
        <v>61.250000000000604</v>
      </c>
      <c r="G259" s="55">
        <f t="shared" si="165"/>
        <v>1.5569298862958547E-3</v>
      </c>
      <c r="H259" s="78">
        <f t="shared" si="189"/>
        <v>0.83293212189638155</v>
      </c>
      <c r="I259" s="79">
        <f t="shared" ca="1" si="166"/>
        <v>545756.40373817191</v>
      </c>
      <c r="J259" s="79">
        <f t="shared" ca="1" si="167"/>
        <v>4944.3672494384455</v>
      </c>
      <c r="K259" s="80">
        <f t="shared" ca="1" si="168"/>
        <v>-16.658642437927632</v>
      </c>
      <c r="L259" s="80">
        <f t="shared" ca="1" si="169"/>
        <v>-227.39850155757165</v>
      </c>
      <c r="M259" s="80">
        <f t="shared" ca="1" si="170"/>
        <v>0</v>
      </c>
      <c r="N259" s="80">
        <f t="shared" ca="1" si="171"/>
        <v>0</v>
      </c>
      <c r="O259" s="81">
        <f t="shared" ca="1" si="158"/>
        <v>-1505.9716583029538</v>
      </c>
      <c r="P259" s="79">
        <f t="shared" ca="1" si="159"/>
        <v>548950.74218531197</v>
      </c>
      <c r="Q259" s="35"/>
      <c r="R259">
        <f t="shared" ca="1" si="172"/>
        <v>256</v>
      </c>
      <c r="S259" s="78">
        <f t="shared" ca="1" si="180"/>
        <v>61.250000000000604</v>
      </c>
      <c r="T259" s="55">
        <f t="shared" ca="1" si="173"/>
        <v>1.5569298862958547E-3</v>
      </c>
      <c r="U259" s="78">
        <f t="shared" ca="1" si="181"/>
        <v>0.83271343935703124</v>
      </c>
      <c r="V259" s="79">
        <f t="shared" ca="1" si="182"/>
        <v>545714.00348575041</v>
      </c>
      <c r="W259" s="79">
        <f t="shared" ca="1" si="160"/>
        <v>4943.9831175840045</v>
      </c>
      <c r="X259" s="80">
        <f t="shared" ca="1" si="161"/>
        <v>-16.654268787140623</v>
      </c>
      <c r="Y259" s="80">
        <f t="shared" ca="1" si="174"/>
        <v>-227.38083478572935</v>
      </c>
      <c r="Z259" s="80">
        <f t="shared" ca="1" si="162"/>
        <v>0</v>
      </c>
      <c r="AA259" s="80">
        <f t="shared" ca="1" si="175"/>
        <v>0</v>
      </c>
      <c r="AB259" s="81">
        <f t="shared" ca="1" si="163"/>
        <v>-1505.9716583029538</v>
      </c>
      <c r="AC259" s="79">
        <f t="shared" ca="1" si="164"/>
        <v>548907.97984145861</v>
      </c>
      <c r="AD259" s="35"/>
      <c r="AE259" s="55">
        <f t="shared" ca="1" si="183"/>
        <v>1.5569298862958547E-3</v>
      </c>
      <c r="AF259" s="78">
        <f t="shared" ca="1" si="184"/>
        <v>0.83271343935703124</v>
      </c>
      <c r="AG259" s="35"/>
      <c r="AH259" s="35"/>
      <c r="AR259" s="69">
        <f t="shared" si="191"/>
        <v>22</v>
      </c>
      <c r="AS259" s="70">
        <f t="shared" si="192"/>
        <v>256</v>
      </c>
      <c r="AT259" s="71">
        <f t="shared" ca="1" si="193"/>
        <v>0.10437308927188262</v>
      </c>
      <c r="AU259" s="72">
        <f t="shared" ca="1" si="176"/>
        <v>9.059659612918658E-3</v>
      </c>
      <c r="AV259" s="73">
        <f t="shared" ca="1" si="194"/>
        <v>1.0090596596129187</v>
      </c>
      <c r="AW259" s="74">
        <f ca="1">PRODUCT(AV$4:AV259)</f>
        <v>9.3931055830658092</v>
      </c>
      <c r="BO259" s="70">
        <f t="shared" si="187"/>
        <v>256</v>
      </c>
      <c r="BP259" s="171">
        <f t="shared" ca="1" si="188"/>
        <v>0.1143</v>
      </c>
      <c r="BQ259" s="172">
        <f t="shared" ca="1" si="177"/>
        <v>9.059659612918658E-3</v>
      </c>
      <c r="BR259" s="172">
        <f t="shared" ca="1" si="190"/>
        <v>0.10646106244167357</v>
      </c>
    </row>
    <row r="260" spans="5:70">
      <c r="E260">
        <f t="shared" si="178"/>
        <v>257</v>
      </c>
      <c r="F260" s="64">
        <f t="shared" si="179"/>
        <v>61.33333333333394</v>
      </c>
      <c r="G260" s="55">
        <f t="shared" si="165"/>
        <v>1.5569298862958547E-3</v>
      </c>
      <c r="H260" s="78">
        <f t="shared" si="189"/>
        <v>0.83163530498254523</v>
      </c>
      <c r="I260" s="79">
        <f t="shared" ca="1" si="166"/>
        <v>548096.06436869933</v>
      </c>
      <c r="J260" s="79">
        <f t="shared" ca="1" si="167"/>
        <v>4965.5637783607708</v>
      </c>
      <c r="K260" s="80">
        <f t="shared" ca="1" si="168"/>
        <v>-16.632706099650903</v>
      </c>
      <c r="L260" s="80">
        <f t="shared" ca="1" si="169"/>
        <v>-228.37336015362473</v>
      </c>
      <c r="M260" s="80">
        <f t="shared" ca="1" si="170"/>
        <v>0</v>
      </c>
      <c r="N260" s="80">
        <f t="shared" ca="1" si="171"/>
        <v>0</v>
      </c>
      <c r="O260" s="81">
        <f t="shared" ref="O260:O323" ca="1" si="195">-MIN(IF(MOD(R260,IF($C$5="Annual",12,1))=0,1,0)*$C$33*U260/IF($C$5="Monthly",12,1),I260)</f>
        <v>-1503.6269660202272</v>
      </c>
      <c r="P260" s="79">
        <f t="shared" ref="P260:P323" ca="1" si="196">SUM(I260:O260)</f>
        <v>551312.99511478655</v>
      </c>
      <c r="Q260" s="35"/>
      <c r="R260">
        <f t="shared" ca="1" si="172"/>
        <v>257</v>
      </c>
      <c r="S260" s="78">
        <f t="shared" ca="1" si="180"/>
        <v>61.33333333333394</v>
      </c>
      <c r="T260" s="55">
        <f t="shared" ca="1" si="173"/>
        <v>1.5569298862958547E-3</v>
      </c>
      <c r="U260" s="78">
        <f t="shared" ca="1" si="181"/>
        <v>0.83141696291657607</v>
      </c>
      <c r="V260" s="79">
        <f t="shared" ca="1" si="182"/>
        <v>548053.36860281718</v>
      </c>
      <c r="W260" s="79">
        <f t="shared" ref="W260:W323" ca="1" si="197">(V260)*$AU260</f>
        <v>4965.1769692549651</v>
      </c>
      <c r="X260" s="80">
        <f t="shared" ref="X260:X323" ca="1" si="198">IF(V260=0,0,-$C$19)*U260</f>
        <v>-16.628339258331522</v>
      </c>
      <c r="Y260" s="80">
        <f t="shared" ca="1" si="174"/>
        <v>-228.35557025117384</v>
      </c>
      <c r="Z260" s="80">
        <f t="shared" ref="Z260:Z323" ca="1" si="199">-IF(MOD(R260-1,12)=0,1,0)*V260*($C$17)</f>
        <v>0</v>
      </c>
      <c r="AA260" s="80">
        <f t="shared" ca="1" si="175"/>
        <v>0</v>
      </c>
      <c r="AB260" s="81">
        <f t="shared" ref="AB260:AB323" ca="1" si="200">-MIN(IF(MOD(R260,IF($C$5="Annual",12,1))=0,1,0)*$C$33*U260/IF($C$5="Monthly",12,1),V260)</f>
        <v>-1503.6269660202272</v>
      </c>
      <c r="AC260" s="79">
        <f t="shared" ref="AC260:AC323" ca="1" si="201">SUM(V260:AB260)</f>
        <v>551269.93469654245</v>
      </c>
      <c r="AD260" s="35"/>
      <c r="AE260" s="55">
        <f t="shared" ca="1" si="183"/>
        <v>1.5569298862958547E-3</v>
      </c>
      <c r="AF260" s="78">
        <f t="shared" ca="1" si="184"/>
        <v>0.83141696291657607</v>
      </c>
      <c r="AG260" s="35"/>
      <c r="AH260" s="35"/>
      <c r="AR260" s="69">
        <f t="shared" si="191"/>
        <v>22</v>
      </c>
      <c r="AS260" s="70">
        <f t="shared" si="192"/>
        <v>257</v>
      </c>
      <c r="AT260" s="71">
        <f t="shared" ca="1" si="193"/>
        <v>0.10342750461033058</v>
      </c>
      <c r="AU260" s="72">
        <f t="shared" ca="1" si="176"/>
        <v>9.059659612918658E-3</v>
      </c>
      <c r="AV260" s="73">
        <f t="shared" ca="1" si="194"/>
        <v>1.0090596596129187</v>
      </c>
      <c r="AW260" s="74">
        <f ca="1">PRODUCT(AV$4:AV260)</f>
        <v>9.4782039223565917</v>
      </c>
      <c r="BO260" s="70">
        <f t="shared" si="187"/>
        <v>257</v>
      </c>
      <c r="BP260" s="171">
        <f t="shared" ca="1" si="188"/>
        <v>0.1143</v>
      </c>
      <c r="BQ260" s="172">
        <f t="shared" ca="1" si="177"/>
        <v>9.059659612918658E-3</v>
      </c>
      <c r="BR260" s="172">
        <f t="shared" ca="1" si="190"/>
        <v>0.10550522105156068</v>
      </c>
    </row>
    <row r="261" spans="5:70">
      <c r="E261">
        <f t="shared" si="178"/>
        <v>258</v>
      </c>
      <c r="F261" s="64">
        <f t="shared" si="179"/>
        <v>61.416666666667275</v>
      </c>
      <c r="G261" s="55">
        <f t="shared" ref="G261:G324" si="202">(1-(1-IF(F261&gt;$AJ$90,0,VLOOKUP(ROUND(F261,0),$AJ$4:$AK$90,2,FALSE)))^(1/12))</f>
        <v>1.5569298862958547E-3</v>
      </c>
      <c r="H261" s="78">
        <f t="shared" si="189"/>
        <v>0.83034050712171914</v>
      </c>
      <c r="I261" s="79">
        <f t="shared" ref="I261:I324" ca="1" si="203">MAX(P260,0)*(1-G261)</f>
        <v>550454.63943598908</v>
      </c>
      <c r="J261" s="79">
        <f t="shared" ref="J261:J324" ca="1" si="204">(I261)*$AU261</f>
        <v>4986.9316656419323</v>
      </c>
      <c r="K261" s="80">
        <f t="shared" ref="K261:K324" ca="1" si="205">IF(I261=0,0,-$C$19)*H261</f>
        <v>-16.606810142434384</v>
      </c>
      <c r="L261" s="80">
        <f t="shared" ref="L261:L324" ca="1" si="206">IF(OR(I260+O260=0,K260=0),0,-I261*($C$16/12))</f>
        <v>-229.35609976499546</v>
      </c>
      <c r="M261" s="80">
        <f t="shared" ref="M261:M324" ca="1" si="207">IF(OR(I260+O260=0,K260=0),0,-IF(MOD(E261-1,12)=0,1,0)*I261*($C$17))</f>
        <v>0</v>
      </c>
      <c r="N261" s="80">
        <f t="shared" ref="N261:N324" ca="1" si="208">IF(OR(I260+O260=0,K260=0),0,-I261*($C$18*(1+$C$20))/12)</f>
        <v>0</v>
      </c>
      <c r="O261" s="81">
        <f t="shared" ca="1" si="195"/>
        <v>-1501.28592425899</v>
      </c>
      <c r="P261" s="79">
        <f t="shared" ca="1" si="196"/>
        <v>553694.32226746459</v>
      </c>
      <c r="Q261" s="35"/>
      <c r="R261">
        <f t="shared" ref="R261:R324" ca="1" si="209">R260+1</f>
        <v>258</v>
      </c>
      <c r="S261" s="78">
        <f t="shared" ca="1" si="180"/>
        <v>61.416666666667275</v>
      </c>
      <c r="T261" s="55">
        <f t="shared" ref="T261:T324" ca="1" si="210">(1-(1-IF(S261&gt;$AJ$90,0,VLOOKUP(ROUND(S261,0),$AJ$4:$AK$90,2,FALSE)))^(1/12))
*IF(S262-S$4&lt;SUBSTITUTE($C$6, "years", "", 1)/1,0,1)</f>
        <v>1.5569298862958547E-3</v>
      </c>
      <c r="U261" s="78">
        <f t="shared" ca="1" si="181"/>
        <v>0.83012250499903795</v>
      </c>
      <c r="V261" s="79">
        <f t="shared" ca="1" si="182"/>
        <v>550411.64605979703</v>
      </c>
      <c r="W261" s="79">
        <f t="shared" ca="1" si="197"/>
        <v>4986.5421602880224</v>
      </c>
      <c r="X261" s="80">
        <f t="shared" ca="1" si="198"/>
        <v>-16.602450099980757</v>
      </c>
      <c r="Y261" s="80">
        <f t="shared" ref="Y261:Y324" ca="1" si="211">IF(OR(V260+AB260=0,X260=0),0,-V261*($C$16/12))</f>
        <v>-229.33818585824878</v>
      </c>
      <c r="Z261" s="80">
        <f t="shared" ca="1" si="199"/>
        <v>0</v>
      </c>
      <c r="AA261" s="80">
        <f t="shared" ref="AA261:AA324" ca="1" si="212">IF(OR(V260+AB260=0,X260=0),0,-V261*($C$18*(1+$C$20))/12)</f>
        <v>0</v>
      </c>
      <c r="AB261" s="81">
        <f t="shared" ca="1" si="200"/>
        <v>-1501.28592425899</v>
      </c>
      <c r="AC261" s="79">
        <f t="shared" ca="1" si="201"/>
        <v>553650.96165986778</v>
      </c>
      <c r="AD261" s="35"/>
      <c r="AE261" s="55">
        <f t="shared" ca="1" si="183"/>
        <v>1.5569298862958547E-3</v>
      </c>
      <c r="AF261" s="78">
        <f t="shared" ca="1" si="184"/>
        <v>0.83012250499903795</v>
      </c>
      <c r="AG261" s="35"/>
      <c r="AH261" s="35"/>
      <c r="AR261" s="69">
        <f t="shared" ref="AR261:AR324" si="213">ROUNDDOWN((AS261-1)/12,0)+1</f>
        <v>22</v>
      </c>
      <c r="AS261" s="70">
        <f t="shared" si="192"/>
        <v>258</v>
      </c>
      <c r="AT261" s="71">
        <f t="shared" ca="1" si="193"/>
        <v>0.10249048662394741</v>
      </c>
      <c r="AU261" s="72">
        <f t="shared" ref="AU261:AU324" ca="1" si="214">IF($AU$2="Yes",BQ261,((1+$AH$21)^(1/12))-1)</f>
        <v>9.059659612918658E-3</v>
      </c>
      <c r="AV261" s="73">
        <f t="shared" ref="AV261:AV324" ca="1" si="215">(1+AU261)</f>
        <v>1.0090596596129187</v>
      </c>
      <c r="AW261" s="74">
        <f ca="1">PRODUCT(AV$4:AV261)</f>
        <v>9.5640732236349724</v>
      </c>
      <c r="BO261" s="70">
        <f t="shared" si="187"/>
        <v>258</v>
      </c>
      <c r="BP261" s="171">
        <f t="shared" ca="1" si="188"/>
        <v>0.1143</v>
      </c>
      <c r="BQ261" s="172">
        <f t="shared" ref="BQ261:BQ324" ca="1" si="216">(1+BP261)^(1/12)-1</f>
        <v>9.059659612918658E-3</v>
      </c>
      <c r="BR261" s="172">
        <f t="shared" ca="1" si="190"/>
        <v>0.10455796151045531</v>
      </c>
    </row>
    <row r="262" spans="5:70">
      <c r="E262">
        <f t="shared" ref="E262:E325" si="217">E261+1</f>
        <v>259</v>
      </c>
      <c r="F262" s="64">
        <f t="shared" ref="F262:F325" si="218">(E262-E261)/12+F261</f>
        <v>61.500000000000611</v>
      </c>
      <c r="G262" s="55">
        <f t="shared" si="202"/>
        <v>1.7090569820643609E-3</v>
      </c>
      <c r="H262" s="78">
        <f t="shared" si="189"/>
        <v>0.82892140788053192</v>
      </c>
      <c r="I262" s="79">
        <f t="shared" ca="1" si="203"/>
        <v>552748.02712006401</v>
      </c>
      <c r="J262" s="79">
        <f t="shared" ca="1" si="204"/>
        <v>5007.7089774201113</v>
      </c>
      <c r="K262" s="80">
        <f t="shared" ca="1" si="205"/>
        <v>-16.578428157610638</v>
      </c>
      <c r="L262" s="80">
        <f t="shared" ca="1" si="206"/>
        <v>-230.31167796669337</v>
      </c>
      <c r="M262" s="80">
        <f t="shared" ca="1" si="207"/>
        <v>0</v>
      </c>
      <c r="N262" s="80">
        <f t="shared" ca="1" si="208"/>
        <v>0</v>
      </c>
      <c r="O262" s="81">
        <f t="shared" ca="1" si="195"/>
        <v>-1498.7201410680602</v>
      </c>
      <c r="P262" s="79">
        <f t="shared" ca="1" si="196"/>
        <v>556010.12585029169</v>
      </c>
      <c r="Q262" s="35"/>
      <c r="R262">
        <f t="shared" ca="1" si="209"/>
        <v>259</v>
      </c>
      <c r="S262" s="78">
        <f t="shared" ref="S262:S325" ca="1" si="219">(R262-R261)/12+S261</f>
        <v>61.500000000000611</v>
      </c>
      <c r="T262" s="55">
        <f t="shared" ca="1" si="210"/>
        <v>1.7090569820643609E-3</v>
      </c>
      <c r="U262" s="78">
        <f t="shared" ref="U262:U325" ca="1" si="220">IF(S263-S$4&lt;SUBSTITUTE($C$6, "years", "", 1)/1,U261,AF261)*
(1-T262)</f>
        <v>0.82870377833590059</v>
      </c>
      <c r="V262" s="79">
        <f t="shared" ref="V262:V325" ca="1" si="221">MAX(AC261,0)*(1-AE262)</f>
        <v>552704.74061821634</v>
      </c>
      <c r="W262" s="79">
        <f t="shared" ca="1" si="197"/>
        <v>5007.3168164475373</v>
      </c>
      <c r="X262" s="80">
        <f t="shared" ca="1" si="198"/>
        <v>-16.574075566718012</v>
      </c>
      <c r="Y262" s="80">
        <f t="shared" ca="1" si="211"/>
        <v>-230.29364192425683</v>
      </c>
      <c r="Z262" s="80">
        <f t="shared" ca="1" si="199"/>
        <v>0</v>
      </c>
      <c r="AA262" s="80">
        <f t="shared" ca="1" si="212"/>
        <v>0</v>
      </c>
      <c r="AB262" s="81">
        <f t="shared" ca="1" si="200"/>
        <v>-1498.7201410680602</v>
      </c>
      <c r="AC262" s="79">
        <f t="shared" ca="1" si="201"/>
        <v>555966.46957610478</v>
      </c>
      <c r="AD262" s="35"/>
      <c r="AE262" s="55">
        <f t="shared" ref="AE262:AE325" ca="1" si="222">(1-(1-IF(S262&gt;$AJ$90,0,VLOOKUP(ROUND(S262,0),$AJ$4:$AK$90,2,FALSE)))^(1/12))</f>
        <v>1.7090569820643609E-3</v>
      </c>
      <c r="AF262" s="78">
        <f t="shared" ref="AF262:AF325" ca="1" si="223">AF261*(1-AE262)</f>
        <v>0.82870377833590059</v>
      </c>
      <c r="AG262" s="35"/>
      <c r="AH262" s="35"/>
      <c r="AR262" s="69">
        <f t="shared" si="213"/>
        <v>22</v>
      </c>
      <c r="AS262" s="70">
        <f t="shared" ref="AS262:AS325" si="224">AS261+1</f>
        <v>259</v>
      </c>
      <c r="AT262" s="71">
        <f t="shared" ref="AT262:AT325" ca="1" si="225">(1-AU262)*AT261</f>
        <v>0.10156195770157206</v>
      </c>
      <c r="AU262" s="72">
        <f t="shared" ca="1" si="214"/>
        <v>9.059659612918658E-3</v>
      </c>
      <c r="AV262" s="73">
        <f t="shared" ca="1" si="215"/>
        <v>1.0090596596129187</v>
      </c>
      <c r="AW262" s="74">
        <f ca="1">PRODUCT(AV$4:AV262)</f>
        <v>9.6507204715541341</v>
      </c>
      <c r="BO262" s="70">
        <f t="shared" ref="BO262:BO325" si="226">BO261+1</f>
        <v>259</v>
      </c>
      <c r="BP262" s="171">
        <f t="shared" ref="BP262:BP325" ca="1" si="227">VLOOKUP(BO262,$BT$4:$BX$13,5,TRUE)/100</f>
        <v>0.1143</v>
      </c>
      <c r="BQ262" s="172">
        <f t="shared" ca="1" si="216"/>
        <v>9.059659612918658E-3</v>
      </c>
      <c r="BR262" s="172">
        <f t="shared" ca="1" si="190"/>
        <v>0.1036192067677786</v>
      </c>
    </row>
    <row r="263" spans="5:70">
      <c r="E263">
        <f t="shared" si="217"/>
        <v>260</v>
      </c>
      <c r="F263" s="64">
        <f t="shared" si="218"/>
        <v>61.583333333333947</v>
      </c>
      <c r="G263" s="55">
        <f t="shared" si="202"/>
        <v>1.7090569820643609E-3</v>
      </c>
      <c r="H263" s="78">
        <f t="shared" ref="H263:H326" si="228">H262*(1-G263)</f>
        <v>0.82750473396081103</v>
      </c>
      <c r="I263" s="79">
        <f t="shared" ca="1" si="203"/>
        <v>555059.87286260875</v>
      </c>
      <c r="J263" s="79">
        <f t="shared" ca="1" si="204"/>
        <v>5028.6535129251415</v>
      </c>
      <c r="K263" s="80">
        <f t="shared" ca="1" si="205"/>
        <v>-16.550094679216222</v>
      </c>
      <c r="L263" s="80">
        <f t="shared" ca="1" si="206"/>
        <v>-231.27494702608701</v>
      </c>
      <c r="M263" s="80">
        <f t="shared" ca="1" si="207"/>
        <v>0</v>
      </c>
      <c r="N263" s="80">
        <f t="shared" ca="1" si="208"/>
        <v>0</v>
      </c>
      <c r="O263" s="81">
        <f t="shared" ca="1" si="195"/>
        <v>-1496.1587429468073</v>
      </c>
      <c r="P263" s="79">
        <f t="shared" ca="1" si="196"/>
        <v>558344.54259088181</v>
      </c>
      <c r="Q263" s="35"/>
      <c r="R263">
        <f t="shared" ca="1" si="209"/>
        <v>260</v>
      </c>
      <c r="S263" s="78">
        <f t="shared" ca="1" si="219"/>
        <v>61.583333333333947</v>
      </c>
      <c r="T263" s="55">
        <f t="shared" ca="1" si="210"/>
        <v>1.7090569820643609E-3</v>
      </c>
      <c r="U263" s="78">
        <f t="shared" ca="1" si="220"/>
        <v>0.82728747635747246</v>
      </c>
      <c r="V263" s="79">
        <f t="shared" ca="1" si="221"/>
        <v>555016.29119948205</v>
      </c>
      <c r="W263" s="79">
        <f t="shared" ca="1" si="197"/>
        <v>5028.2586778918485</v>
      </c>
      <c r="X263" s="80">
        <f t="shared" ca="1" si="198"/>
        <v>-16.54574952714945</v>
      </c>
      <c r="Y263" s="80">
        <f t="shared" ca="1" si="211"/>
        <v>-231.25678799978419</v>
      </c>
      <c r="Z263" s="80">
        <f t="shared" ca="1" si="199"/>
        <v>0</v>
      </c>
      <c r="AA263" s="80">
        <f t="shared" ca="1" si="212"/>
        <v>0</v>
      </c>
      <c r="AB263" s="81">
        <f t="shared" ca="1" si="200"/>
        <v>-1496.1587429468073</v>
      </c>
      <c r="AC263" s="79">
        <f t="shared" ca="1" si="201"/>
        <v>558300.58859690011</v>
      </c>
      <c r="AD263" s="35"/>
      <c r="AE263" s="55">
        <f t="shared" ca="1" si="222"/>
        <v>1.7090569820643609E-3</v>
      </c>
      <c r="AF263" s="78">
        <f t="shared" ca="1" si="223"/>
        <v>0.82728747635747246</v>
      </c>
      <c r="AG263" s="35"/>
      <c r="AH263" s="35"/>
      <c r="AR263" s="69">
        <f t="shared" si="213"/>
        <v>22</v>
      </c>
      <c r="AS263" s="70">
        <f t="shared" si="224"/>
        <v>260</v>
      </c>
      <c r="AT263" s="71">
        <f t="shared" ca="1" si="225"/>
        <v>0.10064184093517417</v>
      </c>
      <c r="AU263" s="72">
        <f t="shared" ca="1" si="214"/>
        <v>9.059659612918658E-3</v>
      </c>
      <c r="AV263" s="73">
        <f t="shared" ca="1" si="215"/>
        <v>1.0090596596129187</v>
      </c>
      <c r="AW263" s="74">
        <f ca="1">PRODUCT(AV$4:AV263)</f>
        <v>9.7381527140458406</v>
      </c>
      <c r="BO263" s="70">
        <f t="shared" si="226"/>
        <v>260</v>
      </c>
      <c r="BP263" s="171">
        <f t="shared" ca="1" si="227"/>
        <v>0.1143</v>
      </c>
      <c r="BQ263" s="172">
        <f t="shared" ca="1" si="216"/>
        <v>9.059659612918658E-3</v>
      </c>
      <c r="BR263" s="172">
        <f t="shared" ref="BR263:BR326" ca="1" si="229">BR262/(1+BQ263)</f>
        <v>0.1026888804647364</v>
      </c>
    </row>
    <row r="264" spans="5:70">
      <c r="E264">
        <f t="shared" si="217"/>
        <v>261</v>
      </c>
      <c r="F264" s="64">
        <f t="shared" si="218"/>
        <v>61.666666666667282</v>
      </c>
      <c r="G264" s="55">
        <f t="shared" si="202"/>
        <v>1.7090569820643609E-3</v>
      </c>
      <c r="H264" s="78">
        <f t="shared" si="228"/>
        <v>0.82609048121754403</v>
      </c>
      <c r="I264" s="79">
        <f t="shared" ca="1" si="203"/>
        <v>557390.2999519693</v>
      </c>
      <c r="J264" s="79">
        <f t="shared" ca="1" si="204"/>
        <v>5049.7663891074726</v>
      </c>
      <c r="K264" s="80">
        <f t="shared" ca="1" si="205"/>
        <v>-16.52180962435088</v>
      </c>
      <c r="L264" s="80">
        <f t="shared" ca="1" si="206"/>
        <v>-232.24595831332056</v>
      </c>
      <c r="M264" s="80">
        <f t="shared" ca="1" si="207"/>
        <v>0</v>
      </c>
      <c r="N264" s="80">
        <f t="shared" ca="1" si="208"/>
        <v>0</v>
      </c>
      <c r="O264" s="81">
        <f t="shared" ca="1" si="195"/>
        <v>-1493.6017224008974</v>
      </c>
      <c r="P264" s="79">
        <f t="shared" ca="1" si="196"/>
        <v>560697.69685073814</v>
      </c>
      <c r="Q264" s="35"/>
      <c r="R264">
        <f t="shared" ca="1" si="209"/>
        <v>261</v>
      </c>
      <c r="S264" s="78">
        <f t="shared" ca="1" si="219"/>
        <v>61.666666666667282</v>
      </c>
      <c r="T264" s="55">
        <f t="shared" ca="1" si="210"/>
        <v>1.7090569820643609E-3</v>
      </c>
      <c r="U264" s="78">
        <f t="shared" ca="1" si="220"/>
        <v>0.82587359491982937</v>
      </c>
      <c r="V264" s="79">
        <f t="shared" ca="1" si="221"/>
        <v>557346.42107786797</v>
      </c>
      <c r="W264" s="79">
        <f t="shared" ca="1" si="197"/>
        <v>5049.368861443917</v>
      </c>
      <c r="X264" s="80">
        <f t="shared" ca="1" si="198"/>
        <v>-16.517471898396586</v>
      </c>
      <c r="Y264" s="80">
        <f t="shared" ca="1" si="211"/>
        <v>-232.22767544911167</v>
      </c>
      <c r="Z264" s="80">
        <f t="shared" ca="1" si="199"/>
        <v>0</v>
      </c>
      <c r="AA264" s="80">
        <f t="shared" ca="1" si="212"/>
        <v>0</v>
      </c>
      <c r="AB264" s="81">
        <f t="shared" ca="1" si="200"/>
        <v>-1493.6017224008974</v>
      </c>
      <c r="AC264" s="79">
        <f t="shared" ca="1" si="201"/>
        <v>560653.4430695636</v>
      </c>
      <c r="AD264" s="35"/>
      <c r="AE264" s="55">
        <f t="shared" ca="1" si="222"/>
        <v>1.7090569820643609E-3</v>
      </c>
      <c r="AF264" s="78">
        <f t="shared" ca="1" si="223"/>
        <v>0.82587359491982937</v>
      </c>
      <c r="AG264" s="35"/>
      <c r="AH264" s="35"/>
      <c r="AR264" s="69">
        <f t="shared" si="213"/>
        <v>22</v>
      </c>
      <c r="AS264" s="70">
        <f t="shared" si="224"/>
        <v>261</v>
      </c>
      <c r="AT264" s="71">
        <f t="shared" ca="1" si="225"/>
        <v>9.9730060113483995E-2</v>
      </c>
      <c r="AU264" s="72">
        <f t="shared" ca="1" si="214"/>
        <v>9.059659612918658E-3</v>
      </c>
      <c r="AV264" s="73">
        <f t="shared" ca="1" si="215"/>
        <v>1.0090596596129187</v>
      </c>
      <c r="AW264" s="74">
        <f ca="1">PRODUCT(AV$4:AV264)</f>
        <v>9.8263770628937159</v>
      </c>
      <c r="BO264" s="70">
        <f t="shared" si="226"/>
        <v>261</v>
      </c>
      <c r="BP264" s="171">
        <f t="shared" ca="1" si="227"/>
        <v>0.1143</v>
      </c>
      <c r="BQ264" s="172">
        <f t="shared" ca="1" si="216"/>
        <v>9.059659612918658E-3</v>
      </c>
      <c r="BR264" s="172">
        <f t="shared" ca="1" si="229"/>
        <v>0.10176690692810816</v>
      </c>
    </row>
    <row r="265" spans="5:70">
      <c r="E265">
        <f t="shared" si="217"/>
        <v>262</v>
      </c>
      <c r="F265" s="64">
        <f t="shared" si="218"/>
        <v>61.750000000000618</v>
      </c>
      <c r="G265" s="55">
        <f t="shared" si="202"/>
        <v>1.7090569820643609E-3</v>
      </c>
      <c r="H265" s="78">
        <f t="shared" si="228"/>
        <v>0.82467864551280223</v>
      </c>
      <c r="I265" s="79">
        <f t="shared" ca="1" si="203"/>
        <v>559739.43253710796</v>
      </c>
      <c r="J265" s="79">
        <f t="shared" ca="1" si="204"/>
        <v>5071.0487307144449</v>
      </c>
      <c r="K265" s="80">
        <f t="shared" ca="1" si="205"/>
        <v>-16.493572910256045</v>
      </c>
      <c r="L265" s="80">
        <f t="shared" ca="1" si="206"/>
        <v>-233.22476355712834</v>
      </c>
      <c r="M265" s="80">
        <f t="shared" ca="1" si="207"/>
        <v>0</v>
      </c>
      <c r="N265" s="80">
        <f t="shared" ca="1" si="208"/>
        <v>0</v>
      </c>
      <c r="O265" s="81">
        <f t="shared" ca="1" si="195"/>
        <v>-1491.049071948805</v>
      </c>
      <c r="P265" s="79">
        <f t="shared" ca="1" si="196"/>
        <v>563069.7138594063</v>
      </c>
      <c r="Q265" s="35"/>
      <c r="R265">
        <f t="shared" ca="1" si="209"/>
        <v>262</v>
      </c>
      <c r="S265" s="78">
        <f t="shared" ca="1" si="219"/>
        <v>61.750000000000618</v>
      </c>
      <c r="T265" s="55">
        <f t="shared" ca="1" si="210"/>
        <v>1.7090569820643609E-3</v>
      </c>
      <c r="U265" s="78">
        <f t="shared" ca="1" si="220"/>
        <v>0.82446212988612899</v>
      </c>
      <c r="V265" s="79">
        <f t="shared" ca="1" si="221"/>
        <v>559695.25438816717</v>
      </c>
      <c r="W265" s="79">
        <f t="shared" ca="1" si="197"/>
        <v>5070.6484917227126</v>
      </c>
      <c r="X265" s="80">
        <f t="shared" ca="1" si="198"/>
        <v>-16.48924259772258</v>
      </c>
      <c r="Y265" s="80">
        <f t="shared" ca="1" si="211"/>
        <v>-233.20635599506966</v>
      </c>
      <c r="Z265" s="80">
        <f t="shared" ca="1" si="199"/>
        <v>0</v>
      </c>
      <c r="AA265" s="80">
        <f t="shared" ca="1" si="212"/>
        <v>0</v>
      </c>
      <c r="AB265" s="81">
        <f t="shared" ca="1" si="200"/>
        <v>-1491.049071948805</v>
      </c>
      <c r="AC265" s="79">
        <f t="shared" ca="1" si="201"/>
        <v>563025.15820934833</v>
      </c>
      <c r="AD265" s="35"/>
      <c r="AE265" s="55">
        <f t="shared" ca="1" si="222"/>
        <v>1.7090569820643609E-3</v>
      </c>
      <c r="AF265" s="78">
        <f t="shared" ca="1" si="223"/>
        <v>0.82446212988612899</v>
      </c>
      <c r="AG265" s="35"/>
      <c r="AH265" s="35"/>
      <c r="AR265" s="69">
        <f t="shared" si="213"/>
        <v>22</v>
      </c>
      <c r="AS265" s="70">
        <f t="shared" si="224"/>
        <v>262</v>
      </c>
      <c r="AT265" s="71">
        <f t="shared" ca="1" si="225"/>
        <v>9.8826539715679909E-2</v>
      </c>
      <c r="AU265" s="72">
        <f t="shared" ca="1" si="214"/>
        <v>9.059659612918658E-3</v>
      </c>
      <c r="AV265" s="73">
        <f t="shared" ca="1" si="215"/>
        <v>1.0090596596129187</v>
      </c>
      <c r="AW265" s="74">
        <f ca="1">PRODUCT(AV$4:AV265)</f>
        <v>9.9154006943117245</v>
      </c>
      <c r="BO265" s="70">
        <f t="shared" si="226"/>
        <v>262</v>
      </c>
      <c r="BP265" s="171">
        <f t="shared" ca="1" si="227"/>
        <v>0.1143</v>
      </c>
      <c r="BQ265" s="172">
        <f t="shared" ca="1" si="216"/>
        <v>9.059659612918658E-3</v>
      </c>
      <c r="BR265" s="172">
        <f t="shared" ca="1" si="229"/>
        <v>0.10085321116409168</v>
      </c>
    </row>
    <row r="266" spans="5:70">
      <c r="E266">
        <f t="shared" si="217"/>
        <v>263</v>
      </c>
      <c r="F266" s="64">
        <f t="shared" si="218"/>
        <v>61.833333333333954</v>
      </c>
      <c r="G266" s="55">
        <f t="shared" si="202"/>
        <v>1.7090569820643609E-3</v>
      </c>
      <c r="H266" s="78">
        <f t="shared" si="228"/>
        <v>0.82326922271572922</v>
      </c>
      <c r="I266" s="79">
        <f t="shared" ca="1" si="203"/>
        <v>562107.39563354594</v>
      </c>
      <c r="J266" s="79">
        <f t="shared" ca="1" si="204"/>
        <v>5092.5016703441261</v>
      </c>
      <c r="K266" s="80">
        <f t="shared" ca="1" si="205"/>
        <v>-16.465384454314584</v>
      </c>
      <c r="L266" s="80">
        <f t="shared" ca="1" si="206"/>
        <v>-234.21141484731083</v>
      </c>
      <c r="M266" s="80">
        <f t="shared" ca="1" si="207"/>
        <v>0</v>
      </c>
      <c r="N266" s="80">
        <f t="shared" ca="1" si="208"/>
        <v>0</v>
      </c>
      <c r="O266" s="81">
        <f t="shared" ca="1" si="195"/>
        <v>-1488.5007841217903</v>
      </c>
      <c r="P266" s="79">
        <f t="shared" ca="1" si="196"/>
        <v>565460.71972046664</v>
      </c>
      <c r="Q266" s="35"/>
      <c r="R266">
        <f t="shared" ca="1" si="209"/>
        <v>263</v>
      </c>
      <c r="S266" s="78">
        <f t="shared" ca="1" si="219"/>
        <v>61.833333333333954</v>
      </c>
      <c r="T266" s="55">
        <f t="shared" ca="1" si="210"/>
        <v>1.7090569820643609E-3</v>
      </c>
      <c r="U266" s="78">
        <f t="shared" ca="1" si="220"/>
        <v>0.82305307712659947</v>
      </c>
      <c r="V266" s="79">
        <f t="shared" ca="1" si="221"/>
        <v>562062.91613163275</v>
      </c>
      <c r="W266" s="79">
        <f t="shared" ca="1" si="197"/>
        <v>5092.0987011970401</v>
      </c>
      <c r="X266" s="80">
        <f t="shared" ca="1" si="198"/>
        <v>-16.46106154253199</v>
      </c>
      <c r="Y266" s="80">
        <f t="shared" ca="1" si="211"/>
        <v>-234.19288172151366</v>
      </c>
      <c r="Z266" s="80">
        <f t="shared" ca="1" si="199"/>
        <v>0</v>
      </c>
      <c r="AA266" s="80">
        <f t="shared" ca="1" si="212"/>
        <v>0</v>
      </c>
      <c r="AB266" s="81">
        <f t="shared" ca="1" si="200"/>
        <v>-1488.5007841217903</v>
      </c>
      <c r="AC266" s="79">
        <f t="shared" ca="1" si="201"/>
        <v>565415.86010544398</v>
      </c>
      <c r="AD266" s="35"/>
      <c r="AE266" s="55">
        <f t="shared" ca="1" si="222"/>
        <v>1.7090569820643609E-3</v>
      </c>
      <c r="AF266" s="78">
        <f t="shared" ca="1" si="223"/>
        <v>0.82305307712659947</v>
      </c>
      <c r="AG266" s="35"/>
      <c r="AH266" s="35"/>
      <c r="AR266" s="69">
        <f t="shared" si="213"/>
        <v>22</v>
      </c>
      <c r="AS266" s="70">
        <f t="shared" si="224"/>
        <v>263</v>
      </c>
      <c r="AT266" s="71">
        <f t="shared" ca="1" si="225"/>
        <v>9.7931204905133268E-2</v>
      </c>
      <c r="AU266" s="72">
        <f t="shared" ca="1" si="214"/>
        <v>9.059659612918658E-3</v>
      </c>
      <c r="AV266" s="73">
        <f t="shared" ca="1" si="215"/>
        <v>1.0090596596129187</v>
      </c>
      <c r="AW266" s="74">
        <f ca="1">PRODUCT(AV$4:AV266)</f>
        <v>10.005230849527885</v>
      </c>
      <c r="BO266" s="70">
        <f t="shared" si="226"/>
        <v>263</v>
      </c>
      <c r="BP266" s="171">
        <f t="shared" ca="1" si="227"/>
        <v>0.1143</v>
      </c>
      <c r="BQ266" s="172">
        <f t="shared" ca="1" si="216"/>
        <v>9.059659612918658E-3</v>
      </c>
      <c r="BR266" s="172">
        <f t="shared" ca="1" si="229"/>
        <v>9.9947718852203035E-2</v>
      </c>
    </row>
    <row r="267" spans="5:70">
      <c r="E267">
        <f t="shared" si="217"/>
        <v>264</v>
      </c>
      <c r="F267" s="64">
        <f t="shared" si="218"/>
        <v>61.91666666666729</v>
      </c>
      <c r="G267" s="55">
        <f t="shared" si="202"/>
        <v>1.7090569820643609E-3</v>
      </c>
      <c r="H267" s="78">
        <f t="shared" si="228"/>
        <v>0.82186220870252824</v>
      </c>
      <c r="I267" s="79">
        <f t="shared" ca="1" si="203"/>
        <v>564494.31512934528</v>
      </c>
      <c r="J267" s="79">
        <f t="shared" ca="1" si="204"/>
        <v>5114.126348499507</v>
      </c>
      <c r="K267" s="80">
        <f t="shared" ca="1" si="205"/>
        <v>-16.437244174050566</v>
      </c>
      <c r="L267" s="80">
        <f t="shared" ca="1" si="206"/>
        <v>-235.20596463722723</v>
      </c>
      <c r="M267" s="80">
        <f t="shared" ca="1" si="207"/>
        <v>0</v>
      </c>
      <c r="N267" s="80">
        <f t="shared" ca="1" si="208"/>
        <v>0</v>
      </c>
      <c r="O267" s="81">
        <f t="shared" ca="1" si="195"/>
        <v>-1485.9568514638786</v>
      </c>
      <c r="P267" s="79">
        <f t="shared" ca="1" si="196"/>
        <v>567870.84141756967</v>
      </c>
      <c r="Q267" s="35"/>
      <c r="R267">
        <f t="shared" ca="1" si="209"/>
        <v>264</v>
      </c>
      <c r="S267" s="78">
        <f t="shared" ca="1" si="219"/>
        <v>61.91666666666729</v>
      </c>
      <c r="T267" s="55">
        <f t="shared" ca="1" si="210"/>
        <v>1.7090569820643609E-3</v>
      </c>
      <c r="U267" s="78">
        <f t="shared" ca="1" si="220"/>
        <v>0.82164643251852665</v>
      </c>
      <c r="V267" s="79">
        <f t="shared" ca="1" si="221"/>
        <v>564449.53218196088</v>
      </c>
      <c r="W267" s="79">
        <f t="shared" ca="1" si="197"/>
        <v>5113.7206302397417</v>
      </c>
      <c r="X267" s="80">
        <f t="shared" ca="1" si="198"/>
        <v>-16.432928650370535</v>
      </c>
      <c r="Y267" s="80">
        <f t="shared" ca="1" si="211"/>
        <v>-235.18730507581705</v>
      </c>
      <c r="Z267" s="80">
        <f t="shared" ca="1" si="199"/>
        <v>0</v>
      </c>
      <c r="AA267" s="80">
        <f t="shared" ca="1" si="212"/>
        <v>0</v>
      </c>
      <c r="AB267" s="81">
        <f t="shared" ca="1" si="200"/>
        <v>-1485.9568514638786</v>
      </c>
      <c r="AC267" s="79">
        <f t="shared" ca="1" si="201"/>
        <v>567825.67572701047</v>
      </c>
      <c r="AD267" s="35"/>
      <c r="AE267" s="55">
        <f t="shared" ca="1" si="222"/>
        <v>1.7090569820643609E-3</v>
      </c>
      <c r="AF267" s="78">
        <f t="shared" ca="1" si="223"/>
        <v>0.82164643251852665</v>
      </c>
      <c r="AG267" s="35"/>
      <c r="AH267" s="35"/>
      <c r="AR267" s="69">
        <f t="shared" si="213"/>
        <v>22</v>
      </c>
      <c r="AS267" s="70">
        <f t="shared" si="224"/>
        <v>264</v>
      </c>
      <c r="AT267" s="71">
        <f t="shared" ca="1" si="225"/>
        <v>9.7043981523209769E-2</v>
      </c>
      <c r="AU267" s="72">
        <f t="shared" ca="1" si="214"/>
        <v>9.059659612918658E-3</v>
      </c>
      <c r="AV267" s="73">
        <f t="shared" ca="1" si="215"/>
        <v>1.0090596596129187</v>
      </c>
      <c r="AW267" s="74">
        <f ca="1">PRODUCT(AV$4:AV267)</f>
        <v>10.095874835373282</v>
      </c>
      <c r="BO267" s="70">
        <f t="shared" si="226"/>
        <v>264</v>
      </c>
      <c r="BP267" s="171">
        <f t="shared" ca="1" si="227"/>
        <v>0.1143</v>
      </c>
      <c r="BQ267" s="172">
        <f t="shared" ca="1" si="216"/>
        <v>9.059659612918658E-3</v>
      </c>
      <c r="BR267" s="172">
        <f t="shared" ca="1" si="229"/>
        <v>9.9050356339231302E-2</v>
      </c>
    </row>
    <row r="268" spans="5:70">
      <c r="E268">
        <f t="shared" si="217"/>
        <v>265</v>
      </c>
      <c r="F268" s="64">
        <f t="shared" si="218"/>
        <v>62.000000000000625</v>
      </c>
      <c r="G268" s="55">
        <f t="shared" si="202"/>
        <v>1.7090569820643609E-3</v>
      </c>
      <c r="H268" s="78">
        <f t="shared" si="228"/>
        <v>0.82045759935645035</v>
      </c>
      <c r="I268" s="79">
        <f t="shared" ca="1" si="203"/>
        <v>566900.31779113424</v>
      </c>
      <c r="J268" s="79">
        <f t="shared" ca="1" si="204"/>
        <v>5135.9239136430915</v>
      </c>
      <c r="K268" s="80">
        <f t="shared" ca="1" si="205"/>
        <v>-16.409151987129007</v>
      </c>
      <c r="L268" s="80">
        <f t="shared" ca="1" si="206"/>
        <v>-236.20846574630593</v>
      </c>
      <c r="M268" s="80">
        <f t="shared" ca="1" si="207"/>
        <v>-4251.752383433507</v>
      </c>
      <c r="N268" s="80">
        <f t="shared" ca="1" si="208"/>
        <v>0</v>
      </c>
      <c r="O268" s="81">
        <f t="shared" ca="1" si="195"/>
        <v>-1483.4172665318376</v>
      </c>
      <c r="P268" s="79">
        <f t="shared" ca="1" si="196"/>
        <v>566048.45443707856</v>
      </c>
      <c r="Q268" s="35"/>
      <c r="R268">
        <f t="shared" ca="1" si="209"/>
        <v>265</v>
      </c>
      <c r="S268" s="78">
        <f t="shared" ca="1" si="219"/>
        <v>62.000000000000625</v>
      </c>
      <c r="T268" s="55">
        <f t="shared" ca="1" si="210"/>
        <v>1.7090569820643609E-3</v>
      </c>
      <c r="U268" s="78">
        <f t="shared" ca="1" si="220"/>
        <v>0.82024219194624259</v>
      </c>
      <c r="V268" s="79">
        <f t="shared" ca="1" si="221"/>
        <v>566855.22929131379</v>
      </c>
      <c r="W268" s="79">
        <f t="shared" ca="1" si="197"/>
        <v>5135.5154271822612</v>
      </c>
      <c r="X268" s="80">
        <f t="shared" ca="1" si="198"/>
        <v>-16.404843838924851</v>
      </c>
      <c r="Y268" s="80">
        <f t="shared" ca="1" si="211"/>
        <v>-236.18967887138075</v>
      </c>
      <c r="Z268" s="80">
        <f t="shared" ca="1" si="199"/>
        <v>-4251.4142196848534</v>
      </c>
      <c r="AA268" s="80">
        <f t="shared" ca="1" si="212"/>
        <v>0</v>
      </c>
      <c r="AB268" s="81">
        <f t="shared" ca="1" si="200"/>
        <v>-1483.4172665318376</v>
      </c>
      <c r="AC268" s="79">
        <f t="shared" ca="1" si="201"/>
        <v>566003.31870956905</v>
      </c>
      <c r="AD268" s="35"/>
      <c r="AE268" s="55">
        <f t="shared" ca="1" si="222"/>
        <v>1.7090569820643609E-3</v>
      </c>
      <c r="AF268" s="78">
        <f t="shared" ca="1" si="223"/>
        <v>0.82024219194624259</v>
      </c>
      <c r="AG268" s="35"/>
      <c r="AH268" s="35"/>
      <c r="AR268" s="69">
        <f t="shared" si="213"/>
        <v>23</v>
      </c>
      <c r="AS268" s="70">
        <f t="shared" si="224"/>
        <v>265</v>
      </c>
      <c r="AT268" s="71">
        <f t="shared" ca="1" si="225"/>
        <v>9.6164796083127127E-2</v>
      </c>
      <c r="AU268" s="72">
        <f t="shared" ca="1" si="214"/>
        <v>9.059659612918658E-3</v>
      </c>
      <c r="AV268" s="73">
        <f t="shared" ca="1" si="215"/>
        <v>1.0090596596129187</v>
      </c>
      <c r="AW268" s="74">
        <f ca="1">PRODUCT(AV$4:AV268)</f>
        <v>10.187340024876395</v>
      </c>
      <c r="BO268" s="70">
        <f t="shared" si="226"/>
        <v>265</v>
      </c>
      <c r="BP268" s="171">
        <f t="shared" ca="1" si="227"/>
        <v>0.1143</v>
      </c>
      <c r="BQ268" s="172">
        <f t="shared" ca="1" si="216"/>
        <v>9.059659612918658E-3</v>
      </c>
      <c r="BR268" s="172">
        <f t="shared" ca="1" si="229"/>
        <v>9.8161050633247607E-2</v>
      </c>
    </row>
    <row r="269" spans="5:70">
      <c r="E269">
        <f t="shared" si="217"/>
        <v>266</v>
      </c>
      <c r="F269" s="64">
        <f t="shared" si="218"/>
        <v>62.083333333333961</v>
      </c>
      <c r="G269" s="55">
        <f t="shared" si="202"/>
        <v>1.7090569820643609E-3</v>
      </c>
      <c r="H269" s="78">
        <f t="shared" si="228"/>
        <v>0.81905539056778243</v>
      </c>
      <c r="I269" s="79">
        <f t="shared" ca="1" si="203"/>
        <v>565081.04537383618</v>
      </c>
      <c r="J269" s="79">
        <f t="shared" ca="1" si="204"/>
        <v>5119.4419247991991</v>
      </c>
      <c r="K269" s="80">
        <f t="shared" ca="1" si="205"/>
        <v>-16.381107811355648</v>
      </c>
      <c r="L269" s="80">
        <f t="shared" ca="1" si="206"/>
        <v>-235.45043557243176</v>
      </c>
      <c r="M269" s="80">
        <f t="shared" ca="1" si="207"/>
        <v>0</v>
      </c>
      <c r="N269" s="80">
        <f t="shared" ca="1" si="208"/>
        <v>0</v>
      </c>
      <c r="O269" s="81">
        <f t="shared" ca="1" si="195"/>
        <v>-1480.8820218951566</v>
      </c>
      <c r="P269" s="79">
        <f t="shared" ca="1" si="196"/>
        <v>568467.7737333565</v>
      </c>
      <c r="Q269" s="35"/>
      <c r="R269">
        <f t="shared" ca="1" si="209"/>
        <v>266</v>
      </c>
      <c r="S269" s="78">
        <f t="shared" ca="1" si="219"/>
        <v>62.083333333333961</v>
      </c>
      <c r="T269" s="55">
        <f t="shared" ca="1" si="210"/>
        <v>1.7090569820643609E-3</v>
      </c>
      <c r="U269" s="78">
        <f t="shared" ca="1" si="220"/>
        <v>0.8188403513011131</v>
      </c>
      <c r="V269" s="79">
        <f t="shared" ca="1" si="221"/>
        <v>565035.98678585689</v>
      </c>
      <c r="W269" s="79">
        <f t="shared" ca="1" si="197"/>
        <v>5119.0337093294684</v>
      </c>
      <c r="X269" s="80">
        <f t="shared" ca="1" si="198"/>
        <v>-16.376807026022263</v>
      </c>
      <c r="Y269" s="80">
        <f t="shared" ca="1" si="211"/>
        <v>-235.43166116077373</v>
      </c>
      <c r="Z269" s="80">
        <f t="shared" ca="1" si="199"/>
        <v>0</v>
      </c>
      <c r="AA269" s="80">
        <f t="shared" ca="1" si="212"/>
        <v>0</v>
      </c>
      <c r="AB269" s="81">
        <f t="shared" ca="1" si="200"/>
        <v>-1480.8820218951566</v>
      </c>
      <c r="AC269" s="79">
        <f t="shared" ca="1" si="201"/>
        <v>568422.33000510442</v>
      </c>
      <c r="AD269" s="35"/>
      <c r="AE269" s="55">
        <f t="shared" ca="1" si="222"/>
        <v>1.7090569820643609E-3</v>
      </c>
      <c r="AF269" s="78">
        <f t="shared" ca="1" si="223"/>
        <v>0.8188403513011131</v>
      </c>
      <c r="AG269" s="35"/>
      <c r="AH269" s="35"/>
      <c r="AR269" s="69">
        <f t="shared" si="213"/>
        <v>23</v>
      </c>
      <c r="AS269" s="70">
        <f t="shared" si="224"/>
        <v>266</v>
      </c>
      <c r="AT269" s="71">
        <f t="shared" ca="1" si="225"/>
        <v>9.5293575763868266E-2</v>
      </c>
      <c r="AU269" s="72">
        <f t="shared" ca="1" si="214"/>
        <v>9.059659612918658E-3</v>
      </c>
      <c r="AV269" s="73">
        <f t="shared" ca="1" si="215"/>
        <v>1.0090596596129187</v>
      </c>
      <c r="AW269" s="74">
        <f ca="1">PRODUCT(AV$4:AV269)</f>
        <v>10.279633857862837</v>
      </c>
      <c r="BO269" s="70">
        <f t="shared" si="226"/>
        <v>266</v>
      </c>
      <c r="BP269" s="171">
        <f t="shared" ca="1" si="227"/>
        <v>0.1143</v>
      </c>
      <c r="BQ269" s="172">
        <f t="shared" ca="1" si="216"/>
        <v>9.059659612918658E-3</v>
      </c>
      <c r="BR269" s="172">
        <f t="shared" ca="1" si="229"/>
        <v>9.7279729397667894E-2</v>
      </c>
    </row>
    <row r="270" spans="5:70">
      <c r="E270">
        <f t="shared" si="217"/>
        <v>267</v>
      </c>
      <c r="F270" s="64">
        <f t="shared" si="218"/>
        <v>62.166666666667297</v>
      </c>
      <c r="G270" s="55">
        <f t="shared" si="202"/>
        <v>1.7090569820643609E-3</v>
      </c>
      <c r="H270" s="78">
        <f t="shared" si="228"/>
        <v>0.81765557823383506</v>
      </c>
      <c r="I270" s="79">
        <f t="shared" ca="1" si="203"/>
        <v>567496.22991557897</v>
      </c>
      <c r="J270" s="79">
        <f t="shared" ca="1" si="204"/>
        <v>5141.3226746497721</v>
      </c>
      <c r="K270" s="80">
        <f t="shared" ca="1" si="205"/>
        <v>-16.353111564676702</v>
      </c>
      <c r="L270" s="80">
        <f t="shared" ca="1" si="206"/>
        <v>-236.45676246482458</v>
      </c>
      <c r="M270" s="80">
        <f t="shared" ca="1" si="207"/>
        <v>0</v>
      </c>
      <c r="N270" s="80">
        <f t="shared" ca="1" si="208"/>
        <v>0</v>
      </c>
      <c r="O270" s="81">
        <f t="shared" ca="1" si="195"/>
        <v>-1478.3511101360234</v>
      </c>
      <c r="P270" s="79">
        <f t="shared" ca="1" si="196"/>
        <v>570906.39160606323</v>
      </c>
      <c r="Q270" s="35"/>
      <c r="R270">
        <f t="shared" ca="1" si="209"/>
        <v>267</v>
      </c>
      <c r="S270" s="78">
        <f t="shared" ca="1" si="219"/>
        <v>62.166666666667297</v>
      </c>
      <c r="T270" s="55">
        <f t="shared" ca="1" si="210"/>
        <v>1.7090569820643609E-3</v>
      </c>
      <c r="U270" s="78">
        <f t="shared" ca="1" si="220"/>
        <v>0.8174409064815259</v>
      </c>
      <c r="V270" s="79">
        <f t="shared" ca="1" si="221"/>
        <v>567450.86385324795</v>
      </c>
      <c r="W270" s="79">
        <f t="shared" ca="1" si="197"/>
        <v>5140.9116735670741</v>
      </c>
      <c r="X270" s="80">
        <f t="shared" ca="1" si="198"/>
        <v>-16.348818129630519</v>
      </c>
      <c r="Y270" s="80">
        <f t="shared" ca="1" si="211"/>
        <v>-236.43785993885334</v>
      </c>
      <c r="Z270" s="80">
        <f t="shared" ca="1" si="199"/>
        <v>0</v>
      </c>
      <c r="AA270" s="80">
        <f t="shared" ca="1" si="212"/>
        <v>0</v>
      </c>
      <c r="AB270" s="81">
        <f t="shared" ca="1" si="200"/>
        <v>-1478.3511101360234</v>
      </c>
      <c r="AC270" s="79">
        <f t="shared" ca="1" si="201"/>
        <v>570860.6377386105</v>
      </c>
      <c r="AD270" s="35"/>
      <c r="AE270" s="55">
        <f t="shared" ca="1" si="222"/>
        <v>1.7090569820643609E-3</v>
      </c>
      <c r="AF270" s="78">
        <f t="shared" ca="1" si="223"/>
        <v>0.8174409064815259</v>
      </c>
      <c r="AG270" s="35"/>
      <c r="AH270" s="35"/>
      <c r="AR270" s="69">
        <f t="shared" si="213"/>
        <v>23</v>
      </c>
      <c r="AS270" s="70">
        <f t="shared" si="224"/>
        <v>267</v>
      </c>
      <c r="AT270" s="71">
        <f t="shared" ca="1" si="225"/>
        <v>9.443024840414975E-2</v>
      </c>
      <c r="AU270" s="72">
        <f t="shared" ca="1" si="214"/>
        <v>9.059659612918658E-3</v>
      </c>
      <c r="AV270" s="73">
        <f t="shared" ca="1" si="215"/>
        <v>1.0090596596129187</v>
      </c>
      <c r="AW270" s="74">
        <f ca="1">PRODUCT(AV$4:AV270)</f>
        <v>10.372763841560509</v>
      </c>
      <c r="BO270" s="70">
        <f t="shared" si="226"/>
        <v>267</v>
      </c>
      <c r="BP270" s="171">
        <f t="shared" ca="1" si="227"/>
        <v>0.1143</v>
      </c>
      <c r="BQ270" s="172">
        <f t="shared" ca="1" si="216"/>
        <v>9.059659612918658E-3</v>
      </c>
      <c r="BR270" s="172">
        <f t="shared" ca="1" si="229"/>
        <v>9.6406320945369064E-2</v>
      </c>
    </row>
    <row r="271" spans="5:70">
      <c r="E271">
        <f t="shared" si="217"/>
        <v>268</v>
      </c>
      <c r="F271" s="64">
        <f t="shared" si="218"/>
        <v>62.250000000000632</v>
      </c>
      <c r="G271" s="55">
        <f t="shared" si="202"/>
        <v>1.7090569820643609E-3</v>
      </c>
      <c r="H271" s="78">
        <f t="shared" si="228"/>
        <v>0.81625815825893067</v>
      </c>
      <c r="I271" s="79">
        <f t="shared" ca="1" si="203"/>
        <v>569930.68005138368</v>
      </c>
      <c r="J271" s="79">
        <f t="shared" ca="1" si="204"/>
        <v>5163.3779642247864</v>
      </c>
      <c r="K271" s="80">
        <f t="shared" ca="1" si="205"/>
        <v>-16.325163165178612</v>
      </c>
      <c r="L271" s="80">
        <f t="shared" ca="1" si="206"/>
        <v>-237.47111668807653</v>
      </c>
      <c r="M271" s="80">
        <f t="shared" ca="1" si="207"/>
        <v>0</v>
      </c>
      <c r="N271" s="80">
        <f t="shared" ca="1" si="208"/>
        <v>0</v>
      </c>
      <c r="O271" s="81">
        <f t="shared" ca="1" si="195"/>
        <v>-1475.8245238493028</v>
      </c>
      <c r="P271" s="79">
        <f t="shared" ca="1" si="196"/>
        <v>573364.43721190584</v>
      </c>
      <c r="Q271" s="35"/>
      <c r="R271">
        <f t="shared" ca="1" si="209"/>
        <v>268</v>
      </c>
      <c r="S271" s="78">
        <f t="shared" ca="1" si="219"/>
        <v>62.250000000000632</v>
      </c>
      <c r="T271" s="55">
        <f t="shared" ca="1" si="210"/>
        <v>1.7090569820643609E-3</v>
      </c>
      <c r="U271" s="78">
        <f t="shared" ca="1" si="220"/>
        <v>0.81604385339287866</v>
      </c>
      <c r="V271" s="79">
        <f t="shared" ca="1" si="221"/>
        <v>569885.00437989761</v>
      </c>
      <c r="W271" s="79">
        <f t="shared" ca="1" si="197"/>
        <v>5162.9641581885307</v>
      </c>
      <c r="X271" s="80">
        <f t="shared" ca="1" si="198"/>
        <v>-16.320877067857573</v>
      </c>
      <c r="Y271" s="80">
        <f t="shared" ca="1" si="211"/>
        <v>-237.45208515829069</v>
      </c>
      <c r="Z271" s="80">
        <f t="shared" ca="1" si="199"/>
        <v>0</v>
      </c>
      <c r="AA271" s="80">
        <f t="shared" ca="1" si="212"/>
        <v>0</v>
      </c>
      <c r="AB271" s="81">
        <f t="shared" ca="1" si="200"/>
        <v>-1475.8245238493028</v>
      </c>
      <c r="AC271" s="79">
        <f t="shared" ca="1" si="201"/>
        <v>573318.37105201068</v>
      </c>
      <c r="AD271" s="35"/>
      <c r="AE271" s="55">
        <f t="shared" ca="1" si="222"/>
        <v>1.7090569820643609E-3</v>
      </c>
      <c r="AF271" s="78">
        <f t="shared" ca="1" si="223"/>
        <v>0.81604385339287866</v>
      </c>
      <c r="AG271" s="35"/>
      <c r="AH271" s="35"/>
      <c r="AR271" s="69">
        <f t="shared" si="213"/>
        <v>23</v>
      </c>
      <c r="AS271" s="70">
        <f t="shared" si="224"/>
        <v>268</v>
      </c>
      <c r="AT271" s="71">
        <f t="shared" ca="1" si="225"/>
        <v>9.3574742496444804E-2</v>
      </c>
      <c r="AU271" s="72">
        <f t="shared" ca="1" si="214"/>
        <v>9.059659612918658E-3</v>
      </c>
      <c r="AV271" s="73">
        <f t="shared" ca="1" si="215"/>
        <v>1.0090596596129187</v>
      </c>
      <c r="AW271" s="74">
        <f ca="1">PRODUCT(AV$4:AV271)</f>
        <v>10.466737551210239</v>
      </c>
      <c r="BO271" s="70">
        <f t="shared" si="226"/>
        <v>268</v>
      </c>
      <c r="BP271" s="171">
        <f t="shared" ca="1" si="227"/>
        <v>0.1143</v>
      </c>
      <c r="BQ271" s="172">
        <f t="shared" ca="1" si="216"/>
        <v>9.059659612918658E-3</v>
      </c>
      <c r="BR271" s="172">
        <f t="shared" ca="1" si="229"/>
        <v>9.554075423285785E-2</v>
      </c>
    </row>
    <row r="272" spans="5:70">
      <c r="E272">
        <f t="shared" si="217"/>
        <v>269</v>
      </c>
      <c r="F272" s="64">
        <f t="shared" si="218"/>
        <v>62.333333333333968</v>
      </c>
      <c r="G272" s="55">
        <f t="shared" si="202"/>
        <v>1.7090569820643609E-3</v>
      </c>
      <c r="H272" s="78">
        <f t="shared" si="228"/>
        <v>0.81486312655439119</v>
      </c>
      <c r="I272" s="79">
        <f t="shared" ca="1" si="203"/>
        <v>572384.52471722139</v>
      </c>
      <c r="J272" s="79">
        <f t="shared" ca="1" si="204"/>
        <v>5185.6089616402523</v>
      </c>
      <c r="K272" s="80">
        <f t="shared" ca="1" si="205"/>
        <v>-16.297262531087824</v>
      </c>
      <c r="L272" s="80">
        <f t="shared" ca="1" si="206"/>
        <v>-238.49355196550891</v>
      </c>
      <c r="M272" s="80">
        <f t="shared" ca="1" si="207"/>
        <v>0</v>
      </c>
      <c r="N272" s="80">
        <f t="shared" ca="1" si="208"/>
        <v>0</v>
      </c>
      <c r="O272" s="81">
        <f t="shared" ca="1" si="195"/>
        <v>-1473.302255642516</v>
      </c>
      <c r="P272" s="79">
        <f t="shared" ca="1" si="196"/>
        <v>575842.0406087226</v>
      </c>
      <c r="Q272" s="35"/>
      <c r="R272">
        <f t="shared" ca="1" si="209"/>
        <v>269</v>
      </c>
      <c r="S272" s="78">
        <f t="shared" ca="1" si="219"/>
        <v>62.333333333333968</v>
      </c>
      <c r="T272" s="55">
        <f t="shared" ca="1" si="210"/>
        <v>1.7090569820643609E-3</v>
      </c>
      <c r="U272" s="78">
        <f t="shared" ca="1" si="220"/>
        <v>0.8146491879475668</v>
      </c>
      <c r="V272" s="79">
        <f t="shared" ca="1" si="221"/>
        <v>572338.53728701849</v>
      </c>
      <c r="W272" s="79">
        <f t="shared" ca="1" si="197"/>
        <v>5185.1923311761411</v>
      </c>
      <c r="X272" s="80">
        <f t="shared" ca="1" si="198"/>
        <v>-16.292983758951337</v>
      </c>
      <c r="Y272" s="80">
        <f t="shared" ca="1" si="211"/>
        <v>-238.47439053625772</v>
      </c>
      <c r="Z272" s="80">
        <f t="shared" ca="1" si="199"/>
        <v>0</v>
      </c>
      <c r="AA272" s="80">
        <f t="shared" ca="1" si="212"/>
        <v>0</v>
      </c>
      <c r="AB272" s="81">
        <f t="shared" ca="1" si="200"/>
        <v>-1473.302255642516</v>
      </c>
      <c r="AC272" s="79">
        <f t="shared" ca="1" si="201"/>
        <v>575795.65998825687</v>
      </c>
      <c r="AD272" s="35"/>
      <c r="AE272" s="55">
        <f t="shared" ca="1" si="222"/>
        <v>1.7090569820643609E-3</v>
      </c>
      <c r="AF272" s="78">
        <f t="shared" ca="1" si="223"/>
        <v>0.8146491879475668</v>
      </c>
      <c r="AG272" s="35"/>
      <c r="AH272" s="35"/>
      <c r="AR272" s="69">
        <f t="shared" si="213"/>
        <v>23</v>
      </c>
      <c r="AS272" s="70">
        <f t="shared" si="224"/>
        <v>269</v>
      </c>
      <c r="AT272" s="71">
        <f t="shared" ca="1" si="225"/>
        <v>9.2726987181060497E-2</v>
      </c>
      <c r="AU272" s="72">
        <f t="shared" ca="1" si="214"/>
        <v>9.059659612918658E-3</v>
      </c>
      <c r="AV272" s="73">
        <f t="shared" ca="1" si="215"/>
        <v>1.0090596596129187</v>
      </c>
      <c r="AW272" s="74">
        <f ca="1">PRODUCT(AV$4:AV272)</f>
        <v>10.561562630681957</v>
      </c>
      <c r="BO272" s="70">
        <f t="shared" si="226"/>
        <v>269</v>
      </c>
      <c r="BP272" s="171">
        <f t="shared" ca="1" si="227"/>
        <v>0.1143</v>
      </c>
      <c r="BQ272" s="172">
        <f t="shared" ca="1" si="216"/>
        <v>9.059659612918658E-3</v>
      </c>
      <c r="BR272" s="172">
        <f t="shared" ca="1" si="229"/>
        <v>9.4682958854492169E-2</v>
      </c>
    </row>
    <row r="273" spans="5:70">
      <c r="E273">
        <f t="shared" si="217"/>
        <v>270</v>
      </c>
      <c r="F273" s="64">
        <f t="shared" si="218"/>
        <v>62.416666666667304</v>
      </c>
      <c r="G273" s="55">
        <f t="shared" si="202"/>
        <v>1.7090569820643609E-3</v>
      </c>
      <c r="H273" s="78">
        <f t="shared" si="228"/>
        <v>0.81347047903852665</v>
      </c>
      <c r="I273" s="79">
        <f t="shared" ca="1" si="203"/>
        <v>574857.89374865405</v>
      </c>
      <c r="J273" s="79">
        <f t="shared" ca="1" si="204"/>
        <v>5208.016843162166</v>
      </c>
      <c r="K273" s="80">
        <f t="shared" ca="1" si="205"/>
        <v>-16.269409580770532</v>
      </c>
      <c r="L273" s="80">
        <f t="shared" ca="1" si="206"/>
        <v>-239.52412239527254</v>
      </c>
      <c r="M273" s="80">
        <f t="shared" ca="1" si="207"/>
        <v>0</v>
      </c>
      <c r="N273" s="80">
        <f t="shared" ca="1" si="208"/>
        <v>0</v>
      </c>
      <c r="O273" s="81">
        <f t="shared" ca="1" si="195"/>
        <v>-1470.784298135819</v>
      </c>
      <c r="P273" s="79">
        <f t="shared" ca="1" si="196"/>
        <v>578339.33276170434</v>
      </c>
      <c r="Q273" s="35"/>
      <c r="R273">
        <f t="shared" ca="1" si="209"/>
        <v>270</v>
      </c>
      <c r="S273" s="78">
        <f t="shared" ca="1" si="219"/>
        <v>62.416666666667304</v>
      </c>
      <c r="T273" s="55">
        <f t="shared" ca="1" si="210"/>
        <v>1.7090569820643609E-3</v>
      </c>
      <c r="U273" s="78">
        <f t="shared" ca="1" si="220"/>
        <v>0.81325690606497192</v>
      </c>
      <c r="V273" s="79">
        <f t="shared" ca="1" si="221"/>
        <v>574811.59239531157</v>
      </c>
      <c r="W273" s="79">
        <f t="shared" ca="1" si="197"/>
        <v>5207.597368661266</v>
      </c>
      <c r="X273" s="80">
        <f t="shared" ca="1" si="198"/>
        <v>-16.265138121299437</v>
      </c>
      <c r="Y273" s="80">
        <f t="shared" ca="1" si="211"/>
        <v>-239.50483016471318</v>
      </c>
      <c r="Z273" s="80">
        <f t="shared" ca="1" si="199"/>
        <v>0</v>
      </c>
      <c r="AA273" s="80">
        <f t="shared" ca="1" si="212"/>
        <v>0</v>
      </c>
      <c r="AB273" s="81">
        <f t="shared" ca="1" si="200"/>
        <v>-1470.784298135819</v>
      </c>
      <c r="AC273" s="79">
        <f t="shared" ca="1" si="201"/>
        <v>578292.63549755106</v>
      </c>
      <c r="AD273" s="35"/>
      <c r="AE273" s="55">
        <f t="shared" ca="1" si="222"/>
        <v>1.7090569820643609E-3</v>
      </c>
      <c r="AF273" s="78">
        <f t="shared" ca="1" si="223"/>
        <v>0.81325690606497192</v>
      </c>
      <c r="AG273" s="35"/>
      <c r="AH273" s="35"/>
      <c r="AR273" s="69">
        <f t="shared" si="213"/>
        <v>23</v>
      </c>
      <c r="AS273" s="70">
        <f t="shared" si="224"/>
        <v>270</v>
      </c>
      <c r="AT273" s="71">
        <f t="shared" ca="1" si="225"/>
        <v>9.1886912240268612E-2</v>
      </c>
      <c r="AU273" s="72">
        <f t="shared" ca="1" si="214"/>
        <v>9.059659612918658E-3</v>
      </c>
      <c r="AV273" s="73">
        <f t="shared" ca="1" si="215"/>
        <v>1.0090596596129187</v>
      </c>
      <c r="AW273" s="74">
        <f ca="1">PRODUCT(AV$4:AV273)</f>
        <v>10.657246793096457</v>
      </c>
      <c r="BO273" s="70">
        <f t="shared" si="226"/>
        <v>270</v>
      </c>
      <c r="BP273" s="171">
        <f t="shared" ca="1" si="227"/>
        <v>0.1143</v>
      </c>
      <c r="BQ273" s="172">
        <f t="shared" ca="1" si="216"/>
        <v>9.059659612918658E-3</v>
      </c>
      <c r="BR273" s="172">
        <f t="shared" ca="1" si="229"/>
        <v>9.383286503675424E-2</v>
      </c>
    </row>
    <row r="274" spans="5:70">
      <c r="E274">
        <f t="shared" si="217"/>
        <v>271</v>
      </c>
      <c r="F274" s="64">
        <f t="shared" si="218"/>
        <v>62.500000000000639</v>
      </c>
      <c r="G274" s="55">
        <f t="shared" si="202"/>
        <v>1.8773469130904941E-3</v>
      </c>
      <c r="H274" s="78">
        <f t="shared" si="228"/>
        <v>0.81194331274581344</v>
      </c>
      <c r="I274" s="79">
        <f t="shared" ca="1" si="203"/>
        <v>577253.58920062531</v>
      </c>
      <c r="J274" s="79">
        <f t="shared" ca="1" si="204"/>
        <v>5229.7210284932435</v>
      </c>
      <c r="K274" s="80">
        <f t="shared" ca="1" si="205"/>
        <v>-16.238866254916267</v>
      </c>
      <c r="L274" s="80">
        <f t="shared" ca="1" si="206"/>
        <v>-240.52232883359389</v>
      </c>
      <c r="M274" s="80">
        <f t="shared" ca="1" si="207"/>
        <v>0</v>
      </c>
      <c r="N274" s="80">
        <f t="shared" ca="1" si="208"/>
        <v>0</v>
      </c>
      <c r="O274" s="81">
        <f t="shared" ca="1" si="195"/>
        <v>-1468.0231257738917</v>
      </c>
      <c r="P274" s="79">
        <f t="shared" ca="1" si="196"/>
        <v>580758.52590825618</v>
      </c>
      <c r="Q274" s="35"/>
      <c r="R274">
        <f t="shared" ca="1" si="209"/>
        <v>271</v>
      </c>
      <c r="S274" s="78">
        <f t="shared" ca="1" si="219"/>
        <v>62.500000000000639</v>
      </c>
      <c r="T274" s="55">
        <f t="shared" ca="1" si="210"/>
        <v>1.8773469130904941E-3</v>
      </c>
      <c r="U274" s="78">
        <f t="shared" ca="1" si="220"/>
        <v>0.81173014072282135</v>
      </c>
      <c r="V274" s="79">
        <f t="shared" ca="1" si="221"/>
        <v>577206.97960343678</v>
      </c>
      <c r="W274" s="79">
        <f t="shared" ca="1" si="197"/>
        <v>5229.2987614080193</v>
      </c>
      <c r="X274" s="80">
        <f t="shared" ca="1" si="198"/>
        <v>-16.234602814456427</v>
      </c>
      <c r="Y274" s="80">
        <f t="shared" ca="1" si="211"/>
        <v>-240.50290816809868</v>
      </c>
      <c r="Z274" s="80">
        <f t="shared" ca="1" si="199"/>
        <v>0</v>
      </c>
      <c r="AA274" s="80">
        <f t="shared" ca="1" si="212"/>
        <v>0</v>
      </c>
      <c r="AB274" s="81">
        <f t="shared" ca="1" si="200"/>
        <v>-1468.0231257738917</v>
      </c>
      <c r="AC274" s="79">
        <f t="shared" ca="1" si="201"/>
        <v>580711.51772808842</v>
      </c>
      <c r="AD274" s="35"/>
      <c r="AE274" s="55">
        <f t="shared" ca="1" si="222"/>
        <v>1.8773469130904941E-3</v>
      </c>
      <c r="AF274" s="78">
        <f t="shared" ca="1" si="223"/>
        <v>0.81173014072282135</v>
      </c>
      <c r="AG274" s="35"/>
      <c r="AH274" s="35"/>
      <c r="AR274" s="69">
        <f t="shared" si="213"/>
        <v>23</v>
      </c>
      <c r="AS274" s="70">
        <f t="shared" si="224"/>
        <v>271</v>
      </c>
      <c r="AT274" s="71">
        <f t="shared" ca="1" si="225"/>
        <v>9.1054448092489651E-2</v>
      </c>
      <c r="AU274" s="72">
        <f t="shared" ca="1" si="214"/>
        <v>9.059659612918658E-3</v>
      </c>
      <c r="AV274" s="73">
        <f t="shared" ca="1" si="215"/>
        <v>1.0090596596129187</v>
      </c>
      <c r="AW274" s="74">
        <f ca="1">PRODUCT(AV$4:AV274)</f>
        <v>10.75379782145278</v>
      </c>
      <c r="BO274" s="70">
        <f t="shared" si="226"/>
        <v>271</v>
      </c>
      <c r="BP274" s="171">
        <f t="shared" ca="1" si="227"/>
        <v>0.1143</v>
      </c>
      <c r="BQ274" s="172">
        <f t="shared" ca="1" si="216"/>
        <v>9.059659612918658E-3</v>
      </c>
      <c r="BR274" s="172">
        <f t="shared" ca="1" si="229"/>
        <v>9.29904036325752E-2</v>
      </c>
    </row>
    <row r="275" spans="5:70">
      <c r="E275">
        <f t="shared" si="217"/>
        <v>272</v>
      </c>
      <c r="F275" s="64">
        <f t="shared" si="218"/>
        <v>62.583333333333975</v>
      </c>
      <c r="G275" s="55">
        <f t="shared" si="202"/>
        <v>1.8773469130904941E-3</v>
      </c>
      <c r="H275" s="78">
        <f t="shared" si="228"/>
        <v>0.81041901347402556</v>
      </c>
      <c r="I275" s="79">
        <f t="shared" ca="1" si="203"/>
        <v>579668.24068239133</v>
      </c>
      <c r="J275" s="79">
        <f t="shared" ca="1" si="204"/>
        <v>5251.5969490018733</v>
      </c>
      <c r="K275" s="80">
        <f t="shared" ca="1" si="205"/>
        <v>-16.208380269480511</v>
      </c>
      <c r="L275" s="80">
        <f t="shared" ca="1" si="206"/>
        <v>-241.52843361766307</v>
      </c>
      <c r="M275" s="80">
        <f t="shared" ca="1" si="207"/>
        <v>0</v>
      </c>
      <c r="N275" s="80">
        <f t="shared" ca="1" si="208"/>
        <v>0</v>
      </c>
      <c r="O275" s="81">
        <f t="shared" ca="1" si="195"/>
        <v>-1465.2671370903747</v>
      </c>
      <c r="P275" s="79">
        <f t="shared" ca="1" si="196"/>
        <v>583196.83368041576</v>
      </c>
      <c r="Q275" s="35"/>
      <c r="R275">
        <f t="shared" ca="1" si="209"/>
        <v>272</v>
      </c>
      <c r="S275" s="78">
        <f t="shared" ca="1" si="219"/>
        <v>62.583333333333975</v>
      </c>
      <c r="T275" s="55">
        <f t="shared" ca="1" si="210"/>
        <v>1.8773469130904941E-3</v>
      </c>
      <c r="U275" s="78">
        <f t="shared" ca="1" si="220"/>
        <v>0.81020624164887289</v>
      </c>
      <c r="V275" s="79">
        <f t="shared" ca="1" si="221"/>
        <v>579621.32075288554</v>
      </c>
      <c r="W275" s="79">
        <f t="shared" ca="1" si="197"/>
        <v>5251.1718704114883</v>
      </c>
      <c r="X275" s="80">
        <f t="shared" ca="1" si="198"/>
        <v>-16.204124832977456</v>
      </c>
      <c r="Y275" s="80">
        <f t="shared" ca="1" si="211"/>
        <v>-241.50888364703565</v>
      </c>
      <c r="Z275" s="80">
        <f t="shared" ca="1" si="199"/>
        <v>0</v>
      </c>
      <c r="AA275" s="80">
        <f t="shared" ca="1" si="212"/>
        <v>0</v>
      </c>
      <c r="AB275" s="81">
        <f t="shared" ca="1" si="200"/>
        <v>-1465.2671370903747</v>
      </c>
      <c r="AC275" s="79">
        <f t="shared" ca="1" si="201"/>
        <v>583149.51247772668</v>
      </c>
      <c r="AD275" s="35"/>
      <c r="AE275" s="55">
        <f t="shared" ca="1" si="222"/>
        <v>1.8773469130904941E-3</v>
      </c>
      <c r="AF275" s="78">
        <f t="shared" ca="1" si="223"/>
        <v>0.81020624164887289</v>
      </c>
      <c r="AG275" s="35"/>
      <c r="AH275" s="35"/>
      <c r="AR275" s="69">
        <f t="shared" si="213"/>
        <v>23</v>
      </c>
      <c r="AS275" s="70">
        <f t="shared" si="224"/>
        <v>272</v>
      </c>
      <c r="AT275" s="71">
        <f t="shared" ca="1" si="225"/>
        <v>9.0229525786529527E-2</v>
      </c>
      <c r="AU275" s="72">
        <f t="shared" ca="1" si="214"/>
        <v>9.059659612918658E-3</v>
      </c>
      <c r="AV275" s="73">
        <f t="shared" ca="1" si="215"/>
        <v>1.0090596596129187</v>
      </c>
      <c r="AW275" s="74">
        <f ca="1">PRODUCT(AV$4:AV275)</f>
        <v>10.851223569261288</v>
      </c>
      <c r="BO275" s="70">
        <f t="shared" si="226"/>
        <v>272</v>
      </c>
      <c r="BP275" s="171">
        <f t="shared" ca="1" si="227"/>
        <v>0.1143</v>
      </c>
      <c r="BQ275" s="172">
        <f t="shared" ca="1" si="216"/>
        <v>9.059659612918658E-3</v>
      </c>
      <c r="BR275" s="172">
        <f t="shared" ca="1" si="229"/>
        <v>9.215550611571062E-2</v>
      </c>
    </row>
    <row r="276" spans="5:70">
      <c r="E276">
        <f t="shared" si="217"/>
        <v>273</v>
      </c>
      <c r="F276" s="64">
        <f t="shared" si="218"/>
        <v>62.666666666667311</v>
      </c>
      <c r="G276" s="55">
        <f t="shared" si="202"/>
        <v>1.8773469130904941E-3</v>
      </c>
      <c r="H276" s="78">
        <f t="shared" si="228"/>
        <v>0.80889757584077027</v>
      </c>
      <c r="I276" s="79">
        <f t="shared" ca="1" si="203"/>
        <v>582101.97090498172</v>
      </c>
      <c r="J276" s="79">
        <f t="shared" ca="1" si="204"/>
        <v>5273.6457164082149</v>
      </c>
      <c r="K276" s="80">
        <f t="shared" ca="1" si="205"/>
        <v>-16.177951516815405</v>
      </c>
      <c r="L276" s="80">
        <f t="shared" ca="1" si="206"/>
        <v>-242.54248787707573</v>
      </c>
      <c r="M276" s="80">
        <f t="shared" ca="1" si="207"/>
        <v>0</v>
      </c>
      <c r="N276" s="80">
        <f t="shared" ca="1" si="208"/>
        <v>0</v>
      </c>
      <c r="O276" s="81">
        <f t="shared" ca="1" si="195"/>
        <v>-1462.5163223537054</v>
      </c>
      <c r="P276" s="79">
        <f t="shared" ca="1" si="196"/>
        <v>585654.37985964236</v>
      </c>
      <c r="Q276" s="35"/>
      <c r="R276">
        <f t="shared" ca="1" si="209"/>
        <v>273</v>
      </c>
      <c r="S276" s="78">
        <f t="shared" ca="1" si="219"/>
        <v>62.666666666667311</v>
      </c>
      <c r="T276" s="55">
        <f t="shared" ca="1" si="210"/>
        <v>1.8773469130904941E-3</v>
      </c>
      <c r="U276" s="78">
        <f t="shared" ca="1" si="220"/>
        <v>0.80868520346214678</v>
      </c>
      <c r="V276" s="79">
        <f t="shared" ca="1" si="221"/>
        <v>582054.73854060634</v>
      </c>
      <c r="W276" s="79">
        <f t="shared" ca="1" si="197"/>
        <v>5273.21780726426</v>
      </c>
      <c r="X276" s="80">
        <f t="shared" ca="1" si="198"/>
        <v>-16.173704069242937</v>
      </c>
      <c r="Y276" s="80">
        <f t="shared" ca="1" si="211"/>
        <v>-242.52280772525265</v>
      </c>
      <c r="Z276" s="80">
        <f t="shared" ca="1" si="199"/>
        <v>0</v>
      </c>
      <c r="AA276" s="80">
        <f t="shared" ca="1" si="212"/>
        <v>0</v>
      </c>
      <c r="AB276" s="81">
        <f t="shared" ca="1" si="200"/>
        <v>-1462.5163223537054</v>
      </c>
      <c r="AC276" s="79">
        <f t="shared" ca="1" si="201"/>
        <v>585606.74351372244</v>
      </c>
      <c r="AD276" s="35"/>
      <c r="AE276" s="55">
        <f t="shared" ca="1" si="222"/>
        <v>1.8773469130904941E-3</v>
      </c>
      <c r="AF276" s="78">
        <f t="shared" ca="1" si="223"/>
        <v>0.80868520346214678</v>
      </c>
      <c r="AG276" s="35"/>
      <c r="AH276" s="35"/>
      <c r="AR276" s="69">
        <f t="shared" si="213"/>
        <v>23</v>
      </c>
      <c r="AS276" s="70">
        <f t="shared" si="224"/>
        <v>273</v>
      </c>
      <c r="AT276" s="71">
        <f t="shared" ca="1" si="225"/>
        <v>8.9412076995868506E-2</v>
      </c>
      <c r="AU276" s="72">
        <f t="shared" ca="1" si="214"/>
        <v>9.059659612918658E-3</v>
      </c>
      <c r="AV276" s="73">
        <f t="shared" ca="1" si="215"/>
        <v>1.0090596596129187</v>
      </c>
      <c r="AW276" s="74">
        <f ca="1">PRODUCT(AV$4:AV276)</f>
        <v>10.949531961182476</v>
      </c>
      <c r="BO276" s="70">
        <f t="shared" si="226"/>
        <v>273</v>
      </c>
      <c r="BP276" s="171">
        <f t="shared" ca="1" si="227"/>
        <v>0.1143</v>
      </c>
      <c r="BQ276" s="172">
        <f t="shared" ca="1" si="216"/>
        <v>9.059659612918658E-3</v>
      </c>
      <c r="BR276" s="172">
        <f t="shared" ca="1" si="229"/>
        <v>9.1328104575166574E-2</v>
      </c>
    </row>
    <row r="277" spans="5:70">
      <c r="E277">
        <f t="shared" si="217"/>
        <v>274</v>
      </c>
      <c r="F277" s="64">
        <f t="shared" si="218"/>
        <v>62.750000000000647</v>
      </c>
      <c r="G277" s="55">
        <f t="shared" si="202"/>
        <v>1.8773469130904941E-3</v>
      </c>
      <c r="H277" s="78">
        <f t="shared" si="228"/>
        <v>0.80737899447375916</v>
      </c>
      <c r="I277" s="79">
        <f t="shared" ca="1" si="203"/>
        <v>584554.90341747494</v>
      </c>
      <c r="J277" s="79">
        <f t="shared" ca="1" si="204"/>
        <v>5295.8684500248646</v>
      </c>
      <c r="K277" s="80">
        <f t="shared" ca="1" si="205"/>
        <v>-16.147579889475182</v>
      </c>
      <c r="L277" s="80">
        <f t="shared" ca="1" si="206"/>
        <v>-243.56454309061456</v>
      </c>
      <c r="M277" s="80">
        <f t="shared" ca="1" si="207"/>
        <v>0</v>
      </c>
      <c r="N277" s="80">
        <f t="shared" ca="1" si="208"/>
        <v>0</v>
      </c>
      <c r="O277" s="81">
        <f t="shared" ca="1" si="195"/>
        <v>-1459.7706718505904</v>
      </c>
      <c r="P277" s="79">
        <f t="shared" ca="1" si="196"/>
        <v>588131.28907266911</v>
      </c>
      <c r="Q277" s="35"/>
      <c r="R277">
        <f t="shared" ca="1" si="209"/>
        <v>274</v>
      </c>
      <c r="S277" s="78">
        <f t="shared" ca="1" si="219"/>
        <v>62.750000000000647</v>
      </c>
      <c r="T277" s="55">
        <f t="shared" ca="1" si="210"/>
        <v>1.8773469130904941E-3</v>
      </c>
      <c r="U277" s="78">
        <f t="shared" ca="1" si="220"/>
        <v>0.80716702079176517</v>
      </c>
      <c r="V277" s="79">
        <f t="shared" ca="1" si="221"/>
        <v>584507.35650150198</v>
      </c>
      <c r="W277" s="79">
        <f t="shared" ca="1" si="197"/>
        <v>5295.4376911505051</v>
      </c>
      <c r="X277" s="80">
        <f t="shared" ca="1" si="198"/>
        <v>-16.143340415835304</v>
      </c>
      <c r="Y277" s="80">
        <f t="shared" ca="1" si="211"/>
        <v>-243.54473187562584</v>
      </c>
      <c r="Z277" s="80">
        <f t="shared" ca="1" si="199"/>
        <v>0</v>
      </c>
      <c r="AA277" s="80">
        <f t="shared" ca="1" si="212"/>
        <v>0</v>
      </c>
      <c r="AB277" s="81">
        <f t="shared" ca="1" si="200"/>
        <v>-1459.7706718505904</v>
      </c>
      <c r="AC277" s="79">
        <f t="shared" ca="1" si="201"/>
        <v>588083.33544851048</v>
      </c>
      <c r="AD277" s="35"/>
      <c r="AE277" s="55">
        <f t="shared" ca="1" si="222"/>
        <v>1.8773469130904941E-3</v>
      </c>
      <c r="AF277" s="78">
        <f t="shared" ca="1" si="223"/>
        <v>0.80716702079176517</v>
      </c>
      <c r="AG277" s="35"/>
      <c r="AH277" s="35"/>
      <c r="AR277" s="69">
        <f t="shared" si="213"/>
        <v>23</v>
      </c>
      <c r="AS277" s="70">
        <f t="shared" si="224"/>
        <v>274</v>
      </c>
      <c r="AT277" s="71">
        <f t="shared" ca="1" si="225"/>
        <v>8.860203401300186E-2</v>
      </c>
      <c r="AU277" s="72">
        <f t="shared" ca="1" si="214"/>
        <v>9.059659612918658E-3</v>
      </c>
      <c r="AV277" s="73">
        <f t="shared" ca="1" si="215"/>
        <v>1.0090596596129187</v>
      </c>
      <c r="AW277" s="74">
        <f ca="1">PRODUCT(AV$4:AV277)</f>
        <v>11.048730993671564</v>
      </c>
      <c r="BO277" s="70">
        <f t="shared" si="226"/>
        <v>274</v>
      </c>
      <c r="BP277" s="171">
        <f t="shared" ca="1" si="227"/>
        <v>0.1143</v>
      </c>
      <c r="BQ277" s="172">
        <f t="shared" ca="1" si="216"/>
        <v>9.059659612918658E-3</v>
      </c>
      <c r="BR277" s="172">
        <f t="shared" ca="1" si="229"/>
        <v>9.0508131709675699E-2</v>
      </c>
    </row>
    <row r="278" spans="5:70">
      <c r="E278">
        <f t="shared" si="217"/>
        <v>275</v>
      </c>
      <c r="F278" s="64">
        <f t="shared" si="218"/>
        <v>62.833333333333982</v>
      </c>
      <c r="G278" s="55">
        <f t="shared" si="202"/>
        <v>1.8773469130904941E-3</v>
      </c>
      <c r="H278" s="78">
        <f t="shared" si="228"/>
        <v>0.80586326401078978</v>
      </c>
      <c r="I278" s="79">
        <f t="shared" ca="1" si="203"/>
        <v>587027.16261263657</v>
      </c>
      <c r="J278" s="79">
        <f t="shared" ca="1" si="204"/>
        <v>5318.2662768079372</v>
      </c>
      <c r="K278" s="80">
        <f t="shared" ca="1" si="205"/>
        <v>-16.117265280215797</v>
      </c>
      <c r="L278" s="80">
        <f t="shared" ca="1" si="206"/>
        <v>-244.5946510885986</v>
      </c>
      <c r="M278" s="80">
        <f t="shared" ca="1" si="207"/>
        <v>0</v>
      </c>
      <c r="N278" s="80">
        <f t="shared" ca="1" si="208"/>
        <v>0</v>
      </c>
      <c r="O278" s="81">
        <f t="shared" ca="1" si="195"/>
        <v>-1457.0301758859716</v>
      </c>
      <c r="P278" s="79">
        <f t="shared" ca="1" si="196"/>
        <v>590627.68679718976</v>
      </c>
      <c r="Q278" s="35"/>
      <c r="R278">
        <f t="shared" ca="1" si="209"/>
        <v>275</v>
      </c>
      <c r="S278" s="78">
        <f t="shared" ca="1" si="219"/>
        <v>62.833333333333982</v>
      </c>
      <c r="T278" s="55">
        <f t="shared" ca="1" si="210"/>
        <v>1.8773469130904941E-3</v>
      </c>
      <c r="U278" s="78">
        <f t="shared" ca="1" si="220"/>
        <v>0.80565168827693334</v>
      </c>
      <c r="V278" s="79">
        <f t="shared" ca="1" si="221"/>
        <v>586979.29901406623</v>
      </c>
      <c r="W278" s="79">
        <f t="shared" ca="1" si="197"/>
        <v>5317.8326488970406</v>
      </c>
      <c r="X278" s="80">
        <f t="shared" ca="1" si="198"/>
        <v>-16.113033765538667</v>
      </c>
      <c r="Y278" s="80">
        <f t="shared" ca="1" si="211"/>
        <v>-244.57470792252761</v>
      </c>
      <c r="Z278" s="80">
        <f t="shared" ca="1" si="199"/>
        <v>0</v>
      </c>
      <c r="AA278" s="80">
        <f t="shared" ca="1" si="212"/>
        <v>0</v>
      </c>
      <c r="AB278" s="81">
        <f t="shared" ca="1" si="200"/>
        <v>-1457.0301758859716</v>
      </c>
      <c r="AC278" s="79">
        <f t="shared" ca="1" si="201"/>
        <v>590579.4137453892</v>
      </c>
      <c r="AD278" s="35"/>
      <c r="AE278" s="55">
        <f t="shared" ca="1" si="222"/>
        <v>1.8773469130904941E-3</v>
      </c>
      <c r="AF278" s="78">
        <f t="shared" ca="1" si="223"/>
        <v>0.80565168827693334</v>
      </c>
      <c r="AG278" s="35"/>
      <c r="AH278" s="35"/>
      <c r="AR278" s="69">
        <f t="shared" si="213"/>
        <v>23</v>
      </c>
      <c r="AS278" s="70">
        <f t="shared" si="224"/>
        <v>275</v>
      </c>
      <c r="AT278" s="71">
        <f t="shared" ca="1" si="225"/>
        <v>8.7799329743831825E-2</v>
      </c>
      <c r="AU278" s="72">
        <f t="shared" ca="1" si="214"/>
        <v>9.059659612918658E-3</v>
      </c>
      <c r="AV278" s="73">
        <f t="shared" ca="1" si="215"/>
        <v>1.0090596596129187</v>
      </c>
      <c r="AW278" s="74">
        <f ca="1">PRODUCT(AV$4:AV278)</f>
        <v>11.148828735628932</v>
      </c>
      <c r="BO278" s="70">
        <f t="shared" si="226"/>
        <v>275</v>
      </c>
      <c r="BP278" s="171">
        <f t="shared" ca="1" si="227"/>
        <v>0.1143</v>
      </c>
      <c r="BQ278" s="172">
        <f t="shared" ca="1" si="216"/>
        <v>9.059659612918658E-3</v>
      </c>
      <c r="BR278" s="172">
        <f t="shared" ca="1" si="229"/>
        <v>8.9695520822222902E-2</v>
      </c>
    </row>
    <row r="279" spans="5:70">
      <c r="E279">
        <f t="shared" si="217"/>
        <v>276</v>
      </c>
      <c r="F279" s="64">
        <f t="shared" si="218"/>
        <v>62.916666666667318</v>
      </c>
      <c r="G279" s="55">
        <f t="shared" si="202"/>
        <v>1.8773469130904941E-3</v>
      </c>
      <c r="H279" s="78">
        <f t="shared" si="228"/>
        <v>0.80435037909972606</v>
      </c>
      <c r="I279" s="79">
        <f t="shared" ca="1" si="203"/>
        <v>589518.87373259524</v>
      </c>
      <c r="J279" s="79">
        <f t="shared" ca="1" si="204"/>
        <v>5340.8403314084871</v>
      </c>
      <c r="K279" s="80">
        <f t="shared" ca="1" si="205"/>
        <v>-16.08700758199452</v>
      </c>
      <c r="L279" s="80">
        <f t="shared" ca="1" si="206"/>
        <v>-245.63286405524804</v>
      </c>
      <c r="M279" s="80">
        <f t="shared" ca="1" si="207"/>
        <v>0</v>
      </c>
      <c r="N279" s="80">
        <f t="shared" ca="1" si="208"/>
        <v>0</v>
      </c>
      <c r="O279" s="81">
        <f t="shared" ca="1" si="195"/>
        <v>-1454.2948247829925</v>
      </c>
      <c r="P279" s="79">
        <f t="shared" ca="1" si="196"/>
        <v>593143.69936758361</v>
      </c>
      <c r="Q279" s="35"/>
      <c r="R279">
        <f t="shared" ca="1" si="209"/>
        <v>276</v>
      </c>
      <c r="S279" s="78">
        <f t="shared" ca="1" si="219"/>
        <v>62.916666666667318</v>
      </c>
      <c r="T279" s="55">
        <f t="shared" ca="1" si="210"/>
        <v>1.8773469130904941E-3</v>
      </c>
      <c r="U279" s="78">
        <f t="shared" ca="1" si="220"/>
        <v>0.80413920056692045</v>
      </c>
      <c r="V279" s="79">
        <f t="shared" ca="1" si="221"/>
        <v>589470.69130605948</v>
      </c>
      <c r="W279" s="79">
        <f t="shared" ca="1" si="197"/>
        <v>5340.4038150247488</v>
      </c>
      <c r="X279" s="80">
        <f t="shared" ca="1" si="198"/>
        <v>-16.082784011338408</v>
      </c>
      <c r="Y279" s="80">
        <f t="shared" ca="1" si="211"/>
        <v>-245.61278804419146</v>
      </c>
      <c r="Z279" s="80">
        <f t="shared" ca="1" si="199"/>
        <v>0</v>
      </c>
      <c r="AA279" s="80">
        <f t="shared" ca="1" si="212"/>
        <v>0</v>
      </c>
      <c r="AB279" s="81">
        <f t="shared" ca="1" si="200"/>
        <v>-1454.2948247829925</v>
      </c>
      <c r="AC279" s="79">
        <f t="shared" ca="1" si="201"/>
        <v>593095.10472424573</v>
      </c>
      <c r="AD279" s="35"/>
      <c r="AE279" s="55">
        <f t="shared" ca="1" si="222"/>
        <v>1.8773469130904941E-3</v>
      </c>
      <c r="AF279" s="78">
        <f t="shared" ca="1" si="223"/>
        <v>0.80413920056692045</v>
      </c>
      <c r="AG279" s="35"/>
      <c r="AH279" s="35"/>
      <c r="AR279" s="69">
        <f t="shared" si="213"/>
        <v>23</v>
      </c>
      <c r="AS279" s="70">
        <f t="shared" si="224"/>
        <v>276</v>
      </c>
      <c r="AT279" s="71">
        <f t="shared" ca="1" si="225"/>
        <v>8.7003897702110297E-2</v>
      </c>
      <c r="AU279" s="72">
        <f t="shared" ca="1" si="214"/>
        <v>9.059659612918658E-3</v>
      </c>
      <c r="AV279" s="73">
        <f t="shared" ca="1" si="215"/>
        <v>1.0090596596129187</v>
      </c>
      <c r="AW279" s="74">
        <f ca="1">PRODUCT(AV$4:AV279)</f>
        <v>11.249833329056456</v>
      </c>
      <c r="BO279" s="70">
        <f t="shared" si="226"/>
        <v>276</v>
      </c>
      <c r="BP279" s="171">
        <f t="shared" ca="1" si="227"/>
        <v>0.1143</v>
      </c>
      <c r="BQ279" s="172">
        <f t="shared" ca="1" si="216"/>
        <v>9.059659612918658E-3</v>
      </c>
      <c r="BR279" s="172">
        <f t="shared" ca="1" si="229"/>
        <v>8.8890205814620163E-2</v>
      </c>
    </row>
    <row r="280" spans="5:70">
      <c r="E280">
        <f t="shared" si="217"/>
        <v>277</v>
      </c>
      <c r="F280" s="64">
        <f t="shared" si="218"/>
        <v>63.000000000000654</v>
      </c>
      <c r="G280" s="55">
        <f t="shared" si="202"/>
        <v>1.8773469130904941E-3</v>
      </c>
      <c r="H280" s="78">
        <f t="shared" si="228"/>
        <v>0.80284033439848002</v>
      </c>
      <c r="I280" s="79">
        <f t="shared" ca="1" si="203"/>
        <v>592030.16287455685</v>
      </c>
      <c r="J280" s="79">
        <f t="shared" ca="1" si="204"/>
        <v>5363.5917562242776</v>
      </c>
      <c r="K280" s="80">
        <f t="shared" ca="1" si="205"/>
        <v>-16.056806687969601</v>
      </c>
      <c r="L280" s="80">
        <f t="shared" ca="1" si="206"/>
        <v>-246.67923453106536</v>
      </c>
      <c r="M280" s="80">
        <f t="shared" ca="1" si="207"/>
        <v>-4440.2262215591763</v>
      </c>
      <c r="N280" s="80">
        <f t="shared" ca="1" si="208"/>
        <v>0</v>
      </c>
      <c r="O280" s="81">
        <f t="shared" ca="1" si="195"/>
        <v>-1451.5646088829624</v>
      </c>
      <c r="P280" s="79">
        <f t="shared" ca="1" si="196"/>
        <v>591239.22775911994</v>
      </c>
      <c r="Q280" s="35"/>
      <c r="R280">
        <f t="shared" ca="1" si="209"/>
        <v>277</v>
      </c>
      <c r="S280" s="78">
        <f t="shared" ca="1" si="219"/>
        <v>63.000000000000654</v>
      </c>
      <c r="T280" s="55">
        <f t="shared" ca="1" si="210"/>
        <v>1.8773469130904941E-3</v>
      </c>
      <c r="U280" s="78">
        <f t="shared" ca="1" si="220"/>
        <v>0.80262955232104105</v>
      </c>
      <c r="V280" s="79">
        <f t="shared" ca="1" si="221"/>
        <v>591981.65946022258</v>
      </c>
      <c r="W280" s="79">
        <f t="shared" ca="1" si="197"/>
        <v>5363.1523318003447</v>
      </c>
      <c r="X280" s="80">
        <f t="shared" ca="1" si="198"/>
        <v>-16.052591046420822</v>
      </c>
      <c r="Y280" s="80">
        <f t="shared" ca="1" si="211"/>
        <v>-246.65902477509275</v>
      </c>
      <c r="Z280" s="80">
        <f t="shared" ca="1" si="199"/>
        <v>-4439.8624459516695</v>
      </c>
      <c r="AA280" s="80">
        <f t="shared" ca="1" si="212"/>
        <v>0</v>
      </c>
      <c r="AB280" s="81">
        <f t="shared" ca="1" si="200"/>
        <v>-1451.5646088829624</v>
      </c>
      <c r="AC280" s="79">
        <f t="shared" ca="1" si="201"/>
        <v>591190.67312136665</v>
      </c>
      <c r="AD280" s="35"/>
      <c r="AE280" s="55">
        <f t="shared" ca="1" si="222"/>
        <v>1.8773469130904941E-3</v>
      </c>
      <c r="AF280" s="78">
        <f t="shared" ca="1" si="223"/>
        <v>0.80262955232104105</v>
      </c>
      <c r="AG280" s="35"/>
      <c r="AH280" s="35"/>
      <c r="AR280" s="69">
        <f t="shared" si="213"/>
        <v>24</v>
      </c>
      <c r="AS280" s="70">
        <f t="shared" si="224"/>
        <v>277</v>
      </c>
      <c r="AT280" s="71">
        <f t="shared" ca="1" si="225"/>
        <v>8.6215672003931987E-2</v>
      </c>
      <c r="AU280" s="72">
        <f t="shared" ca="1" si="214"/>
        <v>9.059659612918658E-3</v>
      </c>
      <c r="AV280" s="73">
        <f t="shared" ca="1" si="215"/>
        <v>1.0090596596129187</v>
      </c>
      <c r="AW280" s="74">
        <f ca="1">PRODUCT(AV$4:AV280)</f>
        <v>11.351752989719774</v>
      </c>
      <c r="BO280" s="70">
        <f t="shared" si="226"/>
        <v>277</v>
      </c>
      <c r="BP280" s="171">
        <f t="shared" ca="1" si="227"/>
        <v>0.1143</v>
      </c>
      <c r="BQ280" s="172">
        <f t="shared" ca="1" si="216"/>
        <v>9.059659612918658E-3</v>
      </c>
      <c r="BR280" s="172">
        <f t="shared" ca="1" si="229"/>
        <v>8.8092121182130084E-2</v>
      </c>
    </row>
    <row r="281" spans="5:70">
      <c r="E281">
        <f t="shared" si="217"/>
        <v>278</v>
      </c>
      <c r="F281" s="64">
        <f t="shared" si="218"/>
        <v>63.083333333333989</v>
      </c>
      <c r="G281" s="55">
        <f t="shared" si="202"/>
        <v>1.8773469130904941E-3</v>
      </c>
      <c r="H281" s="78">
        <f t="shared" si="228"/>
        <v>0.80133312457499251</v>
      </c>
      <c r="I281" s="79">
        <f t="shared" ca="1" si="203"/>
        <v>590129.26661998837</v>
      </c>
      <c r="J281" s="79">
        <f t="shared" ca="1" si="204"/>
        <v>5346.3702831984156</v>
      </c>
      <c r="K281" s="80">
        <f t="shared" ca="1" si="205"/>
        <v>-16.026662491499849</v>
      </c>
      <c r="L281" s="80">
        <f t="shared" ca="1" si="206"/>
        <v>-245.88719442499516</v>
      </c>
      <c r="M281" s="80">
        <f t="shared" ca="1" si="207"/>
        <v>0</v>
      </c>
      <c r="N281" s="80">
        <f t="shared" ca="1" si="208"/>
        <v>0</v>
      </c>
      <c r="O281" s="81">
        <f t="shared" ca="1" si="195"/>
        <v>-1448.8395185453244</v>
      </c>
      <c r="P281" s="79">
        <f t="shared" ca="1" si="196"/>
        <v>593764.883527725</v>
      </c>
      <c r="Q281" s="35"/>
      <c r="R281">
        <f t="shared" ca="1" si="209"/>
        <v>278</v>
      </c>
      <c r="S281" s="78">
        <f t="shared" ca="1" si="219"/>
        <v>63.083333333333989</v>
      </c>
      <c r="T281" s="55">
        <f t="shared" ca="1" si="210"/>
        <v>1.8773469130904941E-3</v>
      </c>
      <c r="U281" s="78">
        <f t="shared" ca="1" si="220"/>
        <v>0.80112273820863589</v>
      </c>
      <c r="V281" s="79">
        <f t="shared" ca="1" si="221"/>
        <v>590080.8031361344</v>
      </c>
      <c r="W281" s="79">
        <f t="shared" ca="1" si="197"/>
        <v>5345.9312205310425</v>
      </c>
      <c r="X281" s="80">
        <f t="shared" ca="1" si="198"/>
        <v>-16.022454764172718</v>
      </c>
      <c r="Y281" s="80">
        <f t="shared" ca="1" si="211"/>
        <v>-245.86700130672267</v>
      </c>
      <c r="Z281" s="80">
        <f t="shared" ca="1" si="199"/>
        <v>0</v>
      </c>
      <c r="AA281" s="80">
        <f t="shared" ca="1" si="212"/>
        <v>0</v>
      </c>
      <c r="AB281" s="81">
        <f t="shared" ca="1" si="200"/>
        <v>-1448.8395185453244</v>
      </c>
      <c r="AC281" s="79">
        <f t="shared" ca="1" si="201"/>
        <v>593716.00538204913</v>
      </c>
      <c r="AD281" s="35"/>
      <c r="AE281" s="55">
        <f t="shared" ca="1" si="222"/>
        <v>1.8773469130904941E-3</v>
      </c>
      <c r="AF281" s="78">
        <f t="shared" ca="1" si="223"/>
        <v>0.80112273820863589</v>
      </c>
      <c r="AG281" s="35"/>
      <c r="AH281" s="35"/>
      <c r="AR281" s="69">
        <f t="shared" si="213"/>
        <v>24</v>
      </c>
      <c r="AS281" s="70">
        <f t="shared" si="224"/>
        <v>278</v>
      </c>
      <c r="AT281" s="71">
        <f t="shared" ca="1" si="225"/>
        <v>8.5434587362277326E-2</v>
      </c>
      <c r="AU281" s="72">
        <f t="shared" ca="1" si="214"/>
        <v>9.059659612918658E-3</v>
      </c>
      <c r="AV281" s="73">
        <f t="shared" ca="1" si="215"/>
        <v>1.0090596596129187</v>
      </c>
      <c r="AW281" s="74">
        <f ca="1">PRODUCT(AV$4:AV281)</f>
        <v>11.454596007816567</v>
      </c>
      <c r="BO281" s="70">
        <f t="shared" si="226"/>
        <v>278</v>
      </c>
      <c r="BP281" s="171">
        <f t="shared" ca="1" si="227"/>
        <v>0.1143</v>
      </c>
      <c r="BQ281" s="172">
        <f t="shared" ca="1" si="216"/>
        <v>9.059659612918658E-3</v>
      </c>
      <c r="BR281" s="172">
        <f t="shared" ca="1" si="229"/>
        <v>8.7301202008137707E-2</v>
      </c>
    </row>
    <row r="282" spans="5:70">
      <c r="E282">
        <f t="shared" si="217"/>
        <v>279</v>
      </c>
      <c r="F282" s="64">
        <f t="shared" si="218"/>
        <v>63.166666666667325</v>
      </c>
      <c r="G282" s="55">
        <f t="shared" si="202"/>
        <v>1.8773469130904941E-3</v>
      </c>
      <c r="H282" s="78">
        <f t="shared" si="228"/>
        <v>0.79982874430721451</v>
      </c>
      <c r="I282" s="79">
        <f t="shared" ca="1" si="203"/>
        <v>592650.18085653265</v>
      </c>
      <c r="J282" s="79">
        <f t="shared" ca="1" si="204"/>
        <v>5369.2089080948672</v>
      </c>
      <c r="K282" s="80">
        <f t="shared" ca="1" si="205"/>
        <v>-15.996574886144291</v>
      </c>
      <c r="L282" s="80">
        <f t="shared" ca="1" si="206"/>
        <v>-246.93757535688863</v>
      </c>
      <c r="M282" s="80">
        <f t="shared" ca="1" si="207"/>
        <v>0</v>
      </c>
      <c r="N282" s="80">
        <f t="shared" ca="1" si="208"/>
        <v>0</v>
      </c>
      <c r="O282" s="81">
        <f t="shared" ca="1" si="195"/>
        <v>-1446.11954414762</v>
      </c>
      <c r="P282" s="79">
        <f t="shared" ca="1" si="196"/>
        <v>596310.33607023687</v>
      </c>
      <c r="Q282" s="35"/>
      <c r="R282">
        <f t="shared" ca="1" si="209"/>
        <v>279</v>
      </c>
      <c r="S282" s="78">
        <f t="shared" ca="1" si="219"/>
        <v>63.166666666667325</v>
      </c>
      <c r="T282" s="55">
        <f t="shared" ca="1" si="210"/>
        <v>1.8773469130904941E-3</v>
      </c>
      <c r="U282" s="78">
        <f t="shared" ca="1" si="220"/>
        <v>0.79961875290905327</v>
      </c>
      <c r="V282" s="79">
        <f t="shared" ca="1" si="221"/>
        <v>592601.39447209274</v>
      </c>
      <c r="W282" s="79">
        <f t="shared" ca="1" si="197"/>
        <v>5368.7669200580967</v>
      </c>
      <c r="X282" s="80">
        <f t="shared" ca="1" si="198"/>
        <v>-15.992375058181064</v>
      </c>
      <c r="Y282" s="80">
        <f t="shared" ca="1" si="211"/>
        <v>-246.91724769670532</v>
      </c>
      <c r="Z282" s="80">
        <f t="shared" ca="1" si="199"/>
        <v>0</v>
      </c>
      <c r="AA282" s="80">
        <f t="shared" ca="1" si="212"/>
        <v>0</v>
      </c>
      <c r="AB282" s="81">
        <f t="shared" ca="1" si="200"/>
        <v>-1446.11954414762</v>
      </c>
      <c r="AC282" s="79">
        <f t="shared" ca="1" si="201"/>
        <v>596261.13222524826</v>
      </c>
      <c r="AD282" s="35"/>
      <c r="AE282" s="55">
        <f t="shared" ca="1" si="222"/>
        <v>1.8773469130904941E-3</v>
      </c>
      <c r="AF282" s="78">
        <f t="shared" ca="1" si="223"/>
        <v>0.79961875290905327</v>
      </c>
      <c r="AG282" s="35"/>
      <c r="AH282" s="35"/>
      <c r="AR282" s="69">
        <f t="shared" si="213"/>
        <v>24</v>
      </c>
      <c r="AS282" s="70">
        <f t="shared" si="224"/>
        <v>279</v>
      </c>
      <c r="AT282" s="71">
        <f t="shared" ca="1" si="225"/>
        <v>8.4660579081604931E-2</v>
      </c>
      <c r="AU282" s="72">
        <f t="shared" ca="1" si="214"/>
        <v>9.059659612918658E-3</v>
      </c>
      <c r="AV282" s="73">
        <f t="shared" ca="1" si="215"/>
        <v>1.0090596596129187</v>
      </c>
      <c r="AW282" s="74">
        <f ca="1">PRODUCT(AV$4:AV282)</f>
        <v>11.558370748650882</v>
      </c>
      <c r="BO282" s="70">
        <f t="shared" si="226"/>
        <v>279</v>
      </c>
      <c r="BP282" s="171">
        <f t="shared" ca="1" si="227"/>
        <v>0.1143</v>
      </c>
      <c r="BQ282" s="172">
        <f t="shared" ca="1" si="216"/>
        <v>9.059659612918658E-3</v>
      </c>
      <c r="BR282" s="172">
        <f t="shared" ca="1" si="229"/>
        <v>8.6517383958870153E-2</v>
      </c>
    </row>
    <row r="283" spans="5:70">
      <c r="E283">
        <f t="shared" si="217"/>
        <v>280</v>
      </c>
      <c r="F283" s="64">
        <f t="shared" si="218"/>
        <v>63.250000000000661</v>
      </c>
      <c r="G283" s="55">
        <f t="shared" si="202"/>
        <v>1.8773469130904941E-3</v>
      </c>
      <c r="H283" s="78">
        <f t="shared" si="228"/>
        <v>0.79832718828308835</v>
      </c>
      <c r="I283" s="79">
        <f t="shared" ca="1" si="203"/>
        <v>595190.8547015714</v>
      </c>
      <c r="J283" s="79">
        <f t="shared" ca="1" si="204"/>
        <v>5392.2265483183637</v>
      </c>
      <c r="K283" s="80">
        <f t="shared" ca="1" si="205"/>
        <v>-15.966543765661767</v>
      </c>
      <c r="L283" s="80">
        <f t="shared" ca="1" si="206"/>
        <v>-247.99618945898811</v>
      </c>
      <c r="M283" s="80">
        <f t="shared" ca="1" si="207"/>
        <v>0</v>
      </c>
      <c r="N283" s="80">
        <f t="shared" ca="1" si="208"/>
        <v>0</v>
      </c>
      <c r="O283" s="81">
        <f t="shared" ca="1" si="195"/>
        <v>-1443.4046760854544</v>
      </c>
      <c r="P283" s="79">
        <f t="shared" ca="1" si="196"/>
        <v>598875.71384057973</v>
      </c>
      <c r="Q283" s="35"/>
      <c r="R283">
        <f t="shared" ca="1" si="209"/>
        <v>280</v>
      </c>
      <c r="S283" s="78">
        <f t="shared" ca="1" si="219"/>
        <v>63.250000000000661</v>
      </c>
      <c r="T283" s="55">
        <f t="shared" ca="1" si="210"/>
        <v>1.8773469130904941E-3</v>
      </c>
      <c r="U283" s="78">
        <f t="shared" ca="1" si="220"/>
        <v>0.79811759111163016</v>
      </c>
      <c r="V283" s="79">
        <f t="shared" ca="1" si="221"/>
        <v>595141.7432292694</v>
      </c>
      <c r="W283" s="79">
        <f t="shared" ca="1" si="197"/>
        <v>5391.781615096218</v>
      </c>
      <c r="X283" s="80">
        <f t="shared" ca="1" si="198"/>
        <v>-15.962351822232604</v>
      </c>
      <c r="Y283" s="80">
        <f t="shared" ca="1" si="211"/>
        <v>-247.97572634552893</v>
      </c>
      <c r="Z283" s="80">
        <f t="shared" ca="1" si="199"/>
        <v>0</v>
      </c>
      <c r="AA283" s="80">
        <f t="shared" ca="1" si="212"/>
        <v>0</v>
      </c>
      <c r="AB283" s="81">
        <f t="shared" ca="1" si="200"/>
        <v>-1443.4046760854544</v>
      </c>
      <c r="AC283" s="79">
        <f t="shared" ca="1" si="201"/>
        <v>598826.18209011247</v>
      </c>
      <c r="AD283" s="35"/>
      <c r="AE283" s="55">
        <f t="shared" ca="1" si="222"/>
        <v>1.8773469130904941E-3</v>
      </c>
      <c r="AF283" s="78">
        <f t="shared" ca="1" si="223"/>
        <v>0.79811759111163016</v>
      </c>
      <c r="AG283" s="35"/>
      <c r="AH283" s="35"/>
      <c r="AR283" s="69">
        <f t="shared" si="213"/>
        <v>24</v>
      </c>
      <c r="AS283" s="70">
        <f t="shared" si="224"/>
        <v>280</v>
      </c>
      <c r="AT283" s="71">
        <f t="shared" ca="1" si="225"/>
        <v>8.3893583052493004E-2</v>
      </c>
      <c r="AU283" s="72">
        <f t="shared" ca="1" si="214"/>
        <v>9.059659612918658E-3</v>
      </c>
      <c r="AV283" s="73">
        <f t="shared" ca="1" si="215"/>
        <v>1.0090596596129187</v>
      </c>
      <c r="AW283" s="74">
        <f ca="1">PRODUCT(AV$4:AV283)</f>
        <v>11.663085653313574</v>
      </c>
      <c r="BO283" s="70">
        <f t="shared" si="226"/>
        <v>280</v>
      </c>
      <c r="BP283" s="171">
        <f t="shared" ca="1" si="227"/>
        <v>0.1143</v>
      </c>
      <c r="BQ283" s="172">
        <f t="shared" ca="1" si="216"/>
        <v>9.059659612918658E-3</v>
      </c>
      <c r="BR283" s="172">
        <f t="shared" ca="1" si="229"/>
        <v>8.5740603278163699E-2</v>
      </c>
    </row>
    <row r="284" spans="5:70">
      <c r="E284">
        <f t="shared" si="217"/>
        <v>281</v>
      </c>
      <c r="F284" s="64">
        <f t="shared" si="218"/>
        <v>63.333333333333997</v>
      </c>
      <c r="G284" s="55">
        <f t="shared" si="202"/>
        <v>1.8773469130904941E-3</v>
      </c>
      <c r="H284" s="78">
        <f t="shared" si="228"/>
        <v>0.79682845120052892</v>
      </c>
      <c r="I284" s="79">
        <f t="shared" ca="1" si="203"/>
        <v>597751.41636787623</v>
      </c>
      <c r="J284" s="79">
        <f t="shared" ca="1" si="204"/>
        <v>5415.424365432973</v>
      </c>
      <c r="K284" s="80">
        <f t="shared" ca="1" si="205"/>
        <v>-15.936569024010579</v>
      </c>
      <c r="L284" s="80">
        <f t="shared" ca="1" si="206"/>
        <v>-249.06309015328176</v>
      </c>
      <c r="M284" s="80">
        <f t="shared" ca="1" si="207"/>
        <v>0</v>
      </c>
      <c r="N284" s="80">
        <f t="shared" ca="1" si="208"/>
        <v>0</v>
      </c>
      <c r="O284" s="81">
        <f t="shared" ca="1" si="195"/>
        <v>-1440.694904772465</v>
      </c>
      <c r="P284" s="79">
        <f t="shared" ca="1" si="196"/>
        <v>601461.14616935945</v>
      </c>
      <c r="Q284" s="35"/>
      <c r="R284">
        <f t="shared" ca="1" si="209"/>
        <v>281</v>
      </c>
      <c r="S284" s="78">
        <f t="shared" ca="1" si="219"/>
        <v>63.333333333333997</v>
      </c>
      <c r="T284" s="55">
        <f t="shared" ca="1" si="210"/>
        <v>1.8773469130904941E-3</v>
      </c>
      <c r="U284" s="78">
        <f t="shared" ca="1" si="220"/>
        <v>0.79661924751567348</v>
      </c>
      <c r="V284" s="79">
        <f t="shared" ca="1" si="221"/>
        <v>597701.9776056878</v>
      </c>
      <c r="W284" s="79">
        <f t="shared" ca="1" si="197"/>
        <v>5414.9764670758623</v>
      </c>
      <c r="X284" s="80">
        <f t="shared" ca="1" si="198"/>
        <v>-15.93238495031347</v>
      </c>
      <c r="Y284" s="80">
        <f t="shared" ca="1" si="211"/>
        <v>-249.0424906690366</v>
      </c>
      <c r="Z284" s="80">
        <f t="shared" ca="1" si="199"/>
        <v>0</v>
      </c>
      <c r="AA284" s="80">
        <f t="shared" ca="1" si="212"/>
        <v>0</v>
      </c>
      <c r="AB284" s="81">
        <f t="shared" ca="1" si="200"/>
        <v>-1440.694904772465</v>
      </c>
      <c r="AC284" s="79">
        <f t="shared" ca="1" si="201"/>
        <v>601411.28429237183</v>
      </c>
      <c r="AD284" s="35"/>
      <c r="AE284" s="55">
        <f t="shared" ca="1" si="222"/>
        <v>1.8773469130904941E-3</v>
      </c>
      <c r="AF284" s="78">
        <f t="shared" ca="1" si="223"/>
        <v>0.79661924751567348</v>
      </c>
      <c r="AG284" s="35"/>
      <c r="AH284" s="35"/>
      <c r="AR284" s="69">
        <f t="shared" si="213"/>
        <v>24</v>
      </c>
      <c r="AS284" s="70">
        <f t="shared" si="224"/>
        <v>281</v>
      </c>
      <c r="AT284" s="71">
        <f t="shared" ca="1" si="225"/>
        <v>8.3133535746329298E-2</v>
      </c>
      <c r="AU284" s="72">
        <f t="shared" ca="1" si="214"/>
        <v>9.059659612918658E-3</v>
      </c>
      <c r="AV284" s="73">
        <f t="shared" ca="1" si="215"/>
        <v>1.0090596596129187</v>
      </c>
      <c r="AW284" s="74">
        <f ca="1">PRODUCT(AV$4:AV284)</f>
        <v>11.76874923936891</v>
      </c>
      <c r="BO284" s="70">
        <f t="shared" si="226"/>
        <v>281</v>
      </c>
      <c r="BP284" s="171">
        <f t="shared" ca="1" si="227"/>
        <v>0.1143</v>
      </c>
      <c r="BQ284" s="172">
        <f t="shared" ca="1" si="216"/>
        <v>9.059659612918658E-3</v>
      </c>
      <c r="BR284" s="172">
        <f t="shared" ca="1" si="229"/>
        <v>8.4970796782277772E-2</v>
      </c>
    </row>
    <row r="285" spans="5:70">
      <c r="E285">
        <f t="shared" si="217"/>
        <v>282</v>
      </c>
      <c r="F285" s="64">
        <f t="shared" si="218"/>
        <v>63.416666666667332</v>
      </c>
      <c r="G285" s="55">
        <f t="shared" si="202"/>
        <v>1.8773469130904941E-3</v>
      </c>
      <c r="H285" s="78">
        <f t="shared" si="228"/>
        <v>0.79533252776740493</v>
      </c>
      <c r="I285" s="79">
        <f t="shared" ca="1" si="203"/>
        <v>600331.99494325451</v>
      </c>
      <c r="J285" s="79">
        <f t="shared" ca="1" si="204"/>
        <v>5438.8035289302907</v>
      </c>
      <c r="K285" s="80">
        <f t="shared" ca="1" si="205"/>
        <v>-15.906650555348099</v>
      </c>
      <c r="L285" s="80">
        <f t="shared" ca="1" si="206"/>
        <v>-250.13833122635606</v>
      </c>
      <c r="M285" s="80">
        <f t="shared" ca="1" si="207"/>
        <v>0</v>
      </c>
      <c r="N285" s="80">
        <f t="shared" ca="1" si="208"/>
        <v>0</v>
      </c>
      <c r="O285" s="81">
        <f t="shared" ca="1" si="195"/>
        <v>-1437.9902206402851</v>
      </c>
      <c r="P285" s="79">
        <f t="shared" ca="1" si="196"/>
        <v>604066.76326976286</v>
      </c>
      <c r="Q285" s="35"/>
      <c r="R285">
        <f t="shared" ca="1" si="209"/>
        <v>282</v>
      </c>
      <c r="S285" s="78">
        <f t="shared" ca="1" si="219"/>
        <v>63.416666666667332</v>
      </c>
      <c r="T285" s="55">
        <f t="shared" ca="1" si="210"/>
        <v>1.8773469130904941E-3</v>
      </c>
      <c r="U285" s="78">
        <f t="shared" ca="1" si="220"/>
        <v>0.79512371683044147</v>
      </c>
      <c r="V285" s="79">
        <f t="shared" ca="1" si="221"/>
        <v>600282.22667430772</v>
      </c>
      <c r="W285" s="79">
        <f t="shared" ca="1" si="197"/>
        <v>5438.352645354109</v>
      </c>
      <c r="X285" s="80">
        <f t="shared" ca="1" si="198"/>
        <v>-15.902474336608829</v>
      </c>
      <c r="Y285" s="80">
        <f t="shared" ca="1" si="211"/>
        <v>-250.11759444762822</v>
      </c>
      <c r="Z285" s="80">
        <f t="shared" ca="1" si="199"/>
        <v>0</v>
      </c>
      <c r="AA285" s="80">
        <f t="shared" ca="1" si="212"/>
        <v>0</v>
      </c>
      <c r="AB285" s="81">
        <f t="shared" ca="1" si="200"/>
        <v>-1437.9902206402851</v>
      </c>
      <c r="AC285" s="79">
        <f t="shared" ca="1" si="201"/>
        <v>604016.56903023727</v>
      </c>
      <c r="AD285" s="35"/>
      <c r="AE285" s="55">
        <f t="shared" ca="1" si="222"/>
        <v>1.8773469130904941E-3</v>
      </c>
      <c r="AF285" s="78">
        <f t="shared" ca="1" si="223"/>
        <v>0.79512371683044147</v>
      </c>
      <c r="AG285" s="35"/>
      <c r="AH285" s="35"/>
      <c r="AR285" s="69">
        <f t="shared" si="213"/>
        <v>24</v>
      </c>
      <c r="AS285" s="70">
        <f t="shared" si="224"/>
        <v>282</v>
      </c>
      <c r="AT285" s="71">
        <f t="shared" ca="1" si="225"/>
        <v>8.2380374210049151E-2</v>
      </c>
      <c r="AU285" s="72">
        <f t="shared" ca="1" si="214"/>
        <v>9.059659612918658E-3</v>
      </c>
      <c r="AV285" s="73">
        <f t="shared" ca="1" si="215"/>
        <v>1.0090596596129187</v>
      </c>
      <c r="AW285" s="74">
        <f ca="1">PRODUCT(AV$4:AV285)</f>
        <v>11.875370101547388</v>
      </c>
      <c r="BO285" s="70">
        <f t="shared" si="226"/>
        <v>282</v>
      </c>
      <c r="BP285" s="171">
        <f t="shared" ca="1" si="227"/>
        <v>0.1143</v>
      </c>
      <c r="BQ285" s="172">
        <f t="shared" ca="1" si="216"/>
        <v>9.059659612918658E-3</v>
      </c>
      <c r="BR285" s="172">
        <f t="shared" ca="1" si="229"/>
        <v>8.4207901854755629E-2</v>
      </c>
    </row>
    <row r="286" spans="5:70">
      <c r="E286">
        <f t="shared" si="217"/>
        <v>283</v>
      </c>
      <c r="F286" s="64">
        <f t="shared" si="218"/>
        <v>63.500000000000668</v>
      </c>
      <c r="G286" s="55">
        <f t="shared" si="202"/>
        <v>2.0618893337144284E-3</v>
      </c>
      <c r="H286" s="78">
        <f t="shared" si="228"/>
        <v>0.7936926401116452</v>
      </c>
      <c r="I286" s="79">
        <f t="shared" ca="1" si="203"/>
        <v>602821.24445372552</v>
      </c>
      <c r="J286" s="79">
        <f t="shared" ca="1" si="204"/>
        <v>5461.3552821867825</v>
      </c>
      <c r="K286" s="80">
        <f t="shared" ca="1" si="205"/>
        <v>-15.873852802232904</v>
      </c>
      <c r="L286" s="80">
        <f t="shared" ca="1" si="206"/>
        <v>-251.17551852238566</v>
      </c>
      <c r="M286" s="80">
        <f t="shared" ca="1" si="207"/>
        <v>0</v>
      </c>
      <c r="N286" s="80">
        <f t="shared" ca="1" si="208"/>
        <v>0</v>
      </c>
      <c r="O286" s="81">
        <f t="shared" ca="1" si="195"/>
        <v>-1435.0252439423612</v>
      </c>
      <c r="P286" s="79">
        <f t="shared" ca="1" si="196"/>
        <v>606580.5251206453</v>
      </c>
      <c r="Q286" s="35"/>
      <c r="R286">
        <f t="shared" ca="1" si="209"/>
        <v>283</v>
      </c>
      <c r="S286" s="78">
        <f t="shared" ca="1" si="219"/>
        <v>63.500000000000668</v>
      </c>
      <c r="T286" s="55">
        <f t="shared" ca="1" si="210"/>
        <v>2.0618893337144284E-3</v>
      </c>
      <c r="U286" s="78">
        <f t="shared" ca="1" si="220"/>
        <v>0.79348425971972536</v>
      </c>
      <c r="V286" s="79">
        <f t="shared" ca="1" si="221"/>
        <v>602771.15370916703</v>
      </c>
      <c r="W286" s="79">
        <f t="shared" ca="1" si="197"/>
        <v>5460.9014770913254</v>
      </c>
      <c r="X286" s="80">
        <f t="shared" ca="1" si="198"/>
        <v>-15.869685194394506</v>
      </c>
      <c r="Y286" s="80">
        <f t="shared" ca="1" si="211"/>
        <v>-251.15464737881962</v>
      </c>
      <c r="Z286" s="80">
        <f t="shared" ca="1" si="199"/>
        <v>0</v>
      </c>
      <c r="AA286" s="80">
        <f t="shared" ca="1" si="212"/>
        <v>0</v>
      </c>
      <c r="AB286" s="81">
        <f t="shared" ca="1" si="200"/>
        <v>-1435.0252439423612</v>
      </c>
      <c r="AC286" s="79">
        <f t="shared" ca="1" si="201"/>
        <v>606530.00560974283</v>
      </c>
      <c r="AD286" s="35"/>
      <c r="AE286" s="55">
        <f t="shared" ca="1" si="222"/>
        <v>2.0618893337144284E-3</v>
      </c>
      <c r="AF286" s="78">
        <f t="shared" ca="1" si="223"/>
        <v>0.79348425971972536</v>
      </c>
      <c r="AG286" s="35"/>
      <c r="AH286" s="35"/>
      <c r="AR286" s="69">
        <f t="shared" si="213"/>
        <v>24</v>
      </c>
      <c r="AS286" s="70">
        <f t="shared" si="224"/>
        <v>283</v>
      </c>
      <c r="AT286" s="71">
        <f t="shared" ca="1" si="225"/>
        <v>8.1634036060921247E-2</v>
      </c>
      <c r="AU286" s="72">
        <f t="shared" ca="1" si="214"/>
        <v>9.059659612918658E-3</v>
      </c>
      <c r="AV286" s="73">
        <f t="shared" ca="1" si="215"/>
        <v>1.0090596596129187</v>
      </c>
      <c r="AW286" s="74">
        <f ca="1">PRODUCT(AV$4:AV286)</f>
        <v>11.982956912444838</v>
      </c>
      <c r="BO286" s="70">
        <f t="shared" si="226"/>
        <v>283</v>
      </c>
      <c r="BP286" s="171">
        <f t="shared" ca="1" si="227"/>
        <v>0.1143</v>
      </c>
      <c r="BQ286" s="172">
        <f t="shared" ca="1" si="216"/>
        <v>9.059659612918658E-3</v>
      </c>
      <c r="BR286" s="172">
        <f t="shared" ca="1" si="229"/>
        <v>8.3451856441331018E-2</v>
      </c>
    </row>
    <row r="287" spans="5:70">
      <c r="E287">
        <f t="shared" si="217"/>
        <v>284</v>
      </c>
      <c r="F287" s="64">
        <f t="shared" si="218"/>
        <v>63.583333333334004</v>
      </c>
      <c r="G287" s="55">
        <f t="shared" si="202"/>
        <v>2.0618893337144284E-3</v>
      </c>
      <c r="H287" s="78">
        <f t="shared" si="228"/>
        <v>0.7920561337227513</v>
      </c>
      <c r="I287" s="79">
        <f t="shared" ca="1" si="203"/>
        <v>605329.8232058601</v>
      </c>
      <c r="J287" s="79">
        <f t="shared" ca="1" si="204"/>
        <v>5484.0821517933218</v>
      </c>
      <c r="K287" s="80">
        <f t="shared" ca="1" si="205"/>
        <v>-15.841122674455026</v>
      </c>
      <c r="L287" s="80">
        <f t="shared" ca="1" si="206"/>
        <v>-252.22075966910839</v>
      </c>
      <c r="M287" s="80">
        <f t="shared" ca="1" si="207"/>
        <v>0</v>
      </c>
      <c r="N287" s="80">
        <f t="shared" ca="1" si="208"/>
        <v>0</v>
      </c>
      <c r="O287" s="81">
        <f t="shared" ca="1" si="195"/>
        <v>-1432.0663806982654</v>
      </c>
      <c r="P287" s="79">
        <f t="shared" ca="1" si="196"/>
        <v>609113.77709461167</v>
      </c>
      <c r="Q287" s="35"/>
      <c r="R287">
        <f t="shared" ca="1" si="209"/>
        <v>284</v>
      </c>
      <c r="S287" s="78">
        <f t="shared" ca="1" si="219"/>
        <v>63.583333333334004</v>
      </c>
      <c r="T287" s="55">
        <f t="shared" ca="1" si="210"/>
        <v>2.0618893337144284E-3</v>
      </c>
      <c r="U287" s="78">
        <f t="shared" ca="1" si="220"/>
        <v>0.79184818298813897</v>
      </c>
      <c r="V287" s="79">
        <f t="shared" ca="1" si="221"/>
        <v>605279.40786059829</v>
      </c>
      <c r="W287" s="79">
        <f t="shared" ca="1" si="197"/>
        <v>5483.6254059259827</v>
      </c>
      <c r="X287" s="80">
        <f t="shared" ca="1" si="198"/>
        <v>-15.83696365976278</v>
      </c>
      <c r="Y287" s="80">
        <f t="shared" ca="1" si="211"/>
        <v>-252.19975327524929</v>
      </c>
      <c r="Z287" s="80">
        <f t="shared" ca="1" si="199"/>
        <v>0</v>
      </c>
      <c r="AA287" s="80">
        <f t="shared" ca="1" si="212"/>
        <v>0</v>
      </c>
      <c r="AB287" s="81">
        <f t="shared" ca="1" si="200"/>
        <v>-1432.0663806982654</v>
      </c>
      <c r="AC287" s="79">
        <f t="shared" ca="1" si="201"/>
        <v>609062.93016889109</v>
      </c>
      <c r="AD287" s="35"/>
      <c r="AE287" s="55">
        <f t="shared" ca="1" si="222"/>
        <v>2.0618893337144284E-3</v>
      </c>
      <c r="AF287" s="78">
        <f t="shared" ca="1" si="223"/>
        <v>0.79184818298813897</v>
      </c>
      <c r="AG287" s="35"/>
      <c r="AH287" s="35"/>
      <c r="AR287" s="69">
        <f t="shared" si="213"/>
        <v>24</v>
      </c>
      <c r="AS287" s="70">
        <f t="shared" si="224"/>
        <v>284</v>
      </c>
      <c r="AT287" s="71">
        <f t="shared" ca="1" si="225"/>
        <v>8.0894459481380576E-2</v>
      </c>
      <c r="AU287" s="72">
        <f t="shared" ca="1" si="214"/>
        <v>9.059659612918658E-3</v>
      </c>
      <c r="AV287" s="73">
        <f t="shared" ca="1" si="215"/>
        <v>1.0090596596129187</v>
      </c>
      <c r="AW287" s="74">
        <f ca="1">PRODUCT(AV$4:AV287)</f>
        <v>12.091518423227859</v>
      </c>
      <c r="BO287" s="70">
        <f t="shared" si="226"/>
        <v>284</v>
      </c>
      <c r="BP287" s="171">
        <f t="shared" ca="1" si="227"/>
        <v>0.1143</v>
      </c>
      <c r="BQ287" s="172">
        <f t="shared" ca="1" si="216"/>
        <v>9.059659612918658E-3</v>
      </c>
      <c r="BR287" s="172">
        <f t="shared" ca="1" si="229"/>
        <v>8.2702599044880712E-2</v>
      </c>
    </row>
    <row r="288" spans="5:70">
      <c r="E288">
        <f t="shared" si="217"/>
        <v>285</v>
      </c>
      <c r="F288" s="64">
        <f t="shared" si="218"/>
        <v>63.666666666667339</v>
      </c>
      <c r="G288" s="55">
        <f t="shared" si="202"/>
        <v>2.0618893337144284E-3</v>
      </c>
      <c r="H288" s="78">
        <f t="shared" si="228"/>
        <v>0.79042300162892531</v>
      </c>
      <c r="I288" s="79">
        <f t="shared" ca="1" si="203"/>
        <v>607857.85189460183</v>
      </c>
      <c r="J288" s="79">
        <f t="shared" ca="1" si="204"/>
        <v>5506.9852312050152</v>
      </c>
      <c r="K288" s="80">
        <f t="shared" ca="1" si="205"/>
        <v>-15.808460032578505</v>
      </c>
      <c r="L288" s="80">
        <f t="shared" ca="1" si="206"/>
        <v>-253.2741049560841</v>
      </c>
      <c r="M288" s="80">
        <f t="shared" ca="1" si="207"/>
        <v>0</v>
      </c>
      <c r="N288" s="80">
        <f t="shared" ca="1" si="208"/>
        <v>0</v>
      </c>
      <c r="O288" s="81">
        <f t="shared" ca="1" si="195"/>
        <v>-1429.1136183027327</v>
      </c>
      <c r="P288" s="79">
        <f t="shared" ca="1" si="196"/>
        <v>611666.64094251546</v>
      </c>
      <c r="Q288" s="35"/>
      <c r="R288">
        <f t="shared" ca="1" si="209"/>
        <v>285</v>
      </c>
      <c r="S288" s="78">
        <f t="shared" ca="1" si="219"/>
        <v>63.666666666667339</v>
      </c>
      <c r="T288" s="55">
        <f t="shared" ca="1" si="210"/>
        <v>2.0618893337144284E-3</v>
      </c>
      <c r="U288" s="78">
        <f t="shared" ca="1" si="220"/>
        <v>0.79021547966571459</v>
      </c>
      <c r="V288" s="79">
        <f t="shared" ca="1" si="221"/>
        <v>607807.10980961495</v>
      </c>
      <c r="W288" s="79">
        <f t="shared" ca="1" si="197"/>
        <v>5506.5255251869849</v>
      </c>
      <c r="X288" s="80">
        <f t="shared" ca="1" si="198"/>
        <v>-15.804309593314292</v>
      </c>
      <c r="Y288" s="80">
        <f t="shared" ca="1" si="211"/>
        <v>-253.2529624206729</v>
      </c>
      <c r="Z288" s="80">
        <f t="shared" ca="1" si="199"/>
        <v>0</v>
      </c>
      <c r="AA288" s="80">
        <f t="shared" ca="1" si="212"/>
        <v>0</v>
      </c>
      <c r="AB288" s="81">
        <f t="shared" ca="1" si="200"/>
        <v>-1429.1136183027327</v>
      </c>
      <c r="AC288" s="79">
        <f t="shared" ca="1" si="201"/>
        <v>611615.46444448526</v>
      </c>
      <c r="AD288" s="35"/>
      <c r="AE288" s="55">
        <f t="shared" ca="1" si="222"/>
        <v>2.0618893337144284E-3</v>
      </c>
      <c r="AF288" s="78">
        <f t="shared" ca="1" si="223"/>
        <v>0.79021547966571459</v>
      </c>
      <c r="AG288" s="35"/>
      <c r="AH288" s="35"/>
      <c r="AR288" s="69">
        <f t="shared" si="213"/>
        <v>24</v>
      </c>
      <c r="AS288" s="70">
        <f t="shared" si="224"/>
        <v>285</v>
      </c>
      <c r="AT288" s="71">
        <f t="shared" ca="1" si="225"/>
        <v>8.0161583213908233E-2</v>
      </c>
      <c r="AU288" s="72">
        <f t="shared" ca="1" si="214"/>
        <v>9.059659612918658E-3</v>
      </c>
      <c r="AV288" s="73">
        <f t="shared" ca="1" si="215"/>
        <v>1.0090596596129187</v>
      </c>
      <c r="AW288" s="74">
        <f ca="1">PRODUCT(AV$4:AV288)</f>
        <v>12.201063464345639</v>
      </c>
      <c r="BO288" s="70">
        <f t="shared" si="226"/>
        <v>285</v>
      </c>
      <c r="BP288" s="171">
        <f t="shared" ca="1" si="227"/>
        <v>0.1143</v>
      </c>
      <c r="BQ288" s="172">
        <f t="shared" ca="1" si="216"/>
        <v>9.059659612918658E-3</v>
      </c>
      <c r="BR288" s="172">
        <f t="shared" ca="1" si="229"/>
        <v>8.1960068720422261E-2</v>
      </c>
    </row>
    <row r="289" spans="5:70">
      <c r="E289">
        <f t="shared" si="217"/>
        <v>286</v>
      </c>
      <c r="F289" s="64">
        <f t="shared" si="218"/>
        <v>63.750000000000675</v>
      </c>
      <c r="G289" s="55">
        <f t="shared" si="202"/>
        <v>2.0618893337144284E-3</v>
      </c>
      <c r="H289" s="78">
        <f t="shared" si="228"/>
        <v>0.78879323687274405</v>
      </c>
      <c r="I289" s="79">
        <f t="shared" ca="1" si="203"/>
        <v>610405.45201976714</v>
      </c>
      <c r="J289" s="79">
        <f t="shared" ca="1" si="204"/>
        <v>5530.065621168842</v>
      </c>
      <c r="K289" s="80">
        <f t="shared" ca="1" si="205"/>
        <v>-15.775864737454881</v>
      </c>
      <c r="L289" s="80">
        <f t="shared" ca="1" si="206"/>
        <v>-254.33560500823631</v>
      </c>
      <c r="M289" s="80">
        <f t="shared" ca="1" si="207"/>
        <v>0</v>
      </c>
      <c r="N289" s="80">
        <f t="shared" ca="1" si="208"/>
        <v>0</v>
      </c>
      <c r="O289" s="81">
        <f t="shared" ca="1" si="195"/>
        <v>-1426.1669441764882</v>
      </c>
      <c r="P289" s="79">
        <f t="shared" ca="1" si="196"/>
        <v>614239.23922701378</v>
      </c>
      <c r="Q289" s="35"/>
      <c r="R289">
        <f t="shared" ca="1" si="209"/>
        <v>286</v>
      </c>
      <c r="S289" s="78">
        <f t="shared" ca="1" si="219"/>
        <v>63.750000000000675</v>
      </c>
      <c r="T289" s="55">
        <f t="shared" ca="1" si="210"/>
        <v>2.0618893337144284E-3</v>
      </c>
      <c r="U289" s="78">
        <f t="shared" ca="1" si="220"/>
        <v>0.78858614279685579</v>
      </c>
      <c r="V289" s="79">
        <f t="shared" ca="1" si="221"/>
        <v>610354.38104201236</v>
      </c>
      <c r="W289" s="79">
        <f t="shared" ca="1" si="197"/>
        <v>5529.6029354942848</v>
      </c>
      <c r="X289" s="80">
        <f t="shared" ca="1" si="198"/>
        <v>-15.771722855937115</v>
      </c>
      <c r="Y289" s="80">
        <f t="shared" ca="1" si="211"/>
        <v>-254.31432543417182</v>
      </c>
      <c r="Z289" s="80">
        <f t="shared" ca="1" si="199"/>
        <v>0</v>
      </c>
      <c r="AA289" s="80">
        <f t="shared" ca="1" si="212"/>
        <v>0</v>
      </c>
      <c r="AB289" s="81">
        <f t="shared" ca="1" si="200"/>
        <v>-1426.1669441764882</v>
      </c>
      <c r="AC289" s="79">
        <f t="shared" ca="1" si="201"/>
        <v>614187.73098503996</v>
      </c>
      <c r="AD289" s="35"/>
      <c r="AE289" s="55">
        <f t="shared" ca="1" si="222"/>
        <v>2.0618893337144284E-3</v>
      </c>
      <c r="AF289" s="78">
        <f t="shared" ca="1" si="223"/>
        <v>0.78858614279685579</v>
      </c>
      <c r="AG289" s="35"/>
      <c r="AH289" s="35"/>
      <c r="AR289" s="69">
        <f t="shared" si="213"/>
        <v>24</v>
      </c>
      <c r="AS289" s="70">
        <f t="shared" si="224"/>
        <v>286</v>
      </c>
      <c r="AT289" s="71">
        <f t="shared" ca="1" si="225"/>
        <v>7.9435346555957576E-2</v>
      </c>
      <c r="AU289" s="72">
        <f t="shared" ca="1" si="214"/>
        <v>9.059659612918658E-3</v>
      </c>
      <c r="AV289" s="73">
        <f t="shared" ca="1" si="215"/>
        <v>1.0090596596129187</v>
      </c>
      <c r="AW289" s="74">
        <f ca="1">PRODUCT(AV$4:AV289)</f>
        <v>12.311600946248229</v>
      </c>
      <c r="BO289" s="70">
        <f t="shared" si="226"/>
        <v>286</v>
      </c>
      <c r="BP289" s="171">
        <f t="shared" ca="1" si="227"/>
        <v>0.1143</v>
      </c>
      <c r="BQ289" s="172">
        <f t="shared" ca="1" si="216"/>
        <v>9.059659612918658E-3</v>
      </c>
      <c r="BR289" s="172">
        <f t="shared" ca="1" si="229"/>
        <v>8.1224205070156735E-2</v>
      </c>
    </row>
    <row r="290" spans="5:70">
      <c r="E290">
        <f t="shared" si="217"/>
        <v>287</v>
      </c>
      <c r="F290" s="64">
        <f t="shared" si="218"/>
        <v>63.833333333334011</v>
      </c>
      <c r="G290" s="55">
        <f t="shared" si="202"/>
        <v>2.0618893337144284E-3</v>
      </c>
      <c r="H290" s="78">
        <f t="shared" si="228"/>
        <v>0.78716683251113007</v>
      </c>
      <c r="I290" s="79">
        <f t="shared" ca="1" si="203"/>
        <v>612972.74589130271</v>
      </c>
      <c r="J290" s="79">
        <f t="shared" ca="1" si="204"/>
        <v>5553.3244297712863</v>
      </c>
      <c r="K290" s="80">
        <f t="shared" ca="1" si="205"/>
        <v>-15.743336650222602</v>
      </c>
      <c r="L290" s="80">
        <f t="shared" ca="1" si="206"/>
        <v>-255.40531078804281</v>
      </c>
      <c r="M290" s="80">
        <f t="shared" ca="1" si="207"/>
        <v>0</v>
      </c>
      <c r="N290" s="80">
        <f t="shared" ca="1" si="208"/>
        <v>0</v>
      </c>
      <c r="O290" s="81">
        <f t="shared" ca="1" si="195"/>
        <v>-1423.2263457661948</v>
      </c>
      <c r="P290" s="79">
        <f t="shared" ca="1" si="196"/>
        <v>616831.6953278695</v>
      </c>
      <c r="Q290" s="35"/>
      <c r="R290">
        <f t="shared" ca="1" si="209"/>
        <v>287</v>
      </c>
      <c r="S290" s="78">
        <f t="shared" ca="1" si="219"/>
        <v>63.833333333334011</v>
      </c>
      <c r="T290" s="55">
        <f t="shared" ca="1" si="210"/>
        <v>2.0618893337144284E-3</v>
      </c>
      <c r="U290" s="78">
        <f t="shared" ca="1" si="220"/>
        <v>0.786960165440308</v>
      </c>
      <c r="V290" s="79">
        <f t="shared" ca="1" si="221"/>
        <v>612921.34385362361</v>
      </c>
      <c r="W290" s="79">
        <f t="shared" ca="1" si="197"/>
        <v>5552.8587448065036</v>
      </c>
      <c r="X290" s="80">
        <f t="shared" ca="1" si="198"/>
        <v>-15.739203308806161</v>
      </c>
      <c r="Y290" s="80">
        <f t="shared" ca="1" si="211"/>
        <v>-255.38389327234319</v>
      </c>
      <c r="Z290" s="80">
        <f t="shared" ca="1" si="199"/>
        <v>0</v>
      </c>
      <c r="AA290" s="80">
        <f t="shared" ca="1" si="212"/>
        <v>0</v>
      </c>
      <c r="AB290" s="81">
        <f t="shared" ca="1" si="200"/>
        <v>-1423.2263457661948</v>
      </c>
      <c r="AC290" s="79">
        <f t="shared" ca="1" si="201"/>
        <v>616779.85315608268</v>
      </c>
      <c r="AD290" s="35"/>
      <c r="AE290" s="55">
        <f t="shared" ca="1" si="222"/>
        <v>2.0618893337144284E-3</v>
      </c>
      <c r="AF290" s="78">
        <f t="shared" ca="1" si="223"/>
        <v>0.786960165440308</v>
      </c>
      <c r="AG290" s="35"/>
      <c r="AH290" s="35"/>
      <c r="AR290" s="69">
        <f t="shared" si="213"/>
        <v>24</v>
      </c>
      <c r="AS290" s="70">
        <f t="shared" si="224"/>
        <v>287</v>
      </c>
      <c r="AT290" s="71">
        <f t="shared" ca="1" si="225"/>
        <v>7.8715689354926371E-2</v>
      </c>
      <c r="AU290" s="72">
        <f t="shared" ca="1" si="214"/>
        <v>9.059659612918658E-3</v>
      </c>
      <c r="AV290" s="73">
        <f t="shared" ca="1" si="215"/>
        <v>1.0090596596129187</v>
      </c>
      <c r="AW290" s="74">
        <f ca="1">PRODUCT(AV$4:AV290)</f>
        <v>12.423139860111325</v>
      </c>
      <c r="BO290" s="70">
        <f t="shared" si="226"/>
        <v>287</v>
      </c>
      <c r="BP290" s="171">
        <f t="shared" ca="1" si="227"/>
        <v>0.1143</v>
      </c>
      <c r="BQ290" s="172">
        <f t="shared" ca="1" si="216"/>
        <v>9.059659612918658E-3</v>
      </c>
      <c r="BR290" s="172">
        <f t="shared" ca="1" si="229"/>
        <v>8.0494948238555908E-2</v>
      </c>
    </row>
    <row r="291" spans="5:70">
      <c r="E291">
        <f t="shared" si="217"/>
        <v>288</v>
      </c>
      <c r="F291" s="64">
        <f t="shared" si="218"/>
        <v>63.916666666667346</v>
      </c>
      <c r="G291" s="55">
        <f t="shared" si="202"/>
        <v>2.0618893337144284E-3</v>
      </c>
      <c r="H291" s="78">
        <f t="shared" si="228"/>
        <v>0.78554378161532157</v>
      </c>
      <c r="I291" s="79">
        <f t="shared" ca="1" si="203"/>
        <v>615559.85663457599</v>
      </c>
      <c r="J291" s="79">
        <f t="shared" ca="1" si="204"/>
        <v>5576.7627724862677</v>
      </c>
      <c r="K291" s="80">
        <f t="shared" ca="1" si="205"/>
        <v>-15.710875632306431</v>
      </c>
      <c r="L291" s="80">
        <f t="shared" ca="1" si="206"/>
        <v>-256.48327359774004</v>
      </c>
      <c r="M291" s="80">
        <f t="shared" ca="1" si="207"/>
        <v>0</v>
      </c>
      <c r="N291" s="80">
        <f t="shared" ca="1" si="208"/>
        <v>0</v>
      </c>
      <c r="O291" s="81">
        <f t="shared" ca="1" si="195"/>
        <v>-1420.291810544398</v>
      </c>
      <c r="P291" s="79">
        <f t="shared" ca="1" si="196"/>
        <v>619444.13344728772</v>
      </c>
      <c r="Q291" s="35"/>
      <c r="R291">
        <f t="shared" ca="1" si="209"/>
        <v>288</v>
      </c>
      <c r="S291" s="78">
        <f t="shared" ca="1" si="219"/>
        <v>63.916666666667346</v>
      </c>
      <c r="T291" s="55">
        <f t="shared" ca="1" si="210"/>
        <v>2.0618893337144284E-3</v>
      </c>
      <c r="U291" s="78">
        <f t="shared" ca="1" si="220"/>
        <v>0.78533754066912853</v>
      </c>
      <c r="V291" s="79">
        <f t="shared" ca="1" si="221"/>
        <v>615508.1213556102</v>
      </c>
      <c r="W291" s="79">
        <f t="shared" ca="1" si="197"/>
        <v>5576.2940684688583</v>
      </c>
      <c r="X291" s="80">
        <f t="shared" ca="1" si="198"/>
        <v>-15.70675081338257</v>
      </c>
      <c r="Y291" s="80">
        <f t="shared" ca="1" si="211"/>
        <v>-256.46171723150428</v>
      </c>
      <c r="Z291" s="80">
        <f t="shared" ca="1" si="199"/>
        <v>0</v>
      </c>
      <c r="AA291" s="80">
        <f t="shared" ca="1" si="212"/>
        <v>0</v>
      </c>
      <c r="AB291" s="81">
        <f t="shared" ca="1" si="200"/>
        <v>-1420.291810544398</v>
      </c>
      <c r="AC291" s="79">
        <f t="shared" ca="1" si="201"/>
        <v>619391.95514548966</v>
      </c>
      <c r="AD291" s="35"/>
      <c r="AE291" s="55">
        <f t="shared" ca="1" si="222"/>
        <v>2.0618893337144284E-3</v>
      </c>
      <c r="AF291" s="78">
        <f t="shared" ca="1" si="223"/>
        <v>0.78533754066912853</v>
      </c>
      <c r="AG291" s="35"/>
      <c r="AH291" s="35"/>
      <c r="AR291" s="69">
        <f t="shared" si="213"/>
        <v>24</v>
      </c>
      <c r="AS291" s="70">
        <f t="shared" si="224"/>
        <v>288</v>
      </c>
      <c r="AT291" s="71">
        <f t="shared" ca="1" si="225"/>
        <v>7.8002552003174491E-2</v>
      </c>
      <c r="AU291" s="72">
        <f t="shared" ca="1" si="214"/>
        <v>9.059659612918658E-3</v>
      </c>
      <c r="AV291" s="73">
        <f t="shared" ca="1" si="215"/>
        <v>1.0090596596129187</v>
      </c>
      <c r="AW291" s="74">
        <f ca="1">PRODUCT(AV$4:AV291)</f>
        <v>12.535689278567617</v>
      </c>
      <c r="BO291" s="70">
        <f t="shared" si="226"/>
        <v>288</v>
      </c>
      <c r="BP291" s="171">
        <f t="shared" ca="1" si="227"/>
        <v>0.1143</v>
      </c>
      <c r="BQ291" s="172">
        <f t="shared" ca="1" si="216"/>
        <v>9.059659612918658E-3</v>
      </c>
      <c r="BR291" s="172">
        <f t="shared" ca="1" si="229"/>
        <v>7.9772238907493589E-2</v>
      </c>
    </row>
    <row r="292" spans="5:70">
      <c r="E292">
        <f t="shared" si="217"/>
        <v>289</v>
      </c>
      <c r="F292" s="64">
        <f t="shared" si="218"/>
        <v>64.000000000000682</v>
      </c>
      <c r="G292" s="55">
        <f t="shared" si="202"/>
        <v>2.0618893337144284E-3</v>
      </c>
      <c r="H292" s="78">
        <f t="shared" si="228"/>
        <v>0.78392407727084323</v>
      </c>
      <c r="I292" s="79">
        <f t="shared" ca="1" si="203"/>
        <v>618166.90819570073</v>
      </c>
      <c r="J292" s="79">
        <f t="shared" ca="1" si="204"/>
        <v>5600.3817722233853</v>
      </c>
      <c r="K292" s="80">
        <f t="shared" ca="1" si="205"/>
        <v>-15.678481545416865</v>
      </c>
      <c r="L292" s="80">
        <f t="shared" ca="1" si="206"/>
        <v>-257.569545081542</v>
      </c>
      <c r="M292" s="80">
        <f t="shared" ca="1" si="207"/>
        <v>-4636.251811467755</v>
      </c>
      <c r="N292" s="80">
        <f t="shared" ca="1" si="208"/>
        <v>0</v>
      </c>
      <c r="O292" s="81">
        <f t="shared" ca="1" si="195"/>
        <v>-1417.3633260094748</v>
      </c>
      <c r="P292" s="79">
        <f t="shared" ca="1" si="196"/>
        <v>617440.42680381984</v>
      </c>
      <c r="Q292" s="35"/>
      <c r="R292">
        <f t="shared" ca="1" si="209"/>
        <v>289</v>
      </c>
      <c r="S292" s="78">
        <f t="shared" ca="1" si="219"/>
        <v>64.000000000000682</v>
      </c>
      <c r="T292" s="55">
        <f t="shared" ca="1" si="210"/>
        <v>2.0618893337144284E-3</v>
      </c>
      <c r="U292" s="78">
        <f t="shared" ca="1" si="220"/>
        <v>0.78371826157065738</v>
      </c>
      <c r="V292" s="79">
        <f t="shared" ca="1" si="221"/>
        <v>618114.8374797866</v>
      </c>
      <c r="W292" s="79">
        <f t="shared" ca="1" si="197"/>
        <v>5599.910029261403</v>
      </c>
      <c r="X292" s="80">
        <f t="shared" ca="1" si="198"/>
        <v>-15.674365231413148</v>
      </c>
      <c r="Y292" s="80">
        <f t="shared" ca="1" si="211"/>
        <v>-257.5478489499111</v>
      </c>
      <c r="Z292" s="80">
        <f t="shared" ca="1" si="199"/>
        <v>-4635.8612810983996</v>
      </c>
      <c r="AA292" s="80">
        <f t="shared" ca="1" si="212"/>
        <v>0</v>
      </c>
      <c r="AB292" s="81">
        <f t="shared" ca="1" si="200"/>
        <v>-1417.3633260094748</v>
      </c>
      <c r="AC292" s="79">
        <f t="shared" ca="1" si="201"/>
        <v>617388.30068775872</v>
      </c>
      <c r="AD292" s="35"/>
      <c r="AE292" s="55">
        <f t="shared" ca="1" si="222"/>
        <v>2.0618893337144284E-3</v>
      </c>
      <c r="AF292" s="78">
        <f t="shared" ca="1" si="223"/>
        <v>0.78371826157065738</v>
      </c>
      <c r="AG292" s="35"/>
      <c r="AH292" s="35"/>
      <c r="AR292" s="69">
        <f t="shared" si="213"/>
        <v>25</v>
      </c>
      <c r="AS292" s="70">
        <f t="shared" si="224"/>
        <v>289</v>
      </c>
      <c r="AT292" s="71">
        <f t="shared" ca="1" si="225"/>
        <v>7.7295875433086747E-2</v>
      </c>
      <c r="AU292" s="72">
        <f t="shared" ca="1" si="214"/>
        <v>9.059659612918658E-3</v>
      </c>
      <c r="AV292" s="73">
        <f t="shared" ca="1" si="215"/>
        <v>1.0090596596129187</v>
      </c>
      <c r="AW292" s="74">
        <f ca="1">PRODUCT(AV$4:AV292)</f>
        <v>12.649258356444752</v>
      </c>
      <c r="BO292" s="70">
        <f t="shared" si="226"/>
        <v>289</v>
      </c>
      <c r="BP292" s="171">
        <f t="shared" ca="1" si="227"/>
        <v>0.1143</v>
      </c>
      <c r="BQ292" s="172">
        <f t="shared" ca="1" si="216"/>
        <v>9.059659612918658E-3</v>
      </c>
      <c r="BR292" s="172">
        <f t="shared" ca="1" si="229"/>
        <v>7.9056018291420643E-2</v>
      </c>
    </row>
    <row r="293" spans="5:70">
      <c r="E293">
        <f t="shared" si="217"/>
        <v>290</v>
      </c>
      <c r="F293" s="64">
        <f t="shared" si="218"/>
        <v>64.083333333334011</v>
      </c>
      <c r="G293" s="55">
        <f t="shared" si="202"/>
        <v>2.0618893337144284E-3</v>
      </c>
      <c r="H293" s="78">
        <f t="shared" si="228"/>
        <v>0.78230771257747656</v>
      </c>
      <c r="I293" s="79">
        <f t="shared" ca="1" si="203"/>
        <v>616167.33297358896</v>
      </c>
      <c r="J293" s="79">
        <f t="shared" ca="1" si="204"/>
        <v>5582.2663013406263</v>
      </c>
      <c r="K293" s="80">
        <f t="shared" ca="1" si="205"/>
        <v>-15.646154251549531</v>
      </c>
      <c r="L293" s="80">
        <f t="shared" ca="1" si="206"/>
        <v>-256.7363887389954</v>
      </c>
      <c r="M293" s="80">
        <f t="shared" ca="1" si="207"/>
        <v>0</v>
      </c>
      <c r="N293" s="80">
        <f t="shared" ca="1" si="208"/>
        <v>0</v>
      </c>
      <c r="O293" s="81">
        <f t="shared" ca="1" si="195"/>
        <v>-1414.4408796855778</v>
      </c>
      <c r="P293" s="79">
        <f t="shared" ca="1" si="196"/>
        <v>620062.77585225354</v>
      </c>
      <c r="Q293" s="35"/>
      <c r="R293">
        <f t="shared" ca="1" si="209"/>
        <v>290</v>
      </c>
      <c r="S293" s="78">
        <f t="shared" ca="1" si="219"/>
        <v>64.083333333334011</v>
      </c>
      <c r="T293" s="55">
        <f t="shared" ca="1" si="210"/>
        <v>2.0618893337144284E-3</v>
      </c>
      <c r="U293" s="78">
        <f t="shared" ca="1" si="220"/>
        <v>0.7821023212464876</v>
      </c>
      <c r="V293" s="79">
        <f t="shared" ca="1" si="221"/>
        <v>616115.3143358106</v>
      </c>
      <c r="W293" s="79">
        <f t="shared" ca="1" si="197"/>
        <v>5581.7950301888268</v>
      </c>
      <c r="X293" s="80">
        <f t="shared" ca="1" si="198"/>
        <v>-15.642046424929752</v>
      </c>
      <c r="Y293" s="80">
        <f t="shared" ca="1" si="211"/>
        <v>-256.71471430658778</v>
      </c>
      <c r="Z293" s="80">
        <f t="shared" ca="1" si="199"/>
        <v>0</v>
      </c>
      <c r="AA293" s="80">
        <f t="shared" ca="1" si="212"/>
        <v>0</v>
      </c>
      <c r="AB293" s="81">
        <f t="shared" ca="1" si="200"/>
        <v>-1414.4408796855778</v>
      </c>
      <c r="AC293" s="79">
        <f t="shared" ca="1" si="201"/>
        <v>620010.31172558235</v>
      </c>
      <c r="AD293" s="35"/>
      <c r="AE293" s="55">
        <f t="shared" ca="1" si="222"/>
        <v>2.0618893337144284E-3</v>
      </c>
      <c r="AF293" s="78">
        <f t="shared" ca="1" si="223"/>
        <v>0.7821023212464876</v>
      </c>
      <c r="AG293" s="35"/>
      <c r="AH293" s="35"/>
      <c r="AR293" s="69">
        <f t="shared" si="213"/>
        <v>25</v>
      </c>
      <c r="AS293" s="70">
        <f t="shared" si="224"/>
        <v>290</v>
      </c>
      <c r="AT293" s="71">
        <f t="shared" ca="1" si="225"/>
        <v>7.6595601112180417E-2</v>
      </c>
      <c r="AU293" s="72">
        <f t="shared" ca="1" si="214"/>
        <v>9.059659612918658E-3</v>
      </c>
      <c r="AV293" s="73">
        <f t="shared" ca="1" si="215"/>
        <v>1.0090596596129187</v>
      </c>
      <c r="AW293" s="74">
        <f ca="1">PRODUCT(AV$4:AV293)</f>
        <v>12.763856331510009</v>
      </c>
      <c r="BO293" s="70">
        <f t="shared" si="226"/>
        <v>290</v>
      </c>
      <c r="BP293" s="171">
        <f t="shared" ca="1" si="227"/>
        <v>0.1143</v>
      </c>
      <c r="BQ293" s="172">
        <f t="shared" ca="1" si="216"/>
        <v>9.059659612918658E-3</v>
      </c>
      <c r="BR293" s="172">
        <f t="shared" ca="1" si="229"/>
        <v>7.8346228132583365E-2</v>
      </c>
    </row>
    <row r="294" spans="5:70">
      <c r="E294">
        <f t="shared" si="217"/>
        <v>291</v>
      </c>
      <c r="F294" s="64">
        <f t="shared" si="218"/>
        <v>64.166666666667339</v>
      </c>
      <c r="G294" s="55">
        <f t="shared" si="202"/>
        <v>2.0618893337144284E-3</v>
      </c>
      <c r="H294" s="78">
        <f t="shared" si="228"/>
        <v>0.78069468064923053</v>
      </c>
      <c r="I294" s="79">
        <f t="shared" ca="1" si="203"/>
        <v>618784.27502849046</v>
      </c>
      <c r="J294" s="79">
        <f t="shared" ca="1" si="204"/>
        <v>5605.974905584766</v>
      </c>
      <c r="K294" s="80">
        <f t="shared" ca="1" si="205"/>
        <v>-15.613893612984612</v>
      </c>
      <c r="L294" s="80">
        <f t="shared" ca="1" si="206"/>
        <v>-257.82678126187102</v>
      </c>
      <c r="M294" s="80">
        <f t="shared" ca="1" si="207"/>
        <v>0</v>
      </c>
      <c r="N294" s="80">
        <f t="shared" ca="1" si="208"/>
        <v>0</v>
      </c>
      <c r="O294" s="81">
        <f t="shared" ca="1" si="195"/>
        <v>-1411.5244591225844</v>
      </c>
      <c r="P294" s="79">
        <f t="shared" ca="1" si="196"/>
        <v>622705.2848000779</v>
      </c>
      <c r="Q294" s="35"/>
      <c r="R294">
        <f t="shared" ca="1" si="209"/>
        <v>291</v>
      </c>
      <c r="S294" s="78">
        <f t="shared" ca="1" si="219"/>
        <v>64.166666666667339</v>
      </c>
      <c r="T294" s="55">
        <f t="shared" ca="1" si="210"/>
        <v>2.0618893337144284E-3</v>
      </c>
      <c r="U294" s="78">
        <f t="shared" ca="1" si="220"/>
        <v>0.78048971281243618</v>
      </c>
      <c r="V294" s="79">
        <f t="shared" ca="1" si="221"/>
        <v>618731.91907704237</v>
      </c>
      <c r="W294" s="79">
        <f t="shared" ca="1" si="197"/>
        <v>5605.5005784859359</v>
      </c>
      <c r="X294" s="80">
        <f t="shared" ca="1" si="198"/>
        <v>-15.609794256248723</v>
      </c>
      <c r="Y294" s="80">
        <f t="shared" ca="1" si="211"/>
        <v>-257.80496628210102</v>
      </c>
      <c r="Z294" s="80">
        <f t="shared" ca="1" si="199"/>
        <v>0</v>
      </c>
      <c r="AA294" s="80">
        <f t="shared" ca="1" si="212"/>
        <v>0</v>
      </c>
      <c r="AB294" s="81">
        <f t="shared" ca="1" si="200"/>
        <v>-1411.5244591225844</v>
      </c>
      <c r="AC294" s="79">
        <f t="shared" ca="1" si="201"/>
        <v>622652.48043586733</v>
      </c>
      <c r="AD294" s="35"/>
      <c r="AE294" s="55">
        <f t="shared" ca="1" si="222"/>
        <v>2.0618893337144284E-3</v>
      </c>
      <c r="AF294" s="78">
        <f t="shared" ca="1" si="223"/>
        <v>0.78048971281243618</v>
      </c>
      <c r="AG294" s="35"/>
      <c r="AH294" s="35"/>
      <c r="AR294" s="69">
        <f t="shared" si="213"/>
        <v>25</v>
      </c>
      <c r="AS294" s="70">
        <f t="shared" si="224"/>
        <v>291</v>
      </c>
      <c r="AT294" s="71">
        <f t="shared" ca="1" si="225"/>
        <v>7.5901671038257165E-2</v>
      </c>
      <c r="AU294" s="72">
        <f t="shared" ca="1" si="214"/>
        <v>9.059659612918658E-3</v>
      </c>
      <c r="AV294" s="73">
        <f t="shared" ca="1" si="215"/>
        <v>1.0090596596129187</v>
      </c>
      <c r="AW294" s="74">
        <f ca="1">PRODUCT(AV$4:AV294)</f>
        <v>12.879492525221687</v>
      </c>
      <c r="BO294" s="70">
        <f t="shared" si="226"/>
        <v>291</v>
      </c>
      <c r="BP294" s="171">
        <f t="shared" ca="1" si="227"/>
        <v>0.1143</v>
      </c>
      <c r="BQ294" s="172">
        <f t="shared" ca="1" si="216"/>
        <v>9.059659612918658E-3</v>
      </c>
      <c r="BR294" s="172">
        <f t="shared" ca="1" si="229"/>
        <v>7.7642810696284745E-2</v>
      </c>
    </row>
    <row r="295" spans="5:70">
      <c r="E295">
        <f t="shared" si="217"/>
        <v>292</v>
      </c>
      <c r="F295" s="64">
        <f t="shared" si="218"/>
        <v>64.250000000000668</v>
      </c>
      <c r="G295" s="55">
        <f t="shared" si="202"/>
        <v>2.0618893337144284E-3</v>
      </c>
      <c r="H295" s="78">
        <f t="shared" si="228"/>
        <v>0.77908497461431225</v>
      </c>
      <c r="I295" s="79">
        <f t="shared" ca="1" si="203"/>
        <v>621421.33541530103</v>
      </c>
      <c r="J295" s="79">
        <f t="shared" ca="1" si="204"/>
        <v>5629.8657750679813</v>
      </c>
      <c r="K295" s="80">
        <f t="shared" ca="1" si="205"/>
        <v>-15.581699492286244</v>
      </c>
      <c r="L295" s="80">
        <f t="shared" ca="1" si="206"/>
        <v>-258.92555642304211</v>
      </c>
      <c r="M295" s="80">
        <f t="shared" ca="1" si="207"/>
        <v>0</v>
      </c>
      <c r="N295" s="80">
        <f t="shared" ca="1" si="208"/>
        <v>0</v>
      </c>
      <c r="O295" s="81">
        <f t="shared" ca="1" si="195"/>
        <v>-1408.6140518960426</v>
      </c>
      <c r="P295" s="79">
        <f t="shared" ca="1" si="196"/>
        <v>625368.07988255762</v>
      </c>
      <c r="Q295" s="35"/>
      <c r="R295">
        <f t="shared" ca="1" si="209"/>
        <v>292</v>
      </c>
      <c r="S295" s="78">
        <f t="shared" ca="1" si="219"/>
        <v>64.250000000000668</v>
      </c>
      <c r="T295" s="55">
        <f t="shared" ca="1" si="210"/>
        <v>2.0618893337144284E-3</v>
      </c>
      <c r="U295" s="78">
        <f t="shared" ca="1" si="220"/>
        <v>0.77888042939851443</v>
      </c>
      <c r="V295" s="79">
        <f t="shared" ca="1" si="221"/>
        <v>621368.6399278458</v>
      </c>
      <c r="W295" s="79">
        <f t="shared" ca="1" si="197"/>
        <v>5629.3883718885008</v>
      </c>
      <c r="X295" s="80">
        <f t="shared" ca="1" si="198"/>
        <v>-15.577608587970289</v>
      </c>
      <c r="Y295" s="80">
        <f t="shared" ca="1" si="211"/>
        <v>-258.90359996993578</v>
      </c>
      <c r="Z295" s="80">
        <f t="shared" ca="1" si="199"/>
        <v>0</v>
      </c>
      <c r="AA295" s="80">
        <f t="shared" ca="1" si="212"/>
        <v>0</v>
      </c>
      <c r="AB295" s="81">
        <f t="shared" ca="1" si="200"/>
        <v>-1408.6140518960426</v>
      </c>
      <c r="AC295" s="79">
        <f t="shared" ca="1" si="201"/>
        <v>625314.93303928047</v>
      </c>
      <c r="AD295" s="35"/>
      <c r="AE295" s="55">
        <f t="shared" ca="1" si="222"/>
        <v>2.0618893337144284E-3</v>
      </c>
      <c r="AF295" s="78">
        <f t="shared" ca="1" si="223"/>
        <v>0.77888042939851443</v>
      </c>
      <c r="AG295" s="35"/>
      <c r="AH295" s="35"/>
      <c r="AR295" s="69">
        <f t="shared" si="213"/>
        <v>25</v>
      </c>
      <c r="AS295" s="70">
        <f t="shared" si="224"/>
        <v>292</v>
      </c>
      <c r="AT295" s="71">
        <f t="shared" ca="1" si="225"/>
        <v>7.5214027734598829E-2</v>
      </c>
      <c r="AU295" s="72">
        <f t="shared" ca="1" si="214"/>
        <v>9.059659612918658E-3</v>
      </c>
      <c r="AV295" s="73">
        <f t="shared" ca="1" si="215"/>
        <v>1.0090596596129187</v>
      </c>
      <c r="AW295" s="74">
        <f ca="1">PRODUCT(AV$4:AV295)</f>
        <v>12.996176343487326</v>
      </c>
      <c r="BO295" s="70">
        <f t="shared" si="226"/>
        <v>292</v>
      </c>
      <c r="BP295" s="171">
        <f t="shared" ca="1" si="227"/>
        <v>0.1143</v>
      </c>
      <c r="BQ295" s="172">
        <f t="shared" ca="1" si="216"/>
        <v>9.059659612918658E-3</v>
      </c>
      <c r="BR295" s="172">
        <f t="shared" ca="1" si="229"/>
        <v>7.6945708766188309E-2</v>
      </c>
    </row>
    <row r="296" spans="5:70">
      <c r="E296">
        <f t="shared" si="217"/>
        <v>293</v>
      </c>
      <c r="F296" s="64">
        <f t="shared" si="218"/>
        <v>64.333333333333997</v>
      </c>
      <c r="G296" s="55">
        <f t="shared" si="202"/>
        <v>2.0618893337144284E-3</v>
      </c>
      <c r="H296" s="78">
        <f t="shared" si="228"/>
        <v>0.7774785876150978</v>
      </c>
      <c r="I296" s="79">
        <f t="shared" ca="1" si="203"/>
        <v>624078.64010900236</v>
      </c>
      <c r="J296" s="79">
        <f t="shared" ca="1" si="204"/>
        <v>5653.9400510807263</v>
      </c>
      <c r="K296" s="80">
        <f t="shared" ca="1" si="205"/>
        <v>-15.549571752301956</v>
      </c>
      <c r="L296" s="80">
        <f t="shared" ca="1" si="206"/>
        <v>-260.03276671208431</v>
      </c>
      <c r="M296" s="80">
        <f t="shared" ca="1" si="207"/>
        <v>0</v>
      </c>
      <c r="N296" s="80">
        <f t="shared" ca="1" si="208"/>
        <v>0</v>
      </c>
      <c r="O296" s="81">
        <f t="shared" ca="1" si="195"/>
        <v>-1405.7096456071179</v>
      </c>
      <c r="P296" s="79">
        <f t="shared" ca="1" si="196"/>
        <v>628051.28817601153</v>
      </c>
      <c r="Q296" s="35"/>
      <c r="R296">
        <f t="shared" ca="1" si="209"/>
        <v>293</v>
      </c>
      <c r="S296" s="78">
        <f t="shared" ca="1" si="219"/>
        <v>64.333333333333997</v>
      </c>
      <c r="T296" s="55">
        <f t="shared" ca="1" si="210"/>
        <v>2.0618893337144284E-3</v>
      </c>
      <c r="U296" s="78">
        <f t="shared" ca="1" si="220"/>
        <v>0.77727446414889867</v>
      </c>
      <c r="V296" s="79">
        <f t="shared" ca="1" si="221"/>
        <v>624025.60284863447</v>
      </c>
      <c r="W296" s="79">
        <f t="shared" ca="1" si="197"/>
        <v>5653.4595515549918</v>
      </c>
      <c r="X296" s="80">
        <f t="shared" ca="1" si="198"/>
        <v>-15.545489282977973</v>
      </c>
      <c r="Y296" s="80">
        <f t="shared" ca="1" si="211"/>
        <v>-260.01066785359774</v>
      </c>
      <c r="Z296" s="80">
        <f t="shared" ca="1" si="199"/>
        <v>0</v>
      </c>
      <c r="AA296" s="80">
        <f t="shared" ca="1" si="212"/>
        <v>0</v>
      </c>
      <c r="AB296" s="81">
        <f t="shared" ca="1" si="200"/>
        <v>-1405.7096456071179</v>
      </c>
      <c r="AC296" s="79">
        <f t="shared" ca="1" si="201"/>
        <v>627997.79659744573</v>
      </c>
      <c r="AD296" s="35"/>
      <c r="AE296" s="55">
        <f t="shared" ca="1" si="222"/>
        <v>2.0618893337144284E-3</v>
      </c>
      <c r="AF296" s="78">
        <f t="shared" ca="1" si="223"/>
        <v>0.77727446414889867</v>
      </c>
      <c r="AG296" s="35"/>
      <c r="AH296" s="35"/>
      <c r="AR296" s="69">
        <f t="shared" si="213"/>
        <v>25</v>
      </c>
      <c r="AS296" s="70">
        <f t="shared" si="224"/>
        <v>293</v>
      </c>
      <c r="AT296" s="71">
        <f t="shared" ca="1" si="225"/>
        <v>7.4532614245206741E-2</v>
      </c>
      <c r="AU296" s="72">
        <f t="shared" ca="1" si="214"/>
        <v>9.059659612918658E-3</v>
      </c>
      <c r="AV296" s="73">
        <f t="shared" ca="1" si="215"/>
        <v>1.0090596596129187</v>
      </c>
      <c r="AW296" s="74">
        <f ca="1">PRODUCT(AV$4:AV296)</f>
        <v>13.113917277428786</v>
      </c>
      <c r="BO296" s="70">
        <f t="shared" si="226"/>
        <v>293</v>
      </c>
      <c r="BP296" s="171">
        <f t="shared" ca="1" si="227"/>
        <v>0.1143</v>
      </c>
      <c r="BQ296" s="172">
        <f t="shared" ca="1" si="216"/>
        <v>9.059659612918658E-3</v>
      </c>
      <c r="BR296" s="172">
        <f t="shared" ca="1" si="229"/>
        <v>7.6254865639664104E-2</v>
      </c>
    </row>
    <row r="297" spans="5:70">
      <c r="E297">
        <f t="shared" si="217"/>
        <v>294</v>
      </c>
      <c r="F297" s="64">
        <f t="shared" si="218"/>
        <v>64.416666666667325</v>
      </c>
      <c r="G297" s="55">
        <f t="shared" si="202"/>
        <v>2.0618893337144284E-3</v>
      </c>
      <c r="H297" s="78">
        <f t="shared" si="228"/>
        <v>0.77587551280810285</v>
      </c>
      <c r="I297" s="79">
        <f t="shared" ca="1" si="203"/>
        <v>626756.3159238958</v>
      </c>
      <c r="J297" s="79">
        <f t="shared" ca="1" si="204"/>
        <v>5678.1988825174058</v>
      </c>
      <c r="K297" s="80">
        <f t="shared" ca="1" si="205"/>
        <v>-15.517510256162057</v>
      </c>
      <c r="L297" s="80">
        <f t="shared" ca="1" si="206"/>
        <v>-261.14846496828994</v>
      </c>
      <c r="M297" s="80">
        <f t="shared" ca="1" si="207"/>
        <v>0</v>
      </c>
      <c r="N297" s="80">
        <f t="shared" ca="1" si="208"/>
        <v>0</v>
      </c>
      <c r="O297" s="81">
        <f t="shared" ca="1" si="195"/>
        <v>-1402.8112278825411</v>
      </c>
      <c r="P297" s="79">
        <f t="shared" ca="1" si="196"/>
        <v>630755.03760330623</v>
      </c>
      <c r="Q297" s="35"/>
      <c r="R297">
        <f t="shared" ca="1" si="209"/>
        <v>294</v>
      </c>
      <c r="S297" s="78">
        <f t="shared" ca="1" si="219"/>
        <v>64.416666666667325</v>
      </c>
      <c r="T297" s="55">
        <f t="shared" ca="1" si="210"/>
        <v>2.0618893337144284E-3</v>
      </c>
      <c r="U297" s="78">
        <f t="shared" ca="1" si="220"/>
        <v>0.77567181022190146</v>
      </c>
      <c r="V297" s="79">
        <f t="shared" ca="1" si="221"/>
        <v>626702.93463904527</v>
      </c>
      <c r="W297" s="79">
        <f t="shared" ca="1" si="197"/>
        <v>5677.7152662469598</v>
      </c>
      <c r="X297" s="80">
        <f t="shared" ca="1" si="198"/>
        <v>-15.51343620443803</v>
      </c>
      <c r="Y297" s="80">
        <f t="shared" ca="1" si="211"/>
        <v>-261.12622276626888</v>
      </c>
      <c r="Z297" s="80">
        <f t="shared" ca="1" si="199"/>
        <v>0</v>
      </c>
      <c r="AA297" s="80">
        <f t="shared" ca="1" si="212"/>
        <v>0</v>
      </c>
      <c r="AB297" s="81">
        <f t="shared" ca="1" si="200"/>
        <v>-1402.8112278825411</v>
      </c>
      <c r="AC297" s="79">
        <f t="shared" ca="1" si="201"/>
        <v>630701.19901843905</v>
      </c>
      <c r="AD297" s="35"/>
      <c r="AE297" s="55">
        <f t="shared" ca="1" si="222"/>
        <v>2.0618893337144284E-3</v>
      </c>
      <c r="AF297" s="78">
        <f t="shared" ca="1" si="223"/>
        <v>0.77567181022190146</v>
      </c>
      <c r="AG297" s="35"/>
      <c r="AH297" s="35"/>
      <c r="AR297" s="69">
        <f t="shared" si="213"/>
        <v>25</v>
      </c>
      <c r="AS297" s="70">
        <f t="shared" si="224"/>
        <v>294</v>
      </c>
      <c r="AT297" s="71">
        <f t="shared" ca="1" si="225"/>
        <v>7.3857374130084197E-2</v>
      </c>
      <c r="AU297" s="72">
        <f t="shared" ca="1" si="214"/>
        <v>9.059659612918658E-3</v>
      </c>
      <c r="AV297" s="73">
        <f t="shared" ca="1" si="215"/>
        <v>1.0090596596129187</v>
      </c>
      <c r="AW297" s="74">
        <f ca="1">PRODUCT(AV$4:AV297)</f>
        <v>13.232724904154264</v>
      </c>
      <c r="BO297" s="70">
        <f t="shared" si="226"/>
        <v>294</v>
      </c>
      <c r="BP297" s="171">
        <f t="shared" ca="1" si="227"/>
        <v>0.1143</v>
      </c>
      <c r="BQ297" s="172">
        <f t="shared" ca="1" si="216"/>
        <v>9.059659612918658E-3</v>
      </c>
      <c r="BR297" s="172">
        <f t="shared" ca="1" si="229"/>
        <v>7.5570225123176488E-2</v>
      </c>
    </row>
    <row r="298" spans="5:70">
      <c r="E298">
        <f t="shared" si="217"/>
        <v>295</v>
      </c>
      <c r="F298" s="64">
        <f t="shared" si="218"/>
        <v>64.500000000000654</v>
      </c>
      <c r="G298" s="55">
        <f t="shared" si="202"/>
        <v>2.2646626432303307E-3</v>
      </c>
      <c r="H298" s="78">
        <f t="shared" si="228"/>
        <v>0.77411841651844915</v>
      </c>
      <c r="I298" s="79">
        <f t="shared" ca="1" si="203"/>
        <v>629326.59023261664</v>
      </c>
      <c r="J298" s="79">
        <f t="shared" ca="1" si="204"/>
        <v>5701.4846928662464</v>
      </c>
      <c r="K298" s="80">
        <f t="shared" ca="1" si="205"/>
        <v>-15.482368330368983</v>
      </c>
      <c r="L298" s="80">
        <f t="shared" ca="1" si="206"/>
        <v>-262.21941259692363</v>
      </c>
      <c r="M298" s="80">
        <f t="shared" ca="1" si="207"/>
        <v>0</v>
      </c>
      <c r="N298" s="80">
        <f t="shared" ca="1" si="208"/>
        <v>0</v>
      </c>
      <c r="O298" s="81">
        <f t="shared" ca="1" si="195"/>
        <v>-1399.6343336992513</v>
      </c>
      <c r="P298" s="79">
        <f t="shared" ca="1" si="196"/>
        <v>633350.73881085636</v>
      </c>
      <c r="Q298" s="35"/>
      <c r="R298">
        <f t="shared" ca="1" si="209"/>
        <v>295</v>
      </c>
      <c r="S298" s="78">
        <f t="shared" ca="1" si="219"/>
        <v>64.500000000000654</v>
      </c>
      <c r="T298" s="55">
        <f t="shared" ca="1" si="210"/>
        <v>2.2646626432303307E-3</v>
      </c>
      <c r="U298" s="78">
        <f t="shared" ca="1" si="220"/>
        <v>0.77391517524988507</v>
      </c>
      <c r="V298" s="79">
        <f t="shared" ca="1" si="221"/>
        <v>629272.87357398146</v>
      </c>
      <c r="W298" s="79">
        <f t="shared" ca="1" si="197"/>
        <v>5700.998038223468</v>
      </c>
      <c r="X298" s="80">
        <f t="shared" ca="1" si="198"/>
        <v>-15.478303504997701</v>
      </c>
      <c r="Y298" s="80">
        <f t="shared" ca="1" si="211"/>
        <v>-262.19703065582564</v>
      </c>
      <c r="Z298" s="80">
        <f t="shared" ca="1" si="199"/>
        <v>0</v>
      </c>
      <c r="AA298" s="80">
        <f t="shared" ca="1" si="212"/>
        <v>0</v>
      </c>
      <c r="AB298" s="81">
        <f t="shared" ca="1" si="200"/>
        <v>-1399.6343336992513</v>
      </c>
      <c r="AC298" s="79">
        <f t="shared" ca="1" si="201"/>
        <v>633296.5619443449</v>
      </c>
      <c r="AD298" s="35"/>
      <c r="AE298" s="55">
        <f t="shared" ca="1" si="222"/>
        <v>2.2646626432303307E-3</v>
      </c>
      <c r="AF298" s="78">
        <f t="shared" ca="1" si="223"/>
        <v>0.77391517524988507</v>
      </c>
      <c r="AG298" s="35"/>
      <c r="AH298" s="35"/>
      <c r="AR298" s="69">
        <f t="shared" si="213"/>
        <v>25</v>
      </c>
      <c r="AS298" s="70">
        <f t="shared" si="224"/>
        <v>295</v>
      </c>
      <c r="AT298" s="71">
        <f t="shared" ca="1" si="225"/>
        <v>7.3188251460561654E-2</v>
      </c>
      <c r="AU298" s="72">
        <f t="shared" ca="1" si="214"/>
        <v>9.059659612918658E-3</v>
      </c>
      <c r="AV298" s="73">
        <f t="shared" ca="1" si="215"/>
        <v>1.0090596596129187</v>
      </c>
      <c r="AW298" s="74">
        <f ca="1">PRODUCT(AV$4:AV298)</f>
        <v>13.352608887537293</v>
      </c>
      <c r="BO298" s="70">
        <f t="shared" si="226"/>
        <v>295</v>
      </c>
      <c r="BP298" s="171">
        <f t="shared" ca="1" si="227"/>
        <v>0.1143</v>
      </c>
      <c r="BQ298" s="172">
        <f t="shared" ca="1" si="216"/>
        <v>9.059659612918658E-3</v>
      </c>
      <c r="BR298" s="172">
        <f t="shared" ca="1" si="229"/>
        <v>7.4891731527713321E-2</v>
      </c>
    </row>
    <row r="299" spans="5:70">
      <c r="E299">
        <f t="shared" si="217"/>
        <v>296</v>
      </c>
      <c r="F299" s="64">
        <f t="shared" si="218"/>
        <v>64.583333333333982</v>
      </c>
      <c r="G299" s="55">
        <f t="shared" si="202"/>
        <v>2.2646626432303307E-3</v>
      </c>
      <c r="H299" s="78">
        <f t="shared" si="228"/>
        <v>0.77236529945912324</v>
      </c>
      <c r="I299" s="79">
        <f t="shared" ca="1" si="203"/>
        <v>631916.41305260907</v>
      </c>
      <c r="J299" s="79">
        <f t="shared" ca="1" si="204"/>
        <v>5724.9476060731467</v>
      </c>
      <c r="K299" s="80">
        <f t="shared" ca="1" si="205"/>
        <v>-15.447305989182464</v>
      </c>
      <c r="L299" s="80">
        <f t="shared" ca="1" si="206"/>
        <v>-263.29850543858714</v>
      </c>
      <c r="M299" s="80">
        <f t="shared" ca="1" si="207"/>
        <v>0</v>
      </c>
      <c r="N299" s="80">
        <f t="shared" ca="1" si="208"/>
        <v>0</v>
      </c>
      <c r="O299" s="81">
        <f t="shared" ca="1" si="195"/>
        <v>-1396.4646341095402</v>
      </c>
      <c r="P299" s="79">
        <f t="shared" ca="1" si="196"/>
        <v>635966.15021314484</v>
      </c>
      <c r="Q299" s="35"/>
      <c r="R299">
        <f t="shared" ca="1" si="209"/>
        <v>296</v>
      </c>
      <c r="S299" s="78">
        <f t="shared" ca="1" si="219"/>
        <v>64.583333333333982</v>
      </c>
      <c r="T299" s="55">
        <f t="shared" ca="1" si="210"/>
        <v>2.2646626432303307E-3</v>
      </c>
      <c r="U299" s="78">
        <f t="shared" ca="1" si="220"/>
        <v>0.77216251846346762</v>
      </c>
      <c r="V299" s="79">
        <f t="shared" ca="1" si="221"/>
        <v>631862.35887842334</v>
      </c>
      <c r="W299" s="79">
        <f t="shared" ca="1" si="197"/>
        <v>5724.4578936543667</v>
      </c>
      <c r="X299" s="80">
        <f t="shared" ca="1" si="198"/>
        <v>-15.443250369269352</v>
      </c>
      <c r="Y299" s="80">
        <f t="shared" ca="1" si="211"/>
        <v>-263.27598286600977</v>
      </c>
      <c r="Z299" s="80">
        <f t="shared" ca="1" si="199"/>
        <v>0</v>
      </c>
      <c r="AA299" s="80">
        <f t="shared" ca="1" si="212"/>
        <v>0</v>
      </c>
      <c r="AB299" s="81">
        <f t="shared" ca="1" si="200"/>
        <v>-1396.4646341095402</v>
      </c>
      <c r="AC299" s="79">
        <f t="shared" ca="1" si="201"/>
        <v>635911.63290473283</v>
      </c>
      <c r="AD299" s="35"/>
      <c r="AE299" s="55">
        <f t="shared" ca="1" si="222"/>
        <v>2.2646626432303307E-3</v>
      </c>
      <c r="AF299" s="78">
        <f t="shared" ca="1" si="223"/>
        <v>0.77216251846346762</v>
      </c>
      <c r="AG299" s="35"/>
      <c r="AH299" s="35"/>
      <c r="AR299" s="69">
        <f t="shared" si="213"/>
        <v>25</v>
      </c>
      <c r="AS299" s="70">
        <f t="shared" si="224"/>
        <v>296</v>
      </c>
      <c r="AT299" s="71">
        <f t="shared" ca="1" si="225"/>
        <v>7.252519081466427E-2</v>
      </c>
      <c r="AU299" s="72">
        <f t="shared" ca="1" si="214"/>
        <v>9.059659612918658E-3</v>
      </c>
      <c r="AV299" s="73">
        <f t="shared" ca="1" si="215"/>
        <v>1.0090596596129187</v>
      </c>
      <c r="AW299" s="74">
        <f ca="1">PRODUCT(AV$4:AV299)</f>
        <v>13.473578979002815</v>
      </c>
      <c r="BO299" s="70">
        <f t="shared" si="226"/>
        <v>296</v>
      </c>
      <c r="BP299" s="171">
        <f t="shared" ca="1" si="227"/>
        <v>0.1143</v>
      </c>
      <c r="BQ299" s="172">
        <f t="shared" ca="1" si="216"/>
        <v>9.059659612918658E-3</v>
      </c>
      <c r="BR299" s="172">
        <f t="shared" ca="1" si="229"/>
        <v>7.4219329664256165E-2</v>
      </c>
    </row>
    <row r="300" spans="5:70">
      <c r="E300">
        <f t="shared" si="217"/>
        <v>297</v>
      </c>
      <c r="F300" s="64">
        <f t="shared" si="218"/>
        <v>64.666666666667311</v>
      </c>
      <c r="G300" s="55">
        <f t="shared" si="202"/>
        <v>2.2646626432303307E-3</v>
      </c>
      <c r="H300" s="78">
        <f t="shared" si="228"/>
        <v>0.7706161526185108</v>
      </c>
      <c r="I300" s="79">
        <f t="shared" ca="1" si="203"/>
        <v>634525.90143039811</v>
      </c>
      <c r="J300" s="79">
        <f t="shared" ca="1" si="204"/>
        <v>5748.5886825397829</v>
      </c>
      <c r="K300" s="80">
        <f t="shared" ca="1" si="205"/>
        <v>-15.412323052370215</v>
      </c>
      <c r="L300" s="80">
        <f t="shared" ca="1" si="206"/>
        <v>-264.38579226266592</v>
      </c>
      <c r="M300" s="80">
        <f t="shared" ca="1" si="207"/>
        <v>0</v>
      </c>
      <c r="N300" s="80">
        <f t="shared" ca="1" si="208"/>
        <v>0</v>
      </c>
      <c r="O300" s="81">
        <f t="shared" ca="1" si="195"/>
        <v>-1393.3021128200799</v>
      </c>
      <c r="P300" s="79">
        <f t="shared" ca="1" si="196"/>
        <v>638601.38988480275</v>
      </c>
      <c r="Q300" s="35"/>
      <c r="R300">
        <f t="shared" ca="1" si="209"/>
        <v>297</v>
      </c>
      <c r="S300" s="78">
        <f t="shared" ca="1" si="219"/>
        <v>64.666666666667311</v>
      </c>
      <c r="T300" s="55">
        <f t="shared" ca="1" si="210"/>
        <v>2.2646626432303307E-3</v>
      </c>
      <c r="U300" s="78">
        <f t="shared" ca="1" si="220"/>
        <v>0.77041383085340076</v>
      </c>
      <c r="V300" s="79">
        <f t="shared" ca="1" si="221"/>
        <v>634471.50758529792</v>
      </c>
      <c r="W300" s="79">
        <f t="shared" ca="1" si="197"/>
        <v>5748.0958928181371</v>
      </c>
      <c r="X300" s="80">
        <f t="shared" ca="1" si="198"/>
        <v>-15.408276617068015</v>
      </c>
      <c r="Y300" s="80">
        <f t="shared" ca="1" si="211"/>
        <v>-264.36312816054084</v>
      </c>
      <c r="Z300" s="80">
        <f t="shared" ca="1" si="199"/>
        <v>0</v>
      </c>
      <c r="AA300" s="80">
        <f t="shared" ca="1" si="212"/>
        <v>0</v>
      </c>
      <c r="AB300" s="81">
        <f t="shared" ca="1" si="200"/>
        <v>-1393.3021128200799</v>
      </c>
      <c r="AC300" s="79">
        <f t="shared" ca="1" si="201"/>
        <v>638546.52996051835</v>
      </c>
      <c r="AD300" s="35"/>
      <c r="AE300" s="55">
        <f t="shared" ca="1" si="222"/>
        <v>2.2646626432303307E-3</v>
      </c>
      <c r="AF300" s="78">
        <f t="shared" ca="1" si="223"/>
        <v>0.77041383085340076</v>
      </c>
      <c r="AH300" s="35"/>
      <c r="AR300" s="69">
        <f t="shared" si="213"/>
        <v>25</v>
      </c>
      <c r="AS300" s="70">
        <f t="shared" si="224"/>
        <v>297</v>
      </c>
      <c r="AT300" s="71">
        <f t="shared" ca="1" si="225"/>
        <v>7.1868137272521435E-2</v>
      </c>
      <c r="AU300" s="72">
        <f t="shared" ca="1" si="214"/>
        <v>9.059659612918658E-3</v>
      </c>
      <c r="AV300" s="73">
        <f t="shared" ca="1" si="215"/>
        <v>1.0090596596129187</v>
      </c>
      <c r="AW300" s="74">
        <f ca="1">PRODUCT(AV$4:AV300)</f>
        <v>13.595645018320356</v>
      </c>
      <c r="BO300" s="70">
        <f t="shared" si="226"/>
        <v>297</v>
      </c>
      <c r="BP300" s="171">
        <f t="shared" ca="1" si="227"/>
        <v>0.1143</v>
      </c>
      <c r="BQ300" s="172">
        <f t="shared" ca="1" si="216"/>
        <v>9.059659612918658E-3</v>
      </c>
      <c r="BR300" s="172">
        <f t="shared" ca="1" si="229"/>
        <v>7.3552964839291218E-2</v>
      </c>
    </row>
    <row r="301" spans="5:70">
      <c r="E301">
        <f t="shared" si="217"/>
        <v>298</v>
      </c>
      <c r="F301" s="64">
        <f t="shared" si="218"/>
        <v>64.750000000000639</v>
      </c>
      <c r="G301" s="55">
        <f t="shared" si="202"/>
        <v>2.2646626432303307E-3</v>
      </c>
      <c r="H301" s="78">
        <f t="shared" si="228"/>
        <v>0.7688709670054058</v>
      </c>
      <c r="I301" s="79">
        <f t="shared" ca="1" si="203"/>
        <v>637155.17317321571</v>
      </c>
      <c r="J301" s="79">
        <f t="shared" ca="1" si="204"/>
        <v>5772.4089895595762</v>
      </c>
      <c r="K301" s="80">
        <f t="shared" ca="1" si="205"/>
        <v>-15.377419340108116</v>
      </c>
      <c r="L301" s="80">
        <f t="shared" ca="1" si="206"/>
        <v>-265.48132215550658</v>
      </c>
      <c r="M301" s="80">
        <f t="shared" ca="1" si="207"/>
        <v>0</v>
      </c>
      <c r="N301" s="80">
        <f t="shared" ca="1" si="208"/>
        <v>0</v>
      </c>
      <c r="O301" s="81">
        <f t="shared" ca="1" si="195"/>
        <v>-1390.1467535744423</v>
      </c>
      <c r="P301" s="79">
        <f t="shared" ca="1" si="196"/>
        <v>641256.57666770532</v>
      </c>
      <c r="Q301" s="35"/>
      <c r="R301">
        <f t="shared" ca="1" si="209"/>
        <v>298</v>
      </c>
      <c r="S301" s="78">
        <f t="shared" ca="1" si="219"/>
        <v>64.750000000000639</v>
      </c>
      <c r="T301" s="55">
        <f t="shared" ca="1" si="210"/>
        <v>2.2646626432303307E-3</v>
      </c>
      <c r="U301" s="78">
        <f t="shared" ca="1" si="220"/>
        <v>0.76866910343083905</v>
      </c>
      <c r="V301" s="79">
        <f t="shared" ca="1" si="221"/>
        <v>637100.43748815241</v>
      </c>
      <c r="W301" s="79">
        <f t="shared" ca="1" si="197"/>
        <v>5771.9131028842221</v>
      </c>
      <c r="X301" s="80">
        <f t="shared" ca="1" si="198"/>
        <v>-15.373382068616781</v>
      </c>
      <c r="Y301" s="80">
        <f t="shared" ca="1" si="211"/>
        <v>-265.45851562006351</v>
      </c>
      <c r="Z301" s="80">
        <f t="shared" ca="1" si="199"/>
        <v>0</v>
      </c>
      <c r="AA301" s="80">
        <f t="shared" ca="1" si="212"/>
        <v>0</v>
      </c>
      <c r="AB301" s="81">
        <f t="shared" ca="1" si="200"/>
        <v>-1390.1467535744423</v>
      </c>
      <c r="AC301" s="79">
        <f t="shared" ca="1" si="201"/>
        <v>641201.37193977344</v>
      </c>
      <c r="AD301" s="35"/>
      <c r="AE301" s="55">
        <f t="shared" ca="1" si="222"/>
        <v>2.2646626432303307E-3</v>
      </c>
      <c r="AF301" s="78">
        <f t="shared" ca="1" si="223"/>
        <v>0.76866910343083905</v>
      </c>
      <c r="AG301" s="35"/>
      <c r="AH301" s="35"/>
      <c r="AR301" s="69">
        <f t="shared" si="213"/>
        <v>25</v>
      </c>
      <c r="AS301" s="70">
        <f t="shared" si="224"/>
        <v>298</v>
      </c>
      <c r="AT301" s="71">
        <f t="shared" ca="1" si="225"/>
        <v>7.1217036411817883E-2</v>
      </c>
      <c r="AU301" s="72">
        <f t="shared" ca="1" si="214"/>
        <v>9.059659612918658E-3</v>
      </c>
      <c r="AV301" s="73">
        <f t="shared" ca="1" si="215"/>
        <v>1.0090596596129187</v>
      </c>
      <c r="AW301" s="74">
        <f ca="1">PRODUCT(AV$4:AV301)</f>
        <v>13.718816934404412</v>
      </c>
      <c r="BO301" s="70">
        <f t="shared" si="226"/>
        <v>298</v>
      </c>
      <c r="BP301" s="171">
        <f t="shared" ca="1" si="227"/>
        <v>0.1143</v>
      </c>
      <c r="BQ301" s="172">
        <f t="shared" ca="1" si="216"/>
        <v>9.059659612918658E-3</v>
      </c>
      <c r="BR301" s="172">
        <f t="shared" ca="1" si="229"/>
        <v>7.2892582850360474E-2</v>
      </c>
    </row>
    <row r="302" spans="5:70">
      <c r="E302">
        <f t="shared" si="217"/>
        <v>299</v>
      </c>
      <c r="F302" s="64">
        <f t="shared" si="218"/>
        <v>64.833333333333968</v>
      </c>
      <c r="G302" s="55">
        <f t="shared" si="202"/>
        <v>2.2646626432303307E-3</v>
      </c>
      <c r="H302" s="78">
        <f t="shared" si="228"/>
        <v>0.76712973364896431</v>
      </c>
      <c r="I302" s="79">
        <f t="shared" ca="1" si="203"/>
        <v>639804.34685380023</v>
      </c>
      <c r="J302" s="79">
        <f t="shared" ca="1" si="204"/>
        <v>5796.4096013611743</v>
      </c>
      <c r="K302" s="80">
        <f t="shared" ca="1" si="205"/>
        <v>-15.342594672979287</v>
      </c>
      <c r="L302" s="80">
        <f t="shared" ca="1" si="206"/>
        <v>-266.58514452241678</v>
      </c>
      <c r="M302" s="80">
        <f t="shared" ca="1" si="207"/>
        <v>0</v>
      </c>
      <c r="N302" s="80">
        <f t="shared" ca="1" si="208"/>
        <v>0</v>
      </c>
      <c r="O302" s="81">
        <f t="shared" ca="1" si="195"/>
        <v>-1386.9985401530146</v>
      </c>
      <c r="P302" s="79">
        <f t="shared" ca="1" si="196"/>
        <v>643931.83017581305</v>
      </c>
      <c r="Q302" s="35"/>
      <c r="R302">
        <f t="shared" ca="1" si="209"/>
        <v>299</v>
      </c>
      <c r="S302" s="78">
        <f t="shared" ca="1" si="219"/>
        <v>64.833333333333968</v>
      </c>
      <c r="T302" s="55">
        <f t="shared" ca="1" si="210"/>
        <v>2.2646626432303307E-3</v>
      </c>
      <c r="U302" s="78">
        <f t="shared" ca="1" si="220"/>
        <v>0.76692832722729387</v>
      </c>
      <c r="V302" s="79">
        <f t="shared" ca="1" si="221"/>
        <v>639749.26714595337</v>
      </c>
      <c r="W302" s="79">
        <f t="shared" ca="1" si="197"/>
        <v>5795.9105979565029</v>
      </c>
      <c r="X302" s="80">
        <f t="shared" ca="1" si="198"/>
        <v>-15.338566544545877</v>
      </c>
      <c r="Y302" s="80">
        <f t="shared" ca="1" si="211"/>
        <v>-266.56219464414727</v>
      </c>
      <c r="Z302" s="80">
        <f t="shared" ca="1" si="199"/>
        <v>0</v>
      </c>
      <c r="AA302" s="80">
        <f t="shared" ca="1" si="212"/>
        <v>0</v>
      </c>
      <c r="AB302" s="81">
        <f t="shared" ca="1" si="200"/>
        <v>-1386.9985401530146</v>
      </c>
      <c r="AC302" s="79">
        <f t="shared" ca="1" si="201"/>
        <v>643876.27844256815</v>
      </c>
      <c r="AD302" s="35"/>
      <c r="AE302" s="55">
        <f t="shared" ca="1" si="222"/>
        <v>2.2646626432303307E-3</v>
      </c>
      <c r="AF302" s="78">
        <f t="shared" ca="1" si="223"/>
        <v>0.76692832722729387</v>
      </c>
      <c r="AG302" s="35"/>
      <c r="AH302" s="35"/>
      <c r="AR302" s="69">
        <f t="shared" si="213"/>
        <v>25</v>
      </c>
      <c r="AS302" s="70">
        <f t="shared" si="224"/>
        <v>299</v>
      </c>
      <c r="AT302" s="71">
        <f t="shared" ca="1" si="225"/>
        <v>7.057183430328598E-2</v>
      </c>
      <c r="AU302" s="72">
        <f t="shared" ca="1" si="214"/>
        <v>9.059659612918658E-3</v>
      </c>
      <c r="AV302" s="73">
        <f t="shared" ca="1" si="215"/>
        <v>1.0090596596129187</v>
      </c>
      <c r="AW302" s="74">
        <f ca="1">PRODUCT(AV$4:AV302)</f>
        <v>13.84310474612206</v>
      </c>
      <c r="BO302" s="70">
        <f t="shared" si="226"/>
        <v>299</v>
      </c>
      <c r="BP302" s="171">
        <f t="shared" ca="1" si="227"/>
        <v>0.1143</v>
      </c>
      <c r="BQ302" s="172">
        <f t="shared" ca="1" si="216"/>
        <v>9.059659612918658E-3</v>
      </c>
      <c r="BR302" s="172">
        <f t="shared" ca="1" si="229"/>
        <v>7.2238129981652924E-2</v>
      </c>
    </row>
    <row r="303" spans="5:70">
      <c r="E303">
        <f t="shared" si="217"/>
        <v>300</v>
      </c>
      <c r="F303" s="64">
        <f t="shared" si="218"/>
        <v>64.916666666667297</v>
      </c>
      <c r="G303" s="55">
        <f t="shared" si="202"/>
        <v>2.2646626432303307E-3</v>
      </c>
      <c r="H303" s="78">
        <f t="shared" si="228"/>
        <v>0.76539244359865821</v>
      </c>
      <c r="I303" s="79">
        <f t="shared" ca="1" si="203"/>
        <v>642473.5418152269</v>
      </c>
      <c r="J303" s="79">
        <f t="shared" ca="1" si="204"/>
        <v>5820.5915991522179</v>
      </c>
      <c r="K303" s="80">
        <f t="shared" ca="1" si="205"/>
        <v>-15.307848871973164</v>
      </c>
      <c r="L303" s="80">
        <f t="shared" ca="1" si="206"/>
        <v>-267.6973090896779</v>
      </c>
      <c r="M303" s="80">
        <f t="shared" ca="1" si="207"/>
        <v>0</v>
      </c>
      <c r="N303" s="80">
        <f t="shared" ca="1" si="208"/>
        <v>0</v>
      </c>
      <c r="O303" s="81">
        <f t="shared" ca="1" si="195"/>
        <v>-1383.8574563729151</v>
      </c>
      <c r="P303" s="79">
        <f t="shared" ca="1" si="196"/>
        <v>646627.27080004453</v>
      </c>
      <c r="Q303" s="35"/>
      <c r="R303">
        <f t="shared" ca="1" si="209"/>
        <v>300</v>
      </c>
      <c r="S303" s="78">
        <f t="shared" ca="1" si="219"/>
        <v>64.916666666667297</v>
      </c>
      <c r="T303" s="55">
        <f t="shared" ca="1" si="210"/>
        <v>2.2646626432303307E-3</v>
      </c>
      <c r="U303" s="78">
        <f t="shared" ca="1" si="220"/>
        <v>0.76519149329458713</v>
      </c>
      <c r="V303" s="79">
        <f t="shared" ca="1" si="221"/>
        <v>642418.11588791711</v>
      </c>
      <c r="W303" s="79">
        <f t="shared" ca="1" si="197"/>
        <v>5820.0894591170609</v>
      </c>
      <c r="X303" s="80">
        <f t="shared" ca="1" si="198"/>
        <v>-15.303829865891743</v>
      </c>
      <c r="Y303" s="80">
        <f t="shared" ca="1" si="211"/>
        <v>-267.67421495329882</v>
      </c>
      <c r="Z303" s="80">
        <f t="shared" ca="1" si="199"/>
        <v>0</v>
      </c>
      <c r="AA303" s="80">
        <f t="shared" ca="1" si="212"/>
        <v>0</v>
      </c>
      <c r="AB303" s="81">
        <f t="shared" ca="1" si="200"/>
        <v>-1383.8574563729151</v>
      </c>
      <c r="AC303" s="79">
        <f t="shared" ca="1" si="201"/>
        <v>646571.36984584201</v>
      </c>
      <c r="AD303" s="35"/>
      <c r="AE303" s="55">
        <f t="shared" ca="1" si="222"/>
        <v>2.2646626432303307E-3</v>
      </c>
      <c r="AF303" s="78">
        <f t="shared" ca="1" si="223"/>
        <v>0.76519149329458713</v>
      </c>
      <c r="AG303" s="35"/>
      <c r="AH303" s="35"/>
      <c r="AR303" s="69">
        <f t="shared" si="213"/>
        <v>25</v>
      </c>
      <c r="AS303" s="70">
        <f t="shared" si="224"/>
        <v>300</v>
      </c>
      <c r="AT303" s="71">
        <f t="shared" ca="1" si="225"/>
        <v>6.9932477506238919E-2</v>
      </c>
      <c r="AU303" s="72">
        <f t="shared" ca="1" si="214"/>
        <v>9.059659612918658E-3</v>
      </c>
      <c r="AV303" s="73">
        <f t="shared" ca="1" si="215"/>
        <v>1.0090596596129187</v>
      </c>
      <c r="AW303" s="74">
        <f ca="1">PRODUCT(AV$4:AV303)</f>
        <v>13.968518563107905</v>
      </c>
      <c r="BO303" s="70">
        <f t="shared" si="226"/>
        <v>300</v>
      </c>
      <c r="BP303" s="171">
        <f t="shared" ca="1" si="227"/>
        <v>0.1143</v>
      </c>
      <c r="BQ303" s="172">
        <f t="shared" ca="1" si="216"/>
        <v>9.059659612918658E-3</v>
      </c>
      <c r="BR303" s="172">
        <f t="shared" ca="1" si="229"/>
        <v>7.1589552999635223E-2</v>
      </c>
    </row>
    <row r="304" spans="5:70">
      <c r="E304">
        <f t="shared" si="217"/>
        <v>301</v>
      </c>
      <c r="F304" s="64">
        <f t="shared" si="218"/>
        <v>65.000000000000625</v>
      </c>
      <c r="G304" s="55">
        <f t="shared" si="202"/>
        <v>2.2646626432303307E-3</v>
      </c>
      <c r="H304" s="78">
        <f t="shared" si="228"/>
        <v>0.76365908792422954</v>
      </c>
      <c r="I304" s="79">
        <f t="shared" ca="1" si="203"/>
        <v>645162.8781757697</v>
      </c>
      <c r="J304" s="79">
        <f t="shared" ca="1" si="204"/>
        <v>5844.9560711633812</v>
      </c>
      <c r="K304" s="80">
        <f t="shared" ca="1" si="205"/>
        <v>-15.27318175848459</v>
      </c>
      <c r="L304" s="80">
        <f t="shared" ca="1" si="206"/>
        <v>-268.81786590657072</v>
      </c>
      <c r="M304" s="80">
        <f t="shared" ca="1" si="207"/>
        <v>-4838.7215863182728</v>
      </c>
      <c r="N304" s="80">
        <f t="shared" ca="1" si="208"/>
        <v>0</v>
      </c>
      <c r="O304" s="81">
        <f t="shared" ca="1" si="195"/>
        <v>-1380.7234860879114</v>
      </c>
      <c r="P304" s="79">
        <f t="shared" ca="1" si="196"/>
        <v>644504.29812686204</v>
      </c>
      <c r="Q304" s="35"/>
      <c r="R304">
        <f t="shared" ca="1" si="209"/>
        <v>301</v>
      </c>
      <c r="S304" s="78">
        <f t="shared" ca="1" si="219"/>
        <v>65.000000000000625</v>
      </c>
      <c r="T304" s="55">
        <f t="shared" ca="1" si="210"/>
        <v>2.2646626432303307E-3</v>
      </c>
      <c r="U304" s="78">
        <f t="shared" ca="1" si="220"/>
        <v>0.76345859270480521</v>
      </c>
      <c r="V304" s="79">
        <f t="shared" ca="1" si="221"/>
        <v>645107.10381836991</v>
      </c>
      <c r="W304" s="79">
        <f t="shared" ca="1" si="197"/>
        <v>5844.4507744702096</v>
      </c>
      <c r="X304" s="80">
        <f t="shared" ca="1" si="198"/>
        <v>-15.269171854096104</v>
      </c>
      <c r="Y304" s="80">
        <f t="shared" ca="1" si="211"/>
        <v>-268.79462659098749</v>
      </c>
      <c r="Z304" s="80">
        <f t="shared" ca="1" si="199"/>
        <v>-4838.3032786377744</v>
      </c>
      <c r="AA304" s="80">
        <f t="shared" ca="1" si="212"/>
        <v>0</v>
      </c>
      <c r="AB304" s="81">
        <f t="shared" ca="1" si="200"/>
        <v>-1380.7234860879114</v>
      </c>
      <c r="AC304" s="79">
        <f t="shared" ca="1" si="201"/>
        <v>644448.4640296693</v>
      </c>
      <c r="AD304" s="35"/>
      <c r="AE304" s="55">
        <f t="shared" ca="1" si="222"/>
        <v>2.2646626432303307E-3</v>
      </c>
      <c r="AF304" s="78">
        <f t="shared" ca="1" si="223"/>
        <v>0.76345859270480521</v>
      </c>
      <c r="AG304" s="35"/>
      <c r="AH304" s="35"/>
      <c r="AR304" s="69">
        <f t="shared" si="213"/>
        <v>26</v>
      </c>
      <c r="AS304" s="70">
        <f t="shared" si="224"/>
        <v>301</v>
      </c>
      <c r="AT304" s="71">
        <f t="shared" ca="1" si="225"/>
        <v>6.9298913064144305E-2</v>
      </c>
      <c r="AU304" s="72">
        <f t="shared" ca="1" si="214"/>
        <v>9.059659612918658E-3</v>
      </c>
      <c r="AV304" s="73">
        <f t="shared" ca="1" si="215"/>
        <v>1.0090596596129187</v>
      </c>
      <c r="AW304" s="74">
        <f ca="1">PRODUCT(AV$4:AV304)</f>
        <v>14.095068586586398</v>
      </c>
      <c r="BO304" s="70">
        <f t="shared" si="226"/>
        <v>301</v>
      </c>
      <c r="BP304" s="171">
        <f t="shared" ca="1" si="227"/>
        <v>0.1143</v>
      </c>
      <c r="BQ304" s="172">
        <f t="shared" ca="1" si="216"/>
        <v>9.059659612918658E-3</v>
      </c>
      <c r="BR304" s="172">
        <f t="shared" ca="1" si="229"/>
        <v>7.0946799148721693E-2</v>
      </c>
    </row>
    <row r="305" spans="5:70">
      <c r="E305">
        <f t="shared" si="217"/>
        <v>302</v>
      </c>
      <c r="F305" s="64">
        <f t="shared" si="218"/>
        <v>65.083333333333954</v>
      </c>
      <c r="G305" s="55">
        <f t="shared" si="202"/>
        <v>2.2646626432303307E-3</v>
      </c>
      <c r="H305" s="78">
        <f t="shared" si="228"/>
        <v>0.76192965771564414</v>
      </c>
      <c r="I305" s="79">
        <f t="shared" ca="1" si="203"/>
        <v>643044.71331949276</v>
      </c>
      <c r="J305" s="79">
        <f t="shared" ca="1" si="204"/>
        <v>5825.7662185614654</v>
      </c>
      <c r="K305" s="80">
        <f t="shared" ca="1" si="205"/>
        <v>-15.238593154312882</v>
      </c>
      <c r="L305" s="80">
        <f t="shared" ca="1" si="206"/>
        <v>-267.93529721645535</v>
      </c>
      <c r="M305" s="80">
        <f t="shared" ca="1" si="207"/>
        <v>0</v>
      </c>
      <c r="N305" s="80">
        <f t="shared" ca="1" si="208"/>
        <v>0</v>
      </c>
      <c r="O305" s="81">
        <f t="shared" ca="1" si="195"/>
        <v>-1377.5966131883372</v>
      </c>
      <c r="P305" s="79">
        <f t="shared" ca="1" si="196"/>
        <v>647209.70903449506</v>
      </c>
      <c r="Q305" s="35"/>
      <c r="R305">
        <f t="shared" ca="1" si="209"/>
        <v>302</v>
      </c>
      <c r="S305" s="78">
        <f t="shared" ca="1" si="219"/>
        <v>65.083333333333954</v>
      </c>
      <c r="T305" s="55">
        <f t="shared" ca="1" si="210"/>
        <v>2.2646626432303307E-3</v>
      </c>
      <c r="U305" s="78">
        <f t="shared" ca="1" si="220"/>
        <v>0.7617296165502534</v>
      </c>
      <c r="V305" s="79">
        <f t="shared" ca="1" si="221"/>
        <v>642989.00566769415</v>
      </c>
      <c r="W305" s="79">
        <f t="shared" ca="1" si="197"/>
        <v>5825.2615261983346</v>
      </c>
      <c r="X305" s="80">
        <f t="shared" ca="1" si="198"/>
        <v>-15.234592331005068</v>
      </c>
      <c r="Y305" s="80">
        <f t="shared" ca="1" si="211"/>
        <v>-267.91208569487259</v>
      </c>
      <c r="Z305" s="80">
        <f t="shared" ca="1" si="199"/>
        <v>0</v>
      </c>
      <c r="AA305" s="80">
        <f t="shared" ca="1" si="212"/>
        <v>0</v>
      </c>
      <c r="AB305" s="81">
        <f t="shared" ca="1" si="200"/>
        <v>-1377.5966131883372</v>
      </c>
      <c r="AC305" s="79">
        <f t="shared" ca="1" si="201"/>
        <v>647153.52390267828</v>
      </c>
      <c r="AD305" s="35"/>
      <c r="AE305" s="55">
        <f t="shared" ca="1" si="222"/>
        <v>2.2646626432303307E-3</v>
      </c>
      <c r="AF305" s="78">
        <f t="shared" ca="1" si="223"/>
        <v>0.7617296165502534</v>
      </c>
      <c r="AG305" s="35"/>
      <c r="AH305" s="35"/>
      <c r="AR305" s="69">
        <f t="shared" si="213"/>
        <v>26</v>
      </c>
      <c r="AS305" s="70">
        <f t="shared" si="224"/>
        <v>302</v>
      </c>
      <c r="AT305" s="71">
        <f t="shared" ca="1" si="225"/>
        <v>6.8671088500237912E-2</v>
      </c>
      <c r="AU305" s="72">
        <f t="shared" ca="1" si="214"/>
        <v>9.059659612918658E-3</v>
      </c>
      <c r="AV305" s="73">
        <f t="shared" ca="1" si="215"/>
        <v>1.0090596596129187</v>
      </c>
      <c r="AW305" s="74">
        <f ca="1">PRODUCT(AV$4:AV305)</f>
        <v>14.222765110201614</v>
      </c>
      <c r="BO305" s="70">
        <f t="shared" si="226"/>
        <v>302</v>
      </c>
      <c r="BP305" s="171">
        <f t="shared" ca="1" si="227"/>
        <v>0.1143</v>
      </c>
      <c r="BQ305" s="172">
        <f t="shared" ca="1" si="216"/>
        <v>9.059659612918658E-3</v>
      </c>
      <c r="BR305" s="172">
        <f t="shared" ca="1" si="229"/>
        <v>7.0309816146983131E-2</v>
      </c>
    </row>
    <row r="306" spans="5:70">
      <c r="E306">
        <f t="shared" si="217"/>
        <v>303</v>
      </c>
      <c r="F306" s="64">
        <f t="shared" si="218"/>
        <v>65.166666666667282</v>
      </c>
      <c r="G306" s="55">
        <f t="shared" si="202"/>
        <v>2.2646626432303307E-3</v>
      </c>
      <c r="H306" s="78">
        <f t="shared" si="228"/>
        <v>0.76020414408304626</v>
      </c>
      <c r="I306" s="79">
        <f t="shared" ca="1" si="203"/>
        <v>645743.99738410872</v>
      </c>
      <c r="J306" s="79">
        <f t="shared" ca="1" si="204"/>
        <v>5850.220813385461</v>
      </c>
      <c r="K306" s="80">
        <f t="shared" ca="1" si="205"/>
        <v>-15.204082881660925</v>
      </c>
      <c r="L306" s="80">
        <f t="shared" ca="1" si="206"/>
        <v>-269.05999891004529</v>
      </c>
      <c r="M306" s="80">
        <f t="shared" ca="1" si="207"/>
        <v>0</v>
      </c>
      <c r="N306" s="80">
        <f t="shared" ca="1" si="208"/>
        <v>0</v>
      </c>
      <c r="O306" s="81">
        <f t="shared" ca="1" si="195"/>
        <v>-1374.4768216010089</v>
      </c>
      <c r="P306" s="79">
        <f t="shared" ca="1" si="196"/>
        <v>649935.47729410138</v>
      </c>
      <c r="Q306" s="35"/>
      <c r="R306">
        <f t="shared" ca="1" si="209"/>
        <v>303</v>
      </c>
      <c r="S306" s="78">
        <f t="shared" ca="1" si="219"/>
        <v>65.166666666667282</v>
      </c>
      <c r="T306" s="55">
        <f t="shared" ca="1" si="210"/>
        <v>2.2646626432303307E-3</v>
      </c>
      <c r="U306" s="78">
        <f t="shared" ca="1" si="220"/>
        <v>0.76000455594340988</v>
      </c>
      <c r="V306" s="79">
        <f t="shared" ca="1" si="221"/>
        <v>645687.93949266104</v>
      </c>
      <c r="W306" s="79">
        <f t="shared" ca="1" si="197"/>
        <v>5849.7129479703271</v>
      </c>
      <c r="X306" s="80">
        <f t="shared" ca="1" si="198"/>
        <v>-15.200091118868198</v>
      </c>
      <c r="Y306" s="80">
        <f t="shared" ca="1" si="211"/>
        <v>-269.03664145527546</v>
      </c>
      <c r="Z306" s="80">
        <f t="shared" ca="1" si="199"/>
        <v>0</v>
      </c>
      <c r="AA306" s="80">
        <f t="shared" ca="1" si="212"/>
        <v>0</v>
      </c>
      <c r="AB306" s="81">
        <f t="shared" ca="1" si="200"/>
        <v>-1374.4768216010089</v>
      </c>
      <c r="AC306" s="79">
        <f t="shared" ca="1" si="201"/>
        <v>649878.93888645619</v>
      </c>
      <c r="AD306" s="35"/>
      <c r="AE306" s="55">
        <f t="shared" ca="1" si="222"/>
        <v>2.2646626432303307E-3</v>
      </c>
      <c r="AF306" s="78">
        <f t="shared" ca="1" si="223"/>
        <v>0.76000455594340988</v>
      </c>
      <c r="AG306" s="35"/>
      <c r="AH306" s="35"/>
      <c r="AR306" s="69">
        <f t="shared" si="213"/>
        <v>26</v>
      </c>
      <c r="AS306" s="70">
        <f t="shared" si="224"/>
        <v>303</v>
      </c>
      <c r="AT306" s="71">
        <f t="shared" ca="1" si="225"/>
        <v>6.8048951813177147E-2</v>
      </c>
      <c r="AU306" s="72">
        <f t="shared" ca="1" si="214"/>
        <v>9.059659612918658E-3</v>
      </c>
      <c r="AV306" s="73">
        <f t="shared" ca="1" si="215"/>
        <v>1.0090596596129187</v>
      </c>
      <c r="AW306" s="74">
        <f ca="1">PRODUCT(AV$4:AV306)</f>
        <v>14.351618520854537</v>
      </c>
      <c r="BO306" s="70">
        <f t="shared" si="226"/>
        <v>303</v>
      </c>
      <c r="BP306" s="171">
        <f t="shared" ca="1" si="227"/>
        <v>0.1143</v>
      </c>
      <c r="BQ306" s="172">
        <f t="shared" ca="1" si="216"/>
        <v>9.059659612918658E-3</v>
      </c>
      <c r="BR306" s="172">
        <f t="shared" ca="1" si="229"/>
        <v>6.9678552181894185E-2</v>
      </c>
    </row>
    <row r="307" spans="5:70">
      <c r="E307">
        <f t="shared" si="217"/>
        <v>304</v>
      </c>
      <c r="F307" s="64">
        <f t="shared" si="218"/>
        <v>65.250000000000611</v>
      </c>
      <c r="G307" s="55">
        <f t="shared" si="202"/>
        <v>2.2646626432303307E-3</v>
      </c>
      <c r="H307" s="78">
        <f t="shared" si="228"/>
        <v>0.75848253815671252</v>
      </c>
      <c r="I307" s="79">
        <f t="shared" ca="1" si="203"/>
        <v>648463.59269816335</v>
      </c>
      <c r="J307" s="79">
        <f t="shared" ca="1" si="204"/>
        <v>5874.859421215685</v>
      </c>
      <c r="K307" s="80">
        <f t="shared" ca="1" si="205"/>
        <v>-15.16965076313425</v>
      </c>
      <c r="L307" s="80">
        <f t="shared" ca="1" si="206"/>
        <v>-270.19316362423473</v>
      </c>
      <c r="M307" s="80">
        <f t="shared" ca="1" si="207"/>
        <v>0</v>
      </c>
      <c r="N307" s="80">
        <f t="shared" ca="1" si="208"/>
        <v>0</v>
      </c>
      <c r="O307" s="81">
        <f t="shared" ca="1" si="195"/>
        <v>-1371.3640952891431</v>
      </c>
      <c r="P307" s="79">
        <f t="shared" ca="1" si="196"/>
        <v>652681.7252097025</v>
      </c>
      <c r="Q307" s="35"/>
      <c r="R307">
        <f t="shared" ca="1" si="209"/>
        <v>304</v>
      </c>
      <c r="S307" s="78">
        <f t="shared" ca="1" si="219"/>
        <v>65.250000000000611</v>
      </c>
      <c r="T307" s="55">
        <f t="shared" ca="1" si="210"/>
        <v>2.2646626432303307E-3</v>
      </c>
      <c r="U307" s="78">
        <f t="shared" ca="1" si="220"/>
        <v>0.75828340201687994</v>
      </c>
      <c r="V307" s="79">
        <f t="shared" ca="1" si="221"/>
        <v>648407.18233093782</v>
      </c>
      <c r="W307" s="79">
        <f t="shared" ca="1" si="197"/>
        <v>5874.3483624899818</v>
      </c>
      <c r="X307" s="80">
        <f t="shared" ca="1" si="198"/>
        <v>-15.165668040337598</v>
      </c>
      <c r="Y307" s="80">
        <f t="shared" ca="1" si="211"/>
        <v>-270.16965930455746</v>
      </c>
      <c r="Z307" s="80">
        <f t="shared" ca="1" si="199"/>
        <v>0</v>
      </c>
      <c r="AA307" s="80">
        <f t="shared" ca="1" si="212"/>
        <v>0</v>
      </c>
      <c r="AB307" s="81">
        <f t="shared" ca="1" si="200"/>
        <v>-1371.3640952891431</v>
      </c>
      <c r="AC307" s="79">
        <f t="shared" ca="1" si="201"/>
        <v>652624.8312707938</v>
      </c>
      <c r="AD307" s="35"/>
      <c r="AE307" s="55">
        <f t="shared" ca="1" si="222"/>
        <v>2.2646626432303307E-3</v>
      </c>
      <c r="AF307" s="78">
        <f t="shared" ca="1" si="223"/>
        <v>0.75828340201687994</v>
      </c>
      <c r="AG307" s="35"/>
      <c r="AH307" s="35"/>
      <c r="AR307" s="69">
        <f t="shared" si="213"/>
        <v>26</v>
      </c>
      <c r="AS307" s="70">
        <f t="shared" si="224"/>
        <v>304</v>
      </c>
      <c r="AT307" s="71">
        <f t="shared" ca="1" si="225"/>
        <v>6.7432451472733856E-2</v>
      </c>
      <c r="AU307" s="72">
        <f t="shared" ca="1" si="214"/>
        <v>9.059659612918658E-3</v>
      </c>
      <c r="AV307" s="73">
        <f t="shared" ca="1" si="215"/>
        <v>1.0090596596129187</v>
      </c>
      <c r="AW307" s="74">
        <f ca="1">PRODUCT(AV$4:AV307)</f>
        <v>14.481639299547938</v>
      </c>
      <c r="BO307" s="70">
        <f t="shared" si="226"/>
        <v>304</v>
      </c>
      <c r="BP307" s="171">
        <f t="shared" ca="1" si="227"/>
        <v>0.1143</v>
      </c>
      <c r="BQ307" s="172">
        <f t="shared" ca="1" si="216"/>
        <v>9.059659612918658E-3</v>
      </c>
      <c r="BR307" s="172">
        <f t="shared" ca="1" si="229"/>
        <v>6.9052955906118874E-2</v>
      </c>
    </row>
    <row r="308" spans="5:70">
      <c r="E308">
        <f t="shared" si="217"/>
        <v>305</v>
      </c>
      <c r="F308" s="64">
        <f t="shared" si="218"/>
        <v>65.33333333333394</v>
      </c>
      <c r="G308" s="55">
        <f t="shared" si="202"/>
        <v>2.2646626432303307E-3</v>
      </c>
      <c r="H308" s="78">
        <f t="shared" si="228"/>
        <v>0.75676483108700654</v>
      </c>
      <c r="I308" s="79">
        <f t="shared" ca="1" si="203"/>
        <v>651203.62128870096</v>
      </c>
      <c r="J308" s="79">
        <f t="shared" ca="1" si="204"/>
        <v>5899.6831475756208</v>
      </c>
      <c r="K308" s="80">
        <f t="shared" ca="1" si="205"/>
        <v>-15.135296621740132</v>
      </c>
      <c r="L308" s="80">
        <f t="shared" ca="1" si="206"/>
        <v>-271.33484220362544</v>
      </c>
      <c r="M308" s="80">
        <f t="shared" ca="1" si="207"/>
        <v>0</v>
      </c>
      <c r="N308" s="80">
        <f t="shared" ca="1" si="208"/>
        <v>0</v>
      </c>
      <c r="O308" s="81">
        <f t="shared" ca="1" si="195"/>
        <v>-1368.2584182522744</v>
      </c>
      <c r="P308" s="79">
        <f t="shared" ca="1" si="196"/>
        <v>655448.57587919896</v>
      </c>
      <c r="Q308" s="35"/>
      <c r="R308">
        <f t="shared" ca="1" si="209"/>
        <v>305</v>
      </c>
      <c r="S308" s="78">
        <f t="shared" ca="1" si="219"/>
        <v>65.33333333333394</v>
      </c>
      <c r="T308" s="55">
        <f t="shared" ca="1" si="210"/>
        <v>2.2646626432303307E-3</v>
      </c>
      <c r="U308" s="78">
        <f t="shared" ca="1" si="220"/>
        <v>0.7565661459233507</v>
      </c>
      <c r="V308" s="79">
        <f t="shared" ca="1" si="221"/>
        <v>651146.85619537032</v>
      </c>
      <c r="W308" s="79">
        <f t="shared" ca="1" si="197"/>
        <v>5899.1688751521497</v>
      </c>
      <c r="X308" s="80">
        <f t="shared" ca="1" si="198"/>
        <v>-15.131322918467013</v>
      </c>
      <c r="Y308" s="80">
        <f t="shared" ca="1" si="211"/>
        <v>-271.31119008140433</v>
      </c>
      <c r="Z308" s="80">
        <f t="shared" ca="1" si="199"/>
        <v>0</v>
      </c>
      <c r="AA308" s="80">
        <f t="shared" ca="1" si="212"/>
        <v>0</v>
      </c>
      <c r="AB308" s="81">
        <f t="shared" ca="1" si="200"/>
        <v>-1368.2584182522744</v>
      </c>
      <c r="AC308" s="79">
        <f t="shared" ca="1" si="201"/>
        <v>655391.32413927035</v>
      </c>
      <c r="AD308" s="35"/>
      <c r="AE308" s="55">
        <f t="shared" ca="1" si="222"/>
        <v>2.2646626432303307E-3</v>
      </c>
      <c r="AF308" s="78">
        <f t="shared" ca="1" si="223"/>
        <v>0.7565661459233507</v>
      </c>
      <c r="AG308" s="35"/>
      <c r="AH308" s="35"/>
      <c r="AR308" s="69">
        <f t="shared" si="213"/>
        <v>26</v>
      </c>
      <c r="AS308" s="70">
        <f t="shared" si="224"/>
        <v>305</v>
      </c>
      <c r="AT308" s="71">
        <f t="shared" ca="1" si="225"/>
        <v>6.6821536415526225E-2</v>
      </c>
      <c r="AU308" s="72">
        <f t="shared" ca="1" si="214"/>
        <v>9.059659612918658E-3</v>
      </c>
      <c r="AV308" s="73">
        <f t="shared" ca="1" si="215"/>
        <v>1.0090596596129187</v>
      </c>
      <c r="AW308" s="74">
        <f ca="1">PRODUCT(AV$4:AV308)</f>
        <v>14.612838022238908</v>
      </c>
      <c r="BO308" s="70">
        <f t="shared" si="226"/>
        <v>305</v>
      </c>
      <c r="BP308" s="171">
        <f t="shared" ca="1" si="227"/>
        <v>0.1143</v>
      </c>
      <c r="BQ308" s="172">
        <f t="shared" ca="1" si="216"/>
        <v>9.059659612918658E-3</v>
      </c>
      <c r="BR308" s="172">
        <f t="shared" ca="1" si="229"/>
        <v>6.8432976433333986E-2</v>
      </c>
    </row>
    <row r="309" spans="5:70">
      <c r="E309">
        <f t="shared" si="217"/>
        <v>306</v>
      </c>
      <c r="F309" s="64">
        <f t="shared" si="218"/>
        <v>65.416666666667268</v>
      </c>
      <c r="G309" s="55">
        <f t="shared" si="202"/>
        <v>2.2646626432303307E-3</v>
      </c>
      <c r="H309" s="78">
        <f t="shared" si="228"/>
        <v>0.75505101404433328</v>
      </c>
      <c r="I309" s="79">
        <f t="shared" ca="1" si="203"/>
        <v>653964.20597484685</v>
      </c>
      <c r="J309" s="79">
        <f t="shared" ca="1" si="204"/>
        <v>5924.6931051647389</v>
      </c>
      <c r="K309" s="80">
        <f t="shared" ca="1" si="205"/>
        <v>-15.101020280886665</v>
      </c>
      <c r="L309" s="80">
        <f t="shared" ca="1" si="206"/>
        <v>-272.48508582285285</v>
      </c>
      <c r="M309" s="80">
        <f t="shared" ca="1" si="207"/>
        <v>0</v>
      </c>
      <c r="N309" s="80">
        <f t="shared" ca="1" si="208"/>
        <v>0</v>
      </c>
      <c r="O309" s="81">
        <f t="shared" ca="1" si="195"/>
        <v>-1365.1597745261731</v>
      </c>
      <c r="P309" s="79">
        <f t="shared" ca="1" si="196"/>
        <v>658236.15319938166</v>
      </c>
      <c r="Q309" s="35"/>
      <c r="R309">
        <f t="shared" ca="1" si="209"/>
        <v>306</v>
      </c>
      <c r="S309" s="78">
        <f t="shared" ca="1" si="219"/>
        <v>65.416666666667268</v>
      </c>
      <c r="T309" s="55">
        <f t="shared" ca="1" si="210"/>
        <v>2.2646626432303307E-3</v>
      </c>
      <c r="U309" s="78">
        <f t="shared" ca="1" si="220"/>
        <v>0.75485277883554536</v>
      </c>
      <c r="V309" s="79">
        <f t="shared" ca="1" si="221"/>
        <v>653907.08389079489</v>
      </c>
      <c r="W309" s="79">
        <f t="shared" ca="1" si="197"/>
        <v>5924.1755985268474</v>
      </c>
      <c r="X309" s="80">
        <f t="shared" ca="1" si="198"/>
        <v>-15.097055576710908</v>
      </c>
      <c r="Y309" s="80">
        <f t="shared" ca="1" si="211"/>
        <v>-272.4612849544979</v>
      </c>
      <c r="Z309" s="80">
        <f t="shared" ca="1" si="199"/>
        <v>0</v>
      </c>
      <c r="AA309" s="80">
        <f t="shared" ca="1" si="212"/>
        <v>0</v>
      </c>
      <c r="AB309" s="81">
        <f t="shared" ca="1" si="200"/>
        <v>-1365.1597745261731</v>
      </c>
      <c r="AC309" s="79">
        <f t="shared" ca="1" si="201"/>
        <v>658178.5413742644</v>
      </c>
      <c r="AD309" s="35"/>
      <c r="AE309" s="55">
        <f t="shared" ca="1" si="222"/>
        <v>2.2646626432303307E-3</v>
      </c>
      <c r="AF309" s="78">
        <f t="shared" ca="1" si="223"/>
        <v>0.75485277883554536</v>
      </c>
      <c r="AG309" s="35"/>
      <c r="AH309" s="35"/>
      <c r="AR309" s="69">
        <f t="shared" si="213"/>
        <v>26</v>
      </c>
      <c r="AS309" s="70">
        <f t="shared" si="224"/>
        <v>306</v>
      </c>
      <c r="AT309" s="71">
        <f t="shared" ca="1" si="225"/>
        <v>6.6216156040789315E-2</v>
      </c>
      <c r="AU309" s="72">
        <f t="shared" ca="1" si="214"/>
        <v>9.059659612918658E-3</v>
      </c>
      <c r="AV309" s="73">
        <f t="shared" ca="1" si="215"/>
        <v>1.0090596596129187</v>
      </c>
      <c r="AW309" s="74">
        <f ca="1">PRODUCT(AV$4:AV309)</f>
        <v>14.745225360699107</v>
      </c>
      <c r="BO309" s="70">
        <f t="shared" si="226"/>
        <v>306</v>
      </c>
      <c r="BP309" s="171">
        <f t="shared" ca="1" si="227"/>
        <v>0.1143</v>
      </c>
      <c r="BQ309" s="172">
        <f t="shared" ca="1" si="216"/>
        <v>9.059659612918658E-3</v>
      </c>
      <c r="BR309" s="172">
        <f t="shared" ca="1" si="229"/>
        <v>6.7818563334089962E-2</v>
      </c>
    </row>
    <row r="310" spans="5:70">
      <c r="E310">
        <f t="shared" si="217"/>
        <v>307</v>
      </c>
      <c r="F310" s="64">
        <f t="shared" si="218"/>
        <v>65.500000000000597</v>
      </c>
      <c r="G310" s="55">
        <f t="shared" si="202"/>
        <v>2.4857885984658212E-3</v>
      </c>
      <c r="H310" s="78">
        <f t="shared" si="228"/>
        <v>0.7531741168423618</v>
      </c>
      <c r="I310" s="79">
        <f t="shared" ca="1" si="203"/>
        <v>656599.91727466066</v>
      </c>
      <c r="J310" s="79">
        <f t="shared" ca="1" si="204"/>
        <v>5948.5717523789754</v>
      </c>
      <c r="K310" s="80">
        <f t="shared" ca="1" si="205"/>
        <v>-15.063482336847237</v>
      </c>
      <c r="L310" s="80">
        <f t="shared" ca="1" si="206"/>
        <v>-273.58329886444199</v>
      </c>
      <c r="M310" s="80">
        <f t="shared" ca="1" si="207"/>
        <v>0</v>
      </c>
      <c r="N310" s="80">
        <f t="shared" ca="1" si="208"/>
        <v>0</v>
      </c>
      <c r="O310" s="81">
        <f t="shared" ca="1" si="195"/>
        <v>-1361.7662759235718</v>
      </c>
      <c r="P310" s="79">
        <f t="shared" ca="1" si="196"/>
        <v>660898.07596991479</v>
      </c>
      <c r="Q310" s="35"/>
      <c r="R310">
        <f t="shared" ca="1" si="209"/>
        <v>307</v>
      </c>
      <c r="S310" s="78">
        <f t="shared" ca="1" si="219"/>
        <v>65.500000000000597</v>
      </c>
      <c r="T310" s="55">
        <f t="shared" ca="1" si="210"/>
        <v>2.4857885984658212E-3</v>
      </c>
      <c r="U310" s="78">
        <f t="shared" ca="1" si="220"/>
        <v>0.75297637440439569</v>
      </c>
      <c r="V310" s="79">
        <f t="shared" ca="1" si="221"/>
        <v>656542.44866036135</v>
      </c>
      <c r="W310" s="79">
        <f t="shared" ca="1" si="197"/>
        <v>5948.0511062949972</v>
      </c>
      <c r="X310" s="80">
        <f t="shared" ca="1" si="198"/>
        <v>-15.059527488087914</v>
      </c>
      <c r="Y310" s="80">
        <f t="shared" ca="1" si="211"/>
        <v>-273.55935360848389</v>
      </c>
      <c r="Z310" s="80">
        <f t="shared" ca="1" si="199"/>
        <v>0</v>
      </c>
      <c r="AA310" s="80">
        <f t="shared" ca="1" si="212"/>
        <v>0</v>
      </c>
      <c r="AB310" s="81">
        <f t="shared" ca="1" si="200"/>
        <v>-1361.7662759235718</v>
      </c>
      <c r="AC310" s="79">
        <f t="shared" ca="1" si="201"/>
        <v>660840.11460963613</v>
      </c>
      <c r="AD310" s="35"/>
      <c r="AE310" s="55">
        <f t="shared" ca="1" si="222"/>
        <v>2.4857885984658212E-3</v>
      </c>
      <c r="AF310" s="78">
        <f t="shared" ca="1" si="223"/>
        <v>0.75297637440439569</v>
      </c>
      <c r="AG310" s="35"/>
      <c r="AH310" s="35"/>
      <c r="AR310" s="69">
        <f t="shared" si="213"/>
        <v>26</v>
      </c>
      <c r="AS310" s="70">
        <f t="shared" si="224"/>
        <v>307</v>
      </c>
      <c r="AT310" s="71">
        <f t="shared" ca="1" si="225"/>
        <v>6.5616260206183857E-2</v>
      </c>
      <c r="AU310" s="72">
        <f t="shared" ca="1" si="214"/>
        <v>9.059659612918658E-3</v>
      </c>
      <c r="AV310" s="73">
        <f t="shared" ca="1" si="215"/>
        <v>1.0090596596129187</v>
      </c>
      <c r="AW310" s="74">
        <f ca="1">PRODUCT(AV$4:AV310)</f>
        <v>14.878812083382817</v>
      </c>
      <c r="BO310" s="70">
        <f t="shared" si="226"/>
        <v>307</v>
      </c>
      <c r="BP310" s="171">
        <f t="shared" ca="1" si="227"/>
        <v>0.1143</v>
      </c>
      <c r="BQ310" s="172">
        <f t="shared" ca="1" si="216"/>
        <v>9.059659612918658E-3</v>
      </c>
      <c r="BR310" s="172">
        <f t="shared" ca="1" si="229"/>
        <v>6.7209666631708936E-2</v>
      </c>
    </row>
    <row r="311" spans="5:70">
      <c r="E311">
        <f t="shared" si="217"/>
        <v>308</v>
      </c>
      <c r="F311" s="64">
        <f t="shared" si="218"/>
        <v>65.583333333333925</v>
      </c>
      <c r="G311" s="55">
        <f t="shared" si="202"/>
        <v>2.4857885984658212E-3</v>
      </c>
      <c r="H311" s="78">
        <f t="shared" si="228"/>
        <v>0.75130188521005548</v>
      </c>
      <c r="I311" s="79">
        <f t="shared" ca="1" si="203"/>
        <v>659255.22306792077</v>
      </c>
      <c r="J311" s="79">
        <f t="shared" ca="1" si="204"/>
        <v>5972.6279190341229</v>
      </c>
      <c r="K311" s="80">
        <f t="shared" ca="1" si="205"/>
        <v>-15.026037704201109</v>
      </c>
      <c r="L311" s="80">
        <f t="shared" ca="1" si="206"/>
        <v>-274.68967627830034</v>
      </c>
      <c r="M311" s="80">
        <f t="shared" ca="1" si="207"/>
        <v>0</v>
      </c>
      <c r="N311" s="80">
        <f t="shared" ca="1" si="208"/>
        <v>0</v>
      </c>
      <c r="O311" s="81">
        <f t="shared" ca="1" si="195"/>
        <v>-1358.3812128411057</v>
      </c>
      <c r="P311" s="79">
        <f t="shared" ca="1" si="196"/>
        <v>663579.75406013126</v>
      </c>
      <c r="Q311" s="35"/>
      <c r="R311">
        <f t="shared" ca="1" si="209"/>
        <v>308</v>
      </c>
      <c r="S311" s="78">
        <f t="shared" ca="1" si="219"/>
        <v>65.583333333333925</v>
      </c>
      <c r="T311" s="55">
        <f t="shared" ca="1" si="210"/>
        <v>2.4857885984658212E-3</v>
      </c>
      <c r="U311" s="78">
        <f t="shared" ca="1" si="220"/>
        <v>0.75110463431798713</v>
      </c>
      <c r="V311" s="79">
        <f t="shared" ca="1" si="221"/>
        <v>659197.4057873307</v>
      </c>
      <c r="W311" s="79">
        <f t="shared" ca="1" si="197"/>
        <v>5972.1041141522319</v>
      </c>
      <c r="X311" s="80">
        <f t="shared" ca="1" si="198"/>
        <v>-15.022092686359743</v>
      </c>
      <c r="Y311" s="80">
        <f t="shared" ca="1" si="211"/>
        <v>-274.66558574472117</v>
      </c>
      <c r="Z311" s="80">
        <f t="shared" ca="1" si="199"/>
        <v>0</v>
      </c>
      <c r="AA311" s="80">
        <f t="shared" ca="1" si="212"/>
        <v>0</v>
      </c>
      <c r="AB311" s="81">
        <f t="shared" ca="1" si="200"/>
        <v>-1358.3812128411057</v>
      </c>
      <c r="AC311" s="79">
        <f t="shared" ca="1" si="201"/>
        <v>663521.44101021066</v>
      </c>
      <c r="AD311" s="35"/>
      <c r="AE311" s="55">
        <f t="shared" ca="1" si="222"/>
        <v>2.4857885984658212E-3</v>
      </c>
      <c r="AF311" s="78">
        <f t="shared" ca="1" si="223"/>
        <v>0.75110463431798713</v>
      </c>
      <c r="AG311" s="35"/>
      <c r="AH311" s="35"/>
      <c r="AR311" s="69">
        <f t="shared" si="213"/>
        <v>26</v>
      </c>
      <c r="AS311" s="70">
        <f t="shared" si="224"/>
        <v>308</v>
      </c>
      <c r="AT311" s="71">
        <f t="shared" ca="1" si="225"/>
        <v>6.5021799223643137E-2</v>
      </c>
      <c r="AU311" s="72">
        <f t="shared" ca="1" si="214"/>
        <v>9.059659612918658E-3</v>
      </c>
      <c r="AV311" s="73">
        <f t="shared" ca="1" si="215"/>
        <v>1.0090596596129187</v>
      </c>
      <c r="AW311" s="74">
        <f ca="1">PRODUCT(AV$4:AV311)</f>
        <v>15.013609056302846</v>
      </c>
      <c r="BO311" s="70">
        <f t="shared" si="226"/>
        <v>308</v>
      </c>
      <c r="BP311" s="171">
        <f t="shared" ca="1" si="227"/>
        <v>0.1143</v>
      </c>
      <c r="BQ311" s="172">
        <f t="shared" ca="1" si="216"/>
        <v>9.059659612918658E-3</v>
      </c>
      <c r="BR311" s="172">
        <f t="shared" ca="1" si="229"/>
        <v>6.6606236798219615E-2</v>
      </c>
    </row>
    <row r="312" spans="5:70">
      <c r="E312">
        <f t="shared" si="217"/>
        <v>309</v>
      </c>
      <c r="F312" s="64">
        <f t="shared" si="218"/>
        <v>65.666666666667254</v>
      </c>
      <c r="G312" s="55">
        <f t="shared" si="202"/>
        <v>2.4857885984658212E-3</v>
      </c>
      <c r="H312" s="78">
        <f t="shared" si="228"/>
        <v>0.74943430754979445</v>
      </c>
      <c r="I312" s="79">
        <f t="shared" ca="1" si="203"/>
        <v>661930.23507331579</v>
      </c>
      <c r="J312" s="79">
        <f t="shared" ca="1" si="204"/>
        <v>5996.8626172634722</v>
      </c>
      <c r="K312" s="80">
        <f t="shared" ca="1" si="205"/>
        <v>-14.988686150995889</v>
      </c>
      <c r="L312" s="80">
        <f t="shared" ca="1" si="206"/>
        <v>-275.80426461388157</v>
      </c>
      <c r="M312" s="80">
        <f t="shared" ca="1" si="207"/>
        <v>0</v>
      </c>
      <c r="N312" s="80">
        <f t="shared" ca="1" si="208"/>
        <v>0</v>
      </c>
      <c r="O312" s="81">
        <f t="shared" ca="1" si="195"/>
        <v>-1355.0045643098551</v>
      </c>
      <c r="P312" s="79">
        <f t="shared" ca="1" si="196"/>
        <v>666281.30017550453</v>
      </c>
      <c r="Q312" s="35"/>
      <c r="R312">
        <f t="shared" ca="1" si="209"/>
        <v>309</v>
      </c>
      <c r="S312" s="78">
        <f t="shared" ca="1" si="219"/>
        <v>65.666666666667254</v>
      </c>
      <c r="T312" s="55">
        <f t="shared" ca="1" si="210"/>
        <v>2.4857885984658212E-3</v>
      </c>
      <c r="U312" s="78">
        <f t="shared" ca="1" si="220"/>
        <v>0.74923754698174461</v>
      </c>
      <c r="V312" s="79">
        <f t="shared" ca="1" si="221"/>
        <v>661872.06697730988</v>
      </c>
      <c r="W312" s="79">
        <f t="shared" ca="1" si="197"/>
        <v>5996.3356341133276</v>
      </c>
      <c r="X312" s="80">
        <f t="shared" ca="1" si="198"/>
        <v>-14.984750939634893</v>
      </c>
      <c r="Y312" s="80">
        <f t="shared" ca="1" si="211"/>
        <v>-275.78002790721246</v>
      </c>
      <c r="Z312" s="80">
        <f t="shared" ca="1" si="199"/>
        <v>0</v>
      </c>
      <c r="AA312" s="80">
        <f t="shared" ca="1" si="212"/>
        <v>0</v>
      </c>
      <c r="AB312" s="81">
        <f t="shared" ca="1" si="200"/>
        <v>-1355.0045643098551</v>
      </c>
      <c r="AC312" s="79">
        <f t="shared" ca="1" si="201"/>
        <v>666222.63326826645</v>
      </c>
      <c r="AD312" s="35"/>
      <c r="AE312" s="55">
        <f t="shared" ca="1" si="222"/>
        <v>2.4857885984658212E-3</v>
      </c>
      <c r="AF312" s="78">
        <f t="shared" ca="1" si="223"/>
        <v>0.74923754698174461</v>
      </c>
      <c r="AG312" s="35"/>
      <c r="AH312" s="35"/>
      <c r="AR312" s="69">
        <f t="shared" si="213"/>
        <v>26</v>
      </c>
      <c r="AS312" s="70">
        <f t="shared" si="224"/>
        <v>309</v>
      </c>
      <c r="AT312" s="71">
        <f t="shared" ca="1" si="225"/>
        <v>6.443272385525739E-2</v>
      </c>
      <c r="AU312" s="72">
        <f t="shared" ca="1" si="214"/>
        <v>9.059659612918658E-3</v>
      </c>
      <c r="AV312" s="73">
        <f t="shared" ca="1" si="215"/>
        <v>1.0090596596129187</v>
      </c>
      <c r="AW312" s="74">
        <f ca="1">PRODUCT(AV$4:AV312)</f>
        <v>15.149627243914383</v>
      </c>
      <c r="BO312" s="70">
        <f t="shared" si="226"/>
        <v>309</v>
      </c>
      <c r="BP312" s="171">
        <f t="shared" ca="1" si="227"/>
        <v>0.1143</v>
      </c>
      <c r="BQ312" s="172">
        <f t="shared" ca="1" si="216"/>
        <v>9.059659612918658E-3</v>
      </c>
      <c r="BR312" s="172">
        <f t="shared" ca="1" si="229"/>
        <v>6.6008224750328609E-2</v>
      </c>
    </row>
    <row r="313" spans="5:70">
      <c r="E313">
        <f t="shared" si="217"/>
        <v>310</v>
      </c>
      <c r="F313" s="64">
        <f t="shared" si="218"/>
        <v>65.750000000000583</v>
      </c>
      <c r="G313" s="55">
        <f t="shared" si="202"/>
        <v>2.4857885984658212E-3</v>
      </c>
      <c r="H313" s="78">
        <f t="shared" si="228"/>
        <v>0.74757137229278803</v>
      </c>
      <c r="I313" s="79">
        <f t="shared" ca="1" si="203"/>
        <v>664625.06571615732</v>
      </c>
      <c r="J313" s="79">
        <f t="shared" ca="1" si="204"/>
        <v>6021.2768656020799</v>
      </c>
      <c r="K313" s="80">
        <f t="shared" ca="1" si="205"/>
        <v>-14.95142744585576</v>
      </c>
      <c r="L313" s="80">
        <f t="shared" ca="1" si="206"/>
        <v>-276.92711071506557</v>
      </c>
      <c r="M313" s="80">
        <f t="shared" ca="1" si="207"/>
        <v>0</v>
      </c>
      <c r="N313" s="80">
        <f t="shared" ca="1" si="208"/>
        <v>0</v>
      </c>
      <c r="O313" s="81">
        <f t="shared" ca="1" si="195"/>
        <v>-1351.6363094130245</v>
      </c>
      <c r="P313" s="79">
        <f t="shared" ca="1" si="196"/>
        <v>669002.8277341855</v>
      </c>
      <c r="Q313" s="35"/>
      <c r="R313">
        <f t="shared" ca="1" si="209"/>
        <v>310</v>
      </c>
      <c r="S313" s="78">
        <f t="shared" ca="1" si="219"/>
        <v>65.750000000000583</v>
      </c>
      <c r="T313" s="55">
        <f t="shared" ca="1" si="210"/>
        <v>2.4857885984658212E-3</v>
      </c>
      <c r="U313" s="78">
        <f t="shared" ca="1" si="220"/>
        <v>0.74737510082991487</v>
      </c>
      <c r="V313" s="79">
        <f t="shared" ca="1" si="221"/>
        <v>664566.54464244831</v>
      </c>
      <c r="W313" s="79">
        <f t="shared" ca="1" si="197"/>
        <v>6020.7466845940935</v>
      </c>
      <c r="X313" s="80">
        <f t="shared" ca="1" si="198"/>
        <v>-14.947502016598298</v>
      </c>
      <c r="Y313" s="80">
        <f t="shared" ca="1" si="211"/>
        <v>-276.9027269343535</v>
      </c>
      <c r="Z313" s="80">
        <f t="shared" ca="1" si="199"/>
        <v>0</v>
      </c>
      <c r="AA313" s="80">
        <f t="shared" ca="1" si="212"/>
        <v>0</v>
      </c>
      <c r="AB313" s="81">
        <f t="shared" ca="1" si="200"/>
        <v>-1351.6363094130245</v>
      </c>
      <c r="AC313" s="79">
        <f t="shared" ca="1" si="201"/>
        <v>668943.80478867842</v>
      </c>
      <c r="AD313" s="35"/>
      <c r="AE313" s="55">
        <f t="shared" ca="1" si="222"/>
        <v>2.4857885984658212E-3</v>
      </c>
      <c r="AF313" s="78">
        <f t="shared" ca="1" si="223"/>
        <v>0.74737510082991487</v>
      </c>
      <c r="AG313" s="35"/>
      <c r="AH313" s="35"/>
      <c r="AR313" s="69">
        <f t="shared" si="213"/>
        <v>26</v>
      </c>
      <c r="AS313" s="70">
        <f t="shared" si="224"/>
        <v>310</v>
      </c>
      <c r="AT313" s="71">
        <f t="shared" ca="1" si="225"/>
        <v>6.3848985309195569E-2</v>
      </c>
      <c r="AU313" s="72">
        <f t="shared" ca="1" si="214"/>
        <v>9.059659612918658E-3</v>
      </c>
      <c r="AV313" s="73">
        <f t="shared" ca="1" si="215"/>
        <v>1.0090596596129187</v>
      </c>
      <c r="AW313" s="74">
        <f ca="1">PRODUCT(AV$4:AV313)</f>
        <v>15.286877710006847</v>
      </c>
      <c r="BO313" s="70">
        <f t="shared" si="226"/>
        <v>310</v>
      </c>
      <c r="BP313" s="171">
        <f t="shared" ca="1" si="227"/>
        <v>0.1143</v>
      </c>
      <c r="BQ313" s="172">
        <f t="shared" ca="1" si="216"/>
        <v>9.059659612918658E-3</v>
      </c>
      <c r="BR313" s="172">
        <f t="shared" ca="1" si="229"/>
        <v>6.5415581845428006E-2</v>
      </c>
    </row>
    <row r="314" spans="5:70">
      <c r="E314">
        <f t="shared" si="217"/>
        <v>311</v>
      </c>
      <c r="F314" s="64">
        <f t="shared" si="218"/>
        <v>65.833333333333911</v>
      </c>
      <c r="G314" s="55">
        <f t="shared" si="202"/>
        <v>2.4857885984658212E-3</v>
      </c>
      <c r="H314" s="78">
        <f t="shared" si="228"/>
        <v>0.74571306789900316</v>
      </c>
      <c r="I314" s="79">
        <f t="shared" ca="1" si="203"/>
        <v>667339.82813266246</v>
      </c>
      <c r="J314" s="79">
        <f t="shared" ca="1" si="204"/>
        <v>6045.87168902556</v>
      </c>
      <c r="K314" s="80">
        <f t="shared" ca="1" si="205"/>
        <v>-14.914261357980063</v>
      </c>
      <c r="L314" s="80">
        <f t="shared" ca="1" si="206"/>
        <v>-278.0582617219427</v>
      </c>
      <c r="M314" s="80">
        <f t="shared" ca="1" si="207"/>
        <v>0</v>
      </c>
      <c r="N314" s="80">
        <f t="shared" ca="1" si="208"/>
        <v>0</v>
      </c>
      <c r="O314" s="81">
        <f t="shared" ca="1" si="195"/>
        <v>-1348.276427285813</v>
      </c>
      <c r="P314" s="79">
        <f t="shared" ca="1" si="196"/>
        <v>671744.45087132219</v>
      </c>
      <c r="Q314" s="35"/>
      <c r="R314">
        <f t="shared" ca="1" si="209"/>
        <v>311</v>
      </c>
      <c r="S314" s="78">
        <f t="shared" ca="1" si="219"/>
        <v>65.833333333333911</v>
      </c>
      <c r="T314" s="55">
        <f t="shared" ca="1" si="210"/>
        <v>2.4857885984658212E-3</v>
      </c>
      <c r="U314" s="78">
        <f t="shared" ca="1" si="220"/>
        <v>0.74551728432549458</v>
      </c>
      <c r="V314" s="79">
        <f t="shared" ca="1" si="221"/>
        <v>667280.9519057204</v>
      </c>
      <c r="W314" s="79">
        <f t="shared" ca="1" si="197"/>
        <v>6045.3382904501723</v>
      </c>
      <c r="X314" s="80">
        <f t="shared" ca="1" si="198"/>
        <v>-14.910345686509892</v>
      </c>
      <c r="Y314" s="80">
        <f t="shared" ca="1" si="211"/>
        <v>-278.03372996071687</v>
      </c>
      <c r="Z314" s="80">
        <f t="shared" ca="1" si="199"/>
        <v>0</v>
      </c>
      <c r="AA314" s="80">
        <f t="shared" ca="1" si="212"/>
        <v>0</v>
      </c>
      <c r="AB314" s="81">
        <f t="shared" ca="1" si="200"/>
        <v>-1348.276427285813</v>
      </c>
      <c r="AC314" s="79">
        <f t="shared" ca="1" si="201"/>
        <v>671685.06969323754</v>
      </c>
      <c r="AD314" s="35"/>
      <c r="AE314" s="55">
        <f t="shared" ca="1" si="222"/>
        <v>2.4857885984658212E-3</v>
      </c>
      <c r="AF314" s="78">
        <f t="shared" ca="1" si="223"/>
        <v>0.74551728432549458</v>
      </c>
      <c r="AG314" s="35"/>
      <c r="AH314" s="35"/>
      <c r="AR314" s="69">
        <f t="shared" si="213"/>
        <v>26</v>
      </c>
      <c r="AS314" s="70">
        <f t="shared" si="224"/>
        <v>311</v>
      </c>
      <c r="AT314" s="71">
        <f t="shared" ca="1" si="225"/>
        <v>6.3270535235664019E-2</v>
      </c>
      <c r="AU314" s="72">
        <f t="shared" ca="1" si="214"/>
        <v>9.059659612918658E-3</v>
      </c>
      <c r="AV314" s="73">
        <f t="shared" ca="1" si="215"/>
        <v>1.0090596596129187</v>
      </c>
      <c r="AW314" s="74">
        <f ca="1">PRODUCT(AV$4:AV314)</f>
        <v>15.425371618603823</v>
      </c>
      <c r="BO314" s="70">
        <f t="shared" si="226"/>
        <v>311</v>
      </c>
      <c r="BP314" s="171">
        <f t="shared" ca="1" si="227"/>
        <v>0.1143</v>
      </c>
      <c r="BQ314" s="172">
        <f t="shared" ca="1" si="216"/>
        <v>9.059659612918658E-3</v>
      </c>
      <c r="BR314" s="172">
        <f t="shared" ca="1" si="229"/>
        <v>6.4828259877638766E-2</v>
      </c>
    </row>
    <row r="315" spans="5:70">
      <c r="E315">
        <f t="shared" si="217"/>
        <v>312</v>
      </c>
      <c r="F315" s="64">
        <f t="shared" si="218"/>
        <v>65.91666666666724</v>
      </c>
      <c r="G315" s="55">
        <f t="shared" si="202"/>
        <v>2.4857885984658212E-3</v>
      </c>
      <c r="H315" s="78">
        <f t="shared" si="228"/>
        <v>0.74385938285709285</v>
      </c>
      <c r="I315" s="79">
        <f t="shared" ca="1" si="203"/>
        <v>670074.63617426355</v>
      </c>
      <c r="J315" s="79">
        <f t="shared" ca="1" si="204"/>
        <v>6070.6481189891392</v>
      </c>
      <c r="K315" s="80">
        <f t="shared" ca="1" si="205"/>
        <v>-14.877187657141857</v>
      </c>
      <c r="L315" s="80">
        <f t="shared" ca="1" si="206"/>
        <v>-279.19776507260985</v>
      </c>
      <c r="M315" s="80">
        <f t="shared" ca="1" si="207"/>
        <v>0</v>
      </c>
      <c r="N315" s="80">
        <f t="shared" ca="1" si="208"/>
        <v>0</v>
      </c>
      <c r="O315" s="81">
        <f t="shared" ca="1" si="195"/>
        <v>-1344.9248971152858</v>
      </c>
      <c r="P315" s="79">
        <f t="shared" ca="1" si="196"/>
        <v>674506.28444340767</v>
      </c>
      <c r="Q315" s="35"/>
      <c r="R315">
        <f t="shared" ca="1" si="209"/>
        <v>312</v>
      </c>
      <c r="S315" s="78">
        <f t="shared" ca="1" si="219"/>
        <v>65.91666666666724</v>
      </c>
      <c r="T315" s="55">
        <f t="shared" ca="1" si="210"/>
        <v>2.4857885984658212E-3</v>
      </c>
      <c r="U315" s="78">
        <f t="shared" ca="1" si="220"/>
        <v>0.74366408596015909</v>
      </c>
      <c r="V315" s="79">
        <f t="shared" ca="1" si="221"/>
        <v>670015.40260523441</v>
      </c>
      <c r="W315" s="79">
        <f t="shared" ca="1" si="197"/>
        <v>6070.1114830160768</v>
      </c>
      <c r="X315" s="80">
        <f t="shared" ca="1" si="198"/>
        <v>-14.873281719203181</v>
      </c>
      <c r="Y315" s="80">
        <f t="shared" ca="1" si="211"/>
        <v>-279.17308441884768</v>
      </c>
      <c r="Z315" s="80">
        <f t="shared" ca="1" si="199"/>
        <v>0</v>
      </c>
      <c r="AA315" s="80">
        <f t="shared" ca="1" si="212"/>
        <v>0</v>
      </c>
      <c r="AB315" s="81">
        <f t="shared" ca="1" si="200"/>
        <v>-1344.9248971152858</v>
      </c>
      <c r="AC315" s="79">
        <f t="shared" ca="1" si="201"/>
        <v>674446.5428249971</v>
      </c>
      <c r="AD315" s="35"/>
      <c r="AE315" s="55">
        <f t="shared" ca="1" si="222"/>
        <v>2.4857885984658212E-3</v>
      </c>
      <c r="AF315" s="78">
        <f t="shared" ca="1" si="223"/>
        <v>0.74366408596015909</v>
      </c>
      <c r="AG315" s="35"/>
      <c r="AH315" s="35"/>
      <c r="AR315" s="69">
        <f t="shared" si="213"/>
        <v>26</v>
      </c>
      <c r="AS315" s="70">
        <f t="shared" si="224"/>
        <v>312</v>
      </c>
      <c r="AT315" s="71">
        <f t="shared" ca="1" si="225"/>
        <v>6.2697325722901723E-2</v>
      </c>
      <c r="AU315" s="72">
        <f t="shared" ca="1" si="214"/>
        <v>9.059659612918658E-3</v>
      </c>
      <c r="AV315" s="73">
        <f t="shared" ca="1" si="215"/>
        <v>1.0090596596129187</v>
      </c>
      <c r="AW315" s="74">
        <f ca="1">PRODUCT(AV$4:AV315)</f>
        <v>15.565120234871149</v>
      </c>
      <c r="BO315" s="70">
        <f t="shared" si="226"/>
        <v>312</v>
      </c>
      <c r="BP315" s="171">
        <f t="shared" ca="1" si="227"/>
        <v>0.1143</v>
      </c>
      <c r="BQ315" s="172">
        <f t="shared" ca="1" si="216"/>
        <v>9.059659612918658E-3</v>
      </c>
      <c r="BR315" s="172">
        <f t="shared" ca="1" si="229"/>
        <v>6.42462110738896E-2</v>
      </c>
    </row>
    <row r="316" spans="5:70">
      <c r="E316">
        <f t="shared" si="217"/>
        <v>313</v>
      </c>
      <c r="F316" s="64">
        <f t="shared" si="218"/>
        <v>66.000000000000568</v>
      </c>
      <c r="G316" s="55">
        <f t="shared" si="202"/>
        <v>2.4857885984658212E-3</v>
      </c>
      <c r="H316" s="78">
        <f t="shared" si="228"/>
        <v>0.74201030568432491</v>
      </c>
      <c r="I316" s="79">
        <f t="shared" ca="1" si="203"/>
        <v>672829.60441194475</v>
      </c>
      <c r="J316" s="79">
        <f t="shared" ca="1" si="204"/>
        <v>6095.6071934669335</v>
      </c>
      <c r="K316" s="80">
        <f t="shared" ca="1" si="205"/>
        <v>-14.840206113686499</v>
      </c>
      <c r="L316" s="80">
        <f t="shared" ca="1" si="206"/>
        <v>-280.34566850497697</v>
      </c>
      <c r="M316" s="80">
        <f t="shared" ca="1" si="207"/>
        <v>-5046.2220330895852</v>
      </c>
      <c r="N316" s="80">
        <f t="shared" ca="1" si="208"/>
        <v>0</v>
      </c>
      <c r="O316" s="81">
        <f t="shared" ca="1" si="195"/>
        <v>-1341.5816981402438</v>
      </c>
      <c r="P316" s="79">
        <f t="shared" ca="1" si="196"/>
        <v>672242.22199956328</v>
      </c>
      <c r="Q316" s="35"/>
      <c r="R316">
        <f t="shared" ca="1" si="209"/>
        <v>313</v>
      </c>
      <c r="S316" s="78">
        <f t="shared" ca="1" si="219"/>
        <v>66.000000000000568</v>
      </c>
      <c r="T316" s="55">
        <f t="shared" ca="1" si="210"/>
        <v>2.4857885984658212E-3</v>
      </c>
      <c r="U316" s="78">
        <f t="shared" ca="1" si="220"/>
        <v>0.7418154942541908</v>
      </c>
      <c r="V316" s="79">
        <f t="shared" ca="1" si="221"/>
        <v>672770.01129856799</v>
      </c>
      <c r="W316" s="79">
        <f t="shared" ca="1" si="197"/>
        <v>6095.0673001444657</v>
      </c>
      <c r="X316" s="80">
        <f t="shared" ca="1" si="198"/>
        <v>-14.836309885083816</v>
      </c>
      <c r="Y316" s="80">
        <f t="shared" ca="1" si="211"/>
        <v>-280.32083804107003</v>
      </c>
      <c r="Z316" s="80">
        <f t="shared" ca="1" si="199"/>
        <v>-5045.7750847392599</v>
      </c>
      <c r="AA316" s="80">
        <f t="shared" ca="1" si="212"/>
        <v>0</v>
      </c>
      <c r="AB316" s="81">
        <f t="shared" ca="1" si="200"/>
        <v>-1341.5816981402438</v>
      </c>
      <c r="AC316" s="79">
        <f t="shared" ca="1" si="201"/>
        <v>672182.56466790673</v>
      </c>
      <c r="AD316" s="35"/>
      <c r="AE316" s="55">
        <f t="shared" ca="1" si="222"/>
        <v>2.4857885984658212E-3</v>
      </c>
      <c r="AF316" s="78">
        <f t="shared" ca="1" si="223"/>
        <v>0.7418154942541908</v>
      </c>
      <c r="AG316" s="35"/>
      <c r="AH316" s="35"/>
      <c r="AR316" s="69">
        <f t="shared" si="213"/>
        <v>27</v>
      </c>
      <c r="AS316" s="70">
        <f t="shared" si="224"/>
        <v>313</v>
      </c>
      <c r="AT316" s="71">
        <f t="shared" ca="1" si="225"/>
        <v>6.2129309293211941E-2</v>
      </c>
      <c r="AU316" s="72">
        <f t="shared" ca="1" si="214"/>
        <v>9.059659612918658E-3</v>
      </c>
      <c r="AV316" s="73">
        <f t="shared" ca="1" si="215"/>
        <v>1.0090596596129187</v>
      </c>
      <c r="AW316" s="74">
        <f ca="1">PRODUCT(AV$4:AV316)</f>
        <v>15.706134926033235</v>
      </c>
      <c r="BO316" s="70">
        <f t="shared" si="226"/>
        <v>313</v>
      </c>
      <c r="BP316" s="171">
        <f t="shared" ca="1" si="227"/>
        <v>0.1143</v>
      </c>
      <c r="BQ316" s="172">
        <f t="shared" ca="1" si="216"/>
        <v>9.059659612918658E-3</v>
      </c>
      <c r="BR316" s="172">
        <f t="shared" ca="1" si="229"/>
        <v>6.3669388090031101E-2</v>
      </c>
    </row>
    <row r="317" spans="5:70">
      <c r="E317">
        <f t="shared" si="217"/>
        <v>314</v>
      </c>
      <c r="F317" s="64">
        <f t="shared" si="218"/>
        <v>66.083333333333897</v>
      </c>
      <c r="G317" s="55">
        <f t="shared" si="202"/>
        <v>2.4857885984658212E-3</v>
      </c>
      <c r="H317" s="78">
        <f t="shared" si="228"/>
        <v>0.74016582492651073</v>
      </c>
      <c r="I317" s="79">
        <f t="shared" ca="1" si="203"/>
        <v>670571.16994870943</v>
      </c>
      <c r="J317" s="79">
        <f t="shared" ca="1" si="204"/>
        <v>6075.1465459719366</v>
      </c>
      <c r="K317" s="80">
        <f t="shared" ca="1" si="205"/>
        <v>-14.803316498530215</v>
      </c>
      <c r="L317" s="80">
        <f t="shared" ca="1" si="206"/>
        <v>-279.40465414529564</v>
      </c>
      <c r="M317" s="80">
        <f t="shared" ca="1" si="207"/>
        <v>0</v>
      </c>
      <c r="N317" s="80">
        <f t="shared" ca="1" si="208"/>
        <v>0</v>
      </c>
      <c r="O317" s="81">
        <f t="shared" ca="1" si="195"/>
        <v>-1338.2468096510963</v>
      </c>
      <c r="P317" s="79">
        <f t="shared" ca="1" si="196"/>
        <v>675013.8617143865</v>
      </c>
      <c r="Q317" s="35"/>
      <c r="R317">
        <f t="shared" ca="1" si="209"/>
        <v>314</v>
      </c>
      <c r="S317" s="78">
        <f t="shared" ca="1" si="219"/>
        <v>66.083333333333897</v>
      </c>
      <c r="T317" s="55">
        <f t="shared" ca="1" si="210"/>
        <v>2.4857885984658212E-3</v>
      </c>
      <c r="U317" s="78">
        <f t="shared" ca="1" si="220"/>
        <v>0.73997149775640847</v>
      </c>
      <c r="V317" s="79">
        <f t="shared" ca="1" si="221"/>
        <v>670511.66091256775</v>
      </c>
      <c r="W317" s="79">
        <f t="shared" ca="1" si="197"/>
        <v>6074.6074143606002</v>
      </c>
      <c r="X317" s="80">
        <f t="shared" ca="1" si="198"/>
        <v>-14.799429955128169</v>
      </c>
      <c r="Y317" s="80">
        <f t="shared" ca="1" si="211"/>
        <v>-279.37985871356989</v>
      </c>
      <c r="Z317" s="80">
        <f t="shared" ca="1" si="199"/>
        <v>0</v>
      </c>
      <c r="AA317" s="80">
        <f t="shared" ca="1" si="212"/>
        <v>0</v>
      </c>
      <c r="AB317" s="81">
        <f t="shared" ca="1" si="200"/>
        <v>-1338.2468096510963</v>
      </c>
      <c r="AC317" s="79">
        <f t="shared" ca="1" si="201"/>
        <v>674953.84222860856</v>
      </c>
      <c r="AD317" s="35"/>
      <c r="AE317" s="55">
        <f t="shared" ca="1" si="222"/>
        <v>2.4857885984658212E-3</v>
      </c>
      <c r="AF317" s="78">
        <f t="shared" ca="1" si="223"/>
        <v>0.73997149775640847</v>
      </c>
      <c r="AG317" s="35"/>
      <c r="AH317" s="35"/>
      <c r="AR317" s="69">
        <f t="shared" si="213"/>
        <v>27</v>
      </c>
      <c r="AS317" s="70">
        <f t="shared" si="224"/>
        <v>314</v>
      </c>
      <c r="AT317" s="71">
        <f t="shared" ca="1" si="225"/>
        <v>6.1566438899029699E-2</v>
      </c>
      <c r="AU317" s="72">
        <f t="shared" ca="1" si="214"/>
        <v>9.059659612918658E-3</v>
      </c>
      <c r="AV317" s="73">
        <f t="shared" ca="1" si="215"/>
        <v>1.0090596596129187</v>
      </c>
      <c r="AW317" s="74">
        <f ca="1">PRODUCT(AV$4:AV317)</f>
        <v>15.84842716229767</v>
      </c>
      <c r="BO317" s="70">
        <f t="shared" si="226"/>
        <v>314</v>
      </c>
      <c r="BP317" s="171">
        <f t="shared" ca="1" si="227"/>
        <v>0.1143</v>
      </c>
      <c r="BQ317" s="172">
        <f t="shared" ca="1" si="216"/>
        <v>9.059659612918658E-3</v>
      </c>
      <c r="BR317" s="172">
        <f t="shared" ca="1" si="229"/>
        <v>6.3097744006984743E-2</v>
      </c>
    </row>
    <row r="318" spans="5:70">
      <c r="E318">
        <f t="shared" si="217"/>
        <v>315</v>
      </c>
      <c r="F318" s="64">
        <f t="shared" si="218"/>
        <v>66.166666666667226</v>
      </c>
      <c r="G318" s="55">
        <f t="shared" si="202"/>
        <v>2.4857885984658212E-3</v>
      </c>
      <c r="H318" s="78">
        <f t="shared" si="228"/>
        <v>0.73832592915793438</v>
      </c>
      <c r="I318" s="79">
        <f t="shared" ca="1" si="203"/>
        <v>673335.91995313053</v>
      </c>
      <c r="J318" s="79">
        <f t="shared" ca="1" si="204"/>
        <v>6100.1942399268073</v>
      </c>
      <c r="K318" s="80">
        <f t="shared" ca="1" si="205"/>
        <v>-14.766518583158687</v>
      </c>
      <c r="L318" s="80">
        <f t="shared" ca="1" si="206"/>
        <v>-280.55663331380441</v>
      </c>
      <c r="M318" s="80">
        <f t="shared" ca="1" si="207"/>
        <v>0</v>
      </c>
      <c r="N318" s="80">
        <f t="shared" ca="1" si="208"/>
        <v>0</v>
      </c>
      <c r="O318" s="81">
        <f t="shared" ca="1" si="195"/>
        <v>-1334.9202109897324</v>
      </c>
      <c r="P318" s="79">
        <f t="shared" ca="1" si="196"/>
        <v>677805.87083017058</v>
      </c>
      <c r="Q318" s="35"/>
      <c r="R318">
        <f t="shared" ca="1" si="209"/>
        <v>315</v>
      </c>
      <c r="S318" s="78">
        <f t="shared" ca="1" si="219"/>
        <v>66.166666666667226</v>
      </c>
      <c r="T318" s="55">
        <f t="shared" ca="1" si="210"/>
        <v>2.4857885984658212E-3</v>
      </c>
      <c r="U318" s="78">
        <f t="shared" ca="1" si="220"/>
        <v>0.73813208504409589</v>
      </c>
      <c r="V318" s="79">
        <f t="shared" ca="1" si="221"/>
        <v>673276.04966310598</v>
      </c>
      <c r="W318" s="79">
        <f t="shared" ca="1" si="197"/>
        <v>6099.6518354782575</v>
      </c>
      <c r="X318" s="80">
        <f t="shared" ca="1" si="198"/>
        <v>-14.762641700881918</v>
      </c>
      <c r="Y318" s="80">
        <f t="shared" ca="1" si="211"/>
        <v>-280.53168735962748</v>
      </c>
      <c r="Z318" s="80">
        <f t="shared" ca="1" si="199"/>
        <v>0</v>
      </c>
      <c r="AA318" s="80">
        <f t="shared" ca="1" si="212"/>
        <v>0</v>
      </c>
      <c r="AB318" s="81">
        <f t="shared" ca="1" si="200"/>
        <v>-1334.9202109897324</v>
      </c>
      <c r="AC318" s="79">
        <f t="shared" ca="1" si="201"/>
        <v>677745.48695853387</v>
      </c>
      <c r="AD318" s="35"/>
      <c r="AE318" s="55">
        <f t="shared" ca="1" si="222"/>
        <v>2.4857885984658212E-3</v>
      </c>
      <c r="AF318" s="78">
        <f t="shared" ca="1" si="223"/>
        <v>0.73813208504409589</v>
      </c>
      <c r="AG318" s="35"/>
      <c r="AH318" s="35"/>
      <c r="AR318" s="69">
        <f t="shared" si="213"/>
        <v>27</v>
      </c>
      <c r="AS318" s="70">
        <f t="shared" si="224"/>
        <v>315</v>
      </c>
      <c r="AT318" s="71">
        <f t="shared" ca="1" si="225"/>
        <v>6.1008667919024935E-2</v>
      </c>
      <c r="AU318" s="72">
        <f t="shared" ca="1" si="214"/>
        <v>9.059659612918658E-3</v>
      </c>
      <c r="AV318" s="73">
        <f t="shared" ca="1" si="215"/>
        <v>1.0090596596129187</v>
      </c>
      <c r="AW318" s="74">
        <f ca="1">PRODUCT(AV$4:AV318)</f>
        <v>15.992008517788221</v>
      </c>
      <c r="BO318" s="70">
        <f t="shared" si="226"/>
        <v>315</v>
      </c>
      <c r="BP318" s="171">
        <f t="shared" ca="1" si="227"/>
        <v>0.1143</v>
      </c>
      <c r="BQ318" s="172">
        <f t="shared" ca="1" si="216"/>
        <v>9.059659612918658E-3</v>
      </c>
      <c r="BR318" s="172">
        <f t="shared" ca="1" si="229"/>
        <v>6.253123232692645E-2</v>
      </c>
    </row>
    <row r="319" spans="5:70">
      <c r="E319">
        <f t="shared" si="217"/>
        <v>316</v>
      </c>
      <c r="F319" s="64">
        <f t="shared" si="218"/>
        <v>66.250000000000554</v>
      </c>
      <c r="G319" s="55">
        <f t="shared" si="202"/>
        <v>2.4857885984658212E-3</v>
      </c>
      <c r="H319" s="78">
        <f t="shared" si="228"/>
        <v>0.73649060698128188</v>
      </c>
      <c r="I319" s="79">
        <f t="shared" ca="1" si="203"/>
        <v>676120.98872448772</v>
      </c>
      <c r="J319" s="79">
        <f t="shared" ca="1" si="204"/>
        <v>6125.4260149938727</v>
      </c>
      <c r="K319" s="80">
        <f t="shared" ca="1" si="205"/>
        <v>-14.729812139625638</v>
      </c>
      <c r="L319" s="80">
        <f t="shared" ca="1" si="206"/>
        <v>-281.71707863520322</v>
      </c>
      <c r="M319" s="80">
        <f t="shared" ca="1" si="207"/>
        <v>0</v>
      </c>
      <c r="N319" s="80">
        <f t="shared" ca="1" si="208"/>
        <v>0</v>
      </c>
      <c r="O319" s="81">
        <f t="shared" ca="1" si="195"/>
        <v>-1331.6018815493924</v>
      </c>
      <c r="P319" s="79">
        <f t="shared" ca="1" si="196"/>
        <v>680618.36596715741</v>
      </c>
      <c r="Q319" s="35"/>
      <c r="R319">
        <f t="shared" ca="1" si="209"/>
        <v>316</v>
      </c>
      <c r="S319" s="78">
        <f t="shared" ca="1" si="219"/>
        <v>66.250000000000554</v>
      </c>
      <c r="T319" s="55">
        <f t="shared" ca="1" si="210"/>
        <v>2.4857885984658212E-3</v>
      </c>
      <c r="U319" s="78">
        <f t="shared" ca="1" si="220"/>
        <v>0.73629724472293145</v>
      </c>
      <c r="V319" s="79">
        <f t="shared" ca="1" si="221"/>
        <v>676060.75495439069</v>
      </c>
      <c r="W319" s="79">
        <f t="shared" ca="1" si="197"/>
        <v>6124.8803175395906</v>
      </c>
      <c r="X319" s="80">
        <f t="shared" ca="1" si="198"/>
        <v>-14.725944894458628</v>
      </c>
      <c r="Y319" s="80">
        <f t="shared" ca="1" si="211"/>
        <v>-281.69198123099613</v>
      </c>
      <c r="Z319" s="80">
        <f t="shared" ca="1" si="199"/>
        <v>0</v>
      </c>
      <c r="AA319" s="80">
        <f t="shared" ca="1" si="212"/>
        <v>0</v>
      </c>
      <c r="AB319" s="81">
        <f t="shared" ca="1" si="200"/>
        <v>-1331.6018815493924</v>
      </c>
      <c r="AC319" s="79">
        <f t="shared" ca="1" si="201"/>
        <v>680557.61546425545</v>
      </c>
      <c r="AD319" s="35"/>
      <c r="AE319" s="55">
        <f t="shared" ca="1" si="222"/>
        <v>2.4857885984658212E-3</v>
      </c>
      <c r="AF319" s="78">
        <f t="shared" ca="1" si="223"/>
        <v>0.73629724472293145</v>
      </c>
      <c r="AG319" s="35"/>
      <c r="AH319" s="35"/>
      <c r="AR319" s="69">
        <f t="shared" si="213"/>
        <v>27</v>
      </c>
      <c r="AS319" s="70">
        <f t="shared" si="224"/>
        <v>316</v>
      </c>
      <c r="AT319" s="71">
        <f t="shared" ca="1" si="225"/>
        <v>6.0455950154240976E-2</v>
      </c>
      <c r="AU319" s="72">
        <f t="shared" ca="1" si="214"/>
        <v>9.059659612918658E-3</v>
      </c>
      <c r="AV319" s="73">
        <f t="shared" ca="1" si="215"/>
        <v>1.0090596596129187</v>
      </c>
      <c r="AW319" s="74">
        <f ca="1">PRODUCT(AV$4:AV319)</f>
        <v>16.136890671486277</v>
      </c>
      <c r="BO319" s="70">
        <f t="shared" si="226"/>
        <v>316</v>
      </c>
      <c r="BP319" s="171">
        <f t="shared" ca="1" si="227"/>
        <v>0.1143</v>
      </c>
      <c r="BQ319" s="172">
        <f t="shared" ca="1" si="216"/>
        <v>9.059659612918658E-3</v>
      </c>
      <c r="BR319" s="172">
        <f t="shared" ca="1" si="229"/>
        <v>6.1969806969504465E-2</v>
      </c>
    </row>
    <row r="320" spans="5:70">
      <c r="E320">
        <f t="shared" si="217"/>
        <v>317</v>
      </c>
      <c r="F320" s="64">
        <f t="shared" si="218"/>
        <v>66.333333333333883</v>
      </c>
      <c r="G320" s="55">
        <f t="shared" si="202"/>
        <v>2.4857885984658212E-3</v>
      </c>
      <c r="H320" s="78">
        <f t="shared" si="228"/>
        <v>0.73465984702757059</v>
      </c>
      <c r="I320" s="79">
        <f t="shared" ca="1" si="203"/>
        <v>678926.49259312986</v>
      </c>
      <c r="J320" s="79">
        <f t="shared" ca="1" si="204"/>
        <v>6150.8429250864974</v>
      </c>
      <c r="K320" s="80">
        <f t="shared" ca="1" si="205"/>
        <v>-14.693196940551411</v>
      </c>
      <c r="L320" s="80">
        <f t="shared" ca="1" si="206"/>
        <v>-282.88603858047077</v>
      </c>
      <c r="M320" s="80">
        <f t="shared" ca="1" si="207"/>
        <v>0</v>
      </c>
      <c r="N320" s="80">
        <f t="shared" ca="1" si="208"/>
        <v>0</v>
      </c>
      <c r="O320" s="81">
        <f t="shared" ca="1" si="195"/>
        <v>-1328.2918007745413</v>
      </c>
      <c r="P320" s="79">
        <f t="shared" ca="1" si="196"/>
        <v>683451.46448192082</v>
      </c>
      <c r="Q320" s="35"/>
      <c r="R320">
        <f t="shared" ca="1" si="209"/>
        <v>317</v>
      </c>
      <c r="S320" s="78">
        <f t="shared" ca="1" si="219"/>
        <v>66.333333333333883</v>
      </c>
      <c r="T320" s="55">
        <f t="shared" ca="1" si="210"/>
        <v>2.4857885984658212E-3</v>
      </c>
      <c r="U320" s="78">
        <f t="shared" ca="1" si="220"/>
        <v>0.73446696542691736</v>
      </c>
      <c r="V320" s="79">
        <f t="shared" ca="1" si="221"/>
        <v>678865.89310313528</v>
      </c>
      <c r="W320" s="79">
        <f t="shared" ca="1" si="197"/>
        <v>6150.2939143344292</v>
      </c>
      <c r="X320" s="80">
        <f t="shared" ca="1" si="198"/>
        <v>-14.689339308538347</v>
      </c>
      <c r="Y320" s="80">
        <f t="shared" ca="1" si="211"/>
        <v>-282.86078879297304</v>
      </c>
      <c r="Z320" s="80">
        <f t="shared" ca="1" si="199"/>
        <v>0</v>
      </c>
      <c r="AA320" s="80">
        <f t="shared" ca="1" si="212"/>
        <v>0</v>
      </c>
      <c r="AB320" s="81">
        <f t="shared" ca="1" si="200"/>
        <v>-1328.2918007745413</v>
      </c>
      <c r="AC320" s="79">
        <f t="shared" ca="1" si="201"/>
        <v>683390.34508859366</v>
      </c>
      <c r="AD320" s="35"/>
      <c r="AE320" s="55">
        <f t="shared" ca="1" si="222"/>
        <v>2.4857885984658212E-3</v>
      </c>
      <c r="AF320" s="78">
        <f t="shared" ca="1" si="223"/>
        <v>0.73446696542691736</v>
      </c>
      <c r="AG320" s="35"/>
      <c r="AH320" s="35"/>
      <c r="AR320" s="69">
        <f t="shared" si="213"/>
        <v>27</v>
      </c>
      <c r="AS320" s="70">
        <f t="shared" si="224"/>
        <v>317</v>
      </c>
      <c r="AT320" s="71">
        <f t="shared" ca="1" si="225"/>
        <v>5.9908239824267975E-2</v>
      </c>
      <c r="AU320" s="72">
        <f t="shared" ca="1" si="214"/>
        <v>9.059659612918658E-3</v>
      </c>
      <c r="AV320" s="73">
        <f t="shared" ca="1" si="215"/>
        <v>1.0090596596129187</v>
      </c>
      <c r="AW320" s="74">
        <f ca="1">PRODUCT(AV$4:AV320)</f>
        <v>16.283085408180824</v>
      </c>
      <c r="BO320" s="70">
        <f t="shared" si="226"/>
        <v>317</v>
      </c>
      <c r="BP320" s="171">
        <f t="shared" ca="1" si="227"/>
        <v>0.1143</v>
      </c>
      <c r="BQ320" s="172">
        <f t="shared" ca="1" si="216"/>
        <v>9.059659612918658E-3</v>
      </c>
      <c r="BR320" s="172">
        <f t="shared" ca="1" si="229"/>
        <v>6.1413422268091121E-2</v>
      </c>
    </row>
    <row r="321" spans="5:70">
      <c r="E321">
        <f t="shared" si="217"/>
        <v>318</v>
      </c>
      <c r="F321" s="64">
        <f t="shared" si="218"/>
        <v>66.416666666667211</v>
      </c>
      <c r="G321" s="55">
        <f t="shared" si="202"/>
        <v>2.4857885984658212E-3</v>
      </c>
      <c r="H321" s="78">
        <f t="shared" si="228"/>
        <v>0.73283363795607881</v>
      </c>
      <c r="I321" s="79">
        <f t="shared" ca="1" si="203"/>
        <v>681752.54862390691</v>
      </c>
      <c r="J321" s="79">
        <f t="shared" ca="1" si="204"/>
        <v>6176.446030772373</v>
      </c>
      <c r="K321" s="80">
        <f t="shared" ca="1" si="205"/>
        <v>-14.656672759121577</v>
      </c>
      <c r="L321" s="80">
        <f t="shared" ca="1" si="206"/>
        <v>-284.06356192662793</v>
      </c>
      <c r="M321" s="80">
        <f t="shared" ca="1" si="207"/>
        <v>0</v>
      </c>
      <c r="N321" s="80">
        <f t="shared" ca="1" si="208"/>
        <v>0</v>
      </c>
      <c r="O321" s="81">
        <f t="shared" ca="1" si="195"/>
        <v>-1324.9899481607401</v>
      </c>
      <c r="P321" s="79">
        <f t="shared" ca="1" si="196"/>
        <v>686305.28447183291</v>
      </c>
      <c r="Q321" s="35"/>
      <c r="R321">
        <f t="shared" ca="1" si="209"/>
        <v>318</v>
      </c>
      <c r="S321" s="78">
        <f t="shared" ca="1" si="219"/>
        <v>66.416666666667211</v>
      </c>
      <c r="T321" s="55">
        <f t="shared" ca="1" si="210"/>
        <v>2.4857885984658212E-3</v>
      </c>
      <c r="U321" s="78">
        <f t="shared" ca="1" si="220"/>
        <v>0.73264123581830931</v>
      </c>
      <c r="V321" s="79">
        <f t="shared" ca="1" si="221"/>
        <v>681691.58116047084</v>
      </c>
      <c r="W321" s="79">
        <f t="shared" ca="1" si="197"/>
        <v>6175.893686306179</v>
      </c>
      <c r="X321" s="80">
        <f t="shared" ca="1" si="198"/>
        <v>-14.652824716366187</v>
      </c>
      <c r="Y321" s="80">
        <f t="shared" ca="1" si="211"/>
        <v>-284.03815881686285</v>
      </c>
      <c r="Z321" s="80">
        <f t="shared" ca="1" si="199"/>
        <v>0</v>
      </c>
      <c r="AA321" s="80">
        <f t="shared" ca="1" si="212"/>
        <v>0</v>
      </c>
      <c r="AB321" s="81">
        <f t="shared" ca="1" si="200"/>
        <v>-1324.9899481607401</v>
      </c>
      <c r="AC321" s="79">
        <f t="shared" ca="1" si="201"/>
        <v>686243.79391508305</v>
      </c>
      <c r="AD321" s="35"/>
      <c r="AE321" s="55">
        <f t="shared" ca="1" si="222"/>
        <v>2.4857885984658212E-3</v>
      </c>
      <c r="AF321" s="78">
        <f t="shared" ca="1" si="223"/>
        <v>0.73264123581830931</v>
      </c>
      <c r="AG321" s="35"/>
      <c r="AH321" s="35"/>
      <c r="AR321" s="69">
        <f t="shared" si="213"/>
        <v>27</v>
      </c>
      <c r="AS321" s="70">
        <f t="shared" si="224"/>
        <v>318</v>
      </c>
      <c r="AT321" s="71">
        <f t="shared" ca="1" si="225"/>
        <v>5.9365491563451007E-2</v>
      </c>
      <c r="AU321" s="72">
        <f t="shared" ca="1" si="214"/>
        <v>9.059659612918658E-3</v>
      </c>
      <c r="AV321" s="73">
        <f t="shared" ca="1" si="215"/>
        <v>1.0090596596129187</v>
      </c>
      <c r="AW321" s="74">
        <f ca="1">PRODUCT(AV$4:AV321)</f>
        <v>16.430604619427026</v>
      </c>
      <c r="BO321" s="70">
        <f t="shared" si="226"/>
        <v>318</v>
      </c>
      <c r="BP321" s="171">
        <f t="shared" ca="1" si="227"/>
        <v>0.1143</v>
      </c>
      <c r="BQ321" s="172">
        <f t="shared" ca="1" si="216"/>
        <v>9.059659612918658E-3</v>
      </c>
      <c r="BR321" s="172">
        <f t="shared" ca="1" si="229"/>
        <v>6.0862032966068305E-2</v>
      </c>
    </row>
    <row r="322" spans="5:70">
      <c r="E322">
        <f t="shared" si="217"/>
        <v>319</v>
      </c>
      <c r="F322" s="64">
        <f t="shared" si="218"/>
        <v>66.50000000000054</v>
      </c>
      <c r="G322" s="55">
        <f t="shared" si="202"/>
        <v>2.7282345997765578E-3</v>
      </c>
      <c r="H322" s="78">
        <f t="shared" si="228"/>
        <v>0.73083429586912696</v>
      </c>
      <c r="I322" s="79">
        <f t="shared" ca="1" si="203"/>
        <v>684432.88264872739</v>
      </c>
      <c r="J322" s="79">
        <f t="shared" ca="1" si="204"/>
        <v>6200.7289446861705</v>
      </c>
      <c r="K322" s="80">
        <f t="shared" ca="1" si="205"/>
        <v>-14.61668591738254</v>
      </c>
      <c r="L322" s="80">
        <f t="shared" ca="1" si="206"/>
        <v>-285.18036777030312</v>
      </c>
      <c r="M322" s="80">
        <f t="shared" ca="1" si="207"/>
        <v>0</v>
      </c>
      <c r="N322" s="80">
        <f t="shared" ca="1" si="208"/>
        <v>0</v>
      </c>
      <c r="O322" s="81">
        <f t="shared" ca="1" si="195"/>
        <v>-1321.3750647398119</v>
      </c>
      <c r="P322" s="79">
        <f t="shared" ca="1" si="196"/>
        <v>689012.43947498605</v>
      </c>
      <c r="Q322" s="35"/>
      <c r="R322">
        <f t="shared" ca="1" si="209"/>
        <v>319</v>
      </c>
      <c r="S322" s="78">
        <f t="shared" ca="1" si="219"/>
        <v>66.50000000000054</v>
      </c>
      <c r="T322" s="55">
        <f t="shared" ca="1" si="210"/>
        <v>2.7282345997765578E-3</v>
      </c>
      <c r="U322" s="78">
        <f t="shared" ca="1" si="220"/>
        <v>0.73064241864952673</v>
      </c>
      <c r="V322" s="79">
        <f t="shared" ca="1" si="221"/>
        <v>684371.55985264201</v>
      </c>
      <c r="W322" s="79">
        <f t="shared" ca="1" si="197"/>
        <v>6200.1733810271253</v>
      </c>
      <c r="X322" s="80">
        <f t="shared" ca="1" si="198"/>
        <v>-14.612848372990534</v>
      </c>
      <c r="Y322" s="80">
        <f t="shared" ca="1" si="211"/>
        <v>-285.15481660526751</v>
      </c>
      <c r="Z322" s="80">
        <f t="shared" ca="1" si="199"/>
        <v>0</v>
      </c>
      <c r="AA322" s="80">
        <f t="shared" ca="1" si="212"/>
        <v>0</v>
      </c>
      <c r="AB322" s="81">
        <f t="shared" ca="1" si="200"/>
        <v>-1321.3750647398119</v>
      </c>
      <c r="AC322" s="79">
        <f t="shared" ca="1" si="201"/>
        <v>688950.59050395095</v>
      </c>
      <c r="AD322" s="35"/>
      <c r="AE322" s="55">
        <f t="shared" ca="1" si="222"/>
        <v>2.7282345997765578E-3</v>
      </c>
      <c r="AF322" s="78">
        <f t="shared" ca="1" si="223"/>
        <v>0.73064241864952673</v>
      </c>
      <c r="AG322" s="35"/>
      <c r="AH322" s="35"/>
      <c r="AR322" s="69">
        <f t="shared" si="213"/>
        <v>27</v>
      </c>
      <c r="AS322" s="70">
        <f t="shared" si="224"/>
        <v>319</v>
      </c>
      <c r="AT322" s="71">
        <f t="shared" ca="1" si="225"/>
        <v>5.8827660417132548E-2</v>
      </c>
      <c r="AU322" s="72">
        <f t="shared" ca="1" si="214"/>
        <v>9.059659612918658E-3</v>
      </c>
      <c r="AV322" s="73">
        <f t="shared" ca="1" si="215"/>
        <v>1.0090596596129187</v>
      </c>
      <c r="AW322" s="74">
        <f ca="1">PRODUCT(AV$4:AV322)</f>
        <v>16.579460304513482</v>
      </c>
      <c r="BO322" s="70">
        <f t="shared" si="226"/>
        <v>319</v>
      </c>
      <c r="BP322" s="171">
        <f t="shared" ca="1" si="227"/>
        <v>0.1143</v>
      </c>
      <c r="BQ322" s="172">
        <f t="shared" ca="1" si="216"/>
        <v>9.059659612918658E-3</v>
      </c>
      <c r="BR322" s="172">
        <f t="shared" ca="1" si="229"/>
        <v>6.0315594213146272E-2</v>
      </c>
    </row>
    <row r="323" spans="5:70">
      <c r="E323">
        <f t="shared" si="217"/>
        <v>320</v>
      </c>
      <c r="F323" s="64">
        <f t="shared" si="218"/>
        <v>66.583333333333869</v>
      </c>
      <c r="G323" s="55">
        <f t="shared" si="202"/>
        <v>2.7282345997765578E-3</v>
      </c>
      <c r="H323" s="78">
        <f t="shared" si="228"/>
        <v>0.7288404084564335</v>
      </c>
      <c r="I323" s="79">
        <f t="shared" ca="1" si="203"/>
        <v>687132.65189793392</v>
      </c>
      <c r="J323" s="79">
        <f t="shared" ca="1" si="204"/>
        <v>6225.1879351174066</v>
      </c>
      <c r="K323" s="80">
        <f t="shared" ca="1" si="205"/>
        <v>-14.57680816912867</v>
      </c>
      <c r="L323" s="80">
        <f t="shared" ca="1" si="206"/>
        <v>-286.30527162413915</v>
      </c>
      <c r="M323" s="80">
        <f t="shared" ca="1" si="207"/>
        <v>0</v>
      </c>
      <c r="N323" s="80">
        <f t="shared" ca="1" si="208"/>
        <v>0</v>
      </c>
      <c r="O323" s="81">
        <f t="shared" ca="1" si="195"/>
        <v>-1317.7700435689069</v>
      </c>
      <c r="P323" s="79">
        <f t="shared" ca="1" si="196"/>
        <v>691739.18770968914</v>
      </c>
      <c r="Q323" s="35"/>
      <c r="R323">
        <f t="shared" ca="1" si="209"/>
        <v>320</v>
      </c>
      <c r="S323" s="78">
        <f t="shared" ca="1" si="219"/>
        <v>66.583333333333869</v>
      </c>
      <c r="T323" s="55">
        <f t="shared" ca="1" si="210"/>
        <v>2.7282345997765578E-3</v>
      </c>
      <c r="U323" s="78">
        <f t="shared" ca="1" si="220"/>
        <v>0.72864905472290264</v>
      </c>
      <c r="V323" s="79">
        <f t="shared" ca="1" si="221"/>
        <v>687070.97166540159</v>
      </c>
      <c r="W323" s="79">
        <f t="shared" ca="1" si="197"/>
        <v>6224.6291332058181</v>
      </c>
      <c r="X323" s="80">
        <f t="shared" ca="1" si="198"/>
        <v>-14.572981094458052</v>
      </c>
      <c r="Y323" s="80">
        <f t="shared" ca="1" si="211"/>
        <v>-286.27957152725071</v>
      </c>
      <c r="Z323" s="80">
        <f t="shared" ca="1" si="199"/>
        <v>0</v>
      </c>
      <c r="AA323" s="80">
        <f t="shared" ca="1" si="212"/>
        <v>0</v>
      </c>
      <c r="AB323" s="81">
        <f t="shared" ca="1" si="200"/>
        <v>-1317.7700435689069</v>
      </c>
      <c r="AC323" s="79">
        <f t="shared" ca="1" si="201"/>
        <v>691676.97820241679</v>
      </c>
      <c r="AD323" s="35"/>
      <c r="AE323" s="55">
        <f t="shared" ca="1" si="222"/>
        <v>2.7282345997765578E-3</v>
      </c>
      <c r="AF323" s="78">
        <f t="shared" ca="1" si="223"/>
        <v>0.72864905472290264</v>
      </c>
      <c r="AG323" s="35"/>
      <c r="AH323" s="35"/>
      <c r="AR323" s="69">
        <f t="shared" si="213"/>
        <v>27</v>
      </c>
      <c r="AS323" s="70">
        <f t="shared" si="224"/>
        <v>320</v>
      </c>
      <c r="AT323" s="71">
        <f t="shared" ca="1" si="225"/>
        <v>5.829470183792896E-2</v>
      </c>
      <c r="AU323" s="72">
        <f t="shared" ca="1" si="214"/>
        <v>9.059659612918658E-3</v>
      </c>
      <c r="AV323" s="73">
        <f t="shared" ca="1" si="215"/>
        <v>1.0090596596129187</v>
      </c>
      <c r="AW323" s="74">
        <f ca="1">PRODUCT(AV$4:AV323)</f>
        <v>16.729664571438271</v>
      </c>
      <c r="BO323" s="70">
        <f t="shared" si="226"/>
        <v>320</v>
      </c>
      <c r="BP323" s="171">
        <f t="shared" ca="1" si="227"/>
        <v>0.1143</v>
      </c>
      <c r="BQ323" s="172">
        <f t="shared" ca="1" si="216"/>
        <v>9.059659612918658E-3</v>
      </c>
      <c r="BR323" s="172">
        <f t="shared" ca="1" si="229"/>
        <v>5.9774061561715483E-2</v>
      </c>
    </row>
    <row r="324" spans="5:70">
      <c r="E324">
        <f t="shared" si="217"/>
        <v>321</v>
      </c>
      <c r="F324" s="64">
        <f t="shared" si="218"/>
        <v>66.666666666667197</v>
      </c>
      <c r="G324" s="55">
        <f t="shared" si="202"/>
        <v>2.7282345997765578E-3</v>
      </c>
      <c r="H324" s="78">
        <f t="shared" si="228"/>
        <v>0.72685196083636738</v>
      </c>
      <c r="I324" s="79">
        <f t="shared" ca="1" si="203"/>
        <v>689851.96092375822</v>
      </c>
      <c r="J324" s="79">
        <f t="shared" ca="1" si="204"/>
        <v>6249.823949273713</v>
      </c>
      <c r="K324" s="80">
        <f t="shared" ca="1" si="205"/>
        <v>-14.537039216727347</v>
      </c>
      <c r="L324" s="80">
        <f t="shared" ca="1" si="206"/>
        <v>-287.43831705156595</v>
      </c>
      <c r="M324" s="80">
        <f t="shared" ca="1" si="207"/>
        <v>0</v>
      </c>
      <c r="N324" s="80">
        <f t="shared" ca="1" si="208"/>
        <v>0</v>
      </c>
      <c r="O324" s="81">
        <f t="shared" ref="O324:O387" ca="1" si="230">-MIN(IF(MOD(R324,IF($C$5="Annual",12,1))=0,1,0)*$C$33*U324/IF($C$5="Monthly",12,1),I324)</f>
        <v>-1314.174857741493</v>
      </c>
      <c r="P324" s="79">
        <f t="shared" ref="P324:P387" ca="1" si="231">SUM(I324:O324)</f>
        <v>694485.63465902209</v>
      </c>
      <c r="Q324" s="35"/>
      <c r="R324">
        <f t="shared" ca="1" si="209"/>
        <v>321</v>
      </c>
      <c r="S324" s="78">
        <f t="shared" ca="1" si="219"/>
        <v>66.666666666667197</v>
      </c>
      <c r="T324" s="55">
        <f t="shared" ca="1" si="210"/>
        <v>2.7282345997765578E-3</v>
      </c>
      <c r="U324" s="78">
        <f t="shared" ca="1" si="220"/>
        <v>0.72666112916071313</v>
      </c>
      <c r="V324" s="79">
        <f t="shared" ca="1" si="221"/>
        <v>689789.92113861605</v>
      </c>
      <c r="W324" s="79">
        <f t="shared" ref="W324:W387" ca="1" si="232">(V324)*$AU324</f>
        <v>6249.2618899378658</v>
      </c>
      <c r="X324" s="80">
        <f t="shared" ref="X324:X387" ca="1" si="233">IF(V324=0,0,-$C$19)*U324</f>
        <v>-14.533222583214263</v>
      </c>
      <c r="Y324" s="80">
        <f t="shared" ca="1" si="211"/>
        <v>-287.41246714109002</v>
      </c>
      <c r="Z324" s="80">
        <f t="shared" ref="Z324:Z387" ca="1" si="234">-IF(MOD(R324-1,12)=0,1,0)*V324*($C$17)</f>
        <v>0</v>
      </c>
      <c r="AA324" s="80">
        <f t="shared" ca="1" si="212"/>
        <v>0</v>
      </c>
      <c r="AB324" s="81">
        <f t="shared" ref="AB324:AB387" ca="1" si="235">-MIN(IF(MOD(R324,IF($C$5="Annual",12,1))=0,1,0)*$C$33*U324/IF($C$5="Monthly",12,1),V324)</f>
        <v>-1314.174857741493</v>
      </c>
      <c r="AC324" s="79">
        <f t="shared" ref="AC324:AC387" ca="1" si="236">SUM(V324:AB324)</f>
        <v>694423.06248108821</v>
      </c>
      <c r="AD324" s="35"/>
      <c r="AE324" s="55">
        <f t="shared" ca="1" si="222"/>
        <v>2.7282345997765578E-3</v>
      </c>
      <c r="AF324" s="78">
        <f t="shared" ca="1" si="223"/>
        <v>0.72666112916071313</v>
      </c>
      <c r="AG324" s="35"/>
      <c r="AH324" s="35"/>
      <c r="AR324" s="69">
        <f t="shared" si="213"/>
        <v>27</v>
      </c>
      <c r="AS324" s="70">
        <f t="shared" si="224"/>
        <v>321</v>
      </c>
      <c r="AT324" s="71">
        <f t="shared" ca="1" si="225"/>
        <v>5.7766571682040739E-2</v>
      </c>
      <c r="AU324" s="72">
        <f t="shared" ca="1" si="214"/>
        <v>9.059659612918658E-3</v>
      </c>
      <c r="AV324" s="73">
        <f t="shared" ca="1" si="215"/>
        <v>1.0090596596129187</v>
      </c>
      <c r="AW324" s="74">
        <f ca="1">PRODUCT(AV$4:AV324)</f>
        <v>16.881229637893806</v>
      </c>
      <c r="BO324" s="70">
        <f t="shared" si="226"/>
        <v>321</v>
      </c>
      <c r="BP324" s="171">
        <f t="shared" ca="1" si="227"/>
        <v>0.1143</v>
      </c>
      <c r="BQ324" s="172">
        <f t="shared" ca="1" si="216"/>
        <v>9.059659612918658E-3</v>
      </c>
      <c r="BR324" s="172">
        <f t="shared" ca="1" si="229"/>
        <v>5.9237390963231225E-2</v>
      </c>
    </row>
    <row r="325" spans="5:70">
      <c r="E325">
        <f t="shared" si="217"/>
        <v>322</v>
      </c>
      <c r="F325" s="64">
        <f t="shared" si="218"/>
        <v>66.750000000000526</v>
      </c>
      <c r="G325" s="55">
        <f t="shared" ref="G325:G388" si="237">(1-(1-IF(F325&gt;$AJ$90,0,VLOOKUP(ROUND(F325,0),$AJ$4:$AK$90,2,FALSE)))^(1/12))</f>
        <v>2.7282345997765578E-3</v>
      </c>
      <c r="H325" s="78">
        <f t="shared" si="228"/>
        <v>0.72486893816789821</v>
      </c>
      <c r="I325" s="79">
        <f t="shared" ref="I325:I388" ca="1" si="238">MAX(P324,0)*(1-G325)</f>
        <v>692590.91492149758</v>
      </c>
      <c r="J325" s="79">
        <f t="shared" ref="J325:J388" ca="1" si="239">(I325)*$AU325</f>
        <v>6274.6379401886743</v>
      </c>
      <c r="K325" s="80">
        <f t="shared" ref="K325:K388" ca="1" si="240">IF(I325=0,0,-$C$19)*H325</f>
        <v>-14.497378763357965</v>
      </c>
      <c r="L325" s="80">
        <f t="shared" ref="L325:L388" ca="1" si="241">IF(OR(I324+O324=0,K324=0),0,-I325*($C$16/12))</f>
        <v>-288.57954788395733</v>
      </c>
      <c r="M325" s="80">
        <f t="shared" ref="M325:M388" ca="1" si="242">IF(OR(I324+O324=0,K324=0),0,-IF(MOD(E325-1,12)=0,1,0)*I325*($C$17))</f>
        <v>0</v>
      </c>
      <c r="N325" s="80">
        <f t="shared" ref="N325:N388" ca="1" si="243">IF(OR(I324+O324=0,K324=0),0,-I325*($C$18*(1+$C$20))/12)</f>
        <v>0</v>
      </c>
      <c r="O325" s="81">
        <f t="shared" ca="1" si="230"/>
        <v>-1310.5894804244463</v>
      </c>
      <c r="P325" s="79">
        <f t="shared" ca="1" si="231"/>
        <v>697251.88645461446</v>
      </c>
      <c r="Q325" s="35"/>
      <c r="R325">
        <f t="shared" ref="R325:R388" ca="1" si="244">R324+1</f>
        <v>322</v>
      </c>
      <c r="S325" s="78">
        <f t="shared" ca="1" si="219"/>
        <v>66.750000000000526</v>
      </c>
      <c r="T325" s="55">
        <f t="shared" ref="T325:T388" ca="1" si="245">(1-(1-IF(S325&gt;$AJ$90,0,VLOOKUP(ROUND(S325,0),$AJ$4:$AK$90,2,FALSE)))^(1/12))
*IF(S326-S$4&lt;SUBSTITUTE($C$6, "years", "", 1)/1,0,1)</f>
        <v>2.7282345997765578E-3</v>
      </c>
      <c r="U325" s="78">
        <f t="shared" ca="1" si="220"/>
        <v>0.7246786271258242</v>
      </c>
      <c r="V325" s="79">
        <f t="shared" ca="1" si="221"/>
        <v>692528.51345514448</v>
      </c>
      <c r="W325" s="79">
        <f t="shared" ca="1" si="232"/>
        <v>6274.0726041441676</v>
      </c>
      <c r="X325" s="80">
        <f t="shared" ca="1" si="233"/>
        <v>-14.493572542516484</v>
      </c>
      <c r="Y325" s="80">
        <f t="shared" ref="Y325:Y388" ca="1" si="246">IF(OR(V324+AB324=0,X324=0),0,-V325*($C$16/12))</f>
        <v>-288.55354727297686</v>
      </c>
      <c r="Z325" s="80">
        <f t="shared" ca="1" si="234"/>
        <v>0</v>
      </c>
      <c r="AA325" s="80">
        <f t="shared" ref="AA325:AA388" ca="1" si="247">IF(OR(V324+AB324=0,X324=0),0,-V325*($C$18*(1+$C$20))/12)</f>
        <v>0</v>
      </c>
      <c r="AB325" s="81">
        <f t="shared" ca="1" si="235"/>
        <v>-1310.5894804244463</v>
      </c>
      <c r="AC325" s="79">
        <f t="shared" ca="1" si="236"/>
        <v>697188.9494590488</v>
      </c>
      <c r="AD325" s="35"/>
      <c r="AE325" s="55">
        <f t="shared" ca="1" si="222"/>
        <v>2.7282345997765578E-3</v>
      </c>
      <c r="AF325" s="78">
        <f t="shared" ca="1" si="223"/>
        <v>0.7246786271258242</v>
      </c>
      <c r="AG325" s="35"/>
      <c r="AH325" s="35"/>
      <c r="AR325" s="69">
        <f t="shared" ref="AR325:AR388" si="248">ROUNDDOWN((AS325-1)/12,0)+1</f>
        <v>27</v>
      </c>
      <c r="AS325" s="70">
        <f t="shared" si="224"/>
        <v>322</v>
      </c>
      <c r="AT325" s="71">
        <f t="shared" ca="1" si="225"/>
        <v>5.7243226205596187E-2</v>
      </c>
      <c r="AU325" s="72">
        <f t="shared" ref="AU325:AU388" ca="1" si="249">IF($AU$2="Yes",BQ325,((1+$AH$21)^(1/12))-1)</f>
        <v>9.059659612918658E-3</v>
      </c>
      <c r="AV325" s="73">
        <f t="shared" ref="AV325:AV388" ca="1" si="250">(1+AU325)</f>
        <v>1.0090596596129187</v>
      </c>
      <c r="AW325" s="74">
        <f ca="1">PRODUCT(AV$4:AV325)</f>
        <v>17.034167832260639</v>
      </c>
      <c r="BO325" s="70">
        <f t="shared" si="226"/>
        <v>322</v>
      </c>
      <c r="BP325" s="171">
        <f t="shared" ca="1" si="227"/>
        <v>0.1143</v>
      </c>
      <c r="BQ325" s="172">
        <f t="shared" ref="BQ325:BQ388" ca="1" si="251">(1+BP325)^(1/12)-1</f>
        <v>9.059659612918658E-3</v>
      </c>
      <c r="BR325" s="172">
        <f t="shared" ca="1" si="229"/>
        <v>5.8705538764630673E-2</v>
      </c>
    </row>
    <row r="326" spans="5:70">
      <c r="E326">
        <f t="shared" ref="E326:E389" si="252">E325+1</f>
        <v>323</v>
      </c>
      <c r="F326" s="64">
        <f t="shared" ref="F326:F389" si="253">(E326-E325)/12+F325</f>
        <v>66.833333333333854</v>
      </c>
      <c r="G326" s="55">
        <f t="shared" si="237"/>
        <v>2.7282345997765578E-3</v>
      </c>
      <c r="H326" s="78">
        <f t="shared" si="228"/>
        <v>0.72289132565048531</v>
      </c>
      <c r="I326" s="79">
        <f t="shared" ca="1" si="238"/>
        <v>695349.61973322951</v>
      </c>
      <c r="J326" s="79">
        <f t="shared" ca="1" si="239"/>
        <v>6299.6308667554858</v>
      </c>
      <c r="K326" s="80">
        <f t="shared" ca="1" si="240"/>
        <v>-14.457826513009707</v>
      </c>
      <c r="L326" s="80">
        <f t="shared" ca="1" si="241"/>
        <v>-289.729008222179</v>
      </c>
      <c r="M326" s="80">
        <f t="shared" ca="1" si="242"/>
        <v>0</v>
      </c>
      <c r="N326" s="80">
        <f t="shared" ca="1" si="243"/>
        <v>0</v>
      </c>
      <c r="O326" s="81">
        <f t="shared" ca="1" si="230"/>
        <v>-1307.0138848578492</v>
      </c>
      <c r="P326" s="79">
        <f t="shared" ca="1" si="231"/>
        <v>700038.04988039192</v>
      </c>
      <c r="Q326" s="35"/>
      <c r="R326">
        <f t="shared" ca="1" si="244"/>
        <v>323</v>
      </c>
      <c r="S326" s="78">
        <f t="shared" ref="S326:S389" ca="1" si="254">(R326-R325)/12+S325</f>
        <v>66.833333333333854</v>
      </c>
      <c r="T326" s="55">
        <f t="shared" ca="1" si="245"/>
        <v>2.7282345997765578E-3</v>
      </c>
      <c r="U326" s="78">
        <f t="shared" ref="U326:U389" ca="1" si="255">IF(S327-S$4&lt;SUBSTITUTE($C$6, "years", "", 1)/1,U325,AF325)*
(1-T326)</f>
        <v>0.72270153382158098</v>
      </c>
      <c r="V326" s="79">
        <f t="shared" ref="V326:V389" ca="1" si="256">MAX(AC325,0)*(1-AE326)</f>
        <v>695286.8544445528</v>
      </c>
      <c r="W326" s="79">
        <f t="shared" ca="1" si="232"/>
        <v>6299.0622346045684</v>
      </c>
      <c r="X326" s="80">
        <f t="shared" ca="1" si="233"/>
        <v>-14.45403067643162</v>
      </c>
      <c r="Y326" s="80">
        <f t="shared" ca="1" si="246"/>
        <v>-289.70285601856369</v>
      </c>
      <c r="Z326" s="80">
        <f t="shared" ca="1" si="234"/>
        <v>0</v>
      </c>
      <c r="AA326" s="80">
        <f t="shared" ca="1" si="247"/>
        <v>0</v>
      </c>
      <c r="AB326" s="81">
        <f t="shared" ca="1" si="235"/>
        <v>-1307.0138848578492</v>
      </c>
      <c r="AC326" s="79">
        <f t="shared" ca="1" si="236"/>
        <v>699974.74590760458</v>
      </c>
      <c r="AD326" s="35"/>
      <c r="AE326" s="55">
        <f t="shared" ref="AE326:AE389" ca="1" si="257">(1-(1-IF(S326&gt;$AJ$90,0,VLOOKUP(ROUND(S326,0),$AJ$4:$AK$90,2,FALSE)))^(1/12))</f>
        <v>2.7282345997765578E-3</v>
      </c>
      <c r="AF326" s="78">
        <f t="shared" ref="AF326:AF389" ca="1" si="258">AF325*(1-AE326)</f>
        <v>0.72270153382158098</v>
      </c>
      <c r="AG326" s="35"/>
      <c r="AH326" s="35"/>
      <c r="AR326" s="69">
        <f t="shared" si="248"/>
        <v>27</v>
      </c>
      <c r="AS326" s="70">
        <f t="shared" ref="AS326:AS389" si="259">AS325+1</f>
        <v>323</v>
      </c>
      <c r="AT326" s="71">
        <f t="shared" ref="AT326:AT389" ca="1" si="260">(1-AU326)*AT325</f>
        <v>5.6724622061028178E-2</v>
      </c>
      <c r="AU326" s="72">
        <f t="shared" ca="1" si="249"/>
        <v>9.059659612918658E-3</v>
      </c>
      <c r="AV326" s="73">
        <f t="shared" ca="1" si="250"/>
        <v>1.0090596596129187</v>
      </c>
      <c r="AW326" s="74">
        <f ca="1">PRODUCT(AV$4:AV326)</f>
        <v>17.188491594610248</v>
      </c>
      <c r="BO326" s="70">
        <f t="shared" ref="BO326:BO389" si="261">BO325+1</f>
        <v>323</v>
      </c>
      <c r="BP326" s="171">
        <f t="shared" ref="BP326:BP389" ca="1" si="262">VLOOKUP(BO326,$BT$4:$BX$13,5,TRUE)/100</f>
        <v>0.1143</v>
      </c>
      <c r="BQ326" s="172">
        <f t="shared" ca="1" si="251"/>
        <v>9.059659612918658E-3</v>
      </c>
      <c r="BR326" s="172">
        <f t="shared" ca="1" si="229"/>
        <v>5.8178461704782122E-2</v>
      </c>
    </row>
    <row r="327" spans="5:70">
      <c r="E327">
        <f t="shared" si="252"/>
        <v>324</v>
      </c>
      <c r="F327" s="64">
        <f t="shared" si="253"/>
        <v>66.916666666667183</v>
      </c>
      <c r="G327" s="55">
        <f t="shared" si="237"/>
        <v>2.7282345997765578E-3</v>
      </c>
      <c r="H327" s="78">
        <f t="shared" ref="H327:H390" si="263">H326*(1-G327)</f>
        <v>0.72091910852396734</v>
      </c>
      <c r="I327" s="79">
        <f t="shared" ca="1" si="238"/>
        <v>698128.18185154814</v>
      </c>
      <c r="J327" s="79">
        <f t="shared" ca="1" si="239"/>
        <v>6324.8036937608031</v>
      </c>
      <c r="K327" s="80">
        <f t="shared" ca="1" si="240"/>
        <v>-14.418382170479347</v>
      </c>
      <c r="L327" s="80">
        <f t="shared" ca="1" si="241"/>
        <v>-290.88674243814506</v>
      </c>
      <c r="M327" s="80">
        <f t="shared" ca="1" si="242"/>
        <v>0</v>
      </c>
      <c r="N327" s="80">
        <f t="shared" ca="1" si="243"/>
        <v>0</v>
      </c>
      <c r="O327" s="81">
        <f t="shared" ca="1" si="230"/>
        <v>-1303.4480443547916</v>
      </c>
      <c r="P327" s="79">
        <f t="shared" ca="1" si="231"/>
        <v>702844.23237634543</v>
      </c>
      <c r="Q327" s="35"/>
      <c r="R327">
        <f t="shared" ca="1" si="244"/>
        <v>324</v>
      </c>
      <c r="S327" s="78">
        <f t="shared" ca="1" si="254"/>
        <v>66.916666666667183</v>
      </c>
      <c r="T327" s="55">
        <f t="shared" ca="1" si="245"/>
        <v>2.7282345997765578E-3</v>
      </c>
      <c r="U327" s="78">
        <f t="shared" ca="1" si="255"/>
        <v>0.72072983449169736</v>
      </c>
      <c r="V327" s="79">
        <f t="shared" ca="1" si="256"/>
        <v>698065.05058684968</v>
      </c>
      <c r="W327" s="79">
        <f t="shared" ca="1" si="232"/>
        <v>6324.2317459917022</v>
      </c>
      <c r="X327" s="80">
        <f t="shared" ca="1" si="233"/>
        <v>-14.414596689833948</v>
      </c>
      <c r="Y327" s="80">
        <f t="shared" ca="1" si="246"/>
        <v>-290.86043774452071</v>
      </c>
      <c r="Z327" s="80">
        <f t="shared" ca="1" si="234"/>
        <v>0</v>
      </c>
      <c r="AA327" s="80">
        <f t="shared" ca="1" si="247"/>
        <v>0</v>
      </c>
      <c r="AB327" s="81">
        <f t="shared" ca="1" si="235"/>
        <v>-1303.4480443547916</v>
      </c>
      <c r="AC327" s="79">
        <f t="shared" ca="1" si="236"/>
        <v>702780.55925405223</v>
      </c>
      <c r="AD327" s="35"/>
      <c r="AE327" s="55">
        <f t="shared" ca="1" si="257"/>
        <v>2.7282345997765578E-3</v>
      </c>
      <c r="AF327" s="78">
        <f t="shared" ca="1" si="258"/>
        <v>0.72072983449169736</v>
      </c>
      <c r="AG327" s="35"/>
      <c r="AH327" s="35"/>
      <c r="AR327" s="69">
        <f t="shared" si="248"/>
        <v>27</v>
      </c>
      <c r="AS327" s="70">
        <f t="shared" si="259"/>
        <v>324</v>
      </c>
      <c r="AT327" s="71">
        <f t="shared" ca="1" si="260"/>
        <v>5.6210716293483808E-2</v>
      </c>
      <c r="AU327" s="72">
        <f t="shared" ca="1" si="249"/>
        <v>9.059659612918658E-3</v>
      </c>
      <c r="AV327" s="73">
        <f t="shared" ca="1" si="250"/>
        <v>1.0090596596129187</v>
      </c>
      <c r="AW327" s="74">
        <f ca="1">PRODUCT(AV$4:AV327)</f>
        <v>17.344213477716931</v>
      </c>
      <c r="BO327" s="70">
        <f t="shared" si="261"/>
        <v>324</v>
      </c>
      <c r="BP327" s="171">
        <f t="shared" ca="1" si="262"/>
        <v>0.1143</v>
      </c>
      <c r="BQ327" s="172">
        <f t="shared" ca="1" si="251"/>
        <v>9.059659612918658E-3</v>
      </c>
      <c r="BR327" s="172">
        <f t="shared" ref="BR327:BR390" ca="1" si="264">BR326/(1+BQ327)</f>
        <v>5.7656116910966129E-2</v>
      </c>
    </row>
    <row r="328" spans="5:70">
      <c r="E328">
        <f t="shared" si="252"/>
        <v>325</v>
      </c>
      <c r="F328" s="64">
        <f t="shared" si="253"/>
        <v>67.000000000000512</v>
      </c>
      <c r="G328" s="55">
        <f t="shared" si="237"/>
        <v>2.7282345997765578E-3</v>
      </c>
      <c r="H328" s="78">
        <f t="shared" si="263"/>
        <v>0.71895227206845214</v>
      </c>
      <c r="I328" s="79">
        <f t="shared" ca="1" si="238"/>
        <v>700926.70842332288</v>
      </c>
      <c r="J328" s="79">
        <f t="shared" ca="1" si="239"/>
        <v>6350.1573919187904</v>
      </c>
      <c r="K328" s="80">
        <f t="shared" ca="1" si="240"/>
        <v>-14.379045441369042</v>
      </c>
      <c r="L328" s="80">
        <f t="shared" ca="1" si="241"/>
        <v>-292.05279517638456</v>
      </c>
      <c r="M328" s="80">
        <f t="shared" ca="1" si="242"/>
        <v>-5256.9503131749216</v>
      </c>
      <c r="N328" s="80">
        <f t="shared" ca="1" si="243"/>
        <v>0</v>
      </c>
      <c r="O328" s="81">
        <f t="shared" ca="1" si="230"/>
        <v>-1299.8919323011717</v>
      </c>
      <c r="P328" s="79">
        <f t="shared" ca="1" si="231"/>
        <v>700413.59172914783</v>
      </c>
      <c r="Q328" s="35"/>
      <c r="R328">
        <f t="shared" ca="1" si="244"/>
        <v>325</v>
      </c>
      <c r="S328" s="78">
        <f t="shared" ca="1" si="254"/>
        <v>67.000000000000512</v>
      </c>
      <c r="T328" s="55">
        <f t="shared" ca="1" si="245"/>
        <v>2.7282345997765578E-3</v>
      </c>
      <c r="U328" s="78">
        <f t="shared" ca="1" si="255"/>
        <v>0.71876351442014585</v>
      </c>
      <c r="V328" s="79">
        <f t="shared" ca="1" si="256"/>
        <v>700863.20901624497</v>
      </c>
      <c r="W328" s="79">
        <f t="shared" ca="1" si="232"/>
        <v>6349.5821089050423</v>
      </c>
      <c r="X328" s="80">
        <f t="shared" ca="1" si="233"/>
        <v>-14.375270288402916</v>
      </c>
      <c r="Y328" s="80">
        <f t="shared" ca="1" si="246"/>
        <v>-292.02633709010212</v>
      </c>
      <c r="Z328" s="80">
        <f t="shared" ca="1" si="234"/>
        <v>-5256.4740676218371</v>
      </c>
      <c r="AA328" s="80">
        <f t="shared" ca="1" si="247"/>
        <v>0</v>
      </c>
      <c r="AB328" s="81">
        <f t="shared" ca="1" si="235"/>
        <v>-1299.8919323011717</v>
      </c>
      <c r="AC328" s="79">
        <f t="shared" ca="1" si="236"/>
        <v>700350.02351784846</v>
      </c>
      <c r="AD328" s="35"/>
      <c r="AE328" s="55">
        <f t="shared" ca="1" si="257"/>
        <v>2.7282345997765578E-3</v>
      </c>
      <c r="AF328" s="78">
        <f t="shared" ca="1" si="258"/>
        <v>0.71876351442014585</v>
      </c>
      <c r="AG328" s="35"/>
      <c r="AH328" s="35"/>
      <c r="AR328" s="69">
        <f t="shared" si="248"/>
        <v>28</v>
      </c>
      <c r="AS328" s="70">
        <f t="shared" si="259"/>
        <v>325</v>
      </c>
      <c r="AT328" s="71">
        <f t="shared" ca="1" si="260"/>
        <v>5.5701466337266504E-2</v>
      </c>
      <c r="AU328" s="72">
        <f t="shared" ca="1" si="249"/>
        <v>9.059659612918658E-3</v>
      </c>
      <c r="AV328" s="73">
        <f t="shared" ca="1" si="250"/>
        <v>1.0090596596129187</v>
      </c>
      <c r="AW328" s="74">
        <f ca="1">PRODUCT(AV$4:AV328)</f>
        <v>17.501346148078841</v>
      </c>
      <c r="BO328" s="70">
        <f t="shared" si="261"/>
        <v>325</v>
      </c>
      <c r="BP328" s="171">
        <f t="shared" ca="1" si="262"/>
        <v>0.1143</v>
      </c>
      <c r="BQ328" s="172">
        <f t="shared" ca="1" si="251"/>
        <v>9.059659612918658E-3</v>
      </c>
      <c r="BR328" s="172">
        <f t="shared" ca="1" si="264"/>
        <v>5.7138461895388189E-2</v>
      </c>
    </row>
    <row r="329" spans="5:70">
      <c r="E329">
        <f t="shared" si="252"/>
        <v>326</v>
      </c>
      <c r="F329" s="64">
        <f t="shared" si="253"/>
        <v>67.08333333333384</v>
      </c>
      <c r="G329" s="55">
        <f t="shared" si="237"/>
        <v>2.7282345997765578E-3</v>
      </c>
      <c r="H329" s="78">
        <f t="shared" si="263"/>
        <v>0.71699080160420703</v>
      </c>
      <c r="I329" s="79">
        <f t="shared" ca="1" si="238"/>
        <v>698502.69913403864</v>
      </c>
      <c r="J329" s="79">
        <f t="shared" ca="1" si="239"/>
        <v>6328.196692859322</v>
      </c>
      <c r="K329" s="80">
        <f t="shared" ca="1" si="240"/>
        <v>-14.339816032084141</v>
      </c>
      <c r="L329" s="80">
        <f t="shared" ca="1" si="241"/>
        <v>-291.04279130584945</v>
      </c>
      <c r="M329" s="80">
        <f t="shared" ca="1" si="242"/>
        <v>0</v>
      </c>
      <c r="N329" s="80">
        <f t="shared" ca="1" si="243"/>
        <v>0</v>
      </c>
      <c r="O329" s="81">
        <f t="shared" ca="1" si="230"/>
        <v>-1296.3455221554973</v>
      </c>
      <c r="P329" s="79">
        <f t="shared" ca="1" si="231"/>
        <v>703229.16769740451</v>
      </c>
      <c r="Q329" s="35"/>
      <c r="R329">
        <f t="shared" ca="1" si="244"/>
        <v>326</v>
      </c>
      <c r="S329" s="78">
        <f t="shared" ca="1" si="254"/>
        <v>67.08333333333384</v>
      </c>
      <c r="T329" s="55">
        <f t="shared" ca="1" si="245"/>
        <v>2.7282345997765578E-3</v>
      </c>
      <c r="U329" s="78">
        <f t="shared" ca="1" si="255"/>
        <v>0.71680255893104783</v>
      </c>
      <c r="V329" s="79">
        <f t="shared" ca="1" si="256"/>
        <v>698439.30435173272</v>
      </c>
      <c r="W329" s="79">
        <f t="shared" ca="1" si="232"/>
        <v>6327.6223577103956</v>
      </c>
      <c r="X329" s="80">
        <f t="shared" ca="1" si="233"/>
        <v>-14.336051178620956</v>
      </c>
      <c r="Y329" s="80">
        <f t="shared" ca="1" si="246"/>
        <v>-291.016376813222</v>
      </c>
      <c r="Z329" s="80">
        <f t="shared" ca="1" si="234"/>
        <v>0</v>
      </c>
      <c r="AA329" s="80">
        <f t="shared" ca="1" si="247"/>
        <v>0</v>
      </c>
      <c r="AB329" s="81">
        <f t="shared" ca="1" si="235"/>
        <v>-1296.3455221554973</v>
      </c>
      <c r="AC329" s="79">
        <f t="shared" ca="1" si="236"/>
        <v>703165.22875929577</v>
      </c>
      <c r="AD329" s="35"/>
      <c r="AE329" s="55">
        <f t="shared" ca="1" si="257"/>
        <v>2.7282345997765578E-3</v>
      </c>
      <c r="AF329" s="78">
        <f t="shared" ca="1" si="258"/>
        <v>0.71680255893104783</v>
      </c>
      <c r="AG329" s="35"/>
      <c r="AH329" s="35"/>
      <c r="AR329" s="69">
        <f t="shared" si="248"/>
        <v>28</v>
      </c>
      <c r="AS329" s="70">
        <f t="shared" si="259"/>
        <v>326</v>
      </c>
      <c r="AT329" s="71">
        <f t="shared" ca="1" si="260"/>
        <v>5.5196830012310426E-2</v>
      </c>
      <c r="AU329" s="72">
        <f t="shared" ca="1" si="249"/>
        <v>9.059659612918658E-3</v>
      </c>
      <c r="AV329" s="73">
        <f t="shared" ca="1" si="250"/>
        <v>1.0090596596129187</v>
      </c>
      <c r="AW329" s="74">
        <f ca="1">PRODUCT(AV$4:AV329)</f>
        <v>17.6599023869483</v>
      </c>
      <c r="BO329" s="70">
        <f t="shared" si="261"/>
        <v>326</v>
      </c>
      <c r="BP329" s="171">
        <f t="shared" ca="1" si="262"/>
        <v>0.1143</v>
      </c>
      <c r="BQ329" s="172">
        <f t="shared" ca="1" si="251"/>
        <v>9.059659612918658E-3</v>
      </c>
      <c r="BR329" s="172">
        <f t="shared" ca="1" si="264"/>
        <v>5.6625454551722784E-2</v>
      </c>
    </row>
    <row r="330" spans="5:70">
      <c r="E330">
        <f t="shared" si="252"/>
        <v>327</v>
      </c>
      <c r="F330" s="64">
        <f t="shared" si="253"/>
        <v>67.166666666667169</v>
      </c>
      <c r="G330" s="55">
        <f t="shared" si="237"/>
        <v>2.7282345997765578E-3</v>
      </c>
      <c r="H330" s="78">
        <f t="shared" si="263"/>
        <v>0.71503468249154889</v>
      </c>
      <c r="I330" s="79">
        <f t="shared" ca="1" si="238"/>
        <v>701310.59355052037</v>
      </c>
      <c r="J330" s="79">
        <f t="shared" ca="1" si="239"/>
        <v>6353.6352605016618</v>
      </c>
      <c r="K330" s="80">
        <f t="shared" ca="1" si="240"/>
        <v>-14.300693649830977</v>
      </c>
      <c r="L330" s="80">
        <f t="shared" ca="1" si="241"/>
        <v>-292.21274731271683</v>
      </c>
      <c r="M330" s="80">
        <f t="shared" ca="1" si="242"/>
        <v>0</v>
      </c>
      <c r="N330" s="80">
        <f t="shared" ca="1" si="243"/>
        <v>0</v>
      </c>
      <c r="O330" s="81">
        <f t="shared" ca="1" si="230"/>
        <v>-1292.8087874486871</v>
      </c>
      <c r="P330" s="79">
        <f t="shared" ca="1" si="231"/>
        <v>706064.9065826108</v>
      </c>
      <c r="Q330" s="35"/>
      <c r="R330">
        <f t="shared" ca="1" si="244"/>
        <v>327</v>
      </c>
      <c r="S330" s="78">
        <f t="shared" ca="1" si="254"/>
        <v>67.166666666667169</v>
      </c>
      <c r="T330" s="55">
        <f t="shared" ca="1" si="245"/>
        <v>2.7282345997765578E-3</v>
      </c>
      <c r="U330" s="78">
        <f t="shared" ca="1" si="255"/>
        <v>0.71484695338856374</v>
      </c>
      <c r="V330" s="79">
        <f t="shared" ca="1" si="256"/>
        <v>701246.82905283489</v>
      </c>
      <c r="W330" s="79">
        <f t="shared" ca="1" si="232"/>
        <v>6353.0575758572422</v>
      </c>
      <c r="X330" s="80">
        <f t="shared" ca="1" si="233"/>
        <v>-14.296939067771275</v>
      </c>
      <c r="Y330" s="80">
        <f t="shared" ca="1" si="246"/>
        <v>-292.18617877201456</v>
      </c>
      <c r="Z330" s="80">
        <f t="shared" ca="1" si="234"/>
        <v>0</v>
      </c>
      <c r="AA330" s="80">
        <f t="shared" ca="1" si="247"/>
        <v>0</v>
      </c>
      <c r="AB330" s="81">
        <f t="shared" ca="1" si="235"/>
        <v>-1292.8087874486871</v>
      </c>
      <c r="AC330" s="79">
        <f t="shared" ca="1" si="236"/>
        <v>706000.59472340369</v>
      </c>
      <c r="AD330" s="35"/>
      <c r="AE330" s="55">
        <f t="shared" ca="1" si="257"/>
        <v>2.7282345997765578E-3</v>
      </c>
      <c r="AF330" s="78">
        <f t="shared" ca="1" si="258"/>
        <v>0.71484695338856374</v>
      </c>
      <c r="AG330" s="35"/>
      <c r="AH330" s="35"/>
      <c r="AR330" s="69">
        <f t="shared" si="248"/>
        <v>28</v>
      </c>
      <c r="AS330" s="70">
        <f t="shared" si="259"/>
        <v>327</v>
      </c>
      <c r="AT330" s="71">
        <f t="shared" ca="1" si="260"/>
        <v>5.4696765520686759E-2</v>
      </c>
      <c r="AU330" s="72">
        <f t="shared" ca="1" si="249"/>
        <v>9.059659612918658E-3</v>
      </c>
      <c r="AV330" s="73">
        <f t="shared" ca="1" si="250"/>
        <v>1.0090596596129187</v>
      </c>
      <c r="AW330" s="74">
        <f ca="1">PRODUCT(AV$4:AV330)</f>
        <v>17.819895091371421</v>
      </c>
      <c r="BO330" s="70">
        <f t="shared" si="261"/>
        <v>327</v>
      </c>
      <c r="BP330" s="171">
        <f t="shared" ca="1" si="262"/>
        <v>0.1143</v>
      </c>
      <c r="BQ330" s="172">
        <f t="shared" ca="1" si="251"/>
        <v>9.059659612918658E-3</v>
      </c>
      <c r="BR330" s="172">
        <f t="shared" ca="1" si="264"/>
        <v>5.6117053151688426E-2</v>
      </c>
    </row>
    <row r="331" spans="5:70">
      <c r="E331">
        <f t="shared" si="252"/>
        <v>328</v>
      </c>
      <c r="F331" s="64">
        <f t="shared" si="253"/>
        <v>67.250000000000497</v>
      </c>
      <c r="G331" s="55">
        <f t="shared" si="237"/>
        <v>2.7282345997765578E-3</v>
      </c>
      <c r="H331" s="78">
        <f t="shared" si="263"/>
        <v>0.71308390013073519</v>
      </c>
      <c r="I331" s="79">
        <f t="shared" ca="1" si="238"/>
        <v>704138.59587478417</v>
      </c>
      <c r="J331" s="79">
        <f t="shared" ca="1" si="239"/>
        <v>6379.2559989440342</v>
      </c>
      <c r="K331" s="80">
        <f t="shared" ca="1" si="240"/>
        <v>-14.261678002614705</v>
      </c>
      <c r="L331" s="80">
        <f t="shared" ca="1" si="241"/>
        <v>-293.39108161449343</v>
      </c>
      <c r="M331" s="80">
        <f t="shared" ca="1" si="242"/>
        <v>0</v>
      </c>
      <c r="N331" s="80">
        <f t="shared" ca="1" si="243"/>
        <v>0</v>
      </c>
      <c r="O331" s="81">
        <f t="shared" ca="1" si="230"/>
        <v>-1289.2817017838745</v>
      </c>
      <c r="P331" s="79">
        <f t="shared" ca="1" si="231"/>
        <v>708920.91741232714</v>
      </c>
      <c r="Q331" s="35"/>
      <c r="R331">
        <f t="shared" ca="1" si="244"/>
        <v>328</v>
      </c>
      <c r="S331" s="78">
        <f t="shared" ca="1" si="254"/>
        <v>67.250000000000497</v>
      </c>
      <c r="T331" s="55">
        <f t="shared" ca="1" si="245"/>
        <v>2.7282345997765578E-3</v>
      </c>
      <c r="U331" s="78">
        <f t="shared" ca="1" si="255"/>
        <v>0.71289668319678423</v>
      </c>
      <c r="V331" s="79">
        <f t="shared" ca="1" si="256"/>
        <v>704074.45947341644</v>
      </c>
      <c r="W331" s="79">
        <f t="shared" ca="1" si="232"/>
        <v>6378.6749449788449</v>
      </c>
      <c r="X331" s="80">
        <f t="shared" ca="1" si="233"/>
        <v>-14.257933663935685</v>
      </c>
      <c r="Y331" s="80">
        <f t="shared" ca="1" si="246"/>
        <v>-293.36435811392352</v>
      </c>
      <c r="Z331" s="80">
        <f t="shared" ca="1" si="234"/>
        <v>0</v>
      </c>
      <c r="AA331" s="80">
        <f t="shared" ca="1" si="247"/>
        <v>0</v>
      </c>
      <c r="AB331" s="81">
        <f t="shared" ca="1" si="235"/>
        <v>-1289.2817017838745</v>
      </c>
      <c r="AC331" s="79">
        <f t="shared" ca="1" si="236"/>
        <v>708856.23042483348</v>
      </c>
      <c r="AD331" s="35"/>
      <c r="AE331" s="55">
        <f t="shared" ca="1" si="257"/>
        <v>2.7282345997765578E-3</v>
      </c>
      <c r="AF331" s="78">
        <f t="shared" ca="1" si="258"/>
        <v>0.71289668319678423</v>
      </c>
      <c r="AG331" s="35"/>
      <c r="AH331" s="35"/>
      <c r="AR331" s="69">
        <f t="shared" si="248"/>
        <v>28</v>
      </c>
      <c r="AS331" s="70">
        <f t="shared" si="259"/>
        <v>328</v>
      </c>
      <c r="AT331" s="71">
        <f t="shared" ca="1" si="260"/>
        <v>5.4201231443141713E-2</v>
      </c>
      <c r="AU331" s="72">
        <f t="shared" ca="1" si="249"/>
        <v>9.059659612918658E-3</v>
      </c>
      <c r="AV331" s="73">
        <f t="shared" ca="1" si="250"/>
        <v>1.0090596596129187</v>
      </c>
      <c r="AW331" s="74">
        <f ca="1">PRODUCT(AV$4:AV331)</f>
        <v>17.981337275237166</v>
      </c>
      <c r="BO331" s="70">
        <f t="shared" si="261"/>
        <v>328</v>
      </c>
      <c r="BP331" s="171">
        <f t="shared" ca="1" si="262"/>
        <v>0.1143</v>
      </c>
      <c r="BQ331" s="172">
        <f t="shared" ca="1" si="251"/>
        <v>9.059659612918658E-3</v>
      </c>
      <c r="BR331" s="172">
        <f t="shared" ca="1" si="264"/>
        <v>5.5613216341653442E-2</v>
      </c>
    </row>
    <row r="332" spans="5:70">
      <c r="E332">
        <f t="shared" si="252"/>
        <v>329</v>
      </c>
      <c r="F332" s="64">
        <f t="shared" si="253"/>
        <v>67.333333333333826</v>
      </c>
      <c r="G332" s="55">
        <f t="shared" si="237"/>
        <v>2.7282345997765578E-3</v>
      </c>
      <c r="H332" s="78">
        <f t="shared" si="263"/>
        <v>0.71113843996185488</v>
      </c>
      <c r="I332" s="79">
        <f t="shared" ca="1" si="238"/>
        <v>706986.81483693747</v>
      </c>
      <c r="J332" s="79">
        <f t="shared" ca="1" si="239"/>
        <v>6405.0598932442035</v>
      </c>
      <c r="K332" s="80">
        <f t="shared" ca="1" si="240"/>
        <v>-14.222768799237098</v>
      </c>
      <c r="L332" s="80">
        <f t="shared" ca="1" si="241"/>
        <v>-294.57783951539062</v>
      </c>
      <c r="M332" s="80">
        <f t="shared" ca="1" si="242"/>
        <v>0</v>
      </c>
      <c r="N332" s="80">
        <f t="shared" ca="1" si="243"/>
        <v>0</v>
      </c>
      <c r="O332" s="81">
        <f t="shared" ca="1" si="230"/>
        <v>-1285.764238836209</v>
      </c>
      <c r="P332" s="79">
        <f t="shared" ca="1" si="231"/>
        <v>711797.30988303071</v>
      </c>
      <c r="Q332" s="35"/>
      <c r="R332">
        <f t="shared" ca="1" si="244"/>
        <v>329</v>
      </c>
      <c r="S332" s="78">
        <f t="shared" ca="1" si="254"/>
        <v>67.333333333333826</v>
      </c>
      <c r="T332" s="55">
        <f t="shared" ca="1" si="245"/>
        <v>2.7282345997765578E-3</v>
      </c>
      <c r="U332" s="78">
        <f t="shared" ca="1" si="255"/>
        <v>0.71095173379962084</v>
      </c>
      <c r="V332" s="79">
        <f t="shared" ca="1" si="256"/>
        <v>706922.30433072126</v>
      </c>
      <c r="W332" s="79">
        <f t="shared" ca="1" si="232"/>
        <v>6404.4754500164281</v>
      </c>
      <c r="X332" s="80">
        <f t="shared" ca="1" si="233"/>
        <v>-14.219034675992416</v>
      </c>
      <c r="Y332" s="80">
        <f t="shared" ca="1" si="246"/>
        <v>-294.55096013780053</v>
      </c>
      <c r="Z332" s="80">
        <f t="shared" ca="1" si="234"/>
        <v>0</v>
      </c>
      <c r="AA332" s="80">
        <f t="shared" ca="1" si="247"/>
        <v>0</v>
      </c>
      <c r="AB332" s="81">
        <f t="shared" ca="1" si="235"/>
        <v>-1285.764238836209</v>
      </c>
      <c r="AC332" s="79">
        <f t="shared" ca="1" si="236"/>
        <v>711732.24554708763</v>
      </c>
      <c r="AD332" s="35"/>
      <c r="AE332" s="55">
        <f t="shared" ca="1" si="257"/>
        <v>2.7282345997765578E-3</v>
      </c>
      <c r="AF332" s="78">
        <f t="shared" ca="1" si="258"/>
        <v>0.71095173379962084</v>
      </c>
      <c r="AG332" s="35"/>
      <c r="AH332" s="35"/>
      <c r="AR332" s="69">
        <f t="shared" si="248"/>
        <v>28</v>
      </c>
      <c r="AS332" s="70">
        <f t="shared" si="259"/>
        <v>329</v>
      </c>
      <c r="AT332" s="71">
        <f t="shared" ca="1" si="260"/>
        <v>5.3710186735665827E-2</v>
      </c>
      <c r="AU332" s="72">
        <f t="shared" ca="1" si="249"/>
        <v>9.059659612918658E-3</v>
      </c>
      <c r="AV332" s="73">
        <f t="shared" ca="1" si="250"/>
        <v>1.0090596596129187</v>
      </c>
      <c r="AW332" s="74">
        <f ca="1">PRODUCT(AV$4:AV332)</f>
        <v>18.144242070335903</v>
      </c>
      <c r="BO332" s="70">
        <f t="shared" si="261"/>
        <v>329</v>
      </c>
      <c r="BP332" s="171">
        <f t="shared" ca="1" si="262"/>
        <v>0.1143</v>
      </c>
      <c r="BQ332" s="172">
        <f t="shared" ca="1" si="251"/>
        <v>9.059659612918658E-3</v>
      </c>
      <c r="BR332" s="172">
        <f t="shared" ca="1" si="264"/>
        <v>5.5113903139272266E-2</v>
      </c>
    </row>
    <row r="333" spans="5:70">
      <c r="E333">
        <f t="shared" si="252"/>
        <v>330</v>
      </c>
      <c r="F333" s="64">
        <f t="shared" si="253"/>
        <v>67.416666666667155</v>
      </c>
      <c r="G333" s="55">
        <f t="shared" si="237"/>
        <v>2.7282345997765578E-3</v>
      </c>
      <c r="H333" s="78">
        <f t="shared" si="263"/>
        <v>0.7091982874647198</v>
      </c>
      <c r="I333" s="79">
        <f t="shared" ca="1" si="238"/>
        <v>709855.35983417998</v>
      </c>
      <c r="J333" s="79">
        <f t="shared" ca="1" si="239"/>
        <v>6431.0479345035619</v>
      </c>
      <c r="K333" s="80">
        <f t="shared" ca="1" si="240"/>
        <v>-14.183965749294396</v>
      </c>
      <c r="L333" s="80">
        <f t="shared" ca="1" si="241"/>
        <v>-295.773066597575</v>
      </c>
      <c r="M333" s="80">
        <f t="shared" ca="1" si="242"/>
        <v>0</v>
      </c>
      <c r="N333" s="80">
        <f t="shared" ca="1" si="243"/>
        <v>0</v>
      </c>
      <c r="O333" s="81">
        <f t="shared" ca="1" si="230"/>
        <v>-1282.2563723526607</v>
      </c>
      <c r="P333" s="79">
        <f t="shared" ca="1" si="231"/>
        <v>714694.19436398393</v>
      </c>
      <c r="Q333" s="35"/>
      <c r="R333">
        <f t="shared" ca="1" si="244"/>
        <v>330</v>
      </c>
      <c r="S333" s="78">
        <f t="shared" ca="1" si="254"/>
        <v>67.416666666667155</v>
      </c>
      <c r="T333" s="55">
        <f t="shared" ca="1" si="245"/>
        <v>2.7282345997765578E-3</v>
      </c>
      <c r="U333" s="78">
        <f t="shared" ca="1" si="255"/>
        <v>0.70901209068069759</v>
      </c>
      <c r="V333" s="79">
        <f t="shared" ca="1" si="256"/>
        <v>709790.47300900938</v>
      </c>
      <c r="W333" s="79">
        <f t="shared" ca="1" si="232"/>
        <v>6430.4600819541529</v>
      </c>
      <c r="X333" s="80">
        <f t="shared" ca="1" si="233"/>
        <v>-14.180241813613952</v>
      </c>
      <c r="Y333" s="80">
        <f t="shared" ca="1" si="246"/>
        <v>-295.7460304204206</v>
      </c>
      <c r="Z333" s="80">
        <f t="shared" ca="1" si="234"/>
        <v>0</v>
      </c>
      <c r="AA333" s="80">
        <f t="shared" ca="1" si="247"/>
        <v>0</v>
      </c>
      <c r="AB333" s="81">
        <f t="shared" ca="1" si="235"/>
        <v>-1282.2563723526607</v>
      </c>
      <c r="AC333" s="79">
        <f t="shared" ca="1" si="236"/>
        <v>714628.75044637674</v>
      </c>
      <c r="AD333" s="35"/>
      <c r="AE333" s="55">
        <f t="shared" ca="1" si="257"/>
        <v>2.7282345997765578E-3</v>
      </c>
      <c r="AF333" s="78">
        <f t="shared" ca="1" si="258"/>
        <v>0.70901209068069759</v>
      </c>
      <c r="AG333" s="35"/>
      <c r="AH333" s="35"/>
      <c r="AR333" s="69">
        <f t="shared" si="248"/>
        <v>28</v>
      </c>
      <c r="AS333" s="70">
        <f t="shared" si="259"/>
        <v>330</v>
      </c>
      <c r="AT333" s="71">
        <f t="shared" ca="1" si="260"/>
        <v>5.3223590726094394E-2</v>
      </c>
      <c r="AU333" s="72">
        <f t="shared" ca="1" si="249"/>
        <v>9.059659612918658E-3</v>
      </c>
      <c r="AV333" s="73">
        <f t="shared" ca="1" si="250"/>
        <v>1.0090596596129187</v>
      </c>
      <c r="AW333" s="74">
        <f ca="1">PRODUCT(AV$4:AV333)</f>
        <v>18.308622727427544</v>
      </c>
      <c r="BO333" s="70">
        <f t="shared" si="261"/>
        <v>330</v>
      </c>
      <c r="BP333" s="171">
        <f t="shared" ca="1" si="262"/>
        <v>0.1143</v>
      </c>
      <c r="BQ333" s="172">
        <f t="shared" ca="1" si="251"/>
        <v>9.059659612918658E-3</v>
      </c>
      <c r="BR333" s="172">
        <f t="shared" ca="1" si="264"/>
        <v>5.4619072930151912E-2</v>
      </c>
    </row>
    <row r="334" spans="5:70">
      <c r="E334">
        <f t="shared" si="252"/>
        <v>331</v>
      </c>
      <c r="F334" s="64">
        <f t="shared" si="253"/>
        <v>67.500000000000483</v>
      </c>
      <c r="G334" s="55">
        <f t="shared" si="237"/>
        <v>2.9921707961534372E-3</v>
      </c>
      <c r="H334" s="78">
        <f t="shared" si="263"/>
        <v>0.70707624506028588</v>
      </c>
      <c r="I334" s="79">
        <f t="shared" ca="1" si="238"/>
        <v>712555.70726742758</v>
      </c>
      <c r="J334" s="79">
        <f t="shared" ca="1" si="239"/>
        <v>6455.5121630854037</v>
      </c>
      <c r="K334" s="80">
        <f t="shared" ca="1" si="240"/>
        <v>-14.141524901205717</v>
      </c>
      <c r="L334" s="80">
        <f t="shared" ca="1" si="241"/>
        <v>-296.8982113614282</v>
      </c>
      <c r="M334" s="80">
        <f t="shared" ca="1" si="242"/>
        <v>0</v>
      </c>
      <c r="N334" s="80">
        <f t="shared" ca="1" si="243"/>
        <v>0</v>
      </c>
      <c r="O334" s="81">
        <f t="shared" ca="1" si="230"/>
        <v>-1278.4196422821253</v>
      </c>
      <c r="P334" s="79">
        <f t="shared" ca="1" si="231"/>
        <v>717421.76005196839</v>
      </c>
      <c r="Q334" s="35"/>
      <c r="R334">
        <f t="shared" ca="1" si="244"/>
        <v>331</v>
      </c>
      <c r="S334" s="78">
        <f t="shared" ca="1" si="254"/>
        <v>67.500000000000483</v>
      </c>
      <c r="T334" s="55">
        <f t="shared" ca="1" si="245"/>
        <v>2.9921707961534372E-3</v>
      </c>
      <c r="U334" s="78">
        <f t="shared" ca="1" si="255"/>
        <v>0.70689060540884308</v>
      </c>
      <c r="V334" s="79">
        <f t="shared" ca="1" si="256"/>
        <v>712490.45916919946</v>
      </c>
      <c r="W334" s="79">
        <f t="shared" ca="1" si="232"/>
        <v>6454.9210375250668</v>
      </c>
      <c r="X334" s="80">
        <f t="shared" ca="1" si="233"/>
        <v>-14.137812108176862</v>
      </c>
      <c r="Y334" s="80">
        <f t="shared" ca="1" si="246"/>
        <v>-296.8710246538331</v>
      </c>
      <c r="Z334" s="80">
        <f t="shared" ca="1" si="234"/>
        <v>0</v>
      </c>
      <c r="AA334" s="80">
        <f t="shared" ca="1" si="247"/>
        <v>0</v>
      </c>
      <c r="AB334" s="81">
        <f t="shared" ca="1" si="235"/>
        <v>-1278.4196422821253</v>
      </c>
      <c r="AC334" s="79">
        <f t="shared" ca="1" si="236"/>
        <v>717355.95172768051</v>
      </c>
      <c r="AD334" s="35"/>
      <c r="AE334" s="55">
        <f t="shared" ca="1" si="257"/>
        <v>2.9921707961534372E-3</v>
      </c>
      <c r="AF334" s="78">
        <f t="shared" ca="1" si="258"/>
        <v>0.70689060540884308</v>
      </c>
      <c r="AG334" s="35"/>
      <c r="AH334" s="35"/>
      <c r="AR334" s="69">
        <f t="shared" si="248"/>
        <v>28</v>
      </c>
      <c r="AS334" s="70">
        <f t="shared" si="259"/>
        <v>331</v>
      </c>
      <c r="AT334" s="71">
        <f t="shared" ca="1" si="260"/>
        <v>5.2741403110738681E-2</v>
      </c>
      <c r="AU334" s="72">
        <f t="shared" ca="1" si="249"/>
        <v>9.059659612918658E-3</v>
      </c>
      <c r="AV334" s="73">
        <f t="shared" ca="1" si="250"/>
        <v>1.0090596596129187</v>
      </c>
      <c r="AW334" s="74">
        <f ca="1">PRODUCT(AV$4:AV334)</f>
        <v>18.474492617319385</v>
      </c>
      <c r="BO334" s="70">
        <f t="shared" si="261"/>
        <v>331</v>
      </c>
      <c r="BP334" s="171">
        <f t="shared" ca="1" si="262"/>
        <v>0.1143</v>
      </c>
      <c r="BQ334" s="172">
        <f t="shared" ca="1" si="251"/>
        <v>9.059659612918658E-3</v>
      </c>
      <c r="BR334" s="172">
        <f t="shared" ca="1" si="264"/>
        <v>5.4128685464548368E-2</v>
      </c>
    </row>
    <row r="335" spans="5:70">
      <c r="E335">
        <f t="shared" si="252"/>
        <v>332</v>
      </c>
      <c r="F335" s="64">
        <f t="shared" si="253"/>
        <v>67.583333333333812</v>
      </c>
      <c r="G335" s="55">
        <f t="shared" si="237"/>
        <v>2.9921707961534372E-3</v>
      </c>
      <c r="H335" s="78">
        <f t="shared" si="263"/>
        <v>0.70496055216916265</v>
      </c>
      <c r="I335" s="79">
        <f t="shared" ca="1" si="238"/>
        <v>715275.11161301588</v>
      </c>
      <c r="J335" s="79">
        <f t="shared" ca="1" si="239"/>
        <v>6480.1490408063255</v>
      </c>
      <c r="K335" s="80">
        <f t="shared" ca="1" si="240"/>
        <v>-14.099211043383253</v>
      </c>
      <c r="L335" s="80">
        <f t="shared" ca="1" si="241"/>
        <v>-298.03129650542331</v>
      </c>
      <c r="M335" s="80">
        <f t="shared" ca="1" si="242"/>
        <v>0</v>
      </c>
      <c r="N335" s="80">
        <f t="shared" ca="1" si="243"/>
        <v>0</v>
      </c>
      <c r="O335" s="81">
        <f t="shared" ca="1" si="230"/>
        <v>-1274.5943923632599</v>
      </c>
      <c r="P335" s="79">
        <f t="shared" ca="1" si="231"/>
        <v>720168.5357539102</v>
      </c>
      <c r="Q335" s="35"/>
      <c r="R335">
        <f t="shared" ca="1" si="244"/>
        <v>332</v>
      </c>
      <c r="S335" s="78">
        <f t="shared" ca="1" si="254"/>
        <v>67.583333333333812</v>
      </c>
      <c r="T335" s="55">
        <f t="shared" ca="1" si="245"/>
        <v>2.9921707961534372E-3</v>
      </c>
      <c r="U335" s="78">
        <f t="shared" ca="1" si="255"/>
        <v>0.70477546798326351</v>
      </c>
      <c r="V335" s="79">
        <f t="shared" ca="1" si="256"/>
        <v>715209.50019847404</v>
      </c>
      <c r="W335" s="79">
        <f t="shared" ca="1" si="232"/>
        <v>6479.5546237238541</v>
      </c>
      <c r="X335" s="80">
        <f t="shared" ca="1" si="233"/>
        <v>-14.09550935966527</v>
      </c>
      <c r="Y335" s="80">
        <f t="shared" ca="1" si="246"/>
        <v>-298.00395841603086</v>
      </c>
      <c r="Z335" s="80">
        <f t="shared" ca="1" si="234"/>
        <v>0</v>
      </c>
      <c r="AA335" s="80">
        <f t="shared" ca="1" si="247"/>
        <v>0</v>
      </c>
      <c r="AB335" s="81">
        <f t="shared" ca="1" si="235"/>
        <v>-1274.5943923632599</v>
      </c>
      <c r="AC335" s="79">
        <f t="shared" ca="1" si="236"/>
        <v>720102.360962059</v>
      </c>
      <c r="AD335" s="35"/>
      <c r="AE335" s="55">
        <f t="shared" ca="1" si="257"/>
        <v>2.9921707961534372E-3</v>
      </c>
      <c r="AF335" s="78">
        <f t="shared" ca="1" si="258"/>
        <v>0.70477546798326351</v>
      </c>
      <c r="AG335" s="35"/>
      <c r="AH335" s="35"/>
      <c r="AR335" s="69">
        <f t="shared" si="248"/>
        <v>28</v>
      </c>
      <c r="AS335" s="70">
        <f t="shared" si="259"/>
        <v>332</v>
      </c>
      <c r="AT335" s="71">
        <f t="shared" ca="1" si="260"/>
        <v>5.226358395104766E-2</v>
      </c>
      <c r="AU335" s="72">
        <f t="shared" ca="1" si="249"/>
        <v>9.059659612918658E-3</v>
      </c>
      <c r="AV335" s="73">
        <f t="shared" ca="1" si="250"/>
        <v>1.0090596596129187</v>
      </c>
      <c r="AW335" s="74">
        <f ca="1">PRODUCT(AV$4:AV335)</f>
        <v>18.641865231953677</v>
      </c>
      <c r="BO335" s="70">
        <f t="shared" si="261"/>
        <v>332</v>
      </c>
      <c r="BP335" s="171">
        <f t="shared" ca="1" si="262"/>
        <v>0.1143</v>
      </c>
      <c r="BQ335" s="172">
        <f t="shared" ca="1" si="251"/>
        <v>9.059659612918658E-3</v>
      </c>
      <c r="BR335" s="172">
        <f t="shared" ca="1" si="264"/>
        <v>5.3642700854092666E-2</v>
      </c>
    </row>
    <row r="336" spans="5:70">
      <c r="E336">
        <f t="shared" si="252"/>
        <v>333</v>
      </c>
      <c r="F336" s="64">
        <f t="shared" si="253"/>
        <v>67.66666666666714</v>
      </c>
      <c r="G336" s="55">
        <f t="shared" si="237"/>
        <v>2.9921707961534372E-3</v>
      </c>
      <c r="H336" s="78">
        <f t="shared" si="263"/>
        <v>0.70285118979252192</v>
      </c>
      <c r="I336" s="79">
        <f t="shared" ca="1" si="238"/>
        <v>718013.66849291872</v>
      </c>
      <c r="J336" s="79">
        <f t="shared" ca="1" si="239"/>
        <v>6504.959433968862</v>
      </c>
      <c r="K336" s="80">
        <f t="shared" ca="1" si="240"/>
        <v>-14.057023795850439</v>
      </c>
      <c r="L336" s="80">
        <f t="shared" ca="1" si="241"/>
        <v>-299.17236187204946</v>
      </c>
      <c r="M336" s="80">
        <f t="shared" ca="1" si="242"/>
        <v>0</v>
      </c>
      <c r="N336" s="80">
        <f t="shared" ca="1" si="243"/>
        <v>0</v>
      </c>
      <c r="O336" s="81">
        <f t="shared" ca="1" si="230"/>
        <v>-1270.7805882454898</v>
      </c>
      <c r="P336" s="79">
        <f t="shared" ca="1" si="231"/>
        <v>722934.61795297416</v>
      </c>
      <c r="Q336" s="35"/>
      <c r="R336">
        <f t="shared" ca="1" si="244"/>
        <v>333</v>
      </c>
      <c r="S336" s="78">
        <f t="shared" ca="1" si="254"/>
        <v>67.66666666666714</v>
      </c>
      <c r="T336" s="55">
        <f t="shared" ca="1" si="245"/>
        <v>2.9921707961534372E-3</v>
      </c>
      <c r="U336" s="78">
        <f t="shared" ca="1" si="255"/>
        <v>0.70266665941011863</v>
      </c>
      <c r="V336" s="79">
        <f t="shared" ca="1" si="256"/>
        <v>717947.69170734717</v>
      </c>
      <c r="W336" s="79">
        <f t="shared" ca="1" si="232"/>
        <v>6504.3617067492287</v>
      </c>
      <c r="X336" s="80">
        <f t="shared" ca="1" si="233"/>
        <v>-14.053333188202373</v>
      </c>
      <c r="Y336" s="80">
        <f t="shared" ca="1" si="246"/>
        <v>-299.14487154472801</v>
      </c>
      <c r="Z336" s="80">
        <f t="shared" ca="1" si="234"/>
        <v>0</v>
      </c>
      <c r="AA336" s="80">
        <f t="shared" ca="1" si="247"/>
        <v>0</v>
      </c>
      <c r="AB336" s="81">
        <f t="shared" ca="1" si="235"/>
        <v>-1270.7805882454898</v>
      </c>
      <c r="AC336" s="79">
        <f t="shared" ca="1" si="236"/>
        <v>722868.07462111802</v>
      </c>
      <c r="AD336" s="35"/>
      <c r="AE336" s="55">
        <f t="shared" ca="1" si="257"/>
        <v>2.9921707961534372E-3</v>
      </c>
      <c r="AF336" s="78">
        <f t="shared" ca="1" si="258"/>
        <v>0.70266665941011863</v>
      </c>
      <c r="AG336" s="35"/>
      <c r="AH336" s="35"/>
      <c r="AR336" s="69">
        <f t="shared" si="248"/>
        <v>28</v>
      </c>
      <c r="AS336" s="70">
        <f t="shared" si="259"/>
        <v>333</v>
      </c>
      <c r="AT336" s="71">
        <f t="shared" ca="1" si="260"/>
        <v>5.1790093670299971E-2</v>
      </c>
      <c r="AU336" s="72">
        <f t="shared" ca="1" si="249"/>
        <v>9.059659612918658E-3</v>
      </c>
      <c r="AV336" s="73">
        <f t="shared" ca="1" si="250"/>
        <v>1.0090596596129187</v>
      </c>
      <c r="AW336" s="74">
        <f ca="1">PRODUCT(AV$4:AV336)</f>
        <v>18.810754185505079</v>
      </c>
      <c r="BO336" s="70">
        <f t="shared" si="261"/>
        <v>333</v>
      </c>
      <c r="BP336" s="171">
        <f t="shared" ca="1" si="262"/>
        <v>0.1143</v>
      </c>
      <c r="BQ336" s="172">
        <f t="shared" ca="1" si="251"/>
        <v>9.059659612918658E-3</v>
      </c>
      <c r="BR336" s="172">
        <f t="shared" ca="1" si="264"/>
        <v>5.3161079568546349E-2</v>
      </c>
    </row>
    <row r="337" spans="5:70">
      <c r="E337">
        <f t="shared" si="252"/>
        <v>334</v>
      </c>
      <c r="F337" s="64">
        <f t="shared" si="253"/>
        <v>67.750000000000469</v>
      </c>
      <c r="G337" s="55">
        <f t="shared" si="237"/>
        <v>2.9921707961534372E-3</v>
      </c>
      <c r="H337" s="78">
        <f t="shared" si="263"/>
        <v>0.70074813898838306</v>
      </c>
      <c r="I337" s="79">
        <f t="shared" ca="1" si="238"/>
        <v>720771.47410160699</v>
      </c>
      <c r="J337" s="79">
        <f t="shared" ca="1" si="239"/>
        <v>6529.944214062175</v>
      </c>
      <c r="K337" s="80">
        <f t="shared" ca="1" si="240"/>
        <v>-14.014962779767661</v>
      </c>
      <c r="L337" s="80">
        <f t="shared" ca="1" si="241"/>
        <v>-300.32144754233627</v>
      </c>
      <c r="M337" s="80">
        <f t="shared" ca="1" si="242"/>
        <v>0</v>
      </c>
      <c r="N337" s="80">
        <f t="shared" ca="1" si="243"/>
        <v>0</v>
      </c>
      <c r="O337" s="81">
        <f t="shared" ca="1" si="230"/>
        <v>-1266.978195681023</v>
      </c>
      <c r="P337" s="79">
        <f t="shared" ca="1" si="231"/>
        <v>725720.10370966606</v>
      </c>
      <c r="Q337" s="35"/>
      <c r="R337">
        <f t="shared" ca="1" si="244"/>
        <v>334</v>
      </c>
      <c r="S337" s="78">
        <f t="shared" ca="1" si="254"/>
        <v>67.750000000000469</v>
      </c>
      <c r="T337" s="55">
        <f t="shared" ca="1" si="245"/>
        <v>2.9921707961534372E-3</v>
      </c>
      <c r="U337" s="78">
        <f t="shared" ca="1" si="255"/>
        <v>0.70056416075240102</v>
      </c>
      <c r="V337" s="79">
        <f t="shared" ca="1" si="256"/>
        <v>720705.12987876509</v>
      </c>
      <c r="W337" s="79">
        <f t="shared" ca="1" si="232"/>
        <v>6529.3431579859443</v>
      </c>
      <c r="X337" s="80">
        <f t="shared" ca="1" si="233"/>
        <v>-14.011283215048021</v>
      </c>
      <c r="Y337" s="80">
        <f t="shared" ca="1" si="246"/>
        <v>-300.29380411615216</v>
      </c>
      <c r="Z337" s="80">
        <f t="shared" ca="1" si="234"/>
        <v>0</v>
      </c>
      <c r="AA337" s="80">
        <f t="shared" ca="1" si="247"/>
        <v>0</v>
      </c>
      <c r="AB337" s="81">
        <f t="shared" ca="1" si="235"/>
        <v>-1266.978195681023</v>
      </c>
      <c r="AC337" s="79">
        <f t="shared" ca="1" si="236"/>
        <v>725653.18975373881</v>
      </c>
      <c r="AD337" s="35"/>
      <c r="AE337" s="55">
        <f t="shared" ca="1" si="257"/>
        <v>2.9921707961534372E-3</v>
      </c>
      <c r="AF337" s="78">
        <f t="shared" ca="1" si="258"/>
        <v>0.70056416075240102</v>
      </c>
      <c r="AG337" s="35"/>
      <c r="AH337" s="35"/>
      <c r="AR337" s="69">
        <f t="shared" si="248"/>
        <v>28</v>
      </c>
      <c r="AS337" s="70">
        <f t="shared" si="259"/>
        <v>334</v>
      </c>
      <c r="AT337" s="71">
        <f t="shared" ca="1" si="260"/>
        <v>5.1320893050325882E-2</v>
      </c>
      <c r="AU337" s="72">
        <f t="shared" ca="1" si="249"/>
        <v>9.059659612918658E-3</v>
      </c>
      <c r="AV337" s="73">
        <f t="shared" ca="1" si="250"/>
        <v>1.0090596596129187</v>
      </c>
      <c r="AW337" s="74">
        <f ca="1">PRODUCT(AV$4:AV337)</f>
        <v>18.981173215488042</v>
      </c>
      <c r="BO337" s="70">
        <f t="shared" si="261"/>
        <v>334</v>
      </c>
      <c r="BP337" s="171">
        <f t="shared" ca="1" si="262"/>
        <v>0.1143</v>
      </c>
      <c r="BQ337" s="172">
        <f t="shared" ca="1" si="251"/>
        <v>9.059659612918658E-3</v>
      </c>
      <c r="BR337" s="172">
        <f t="shared" ca="1" si="264"/>
        <v>5.2683782432586056E-2</v>
      </c>
    </row>
    <row r="338" spans="5:70">
      <c r="E338">
        <f t="shared" si="252"/>
        <v>335</v>
      </c>
      <c r="F338" s="64">
        <f t="shared" si="253"/>
        <v>67.833333333333798</v>
      </c>
      <c r="G338" s="55">
        <f t="shared" si="237"/>
        <v>2.9921707961534372E-3</v>
      </c>
      <c r="H338" s="78">
        <f t="shared" si="263"/>
        <v>0.69865138087144318</v>
      </c>
      <c r="I338" s="79">
        <f t="shared" ca="1" si="238"/>
        <v>723548.62520916457</v>
      </c>
      <c r="J338" s="79">
        <f t="shared" ca="1" si="239"/>
        <v>6555.1042577902872</v>
      </c>
      <c r="K338" s="80">
        <f t="shared" ca="1" si="240"/>
        <v>-13.973027617428864</v>
      </c>
      <c r="L338" s="80">
        <f t="shared" ca="1" si="241"/>
        <v>-301.47859383715195</v>
      </c>
      <c r="M338" s="80">
        <f t="shared" ca="1" si="242"/>
        <v>0</v>
      </c>
      <c r="N338" s="80">
        <f t="shared" ca="1" si="243"/>
        <v>0</v>
      </c>
      <c r="O338" s="81">
        <f t="shared" ca="1" si="230"/>
        <v>-1263.187180524543</v>
      </c>
      <c r="P338" s="79">
        <f t="shared" ca="1" si="231"/>
        <v>728525.09066497569</v>
      </c>
      <c r="Q338" s="35"/>
      <c r="R338">
        <f t="shared" ca="1" si="244"/>
        <v>335</v>
      </c>
      <c r="S338" s="78">
        <f t="shared" ca="1" si="254"/>
        <v>67.833333333333798</v>
      </c>
      <c r="T338" s="55">
        <f t="shared" ca="1" si="245"/>
        <v>2.9921707961534372E-3</v>
      </c>
      <c r="U338" s="78">
        <f t="shared" ca="1" si="255"/>
        <v>0.69846795312976595</v>
      </c>
      <c r="V338" s="79">
        <f t="shared" ca="1" si="256"/>
        <v>723481.91147122206</v>
      </c>
      <c r="W338" s="79">
        <f t="shared" ca="1" si="232"/>
        <v>6554.4998540330225</v>
      </c>
      <c r="X338" s="80">
        <f t="shared" ca="1" si="233"/>
        <v>-13.96935906259532</v>
      </c>
      <c r="Y338" s="80">
        <f t="shared" ca="1" si="246"/>
        <v>-301.45079644634257</v>
      </c>
      <c r="Z338" s="80">
        <f t="shared" ca="1" si="234"/>
        <v>0</v>
      </c>
      <c r="AA338" s="80">
        <f t="shared" ca="1" si="247"/>
        <v>0</v>
      </c>
      <c r="AB338" s="81">
        <f t="shared" ca="1" si="235"/>
        <v>-1263.187180524543</v>
      </c>
      <c r="AC338" s="79">
        <f t="shared" ca="1" si="236"/>
        <v>728457.80398922157</v>
      </c>
      <c r="AD338" s="35"/>
      <c r="AE338" s="55">
        <f t="shared" ca="1" si="257"/>
        <v>2.9921707961534372E-3</v>
      </c>
      <c r="AF338" s="78">
        <f t="shared" ca="1" si="258"/>
        <v>0.69846795312976595</v>
      </c>
      <c r="AG338" s="35"/>
      <c r="AH338" s="35"/>
      <c r="AR338" s="69">
        <f t="shared" si="248"/>
        <v>28</v>
      </c>
      <c r="AS338" s="70">
        <f t="shared" si="259"/>
        <v>335</v>
      </c>
      <c r="AT338" s="71">
        <f t="shared" ca="1" si="260"/>
        <v>5.0855943228258926E-2</v>
      </c>
      <c r="AU338" s="72">
        <f t="shared" ca="1" si="249"/>
        <v>9.059659612918658E-3</v>
      </c>
      <c r="AV338" s="73">
        <f t="shared" ca="1" si="250"/>
        <v>1.0090596596129187</v>
      </c>
      <c r="AW338" s="74">
        <f ca="1">PRODUCT(AV$4:AV338)</f>
        <v>19.153136183874214</v>
      </c>
      <c r="BO338" s="70">
        <f t="shared" si="261"/>
        <v>335</v>
      </c>
      <c r="BP338" s="171">
        <f t="shared" ca="1" si="262"/>
        <v>0.1143</v>
      </c>
      <c r="BQ338" s="172">
        <f t="shared" ca="1" si="251"/>
        <v>9.059659612918658E-3</v>
      </c>
      <c r="BR338" s="172">
        <f t="shared" ca="1" si="264"/>
        <v>5.2210770622616975E-2</v>
      </c>
    </row>
    <row r="339" spans="5:70">
      <c r="E339">
        <f t="shared" si="252"/>
        <v>336</v>
      </c>
      <c r="F339" s="64">
        <f t="shared" si="253"/>
        <v>67.916666666667126</v>
      </c>
      <c r="G339" s="55">
        <f t="shared" si="237"/>
        <v>2.9921707961534372E-3</v>
      </c>
      <c r="H339" s="78">
        <f t="shared" si="263"/>
        <v>0.69656089661290743</v>
      </c>
      <c r="I339" s="79">
        <f t="shared" ca="1" si="238"/>
        <v>726345.21916442295</v>
      </c>
      <c r="J339" s="79">
        <f t="shared" ca="1" si="239"/>
        <v>6580.4404471004736</v>
      </c>
      <c r="K339" s="80">
        <f t="shared" ca="1" si="240"/>
        <v>-13.931217932258148</v>
      </c>
      <c r="L339" s="80">
        <f t="shared" ca="1" si="241"/>
        <v>-302.6438413185096</v>
      </c>
      <c r="M339" s="80">
        <f t="shared" ca="1" si="242"/>
        <v>0</v>
      </c>
      <c r="N339" s="80">
        <f t="shared" ca="1" si="243"/>
        <v>0</v>
      </c>
      <c r="O339" s="81">
        <f t="shared" ca="1" si="230"/>
        <v>-1259.4075087329022</v>
      </c>
      <c r="P339" s="79">
        <f t="shared" ca="1" si="231"/>
        <v>731349.6770435397</v>
      </c>
      <c r="Q339" s="35"/>
      <c r="R339">
        <f t="shared" ca="1" si="244"/>
        <v>336</v>
      </c>
      <c r="S339" s="78">
        <f t="shared" ca="1" si="254"/>
        <v>67.916666666667126</v>
      </c>
      <c r="T339" s="55">
        <f t="shared" ca="1" si="245"/>
        <v>2.9921707961534372E-3</v>
      </c>
      <c r="U339" s="78">
        <f t="shared" ca="1" si="255"/>
        <v>0.69637801771836205</v>
      </c>
      <c r="V339" s="79">
        <f t="shared" ca="1" si="256"/>
        <v>726278.133821895</v>
      </c>
      <c r="W339" s="79">
        <f t="shared" ca="1" si="232"/>
        <v>6579.8326767321541</v>
      </c>
      <c r="X339" s="80">
        <f t="shared" ca="1" si="233"/>
        <v>-13.927560354367241</v>
      </c>
      <c r="Y339" s="80">
        <f t="shared" ca="1" si="246"/>
        <v>-302.61588909245626</v>
      </c>
      <c r="Z339" s="80">
        <f t="shared" ca="1" si="234"/>
        <v>0</v>
      </c>
      <c r="AA339" s="80">
        <f t="shared" ca="1" si="247"/>
        <v>0</v>
      </c>
      <c r="AB339" s="81">
        <f t="shared" ca="1" si="235"/>
        <v>-1259.4075087329022</v>
      </c>
      <c r="AC339" s="79">
        <f t="shared" ca="1" si="236"/>
        <v>731282.01554044744</v>
      </c>
      <c r="AD339" s="35"/>
      <c r="AE339" s="55">
        <f t="shared" ca="1" si="257"/>
        <v>2.9921707961534372E-3</v>
      </c>
      <c r="AF339" s="78">
        <f t="shared" ca="1" si="258"/>
        <v>0.69637801771836205</v>
      </c>
      <c r="AG339" s="35"/>
      <c r="AH339" s="35"/>
      <c r="AR339" s="69">
        <f t="shared" si="248"/>
        <v>28</v>
      </c>
      <c r="AS339" s="70">
        <f t="shared" si="259"/>
        <v>336</v>
      </c>
      <c r="AT339" s="71">
        <f t="shared" ca="1" si="260"/>
        <v>5.0395205693316986E-2</v>
      </c>
      <c r="AU339" s="72">
        <f t="shared" ca="1" si="249"/>
        <v>9.059659612918658E-3</v>
      </c>
      <c r="AV339" s="73">
        <f t="shared" ca="1" si="250"/>
        <v>1.0090596596129187</v>
      </c>
      <c r="AW339" s="74">
        <f ca="1">PRODUCT(AV$4:AV339)</f>
        <v>19.326657078219991</v>
      </c>
      <c r="BO339" s="70">
        <f t="shared" si="261"/>
        <v>336</v>
      </c>
      <c r="BP339" s="171">
        <f t="shared" ca="1" si="262"/>
        <v>0.1143</v>
      </c>
      <c r="BQ339" s="172">
        <f t="shared" ca="1" si="251"/>
        <v>9.059659612918658E-3</v>
      </c>
      <c r="BR339" s="172">
        <f t="shared" ca="1" si="264"/>
        <v>5.1742005663614914E-2</v>
      </c>
    </row>
    <row r="340" spans="5:70">
      <c r="E340">
        <f t="shared" si="252"/>
        <v>337</v>
      </c>
      <c r="F340" s="64">
        <f t="shared" si="253"/>
        <v>68.000000000000455</v>
      </c>
      <c r="G340" s="55">
        <f t="shared" si="237"/>
        <v>2.9921707961534372E-3</v>
      </c>
      <c r="H340" s="78">
        <f t="shared" si="263"/>
        <v>0.69447666744031988</v>
      </c>
      <c r="I340" s="79">
        <f t="shared" ca="1" si="238"/>
        <v>729161.35389811383</v>
      </c>
      <c r="J340" s="79">
        <f t="shared" ca="1" si="239"/>
        <v>6605.9536692118309</v>
      </c>
      <c r="K340" s="80">
        <f t="shared" ca="1" si="240"/>
        <v>-13.889533348806397</v>
      </c>
      <c r="L340" s="80">
        <f t="shared" ca="1" si="241"/>
        <v>-303.81723079088079</v>
      </c>
      <c r="M340" s="80">
        <f t="shared" ca="1" si="242"/>
        <v>-5468.7101542358532</v>
      </c>
      <c r="N340" s="80">
        <f t="shared" ca="1" si="243"/>
        <v>0</v>
      </c>
      <c r="O340" s="81">
        <f t="shared" ca="1" si="230"/>
        <v>-1255.6391463648151</v>
      </c>
      <c r="P340" s="79">
        <f t="shared" ca="1" si="231"/>
        <v>728725.25150258536</v>
      </c>
      <c r="Q340" s="35"/>
      <c r="R340">
        <f t="shared" ca="1" si="244"/>
        <v>337</v>
      </c>
      <c r="S340" s="78">
        <f t="shared" ca="1" si="254"/>
        <v>68.000000000000455</v>
      </c>
      <c r="T340" s="55">
        <f t="shared" ca="1" si="245"/>
        <v>2.9921707961534372E-3</v>
      </c>
      <c r="U340" s="78">
        <f t="shared" ca="1" si="255"/>
        <v>0.69429433575066191</v>
      </c>
      <c r="V340" s="79">
        <f t="shared" ca="1" si="256"/>
        <v>729093.89484979503</v>
      </c>
      <c r="W340" s="79">
        <f t="shared" ca="1" si="232"/>
        <v>6605.3425131962504</v>
      </c>
      <c r="X340" s="80">
        <f t="shared" ca="1" si="233"/>
        <v>-13.885886715013239</v>
      </c>
      <c r="Y340" s="80">
        <f t="shared" ca="1" si="246"/>
        <v>-303.78912285408126</v>
      </c>
      <c r="Z340" s="80">
        <f t="shared" ca="1" si="234"/>
        <v>-5468.2042113734624</v>
      </c>
      <c r="AA340" s="80">
        <f t="shared" ca="1" si="247"/>
        <v>0</v>
      </c>
      <c r="AB340" s="81">
        <f t="shared" ca="1" si="235"/>
        <v>-1255.6391463648151</v>
      </c>
      <c r="AC340" s="79">
        <f t="shared" ca="1" si="236"/>
        <v>728657.71899568394</v>
      </c>
      <c r="AD340" s="35"/>
      <c r="AE340" s="55">
        <f t="shared" ca="1" si="257"/>
        <v>2.9921707961534372E-3</v>
      </c>
      <c r="AF340" s="78">
        <f t="shared" ca="1" si="258"/>
        <v>0.69429433575066191</v>
      </c>
      <c r="AG340" s="35"/>
      <c r="AH340" s="35"/>
      <c r="AR340" s="69">
        <f t="shared" si="248"/>
        <v>29</v>
      </c>
      <c r="AS340" s="70">
        <f t="shared" si="259"/>
        <v>337</v>
      </c>
      <c r="AT340" s="71">
        <f t="shared" ca="1" si="260"/>
        <v>4.9938642283612514E-2</v>
      </c>
      <c r="AU340" s="72">
        <f t="shared" ca="1" si="249"/>
        <v>9.059659612918658E-3</v>
      </c>
      <c r="AV340" s="73">
        <f t="shared" ca="1" si="250"/>
        <v>1.0090596596129187</v>
      </c>
      <c r="AW340" s="74">
        <f ca="1">PRODUCT(AV$4:AV340)</f>
        <v>19.501750012804269</v>
      </c>
      <c r="BO340" s="70">
        <f t="shared" si="261"/>
        <v>337</v>
      </c>
      <c r="BP340" s="171">
        <f t="shared" ca="1" si="262"/>
        <v>0.1143</v>
      </c>
      <c r="BQ340" s="172">
        <f t="shared" ca="1" si="251"/>
        <v>9.059659612918658E-3</v>
      </c>
      <c r="BR340" s="172">
        <f t="shared" ca="1" si="264"/>
        <v>5.1277449425996734E-2</v>
      </c>
    </row>
    <row r="341" spans="5:70">
      <c r="E341">
        <f t="shared" si="252"/>
        <v>338</v>
      </c>
      <c r="F341" s="64">
        <f t="shared" si="253"/>
        <v>68.083333333333783</v>
      </c>
      <c r="G341" s="55">
        <f t="shared" si="237"/>
        <v>2.9921707961534372E-3</v>
      </c>
      <c r="H341" s="78">
        <f t="shared" si="263"/>
        <v>0.69239867463739502</v>
      </c>
      <c r="I341" s="79">
        <f t="shared" ca="1" si="238"/>
        <v>726544.78108661971</v>
      </c>
      <c r="J341" s="79">
        <f t="shared" ca="1" si="239"/>
        <v>6582.248410187276</v>
      </c>
      <c r="K341" s="80">
        <f t="shared" ca="1" si="240"/>
        <v>-13.847973492747901</v>
      </c>
      <c r="L341" s="80">
        <f t="shared" ca="1" si="241"/>
        <v>-302.72699211942489</v>
      </c>
      <c r="M341" s="80">
        <f t="shared" ca="1" si="242"/>
        <v>0</v>
      </c>
      <c r="N341" s="80">
        <f t="shared" ca="1" si="243"/>
        <v>0</v>
      </c>
      <c r="O341" s="81">
        <f t="shared" ca="1" si="230"/>
        <v>-1251.8820595805553</v>
      </c>
      <c r="P341" s="79">
        <f t="shared" ca="1" si="231"/>
        <v>731558.57247161434</v>
      </c>
      <c r="Q341" s="35"/>
      <c r="R341">
        <f t="shared" ca="1" si="244"/>
        <v>338</v>
      </c>
      <c r="S341" s="78">
        <f t="shared" ca="1" si="254"/>
        <v>68.083333333333783</v>
      </c>
      <c r="T341" s="55">
        <f t="shared" ca="1" si="245"/>
        <v>2.9921707961534372E-3</v>
      </c>
      <c r="U341" s="78">
        <f t="shared" ca="1" si="255"/>
        <v>0.69221688851529406</v>
      </c>
      <c r="V341" s="79">
        <f t="shared" ca="1" si="256"/>
        <v>726477.45064851327</v>
      </c>
      <c r="W341" s="79">
        <f t="shared" ca="1" si="232"/>
        <v>6581.6384193364429</v>
      </c>
      <c r="X341" s="80">
        <f t="shared" ca="1" si="233"/>
        <v>-13.844337770305881</v>
      </c>
      <c r="Y341" s="80">
        <f t="shared" ca="1" si="246"/>
        <v>-302.69893777021389</v>
      </c>
      <c r="Z341" s="80">
        <f t="shared" ca="1" si="234"/>
        <v>0</v>
      </c>
      <c r="AA341" s="80">
        <f t="shared" ca="1" si="247"/>
        <v>0</v>
      </c>
      <c r="AB341" s="81">
        <f t="shared" ca="1" si="235"/>
        <v>-1251.8820595805553</v>
      </c>
      <c r="AC341" s="79">
        <f t="shared" ca="1" si="236"/>
        <v>731490.66373272869</v>
      </c>
      <c r="AD341" s="35"/>
      <c r="AE341" s="55">
        <f t="shared" ca="1" si="257"/>
        <v>2.9921707961534372E-3</v>
      </c>
      <c r="AF341" s="78">
        <f t="shared" ca="1" si="258"/>
        <v>0.69221688851529406</v>
      </c>
      <c r="AG341" s="35"/>
      <c r="AH341" s="35"/>
      <c r="AR341" s="69">
        <f t="shared" si="248"/>
        <v>29</v>
      </c>
      <c r="AS341" s="70">
        <f t="shared" si="259"/>
        <v>338</v>
      </c>
      <c r="AT341" s="71">
        <f t="shared" ca="1" si="260"/>
        <v>4.9486215182991677E-2</v>
      </c>
      <c r="AU341" s="72">
        <f t="shared" ca="1" si="249"/>
        <v>9.059659612918658E-3</v>
      </c>
      <c r="AV341" s="73">
        <f t="shared" ca="1" si="250"/>
        <v>1.0090596596129187</v>
      </c>
      <c r="AW341" s="74">
        <f ca="1">PRODUCT(AV$4:AV341)</f>
        <v>19.678429229776508</v>
      </c>
      <c r="BO341" s="70">
        <f t="shared" si="261"/>
        <v>338</v>
      </c>
      <c r="BP341" s="171">
        <f t="shared" ca="1" si="262"/>
        <v>0.1143</v>
      </c>
      <c r="BQ341" s="172">
        <f t="shared" ca="1" si="251"/>
        <v>9.059659612918658E-3</v>
      </c>
      <c r="BR341" s="172">
        <f t="shared" ca="1" si="264"/>
        <v>5.0817064122518851E-2</v>
      </c>
    </row>
    <row r="342" spans="5:70">
      <c r="E342">
        <f t="shared" si="252"/>
        <v>339</v>
      </c>
      <c r="F342" s="64">
        <f t="shared" si="253"/>
        <v>68.166666666667112</v>
      </c>
      <c r="G342" s="55">
        <f t="shared" si="237"/>
        <v>2.9921707961534372E-3</v>
      </c>
      <c r="H342" s="78">
        <f t="shared" si="263"/>
        <v>0.69032689954384963</v>
      </c>
      <c r="I342" s="79">
        <f t="shared" ca="1" si="238"/>
        <v>729369.62427538913</v>
      </c>
      <c r="J342" s="79">
        <f t="shared" ca="1" si="239"/>
        <v>6607.8405279373992</v>
      </c>
      <c r="K342" s="80">
        <f t="shared" ca="1" si="240"/>
        <v>-13.806537990876993</v>
      </c>
      <c r="L342" s="80">
        <f t="shared" ca="1" si="241"/>
        <v>-303.90401011474552</v>
      </c>
      <c r="M342" s="80">
        <f t="shared" ca="1" si="242"/>
        <v>0</v>
      </c>
      <c r="N342" s="80">
        <f t="shared" ca="1" si="243"/>
        <v>0</v>
      </c>
      <c r="O342" s="81">
        <f t="shared" ca="1" si="230"/>
        <v>-1248.13621464165</v>
      </c>
      <c r="P342" s="79">
        <f t="shared" ca="1" si="231"/>
        <v>734411.61804057925</v>
      </c>
      <c r="Q342" s="35"/>
      <c r="R342">
        <f t="shared" ca="1" si="244"/>
        <v>339</v>
      </c>
      <c r="S342" s="78">
        <f t="shared" ca="1" si="254"/>
        <v>68.166666666667112</v>
      </c>
      <c r="T342" s="55">
        <f t="shared" ca="1" si="245"/>
        <v>2.9921707961534372E-3</v>
      </c>
      <c r="U342" s="78">
        <f t="shared" ca="1" si="255"/>
        <v>0.69014565735687439</v>
      </c>
      <c r="V342" s="79">
        <f t="shared" ca="1" si="256"/>
        <v>729301.9187310487</v>
      </c>
      <c r="W342" s="79">
        <f t="shared" ca="1" si="232"/>
        <v>6607.2271387517676</v>
      </c>
      <c r="X342" s="80">
        <f t="shared" ca="1" si="233"/>
        <v>-13.802913147137488</v>
      </c>
      <c r="Y342" s="80">
        <f t="shared" ca="1" si="246"/>
        <v>-303.87579947127034</v>
      </c>
      <c r="Z342" s="80">
        <f t="shared" ca="1" si="234"/>
        <v>0</v>
      </c>
      <c r="AA342" s="80">
        <f t="shared" ca="1" si="247"/>
        <v>0</v>
      </c>
      <c r="AB342" s="81">
        <f t="shared" ca="1" si="235"/>
        <v>-1248.13621464165</v>
      </c>
      <c r="AC342" s="79">
        <f t="shared" ca="1" si="236"/>
        <v>734343.33094254043</v>
      </c>
      <c r="AD342" s="35"/>
      <c r="AE342" s="55">
        <f t="shared" ca="1" si="257"/>
        <v>2.9921707961534372E-3</v>
      </c>
      <c r="AF342" s="78">
        <f t="shared" ca="1" si="258"/>
        <v>0.69014565735687439</v>
      </c>
      <c r="AG342" s="35"/>
      <c r="AH342" s="35"/>
      <c r="AR342" s="69">
        <f t="shared" si="248"/>
        <v>29</v>
      </c>
      <c r="AS342" s="70">
        <f t="shared" si="259"/>
        <v>339</v>
      </c>
      <c r="AT342" s="71">
        <f t="shared" ca="1" si="260"/>
        <v>4.9037886917902125E-2</v>
      </c>
      <c r="AU342" s="72">
        <f t="shared" ca="1" si="249"/>
        <v>9.059659612918658E-3</v>
      </c>
      <c r="AV342" s="73">
        <f t="shared" ca="1" si="250"/>
        <v>1.0090596596129187</v>
      </c>
      <c r="AW342" s="74">
        <f ca="1">PRODUCT(AV$4:AV342)</f>
        <v>19.856709100315193</v>
      </c>
      <c r="BO342" s="70">
        <f t="shared" si="261"/>
        <v>339</v>
      </c>
      <c r="BP342" s="171">
        <f t="shared" ca="1" si="262"/>
        <v>0.1143</v>
      </c>
      <c r="BQ342" s="172">
        <f t="shared" ca="1" si="251"/>
        <v>9.059659612918658E-3</v>
      </c>
      <c r="BR342" s="172">
        <f t="shared" ca="1" si="264"/>
        <v>5.0360812305203624E-2</v>
      </c>
    </row>
    <row r="343" spans="5:70">
      <c r="E343">
        <f t="shared" si="252"/>
        <v>340</v>
      </c>
      <c r="F343" s="64">
        <f t="shared" si="253"/>
        <v>68.250000000000441</v>
      </c>
      <c r="G343" s="55">
        <f t="shared" si="237"/>
        <v>2.9921707961534372E-3</v>
      </c>
      <c r="H343" s="78">
        <f t="shared" si="263"/>
        <v>0.68826132355523539</v>
      </c>
      <c r="I343" s="79">
        <f t="shared" ca="1" si="238"/>
        <v>732214.13304472249</v>
      </c>
      <c r="J343" s="79">
        <f t="shared" ca="1" si="239"/>
        <v>6633.6108091535216</v>
      </c>
      <c r="K343" s="80">
        <f t="shared" ca="1" si="240"/>
        <v>-13.765226471104707</v>
      </c>
      <c r="L343" s="80">
        <f t="shared" ca="1" si="241"/>
        <v>-305.08922210196772</v>
      </c>
      <c r="M343" s="80">
        <f t="shared" ca="1" si="242"/>
        <v>0</v>
      </c>
      <c r="N343" s="80">
        <f t="shared" ca="1" si="243"/>
        <v>0</v>
      </c>
      <c r="O343" s="81">
        <f t="shared" ca="1" si="230"/>
        <v>-1244.4015779105778</v>
      </c>
      <c r="P343" s="79">
        <f t="shared" ca="1" si="231"/>
        <v>737284.48782739241</v>
      </c>
      <c r="Q343" s="35"/>
      <c r="R343">
        <f t="shared" ca="1" si="244"/>
        <v>340</v>
      </c>
      <c r="S343" s="78">
        <f t="shared" ca="1" si="254"/>
        <v>68.250000000000441</v>
      </c>
      <c r="T343" s="55">
        <f t="shared" ca="1" si="245"/>
        <v>2.9921707961534372E-3</v>
      </c>
      <c r="U343" s="78">
        <f t="shared" ca="1" si="255"/>
        <v>0.688080623675839</v>
      </c>
      <c r="V343" s="79">
        <f t="shared" ca="1" si="256"/>
        <v>732146.05027334415</v>
      </c>
      <c r="W343" s="79">
        <f t="shared" ca="1" si="232"/>
        <v>6632.9940024193293</v>
      </c>
      <c r="X343" s="80">
        <f t="shared" ca="1" si="233"/>
        <v>-13.761612473516781</v>
      </c>
      <c r="Y343" s="80">
        <f t="shared" ca="1" si="246"/>
        <v>-305.06085428056008</v>
      </c>
      <c r="Z343" s="80">
        <f t="shared" ca="1" si="234"/>
        <v>0</v>
      </c>
      <c r="AA343" s="80">
        <f t="shared" ca="1" si="247"/>
        <v>0</v>
      </c>
      <c r="AB343" s="81">
        <f t="shared" ca="1" si="235"/>
        <v>-1244.4015779105778</v>
      </c>
      <c r="AC343" s="79">
        <f t="shared" ca="1" si="236"/>
        <v>737215.8202310988</v>
      </c>
      <c r="AD343" s="35"/>
      <c r="AE343" s="55">
        <f t="shared" ca="1" si="257"/>
        <v>2.9921707961534372E-3</v>
      </c>
      <c r="AF343" s="78">
        <f t="shared" ca="1" si="258"/>
        <v>0.688080623675839</v>
      </c>
      <c r="AG343" s="35"/>
      <c r="AH343" s="35"/>
      <c r="AR343" s="69">
        <f t="shared" si="248"/>
        <v>29</v>
      </c>
      <c r="AS343" s="70">
        <f t="shared" si="259"/>
        <v>340</v>
      </c>
      <c r="AT343" s="71">
        <f t="shared" ca="1" si="260"/>
        <v>4.8593620354289137E-2</v>
      </c>
      <c r="AU343" s="72">
        <f t="shared" ca="1" si="249"/>
        <v>9.059659612918658E-3</v>
      </c>
      <c r="AV343" s="73">
        <f t="shared" ca="1" si="250"/>
        <v>1.0090596596129187</v>
      </c>
      <c r="AW343" s="74">
        <f ca="1">PRODUCT(AV$4:AV343)</f>
        <v>20.036604125796792</v>
      </c>
      <c r="BO343" s="70">
        <f t="shared" si="261"/>
        <v>340</v>
      </c>
      <c r="BP343" s="171">
        <f t="shared" ca="1" si="262"/>
        <v>0.1143</v>
      </c>
      <c r="BQ343" s="172">
        <f t="shared" ca="1" si="251"/>
        <v>9.059659612918658E-3</v>
      </c>
      <c r="BR343" s="172">
        <f t="shared" ca="1" si="264"/>
        <v>4.9908656862293288E-2</v>
      </c>
    </row>
    <row r="344" spans="5:70">
      <c r="E344">
        <f t="shared" si="252"/>
        <v>341</v>
      </c>
      <c r="F344" s="64">
        <f t="shared" si="253"/>
        <v>68.333333333333769</v>
      </c>
      <c r="G344" s="55">
        <f t="shared" si="237"/>
        <v>2.9921707961534372E-3</v>
      </c>
      <c r="H344" s="78">
        <f t="shared" si="263"/>
        <v>0.68620192812277148</v>
      </c>
      <c r="I344" s="79">
        <f t="shared" ca="1" si="238"/>
        <v>735078.40671445837</v>
      </c>
      <c r="J344" s="79">
        <f t="shared" ca="1" si="239"/>
        <v>6659.5601536395734</v>
      </c>
      <c r="K344" s="80">
        <f t="shared" ca="1" si="240"/>
        <v>-13.72403856245543</v>
      </c>
      <c r="L344" s="80">
        <f t="shared" ca="1" si="241"/>
        <v>-306.2826694643577</v>
      </c>
      <c r="M344" s="80">
        <f t="shared" ca="1" si="242"/>
        <v>0</v>
      </c>
      <c r="N344" s="80">
        <f t="shared" ca="1" si="243"/>
        <v>0</v>
      </c>
      <c r="O344" s="81">
        <f t="shared" ca="1" si="230"/>
        <v>-1240.6781158504666</v>
      </c>
      <c r="P344" s="79">
        <f t="shared" ca="1" si="231"/>
        <v>740177.2820442206</v>
      </c>
      <c r="Q344" s="35"/>
      <c r="R344">
        <f t="shared" ca="1" si="244"/>
        <v>341</v>
      </c>
      <c r="S344" s="78">
        <f t="shared" ca="1" si="254"/>
        <v>68.333333333333769</v>
      </c>
      <c r="T344" s="55">
        <f t="shared" ca="1" si="245"/>
        <v>2.9921707961534372E-3</v>
      </c>
      <c r="U344" s="78">
        <f t="shared" ca="1" si="255"/>
        <v>0.68602176892827715</v>
      </c>
      <c r="V344" s="79">
        <f t="shared" ca="1" si="256"/>
        <v>735009.94458334101</v>
      </c>
      <c r="W344" s="79">
        <f t="shared" ca="1" si="232"/>
        <v>6658.9399100352757</v>
      </c>
      <c r="X344" s="80">
        <f t="shared" ca="1" si="233"/>
        <v>-13.720435378565544</v>
      </c>
      <c r="Y344" s="80">
        <f t="shared" ca="1" si="246"/>
        <v>-306.2541435763921</v>
      </c>
      <c r="Z344" s="80">
        <f t="shared" ca="1" si="234"/>
        <v>0</v>
      </c>
      <c r="AA344" s="80">
        <f t="shared" ca="1" si="247"/>
        <v>0</v>
      </c>
      <c r="AB344" s="81">
        <f t="shared" ca="1" si="235"/>
        <v>-1240.6781158504666</v>
      </c>
      <c r="AC344" s="79">
        <f t="shared" ca="1" si="236"/>
        <v>740108.23179857084</v>
      </c>
      <c r="AD344" s="35"/>
      <c r="AE344" s="55">
        <f t="shared" ca="1" si="257"/>
        <v>2.9921707961534372E-3</v>
      </c>
      <c r="AF344" s="78">
        <f t="shared" ca="1" si="258"/>
        <v>0.68602176892827715</v>
      </c>
      <c r="AG344" s="35"/>
      <c r="AH344" s="35"/>
      <c r="AR344" s="69">
        <f t="shared" si="248"/>
        <v>29</v>
      </c>
      <c r="AS344" s="70">
        <f t="shared" si="259"/>
        <v>341</v>
      </c>
      <c r="AT344" s="71">
        <f t="shared" ca="1" si="260"/>
        <v>4.8153378694519883E-2</v>
      </c>
      <c r="AU344" s="72">
        <f t="shared" ca="1" si="249"/>
        <v>9.059659612918658E-3</v>
      </c>
      <c r="AV344" s="73">
        <f t="shared" ca="1" si="250"/>
        <v>1.0090596596129187</v>
      </c>
      <c r="AW344" s="74">
        <f ca="1">PRODUCT(AV$4:AV344)</f>
        <v>20.218128938975312</v>
      </c>
      <c r="BO344" s="70">
        <f t="shared" si="261"/>
        <v>341</v>
      </c>
      <c r="BP344" s="171">
        <f t="shared" ca="1" si="262"/>
        <v>0.1143</v>
      </c>
      <c r="BQ344" s="172">
        <f t="shared" ca="1" si="251"/>
        <v>9.059659612918658E-3</v>
      </c>
      <c r="BR344" s="172">
        <f t="shared" ca="1" si="264"/>
        <v>4.9460561015231296E-2</v>
      </c>
    </row>
    <row r="345" spans="5:70">
      <c r="E345">
        <f t="shared" si="252"/>
        <v>342</v>
      </c>
      <c r="F345" s="64">
        <f t="shared" si="253"/>
        <v>68.416666666667098</v>
      </c>
      <c r="G345" s="55">
        <f t="shared" si="237"/>
        <v>2.9921707961534372E-3</v>
      </c>
      <c r="H345" s="78">
        <f t="shared" si="263"/>
        <v>0.6841486947531783</v>
      </c>
      <c r="I345" s="79">
        <f t="shared" ca="1" si="238"/>
        <v>737962.54519691167</v>
      </c>
      <c r="J345" s="79">
        <f t="shared" ca="1" si="239"/>
        <v>6685.6894665671207</v>
      </c>
      <c r="K345" s="80">
        <f t="shared" ca="1" si="240"/>
        <v>-13.682973895063565</v>
      </c>
      <c r="L345" s="80">
        <f t="shared" ca="1" si="241"/>
        <v>-307.48439383204652</v>
      </c>
      <c r="M345" s="80">
        <f t="shared" ca="1" si="242"/>
        <v>0</v>
      </c>
      <c r="N345" s="80">
        <f t="shared" ca="1" si="243"/>
        <v>0</v>
      </c>
      <c r="O345" s="81">
        <f t="shared" ca="1" si="230"/>
        <v>-1236.965795024792</v>
      </c>
      <c r="P345" s="79">
        <f t="shared" ca="1" si="231"/>
        <v>743090.10150072689</v>
      </c>
      <c r="Q345" s="35"/>
      <c r="R345">
        <f t="shared" ca="1" si="244"/>
        <v>342</v>
      </c>
      <c r="S345" s="78">
        <f t="shared" ca="1" si="254"/>
        <v>68.416666666667098</v>
      </c>
      <c r="T345" s="55">
        <f t="shared" ca="1" si="245"/>
        <v>2.9921707961534372E-3</v>
      </c>
      <c r="U345" s="78">
        <f t="shared" ca="1" si="255"/>
        <v>0.68396907462576439</v>
      </c>
      <c r="V345" s="79">
        <f t="shared" ca="1" si="256"/>
        <v>737893.70156139042</v>
      </c>
      <c r="W345" s="79">
        <f t="shared" ca="1" si="232"/>
        <v>6685.0657666627822</v>
      </c>
      <c r="X345" s="80">
        <f t="shared" ca="1" si="233"/>
        <v>-13.679381492515288</v>
      </c>
      <c r="Y345" s="80">
        <f t="shared" ca="1" si="246"/>
        <v>-307.4557089839127</v>
      </c>
      <c r="Z345" s="80">
        <f t="shared" ca="1" si="234"/>
        <v>0</v>
      </c>
      <c r="AA345" s="80">
        <f t="shared" ca="1" si="247"/>
        <v>0</v>
      </c>
      <c r="AB345" s="81">
        <f t="shared" ca="1" si="235"/>
        <v>-1236.965795024792</v>
      </c>
      <c r="AC345" s="79">
        <f t="shared" ca="1" si="236"/>
        <v>743020.666442552</v>
      </c>
      <c r="AD345" s="35"/>
      <c r="AE345" s="55">
        <f t="shared" ca="1" si="257"/>
        <v>2.9921707961534372E-3</v>
      </c>
      <c r="AF345" s="78">
        <f t="shared" ca="1" si="258"/>
        <v>0.68396907462576439</v>
      </c>
      <c r="AG345" s="35"/>
      <c r="AH345" s="35"/>
      <c r="AR345" s="69">
        <f t="shared" si="248"/>
        <v>29</v>
      </c>
      <c r="AS345" s="70">
        <f t="shared" si="259"/>
        <v>342</v>
      </c>
      <c r="AT345" s="71">
        <f t="shared" ca="1" si="260"/>
        <v>4.7717125474335563E-2</v>
      </c>
      <c r="AU345" s="72">
        <f t="shared" ca="1" si="249"/>
        <v>9.059659612918658E-3</v>
      </c>
      <c r="AV345" s="73">
        <f t="shared" ca="1" si="250"/>
        <v>1.0090596596129187</v>
      </c>
      <c r="AW345" s="74">
        <f ca="1">PRODUCT(AV$4:AV345)</f>
        <v>20.401298305172528</v>
      </c>
      <c r="BO345" s="70">
        <f t="shared" si="261"/>
        <v>342</v>
      </c>
      <c r="BP345" s="171">
        <f t="shared" ca="1" si="262"/>
        <v>0.1143</v>
      </c>
      <c r="BQ345" s="172">
        <f t="shared" ca="1" si="251"/>
        <v>9.059659612918658E-3</v>
      </c>
      <c r="BR345" s="172">
        <f t="shared" ca="1" si="264"/>
        <v>4.9016488315670716E-2</v>
      </c>
    </row>
    <row r="346" spans="5:70">
      <c r="E346">
        <f t="shared" si="252"/>
        <v>343</v>
      </c>
      <c r="F346" s="64">
        <f t="shared" si="253"/>
        <v>68.500000000000426</v>
      </c>
      <c r="G346" s="55">
        <f t="shared" si="237"/>
        <v>3.2787340871175408E-3</v>
      </c>
      <c r="H346" s="78">
        <f t="shared" si="263"/>
        <v>0.68190555310703405</v>
      </c>
      <c r="I346" s="79">
        <f t="shared" ca="1" si="238"/>
        <v>740653.70665513678</v>
      </c>
      <c r="J346" s="79">
        <f t="shared" ca="1" si="239"/>
        <v>6710.0704733420453</v>
      </c>
      <c r="K346" s="80">
        <f t="shared" ca="1" si="240"/>
        <v>-13.63811106214068</v>
      </c>
      <c r="L346" s="80">
        <f t="shared" ca="1" si="241"/>
        <v>-308.60571110630701</v>
      </c>
      <c r="M346" s="80">
        <f t="shared" ca="1" si="242"/>
        <v>0</v>
      </c>
      <c r="N346" s="80">
        <f t="shared" ca="1" si="243"/>
        <v>0</v>
      </c>
      <c r="O346" s="81">
        <f t="shared" ca="1" si="230"/>
        <v>-1232.9101131080458</v>
      </c>
      <c r="P346" s="79">
        <f t="shared" ca="1" si="231"/>
        <v>745808.62319320242</v>
      </c>
      <c r="Q346" s="35"/>
      <c r="R346">
        <f t="shared" ca="1" si="244"/>
        <v>343</v>
      </c>
      <c r="S346" s="78">
        <f t="shared" ca="1" si="254"/>
        <v>68.500000000000426</v>
      </c>
      <c r="T346" s="55">
        <f t="shared" ca="1" si="245"/>
        <v>3.2787340871175408E-3</v>
      </c>
      <c r="U346" s="78">
        <f t="shared" ca="1" si="255"/>
        <v>0.68172652190625471</v>
      </c>
      <c r="V346" s="79">
        <f t="shared" ca="1" si="256"/>
        <v>740584.49925605406</v>
      </c>
      <c r="W346" s="79">
        <f t="shared" ca="1" si="232"/>
        <v>6709.4434778636605</v>
      </c>
      <c r="X346" s="80">
        <f t="shared" ca="1" si="233"/>
        <v>-13.634530438125093</v>
      </c>
      <c r="Y346" s="80">
        <f t="shared" ca="1" si="246"/>
        <v>-308.57687469002252</v>
      </c>
      <c r="Z346" s="80">
        <f t="shared" ca="1" si="234"/>
        <v>0</v>
      </c>
      <c r="AA346" s="80">
        <f t="shared" ca="1" si="247"/>
        <v>0</v>
      </c>
      <c r="AB346" s="81">
        <f t="shared" ca="1" si="235"/>
        <v>-1232.9101131080458</v>
      </c>
      <c r="AC346" s="79">
        <f t="shared" ca="1" si="236"/>
        <v>745738.82121568162</v>
      </c>
      <c r="AD346" s="35"/>
      <c r="AE346" s="55">
        <f t="shared" ca="1" si="257"/>
        <v>3.2787340871175408E-3</v>
      </c>
      <c r="AF346" s="78">
        <f t="shared" ca="1" si="258"/>
        <v>0.68172652190625471</v>
      </c>
      <c r="AG346" s="35"/>
      <c r="AH346" s="35"/>
      <c r="AR346" s="69">
        <f t="shared" si="248"/>
        <v>29</v>
      </c>
      <c r="AS346" s="70">
        <f t="shared" si="259"/>
        <v>343</v>
      </c>
      <c r="AT346" s="71">
        <f t="shared" ca="1" si="260"/>
        <v>4.728482455983115E-2</v>
      </c>
      <c r="AU346" s="72">
        <f t="shared" ca="1" si="249"/>
        <v>9.059659612918658E-3</v>
      </c>
      <c r="AV346" s="73">
        <f t="shared" ca="1" si="250"/>
        <v>1.0090596596129187</v>
      </c>
      <c r="AW346" s="74">
        <f ca="1">PRODUCT(AV$4:AV346)</f>
        <v>20.586127123479006</v>
      </c>
      <c r="BO346" s="70">
        <f t="shared" si="261"/>
        <v>343</v>
      </c>
      <c r="BP346" s="171">
        <f t="shared" ca="1" si="262"/>
        <v>0.1143</v>
      </c>
      <c r="BQ346" s="172">
        <f t="shared" ca="1" si="251"/>
        <v>9.059659612918658E-3</v>
      </c>
      <c r="BR346" s="172">
        <f t="shared" ca="1" si="264"/>
        <v>4.8576402642509495E-2</v>
      </c>
    </row>
    <row r="347" spans="5:70">
      <c r="E347">
        <f t="shared" si="252"/>
        <v>344</v>
      </c>
      <c r="F347" s="64">
        <f t="shared" si="253"/>
        <v>68.583333333333755</v>
      </c>
      <c r="G347" s="55">
        <f t="shared" si="237"/>
        <v>3.2787340871175408E-3</v>
      </c>
      <c r="H347" s="78">
        <f t="shared" si="263"/>
        <v>0.67966976612586727</v>
      </c>
      <c r="I347" s="79">
        <f t="shared" ca="1" si="238"/>
        <v>743363.31503787264</v>
      </c>
      <c r="J347" s="79">
        <f t="shared" ca="1" si="239"/>
        <v>6734.6186029739438</v>
      </c>
      <c r="K347" s="80">
        <f t="shared" ca="1" si="240"/>
        <v>-13.593395322517345</v>
      </c>
      <c r="L347" s="80">
        <f t="shared" ca="1" si="241"/>
        <v>-309.7347145991136</v>
      </c>
      <c r="M347" s="80">
        <f t="shared" ca="1" si="242"/>
        <v>0</v>
      </c>
      <c r="N347" s="80">
        <f t="shared" ca="1" si="243"/>
        <v>0</v>
      </c>
      <c r="O347" s="81">
        <f t="shared" ca="1" si="230"/>
        <v>-1228.8677286938464</v>
      </c>
      <c r="P347" s="79">
        <f t="shared" ca="1" si="231"/>
        <v>748545.7378022311</v>
      </c>
      <c r="Q347" s="35"/>
      <c r="R347">
        <f t="shared" ca="1" si="244"/>
        <v>344</v>
      </c>
      <c r="S347" s="78">
        <f t="shared" ca="1" si="254"/>
        <v>68.583333333333755</v>
      </c>
      <c r="T347" s="55">
        <f t="shared" ca="1" si="245"/>
        <v>3.2787340871175408E-3</v>
      </c>
      <c r="U347" s="78">
        <f t="shared" ca="1" si="255"/>
        <v>0.67949132192078854</v>
      </c>
      <c r="V347" s="79">
        <f t="shared" ca="1" si="256"/>
        <v>743293.74192247493</v>
      </c>
      <c r="W347" s="79">
        <f t="shared" ca="1" si="232"/>
        <v>6733.9882942302302</v>
      </c>
      <c r="X347" s="80">
        <f t="shared" ca="1" si="233"/>
        <v>-13.58982643841577</v>
      </c>
      <c r="Y347" s="80">
        <f t="shared" ca="1" si="246"/>
        <v>-309.70572580103124</v>
      </c>
      <c r="Z347" s="80">
        <f t="shared" ca="1" si="234"/>
        <v>0</v>
      </c>
      <c r="AA347" s="80">
        <f t="shared" ca="1" si="247"/>
        <v>0</v>
      </c>
      <c r="AB347" s="81">
        <f t="shared" ca="1" si="235"/>
        <v>-1228.8677286938464</v>
      </c>
      <c r="AC347" s="79">
        <f t="shared" ca="1" si="236"/>
        <v>748475.56693577173</v>
      </c>
      <c r="AD347" s="35"/>
      <c r="AE347" s="55">
        <f t="shared" ca="1" si="257"/>
        <v>3.2787340871175408E-3</v>
      </c>
      <c r="AF347" s="78">
        <f t="shared" ca="1" si="258"/>
        <v>0.67949132192078854</v>
      </c>
      <c r="AG347" s="35"/>
      <c r="AH347" s="35"/>
      <c r="AR347" s="69">
        <f t="shared" si="248"/>
        <v>29</v>
      </c>
      <c r="AS347" s="70">
        <f t="shared" si="259"/>
        <v>344</v>
      </c>
      <c r="AT347" s="71">
        <f t="shared" ca="1" si="260"/>
        <v>4.6856440144462504E-2</v>
      </c>
      <c r="AU347" s="72">
        <f t="shared" ca="1" si="249"/>
        <v>9.059659612918658E-3</v>
      </c>
      <c r="AV347" s="73">
        <f t="shared" ca="1" si="250"/>
        <v>1.0090596596129187</v>
      </c>
      <c r="AW347" s="74">
        <f ca="1">PRODUCT(AV$4:AV347)</f>
        <v>20.772630427965996</v>
      </c>
      <c r="BO347" s="70">
        <f t="shared" si="261"/>
        <v>344</v>
      </c>
      <c r="BP347" s="171">
        <f t="shared" ca="1" si="262"/>
        <v>0.1143</v>
      </c>
      <c r="BQ347" s="172">
        <f t="shared" ca="1" si="251"/>
        <v>9.059659612918658E-3</v>
      </c>
      <c r="BR347" s="172">
        <f t="shared" ca="1" si="264"/>
        <v>4.8140268198952375E-2</v>
      </c>
    </row>
    <row r="348" spans="5:70">
      <c r="E348">
        <f t="shared" si="252"/>
        <v>345</v>
      </c>
      <c r="F348" s="64">
        <f t="shared" si="253"/>
        <v>68.666666666667084</v>
      </c>
      <c r="G348" s="55">
        <f t="shared" si="237"/>
        <v>3.2787340871175408E-3</v>
      </c>
      <c r="H348" s="78">
        <f t="shared" si="263"/>
        <v>0.67744130969568717</v>
      </c>
      <c r="I348" s="79">
        <f t="shared" ca="1" si="238"/>
        <v>746091.45537593239</v>
      </c>
      <c r="J348" s="79">
        <f t="shared" ca="1" si="239"/>
        <v>6759.3346258130377</v>
      </c>
      <c r="K348" s="80">
        <f t="shared" ca="1" si="240"/>
        <v>-13.548826193913744</v>
      </c>
      <c r="L348" s="80">
        <f t="shared" ca="1" si="241"/>
        <v>-310.87143973997183</v>
      </c>
      <c r="M348" s="80">
        <f t="shared" ca="1" si="242"/>
        <v>0</v>
      </c>
      <c r="N348" s="80">
        <f t="shared" ca="1" si="243"/>
        <v>0</v>
      </c>
      <c r="O348" s="81">
        <f t="shared" ca="1" si="230"/>
        <v>-1224.8385981832193</v>
      </c>
      <c r="P348" s="79">
        <f t="shared" ca="1" si="231"/>
        <v>751301.53113762836</v>
      </c>
      <c r="Q348" s="35"/>
      <c r="R348">
        <f t="shared" ca="1" si="244"/>
        <v>345</v>
      </c>
      <c r="S348" s="78">
        <f t="shared" ca="1" si="254"/>
        <v>68.666666666667084</v>
      </c>
      <c r="T348" s="55">
        <f t="shared" ca="1" si="245"/>
        <v>3.2787340871175408E-3</v>
      </c>
      <c r="U348" s="78">
        <f t="shared" ca="1" si="255"/>
        <v>0.67726345056170634</v>
      </c>
      <c r="V348" s="79">
        <f t="shared" ca="1" si="256"/>
        <v>746021.51458108483</v>
      </c>
      <c r="W348" s="79">
        <f t="shared" ca="1" si="232"/>
        <v>6758.7009860186618</v>
      </c>
      <c r="X348" s="80">
        <f t="shared" ca="1" si="233"/>
        <v>-13.545269011234126</v>
      </c>
      <c r="Y348" s="80">
        <f t="shared" ca="1" si="246"/>
        <v>-310.84229774211872</v>
      </c>
      <c r="Z348" s="80">
        <f t="shared" ca="1" si="234"/>
        <v>0</v>
      </c>
      <c r="AA348" s="80">
        <f t="shared" ca="1" si="247"/>
        <v>0</v>
      </c>
      <c r="AB348" s="81">
        <f t="shared" ca="1" si="235"/>
        <v>-1224.8385981832193</v>
      </c>
      <c r="AC348" s="79">
        <f t="shared" ca="1" si="236"/>
        <v>751230.9894021668</v>
      </c>
      <c r="AD348" s="35"/>
      <c r="AE348" s="55">
        <f t="shared" ca="1" si="257"/>
        <v>3.2787340871175408E-3</v>
      </c>
      <c r="AF348" s="78">
        <f t="shared" ca="1" si="258"/>
        <v>0.67726345056170634</v>
      </c>
      <c r="AG348" s="35"/>
      <c r="AH348" s="35"/>
      <c r="AR348" s="69">
        <f t="shared" si="248"/>
        <v>29</v>
      </c>
      <c r="AS348" s="70">
        <f t="shared" si="259"/>
        <v>345</v>
      </c>
      <c r="AT348" s="71">
        <f t="shared" ca="1" si="260"/>
        <v>4.6431936746080579E-2</v>
      </c>
      <c r="AU348" s="72">
        <f t="shared" ca="1" si="249"/>
        <v>9.059659612918658E-3</v>
      </c>
      <c r="AV348" s="73">
        <f t="shared" ca="1" si="250"/>
        <v>1.0090596596129187</v>
      </c>
      <c r="AW348" s="74">
        <f ca="1">PRODUCT(AV$4:AV348)</f>
        <v>20.960823388908324</v>
      </c>
      <c r="BO348" s="70">
        <f t="shared" si="261"/>
        <v>345</v>
      </c>
      <c r="BP348" s="171">
        <f t="shared" ca="1" si="262"/>
        <v>0.1143</v>
      </c>
      <c r="BQ348" s="172">
        <f t="shared" ca="1" si="251"/>
        <v>9.059659612918658E-3</v>
      </c>
      <c r="BR348" s="172">
        <f t="shared" ca="1" si="264"/>
        <v>4.7708049509599136E-2</v>
      </c>
    </row>
    <row r="349" spans="5:70">
      <c r="E349">
        <f t="shared" si="252"/>
        <v>346</v>
      </c>
      <c r="F349" s="64">
        <f t="shared" si="253"/>
        <v>68.750000000000412</v>
      </c>
      <c r="G349" s="55">
        <f t="shared" si="237"/>
        <v>3.2787340871175408E-3</v>
      </c>
      <c r="H349" s="78">
        <f t="shared" si="263"/>
        <v>0.67522015978156635</v>
      </c>
      <c r="I349" s="79">
        <f t="shared" ca="1" si="238"/>
        <v>748838.2131977838</v>
      </c>
      <c r="J349" s="79">
        <f t="shared" ca="1" si="239"/>
        <v>6784.2193167181331</v>
      </c>
      <c r="K349" s="80">
        <f t="shared" ca="1" si="240"/>
        <v>-13.504403195631326</v>
      </c>
      <c r="L349" s="80">
        <f t="shared" ca="1" si="241"/>
        <v>-312.01592216574329</v>
      </c>
      <c r="M349" s="80">
        <f t="shared" ca="1" si="242"/>
        <v>0</v>
      </c>
      <c r="N349" s="80">
        <f t="shared" ca="1" si="243"/>
        <v>0</v>
      </c>
      <c r="O349" s="81">
        <f t="shared" ca="1" si="230"/>
        <v>-1220.8226781201386</v>
      </c>
      <c r="P349" s="79">
        <f t="shared" ca="1" si="231"/>
        <v>754076.08951102057</v>
      </c>
      <c r="Q349" s="35"/>
      <c r="R349">
        <f t="shared" ca="1" si="244"/>
        <v>346</v>
      </c>
      <c r="S349" s="78">
        <f t="shared" ca="1" si="254"/>
        <v>68.750000000000412</v>
      </c>
      <c r="T349" s="55">
        <f t="shared" ca="1" si="245"/>
        <v>3.2787340871175408E-3</v>
      </c>
      <c r="U349" s="78">
        <f t="shared" ca="1" si="255"/>
        <v>0.67504288380039079</v>
      </c>
      <c r="V349" s="79">
        <f t="shared" ca="1" si="256"/>
        <v>748767.90274991491</v>
      </c>
      <c r="W349" s="79">
        <f t="shared" ca="1" si="232"/>
        <v>6783.5823279932092</v>
      </c>
      <c r="X349" s="80">
        <f t="shared" ca="1" si="233"/>
        <v>-13.500857676007815</v>
      </c>
      <c r="Y349" s="80">
        <f t="shared" ca="1" si="246"/>
        <v>-311.98662614579791</v>
      </c>
      <c r="Z349" s="80">
        <f t="shared" ca="1" si="234"/>
        <v>0</v>
      </c>
      <c r="AA349" s="80">
        <f t="shared" ca="1" si="247"/>
        <v>0</v>
      </c>
      <c r="AB349" s="81">
        <f t="shared" ca="1" si="235"/>
        <v>-1220.8226781201386</v>
      </c>
      <c r="AC349" s="79">
        <f t="shared" ca="1" si="236"/>
        <v>754005.17491596623</v>
      </c>
      <c r="AD349" s="35"/>
      <c r="AE349" s="55">
        <f t="shared" ca="1" si="257"/>
        <v>3.2787340871175408E-3</v>
      </c>
      <c r="AF349" s="78">
        <f t="shared" ca="1" si="258"/>
        <v>0.67504288380039079</v>
      </c>
      <c r="AG349" s="35"/>
      <c r="AH349" s="35"/>
      <c r="AR349" s="69">
        <f t="shared" si="248"/>
        <v>29</v>
      </c>
      <c r="AS349" s="70">
        <f t="shared" si="259"/>
        <v>346</v>
      </c>
      <c r="AT349" s="71">
        <f t="shared" ca="1" si="260"/>
        <v>4.6011279203992519E-2</v>
      </c>
      <c r="AU349" s="72">
        <f t="shared" ca="1" si="249"/>
        <v>9.059659612918658E-3</v>
      </c>
      <c r="AV349" s="73">
        <f t="shared" ca="1" si="250"/>
        <v>1.0090596596129187</v>
      </c>
      <c r="AW349" s="74">
        <f ca="1">PRODUCT(AV$4:AV349)</f>
        <v>21.150721314018337</v>
      </c>
      <c r="BO349" s="70">
        <f t="shared" si="261"/>
        <v>346</v>
      </c>
      <c r="BP349" s="171">
        <f t="shared" ca="1" si="262"/>
        <v>0.1143</v>
      </c>
      <c r="BQ349" s="172">
        <f t="shared" ca="1" si="251"/>
        <v>9.059659612918658E-3</v>
      </c>
      <c r="BR349" s="172">
        <f t="shared" ca="1" si="264"/>
        <v>4.7279711417559024E-2</v>
      </c>
    </row>
    <row r="350" spans="5:70">
      <c r="E350">
        <f t="shared" si="252"/>
        <v>347</v>
      </c>
      <c r="F350" s="64">
        <f t="shared" si="253"/>
        <v>68.833333333333741</v>
      </c>
      <c r="G350" s="55">
        <f t="shared" si="237"/>
        <v>3.2787340871175408E-3</v>
      </c>
      <c r="H350" s="78">
        <f t="shared" si="263"/>
        <v>0.67300629242738153</v>
      </c>
      <c r="I350" s="79">
        <f t="shared" ca="1" si="238"/>
        <v>751603.67453206051</v>
      </c>
      <c r="J350" s="79">
        <f t="shared" ca="1" si="239"/>
        <v>6809.2734550793684</v>
      </c>
      <c r="K350" s="80">
        <f t="shared" ca="1" si="240"/>
        <v>-13.46012584854763</v>
      </c>
      <c r="L350" s="80">
        <f t="shared" ca="1" si="241"/>
        <v>-313.16819772169191</v>
      </c>
      <c r="M350" s="80">
        <f t="shared" ca="1" si="242"/>
        <v>0</v>
      </c>
      <c r="N350" s="80">
        <f t="shared" ca="1" si="243"/>
        <v>0</v>
      </c>
      <c r="O350" s="81">
        <f t="shared" ca="1" si="230"/>
        <v>-1216.8199251910601</v>
      </c>
      <c r="P350" s="79">
        <f t="shared" ca="1" si="231"/>
        <v>756869.49973837857</v>
      </c>
      <c r="Q350" s="35"/>
      <c r="R350">
        <f t="shared" ca="1" si="244"/>
        <v>347</v>
      </c>
      <c r="S350" s="78">
        <f t="shared" ca="1" si="254"/>
        <v>68.833333333333741</v>
      </c>
      <c r="T350" s="55">
        <f t="shared" ca="1" si="245"/>
        <v>3.2787340871175408E-3</v>
      </c>
      <c r="U350" s="78">
        <f t="shared" ca="1" si="255"/>
        <v>0.67282959768700834</v>
      </c>
      <c r="V350" s="79">
        <f t="shared" ca="1" si="256"/>
        <v>751532.99244710628</v>
      </c>
      <c r="W350" s="79">
        <f t="shared" ca="1" si="232"/>
        <v>6808.6330994489517</v>
      </c>
      <c r="X350" s="80">
        <f t="shared" ca="1" si="233"/>
        <v>-13.456591953740167</v>
      </c>
      <c r="Y350" s="80">
        <f t="shared" ca="1" si="246"/>
        <v>-313.13874685296099</v>
      </c>
      <c r="Z350" s="80">
        <f t="shared" ca="1" si="234"/>
        <v>0</v>
      </c>
      <c r="AA350" s="80">
        <f t="shared" ca="1" si="247"/>
        <v>0</v>
      </c>
      <c r="AB350" s="81">
        <f t="shared" ca="1" si="235"/>
        <v>-1216.8199251910601</v>
      </c>
      <c r="AC350" s="79">
        <f t="shared" ca="1" si="236"/>
        <v>756798.21028255741</v>
      </c>
      <c r="AD350" s="35"/>
      <c r="AE350" s="55">
        <f t="shared" ca="1" si="257"/>
        <v>3.2787340871175408E-3</v>
      </c>
      <c r="AF350" s="78">
        <f t="shared" ca="1" si="258"/>
        <v>0.67282959768700834</v>
      </c>
      <c r="AG350" s="35"/>
      <c r="AH350" s="35"/>
      <c r="AR350" s="69">
        <f t="shared" si="248"/>
        <v>29</v>
      </c>
      <c r="AS350" s="70">
        <f t="shared" si="259"/>
        <v>347</v>
      </c>
      <c r="AT350" s="71">
        <f t="shared" ca="1" si="260"/>
        <v>4.5594432676049387E-2</v>
      </c>
      <c r="AU350" s="72">
        <f t="shared" ca="1" si="249"/>
        <v>9.059659612918658E-3</v>
      </c>
      <c r="AV350" s="73">
        <f t="shared" ca="1" si="250"/>
        <v>1.0090596596129187</v>
      </c>
      <c r="AW350" s="74">
        <f ca="1">PRODUCT(AV$4:AV350)</f>
        <v>21.342339649691048</v>
      </c>
      <c r="BO350" s="70">
        <f t="shared" si="261"/>
        <v>347</v>
      </c>
      <c r="BP350" s="171">
        <f t="shared" ca="1" si="262"/>
        <v>0.1143</v>
      </c>
      <c r="BQ350" s="172">
        <f t="shared" ca="1" si="251"/>
        <v>9.059659612918658E-3</v>
      </c>
      <c r="BR350" s="172">
        <f t="shared" ca="1" si="264"/>
        <v>4.6855219081591078E-2</v>
      </c>
    </row>
    <row r="351" spans="5:70">
      <c r="E351">
        <f t="shared" si="252"/>
        <v>348</v>
      </c>
      <c r="F351" s="64">
        <f t="shared" si="253"/>
        <v>68.916666666667069</v>
      </c>
      <c r="G351" s="55">
        <f t="shared" si="237"/>
        <v>3.2787340871175408E-3</v>
      </c>
      <c r="H351" s="78">
        <f t="shared" si="263"/>
        <v>0.67079968375555532</v>
      </c>
      <c r="I351" s="79">
        <f t="shared" ca="1" si="238"/>
        <v>754387.92591008672</v>
      </c>
      <c r="J351" s="79">
        <f t="shared" ca="1" si="239"/>
        <v>6834.4978248410853</v>
      </c>
      <c r="K351" s="80">
        <f t="shared" ca="1" si="240"/>
        <v>-13.415993675111107</v>
      </c>
      <c r="L351" s="80">
        <f t="shared" ca="1" si="241"/>
        <v>-314.32830246253616</v>
      </c>
      <c r="M351" s="80">
        <f t="shared" ca="1" si="242"/>
        <v>0</v>
      </c>
      <c r="N351" s="80">
        <f t="shared" ca="1" si="243"/>
        <v>0</v>
      </c>
      <c r="O351" s="81">
        <f t="shared" ca="1" si="230"/>
        <v>-1212.8302962244522</v>
      </c>
      <c r="P351" s="79">
        <f t="shared" ca="1" si="231"/>
        <v>759681.84914256562</v>
      </c>
      <c r="Q351" s="35"/>
      <c r="R351">
        <f t="shared" ca="1" si="244"/>
        <v>348</v>
      </c>
      <c r="S351" s="78">
        <f t="shared" ca="1" si="254"/>
        <v>68.916666666667069</v>
      </c>
      <c r="T351" s="55">
        <f t="shared" ca="1" si="245"/>
        <v>3.2787340871175408E-3</v>
      </c>
      <c r="U351" s="78">
        <f t="shared" ca="1" si="255"/>
        <v>0.67062356835025039</v>
      </c>
      <c r="V351" s="79">
        <f t="shared" ca="1" si="256"/>
        <v>754316.87019343441</v>
      </c>
      <c r="W351" s="79">
        <f t="shared" ca="1" si="232"/>
        <v>6833.8540842346638</v>
      </c>
      <c r="X351" s="80">
        <f t="shared" ca="1" si="233"/>
        <v>-13.412471367005008</v>
      </c>
      <c r="Y351" s="80">
        <f t="shared" ca="1" si="246"/>
        <v>-314.298695913931</v>
      </c>
      <c r="Z351" s="80">
        <f t="shared" ca="1" si="234"/>
        <v>0</v>
      </c>
      <c r="AA351" s="80">
        <f t="shared" ca="1" si="247"/>
        <v>0</v>
      </c>
      <c r="AB351" s="81">
        <f t="shared" ca="1" si="235"/>
        <v>-1212.8302962244522</v>
      </c>
      <c r="AC351" s="79">
        <f t="shared" ca="1" si="236"/>
        <v>759610.18281416362</v>
      </c>
      <c r="AD351" s="35"/>
      <c r="AE351" s="55">
        <f t="shared" ca="1" si="257"/>
        <v>3.2787340871175408E-3</v>
      </c>
      <c r="AF351" s="78">
        <f t="shared" ca="1" si="258"/>
        <v>0.67062356835025039</v>
      </c>
      <c r="AG351" s="35"/>
      <c r="AH351" s="35"/>
      <c r="AR351" s="69">
        <f t="shared" si="248"/>
        <v>29</v>
      </c>
      <c r="AS351" s="70">
        <f t="shared" si="259"/>
        <v>348</v>
      </c>
      <c r="AT351" s="71">
        <f t="shared" ca="1" si="260"/>
        <v>4.5181362635760246E-2</v>
      </c>
      <c r="AU351" s="72">
        <f t="shared" ca="1" si="249"/>
        <v>9.059659612918658E-3</v>
      </c>
      <c r="AV351" s="73">
        <f t="shared" ca="1" si="250"/>
        <v>1.0090596596129187</v>
      </c>
      <c r="AW351" s="74">
        <f ca="1">PRODUCT(AV$4:AV351)</f>
        <v>21.535693982260547</v>
      </c>
      <c r="BO351" s="70">
        <f t="shared" si="261"/>
        <v>348</v>
      </c>
      <c r="BP351" s="171">
        <f t="shared" ca="1" si="262"/>
        <v>0.1143</v>
      </c>
      <c r="BQ351" s="172">
        <f t="shared" ca="1" si="251"/>
        <v>9.059659612918658E-3</v>
      </c>
      <c r="BR351" s="172">
        <f t="shared" ca="1" si="264"/>
        <v>4.6434537973270101E-2</v>
      </c>
    </row>
    <row r="352" spans="5:70">
      <c r="E352">
        <f t="shared" si="252"/>
        <v>349</v>
      </c>
      <c r="F352" s="64">
        <f t="shared" si="253"/>
        <v>69.000000000000398</v>
      </c>
      <c r="G352" s="55">
        <f t="shared" si="237"/>
        <v>3.2787340871175408E-3</v>
      </c>
      <c r="H352" s="78">
        <f t="shared" si="263"/>
        <v>0.66860030996679831</v>
      </c>
      <c r="I352" s="79">
        <f t="shared" ca="1" si="238"/>
        <v>757191.05436841736</v>
      </c>
      <c r="J352" s="79">
        <f t="shared" ca="1" si="239"/>
        <v>6859.8932145248464</v>
      </c>
      <c r="K352" s="80">
        <f t="shared" ca="1" si="240"/>
        <v>-13.372006199335967</v>
      </c>
      <c r="L352" s="80">
        <f t="shared" ca="1" si="241"/>
        <v>-315.49627265350728</v>
      </c>
      <c r="M352" s="80">
        <f t="shared" ca="1" si="242"/>
        <v>-5678.9329077631301</v>
      </c>
      <c r="N352" s="80">
        <f t="shared" ca="1" si="243"/>
        <v>0</v>
      </c>
      <c r="O352" s="81">
        <f t="shared" ca="1" si="230"/>
        <v>-1208.8537481903325</v>
      </c>
      <c r="P352" s="79">
        <f t="shared" ca="1" si="231"/>
        <v>756834.29264813592</v>
      </c>
      <c r="Q352" s="35"/>
      <c r="R352">
        <f t="shared" ca="1" si="244"/>
        <v>349</v>
      </c>
      <c r="S352" s="78">
        <f t="shared" ca="1" si="254"/>
        <v>69.000000000000398</v>
      </c>
      <c r="T352" s="55">
        <f t="shared" ca="1" si="245"/>
        <v>3.2787340871175408E-3</v>
      </c>
      <c r="U352" s="78">
        <f t="shared" ca="1" si="255"/>
        <v>0.66842477199707606</v>
      </c>
      <c r="V352" s="79">
        <f t="shared" ca="1" si="256"/>
        <v>757119.62301484926</v>
      </c>
      <c r="W352" s="79">
        <f t="shared" ca="1" si="232"/>
        <v>6859.2460707758291</v>
      </c>
      <c r="X352" s="80">
        <f t="shared" ca="1" si="233"/>
        <v>-13.368495439941521</v>
      </c>
      <c r="Y352" s="80">
        <f t="shared" ca="1" si="246"/>
        <v>-315.46650958952057</v>
      </c>
      <c r="Z352" s="80">
        <f t="shared" ca="1" si="234"/>
        <v>-5678.3971726113696</v>
      </c>
      <c r="AA352" s="80">
        <f t="shared" ca="1" si="247"/>
        <v>0</v>
      </c>
      <c r="AB352" s="81">
        <f t="shared" ca="1" si="235"/>
        <v>-1208.8537481903325</v>
      </c>
      <c r="AC352" s="79">
        <f t="shared" ca="1" si="236"/>
        <v>756762.78315979382</v>
      </c>
      <c r="AD352" s="35"/>
      <c r="AE352" s="55">
        <f t="shared" ca="1" si="257"/>
        <v>3.2787340871175408E-3</v>
      </c>
      <c r="AF352" s="78">
        <f t="shared" ca="1" si="258"/>
        <v>0.66842477199707606</v>
      </c>
      <c r="AG352" s="35"/>
      <c r="AH352" s="35"/>
      <c r="AR352" s="69">
        <f t="shared" si="248"/>
        <v>30</v>
      </c>
      <c r="AS352" s="70">
        <f t="shared" si="259"/>
        <v>349</v>
      </c>
      <c r="AT352" s="71">
        <f t="shared" ca="1" si="260"/>
        <v>4.4772034869432417E-2</v>
      </c>
      <c r="AU352" s="72">
        <f t="shared" ca="1" si="249"/>
        <v>9.059659612918658E-3</v>
      </c>
      <c r="AV352" s="73">
        <f t="shared" ca="1" si="250"/>
        <v>1.0090596596129187</v>
      </c>
      <c r="AW352" s="74">
        <f ca="1">PRODUCT(AV$4:AV352)</f>
        <v>21.730800039267809</v>
      </c>
      <c r="BO352" s="70">
        <f t="shared" si="261"/>
        <v>349</v>
      </c>
      <c r="BP352" s="171">
        <f t="shared" ca="1" si="262"/>
        <v>0.1143</v>
      </c>
      <c r="BQ352" s="172">
        <f t="shared" ca="1" si="251"/>
        <v>9.059659612918658E-3</v>
      </c>
      <c r="BR352" s="172">
        <f t="shared" ca="1" si="264"/>
        <v>4.6017633874178135E-2</v>
      </c>
    </row>
    <row r="353" spans="5:70">
      <c r="E353">
        <f t="shared" si="252"/>
        <v>350</v>
      </c>
      <c r="F353" s="64">
        <f t="shared" si="253"/>
        <v>69.083333333333727</v>
      </c>
      <c r="G353" s="55">
        <f t="shared" si="237"/>
        <v>3.2787340871175408E-3</v>
      </c>
      <c r="H353" s="78">
        <f t="shared" si="263"/>
        <v>0.66640814733985276</v>
      </c>
      <c r="I353" s="79">
        <f t="shared" ca="1" si="238"/>
        <v>754352.83425453096</v>
      </c>
      <c r="J353" s="79">
        <f t="shared" ca="1" si="239"/>
        <v>6834.1799063864964</v>
      </c>
      <c r="K353" s="80">
        <f t="shared" ca="1" si="240"/>
        <v>-13.328162946797056</v>
      </c>
      <c r="L353" s="80">
        <f t="shared" ca="1" si="241"/>
        <v>-314.31368093938789</v>
      </c>
      <c r="M353" s="80">
        <f t="shared" ca="1" si="242"/>
        <v>0</v>
      </c>
      <c r="N353" s="80">
        <f t="shared" ca="1" si="243"/>
        <v>0</v>
      </c>
      <c r="O353" s="81">
        <f t="shared" ca="1" si="230"/>
        <v>-1204.8902381998009</v>
      </c>
      <c r="P353" s="79">
        <f t="shared" ca="1" si="231"/>
        <v>759654.48207883141</v>
      </c>
      <c r="Q353" s="35"/>
      <c r="R353">
        <f t="shared" ca="1" si="244"/>
        <v>350</v>
      </c>
      <c r="S353" s="78">
        <f t="shared" ca="1" si="254"/>
        <v>69.083333333333727</v>
      </c>
      <c r="T353" s="55">
        <f t="shared" ca="1" si="245"/>
        <v>3.2787340871175408E-3</v>
      </c>
      <c r="U353" s="78">
        <f t="shared" ca="1" si="255"/>
        <v>0.66623318491245542</v>
      </c>
      <c r="V353" s="79">
        <f t="shared" ca="1" si="256"/>
        <v>754281.5592267859</v>
      </c>
      <c r="W353" s="79">
        <f t="shared" ca="1" si="232"/>
        <v>6833.5341788962251</v>
      </c>
      <c r="X353" s="80">
        <f t="shared" ca="1" si="233"/>
        <v>-13.324663698249108</v>
      </c>
      <c r="Y353" s="80">
        <f t="shared" ca="1" si="246"/>
        <v>-314.28398301116079</v>
      </c>
      <c r="Z353" s="80">
        <f t="shared" ca="1" si="234"/>
        <v>0</v>
      </c>
      <c r="AA353" s="80">
        <f t="shared" ca="1" si="247"/>
        <v>0</v>
      </c>
      <c r="AB353" s="81">
        <f t="shared" ca="1" si="235"/>
        <v>-1204.8902381998009</v>
      </c>
      <c r="AC353" s="79">
        <f t="shared" ca="1" si="236"/>
        <v>759582.59452077292</v>
      </c>
      <c r="AD353" s="35"/>
      <c r="AE353" s="55">
        <f t="shared" ca="1" si="257"/>
        <v>3.2787340871175408E-3</v>
      </c>
      <c r="AF353" s="78">
        <f t="shared" ca="1" si="258"/>
        <v>0.66623318491245542</v>
      </c>
      <c r="AG353" s="35"/>
      <c r="AH353" s="35"/>
      <c r="AR353" s="69">
        <f t="shared" si="248"/>
        <v>30</v>
      </c>
      <c r="AS353" s="70">
        <f t="shared" si="259"/>
        <v>350</v>
      </c>
      <c r="AT353" s="71">
        <f t="shared" ca="1" si="260"/>
        <v>4.4366415473337632E-2</v>
      </c>
      <c r="AU353" s="72">
        <f t="shared" ca="1" si="249"/>
        <v>9.059659612918658E-3</v>
      </c>
      <c r="AV353" s="73">
        <f t="shared" ca="1" si="250"/>
        <v>1.0090596596129187</v>
      </c>
      <c r="AW353" s="74">
        <f ca="1">PRODUCT(AV$4:AV353)</f>
        <v>21.927673690739976</v>
      </c>
      <c r="BO353" s="70">
        <f t="shared" si="261"/>
        <v>350</v>
      </c>
      <c r="BP353" s="171">
        <f t="shared" ca="1" si="262"/>
        <v>0.1143</v>
      </c>
      <c r="BQ353" s="172">
        <f t="shared" ca="1" si="251"/>
        <v>9.059659612918658E-3</v>
      </c>
      <c r="BR353" s="172">
        <f t="shared" ca="1" si="264"/>
        <v>4.5604472873121076E-2</v>
      </c>
    </row>
    <row r="354" spans="5:70">
      <c r="E354">
        <f t="shared" si="252"/>
        <v>351</v>
      </c>
      <c r="F354" s="64">
        <f t="shared" si="253"/>
        <v>69.166666666667055</v>
      </c>
      <c r="G354" s="55">
        <f t="shared" si="237"/>
        <v>3.2787340871175408E-3</v>
      </c>
      <c r="H354" s="78">
        <f t="shared" si="263"/>
        <v>0.66422317223123672</v>
      </c>
      <c r="I354" s="79">
        <f t="shared" ca="1" si="238"/>
        <v>757163.77703400794</v>
      </c>
      <c r="J354" s="79">
        <f t="shared" ca="1" si="239"/>
        <v>6859.6460911599497</v>
      </c>
      <c r="K354" s="80">
        <f t="shared" ca="1" si="240"/>
        <v>-13.284463444624734</v>
      </c>
      <c r="L354" s="80">
        <f t="shared" ca="1" si="241"/>
        <v>-315.48490709750331</v>
      </c>
      <c r="M354" s="80">
        <f t="shared" ca="1" si="242"/>
        <v>0</v>
      </c>
      <c r="N354" s="80">
        <f t="shared" ca="1" si="243"/>
        <v>0</v>
      </c>
      <c r="O354" s="81">
        <f t="shared" ca="1" si="230"/>
        <v>-1200.9397235045801</v>
      </c>
      <c r="P354" s="79">
        <f t="shared" ca="1" si="231"/>
        <v>762493.71403112111</v>
      </c>
      <c r="Q354" s="35"/>
      <c r="R354">
        <f t="shared" ca="1" si="244"/>
        <v>351</v>
      </c>
      <c r="S354" s="78">
        <f t="shared" ca="1" si="254"/>
        <v>69.166666666667055</v>
      </c>
      <c r="T354" s="55">
        <f t="shared" ca="1" si="245"/>
        <v>3.2787340871175408E-3</v>
      </c>
      <c r="U354" s="78">
        <f t="shared" ca="1" si="255"/>
        <v>0.66404878345911411</v>
      </c>
      <c r="V354" s="79">
        <f t="shared" ca="1" si="256"/>
        <v>757092.1251761365</v>
      </c>
      <c r="W354" s="79">
        <f t="shared" ca="1" si="232"/>
        <v>6858.9969497170014</v>
      </c>
      <c r="X354" s="80">
        <f t="shared" ca="1" si="233"/>
        <v>-13.280975669182283</v>
      </c>
      <c r="Y354" s="80">
        <f t="shared" ca="1" si="246"/>
        <v>-315.45505215672358</v>
      </c>
      <c r="Z354" s="80">
        <f t="shared" ca="1" si="234"/>
        <v>0</v>
      </c>
      <c r="AA354" s="80">
        <f t="shared" ca="1" si="247"/>
        <v>0</v>
      </c>
      <c r="AB354" s="81">
        <f t="shared" ca="1" si="235"/>
        <v>-1200.9397235045801</v>
      </c>
      <c r="AC354" s="79">
        <f t="shared" ca="1" si="236"/>
        <v>762421.4463745231</v>
      </c>
      <c r="AD354" s="35"/>
      <c r="AE354" s="55">
        <f t="shared" ca="1" si="257"/>
        <v>3.2787340871175408E-3</v>
      </c>
      <c r="AF354" s="78">
        <f t="shared" ca="1" si="258"/>
        <v>0.66404878345911411</v>
      </c>
      <c r="AG354" s="35"/>
      <c r="AH354" s="35"/>
      <c r="AR354" s="69">
        <f t="shared" si="248"/>
        <v>30</v>
      </c>
      <c r="AS354" s="70">
        <f t="shared" si="259"/>
        <v>351</v>
      </c>
      <c r="AT354" s="71">
        <f t="shared" ca="1" si="260"/>
        <v>4.3964470850903867E-2</v>
      </c>
      <c r="AU354" s="72">
        <f t="shared" ca="1" si="249"/>
        <v>9.059659612918658E-3</v>
      </c>
      <c r="AV354" s="73">
        <f t="shared" ca="1" si="250"/>
        <v>1.0090596596129187</v>
      </c>
      <c r="AW354" s="74">
        <f ca="1">PRODUCT(AV$4:AV354)</f>
        <v>22.126330950481233</v>
      </c>
      <c r="BO354" s="70">
        <f t="shared" si="261"/>
        <v>351</v>
      </c>
      <c r="BP354" s="171">
        <f t="shared" ca="1" si="262"/>
        <v>0.1143</v>
      </c>
      <c r="BQ354" s="172">
        <f t="shared" ca="1" si="251"/>
        <v>9.059659612918658E-3</v>
      </c>
      <c r="BR354" s="172">
        <f t="shared" ca="1" si="264"/>
        <v>4.5195021363370357E-2</v>
      </c>
    </row>
    <row r="355" spans="5:70">
      <c r="E355">
        <f t="shared" si="252"/>
        <v>352</v>
      </c>
      <c r="F355" s="64">
        <f t="shared" si="253"/>
        <v>69.250000000000384</v>
      </c>
      <c r="G355" s="55">
        <f t="shared" si="237"/>
        <v>3.2787340871175408E-3</v>
      </c>
      <c r="H355" s="78">
        <f t="shared" si="263"/>
        <v>0.66204536107498879</v>
      </c>
      <c r="I355" s="79">
        <f t="shared" ca="1" si="238"/>
        <v>759993.69989971444</v>
      </c>
      <c r="J355" s="79">
        <f t="shared" ca="1" si="239"/>
        <v>6885.2842290540657</v>
      </c>
      <c r="K355" s="80">
        <f t="shared" ca="1" si="240"/>
        <v>-13.240907221499775</v>
      </c>
      <c r="L355" s="80">
        <f t="shared" ca="1" si="241"/>
        <v>-316.66404162488107</v>
      </c>
      <c r="M355" s="80">
        <f t="shared" ca="1" si="242"/>
        <v>0</v>
      </c>
      <c r="N355" s="80">
        <f t="shared" ca="1" si="243"/>
        <v>0</v>
      </c>
      <c r="O355" s="81">
        <f t="shared" ca="1" si="230"/>
        <v>-1197.0021614965522</v>
      </c>
      <c r="P355" s="79">
        <f t="shared" ca="1" si="231"/>
        <v>765352.07701842568</v>
      </c>
      <c r="Q355" s="35"/>
      <c r="R355">
        <f t="shared" ca="1" si="244"/>
        <v>352</v>
      </c>
      <c r="S355" s="78">
        <f t="shared" ca="1" si="254"/>
        <v>69.250000000000384</v>
      </c>
      <c r="T355" s="55">
        <f t="shared" ca="1" si="245"/>
        <v>3.2787340871175408E-3</v>
      </c>
      <c r="U355" s="78">
        <f t="shared" ca="1" si="255"/>
        <v>0.66187154407727777</v>
      </c>
      <c r="V355" s="79">
        <f t="shared" ca="1" si="256"/>
        <v>759921.66918954544</v>
      </c>
      <c r="W355" s="79">
        <f t="shared" ca="1" si="232"/>
        <v>6884.6316553382576</v>
      </c>
      <c r="X355" s="80">
        <f t="shared" ca="1" si="233"/>
        <v>-13.237430881545556</v>
      </c>
      <c r="Y355" s="80">
        <f t="shared" ca="1" si="246"/>
        <v>-316.63402882897731</v>
      </c>
      <c r="Z355" s="80">
        <f t="shared" ca="1" si="234"/>
        <v>0</v>
      </c>
      <c r="AA355" s="80">
        <f t="shared" ca="1" si="247"/>
        <v>0</v>
      </c>
      <c r="AB355" s="81">
        <f t="shared" ca="1" si="235"/>
        <v>-1197.0021614965522</v>
      </c>
      <c r="AC355" s="79">
        <f t="shared" ca="1" si="236"/>
        <v>765279.42722367658</v>
      </c>
      <c r="AD355" s="35"/>
      <c r="AE355" s="55">
        <f t="shared" ca="1" si="257"/>
        <v>3.2787340871175408E-3</v>
      </c>
      <c r="AF355" s="78">
        <f t="shared" ca="1" si="258"/>
        <v>0.66187154407727777</v>
      </c>
      <c r="AG355" s="35"/>
      <c r="AH355" s="35"/>
      <c r="AR355" s="69">
        <f t="shared" si="248"/>
        <v>30</v>
      </c>
      <c r="AS355" s="70">
        <f t="shared" si="259"/>
        <v>352</v>
      </c>
      <c r="AT355" s="71">
        <f t="shared" ca="1" si="260"/>
        <v>4.3566167709932595E-2</v>
      </c>
      <c r="AU355" s="72">
        <f t="shared" ca="1" si="249"/>
        <v>9.059659612918658E-3</v>
      </c>
      <c r="AV355" s="73">
        <f t="shared" ca="1" si="250"/>
        <v>1.0090596596129187</v>
      </c>
      <c r="AW355" s="74">
        <f ca="1">PRODUCT(AV$4:AV355)</f>
        <v>22.326787977375378</v>
      </c>
      <c r="BO355" s="70">
        <f t="shared" si="261"/>
        <v>352</v>
      </c>
      <c r="BP355" s="171">
        <f t="shared" ca="1" si="262"/>
        <v>0.1143</v>
      </c>
      <c r="BQ355" s="172">
        <f t="shared" ca="1" si="251"/>
        <v>9.059659612918658E-3</v>
      </c>
      <c r="BR355" s="172">
        <f t="shared" ca="1" si="264"/>
        <v>4.4789246039929329E-2</v>
      </c>
    </row>
    <row r="356" spans="5:70">
      <c r="E356">
        <f t="shared" si="252"/>
        <v>353</v>
      </c>
      <c r="F356" s="64">
        <f t="shared" si="253"/>
        <v>69.333333333333712</v>
      </c>
      <c r="G356" s="55">
        <f t="shared" si="237"/>
        <v>3.2787340871175408E-3</v>
      </c>
      <c r="H356" s="78">
        <f t="shared" si="263"/>
        <v>0.6598746903824142</v>
      </c>
      <c r="I356" s="79">
        <f t="shared" ca="1" si="238"/>
        <v>762842.69107485912</v>
      </c>
      <c r="J356" s="79">
        <f t="shared" ca="1" si="239"/>
        <v>6911.0951193410856</v>
      </c>
      <c r="K356" s="80">
        <f t="shared" ca="1" si="240"/>
        <v>-13.197493807648284</v>
      </c>
      <c r="L356" s="80">
        <f t="shared" ca="1" si="241"/>
        <v>-317.8511212811913</v>
      </c>
      <c r="M356" s="80">
        <f t="shared" ca="1" si="242"/>
        <v>0</v>
      </c>
      <c r="N356" s="80">
        <f t="shared" ca="1" si="243"/>
        <v>0</v>
      </c>
      <c r="O356" s="81">
        <f t="shared" ca="1" si="230"/>
        <v>-1193.0775097072999</v>
      </c>
      <c r="P356" s="79">
        <f t="shared" ca="1" si="231"/>
        <v>768229.66006940405</v>
      </c>
      <c r="Q356" s="35"/>
      <c r="R356">
        <f t="shared" ca="1" si="244"/>
        <v>353</v>
      </c>
      <c r="S356" s="78">
        <f t="shared" ca="1" si="254"/>
        <v>69.333333333333712</v>
      </c>
      <c r="T356" s="55">
        <f t="shared" ca="1" si="245"/>
        <v>3.2787340871175408E-3</v>
      </c>
      <c r="U356" s="78">
        <f t="shared" ca="1" si="255"/>
        <v>0.65970144328441849</v>
      </c>
      <c r="V356" s="79">
        <f t="shared" ca="1" si="256"/>
        <v>762770.27947946847</v>
      </c>
      <c r="W356" s="79">
        <f t="shared" ca="1" si="232"/>
        <v>6910.4390949348181</v>
      </c>
      <c r="X356" s="80">
        <f t="shared" ca="1" si="233"/>
        <v>-13.19402886568837</v>
      </c>
      <c r="Y356" s="80">
        <f t="shared" ca="1" si="246"/>
        <v>-317.82094978311187</v>
      </c>
      <c r="Z356" s="80">
        <f t="shared" ca="1" si="234"/>
        <v>0</v>
      </c>
      <c r="AA356" s="80">
        <f t="shared" ca="1" si="247"/>
        <v>0</v>
      </c>
      <c r="AB356" s="81">
        <f t="shared" ca="1" si="235"/>
        <v>-1193.0775097072999</v>
      </c>
      <c r="AC356" s="79">
        <f t="shared" ca="1" si="236"/>
        <v>768156.62608604727</v>
      </c>
      <c r="AD356" s="35"/>
      <c r="AE356" s="55">
        <f t="shared" ca="1" si="257"/>
        <v>3.2787340871175408E-3</v>
      </c>
      <c r="AF356" s="78">
        <f t="shared" ca="1" si="258"/>
        <v>0.65970144328441849</v>
      </c>
      <c r="AG356" s="35"/>
      <c r="AH356" s="35"/>
      <c r="AR356" s="69">
        <f t="shared" si="248"/>
        <v>30</v>
      </c>
      <c r="AS356" s="70">
        <f t="shared" si="259"/>
        <v>353</v>
      </c>
      <c r="AT356" s="71">
        <f t="shared" ca="1" si="260"/>
        <v>4.317147305984128E-2</v>
      </c>
      <c r="AU356" s="72">
        <f t="shared" ca="1" si="249"/>
        <v>9.059659612918658E-3</v>
      </c>
      <c r="AV356" s="73">
        <f t="shared" ca="1" si="250"/>
        <v>1.0090596596129187</v>
      </c>
      <c r="AW356" s="74">
        <f ca="1">PRODUCT(AV$4:AV356)</f>
        <v>22.529061076700202</v>
      </c>
      <c r="BO356" s="70">
        <f t="shared" si="261"/>
        <v>353</v>
      </c>
      <c r="BP356" s="171">
        <f t="shared" ca="1" si="262"/>
        <v>0.1143</v>
      </c>
      <c r="BQ356" s="172">
        <f t="shared" ca="1" si="251"/>
        <v>9.059659612918658E-3</v>
      </c>
      <c r="BR356" s="172">
        <f t="shared" ca="1" si="264"/>
        <v>4.4387113896824253E-2</v>
      </c>
    </row>
    <row r="357" spans="5:70">
      <c r="E357">
        <f t="shared" si="252"/>
        <v>354</v>
      </c>
      <c r="F357" s="64">
        <f t="shared" si="253"/>
        <v>69.416666666667041</v>
      </c>
      <c r="G357" s="55">
        <f t="shared" si="237"/>
        <v>3.2787340871175408E-3</v>
      </c>
      <c r="H357" s="78">
        <f t="shared" si="263"/>
        <v>0.65771113674183124</v>
      </c>
      <c r="I357" s="79">
        <f t="shared" ca="1" si="238"/>
        <v>765710.83929619973</v>
      </c>
      <c r="J357" s="79">
        <f t="shared" ca="1" si="239"/>
        <v>6937.0795659458299</v>
      </c>
      <c r="K357" s="80">
        <f t="shared" ca="1" si="240"/>
        <v>-13.154222734836624</v>
      </c>
      <c r="L357" s="80">
        <f t="shared" ca="1" si="241"/>
        <v>-319.04618304008324</v>
      </c>
      <c r="M357" s="80">
        <f t="shared" ca="1" si="242"/>
        <v>0</v>
      </c>
      <c r="N357" s="80">
        <f t="shared" ca="1" si="243"/>
        <v>0</v>
      </c>
      <c r="O357" s="81">
        <f t="shared" ca="1" si="230"/>
        <v>-1189.1657258076493</v>
      </c>
      <c r="P357" s="79">
        <f t="shared" ca="1" si="231"/>
        <v>771126.55273056286</v>
      </c>
      <c r="Q357" s="35"/>
      <c r="R357">
        <f t="shared" ca="1" si="244"/>
        <v>354</v>
      </c>
      <c r="S357" s="78">
        <f t="shared" ca="1" si="254"/>
        <v>69.416666666667041</v>
      </c>
      <c r="T357" s="55">
        <f t="shared" ca="1" si="245"/>
        <v>3.2787340871175408E-3</v>
      </c>
      <c r="U357" s="78">
        <f t="shared" ca="1" si="255"/>
        <v>0.65753845767500119</v>
      </c>
      <c r="V357" s="79">
        <f t="shared" ca="1" si="256"/>
        <v>765638.04477185372</v>
      </c>
      <c r="W357" s="79">
        <f t="shared" ca="1" si="232"/>
        <v>6936.4200723335707</v>
      </c>
      <c r="X357" s="80">
        <f t="shared" ca="1" si="233"/>
        <v>-13.150769153500024</v>
      </c>
      <c r="Y357" s="80">
        <f t="shared" ca="1" si="246"/>
        <v>-319.0158519882724</v>
      </c>
      <c r="Z357" s="80">
        <f t="shared" ca="1" si="234"/>
        <v>0</v>
      </c>
      <c r="AA357" s="80">
        <f t="shared" ca="1" si="247"/>
        <v>0</v>
      </c>
      <c r="AB357" s="81">
        <f t="shared" ca="1" si="235"/>
        <v>-1189.1657258076493</v>
      </c>
      <c r="AC357" s="79">
        <f t="shared" ca="1" si="236"/>
        <v>771053.13249723788</v>
      </c>
      <c r="AD357" s="35"/>
      <c r="AE357" s="55">
        <f t="shared" ca="1" si="257"/>
        <v>3.2787340871175408E-3</v>
      </c>
      <c r="AF357" s="78">
        <f t="shared" ca="1" si="258"/>
        <v>0.65753845767500119</v>
      </c>
      <c r="AG357" s="35"/>
      <c r="AH357" s="35"/>
      <c r="AR357" s="69">
        <f t="shared" si="248"/>
        <v>30</v>
      </c>
      <c r="AS357" s="70">
        <f t="shared" si="259"/>
        <v>354</v>
      </c>
      <c r="AT357" s="71">
        <f t="shared" ca="1" si="260"/>
        <v>4.2780354208930831E-2</v>
      </c>
      <c r="AU357" s="72">
        <f t="shared" ca="1" si="249"/>
        <v>9.059659612918658E-3</v>
      </c>
      <c r="AV357" s="73">
        <f t="shared" ca="1" si="250"/>
        <v>1.0090596596129187</v>
      </c>
      <c r="AW357" s="74">
        <f ca="1">PRODUCT(AV$4:AV357)</f>
        <v>22.733166701453762</v>
      </c>
      <c r="BO357" s="70">
        <f t="shared" si="261"/>
        <v>354</v>
      </c>
      <c r="BP357" s="171">
        <f t="shared" ca="1" si="262"/>
        <v>0.1143</v>
      </c>
      <c r="BQ357" s="172">
        <f t="shared" ca="1" si="251"/>
        <v>9.059659612918658E-3</v>
      </c>
      <c r="BR357" s="172">
        <f t="shared" ca="1" si="264"/>
        <v>4.3988592224419532E-2</v>
      </c>
    </row>
    <row r="358" spans="5:70">
      <c r="E358">
        <f t="shared" si="252"/>
        <v>355</v>
      </c>
      <c r="F358" s="64">
        <f t="shared" si="253"/>
        <v>69.500000000000369</v>
      </c>
      <c r="G358" s="55">
        <f t="shared" si="237"/>
        <v>3.5900448504841975E-3</v>
      </c>
      <c r="H358" s="78">
        <f t="shared" si="263"/>
        <v>0.65534992426226513</v>
      </c>
      <c r="I358" s="79">
        <f t="shared" ca="1" si="238"/>
        <v>768358.17382086092</v>
      </c>
      <c r="J358" s="79">
        <f t="shared" ca="1" si="239"/>
        <v>6961.0635156207882</v>
      </c>
      <c r="K358" s="80">
        <f t="shared" ca="1" si="240"/>
        <v>-13.106998485245303</v>
      </c>
      <c r="L358" s="80">
        <f t="shared" ca="1" si="241"/>
        <v>-320.14923909202543</v>
      </c>
      <c r="M358" s="80">
        <f t="shared" ca="1" si="242"/>
        <v>0</v>
      </c>
      <c r="N358" s="80">
        <f t="shared" ca="1" si="243"/>
        <v>0</v>
      </c>
      <c r="O358" s="81">
        <f t="shared" ca="1" si="230"/>
        <v>-1184.8965675173413</v>
      </c>
      <c r="P358" s="79">
        <f t="shared" ca="1" si="231"/>
        <v>773801.08453138708</v>
      </c>
      <c r="Q358" s="35"/>
      <c r="R358">
        <f t="shared" ca="1" si="244"/>
        <v>355</v>
      </c>
      <c r="S358" s="78">
        <f t="shared" ca="1" si="254"/>
        <v>69.500000000000369</v>
      </c>
      <c r="T358" s="55">
        <f t="shared" ca="1" si="245"/>
        <v>3.5900448504841975E-3</v>
      </c>
      <c r="U358" s="78">
        <f t="shared" ca="1" si="255"/>
        <v>0.65517786512102971</v>
      </c>
      <c r="V358" s="79">
        <f t="shared" ca="1" si="256"/>
        <v>768285.01716946648</v>
      </c>
      <c r="W358" s="79">
        <f t="shared" ca="1" si="232"/>
        <v>6960.4007412607334</v>
      </c>
      <c r="X358" s="80">
        <f t="shared" ca="1" si="233"/>
        <v>-13.103557302420594</v>
      </c>
      <c r="Y358" s="80">
        <f t="shared" ca="1" si="246"/>
        <v>-320.11875715394439</v>
      </c>
      <c r="Z358" s="80">
        <f t="shared" ca="1" si="234"/>
        <v>0</v>
      </c>
      <c r="AA358" s="80">
        <f t="shared" ca="1" si="247"/>
        <v>0</v>
      </c>
      <c r="AB358" s="81">
        <f t="shared" ca="1" si="235"/>
        <v>-1184.8965675173413</v>
      </c>
      <c r="AC358" s="79">
        <f t="shared" ca="1" si="236"/>
        <v>773727.29902875354</v>
      </c>
      <c r="AD358" s="35"/>
      <c r="AE358" s="55">
        <f t="shared" ca="1" si="257"/>
        <v>3.5900448504841975E-3</v>
      </c>
      <c r="AF358" s="78">
        <f t="shared" ca="1" si="258"/>
        <v>0.65517786512102971</v>
      </c>
      <c r="AG358" s="35"/>
      <c r="AH358" s="35"/>
      <c r="AR358" s="69">
        <f t="shared" si="248"/>
        <v>30</v>
      </c>
      <c r="AS358" s="70">
        <f t="shared" si="259"/>
        <v>355</v>
      </c>
      <c r="AT358" s="71">
        <f t="shared" ca="1" si="260"/>
        <v>4.2392778761677824E-2</v>
      </c>
      <c r="AU358" s="72">
        <f t="shared" ca="1" si="249"/>
        <v>9.059659612918658E-3</v>
      </c>
      <c r="AV358" s="73">
        <f t="shared" ca="1" si="250"/>
        <v>1.0090596596129187</v>
      </c>
      <c r="AW358" s="74">
        <f ca="1">PRODUCT(AV$4:AV358)</f>
        <v>22.939121453692671</v>
      </c>
      <c r="BO358" s="70">
        <f t="shared" si="261"/>
        <v>355</v>
      </c>
      <c r="BP358" s="171">
        <f t="shared" ca="1" si="262"/>
        <v>0.1143</v>
      </c>
      <c r="BQ358" s="172">
        <f t="shared" ca="1" si="251"/>
        <v>9.059659612918658E-3</v>
      </c>
      <c r="BR358" s="172">
        <f t="shared" ca="1" si="264"/>
        <v>4.3593648606757129E-2</v>
      </c>
    </row>
    <row r="359" spans="5:70">
      <c r="E359">
        <f t="shared" si="252"/>
        <v>356</v>
      </c>
      <c r="F359" s="64">
        <f t="shared" si="253"/>
        <v>69.583333333333698</v>
      </c>
      <c r="G359" s="55">
        <f t="shared" si="237"/>
        <v>3.5900448504841975E-3</v>
      </c>
      <c r="H359" s="78">
        <f t="shared" si="263"/>
        <v>0.65299718864140222</v>
      </c>
      <c r="I359" s="79">
        <f t="shared" ca="1" si="238"/>
        <v>771023.10393256613</v>
      </c>
      <c r="J359" s="79">
        <f t="shared" ca="1" si="239"/>
        <v>6985.2068753250542</v>
      </c>
      <c r="K359" s="80">
        <f t="shared" ca="1" si="240"/>
        <v>-13.059943772828044</v>
      </c>
      <c r="L359" s="80">
        <f t="shared" ca="1" si="241"/>
        <v>-321.25962663856922</v>
      </c>
      <c r="M359" s="80">
        <f t="shared" ca="1" si="242"/>
        <v>0</v>
      </c>
      <c r="N359" s="80">
        <f t="shared" ca="1" si="243"/>
        <v>0</v>
      </c>
      <c r="O359" s="81">
        <f t="shared" ca="1" si="230"/>
        <v>-1180.642735696769</v>
      </c>
      <c r="P359" s="79">
        <f t="shared" ca="1" si="231"/>
        <v>776493.34850178298</v>
      </c>
      <c r="Q359" s="35"/>
      <c r="R359">
        <f t="shared" ca="1" si="244"/>
        <v>356</v>
      </c>
      <c r="S359" s="78">
        <f t="shared" ca="1" si="254"/>
        <v>69.583333333333698</v>
      </c>
      <c r="T359" s="55">
        <f t="shared" ca="1" si="245"/>
        <v>3.5900448504841975E-3</v>
      </c>
      <c r="U359" s="78">
        <f t="shared" ca="1" si="255"/>
        <v>0.6528257472002007</v>
      </c>
      <c r="V359" s="79">
        <f t="shared" ca="1" si="256"/>
        <v>770949.58332319628</v>
      </c>
      <c r="W359" s="79">
        <f t="shared" ca="1" si="232"/>
        <v>6984.5408036296294</v>
      </c>
      <c r="X359" s="80">
        <f t="shared" ca="1" si="233"/>
        <v>-13.056514944004014</v>
      </c>
      <c r="Y359" s="80">
        <f t="shared" ca="1" si="246"/>
        <v>-321.22899305133183</v>
      </c>
      <c r="Z359" s="80">
        <f t="shared" ca="1" si="234"/>
        <v>0</v>
      </c>
      <c r="AA359" s="80">
        <f t="shared" ca="1" si="247"/>
        <v>0</v>
      </c>
      <c r="AB359" s="81">
        <f t="shared" ca="1" si="235"/>
        <v>-1180.642735696769</v>
      </c>
      <c r="AC359" s="79">
        <f t="shared" ca="1" si="236"/>
        <v>776419.19588313391</v>
      </c>
      <c r="AD359" s="35"/>
      <c r="AE359" s="55">
        <f t="shared" ca="1" si="257"/>
        <v>3.5900448504841975E-3</v>
      </c>
      <c r="AF359" s="78">
        <f t="shared" ca="1" si="258"/>
        <v>0.6528257472002007</v>
      </c>
      <c r="AG359" s="35"/>
      <c r="AH359" s="35"/>
      <c r="AR359" s="69">
        <f t="shared" si="248"/>
        <v>30</v>
      </c>
      <c r="AS359" s="70">
        <f t="shared" si="259"/>
        <v>356</v>
      </c>
      <c r="AT359" s="71">
        <f t="shared" ca="1" si="260"/>
        <v>4.2008714616051254E-2</v>
      </c>
      <c r="AU359" s="72">
        <f t="shared" ca="1" si="249"/>
        <v>9.059659612918658E-3</v>
      </c>
      <c r="AV359" s="73">
        <f t="shared" ca="1" si="250"/>
        <v>1.0090596596129187</v>
      </c>
      <c r="AW359" s="74">
        <f ca="1">PRODUCT(AV$4:AV359)</f>
        <v>23.146942085882525</v>
      </c>
      <c r="BO359" s="70">
        <f t="shared" si="261"/>
        <v>356</v>
      </c>
      <c r="BP359" s="171">
        <f t="shared" ca="1" si="262"/>
        <v>0.1143</v>
      </c>
      <c r="BQ359" s="172">
        <f t="shared" ca="1" si="251"/>
        <v>9.059659612918658E-3</v>
      </c>
      <c r="BR359" s="172">
        <f t="shared" ca="1" si="264"/>
        <v>4.3202250918919813E-2</v>
      </c>
    </row>
    <row r="360" spans="5:70">
      <c r="E360">
        <f t="shared" si="252"/>
        <v>357</v>
      </c>
      <c r="F360" s="64">
        <f t="shared" si="253"/>
        <v>69.666666666667027</v>
      </c>
      <c r="G360" s="55">
        <f t="shared" si="237"/>
        <v>3.5900448504841975E-3</v>
      </c>
      <c r="H360" s="78">
        <f t="shared" si="263"/>
        <v>0.65065289944693949</v>
      </c>
      <c r="I360" s="79">
        <f t="shared" ca="1" si="238"/>
        <v>773705.70255455887</v>
      </c>
      <c r="J360" s="79">
        <f t="shared" ca="1" si="239"/>
        <v>7009.5103057183933</v>
      </c>
      <c r="K360" s="80">
        <f t="shared" ca="1" si="240"/>
        <v>-13.01305798893879</v>
      </c>
      <c r="L360" s="80">
        <f t="shared" ca="1" si="241"/>
        <v>-322.37737606439953</v>
      </c>
      <c r="M360" s="80">
        <f t="shared" ca="1" si="242"/>
        <v>0</v>
      </c>
      <c r="N360" s="80">
        <f t="shared" ca="1" si="243"/>
        <v>0</v>
      </c>
      <c r="O360" s="81">
        <f t="shared" ca="1" si="230"/>
        <v>-1176.4041753232193</v>
      </c>
      <c r="P360" s="79">
        <f t="shared" ca="1" si="231"/>
        <v>779203.41825090069</v>
      </c>
      <c r="Q360" s="35"/>
      <c r="R360">
        <f t="shared" ca="1" si="244"/>
        <v>357</v>
      </c>
      <c r="S360" s="78">
        <f t="shared" ca="1" si="254"/>
        <v>69.666666666667027</v>
      </c>
      <c r="T360" s="55">
        <f t="shared" ca="1" si="245"/>
        <v>3.5900448504841975E-3</v>
      </c>
      <c r="U360" s="78">
        <f t="shared" ca="1" si="255"/>
        <v>0.65048207348820108</v>
      </c>
      <c r="V360" s="79">
        <f t="shared" ca="1" si="256"/>
        <v>773631.81614713662</v>
      </c>
      <c r="W360" s="79">
        <f t="shared" ca="1" si="232"/>
        <v>7008.8409200171263</v>
      </c>
      <c r="X360" s="80">
        <f t="shared" ca="1" si="233"/>
        <v>-13.009641469764022</v>
      </c>
      <c r="Y360" s="80">
        <f t="shared" ca="1" si="246"/>
        <v>-322.34659006130693</v>
      </c>
      <c r="Z360" s="80">
        <f t="shared" ca="1" si="234"/>
        <v>0</v>
      </c>
      <c r="AA360" s="80">
        <f t="shared" ca="1" si="247"/>
        <v>0</v>
      </c>
      <c r="AB360" s="81">
        <f t="shared" ca="1" si="235"/>
        <v>-1176.4041753232193</v>
      </c>
      <c r="AC360" s="79">
        <f t="shared" ca="1" si="236"/>
        <v>779128.89666029939</v>
      </c>
      <c r="AD360" s="35"/>
      <c r="AE360" s="55">
        <f t="shared" ca="1" si="257"/>
        <v>3.5900448504841975E-3</v>
      </c>
      <c r="AF360" s="78">
        <f t="shared" ca="1" si="258"/>
        <v>0.65048207348820108</v>
      </c>
      <c r="AG360" s="35"/>
      <c r="AH360" s="35"/>
      <c r="AR360" s="69">
        <f t="shared" si="248"/>
        <v>30</v>
      </c>
      <c r="AS360" s="70">
        <f t="shared" si="259"/>
        <v>357</v>
      </c>
      <c r="AT360" s="71">
        <f t="shared" ca="1" si="260"/>
        <v>4.1628129960853591E-2</v>
      </c>
      <c r="AU360" s="72">
        <f t="shared" ca="1" si="249"/>
        <v>9.059659612918658E-3</v>
      </c>
      <c r="AV360" s="73">
        <f t="shared" ca="1" si="250"/>
        <v>1.0090596596129187</v>
      </c>
      <c r="AW360" s="74">
        <f ca="1">PRODUCT(AV$4:AV360)</f>
        <v>23.356645502260562</v>
      </c>
      <c r="BO360" s="70">
        <f t="shared" si="261"/>
        <v>357</v>
      </c>
      <c r="BP360" s="171">
        <f t="shared" ca="1" si="262"/>
        <v>0.1143</v>
      </c>
      <c r="BQ360" s="172">
        <f t="shared" ca="1" si="251"/>
        <v>9.059659612918658E-3</v>
      </c>
      <c r="BR360" s="172">
        <f t="shared" ca="1" si="264"/>
        <v>4.2814367324418116E-2</v>
      </c>
    </row>
    <row r="361" spans="5:70">
      <c r="E361">
        <f t="shared" si="252"/>
        <v>358</v>
      </c>
      <c r="F361" s="64">
        <f t="shared" si="253"/>
        <v>69.750000000000355</v>
      </c>
      <c r="G361" s="55">
        <f t="shared" si="237"/>
        <v>3.5900448504841975E-3</v>
      </c>
      <c r="H361" s="78">
        <f t="shared" si="263"/>
        <v>0.64831702635582744</v>
      </c>
      <c r="I361" s="79">
        <f t="shared" ca="1" si="238"/>
        <v>776406.04303172941</v>
      </c>
      <c r="J361" s="79">
        <f t="shared" ca="1" si="239"/>
        <v>7033.9744712805441</v>
      </c>
      <c r="K361" s="80">
        <f t="shared" ca="1" si="240"/>
        <v>-12.966340527116548</v>
      </c>
      <c r="L361" s="80">
        <f t="shared" ca="1" si="241"/>
        <v>-323.50251792988729</v>
      </c>
      <c r="M361" s="80">
        <f t="shared" ca="1" si="242"/>
        <v>0</v>
      </c>
      <c r="N361" s="80">
        <f t="shared" ca="1" si="243"/>
        <v>0</v>
      </c>
      <c r="O361" s="81">
        <f t="shared" ca="1" si="230"/>
        <v>-1172.1808315715123</v>
      </c>
      <c r="P361" s="79">
        <f t="shared" ca="1" si="231"/>
        <v>781931.36781298148</v>
      </c>
      <c r="Q361" s="35"/>
      <c r="R361">
        <f t="shared" ca="1" si="244"/>
        <v>358</v>
      </c>
      <c r="S361" s="78">
        <f t="shared" ca="1" si="254"/>
        <v>69.750000000000355</v>
      </c>
      <c r="T361" s="55">
        <f t="shared" ca="1" si="245"/>
        <v>3.5900448504841975E-3</v>
      </c>
      <c r="U361" s="78">
        <f t="shared" ca="1" si="255"/>
        <v>0.64814681366994253</v>
      </c>
      <c r="V361" s="79">
        <f t="shared" ca="1" si="256"/>
        <v>776331.78897698061</v>
      </c>
      <c r="W361" s="79">
        <f t="shared" ca="1" si="232"/>
        <v>7033.3017548196412</v>
      </c>
      <c r="X361" s="80">
        <f t="shared" ca="1" si="233"/>
        <v>-12.962936273398851</v>
      </c>
      <c r="Y361" s="80">
        <f t="shared" ca="1" si="246"/>
        <v>-323.47157874040863</v>
      </c>
      <c r="Z361" s="80">
        <f t="shared" ca="1" si="234"/>
        <v>0</v>
      </c>
      <c r="AA361" s="80">
        <f t="shared" ca="1" si="247"/>
        <v>0</v>
      </c>
      <c r="AB361" s="81">
        <f t="shared" ca="1" si="235"/>
        <v>-1172.1808315715123</v>
      </c>
      <c r="AC361" s="79">
        <f t="shared" ca="1" si="236"/>
        <v>781856.47538521502</v>
      </c>
      <c r="AD361" s="35"/>
      <c r="AE361" s="55">
        <f t="shared" ca="1" si="257"/>
        <v>3.5900448504841975E-3</v>
      </c>
      <c r="AF361" s="78">
        <f t="shared" ca="1" si="258"/>
        <v>0.64814681366994253</v>
      </c>
      <c r="AG361" s="35"/>
      <c r="AH361" s="35"/>
      <c r="AR361" s="69">
        <f t="shared" si="248"/>
        <v>30</v>
      </c>
      <c r="AS361" s="70">
        <f t="shared" si="259"/>
        <v>358</v>
      </c>
      <c r="AT361" s="71">
        <f t="shared" ca="1" si="260"/>
        <v>4.1250993273085915E-2</v>
      </c>
      <c r="AU361" s="72">
        <f t="shared" ca="1" si="249"/>
        <v>9.059659612918658E-3</v>
      </c>
      <c r="AV361" s="73">
        <f t="shared" ca="1" si="250"/>
        <v>1.0090596596129187</v>
      </c>
      <c r="AW361" s="74">
        <f ca="1">PRODUCT(AV$4:AV361)</f>
        <v>23.568248760210651</v>
      </c>
      <c r="BO361" s="70">
        <f t="shared" si="261"/>
        <v>358</v>
      </c>
      <c r="BP361" s="171">
        <f t="shared" ca="1" si="262"/>
        <v>0.1143</v>
      </c>
      <c r="BQ361" s="172">
        <f t="shared" ca="1" si="251"/>
        <v>9.059659612918658E-3</v>
      </c>
      <c r="BR361" s="172">
        <f t="shared" ca="1" si="264"/>
        <v>4.2429966272600733E-2</v>
      </c>
    </row>
    <row r="362" spans="5:70">
      <c r="E362">
        <f t="shared" si="252"/>
        <v>359</v>
      </c>
      <c r="F362" s="64">
        <f t="shared" si="253"/>
        <v>69.833333333333684</v>
      </c>
      <c r="G362" s="55">
        <f t="shared" si="237"/>
        <v>3.5900448504841975E-3</v>
      </c>
      <c r="H362" s="78">
        <f t="shared" si="263"/>
        <v>0.64598953915387747</v>
      </c>
      <c r="I362" s="79">
        <f t="shared" ca="1" si="238"/>
        <v>779124.19913253246</v>
      </c>
      <c r="J362" s="79">
        <f t="shared" ca="1" si="239"/>
        <v>7058.6000403285989</v>
      </c>
      <c r="K362" s="80">
        <f t="shared" ca="1" si="240"/>
        <v>-12.919790783077548</v>
      </c>
      <c r="L362" s="80">
        <f t="shared" ca="1" si="241"/>
        <v>-324.63508297188855</v>
      </c>
      <c r="M362" s="80">
        <f t="shared" ca="1" si="242"/>
        <v>0</v>
      </c>
      <c r="N362" s="80">
        <f t="shared" ca="1" si="243"/>
        <v>0</v>
      </c>
      <c r="O362" s="81">
        <f t="shared" ca="1" si="230"/>
        <v>-1167.9726498132925</v>
      </c>
      <c r="P362" s="79">
        <f t="shared" ca="1" si="231"/>
        <v>784677.27164929279</v>
      </c>
      <c r="Q362" s="35"/>
      <c r="R362">
        <f t="shared" ca="1" si="244"/>
        <v>359</v>
      </c>
      <c r="S362" s="78">
        <f t="shared" ca="1" si="254"/>
        <v>69.833333333333684</v>
      </c>
      <c r="T362" s="55">
        <f t="shared" ca="1" si="245"/>
        <v>3.5900448504841975E-3</v>
      </c>
      <c r="U362" s="78">
        <f t="shared" ca="1" si="255"/>
        <v>0.645819937539169</v>
      </c>
      <c r="V362" s="79">
        <f t="shared" ca="1" si="256"/>
        <v>779049.57557194063</v>
      </c>
      <c r="W362" s="79">
        <f t="shared" ca="1" si="232"/>
        <v>7057.923976270532</v>
      </c>
      <c r="X362" s="80">
        <f t="shared" ca="1" si="233"/>
        <v>-12.91639875078338</v>
      </c>
      <c r="Y362" s="80">
        <f t="shared" ca="1" si="246"/>
        <v>-324.60398982164196</v>
      </c>
      <c r="Z362" s="80">
        <f t="shared" ca="1" si="234"/>
        <v>0</v>
      </c>
      <c r="AA362" s="80">
        <f t="shared" ca="1" si="247"/>
        <v>0</v>
      </c>
      <c r="AB362" s="81">
        <f t="shared" ca="1" si="235"/>
        <v>-1167.9726498132925</v>
      </c>
      <c r="AC362" s="79">
        <f t="shared" ca="1" si="236"/>
        <v>784602.00650982547</v>
      </c>
      <c r="AD362" s="35"/>
      <c r="AE362" s="55">
        <f t="shared" ca="1" si="257"/>
        <v>3.5900448504841975E-3</v>
      </c>
      <c r="AF362" s="78">
        <f t="shared" ca="1" si="258"/>
        <v>0.645819937539169</v>
      </c>
      <c r="AG362" s="35"/>
      <c r="AH362" s="35"/>
      <c r="AR362" s="69">
        <f t="shared" si="248"/>
        <v>30</v>
      </c>
      <c r="AS362" s="70">
        <f t="shared" si="259"/>
        <v>359</v>
      </c>
      <c r="AT362" s="71">
        <f t="shared" ca="1" si="260"/>
        <v>4.0877273315336957E-2</v>
      </c>
      <c r="AU362" s="72">
        <f t="shared" ca="1" si="249"/>
        <v>9.059659612918658E-3</v>
      </c>
      <c r="AV362" s="73">
        <f t="shared" ca="1" si="250"/>
        <v>1.0090596596129187</v>
      </c>
      <c r="AW362" s="74">
        <f ca="1">PRODUCT(AV$4:AV362)</f>
        <v>23.78176907165075</v>
      </c>
      <c r="BO362" s="70">
        <f t="shared" si="261"/>
        <v>359</v>
      </c>
      <c r="BP362" s="171">
        <f t="shared" ca="1" si="262"/>
        <v>0.1143</v>
      </c>
      <c r="BQ362" s="172">
        <f t="shared" ca="1" si="251"/>
        <v>9.059659612918658E-3</v>
      </c>
      <c r="BR362" s="172">
        <f t="shared" ca="1" si="264"/>
        <v>4.2049016496088172E-2</v>
      </c>
    </row>
    <row r="363" spans="5:70">
      <c r="E363">
        <f t="shared" si="252"/>
        <v>360</v>
      </c>
      <c r="F363" s="64">
        <f t="shared" si="253"/>
        <v>69.916666666667012</v>
      </c>
      <c r="G363" s="55">
        <f t="shared" si="237"/>
        <v>3.5900448504841975E-3</v>
      </c>
      <c r="H363" s="78">
        <f t="shared" si="263"/>
        <v>0.64367040773537143</v>
      </c>
      <c r="I363" s="79">
        <f t="shared" ca="1" si="238"/>
        <v>781860.24505091622</v>
      </c>
      <c r="J363" s="79">
        <f t="shared" ca="1" si="239"/>
        <v>7083.3876850344705</v>
      </c>
      <c r="K363" s="80">
        <f t="shared" ca="1" si="240"/>
        <v>-12.873408154707429</v>
      </c>
      <c r="L363" s="80">
        <f t="shared" ca="1" si="241"/>
        <v>-325.77510210454847</v>
      </c>
      <c r="M363" s="80">
        <f t="shared" ca="1" si="242"/>
        <v>0</v>
      </c>
      <c r="N363" s="80">
        <f t="shared" ca="1" si="243"/>
        <v>0</v>
      </c>
      <c r="O363" s="81">
        <f t="shared" ca="1" si="230"/>
        <v>-1163.7795756163239</v>
      </c>
      <c r="P363" s="79">
        <f t="shared" ca="1" si="231"/>
        <v>787441.20465007506</v>
      </c>
      <c r="Q363" s="35"/>
      <c r="R363">
        <f t="shared" ca="1" si="244"/>
        <v>360</v>
      </c>
      <c r="S363" s="78">
        <f t="shared" ca="1" si="254"/>
        <v>69.916666666667012</v>
      </c>
      <c r="T363" s="55">
        <f t="shared" ca="1" si="245"/>
        <v>3.5900448504841975E-3</v>
      </c>
      <c r="U363" s="78">
        <f t="shared" ca="1" si="255"/>
        <v>0.64350141499806646</v>
      </c>
      <c r="V363" s="79">
        <f t="shared" ca="1" si="256"/>
        <v>781785.25011667528</v>
      </c>
      <c r="W363" s="79">
        <f t="shared" ca="1" si="232"/>
        <v>7082.7082564575549</v>
      </c>
      <c r="X363" s="80">
        <f t="shared" ca="1" si="233"/>
        <v>-12.87002829996133</v>
      </c>
      <c r="Y363" s="80">
        <f t="shared" ca="1" si="246"/>
        <v>-325.74385421528137</v>
      </c>
      <c r="Z363" s="80">
        <f t="shared" ca="1" si="234"/>
        <v>0</v>
      </c>
      <c r="AA363" s="80">
        <f t="shared" ca="1" si="247"/>
        <v>0</v>
      </c>
      <c r="AB363" s="81">
        <f t="shared" ca="1" si="235"/>
        <v>-1163.7795756163239</v>
      </c>
      <c r="AC363" s="79">
        <f t="shared" ca="1" si="236"/>
        <v>787365.56491500128</v>
      </c>
      <c r="AD363" s="35"/>
      <c r="AE363" s="55">
        <f t="shared" ca="1" si="257"/>
        <v>3.5900448504841975E-3</v>
      </c>
      <c r="AF363" s="78">
        <f t="shared" ca="1" si="258"/>
        <v>0.64350141499806646</v>
      </c>
      <c r="AG363" s="35"/>
      <c r="AH363" s="35"/>
      <c r="AR363" s="69">
        <f t="shared" si="248"/>
        <v>30</v>
      </c>
      <c r="AS363" s="70">
        <f t="shared" si="259"/>
        <v>360</v>
      </c>
      <c r="AT363" s="71">
        <f t="shared" ca="1" si="260"/>
        <v>4.0506939133195759E-2</v>
      </c>
      <c r="AU363" s="72">
        <f t="shared" ca="1" si="249"/>
        <v>9.059659612918658E-3</v>
      </c>
      <c r="AV363" s="73">
        <f t="shared" ca="1" si="250"/>
        <v>1.0090596596129187</v>
      </c>
      <c r="AW363" s="74">
        <f ca="1">PRODUCT(AV$4:AV363)</f>
        <v>23.997223804432942</v>
      </c>
      <c r="BO363" s="70">
        <f t="shared" si="261"/>
        <v>360</v>
      </c>
      <c r="BP363" s="171">
        <f t="shared" ca="1" si="262"/>
        <v>0.1143</v>
      </c>
      <c r="BQ363" s="172">
        <f t="shared" ca="1" si="251"/>
        <v>9.059659612918658E-3</v>
      </c>
      <c r="BR363" s="172">
        <f t="shared" ca="1" si="264"/>
        <v>4.1671487008229452E-2</v>
      </c>
    </row>
    <row r="364" spans="5:70">
      <c r="E364">
        <f t="shared" si="252"/>
        <v>361</v>
      </c>
      <c r="F364" s="64">
        <f t="shared" si="253"/>
        <v>70.000000000000341</v>
      </c>
      <c r="G364" s="55">
        <f t="shared" si="237"/>
        <v>3.5900448504841975E-3</v>
      </c>
      <c r="H364" s="78">
        <f t="shared" si="263"/>
        <v>0.64135960210267196</v>
      </c>
      <c r="I364" s="79">
        <f t="shared" ca="1" si="238"/>
        <v>784614.25540826202</v>
      </c>
      <c r="J364" s="79">
        <f t="shared" ca="1" si="239"/>
        <v>7108.3380814424763</v>
      </c>
      <c r="K364" s="80">
        <f t="shared" ca="1" si="240"/>
        <v>-12.82719204205344</v>
      </c>
      <c r="L364" s="80">
        <f t="shared" ca="1" si="241"/>
        <v>-326.92260642010922</v>
      </c>
      <c r="M364" s="80">
        <f t="shared" ca="1" si="242"/>
        <v>-5884.6069155619653</v>
      </c>
      <c r="N364" s="80">
        <f t="shared" ca="1" si="243"/>
        <v>0</v>
      </c>
      <c r="O364" s="81">
        <f t="shared" ca="1" si="230"/>
        <v>-1159.6015547437839</v>
      </c>
      <c r="P364" s="79">
        <f t="shared" ca="1" si="231"/>
        <v>784338.63522093662</v>
      </c>
      <c r="Q364" s="35"/>
      <c r="R364">
        <f t="shared" ca="1" si="244"/>
        <v>361</v>
      </c>
      <c r="S364" s="78">
        <f t="shared" ca="1" si="254"/>
        <v>70.000000000000341</v>
      </c>
      <c r="T364" s="55">
        <f t="shared" ca="1" si="245"/>
        <v>3.5900448504841975E-3</v>
      </c>
      <c r="U364" s="78">
        <f t="shared" ca="1" si="255"/>
        <v>0.64119121605687335</v>
      </c>
      <c r="V364" s="79">
        <f t="shared" ca="1" si="256"/>
        <v>784538.88722322963</v>
      </c>
      <c r="W364" s="79">
        <f t="shared" ca="1" si="232"/>
        <v>7107.655271340439</v>
      </c>
      <c r="X364" s="80">
        <f t="shared" ca="1" si="233"/>
        <v>-12.823824321137467</v>
      </c>
      <c r="Y364" s="80">
        <f t="shared" ca="1" si="246"/>
        <v>-326.89120300967903</v>
      </c>
      <c r="Z364" s="80">
        <f t="shared" ca="1" si="234"/>
        <v>-5884.0416541742215</v>
      </c>
      <c r="AA364" s="80">
        <f t="shared" ca="1" si="247"/>
        <v>0</v>
      </c>
      <c r="AB364" s="81">
        <f t="shared" ca="1" si="235"/>
        <v>-1159.6015547437839</v>
      </c>
      <c r="AC364" s="79">
        <f t="shared" ca="1" si="236"/>
        <v>784263.18425832118</v>
      </c>
      <c r="AD364" s="35"/>
      <c r="AE364" s="55">
        <f t="shared" ca="1" si="257"/>
        <v>3.5900448504841975E-3</v>
      </c>
      <c r="AF364" s="78">
        <f t="shared" ca="1" si="258"/>
        <v>0.64119121605687335</v>
      </c>
      <c r="AG364" s="35"/>
      <c r="AH364" s="35"/>
      <c r="AR364" s="69">
        <f t="shared" si="248"/>
        <v>31</v>
      </c>
      <c r="AS364" s="70">
        <f t="shared" si="259"/>
        <v>361</v>
      </c>
      <c r="AT364" s="71">
        <f t="shared" ca="1" si="260"/>
        <v>4.0139960052687794E-2</v>
      </c>
      <c r="AU364" s="72">
        <f t="shared" ca="1" si="249"/>
        <v>9.059659612918658E-3</v>
      </c>
      <c r="AV364" s="73">
        <f t="shared" ca="1" si="250"/>
        <v>1.0090596596129187</v>
      </c>
      <c r="AW364" s="74">
        <f ca="1">PRODUCT(AV$4:AV364)</f>
        <v>24.214630483756132</v>
      </c>
      <c r="BO364" s="70">
        <f t="shared" si="261"/>
        <v>361</v>
      </c>
      <c r="BP364" s="171">
        <f t="shared" ca="1" si="262"/>
        <v>0.1143</v>
      </c>
      <c r="BQ364" s="172">
        <f t="shared" ca="1" si="251"/>
        <v>9.059659612918658E-3</v>
      </c>
      <c r="BR364" s="172">
        <f t="shared" ca="1" si="264"/>
        <v>4.1297347100581631E-2</v>
      </c>
    </row>
    <row r="365" spans="5:70">
      <c r="E365">
        <f t="shared" si="252"/>
        <v>362</v>
      </c>
      <c r="F365" s="64">
        <f t="shared" si="253"/>
        <v>70.08333333333367</v>
      </c>
      <c r="G365" s="55">
        <f t="shared" si="237"/>
        <v>3.5900448504841975E-3</v>
      </c>
      <c r="H365" s="78">
        <f t="shared" si="263"/>
        <v>0.63905709236583463</v>
      </c>
      <c r="I365" s="79">
        <f t="shared" ca="1" si="238"/>
        <v>781522.82434252591</v>
      </c>
      <c r="J365" s="79">
        <f t="shared" ca="1" si="239"/>
        <v>7080.3307682701043</v>
      </c>
      <c r="K365" s="80">
        <f t="shared" ca="1" si="240"/>
        <v>-12.781141847316693</v>
      </c>
      <c r="L365" s="80">
        <f t="shared" ca="1" si="241"/>
        <v>-325.63451014271914</v>
      </c>
      <c r="M365" s="80">
        <f t="shared" ca="1" si="242"/>
        <v>0</v>
      </c>
      <c r="N365" s="80">
        <f t="shared" ca="1" si="243"/>
        <v>0</v>
      </c>
      <c r="O365" s="81">
        <f t="shared" ca="1" si="230"/>
        <v>-1155.4385331535625</v>
      </c>
      <c r="P365" s="79">
        <f t="shared" ca="1" si="231"/>
        <v>787109.30092565226</v>
      </c>
      <c r="Q365" s="35"/>
      <c r="R365">
        <f t="shared" ca="1" si="244"/>
        <v>362</v>
      </c>
      <c r="S365" s="78">
        <f t="shared" ca="1" si="254"/>
        <v>70.08333333333367</v>
      </c>
      <c r="T365" s="55">
        <f t="shared" ca="1" si="245"/>
        <v>3.5900448504841975E-3</v>
      </c>
      <c r="U365" s="78">
        <f t="shared" ca="1" si="255"/>
        <v>0.63888931083349265</v>
      </c>
      <c r="V365" s="79">
        <f t="shared" ca="1" si="256"/>
        <v>781447.6442522502</v>
      </c>
      <c r="W365" s="79">
        <f t="shared" ca="1" si="232"/>
        <v>7079.6496622425384</v>
      </c>
      <c r="X365" s="80">
        <f t="shared" ca="1" si="233"/>
        <v>-12.777786216669853</v>
      </c>
      <c r="Y365" s="80">
        <f t="shared" ca="1" si="246"/>
        <v>-325.60318510510427</v>
      </c>
      <c r="Z365" s="80">
        <f t="shared" ca="1" si="234"/>
        <v>0</v>
      </c>
      <c r="AA365" s="80">
        <f t="shared" ca="1" si="247"/>
        <v>0</v>
      </c>
      <c r="AB365" s="81">
        <f t="shared" ca="1" si="235"/>
        <v>-1155.4385331535625</v>
      </c>
      <c r="AC365" s="79">
        <f t="shared" ca="1" si="236"/>
        <v>787033.47441001725</v>
      </c>
      <c r="AD365" s="35"/>
      <c r="AE365" s="55">
        <f t="shared" ca="1" si="257"/>
        <v>3.5900448504841975E-3</v>
      </c>
      <c r="AF365" s="78">
        <f t="shared" ca="1" si="258"/>
        <v>0.63888931083349265</v>
      </c>
      <c r="AG365" s="35"/>
      <c r="AH365" s="35"/>
      <c r="AR365" s="69">
        <f t="shared" si="248"/>
        <v>31</v>
      </c>
      <c r="AS365" s="70">
        <f t="shared" si="259"/>
        <v>362</v>
      </c>
      <c r="AT365" s="71">
        <f t="shared" ca="1" si="260"/>
        <v>3.977630567773429E-2</v>
      </c>
      <c r="AU365" s="72">
        <f t="shared" ca="1" si="249"/>
        <v>9.059659612918658E-3</v>
      </c>
      <c r="AV365" s="73">
        <f t="shared" ca="1" si="250"/>
        <v>1.0090596596129187</v>
      </c>
      <c r="AW365" s="74">
        <f ca="1">PRODUCT(AV$4:AV365)</f>
        <v>24.434006793591568</v>
      </c>
      <c r="BO365" s="70">
        <f t="shared" si="261"/>
        <v>362</v>
      </c>
      <c r="BP365" s="171">
        <f t="shared" ca="1" si="262"/>
        <v>0.1143</v>
      </c>
      <c r="BQ365" s="172">
        <f t="shared" ca="1" si="251"/>
        <v>9.059659612918658E-3</v>
      </c>
      <c r="BR365" s="172">
        <f t="shared" ca="1" si="264"/>
        <v>4.0926566340411967E-2</v>
      </c>
    </row>
    <row r="366" spans="5:70">
      <c r="E366">
        <f t="shared" si="252"/>
        <v>363</v>
      </c>
      <c r="F366" s="64">
        <f t="shared" si="253"/>
        <v>70.166666666666998</v>
      </c>
      <c r="G366" s="55">
        <f t="shared" si="237"/>
        <v>3.5900448504841975E-3</v>
      </c>
      <c r="H366" s="78">
        <f t="shared" si="263"/>
        <v>0.63676284874222122</v>
      </c>
      <c r="I366" s="79">
        <f t="shared" ca="1" si="238"/>
        <v>784283.5432330959</v>
      </c>
      <c r="J366" s="79">
        <f t="shared" ca="1" si="239"/>
        <v>7105.341941705623</v>
      </c>
      <c r="K366" s="80">
        <f t="shared" ca="1" si="240"/>
        <v>-12.735256974844425</v>
      </c>
      <c r="L366" s="80">
        <f t="shared" ca="1" si="241"/>
        <v>-326.78480968045665</v>
      </c>
      <c r="M366" s="80">
        <f t="shared" ca="1" si="242"/>
        <v>0</v>
      </c>
      <c r="N366" s="80">
        <f t="shared" ca="1" si="243"/>
        <v>0</v>
      </c>
      <c r="O366" s="81">
        <f t="shared" ca="1" si="230"/>
        <v>-1151.2904569975633</v>
      </c>
      <c r="P366" s="79">
        <f t="shared" ca="1" si="231"/>
        <v>789898.07465114875</v>
      </c>
      <c r="Q366" s="35"/>
      <c r="R366">
        <f t="shared" ca="1" si="244"/>
        <v>363</v>
      </c>
      <c r="S366" s="78">
        <f t="shared" ca="1" si="254"/>
        <v>70.166666666666998</v>
      </c>
      <c r="T366" s="55">
        <f t="shared" ca="1" si="245"/>
        <v>3.5900448504841975E-3</v>
      </c>
      <c r="U366" s="78">
        <f t="shared" ca="1" si="255"/>
        <v>0.63659566955310543</v>
      </c>
      <c r="V366" s="79">
        <f t="shared" ca="1" si="256"/>
        <v>784207.98893805291</v>
      </c>
      <c r="W366" s="79">
        <f t="shared" ca="1" si="232"/>
        <v>7104.65744551024</v>
      </c>
      <c r="X366" s="80">
        <f t="shared" ca="1" si="233"/>
        <v>-12.731913391062108</v>
      </c>
      <c r="Y366" s="80">
        <f t="shared" ca="1" si="246"/>
        <v>-326.75332872418875</v>
      </c>
      <c r="Z366" s="80">
        <f t="shared" ca="1" si="234"/>
        <v>0</v>
      </c>
      <c r="AA366" s="80">
        <f t="shared" ca="1" si="247"/>
        <v>0</v>
      </c>
      <c r="AB366" s="81">
        <f t="shared" ca="1" si="235"/>
        <v>-1151.2904569975633</v>
      </c>
      <c r="AC366" s="79">
        <f t="shared" ca="1" si="236"/>
        <v>789821.87068445038</v>
      </c>
      <c r="AD366" s="35"/>
      <c r="AE366" s="55">
        <f t="shared" ca="1" si="257"/>
        <v>3.5900448504841975E-3</v>
      </c>
      <c r="AF366" s="78">
        <f t="shared" ca="1" si="258"/>
        <v>0.63659566955310543</v>
      </c>
      <c r="AG366" s="35"/>
      <c r="AH366" s="35"/>
      <c r="AR366" s="69">
        <f t="shared" si="248"/>
        <v>31</v>
      </c>
      <c r="AS366" s="70">
        <f t="shared" si="259"/>
        <v>363</v>
      </c>
      <c r="AT366" s="71">
        <f t="shared" ca="1" si="260"/>
        <v>3.9415945887634612E-2</v>
      </c>
      <c r="AU366" s="72">
        <f t="shared" ca="1" si="249"/>
        <v>9.059659612918658E-3</v>
      </c>
      <c r="AV366" s="73">
        <f t="shared" ca="1" si="250"/>
        <v>1.0090596596129187</v>
      </c>
      <c r="AW366" s="74">
        <f ca="1">PRODUCT(AV$4:AV366)</f>
        <v>24.65537057812125</v>
      </c>
      <c r="BO366" s="70">
        <f t="shared" si="261"/>
        <v>363</v>
      </c>
      <c r="BP366" s="171">
        <f t="shared" ca="1" si="262"/>
        <v>0.1143</v>
      </c>
      <c r="BQ366" s="172">
        <f t="shared" ca="1" si="251"/>
        <v>9.059659612918658E-3</v>
      </c>
      <c r="BR366" s="172">
        <f t="shared" ca="1" si="264"/>
        <v>4.0559114568222504E-2</v>
      </c>
    </row>
    <row r="367" spans="5:70">
      <c r="E367">
        <f t="shared" si="252"/>
        <v>364</v>
      </c>
      <c r="F367" s="64">
        <f t="shared" si="253"/>
        <v>70.250000000000327</v>
      </c>
      <c r="G367" s="55">
        <f t="shared" si="237"/>
        <v>3.5900448504841975E-3</v>
      </c>
      <c r="H367" s="78">
        <f t="shared" si="263"/>
        <v>0.63447684155611461</v>
      </c>
      <c r="I367" s="79">
        <f t="shared" ca="1" si="238"/>
        <v>787062.30513583997</v>
      </c>
      <c r="J367" s="79">
        <f t="shared" ca="1" si="239"/>
        <v>7130.5165786898306</v>
      </c>
      <c r="K367" s="80">
        <f t="shared" ca="1" si="240"/>
        <v>-12.689536831122293</v>
      </c>
      <c r="L367" s="80">
        <f t="shared" ca="1" si="241"/>
        <v>-327.94262713993334</v>
      </c>
      <c r="M367" s="80">
        <f t="shared" ca="1" si="242"/>
        <v>0</v>
      </c>
      <c r="N367" s="80">
        <f t="shared" ca="1" si="243"/>
        <v>0</v>
      </c>
      <c r="O367" s="81">
        <f t="shared" ca="1" si="230"/>
        <v>-1147.1572726210077</v>
      </c>
      <c r="P367" s="79">
        <f t="shared" ca="1" si="231"/>
        <v>792705.03227793763</v>
      </c>
      <c r="Q367" s="35"/>
      <c r="R367">
        <f t="shared" ca="1" si="244"/>
        <v>364</v>
      </c>
      <c r="S367" s="78">
        <f t="shared" ca="1" si="254"/>
        <v>70.250000000000327</v>
      </c>
      <c r="T367" s="55">
        <f t="shared" ca="1" si="245"/>
        <v>3.5900448504841975E-3</v>
      </c>
      <c r="U367" s="78">
        <f t="shared" ca="1" si="255"/>
        <v>0.63431026254778577</v>
      </c>
      <c r="V367" s="79">
        <f t="shared" ca="1" si="256"/>
        <v>786986.37474479992</v>
      </c>
      <c r="W367" s="79">
        <f t="shared" ca="1" si="232"/>
        <v>7129.8286751927317</v>
      </c>
      <c r="X367" s="80">
        <f t="shared" ca="1" si="233"/>
        <v>-12.686205250955716</v>
      </c>
      <c r="Y367" s="80">
        <f t="shared" ca="1" si="246"/>
        <v>-327.91098947699999</v>
      </c>
      <c r="Z367" s="80">
        <f t="shared" ca="1" si="234"/>
        <v>0</v>
      </c>
      <c r="AA367" s="80">
        <f t="shared" ca="1" si="247"/>
        <v>0</v>
      </c>
      <c r="AB367" s="81">
        <f t="shared" ca="1" si="235"/>
        <v>-1147.1572726210077</v>
      </c>
      <c r="AC367" s="79">
        <f t="shared" ca="1" si="236"/>
        <v>792628.44895264378</v>
      </c>
      <c r="AD367" s="35"/>
      <c r="AE367" s="55">
        <f t="shared" ca="1" si="257"/>
        <v>3.5900448504841975E-3</v>
      </c>
      <c r="AF367" s="78">
        <f t="shared" ca="1" si="258"/>
        <v>0.63431026254778577</v>
      </c>
      <c r="AG367" s="35"/>
      <c r="AH367" s="35"/>
      <c r="AR367" s="69">
        <f t="shared" si="248"/>
        <v>31</v>
      </c>
      <c r="AS367" s="70">
        <f t="shared" si="259"/>
        <v>364</v>
      </c>
      <c r="AT367" s="71">
        <f t="shared" ca="1" si="260"/>
        <v>3.9058850834571425E-2</v>
      </c>
      <c r="AU367" s="72">
        <f t="shared" ca="1" si="249"/>
        <v>9.059659612918658E-3</v>
      </c>
      <c r="AV367" s="73">
        <f t="shared" ca="1" si="250"/>
        <v>1.0090596596129187</v>
      </c>
      <c r="AW367" s="74">
        <f ca="1">PRODUCT(AV$4:AV367)</f>
        <v>24.878739843189397</v>
      </c>
      <c r="BO367" s="70">
        <f t="shared" si="261"/>
        <v>364</v>
      </c>
      <c r="BP367" s="171">
        <f t="shared" ca="1" si="262"/>
        <v>0.1143</v>
      </c>
      <c r="BQ367" s="172">
        <f t="shared" ca="1" si="251"/>
        <v>9.059659612918658E-3</v>
      </c>
      <c r="BR367" s="172">
        <f t="shared" ca="1" si="264"/>
        <v>4.019496189529688E-2</v>
      </c>
    </row>
    <row r="368" spans="5:70">
      <c r="E368">
        <f t="shared" si="252"/>
        <v>365</v>
      </c>
      <c r="F368" s="64">
        <f t="shared" si="253"/>
        <v>70.333333333333655</v>
      </c>
      <c r="G368" s="55">
        <f t="shared" si="237"/>
        <v>3.5900448504841975E-3</v>
      </c>
      <c r="H368" s="78">
        <f t="shared" si="263"/>
        <v>0.63219904123833459</v>
      </c>
      <c r="I368" s="79">
        <f t="shared" ca="1" si="238"/>
        <v>789859.18565885536</v>
      </c>
      <c r="J368" s="79">
        <f t="shared" ca="1" si="239"/>
        <v>7155.8553642063516</v>
      </c>
      <c r="K368" s="80">
        <f t="shared" ca="1" si="240"/>
        <v>-12.643980824766691</v>
      </c>
      <c r="L368" s="80">
        <f t="shared" ca="1" si="241"/>
        <v>-329.10799402452307</v>
      </c>
      <c r="M368" s="80">
        <f t="shared" ca="1" si="242"/>
        <v>0</v>
      </c>
      <c r="N368" s="80">
        <f t="shared" ca="1" si="243"/>
        <v>0</v>
      </c>
      <c r="O368" s="81">
        <f t="shared" ca="1" si="230"/>
        <v>-1143.0389265617391</v>
      </c>
      <c r="P368" s="79">
        <f t="shared" ca="1" si="231"/>
        <v>795530.25012165075</v>
      </c>
      <c r="Q368" s="35"/>
      <c r="R368">
        <f t="shared" ca="1" si="244"/>
        <v>365</v>
      </c>
      <c r="S368" s="78">
        <f t="shared" ca="1" si="254"/>
        <v>70.333333333333655</v>
      </c>
      <c r="T368" s="55">
        <f t="shared" ca="1" si="245"/>
        <v>3.5900448504841975E-3</v>
      </c>
      <c r="U368" s="78">
        <f t="shared" ca="1" si="255"/>
        <v>0.63203306025611683</v>
      </c>
      <c r="V368" s="79">
        <f t="shared" ca="1" si="256"/>
        <v>789782.87727113406</v>
      </c>
      <c r="W368" s="79">
        <f t="shared" ca="1" si="232"/>
        <v>7155.1640361879863</v>
      </c>
      <c r="X368" s="80">
        <f t="shared" ca="1" si="233"/>
        <v>-12.640661205122337</v>
      </c>
      <c r="Y368" s="80">
        <f t="shared" ca="1" si="246"/>
        <v>-329.07619886297255</v>
      </c>
      <c r="Z368" s="80">
        <f t="shared" ca="1" si="234"/>
        <v>0</v>
      </c>
      <c r="AA368" s="80">
        <f t="shared" ca="1" si="247"/>
        <v>0</v>
      </c>
      <c r="AB368" s="81">
        <f t="shared" ca="1" si="235"/>
        <v>-1143.0389265617391</v>
      </c>
      <c r="AC368" s="79">
        <f t="shared" ca="1" si="236"/>
        <v>795453.28552069224</v>
      </c>
      <c r="AD368" s="35"/>
      <c r="AE368" s="55">
        <f t="shared" ca="1" si="257"/>
        <v>3.5900448504841975E-3</v>
      </c>
      <c r="AF368" s="78">
        <f t="shared" ca="1" si="258"/>
        <v>0.63203306025611683</v>
      </c>
      <c r="AG368" s="35"/>
      <c r="AH368" s="35"/>
      <c r="AR368" s="69">
        <f t="shared" si="248"/>
        <v>31</v>
      </c>
      <c r="AS368" s="70">
        <f t="shared" si="259"/>
        <v>365</v>
      </c>
      <c r="AT368" s="71">
        <f t="shared" ca="1" si="260"/>
        <v>3.8704990941138447E-2</v>
      </c>
      <c r="AU368" s="72">
        <f t="shared" ca="1" si="249"/>
        <v>9.059659612918658E-3</v>
      </c>
      <c r="AV368" s="73">
        <f t="shared" ca="1" si="250"/>
        <v>1.0090596596129187</v>
      </c>
      <c r="AW368" s="74">
        <f ca="1">PRODUCT(AV$4:AV368)</f>
        <v>25.104132757767051</v>
      </c>
      <c r="BO368" s="70">
        <f t="shared" si="261"/>
        <v>365</v>
      </c>
      <c r="BP368" s="171">
        <f t="shared" ca="1" si="262"/>
        <v>0.1143</v>
      </c>
      <c r="BQ368" s="172">
        <f t="shared" ca="1" si="251"/>
        <v>9.059659612918658E-3</v>
      </c>
      <c r="BR368" s="172">
        <f t="shared" ca="1" si="264"/>
        <v>3.983407870126917E-2</v>
      </c>
    </row>
    <row r="369" spans="5:70">
      <c r="E369">
        <f t="shared" si="252"/>
        <v>366</v>
      </c>
      <c r="F369" s="64">
        <f t="shared" si="253"/>
        <v>70.416666666666984</v>
      </c>
      <c r="G369" s="55">
        <f t="shared" si="237"/>
        <v>3.5900448504841975E-3</v>
      </c>
      <c r="H369" s="78">
        <f t="shared" si="263"/>
        <v>0.62992941832585592</v>
      </c>
      <c r="I369" s="79">
        <f t="shared" ca="1" si="238"/>
        <v>792674.26084379712</v>
      </c>
      <c r="J369" s="79">
        <f t="shared" ca="1" si="239"/>
        <v>7181.3589871666982</v>
      </c>
      <c r="K369" s="80">
        <f t="shared" ca="1" si="240"/>
        <v>-12.598588366517118</v>
      </c>
      <c r="L369" s="80">
        <f t="shared" ca="1" si="241"/>
        <v>-330.28094201824882</v>
      </c>
      <c r="M369" s="80">
        <f t="shared" ca="1" si="242"/>
        <v>0</v>
      </c>
      <c r="N369" s="80">
        <f t="shared" ca="1" si="243"/>
        <v>0</v>
      </c>
      <c r="O369" s="81">
        <f t="shared" ca="1" si="230"/>
        <v>-1138.9353655495331</v>
      </c>
      <c r="P369" s="79">
        <f t="shared" ca="1" si="231"/>
        <v>798373.80493502948</v>
      </c>
      <c r="Q369" s="35"/>
      <c r="R369">
        <f t="shared" ca="1" si="244"/>
        <v>366</v>
      </c>
      <c r="S369" s="78">
        <f t="shared" ca="1" si="254"/>
        <v>70.416666666666984</v>
      </c>
      <c r="T369" s="55">
        <f t="shared" ca="1" si="245"/>
        <v>3.5900448504841975E-3</v>
      </c>
      <c r="U369" s="78">
        <f t="shared" ca="1" si="255"/>
        <v>0.62976403322280861</v>
      </c>
      <c r="V369" s="79">
        <f t="shared" ca="1" si="256"/>
        <v>792597.57254920795</v>
      </c>
      <c r="W369" s="79">
        <f t="shared" ca="1" si="232"/>
        <v>7180.664217321425</v>
      </c>
      <c r="X369" s="80">
        <f t="shared" ca="1" si="233"/>
        <v>-12.595280664456173</v>
      </c>
      <c r="Y369" s="80">
        <f t="shared" ca="1" si="246"/>
        <v>-330.24898856216998</v>
      </c>
      <c r="Z369" s="80">
        <f t="shared" ca="1" si="234"/>
        <v>0</v>
      </c>
      <c r="AA369" s="80">
        <f t="shared" ca="1" si="247"/>
        <v>0</v>
      </c>
      <c r="AB369" s="81">
        <f t="shared" ca="1" si="235"/>
        <v>-1138.9353655495331</v>
      </c>
      <c r="AC369" s="79">
        <f t="shared" ca="1" si="236"/>
        <v>798296.45713175321</v>
      </c>
      <c r="AD369" s="35"/>
      <c r="AE369" s="55">
        <f t="shared" ca="1" si="257"/>
        <v>3.5900448504841975E-3</v>
      </c>
      <c r="AF369" s="78">
        <f t="shared" ca="1" si="258"/>
        <v>0.62976403322280861</v>
      </c>
      <c r="AG369" s="35"/>
      <c r="AH369" s="35"/>
      <c r="AR369" s="69">
        <f t="shared" si="248"/>
        <v>31</v>
      </c>
      <c r="AS369" s="70">
        <f t="shared" si="259"/>
        <v>366</v>
      </c>
      <c r="AT369" s="71">
        <f t="shared" ca="1" si="260"/>
        <v>3.8354336897890633E-2</v>
      </c>
      <c r="AU369" s="72">
        <f t="shared" ca="1" si="249"/>
        <v>9.059659612918658E-3</v>
      </c>
      <c r="AV369" s="73">
        <f t="shared" ca="1" si="250"/>
        <v>1.0090596596129187</v>
      </c>
      <c r="AW369" s="74">
        <f ca="1">PRODUCT(AV$4:AV369)</f>
        <v>25.331567655429943</v>
      </c>
      <c r="BO369" s="70">
        <f t="shared" si="261"/>
        <v>366</v>
      </c>
      <c r="BP369" s="171">
        <f t="shared" ca="1" si="262"/>
        <v>0.1143</v>
      </c>
      <c r="BQ369" s="172">
        <f t="shared" ca="1" si="251"/>
        <v>9.059659612918658E-3</v>
      </c>
      <c r="BR369" s="172">
        <f t="shared" ca="1" si="264"/>
        <v>3.9476435631714539E-2</v>
      </c>
    </row>
    <row r="370" spans="5:70">
      <c r="E370">
        <f t="shared" si="252"/>
        <v>367</v>
      </c>
      <c r="F370" s="64">
        <f t="shared" si="253"/>
        <v>70.500000000000313</v>
      </c>
      <c r="G370" s="55">
        <f t="shared" si="237"/>
        <v>3.9263561977341821E-3</v>
      </c>
      <c r="H370" s="78">
        <f t="shared" si="263"/>
        <v>0.62745609105007716</v>
      </c>
      <c r="I370" s="79">
        <f t="shared" ca="1" si="238"/>
        <v>795239.10499791417</v>
      </c>
      <c r="J370" s="79">
        <f t="shared" ca="1" si="239"/>
        <v>7204.5956021631828</v>
      </c>
      <c r="K370" s="80">
        <f t="shared" ca="1" si="240"/>
        <v>-12.549121821001544</v>
      </c>
      <c r="L370" s="80">
        <f t="shared" ca="1" si="241"/>
        <v>-331.34962708246428</v>
      </c>
      <c r="M370" s="80">
        <f t="shared" ca="1" si="242"/>
        <v>0</v>
      </c>
      <c r="N370" s="80">
        <f t="shared" ca="1" si="243"/>
        <v>0</v>
      </c>
      <c r="O370" s="81">
        <f t="shared" ca="1" si="230"/>
        <v>-1134.4634996181892</v>
      </c>
      <c r="P370" s="79">
        <f t="shared" ca="1" si="231"/>
        <v>800965.33835155575</v>
      </c>
      <c r="Q370" s="35"/>
      <c r="R370">
        <f t="shared" ca="1" si="244"/>
        <v>367</v>
      </c>
      <c r="S370" s="78">
        <f t="shared" ca="1" si="254"/>
        <v>70.500000000000313</v>
      </c>
      <c r="T370" s="55">
        <f t="shared" ca="1" si="245"/>
        <v>3.9263561977341821E-3</v>
      </c>
      <c r="U370" s="78">
        <f t="shared" ca="1" si="255"/>
        <v>0.62729135530785418</v>
      </c>
      <c r="V370" s="79">
        <f t="shared" ca="1" si="256"/>
        <v>795162.06088966469</v>
      </c>
      <c r="W370" s="79">
        <f t="shared" ca="1" si="232"/>
        <v>7203.8976087672618</v>
      </c>
      <c r="X370" s="80">
        <f t="shared" ca="1" si="233"/>
        <v>-12.545827106157084</v>
      </c>
      <c r="Y370" s="80">
        <f t="shared" ca="1" si="246"/>
        <v>-331.31752537069366</v>
      </c>
      <c r="Z370" s="80">
        <f t="shared" ca="1" si="234"/>
        <v>0</v>
      </c>
      <c r="AA370" s="80">
        <f t="shared" ca="1" si="247"/>
        <v>0</v>
      </c>
      <c r="AB370" s="81">
        <f t="shared" ca="1" si="235"/>
        <v>-1134.4634996181892</v>
      </c>
      <c r="AC370" s="79">
        <f t="shared" ca="1" si="236"/>
        <v>800887.63164633687</v>
      </c>
      <c r="AD370" s="35"/>
      <c r="AE370" s="55">
        <f t="shared" ca="1" si="257"/>
        <v>3.9263561977341821E-3</v>
      </c>
      <c r="AF370" s="78">
        <f t="shared" ca="1" si="258"/>
        <v>0.62729135530785418</v>
      </c>
      <c r="AG370" s="35"/>
      <c r="AH370" s="35"/>
      <c r="AR370" s="69">
        <f t="shared" si="248"/>
        <v>31</v>
      </c>
      <c r="AS370" s="70">
        <f t="shared" si="259"/>
        <v>367</v>
      </c>
      <c r="AT370" s="71">
        <f t="shared" ca="1" si="260"/>
        <v>3.8006859660916534E-2</v>
      </c>
      <c r="AU370" s="72">
        <f t="shared" ca="1" si="249"/>
        <v>9.059659612918658E-3</v>
      </c>
      <c r="AV370" s="73">
        <f t="shared" ca="1" si="250"/>
        <v>1.0090596596129187</v>
      </c>
      <c r="AW370" s="74">
        <f ca="1">PRODUCT(AV$4:AV370)</f>
        <v>25.561063035849759</v>
      </c>
      <c r="BO370" s="70">
        <f t="shared" si="261"/>
        <v>367</v>
      </c>
      <c r="BP370" s="171">
        <f t="shared" ca="1" si="262"/>
        <v>0.1143</v>
      </c>
      <c r="BQ370" s="172">
        <f t="shared" ca="1" si="251"/>
        <v>9.059659612918658E-3</v>
      </c>
      <c r="BR370" s="172">
        <f t="shared" ca="1" si="264"/>
        <v>3.9122003595761561E-2</v>
      </c>
    </row>
    <row r="371" spans="5:70">
      <c r="E371">
        <f t="shared" si="252"/>
        <v>368</v>
      </c>
      <c r="F371" s="64">
        <f t="shared" si="253"/>
        <v>70.583333333333641</v>
      </c>
      <c r="G371" s="55">
        <f t="shared" si="237"/>
        <v>3.9263561977341821E-3</v>
      </c>
      <c r="H371" s="78">
        <f t="shared" si="263"/>
        <v>0.62499247493817667</v>
      </c>
      <c r="I371" s="79">
        <f t="shared" ca="1" si="238"/>
        <v>797820.46313114883</v>
      </c>
      <c r="J371" s="79">
        <f t="shared" ca="1" si="239"/>
        <v>7227.9818281893286</v>
      </c>
      <c r="K371" s="80">
        <f t="shared" ca="1" si="240"/>
        <v>-12.499849498763533</v>
      </c>
      <c r="L371" s="80">
        <f t="shared" ca="1" si="241"/>
        <v>-332.42519297131201</v>
      </c>
      <c r="M371" s="80">
        <f t="shared" ca="1" si="242"/>
        <v>0</v>
      </c>
      <c r="N371" s="80">
        <f t="shared" ca="1" si="243"/>
        <v>0</v>
      </c>
      <c r="O371" s="81">
        <f t="shared" ca="1" si="230"/>
        <v>-1130.0091918253599</v>
      </c>
      <c r="P371" s="79">
        <f t="shared" ca="1" si="231"/>
        <v>803573.51072504267</v>
      </c>
      <c r="Q371" s="35"/>
      <c r="R371">
        <f t="shared" ca="1" si="244"/>
        <v>368</v>
      </c>
      <c r="S371" s="78">
        <f t="shared" ca="1" si="254"/>
        <v>70.583333333333641</v>
      </c>
      <c r="T371" s="55">
        <f t="shared" ca="1" si="245"/>
        <v>3.9263561977341821E-3</v>
      </c>
      <c r="U371" s="78">
        <f t="shared" ca="1" si="255"/>
        <v>0.62482838600715607</v>
      </c>
      <c r="V371" s="79">
        <f t="shared" ca="1" si="256"/>
        <v>797743.06153013359</v>
      </c>
      <c r="W371" s="79">
        <f t="shared" ca="1" si="232"/>
        <v>7227.280596030635</v>
      </c>
      <c r="X371" s="80">
        <f t="shared" ca="1" si="233"/>
        <v>-12.496567720143121</v>
      </c>
      <c r="Y371" s="80">
        <f t="shared" ca="1" si="246"/>
        <v>-332.39294230422234</v>
      </c>
      <c r="Z371" s="80">
        <f t="shared" ca="1" si="234"/>
        <v>0</v>
      </c>
      <c r="AA371" s="80">
        <f t="shared" ca="1" si="247"/>
        <v>0</v>
      </c>
      <c r="AB371" s="81">
        <f t="shared" ca="1" si="235"/>
        <v>-1130.0091918253599</v>
      </c>
      <c r="AC371" s="79">
        <f t="shared" ca="1" si="236"/>
        <v>803495.44342431438</v>
      </c>
      <c r="AD371" s="35"/>
      <c r="AE371" s="55">
        <f t="shared" ca="1" si="257"/>
        <v>3.9263561977341821E-3</v>
      </c>
      <c r="AF371" s="78">
        <f t="shared" ca="1" si="258"/>
        <v>0.62482838600715607</v>
      </c>
      <c r="AG371" s="35"/>
      <c r="AH371" s="35"/>
      <c r="AR371" s="69">
        <f t="shared" si="248"/>
        <v>31</v>
      </c>
      <c r="AS371" s="70">
        <f t="shared" si="259"/>
        <v>368</v>
      </c>
      <c r="AT371" s="71">
        <f t="shared" ca="1" si="260"/>
        <v>3.7662530449432664E-2</v>
      </c>
      <c r="AU371" s="72">
        <f t="shared" ca="1" si="249"/>
        <v>9.059659612918658E-3</v>
      </c>
      <c r="AV371" s="73">
        <f t="shared" ca="1" si="250"/>
        <v>1.0090596596129187</v>
      </c>
      <c r="AW371" s="74">
        <f ca="1">PRODUCT(AV$4:AV371)</f>
        <v>25.792637566298914</v>
      </c>
      <c r="BO371" s="70">
        <f t="shared" si="261"/>
        <v>368</v>
      </c>
      <c r="BP371" s="171">
        <f t="shared" ca="1" si="262"/>
        <v>0.1143</v>
      </c>
      <c r="BQ371" s="172">
        <f t="shared" ca="1" si="251"/>
        <v>9.059659612918658E-3</v>
      </c>
      <c r="BR371" s="172">
        <f t="shared" ca="1" si="264"/>
        <v>3.8770753763725921E-2</v>
      </c>
    </row>
    <row r="372" spans="5:70">
      <c r="E372">
        <f t="shared" si="252"/>
        <v>369</v>
      </c>
      <c r="F372" s="64">
        <f t="shared" si="253"/>
        <v>70.66666666666697</v>
      </c>
      <c r="G372" s="55">
        <f t="shared" si="237"/>
        <v>3.9263561977341821E-3</v>
      </c>
      <c r="H372" s="78">
        <f t="shared" si="263"/>
        <v>0.62253853186066588</v>
      </c>
      <c r="I372" s="79">
        <f t="shared" ca="1" si="238"/>
        <v>800418.39489087241</v>
      </c>
      <c r="J372" s="79">
        <f t="shared" ca="1" si="239"/>
        <v>7251.5182056300146</v>
      </c>
      <c r="K372" s="80">
        <f t="shared" ca="1" si="240"/>
        <v>-12.450770637213317</v>
      </c>
      <c r="L372" s="80">
        <f t="shared" ca="1" si="241"/>
        <v>-333.50766453786355</v>
      </c>
      <c r="M372" s="80">
        <f t="shared" ca="1" si="242"/>
        <v>0</v>
      </c>
      <c r="N372" s="80">
        <f t="shared" ca="1" si="243"/>
        <v>0</v>
      </c>
      <c r="O372" s="81">
        <f t="shared" ca="1" si="230"/>
        <v>-1125.5723732315398</v>
      </c>
      <c r="P372" s="79">
        <f t="shared" ca="1" si="231"/>
        <v>806198.38228809577</v>
      </c>
      <c r="Q372" s="35"/>
      <c r="R372">
        <f t="shared" ca="1" si="244"/>
        <v>369</v>
      </c>
      <c r="S372" s="78">
        <f t="shared" ca="1" si="254"/>
        <v>70.66666666666697</v>
      </c>
      <c r="T372" s="55">
        <f t="shared" ca="1" si="245"/>
        <v>3.9263561977341821E-3</v>
      </c>
      <c r="U372" s="78">
        <f t="shared" ca="1" si="255"/>
        <v>0.62237508720123658</v>
      </c>
      <c r="V372" s="79">
        <f t="shared" ca="1" si="256"/>
        <v>800340.63411017414</v>
      </c>
      <c r="W372" s="79">
        <f t="shared" ca="1" si="232"/>
        <v>7250.8137194256533</v>
      </c>
      <c r="X372" s="80">
        <f t="shared" ca="1" si="233"/>
        <v>-12.447501744024731</v>
      </c>
      <c r="Y372" s="80">
        <f t="shared" ca="1" si="246"/>
        <v>-333.4752642125726</v>
      </c>
      <c r="Z372" s="80">
        <f t="shared" ca="1" si="234"/>
        <v>0</v>
      </c>
      <c r="AA372" s="80">
        <f t="shared" ca="1" si="247"/>
        <v>0</v>
      </c>
      <c r="AB372" s="81">
        <f t="shared" ca="1" si="235"/>
        <v>-1125.5723732315398</v>
      </c>
      <c r="AC372" s="79">
        <f t="shared" ca="1" si="236"/>
        <v>806119.95269041171</v>
      </c>
      <c r="AD372" s="35"/>
      <c r="AE372" s="55">
        <f t="shared" ca="1" si="257"/>
        <v>3.9263561977341821E-3</v>
      </c>
      <c r="AF372" s="78">
        <f t="shared" ca="1" si="258"/>
        <v>0.62237508720123658</v>
      </c>
      <c r="AG372" s="35"/>
      <c r="AH372" s="35"/>
      <c r="AR372" s="69">
        <f t="shared" si="248"/>
        <v>31</v>
      </c>
      <c r="AS372" s="70">
        <f t="shared" si="259"/>
        <v>369</v>
      </c>
      <c r="AT372" s="71">
        <f t="shared" ca="1" si="260"/>
        <v>3.7321320743399618E-2</v>
      </c>
      <c r="AU372" s="72">
        <f t="shared" ca="1" si="249"/>
        <v>9.059659612918658E-3</v>
      </c>
      <c r="AV372" s="73">
        <f t="shared" ca="1" si="250"/>
        <v>1.0090596596129187</v>
      </c>
      <c r="AW372" s="74">
        <f ca="1">PRODUCT(AV$4:AV372)</f>
        <v>26.026310083168962</v>
      </c>
      <c r="BO372" s="70">
        <f t="shared" si="261"/>
        <v>369</v>
      </c>
      <c r="BP372" s="171">
        <f t="shared" ca="1" si="262"/>
        <v>0.1143</v>
      </c>
      <c r="BQ372" s="172">
        <f t="shared" ca="1" si="251"/>
        <v>9.059659612918658E-3</v>
      </c>
      <c r="BR372" s="172">
        <f t="shared" ca="1" si="264"/>
        <v>3.8422657564765414E-2</v>
      </c>
    </row>
    <row r="373" spans="5:70">
      <c r="E373">
        <f t="shared" si="252"/>
        <v>370</v>
      </c>
      <c r="F373" s="64">
        <f t="shared" si="253"/>
        <v>70.750000000000298</v>
      </c>
      <c r="G373" s="55">
        <f t="shared" si="237"/>
        <v>3.9263561977341821E-3</v>
      </c>
      <c r="H373" s="78">
        <f t="shared" si="263"/>
        <v>0.62009422383776647</v>
      </c>
      <c r="I373" s="79">
        <f t="shared" ca="1" si="238"/>
        <v>803032.96027319564</v>
      </c>
      <c r="J373" s="79">
        <f t="shared" ca="1" si="239"/>
        <v>7275.2052780295835</v>
      </c>
      <c r="K373" s="80">
        <f t="shared" ca="1" si="240"/>
        <v>-12.401884476755329</v>
      </c>
      <c r="L373" s="80">
        <f t="shared" ca="1" si="241"/>
        <v>-334.59706678049821</v>
      </c>
      <c r="M373" s="80">
        <f t="shared" ca="1" si="242"/>
        <v>0</v>
      </c>
      <c r="N373" s="80">
        <f t="shared" ca="1" si="243"/>
        <v>0</v>
      </c>
      <c r="O373" s="81">
        <f t="shared" ca="1" si="230"/>
        <v>-1121.1529751679038</v>
      </c>
      <c r="P373" s="79">
        <f t="shared" ca="1" si="231"/>
        <v>808840.01362480002</v>
      </c>
      <c r="Q373" s="35"/>
      <c r="R373">
        <f t="shared" ca="1" si="244"/>
        <v>370</v>
      </c>
      <c r="S373" s="78">
        <f t="shared" ca="1" si="254"/>
        <v>70.750000000000298</v>
      </c>
      <c r="T373" s="55">
        <f t="shared" ca="1" si="245"/>
        <v>3.9263561977341821E-3</v>
      </c>
      <c r="U373" s="78">
        <f t="shared" ca="1" si="255"/>
        <v>0.61993142092028863</v>
      </c>
      <c r="V373" s="79">
        <f t="shared" ca="1" si="256"/>
        <v>802954.83861804847</v>
      </c>
      <c r="W373" s="79">
        <f t="shared" ca="1" si="232"/>
        <v>7274.4975224255522</v>
      </c>
      <c r="X373" s="80">
        <f t="shared" ca="1" si="233"/>
        <v>-12.398628418405773</v>
      </c>
      <c r="Y373" s="80">
        <f t="shared" ca="1" si="246"/>
        <v>-334.56451609085354</v>
      </c>
      <c r="Z373" s="80">
        <f t="shared" ca="1" si="234"/>
        <v>0</v>
      </c>
      <c r="AA373" s="80">
        <f t="shared" ca="1" si="247"/>
        <v>0</v>
      </c>
      <c r="AB373" s="81">
        <f t="shared" ca="1" si="235"/>
        <v>-1121.1529751679038</v>
      </c>
      <c r="AC373" s="79">
        <f t="shared" ca="1" si="236"/>
        <v>808761.22002079687</v>
      </c>
      <c r="AD373" s="35"/>
      <c r="AE373" s="55">
        <f t="shared" ca="1" si="257"/>
        <v>3.9263561977341821E-3</v>
      </c>
      <c r="AF373" s="78">
        <f t="shared" ca="1" si="258"/>
        <v>0.61993142092028863</v>
      </c>
      <c r="AG373" s="35"/>
      <c r="AH373" s="35"/>
      <c r="AR373" s="69">
        <f t="shared" si="248"/>
        <v>31</v>
      </c>
      <c r="AS373" s="70">
        <f t="shared" si="259"/>
        <v>370</v>
      </c>
      <c r="AT373" s="71">
        <f t="shared" ca="1" si="260"/>
        <v>3.6983202281159859E-2</v>
      </c>
      <c r="AU373" s="72">
        <f t="shared" ca="1" si="249"/>
        <v>9.059659612918658E-3</v>
      </c>
      <c r="AV373" s="73">
        <f t="shared" ca="1" si="250"/>
        <v>1.0090596596129187</v>
      </c>
      <c r="AW373" s="74">
        <f ca="1">PRODUCT(AV$4:AV373)</f>
        <v>26.262099593502747</v>
      </c>
      <c r="BO373" s="70">
        <f t="shared" si="261"/>
        <v>370</v>
      </c>
      <c r="BP373" s="171">
        <f t="shared" ca="1" si="262"/>
        <v>0.1143</v>
      </c>
      <c r="BQ373" s="172">
        <f t="shared" ca="1" si="251"/>
        <v>9.059659612918658E-3</v>
      </c>
      <c r="BR373" s="172">
        <f t="shared" ca="1" si="264"/>
        <v>3.8077686684555974E-2</v>
      </c>
    </row>
    <row r="374" spans="5:70">
      <c r="E374">
        <f t="shared" si="252"/>
        <v>371</v>
      </c>
      <c r="F374" s="64">
        <f t="shared" si="253"/>
        <v>70.833333333333627</v>
      </c>
      <c r="G374" s="55">
        <f t="shared" si="237"/>
        <v>3.9263561977341821E-3</v>
      </c>
      <c r="H374" s="78">
        <f t="shared" si="263"/>
        <v>0.61765951303882194</v>
      </c>
      <c r="I374" s="79">
        <f t="shared" ca="1" si="238"/>
        <v>805664.21962432889</v>
      </c>
      <c r="J374" s="79">
        <f t="shared" ca="1" si="239"/>
        <v>7299.0435921041599</v>
      </c>
      <c r="K374" s="80">
        <f t="shared" ca="1" si="240"/>
        <v>-12.353190260776438</v>
      </c>
      <c r="L374" s="80">
        <f t="shared" ca="1" si="241"/>
        <v>-335.69342484347038</v>
      </c>
      <c r="M374" s="80">
        <f t="shared" ca="1" si="242"/>
        <v>0</v>
      </c>
      <c r="N374" s="80">
        <f t="shared" ca="1" si="243"/>
        <v>0</v>
      </c>
      <c r="O374" s="81">
        <f t="shared" ca="1" si="230"/>
        <v>-1116.7509292352454</v>
      </c>
      <c r="P374" s="79">
        <f t="shared" ca="1" si="231"/>
        <v>811498.46567209344</v>
      </c>
      <c r="Q374" s="35"/>
      <c r="R374">
        <f t="shared" ca="1" si="244"/>
        <v>371</v>
      </c>
      <c r="S374" s="78">
        <f t="shared" ca="1" si="254"/>
        <v>70.833333333333627</v>
      </c>
      <c r="T374" s="55">
        <f t="shared" ca="1" si="245"/>
        <v>3.9263561977341821E-3</v>
      </c>
      <c r="U374" s="78">
        <f t="shared" ca="1" si="255"/>
        <v>0.61749734934358813</v>
      </c>
      <c r="V374" s="79">
        <f t="shared" ca="1" si="256"/>
        <v>805585.7353920812</v>
      </c>
      <c r="W374" s="79">
        <f t="shared" ca="1" si="232"/>
        <v>7298.3325516750147</v>
      </c>
      <c r="X374" s="80">
        <f t="shared" ca="1" si="233"/>
        <v>-12.349946986871762</v>
      </c>
      <c r="Y374" s="80">
        <f t="shared" ca="1" si="246"/>
        <v>-335.66072308003385</v>
      </c>
      <c r="Z374" s="80">
        <f t="shared" ca="1" si="234"/>
        <v>0</v>
      </c>
      <c r="AA374" s="80">
        <f t="shared" ca="1" si="247"/>
        <v>0</v>
      </c>
      <c r="AB374" s="81">
        <f t="shared" ca="1" si="235"/>
        <v>-1116.7509292352454</v>
      </c>
      <c r="AC374" s="79">
        <f t="shared" ca="1" si="236"/>
        <v>811419.30634445406</v>
      </c>
      <c r="AD374" s="35"/>
      <c r="AE374" s="55">
        <f t="shared" ca="1" si="257"/>
        <v>3.9263561977341821E-3</v>
      </c>
      <c r="AF374" s="78">
        <f t="shared" ca="1" si="258"/>
        <v>0.61749734934358813</v>
      </c>
      <c r="AG374" s="35"/>
      <c r="AH374" s="35"/>
      <c r="AR374" s="69">
        <f t="shared" si="248"/>
        <v>31</v>
      </c>
      <c r="AS374" s="70">
        <f t="shared" si="259"/>
        <v>371</v>
      </c>
      <c r="AT374" s="71">
        <f t="shared" ca="1" si="260"/>
        <v>3.6648147057096833E-2</v>
      </c>
      <c r="AU374" s="72">
        <f t="shared" ca="1" si="249"/>
        <v>9.059659612918658E-3</v>
      </c>
      <c r="AV374" s="73">
        <f t="shared" ca="1" si="250"/>
        <v>1.0090596596129187</v>
      </c>
      <c r="AW374" s="74">
        <f ca="1">PRODUCT(AV$4:AV374)</f>
        <v>26.500025276540452</v>
      </c>
      <c r="BO374" s="70">
        <f t="shared" si="261"/>
        <v>371</v>
      </c>
      <c r="BP374" s="171">
        <f t="shared" ca="1" si="262"/>
        <v>0.1143</v>
      </c>
      <c r="BQ374" s="172">
        <f t="shared" ca="1" si="251"/>
        <v>9.059659612918658E-3</v>
      </c>
      <c r="BR374" s="172">
        <f t="shared" ca="1" si="264"/>
        <v>3.7735813062988566E-2</v>
      </c>
    </row>
    <row r="375" spans="5:70">
      <c r="E375">
        <f t="shared" si="252"/>
        <v>372</v>
      </c>
      <c r="F375" s="64">
        <f t="shared" si="253"/>
        <v>70.916666666666956</v>
      </c>
      <c r="G375" s="55">
        <f t="shared" si="237"/>
        <v>3.9263561977341821E-3</v>
      </c>
      <c r="H375" s="78">
        <f t="shared" si="263"/>
        <v>0.61523436178171254</v>
      </c>
      <c r="I375" s="79">
        <f t="shared" ca="1" si="238"/>
        <v>808312.23364195006</v>
      </c>
      <c r="J375" s="79">
        <f t="shared" ca="1" si="239"/>
        <v>7323.0336977540455</v>
      </c>
      <c r="K375" s="80">
        <f t="shared" ca="1" si="240"/>
        <v>-12.304687235634251</v>
      </c>
      <c r="L375" s="80">
        <f t="shared" ca="1" si="241"/>
        <v>-336.79676401747923</v>
      </c>
      <c r="M375" s="80">
        <f t="shared" ca="1" si="242"/>
        <v>0</v>
      </c>
      <c r="N375" s="80">
        <f t="shared" ca="1" si="243"/>
        <v>0</v>
      </c>
      <c r="O375" s="81">
        <f t="shared" ca="1" si="230"/>
        <v>-1112.3661673029171</v>
      </c>
      <c r="P375" s="79">
        <f t="shared" ca="1" si="231"/>
        <v>814173.7997211481</v>
      </c>
      <c r="Q375" s="35"/>
      <c r="R375">
        <f t="shared" ca="1" si="244"/>
        <v>372</v>
      </c>
      <c r="S375" s="78">
        <f t="shared" ca="1" si="254"/>
        <v>70.916666666666956</v>
      </c>
      <c r="T375" s="55">
        <f t="shared" ca="1" si="245"/>
        <v>3.9263561977341821E-3</v>
      </c>
      <c r="U375" s="78">
        <f t="shared" ca="1" si="255"/>
        <v>0.61507283479890851</v>
      </c>
      <c r="V375" s="79">
        <f t="shared" ca="1" si="256"/>
        <v>808233.38512202736</v>
      </c>
      <c r="W375" s="79">
        <f t="shared" ca="1" si="232"/>
        <v>7322.3193570025633</v>
      </c>
      <c r="X375" s="80">
        <f t="shared" ca="1" si="233"/>
        <v>-12.301456695978171</v>
      </c>
      <c r="Y375" s="80">
        <f t="shared" ca="1" si="246"/>
        <v>-336.76391046751144</v>
      </c>
      <c r="Z375" s="80">
        <f t="shared" ca="1" si="234"/>
        <v>0</v>
      </c>
      <c r="AA375" s="80">
        <f t="shared" ca="1" si="247"/>
        <v>0</v>
      </c>
      <c r="AB375" s="81">
        <f t="shared" ca="1" si="235"/>
        <v>-1112.3661673029171</v>
      </c>
      <c r="AC375" s="79">
        <f t="shared" ca="1" si="236"/>
        <v>814094.27294456353</v>
      </c>
      <c r="AD375" s="35"/>
      <c r="AE375" s="55">
        <f t="shared" ca="1" si="257"/>
        <v>3.9263561977341821E-3</v>
      </c>
      <c r="AF375" s="78">
        <f t="shared" ca="1" si="258"/>
        <v>0.61507283479890851</v>
      </c>
      <c r="AG375" s="130">
        <f ca="1">(OFFSET($AC$4,MATCH(100,S4:S784,1),0)/OFFSET($U$4,MATCH(100,S4:S784,1),0))</f>
        <v>18016713.982112687</v>
      </c>
      <c r="AH375" s="35"/>
      <c r="AR375" s="69">
        <f t="shared" si="248"/>
        <v>31</v>
      </c>
      <c r="AS375" s="70">
        <f t="shared" si="259"/>
        <v>372</v>
      </c>
      <c r="AT375" s="71">
        <f t="shared" ca="1" si="260"/>
        <v>3.6316127319315349E-2</v>
      </c>
      <c r="AU375" s="72">
        <f t="shared" ca="1" si="249"/>
        <v>9.059659612918658E-3</v>
      </c>
      <c r="AV375" s="73">
        <f t="shared" ca="1" si="250"/>
        <v>1.0090596596129187</v>
      </c>
      <c r="AW375" s="74">
        <f ca="1">PRODUCT(AV$4:AV375)</f>
        <v>26.74010648527965</v>
      </c>
      <c r="BO375" s="70">
        <f t="shared" si="261"/>
        <v>372</v>
      </c>
      <c r="BP375" s="171">
        <f t="shared" ca="1" si="262"/>
        <v>0.1143</v>
      </c>
      <c r="BQ375" s="172">
        <f t="shared" ca="1" si="251"/>
        <v>9.059659612918658E-3</v>
      </c>
      <c r="BR375" s="172">
        <f t="shared" ca="1" si="264"/>
        <v>3.7397008891886782E-2</v>
      </c>
    </row>
    <row r="376" spans="5:70">
      <c r="E376">
        <f t="shared" si="252"/>
        <v>373</v>
      </c>
      <c r="F376" s="64">
        <f t="shared" si="253"/>
        <v>71.000000000000284</v>
      </c>
      <c r="G376" s="55">
        <f t="shared" si="237"/>
        <v>3.9263561977341821E-3</v>
      </c>
      <c r="H376" s="78">
        <f t="shared" si="263"/>
        <v>0.61281873253227193</v>
      </c>
      <c r="I376" s="79">
        <f t="shared" ca="1" si="238"/>
        <v>810977.06337658013</v>
      </c>
      <c r="J376" s="79">
        <f t="shared" ca="1" si="239"/>
        <v>7347.1761480761779</v>
      </c>
      <c r="K376" s="80">
        <f t="shared" ca="1" si="240"/>
        <v>-12.256374650645439</v>
      </c>
      <c r="L376" s="80">
        <f t="shared" ca="1" si="241"/>
        <v>-337.90710974024176</v>
      </c>
      <c r="M376" s="80">
        <f t="shared" ca="1" si="242"/>
        <v>-6082.3279753243505</v>
      </c>
      <c r="N376" s="80">
        <f t="shared" ca="1" si="243"/>
        <v>0</v>
      </c>
      <c r="O376" s="81">
        <f t="shared" ca="1" si="230"/>
        <v>-1107.9986215077774</v>
      </c>
      <c r="P376" s="79">
        <f t="shared" ca="1" si="231"/>
        <v>810783.74944343336</v>
      </c>
      <c r="Q376" s="35"/>
      <c r="R376">
        <f t="shared" ca="1" si="244"/>
        <v>373</v>
      </c>
      <c r="S376" s="78">
        <f t="shared" ca="1" si="254"/>
        <v>71.000000000000284</v>
      </c>
      <c r="T376" s="55">
        <f t="shared" ca="1" si="245"/>
        <v>3.9263561977341821E-3</v>
      </c>
      <c r="U376" s="78">
        <f t="shared" ca="1" si="255"/>
        <v>0.61265783976193788</v>
      </c>
      <c r="V376" s="79">
        <f t="shared" ca="1" si="256"/>
        <v>810897.8488504478</v>
      </c>
      <c r="W376" s="79">
        <f t="shared" ca="1" si="232"/>
        <v>7346.4584914330208</v>
      </c>
      <c r="X376" s="80">
        <f t="shared" ca="1" si="233"/>
        <v>-12.253156795238757</v>
      </c>
      <c r="Y376" s="80">
        <f t="shared" ca="1" si="246"/>
        <v>-337.87410368768661</v>
      </c>
      <c r="Z376" s="80">
        <f t="shared" ca="1" si="234"/>
        <v>-6081.7338663783585</v>
      </c>
      <c r="AA376" s="80">
        <f t="shared" ca="1" si="247"/>
        <v>0</v>
      </c>
      <c r="AB376" s="81">
        <f t="shared" ca="1" si="235"/>
        <v>-1107.9986215077774</v>
      </c>
      <c r="AC376" s="79">
        <f t="shared" ca="1" si="236"/>
        <v>810704.44759351178</v>
      </c>
      <c r="AD376" s="35"/>
      <c r="AE376" s="55">
        <f t="shared" ca="1" si="257"/>
        <v>3.9263561977341821E-3</v>
      </c>
      <c r="AF376" s="78">
        <f t="shared" ca="1" si="258"/>
        <v>0.61265783976193788</v>
      </c>
      <c r="AG376" s="62"/>
      <c r="AH376" s="35"/>
      <c r="AR376" s="69">
        <f t="shared" si="248"/>
        <v>32</v>
      </c>
      <c r="AS376" s="70">
        <f t="shared" si="259"/>
        <v>373</v>
      </c>
      <c r="AT376" s="71">
        <f t="shared" ca="1" si="260"/>
        <v>3.5987115567342937E-2</v>
      </c>
      <c r="AU376" s="72">
        <f t="shared" ca="1" si="249"/>
        <v>9.059659612918658E-3</v>
      </c>
      <c r="AV376" s="73">
        <f t="shared" ca="1" si="250"/>
        <v>1.0090596596129187</v>
      </c>
      <c r="AW376" s="74">
        <f ca="1">PRODUCT(AV$4:AV376)</f>
        <v>26.982362748049482</v>
      </c>
      <c r="BO376" s="70">
        <f t="shared" si="261"/>
        <v>373</v>
      </c>
      <c r="BP376" s="171">
        <f t="shared" ca="1" si="262"/>
        <v>0.1143</v>
      </c>
      <c r="BQ376" s="172">
        <f t="shared" ca="1" si="251"/>
        <v>9.059659612918658E-3</v>
      </c>
      <c r="BR376" s="172">
        <f t="shared" ca="1" si="264"/>
        <v>3.7061246612744882E-2</v>
      </c>
    </row>
    <row r="377" spans="5:70">
      <c r="E377">
        <f t="shared" si="252"/>
        <v>374</v>
      </c>
      <c r="F377" s="64">
        <f t="shared" si="253"/>
        <v>71.083333333333613</v>
      </c>
      <c r="G377" s="55">
        <f t="shared" si="237"/>
        <v>3.9263561977341821E-3</v>
      </c>
      <c r="H377" s="78">
        <f t="shared" si="263"/>
        <v>0.61041258790370623</v>
      </c>
      <c r="I377" s="79">
        <f t="shared" ca="1" si="238"/>
        <v>807600.32364378404</v>
      </c>
      <c r="J377" s="79">
        <f t="shared" ca="1" si="239"/>
        <v>7316.5840354956272</v>
      </c>
      <c r="K377" s="80">
        <f t="shared" ca="1" si="240"/>
        <v>-12.208251758074125</v>
      </c>
      <c r="L377" s="80">
        <f t="shared" ca="1" si="241"/>
        <v>-336.50013485157672</v>
      </c>
      <c r="M377" s="80">
        <f t="shared" ca="1" si="242"/>
        <v>0</v>
      </c>
      <c r="N377" s="80">
        <f t="shared" ca="1" si="243"/>
        <v>0</v>
      </c>
      <c r="O377" s="81">
        <f t="shared" ca="1" si="230"/>
        <v>-1103.6482242531395</v>
      </c>
      <c r="P377" s="79">
        <f t="shared" ca="1" si="231"/>
        <v>813464.55106841691</v>
      </c>
      <c r="Q377" s="35"/>
      <c r="R377">
        <f t="shared" ca="1" si="244"/>
        <v>374</v>
      </c>
      <c r="S377" s="78">
        <f t="shared" ca="1" si="254"/>
        <v>71.083333333333613</v>
      </c>
      <c r="T377" s="55">
        <f t="shared" ca="1" si="245"/>
        <v>3.9263561977341821E-3</v>
      </c>
      <c r="U377" s="78">
        <f t="shared" ca="1" si="255"/>
        <v>0.61025232685569819</v>
      </c>
      <c r="V377" s="79">
        <f t="shared" ca="1" si="256"/>
        <v>807521.33316117234</v>
      </c>
      <c r="W377" s="79">
        <f t="shared" ca="1" si="232"/>
        <v>7315.868408610505</v>
      </c>
      <c r="X377" s="80">
        <f t="shared" ca="1" si="233"/>
        <v>-12.205046537113963</v>
      </c>
      <c r="Y377" s="80">
        <f t="shared" ca="1" si="246"/>
        <v>-336.46722215048851</v>
      </c>
      <c r="Z377" s="80">
        <f t="shared" ca="1" si="234"/>
        <v>0</v>
      </c>
      <c r="AA377" s="80">
        <f t="shared" ca="1" si="247"/>
        <v>0</v>
      </c>
      <c r="AB377" s="81">
        <f t="shared" ca="1" si="235"/>
        <v>-1103.6482242531395</v>
      </c>
      <c r="AC377" s="79">
        <f t="shared" ca="1" si="236"/>
        <v>813384.88107684208</v>
      </c>
      <c r="AD377" s="35"/>
      <c r="AE377" s="55">
        <f t="shared" ca="1" si="257"/>
        <v>3.9263561977341821E-3</v>
      </c>
      <c r="AF377" s="78">
        <f t="shared" ca="1" si="258"/>
        <v>0.61025232685569819</v>
      </c>
      <c r="AG377" s="62"/>
      <c r="AH377" s="35"/>
      <c r="AR377" s="69">
        <f t="shared" si="248"/>
        <v>32</v>
      </c>
      <c r="AS377" s="70">
        <f t="shared" si="259"/>
        <v>374</v>
      </c>
      <c r="AT377" s="71">
        <f t="shared" ca="1" si="260"/>
        <v>3.5661084549852042E-2</v>
      </c>
      <c r="AU377" s="72">
        <f t="shared" ca="1" si="249"/>
        <v>9.059659612918658E-3</v>
      </c>
      <c r="AV377" s="73">
        <f t="shared" ca="1" si="250"/>
        <v>1.0090596596129187</v>
      </c>
      <c r="AW377" s="74">
        <f ca="1">PRODUCT(AV$4:AV377)</f>
        <v>27.226813770099106</v>
      </c>
      <c r="BO377" s="70">
        <f t="shared" si="261"/>
        <v>374</v>
      </c>
      <c r="BP377" s="171">
        <f t="shared" ca="1" si="262"/>
        <v>0.1143</v>
      </c>
      <c r="BQ377" s="172">
        <f t="shared" ca="1" si="251"/>
        <v>9.059659612918658E-3</v>
      </c>
      <c r="BR377" s="172">
        <f t="shared" ca="1" si="264"/>
        <v>3.6728498914486186E-2</v>
      </c>
    </row>
    <row r="378" spans="5:70">
      <c r="E378">
        <f t="shared" si="252"/>
        <v>375</v>
      </c>
      <c r="F378" s="64">
        <f t="shared" si="253"/>
        <v>71.166666666666941</v>
      </c>
      <c r="G378" s="55">
        <f t="shared" si="237"/>
        <v>3.9263561977341821E-3</v>
      </c>
      <c r="H378" s="78">
        <f t="shared" si="263"/>
        <v>0.60801589065601558</v>
      </c>
      <c r="I378" s="79">
        <f t="shared" ca="1" si="238"/>
        <v>810270.59948669234</v>
      </c>
      <c r="J378" s="79">
        <f t="shared" ca="1" si="239"/>
        <v>7340.7758257049763</v>
      </c>
      <c r="K378" s="80">
        <f t="shared" ca="1" si="240"/>
        <v>-12.160317813120312</v>
      </c>
      <c r="L378" s="80">
        <f t="shared" ca="1" si="241"/>
        <v>-337.61274978612181</v>
      </c>
      <c r="M378" s="80">
        <f t="shared" ca="1" si="242"/>
        <v>0</v>
      </c>
      <c r="N378" s="80">
        <f t="shared" ca="1" si="243"/>
        <v>0</v>
      </c>
      <c r="O378" s="81">
        <f t="shared" ca="1" si="230"/>
        <v>-1099.314908207725</v>
      </c>
      <c r="P378" s="79">
        <f t="shared" ca="1" si="231"/>
        <v>816162.28733659035</v>
      </c>
      <c r="Q378" s="35"/>
      <c r="R378">
        <f t="shared" ca="1" si="244"/>
        <v>375</v>
      </c>
      <c r="S378" s="78">
        <f t="shared" ca="1" si="254"/>
        <v>71.166666666666941</v>
      </c>
      <c r="T378" s="55">
        <f t="shared" ca="1" si="245"/>
        <v>3.9263561977341821E-3</v>
      </c>
      <c r="U378" s="78">
        <f t="shared" ca="1" si="255"/>
        <v>0.60785625884996664</v>
      </c>
      <c r="V378" s="79">
        <f t="shared" ca="1" si="256"/>
        <v>810191.24230788276</v>
      </c>
      <c r="W378" s="79">
        <f t="shared" ca="1" si="232"/>
        <v>7340.0568766771194</v>
      </c>
      <c r="X378" s="80">
        <f t="shared" ca="1" si="233"/>
        <v>-12.157125176999333</v>
      </c>
      <c r="Y378" s="80">
        <f t="shared" ca="1" si="246"/>
        <v>-337.57968429495116</v>
      </c>
      <c r="Z378" s="80">
        <f t="shared" ca="1" si="234"/>
        <v>0</v>
      </c>
      <c r="AA378" s="80">
        <f t="shared" ca="1" si="247"/>
        <v>0</v>
      </c>
      <c r="AB378" s="81">
        <f t="shared" ca="1" si="235"/>
        <v>-1099.314908207725</v>
      </c>
      <c r="AC378" s="79">
        <f t="shared" ca="1" si="236"/>
        <v>816082.24746688013</v>
      </c>
      <c r="AD378" s="35"/>
      <c r="AE378" s="55">
        <f t="shared" ca="1" si="257"/>
        <v>3.9263561977341821E-3</v>
      </c>
      <c r="AF378" s="78">
        <f t="shared" ca="1" si="258"/>
        <v>0.60785625884996664</v>
      </c>
      <c r="AG378" s="62">
        <f ca="1">AF378*10000</f>
        <v>6078.5625884996662</v>
      </c>
      <c r="AH378" s="35"/>
      <c r="AR378" s="69">
        <f t="shared" si="248"/>
        <v>32</v>
      </c>
      <c r="AS378" s="70">
        <f t="shared" si="259"/>
        <v>375</v>
      </c>
      <c r="AT378" s="71">
        <f t="shared" ca="1" si="260"/>
        <v>3.5338007262402868E-2</v>
      </c>
      <c r="AU378" s="72">
        <f t="shared" ca="1" si="249"/>
        <v>9.059659612918658E-3</v>
      </c>
      <c r="AV378" s="73">
        <f t="shared" ca="1" si="250"/>
        <v>1.0090596596129187</v>
      </c>
      <c r="AW378" s="74">
        <f ca="1">PRODUCT(AV$4:AV378)</f>
        <v>27.473479435200531</v>
      </c>
      <c r="BO378" s="70">
        <f t="shared" si="261"/>
        <v>375</v>
      </c>
      <c r="BP378" s="171">
        <f t="shared" ca="1" si="262"/>
        <v>0.1143</v>
      </c>
      <c r="BQ378" s="172">
        <f t="shared" ca="1" si="251"/>
        <v>9.059659612918658E-3</v>
      </c>
      <c r="BR378" s="172">
        <f t="shared" ca="1" si="264"/>
        <v>3.6398738731241581E-2</v>
      </c>
    </row>
    <row r="379" spans="5:70">
      <c r="E379">
        <f t="shared" si="252"/>
        <v>376</v>
      </c>
      <c r="F379" s="64">
        <f t="shared" si="253"/>
        <v>71.25000000000027</v>
      </c>
      <c r="G379" s="55">
        <f t="shared" si="237"/>
        <v>3.9263561977341821E-3</v>
      </c>
      <c r="H379" s="78">
        <f t="shared" si="263"/>
        <v>0.60562860369541749</v>
      </c>
      <c r="I379" s="79">
        <f t="shared" ca="1" si="238"/>
        <v>812957.74348134943</v>
      </c>
      <c r="J379" s="79">
        <f t="shared" ca="1" si="239"/>
        <v>7365.1204356274675</v>
      </c>
      <c r="K379" s="80">
        <f t="shared" ca="1" si="240"/>
        <v>-12.11257207390835</v>
      </c>
      <c r="L379" s="80">
        <f t="shared" ca="1" si="241"/>
        <v>-338.73239311722898</v>
      </c>
      <c r="M379" s="80">
        <f t="shared" ca="1" si="242"/>
        <v>0</v>
      </c>
      <c r="N379" s="80">
        <f t="shared" ca="1" si="243"/>
        <v>0</v>
      </c>
      <c r="O379" s="81">
        <f t="shared" ca="1" si="230"/>
        <v>-1094.9986063046219</v>
      </c>
      <c r="P379" s="79">
        <f t="shared" ca="1" si="231"/>
        <v>818877.020345481</v>
      </c>
      <c r="Q379" s="35"/>
      <c r="R379">
        <f t="shared" ca="1" si="244"/>
        <v>376</v>
      </c>
      <c r="S379" s="78">
        <f t="shared" ca="1" si="254"/>
        <v>71.25000000000027</v>
      </c>
      <c r="T379" s="55">
        <f t="shared" ca="1" si="245"/>
        <v>3.9263561977341821E-3</v>
      </c>
      <c r="U379" s="78">
        <f t="shared" ca="1" si="255"/>
        <v>0.6054695986606996</v>
      </c>
      <c r="V379" s="79">
        <f t="shared" ca="1" si="256"/>
        <v>812878.01787667768</v>
      </c>
      <c r="W379" s="79">
        <f t="shared" ca="1" si="232"/>
        <v>7364.3981487867077</v>
      </c>
      <c r="X379" s="80">
        <f t="shared" ca="1" si="233"/>
        <v>-12.109391973213992</v>
      </c>
      <c r="Y379" s="80">
        <f t="shared" ca="1" si="246"/>
        <v>-338.6991741152824</v>
      </c>
      <c r="Z379" s="80">
        <f t="shared" ca="1" si="234"/>
        <v>0</v>
      </c>
      <c r="AA379" s="80">
        <f t="shared" ca="1" si="247"/>
        <v>0</v>
      </c>
      <c r="AB379" s="81">
        <f t="shared" ca="1" si="235"/>
        <v>-1094.9986063046219</v>
      </c>
      <c r="AC379" s="79">
        <f t="shared" ca="1" si="236"/>
        <v>818796.60885307123</v>
      </c>
      <c r="AE379" s="55">
        <f t="shared" ca="1" si="257"/>
        <v>3.9263561977341821E-3</v>
      </c>
      <c r="AF379" s="78">
        <f t="shared" ca="1" si="258"/>
        <v>0.6054695986606996</v>
      </c>
      <c r="AG379" s="62">
        <f ca="1">AF379*10000</f>
        <v>6054.6959866069965</v>
      </c>
      <c r="AH379" s="35"/>
      <c r="AR379" s="69">
        <f t="shared" si="248"/>
        <v>32</v>
      </c>
      <c r="AS379" s="70">
        <f t="shared" si="259"/>
        <v>376</v>
      </c>
      <c r="AT379" s="71">
        <f t="shared" ca="1" si="260"/>
        <v>3.5017856945206649E-2</v>
      </c>
      <c r="AU379" s="72">
        <f t="shared" ca="1" si="249"/>
        <v>9.059659612918658E-3</v>
      </c>
      <c r="AV379" s="73">
        <f t="shared" ca="1" si="250"/>
        <v>1.0090596596129187</v>
      </c>
      <c r="AW379" s="74">
        <f ca="1">PRODUCT(AV$4:AV379)</f>
        <v>27.72237980726597</v>
      </c>
      <c r="BO379" s="70">
        <f t="shared" si="261"/>
        <v>376</v>
      </c>
      <c r="BP379" s="171">
        <f t="shared" ca="1" si="262"/>
        <v>0.1143</v>
      </c>
      <c r="BQ379" s="172">
        <f t="shared" ca="1" si="251"/>
        <v>9.059659612918658E-3</v>
      </c>
      <c r="BR379" s="172">
        <f t="shared" ca="1" si="264"/>
        <v>3.6071939240147954E-2</v>
      </c>
    </row>
    <row r="380" spans="5:70">
      <c r="E380">
        <f t="shared" si="252"/>
        <v>377</v>
      </c>
      <c r="F380" s="64">
        <f t="shared" si="253"/>
        <v>71.333333333333599</v>
      </c>
      <c r="G380" s="55">
        <f t="shared" si="237"/>
        <v>3.9263561977341821E-3</v>
      </c>
      <c r="H380" s="78">
        <f t="shared" si="263"/>
        <v>0.60325069007377286</v>
      </c>
      <c r="I380" s="79">
        <f t="shared" ca="1" si="238"/>
        <v>815661.8174814654</v>
      </c>
      <c r="J380" s="79">
        <f t="shared" ca="1" si="239"/>
        <v>7389.6184256366623</v>
      </c>
      <c r="K380" s="80">
        <f t="shared" ca="1" si="240"/>
        <v>-12.065013801475457</v>
      </c>
      <c r="L380" s="80">
        <f t="shared" ca="1" si="241"/>
        <v>-339.85909061727727</v>
      </c>
      <c r="M380" s="80">
        <f t="shared" ca="1" si="242"/>
        <v>0</v>
      </c>
      <c r="N380" s="80">
        <f t="shared" ca="1" si="243"/>
        <v>0</v>
      </c>
      <c r="O380" s="81">
        <f t="shared" ca="1" si="230"/>
        <v>-1090.6992517402475</v>
      </c>
      <c r="P380" s="79">
        <f t="shared" ca="1" si="231"/>
        <v>821608.81255094311</v>
      </c>
      <c r="Q380" s="35"/>
      <c r="R380">
        <f t="shared" ca="1" si="244"/>
        <v>377</v>
      </c>
      <c r="S380" s="78">
        <f t="shared" ca="1" si="254"/>
        <v>71.333333333333599</v>
      </c>
      <c r="T380" s="55">
        <f t="shared" ca="1" si="245"/>
        <v>3.9263561977341821E-3</v>
      </c>
      <c r="U380" s="78">
        <f t="shared" ca="1" si="255"/>
        <v>0.60309230934945857</v>
      </c>
      <c r="V380" s="79">
        <f t="shared" ca="1" si="256"/>
        <v>815581.72171321721</v>
      </c>
      <c r="W380" s="79">
        <f t="shared" ca="1" si="232"/>
        <v>7388.8927852398983</v>
      </c>
      <c r="X380" s="80">
        <f t="shared" ca="1" si="233"/>
        <v>-12.061846186989172</v>
      </c>
      <c r="Y380" s="80">
        <f t="shared" ca="1" si="246"/>
        <v>-339.82571738050717</v>
      </c>
      <c r="Z380" s="80">
        <f t="shared" ca="1" si="234"/>
        <v>0</v>
      </c>
      <c r="AA380" s="80">
        <f t="shared" ca="1" si="247"/>
        <v>0</v>
      </c>
      <c r="AB380" s="81">
        <f t="shared" ca="1" si="235"/>
        <v>-1090.6992517402475</v>
      </c>
      <c r="AC380" s="79">
        <f t="shared" ca="1" si="236"/>
        <v>821528.02768314932</v>
      </c>
      <c r="AD380" s="35"/>
      <c r="AE380" s="55">
        <f t="shared" ca="1" si="257"/>
        <v>3.9263561977341821E-3</v>
      </c>
      <c r="AF380" s="78">
        <f t="shared" ca="1" si="258"/>
        <v>0.60309230934945857</v>
      </c>
      <c r="AG380" s="62">
        <f ca="1">AF380*10000</f>
        <v>6030.9230934945854</v>
      </c>
      <c r="AH380" s="35"/>
      <c r="AR380" s="69">
        <f t="shared" si="248"/>
        <v>32</v>
      </c>
      <c r="AS380" s="70">
        <f t="shared" si="259"/>
        <v>377</v>
      </c>
      <c r="AT380" s="71">
        <f t="shared" ca="1" si="260"/>
        <v>3.4700607080909197E-2</v>
      </c>
      <c r="AU380" s="72">
        <f t="shared" ca="1" si="249"/>
        <v>9.059659612918658E-3</v>
      </c>
      <c r="AV380" s="73">
        <f t="shared" ca="1" si="250"/>
        <v>1.0090596596129187</v>
      </c>
      <c r="AW380" s="74">
        <f ca="1">PRODUCT(AV$4:AV380)</f>
        <v>27.973535131979848</v>
      </c>
      <c r="BO380" s="70">
        <f t="shared" si="261"/>
        <v>377</v>
      </c>
      <c r="BP380" s="171">
        <f t="shared" ca="1" si="262"/>
        <v>0.1143</v>
      </c>
      <c r="BQ380" s="172">
        <f t="shared" ca="1" si="251"/>
        <v>9.059659612918658E-3</v>
      </c>
      <c r="BR380" s="172">
        <f t="shared" ca="1" si="264"/>
        <v>3.5748073859166431E-2</v>
      </c>
    </row>
    <row r="381" spans="5:70">
      <c r="E381">
        <f t="shared" si="252"/>
        <v>378</v>
      </c>
      <c r="F381" s="64">
        <f t="shared" si="253"/>
        <v>71.416666666666927</v>
      </c>
      <c r="G381" s="55">
        <f t="shared" si="237"/>
        <v>3.9263561977341821E-3</v>
      </c>
      <c r="H381" s="78">
        <f t="shared" si="263"/>
        <v>0.60088211298801431</v>
      </c>
      <c r="I381" s="79">
        <f t="shared" ca="1" si="238"/>
        <v>818382.88369767065</v>
      </c>
      <c r="J381" s="79">
        <f t="shared" ca="1" si="239"/>
        <v>7414.2703593396936</v>
      </c>
      <c r="K381" s="80">
        <f t="shared" ca="1" si="240"/>
        <v>-12.017642259760287</v>
      </c>
      <c r="L381" s="80">
        <f t="shared" ca="1" si="241"/>
        <v>-340.99286820736279</v>
      </c>
      <c r="M381" s="80">
        <f t="shared" ca="1" si="242"/>
        <v>0</v>
      </c>
      <c r="N381" s="80">
        <f t="shared" ca="1" si="243"/>
        <v>0</v>
      </c>
      <c r="O381" s="81">
        <f t="shared" ca="1" si="230"/>
        <v>-1086.4167779733132</v>
      </c>
      <c r="P381" s="79">
        <f t="shared" ca="1" si="231"/>
        <v>824357.7267685699</v>
      </c>
      <c r="Q381" s="35"/>
      <c r="R381">
        <f t="shared" ca="1" si="244"/>
        <v>378</v>
      </c>
      <c r="S381" s="78">
        <f t="shared" ca="1" si="254"/>
        <v>71.416666666666927</v>
      </c>
      <c r="T381" s="55">
        <f t="shared" ca="1" si="245"/>
        <v>3.9263561977341821E-3</v>
      </c>
      <c r="U381" s="78">
        <f t="shared" ca="1" si="255"/>
        <v>0.60072435412283853</v>
      </c>
      <c r="V381" s="79">
        <f t="shared" ca="1" si="256"/>
        <v>818302.41602004331</v>
      </c>
      <c r="W381" s="79">
        <f t="shared" ca="1" si="232"/>
        <v>7413.5413495705479</v>
      </c>
      <c r="X381" s="80">
        <f t="shared" ca="1" si="233"/>
        <v>-12.014487082456771</v>
      </c>
      <c r="Y381" s="80">
        <f t="shared" ca="1" si="246"/>
        <v>-340.95934000835138</v>
      </c>
      <c r="Z381" s="80">
        <f t="shared" ca="1" si="234"/>
        <v>0</v>
      </c>
      <c r="AA381" s="80">
        <f t="shared" ca="1" si="247"/>
        <v>0</v>
      </c>
      <c r="AB381" s="81">
        <f t="shared" ca="1" si="235"/>
        <v>-1086.4167779733132</v>
      </c>
      <c r="AC381" s="79">
        <f t="shared" ca="1" si="236"/>
        <v>824276.5667645497</v>
      </c>
      <c r="AD381" s="35"/>
      <c r="AE381" s="55">
        <f t="shared" ca="1" si="257"/>
        <v>3.9263561977341821E-3</v>
      </c>
      <c r="AF381" s="78">
        <f t="shared" ca="1" si="258"/>
        <v>0.60072435412283853</v>
      </c>
      <c r="AG381" s="62">
        <f ca="1">AF381*10000</f>
        <v>6007.2435412283858</v>
      </c>
      <c r="AH381" s="35"/>
      <c r="AR381" s="69">
        <f t="shared" si="248"/>
        <v>32</v>
      </c>
      <c r="AS381" s="70">
        <f t="shared" si="259"/>
        <v>378</v>
      </c>
      <c r="AT381" s="71">
        <f t="shared" ca="1" si="260"/>
        <v>3.4386231392394523E-2</v>
      </c>
      <c r="AU381" s="72">
        <f t="shared" ca="1" si="249"/>
        <v>9.059659612918658E-3</v>
      </c>
      <c r="AV381" s="73">
        <f t="shared" ca="1" si="250"/>
        <v>1.0090596596129187</v>
      </c>
      <c r="AW381" s="74">
        <f ca="1">PRODUCT(AV$4:AV381)</f>
        <v>28.226965838445608</v>
      </c>
      <c r="BO381" s="70">
        <f t="shared" si="261"/>
        <v>378</v>
      </c>
      <c r="BP381" s="171">
        <f t="shared" ca="1" si="262"/>
        <v>0.1143</v>
      </c>
      <c r="BQ381" s="172">
        <f t="shared" ca="1" si="251"/>
        <v>9.059659612918658E-3</v>
      </c>
      <c r="BR381" s="172">
        <f t="shared" ca="1" si="264"/>
        <v>3.5427116244920155E-2</v>
      </c>
    </row>
    <row r="382" spans="5:70">
      <c r="E382">
        <f t="shared" si="252"/>
        <v>379</v>
      </c>
      <c r="F382" s="64">
        <f t="shared" si="253"/>
        <v>71.500000000000256</v>
      </c>
      <c r="G382" s="55">
        <f t="shared" si="237"/>
        <v>4.2908271543715681E-3</v>
      </c>
      <c r="H382" s="78">
        <f t="shared" si="263"/>
        <v>0.59830383170102919</v>
      </c>
      <c r="I382" s="79">
        <f t="shared" ca="1" si="238"/>
        <v>820820.55024963536</v>
      </c>
      <c r="J382" s="79">
        <f t="shared" ca="1" si="239"/>
        <v>7436.3547885502912</v>
      </c>
      <c r="K382" s="80">
        <f t="shared" ca="1" si="240"/>
        <v>-11.966076634020585</v>
      </c>
      <c r="L382" s="80">
        <f t="shared" ca="1" si="241"/>
        <v>-342.00856260401474</v>
      </c>
      <c r="M382" s="80">
        <f t="shared" ca="1" si="242"/>
        <v>0</v>
      </c>
      <c r="N382" s="80">
        <f t="shared" ca="1" si="243"/>
        <v>0</v>
      </c>
      <c r="O382" s="81">
        <f t="shared" ca="1" si="230"/>
        <v>-1081.7551513614205</v>
      </c>
      <c r="P382" s="79">
        <f t="shared" ca="1" si="231"/>
        <v>826821.17524758622</v>
      </c>
      <c r="Q382" s="35"/>
      <c r="R382">
        <f t="shared" ca="1" si="244"/>
        <v>379</v>
      </c>
      <c r="S382" s="78">
        <f t="shared" ca="1" si="254"/>
        <v>71.500000000000256</v>
      </c>
      <c r="T382" s="55">
        <f t="shared" ca="1" si="245"/>
        <v>4.2908271543715681E-3</v>
      </c>
      <c r="U382" s="78">
        <f t="shared" ca="1" si="255"/>
        <v>0.59814674975187598</v>
      </c>
      <c r="V382" s="79">
        <f t="shared" ca="1" si="256"/>
        <v>820739.73848916416</v>
      </c>
      <c r="W382" s="79">
        <f t="shared" ca="1" si="232"/>
        <v>7435.6226615077012</v>
      </c>
      <c r="X382" s="80">
        <f t="shared" ca="1" si="233"/>
        <v>-11.96293499503752</v>
      </c>
      <c r="Y382" s="80">
        <f t="shared" ca="1" si="246"/>
        <v>-341.97489103715174</v>
      </c>
      <c r="Z382" s="80">
        <f t="shared" ca="1" si="234"/>
        <v>0</v>
      </c>
      <c r="AA382" s="80">
        <f t="shared" ca="1" si="247"/>
        <v>0</v>
      </c>
      <c r="AB382" s="81">
        <f t="shared" ca="1" si="235"/>
        <v>-1081.7551513614205</v>
      </c>
      <c r="AC382" s="79">
        <f t="shared" ca="1" si="236"/>
        <v>826739.66817327822</v>
      </c>
      <c r="AD382" s="35"/>
      <c r="AE382" s="55">
        <f t="shared" ca="1" si="257"/>
        <v>4.2908271543715681E-3</v>
      </c>
      <c r="AF382" s="78">
        <f t="shared" ca="1" si="258"/>
        <v>0.59814674975187598</v>
      </c>
      <c r="AG382" s="35"/>
      <c r="AH382" s="35"/>
      <c r="AR382" s="69">
        <f t="shared" si="248"/>
        <v>32</v>
      </c>
      <c r="AS382" s="70">
        <f t="shared" si="259"/>
        <v>379</v>
      </c>
      <c r="AT382" s="71">
        <f t="shared" ca="1" si="260"/>
        <v>3.4074703840608372E-2</v>
      </c>
      <c r="AU382" s="72">
        <f t="shared" ca="1" si="249"/>
        <v>9.059659612918658E-3</v>
      </c>
      <c r="AV382" s="73">
        <f t="shared" ca="1" si="250"/>
        <v>1.0090596596129187</v>
      </c>
      <c r="AW382" s="74">
        <f ca="1">PRODUCT(AV$4:AV382)</f>
        <v>28.48269254084741</v>
      </c>
      <c r="BO382" s="70">
        <f t="shared" si="261"/>
        <v>379</v>
      </c>
      <c r="BP382" s="171">
        <f t="shared" ca="1" si="262"/>
        <v>0.1143</v>
      </c>
      <c r="BQ382" s="172">
        <f t="shared" ca="1" si="251"/>
        <v>9.059659612918658E-3</v>
      </c>
      <c r="BR382" s="172">
        <f t="shared" ca="1" si="264"/>
        <v>3.5109040290551514E-2</v>
      </c>
    </row>
    <row r="383" spans="5:70">
      <c r="E383">
        <f t="shared" si="252"/>
        <v>380</v>
      </c>
      <c r="F383" s="64">
        <f t="shared" si="253"/>
        <v>71.583333333333584</v>
      </c>
      <c r="G383" s="55">
        <f t="shared" si="237"/>
        <v>4.2908271543715681E-3</v>
      </c>
      <c r="H383" s="78">
        <f t="shared" si="263"/>
        <v>0.59573661337340189</v>
      </c>
      <c r="I383" s="79">
        <f t="shared" ca="1" si="238"/>
        <v>823273.42849702446</v>
      </c>
      <c r="J383" s="79">
        <f t="shared" ca="1" si="239"/>
        <v>7458.577030543569</v>
      </c>
      <c r="K383" s="80">
        <f t="shared" ca="1" si="240"/>
        <v>-11.914732267468038</v>
      </c>
      <c r="L383" s="80">
        <f t="shared" ca="1" si="241"/>
        <v>-343.03059520709354</v>
      </c>
      <c r="M383" s="80">
        <f t="shared" ca="1" si="242"/>
        <v>0</v>
      </c>
      <c r="N383" s="80">
        <f t="shared" ca="1" si="243"/>
        <v>0</v>
      </c>
      <c r="O383" s="81">
        <f t="shared" ca="1" si="230"/>
        <v>-1077.1135269835777</v>
      </c>
      <c r="P383" s="79">
        <f t="shared" ca="1" si="231"/>
        <v>829299.94667310989</v>
      </c>
      <c r="Q383" s="35"/>
      <c r="R383">
        <f t="shared" ca="1" si="244"/>
        <v>380</v>
      </c>
      <c r="S383" s="78">
        <f t="shared" ca="1" si="254"/>
        <v>71.583333333333584</v>
      </c>
      <c r="T383" s="55">
        <f t="shared" ca="1" si="245"/>
        <v>4.2908271543715681E-3</v>
      </c>
      <c r="U383" s="78">
        <f t="shared" ca="1" si="255"/>
        <v>0.59558020543574153</v>
      </c>
      <c r="V383" s="79">
        <f t="shared" ca="1" si="256"/>
        <v>823192.27115548414</v>
      </c>
      <c r="W383" s="79">
        <f t="shared" ca="1" si="232"/>
        <v>7457.8417726541247</v>
      </c>
      <c r="X383" s="80">
        <f t="shared" ca="1" si="233"/>
        <v>-11.91160410871483</v>
      </c>
      <c r="Y383" s="80">
        <f t="shared" ca="1" si="246"/>
        <v>-342.99677964811843</v>
      </c>
      <c r="Z383" s="80">
        <f t="shared" ca="1" si="234"/>
        <v>0</v>
      </c>
      <c r="AA383" s="80">
        <f t="shared" ca="1" si="247"/>
        <v>0</v>
      </c>
      <c r="AB383" s="81">
        <f t="shared" ca="1" si="235"/>
        <v>-1077.1135269835777</v>
      </c>
      <c r="AC383" s="79">
        <f t="shared" ca="1" si="236"/>
        <v>829218.09101739782</v>
      </c>
      <c r="AD383" s="35"/>
      <c r="AE383" s="55">
        <f t="shared" ca="1" si="257"/>
        <v>4.2908271543715681E-3</v>
      </c>
      <c r="AF383" s="78">
        <f t="shared" ca="1" si="258"/>
        <v>0.59558020543574153</v>
      </c>
      <c r="AG383" s="35"/>
      <c r="AH383" s="35"/>
      <c r="AR383" s="69">
        <f t="shared" si="248"/>
        <v>32</v>
      </c>
      <c r="AS383" s="70">
        <f t="shared" si="259"/>
        <v>380</v>
      </c>
      <c r="AT383" s="71">
        <f t="shared" ca="1" si="260"/>
        <v>3.3765998622401448E-2</v>
      </c>
      <c r="AU383" s="72">
        <f t="shared" ca="1" si="249"/>
        <v>9.059659612918658E-3</v>
      </c>
      <c r="AV383" s="73">
        <f t="shared" ca="1" si="250"/>
        <v>1.0090596596129187</v>
      </c>
      <c r="AW383" s="74">
        <f ca="1">PRODUCT(AV$4:AV383)</f>
        <v>28.740736040126905</v>
      </c>
      <c r="BO383" s="70">
        <f t="shared" si="261"/>
        <v>380</v>
      </c>
      <c r="BP383" s="171">
        <f t="shared" ca="1" si="262"/>
        <v>0.1143</v>
      </c>
      <c r="BQ383" s="172">
        <f t="shared" ca="1" si="251"/>
        <v>9.059659612918658E-3</v>
      </c>
      <c r="BR383" s="172">
        <f t="shared" ca="1" si="264"/>
        <v>3.4793820123598593E-2</v>
      </c>
    </row>
    <row r="384" spans="5:70">
      <c r="E384">
        <f t="shared" si="252"/>
        <v>381</v>
      </c>
      <c r="F384" s="64">
        <f t="shared" si="253"/>
        <v>71.666666666666913</v>
      </c>
      <c r="G384" s="55">
        <f t="shared" si="237"/>
        <v>4.2908271543715681E-3</v>
      </c>
      <c r="H384" s="78">
        <f t="shared" si="263"/>
        <v>0.59318041053588599</v>
      </c>
      <c r="I384" s="79">
        <f t="shared" ca="1" si="238"/>
        <v>825741.56394280598</v>
      </c>
      <c r="J384" s="79">
        <f t="shared" ca="1" si="239"/>
        <v>7480.9374975609289</v>
      </c>
      <c r="K384" s="80">
        <f t="shared" ca="1" si="240"/>
        <v>-11.86360821071772</v>
      </c>
      <c r="L384" s="80">
        <f t="shared" ca="1" si="241"/>
        <v>-344.0589849761692</v>
      </c>
      <c r="M384" s="80">
        <f t="shared" ca="1" si="242"/>
        <v>0</v>
      </c>
      <c r="N384" s="80">
        <f t="shared" ca="1" si="243"/>
        <v>0</v>
      </c>
      <c r="O384" s="81">
        <f t="shared" ca="1" si="230"/>
        <v>-1072.4918190136557</v>
      </c>
      <c r="P384" s="79">
        <f t="shared" ca="1" si="231"/>
        <v>831794.08702816651</v>
      </c>
      <c r="Q384" s="35"/>
      <c r="R384">
        <f t="shared" ca="1" si="244"/>
        <v>381</v>
      </c>
      <c r="S384" s="78">
        <f t="shared" ca="1" si="254"/>
        <v>71.666666666666913</v>
      </c>
      <c r="T384" s="55">
        <f t="shared" ca="1" si="245"/>
        <v>4.2908271543715681E-3</v>
      </c>
      <c r="U384" s="78">
        <f t="shared" ca="1" si="255"/>
        <v>0.59302467371765166</v>
      </c>
      <c r="V384" s="79">
        <f t="shared" ca="1" si="256"/>
        <v>825660.05951556424</v>
      </c>
      <c r="W384" s="79">
        <f t="shared" ca="1" si="232"/>
        <v>7480.199095193173</v>
      </c>
      <c r="X384" s="80">
        <f t="shared" ca="1" si="233"/>
        <v>-11.860493474353033</v>
      </c>
      <c r="Y384" s="80">
        <f t="shared" ca="1" si="246"/>
        <v>-344.02502479815178</v>
      </c>
      <c r="Z384" s="80">
        <f t="shared" ca="1" si="234"/>
        <v>0</v>
      </c>
      <c r="AA384" s="80">
        <f t="shared" ca="1" si="247"/>
        <v>0</v>
      </c>
      <c r="AB384" s="81">
        <f t="shared" ca="1" si="235"/>
        <v>-1072.4918190136557</v>
      </c>
      <c r="AC384" s="79">
        <f t="shared" ca="1" si="236"/>
        <v>831711.88127347128</v>
      </c>
      <c r="AD384" s="35"/>
      <c r="AE384" s="55">
        <f t="shared" ca="1" si="257"/>
        <v>4.2908271543715681E-3</v>
      </c>
      <c r="AF384" s="78">
        <f t="shared" ca="1" si="258"/>
        <v>0.59302467371765166</v>
      </c>
      <c r="AG384" s="35"/>
      <c r="AH384" s="35"/>
      <c r="AR384" s="69">
        <f t="shared" si="248"/>
        <v>32</v>
      </c>
      <c r="AS384" s="70">
        <f t="shared" si="259"/>
        <v>381</v>
      </c>
      <c r="AT384" s="71">
        <f t="shared" ca="1" si="260"/>
        <v>3.3460090168392208E-2</v>
      </c>
      <c r="AU384" s="72">
        <f t="shared" ca="1" si="249"/>
        <v>9.059659612918658E-3</v>
      </c>
      <c r="AV384" s="73">
        <f t="shared" ca="1" si="250"/>
        <v>1.0090596596129187</v>
      </c>
      <c r="AW384" s="74">
        <f ca="1">PRODUCT(AV$4:AV384)</f>
        <v>29.0011173256752</v>
      </c>
      <c r="BO384" s="70">
        <f t="shared" si="261"/>
        <v>381</v>
      </c>
      <c r="BP384" s="171">
        <f t="shared" ca="1" si="262"/>
        <v>0.1143</v>
      </c>
      <c r="BQ384" s="172">
        <f t="shared" ca="1" si="251"/>
        <v>9.059659612918658E-3</v>
      </c>
      <c r="BR384" s="172">
        <f t="shared" ca="1" si="264"/>
        <v>3.4481430103890695E-2</v>
      </c>
    </row>
    <row r="385" spans="5:70">
      <c r="E385">
        <f t="shared" si="252"/>
        <v>382</v>
      </c>
      <c r="F385" s="64">
        <f t="shared" si="253"/>
        <v>71.750000000000242</v>
      </c>
      <c r="G385" s="55">
        <f t="shared" si="237"/>
        <v>4.2908271543715681E-3</v>
      </c>
      <c r="H385" s="78">
        <f t="shared" si="263"/>
        <v>0.59063517592291737</v>
      </c>
      <c r="I385" s="79">
        <f t="shared" ca="1" si="238"/>
        <v>828225.00237270037</v>
      </c>
      <c r="J385" s="79">
        <f t="shared" ca="1" si="239"/>
        <v>7503.4366044054132</v>
      </c>
      <c r="K385" s="80">
        <f t="shared" ca="1" si="240"/>
        <v>-11.812703518458347</v>
      </c>
      <c r="L385" s="80">
        <f t="shared" ca="1" si="241"/>
        <v>-345.09375098862517</v>
      </c>
      <c r="M385" s="80">
        <f t="shared" ca="1" si="242"/>
        <v>0</v>
      </c>
      <c r="N385" s="80">
        <f t="shared" ca="1" si="243"/>
        <v>0</v>
      </c>
      <c r="O385" s="81">
        <f t="shared" ca="1" si="230"/>
        <v>-1067.8899419937904</v>
      </c>
      <c r="P385" s="79">
        <f t="shared" ca="1" si="231"/>
        <v>834303.642580605</v>
      </c>
      <c r="Q385" s="35"/>
      <c r="R385">
        <f t="shared" ca="1" si="244"/>
        <v>382</v>
      </c>
      <c r="S385" s="78">
        <f t="shared" ca="1" si="254"/>
        <v>71.750000000000242</v>
      </c>
      <c r="T385" s="55">
        <f t="shared" ca="1" si="245"/>
        <v>4.2908271543715681E-3</v>
      </c>
      <c r="U385" s="78">
        <f t="shared" ca="1" si="255"/>
        <v>0.59048010734445167</v>
      </c>
      <c r="V385" s="79">
        <f t="shared" ca="1" si="256"/>
        <v>828143.14934868959</v>
      </c>
      <c r="W385" s="79">
        <f t="shared" ca="1" si="232"/>
        <v>7502.6950438695876</v>
      </c>
      <c r="X385" s="80">
        <f t="shared" ca="1" si="233"/>
        <v>-11.809602146889034</v>
      </c>
      <c r="Y385" s="80">
        <f t="shared" ca="1" si="246"/>
        <v>-345.05964556195403</v>
      </c>
      <c r="Z385" s="80">
        <f t="shared" ca="1" si="234"/>
        <v>0</v>
      </c>
      <c r="AA385" s="80">
        <f t="shared" ca="1" si="247"/>
        <v>0</v>
      </c>
      <c r="AB385" s="81">
        <f t="shared" ca="1" si="235"/>
        <v>-1067.8899419937904</v>
      </c>
      <c r="AC385" s="79">
        <f t="shared" ca="1" si="236"/>
        <v>834221.08520285657</v>
      </c>
      <c r="AD385" s="35"/>
      <c r="AE385" s="55">
        <f t="shared" ca="1" si="257"/>
        <v>4.2908271543715681E-3</v>
      </c>
      <c r="AF385" s="78">
        <f t="shared" ca="1" si="258"/>
        <v>0.59048010734445167</v>
      </c>
      <c r="AG385" s="35"/>
      <c r="AH385" s="35"/>
      <c r="AR385" s="69">
        <f t="shared" si="248"/>
        <v>32</v>
      </c>
      <c r="AS385" s="70">
        <f t="shared" si="259"/>
        <v>382</v>
      </c>
      <c r="AT385" s="71">
        <f t="shared" ca="1" si="260"/>
        <v>3.3156953140849009E-2</v>
      </c>
      <c r="AU385" s="72">
        <f t="shared" ca="1" si="249"/>
        <v>9.059659612918658E-3</v>
      </c>
      <c r="AV385" s="73">
        <f t="shared" ca="1" si="250"/>
        <v>1.0090596596129187</v>
      </c>
      <c r="AW385" s="74">
        <f ca="1">PRODUCT(AV$4:AV385)</f>
        <v>29.263857577040135</v>
      </c>
      <c r="BO385" s="70">
        <f t="shared" si="261"/>
        <v>382</v>
      </c>
      <c r="BP385" s="171">
        <f t="shared" ca="1" si="262"/>
        <v>0.1143</v>
      </c>
      <c r="BQ385" s="172">
        <f t="shared" ca="1" si="251"/>
        <v>9.059659612918658E-3</v>
      </c>
      <c r="BR385" s="172">
        <f t="shared" ca="1" si="264"/>
        <v>3.4171844821462766E-2</v>
      </c>
    </row>
    <row r="386" spans="5:70">
      <c r="E386">
        <f t="shared" si="252"/>
        <v>383</v>
      </c>
      <c r="F386" s="64">
        <f t="shared" si="253"/>
        <v>71.83333333333357</v>
      </c>
      <c r="G386" s="55">
        <f t="shared" si="237"/>
        <v>4.2908271543715681E-3</v>
      </c>
      <c r="H386" s="78">
        <f t="shared" si="263"/>
        <v>0.58810086247174032</v>
      </c>
      <c r="I386" s="79">
        <f t="shared" ca="1" si="238"/>
        <v>830723.78985602898</v>
      </c>
      <c r="J386" s="79">
        <f t="shared" ca="1" si="239"/>
        <v>7526.0747684493917</v>
      </c>
      <c r="K386" s="80">
        <f t="shared" ca="1" si="240"/>
        <v>-11.762017249434805</v>
      </c>
      <c r="L386" s="80">
        <f t="shared" ca="1" si="241"/>
        <v>-346.1349124400121</v>
      </c>
      <c r="M386" s="80">
        <f t="shared" ca="1" si="242"/>
        <v>0</v>
      </c>
      <c r="N386" s="80">
        <f t="shared" ca="1" si="243"/>
        <v>0</v>
      </c>
      <c r="O386" s="81">
        <f t="shared" ca="1" si="230"/>
        <v>-1063.3078108328034</v>
      </c>
      <c r="P386" s="79">
        <f t="shared" ca="1" si="231"/>
        <v>836828.65988395619</v>
      </c>
      <c r="Q386" s="35"/>
      <c r="R386">
        <f t="shared" ca="1" si="244"/>
        <v>383</v>
      </c>
      <c r="S386" s="78">
        <f t="shared" ca="1" si="254"/>
        <v>71.83333333333357</v>
      </c>
      <c r="T386" s="55">
        <f t="shared" ca="1" si="245"/>
        <v>4.2908271543715681E-3</v>
      </c>
      <c r="U386" s="78">
        <f t="shared" ca="1" si="255"/>
        <v>0.58794645926574185</v>
      </c>
      <c r="V386" s="79">
        <f t="shared" ca="1" si="256"/>
        <v>830641.58671771886</v>
      </c>
      <c r="W386" s="79">
        <f t="shared" ca="1" si="232"/>
        <v>7525.330035997189</v>
      </c>
      <c r="X386" s="80">
        <f t="shared" ca="1" si="233"/>
        <v>-11.758929185314837</v>
      </c>
      <c r="Y386" s="80">
        <f t="shared" ca="1" si="246"/>
        <v>-346.10066113238287</v>
      </c>
      <c r="Z386" s="80">
        <f t="shared" ca="1" si="234"/>
        <v>0</v>
      </c>
      <c r="AA386" s="80">
        <f t="shared" ca="1" si="247"/>
        <v>0</v>
      </c>
      <c r="AB386" s="81">
        <f t="shared" ca="1" si="235"/>
        <v>-1063.3078108328034</v>
      </c>
      <c r="AC386" s="79">
        <f t="shared" ca="1" si="236"/>
        <v>836745.74935256562</v>
      </c>
      <c r="AD386" s="35"/>
      <c r="AE386" s="55">
        <f t="shared" ca="1" si="257"/>
        <v>4.2908271543715681E-3</v>
      </c>
      <c r="AF386" s="78">
        <f t="shared" ca="1" si="258"/>
        <v>0.58794645926574185</v>
      </c>
      <c r="AG386" s="35"/>
      <c r="AH386" s="35"/>
      <c r="AR386" s="69">
        <f t="shared" si="248"/>
        <v>32</v>
      </c>
      <c r="AS386" s="70">
        <f t="shared" si="259"/>
        <v>383</v>
      </c>
      <c r="AT386" s="71">
        <f t="shared" ca="1" si="260"/>
        <v>3.2856562431591421E-2</v>
      </c>
      <c r="AU386" s="72">
        <f t="shared" ca="1" si="249"/>
        <v>9.059659612918658E-3</v>
      </c>
      <c r="AV386" s="73">
        <f t="shared" ca="1" si="250"/>
        <v>1.0090596596129187</v>
      </c>
      <c r="AW386" s="74">
        <f ca="1">PRODUCT(AV$4:AV386)</f>
        <v>29.52897816564905</v>
      </c>
      <c r="BO386" s="70">
        <f t="shared" si="261"/>
        <v>383</v>
      </c>
      <c r="BP386" s="171">
        <f t="shared" ca="1" si="262"/>
        <v>0.1143</v>
      </c>
      <c r="BQ386" s="172">
        <f t="shared" ca="1" si="251"/>
        <v>9.059659612918658E-3</v>
      </c>
      <c r="BR386" s="172">
        <f t="shared" ca="1" si="264"/>
        <v>3.3865039094488514E-2</v>
      </c>
    </row>
    <row r="387" spans="5:70">
      <c r="E387">
        <f t="shared" si="252"/>
        <v>384</v>
      </c>
      <c r="F387" s="64">
        <f t="shared" si="253"/>
        <v>71.916666666666899</v>
      </c>
      <c r="G387" s="55">
        <f t="shared" si="237"/>
        <v>4.2908271543715681E-3</v>
      </c>
      <c r="H387" s="78">
        <f t="shared" si="263"/>
        <v>0.58557742332153728</v>
      </c>
      <c r="I387" s="79">
        <f t="shared" ca="1" si="238"/>
        <v>833237.97274656978</v>
      </c>
      <c r="J387" s="79">
        <f t="shared" ca="1" si="239"/>
        <v>7548.8524096423153</v>
      </c>
      <c r="K387" s="80">
        <f t="shared" ca="1" si="240"/>
        <v>-11.711548466430745</v>
      </c>
      <c r="L387" s="80">
        <f t="shared" ca="1" si="241"/>
        <v>-347.18248864440409</v>
      </c>
      <c r="M387" s="80">
        <f t="shared" ca="1" si="242"/>
        <v>0</v>
      </c>
      <c r="N387" s="80">
        <f t="shared" ca="1" si="243"/>
        <v>0</v>
      </c>
      <c r="O387" s="81">
        <f t="shared" ca="1" si="230"/>
        <v>-1058.7453408046265</v>
      </c>
      <c r="P387" s="79">
        <f t="shared" ca="1" si="231"/>
        <v>839369.18577829667</v>
      </c>
      <c r="Q387" s="35"/>
      <c r="R387">
        <f t="shared" ca="1" si="244"/>
        <v>384</v>
      </c>
      <c r="S387" s="78">
        <f t="shared" ca="1" si="254"/>
        <v>71.916666666666899</v>
      </c>
      <c r="T387" s="55">
        <f t="shared" ca="1" si="245"/>
        <v>4.2908271543715681E-3</v>
      </c>
      <c r="U387" s="78">
        <f t="shared" ca="1" si="255"/>
        <v>0.58542368263300781</v>
      </c>
      <c r="V387" s="79">
        <f t="shared" ca="1" si="256"/>
        <v>833155.4179699386</v>
      </c>
      <c r="W387" s="79">
        <f t="shared" ca="1" si="232"/>
        <v>7548.1044914666163</v>
      </c>
      <c r="X387" s="80">
        <f t="shared" ca="1" si="233"/>
        <v>-11.708473652660157</v>
      </c>
      <c r="Y387" s="80">
        <f t="shared" ca="1" si="246"/>
        <v>-347.14809082080779</v>
      </c>
      <c r="Z387" s="80">
        <f t="shared" ca="1" si="234"/>
        <v>0</v>
      </c>
      <c r="AA387" s="80">
        <f t="shared" ca="1" si="247"/>
        <v>0</v>
      </c>
      <c r="AB387" s="81">
        <f t="shared" ca="1" si="235"/>
        <v>-1058.7453408046265</v>
      </c>
      <c r="AC387" s="79">
        <f t="shared" ca="1" si="236"/>
        <v>839285.92055612721</v>
      </c>
      <c r="AD387" s="35"/>
      <c r="AE387" s="55">
        <f t="shared" ca="1" si="257"/>
        <v>4.2908271543715681E-3</v>
      </c>
      <c r="AF387" s="78">
        <f t="shared" ca="1" si="258"/>
        <v>0.58542368263300781</v>
      </c>
      <c r="AG387" s="35"/>
      <c r="AH387" s="35"/>
      <c r="AR387" s="69">
        <f t="shared" si="248"/>
        <v>32</v>
      </c>
      <c r="AS387" s="70">
        <f t="shared" si="259"/>
        <v>384</v>
      </c>
      <c r="AT387" s="71">
        <f t="shared" ca="1" si="260"/>
        <v>3.255889315991059E-2</v>
      </c>
      <c r="AU387" s="72">
        <f t="shared" ca="1" si="249"/>
        <v>9.059659612918658E-3</v>
      </c>
      <c r="AV387" s="73">
        <f t="shared" ca="1" si="250"/>
        <v>1.0090596596129187</v>
      </c>
      <c r="AW387" s="74">
        <f ca="1">PRODUCT(AV$4:AV387)</f>
        <v>29.796500656547138</v>
      </c>
      <c r="BO387" s="70">
        <f t="shared" si="261"/>
        <v>384</v>
      </c>
      <c r="BP387" s="171">
        <f t="shared" ca="1" si="262"/>
        <v>0.1143</v>
      </c>
      <c r="BQ387" s="172">
        <f t="shared" ca="1" si="251"/>
        <v>9.059659612918658E-3</v>
      </c>
      <c r="BR387" s="172">
        <f t="shared" ca="1" si="264"/>
        <v>3.3560987967232135E-2</v>
      </c>
    </row>
    <row r="388" spans="5:70">
      <c r="E388">
        <f t="shared" si="252"/>
        <v>385</v>
      </c>
      <c r="F388" s="64">
        <f t="shared" si="253"/>
        <v>72.000000000000227</v>
      </c>
      <c r="G388" s="55">
        <f t="shared" si="237"/>
        <v>4.2908271543715681E-3</v>
      </c>
      <c r="H388" s="78">
        <f t="shared" si="263"/>
        <v>0.58306481181256231</v>
      </c>
      <c r="I388" s="79">
        <f t="shared" ca="1" si="238"/>
        <v>835767.59768341645</v>
      </c>
      <c r="J388" s="79">
        <f t="shared" ca="1" si="239"/>
        <v>7571.7699505184974</v>
      </c>
      <c r="K388" s="80">
        <f t="shared" ca="1" si="240"/>
        <v>-11.661296236251246</v>
      </c>
      <c r="L388" s="80">
        <f t="shared" ca="1" si="241"/>
        <v>-348.23649903475689</v>
      </c>
      <c r="M388" s="80">
        <f t="shared" ca="1" si="242"/>
        <v>-6268.2569826256231</v>
      </c>
      <c r="N388" s="80">
        <f t="shared" ca="1" si="243"/>
        <v>0</v>
      </c>
      <c r="O388" s="81">
        <f t="shared" ref="O388:O451" ca="1" si="265">-MIN(IF(MOD(R388,IF($C$5="Annual",12,1))=0,1,0)*$C$33*U388/IF($C$5="Monthly",12,1),I388)</f>
        <v>-1054.2024475467376</v>
      </c>
      <c r="P388" s="79">
        <f t="shared" ref="P388:P451" ca="1" si="266">SUM(I388:O388)</f>
        <v>835657.01040849159</v>
      </c>
      <c r="Q388" s="35"/>
      <c r="R388">
        <f t="shared" ca="1" si="244"/>
        <v>385</v>
      </c>
      <c r="S388" s="78">
        <f t="shared" ca="1" si="254"/>
        <v>72.000000000000227</v>
      </c>
      <c r="T388" s="55">
        <f t="shared" ca="1" si="245"/>
        <v>4.2908271543715681E-3</v>
      </c>
      <c r="U388" s="78">
        <f t="shared" ca="1" si="255"/>
        <v>0.58291173079875391</v>
      </c>
      <c r="V388" s="79">
        <f t="shared" ca="1" si="256"/>
        <v>835684.68973792321</v>
      </c>
      <c r="W388" s="79">
        <f t="shared" ref="W388:W451" ca="1" si="267">(V388)*$AU388</f>
        <v>7571.0188327531223</v>
      </c>
      <c r="X388" s="80">
        <f t="shared" ref="X388:X451" ca="1" si="268">IF(V388=0,0,-$C$19)*U388</f>
        <v>-11.658234615975079</v>
      </c>
      <c r="Y388" s="80">
        <f t="shared" ca="1" si="246"/>
        <v>-348.20195405746801</v>
      </c>
      <c r="Z388" s="80">
        <f t="shared" ref="Z388:Z451" ca="1" si="269">-IF(MOD(R388-1,12)=0,1,0)*V388*($C$17)</f>
        <v>-6267.635173034424</v>
      </c>
      <c r="AA388" s="80">
        <f t="shared" ca="1" si="247"/>
        <v>0</v>
      </c>
      <c r="AB388" s="81">
        <f t="shared" ref="AB388:AB451" ca="1" si="270">-MIN(IF(MOD(R388,IF($C$5="Annual",12,1))=0,1,0)*$C$33*U388/IF($C$5="Monthly",12,1),V388)</f>
        <v>-1054.2024475467376</v>
      </c>
      <c r="AC388" s="79">
        <f t="shared" ref="AC388:AC451" ca="1" si="271">SUM(V388:AB388)</f>
        <v>835574.01076142187</v>
      </c>
      <c r="AD388" s="35"/>
      <c r="AE388" s="55">
        <f t="shared" ca="1" si="257"/>
        <v>4.2908271543715681E-3</v>
      </c>
      <c r="AF388" s="78">
        <f t="shared" ca="1" si="258"/>
        <v>0.58291173079875391</v>
      </c>
      <c r="AG388" s="35"/>
      <c r="AH388" s="35"/>
      <c r="AR388" s="69">
        <f t="shared" si="248"/>
        <v>33</v>
      </c>
      <c r="AS388" s="70">
        <f t="shared" si="259"/>
        <v>385</v>
      </c>
      <c r="AT388" s="71">
        <f t="shared" ca="1" si="260"/>
        <v>3.2263920670508414E-2</v>
      </c>
      <c r="AU388" s="72">
        <f t="shared" ca="1" si="249"/>
        <v>9.059659612918658E-3</v>
      </c>
      <c r="AV388" s="73">
        <f t="shared" ca="1" si="250"/>
        <v>1.0090596596129187</v>
      </c>
      <c r="AW388" s="74">
        <f ca="1">PRODUCT(AV$4:AV388)</f>
        <v>30.066446810151565</v>
      </c>
      <c r="BO388" s="70">
        <f t="shared" si="261"/>
        <v>385</v>
      </c>
      <c r="BP388" s="171">
        <f t="shared" ca="1" si="262"/>
        <v>0.1143</v>
      </c>
      <c r="BQ388" s="172">
        <f t="shared" ca="1" si="251"/>
        <v>9.059659612918658E-3</v>
      </c>
      <c r="BR388" s="172">
        <f t="shared" ca="1" si="264"/>
        <v>3.3259666708018366E-2</v>
      </c>
    </row>
    <row r="389" spans="5:70">
      <c r="E389">
        <f t="shared" si="252"/>
        <v>386</v>
      </c>
      <c r="F389" s="64">
        <f t="shared" si="253"/>
        <v>72.083333333333556</v>
      </c>
      <c r="G389" s="55">
        <f t="shared" ref="G389:G452" si="272">(1-(1-IF(F389&gt;$AJ$90,0,VLOOKUP(ROUND(F389,0),$AJ$4:$AK$90,2,FALSE)))^(1/12))</f>
        <v>4.2908271543715681E-3</v>
      </c>
      <c r="H389" s="78">
        <f t="shared" si="263"/>
        <v>0.58056298148527841</v>
      </c>
      <c r="I389" s="79">
        <f t="shared" ref="I389:I452" ca="1" si="273">MAX(P388,0)*(1-G389)</f>
        <v>832071.35061648989</v>
      </c>
      <c r="J389" s="79">
        <f t="shared" ref="J389:J452" ca="1" si="274">(I389)*$AU389</f>
        <v>7538.2832102468938</v>
      </c>
      <c r="K389" s="80">
        <f t="shared" ref="K389:K452" ca="1" si="275">IF(I389=0,0,-$C$19)*H389</f>
        <v>-11.611259629705568</v>
      </c>
      <c r="L389" s="80">
        <f t="shared" ref="L389:L452" ca="1" si="276">IF(OR(I388+O388=0,K388=0),0,-I389*($C$16/12))</f>
        <v>-346.69639609020413</v>
      </c>
      <c r="M389" s="80">
        <f t="shared" ref="M389:M452" ca="1" si="277">IF(OR(I388+O388=0,K388=0),0,-IF(MOD(E389-1,12)=0,1,0)*I389*($C$17))</f>
        <v>0</v>
      </c>
      <c r="N389" s="80">
        <f t="shared" ref="N389:N452" ca="1" si="278">IF(OR(I388+O388=0,K388=0),0,-I389*($C$18*(1+$C$20))/12)</f>
        <v>0</v>
      </c>
      <c r="O389" s="81">
        <f t="shared" ca="1" si="265"/>
        <v>-1049.6790470585991</v>
      </c>
      <c r="P389" s="79">
        <f t="shared" ca="1" si="266"/>
        <v>838201.64712395833</v>
      </c>
      <c r="Q389" s="35"/>
      <c r="R389">
        <f t="shared" ref="R389:R452" ca="1" si="279">R388+1</f>
        <v>386</v>
      </c>
      <c r="S389" s="78">
        <f t="shared" ca="1" si="254"/>
        <v>72.083333333333556</v>
      </c>
      <c r="T389" s="55">
        <f t="shared" ref="T389:T452" ca="1" si="280">(1-(1-IF(S389&gt;$AJ$90,0,VLOOKUP(ROUND(S389,0),$AJ$4:$AK$90,2,FALSE)))^(1/12))
*IF(S390-S$4&lt;SUBSTITUTE($C$6, "years", "", 1)/1,0,1)</f>
        <v>4.2908271543715681E-3</v>
      </c>
      <c r="U389" s="78">
        <f t="shared" ca="1" si="255"/>
        <v>0.58041055731564084</v>
      </c>
      <c r="V389" s="79">
        <f t="shared" ca="1" si="256"/>
        <v>831988.70710655965</v>
      </c>
      <c r="W389" s="79">
        <f t="shared" ca="1" si="267"/>
        <v>7537.5344881777091</v>
      </c>
      <c r="X389" s="80">
        <f t="shared" ca="1" si="268"/>
        <v>-11.608211146312817</v>
      </c>
      <c r="Y389" s="80">
        <f t="shared" ref="Y389:Y452" ca="1" si="281">IF(OR(V388+AB388=0,X388=0),0,-V389*($C$16/12))</f>
        <v>-346.66196129439987</v>
      </c>
      <c r="Z389" s="80">
        <f t="shared" ca="1" si="269"/>
        <v>0</v>
      </c>
      <c r="AA389" s="80">
        <f t="shared" ref="AA389:AA452" ca="1" si="282">IF(OR(V388+AB388=0,X388=0),0,-V389*($C$18*(1+$C$20))/12)</f>
        <v>0</v>
      </c>
      <c r="AB389" s="81">
        <f t="shared" ca="1" si="270"/>
        <v>-1049.6790470585991</v>
      </c>
      <c r="AC389" s="79">
        <f t="shared" ca="1" si="271"/>
        <v>838118.29237523815</v>
      </c>
      <c r="AD389" s="35"/>
      <c r="AE389" s="55">
        <f t="shared" ca="1" si="257"/>
        <v>4.2908271543715681E-3</v>
      </c>
      <c r="AF389" s="78">
        <f t="shared" ca="1" si="258"/>
        <v>0.58041055731564084</v>
      </c>
      <c r="AG389" s="35"/>
      <c r="AH389" s="35"/>
      <c r="AR389" s="69">
        <f t="shared" ref="AR389:AR452" si="283">ROUNDDOWN((AS389-1)/12,0)+1</f>
        <v>33</v>
      </c>
      <c r="AS389" s="70">
        <f t="shared" si="259"/>
        <v>386</v>
      </c>
      <c r="AT389" s="71">
        <f t="shared" ca="1" si="260"/>
        <v>3.19716205314554E-2</v>
      </c>
      <c r="AU389" s="72">
        <f t="shared" ref="AU389:AU452" ca="1" si="284">IF($AU$2="Yes",BQ389,((1+$AH$21)^(1/12))-1)</f>
        <v>9.059659612918658E-3</v>
      </c>
      <c r="AV389" s="73">
        <f t="shared" ref="AV389:AV452" ca="1" si="285">(1+AU389)</f>
        <v>1.0090596596129187</v>
      </c>
      <c r="AW389" s="74">
        <f ca="1">PRODUCT(AV$4:AV389)</f>
        <v>30.338838584021463</v>
      </c>
      <c r="BO389" s="70">
        <f t="shared" si="261"/>
        <v>386</v>
      </c>
      <c r="BP389" s="171">
        <f t="shared" ca="1" si="262"/>
        <v>0.1143</v>
      </c>
      <c r="BQ389" s="172">
        <f t="shared" ref="BQ389:BQ452" ca="1" si="286">(1+BP389)^(1/12)-1</f>
        <v>9.059659612918658E-3</v>
      </c>
      <c r="BR389" s="172">
        <f t="shared" ca="1" si="264"/>
        <v>3.2961050807220831E-2</v>
      </c>
    </row>
    <row r="390" spans="5:70">
      <c r="E390">
        <f t="shared" ref="E390:E453" si="287">E389+1</f>
        <v>387</v>
      </c>
      <c r="F390" s="64">
        <f t="shared" ref="F390:F453" si="288">(E390-E389)/12+F389</f>
        <v>72.166666666666885</v>
      </c>
      <c r="G390" s="55">
        <f t="shared" si="272"/>
        <v>4.2908271543715681E-3</v>
      </c>
      <c r="H390" s="78">
        <f t="shared" si="263"/>
        <v>0.57807188607949844</v>
      </c>
      <c r="I390" s="79">
        <f t="shared" ca="1" si="273"/>
        <v>834605.06873563991</v>
      </c>
      <c r="J390" s="79">
        <f t="shared" ca="1" si="274"/>
        <v>7561.237833961477</v>
      </c>
      <c r="K390" s="80">
        <f t="shared" ca="1" si="275"/>
        <v>-11.561437721589968</v>
      </c>
      <c r="L390" s="80">
        <f t="shared" ca="1" si="276"/>
        <v>-347.75211197318333</v>
      </c>
      <c r="M390" s="80">
        <f t="shared" ca="1" si="277"/>
        <v>0</v>
      </c>
      <c r="N390" s="80">
        <f t="shared" ca="1" si="278"/>
        <v>0</v>
      </c>
      <c r="O390" s="81">
        <f t="shared" ca="1" si="265"/>
        <v>-1045.1750557001053</v>
      </c>
      <c r="P390" s="79">
        <f t="shared" ca="1" si="266"/>
        <v>840761.81796420645</v>
      </c>
      <c r="Q390" s="35"/>
      <c r="R390">
        <f t="shared" ca="1" si="279"/>
        <v>387</v>
      </c>
      <c r="S390" s="78">
        <f t="shared" ref="S390:S453" ca="1" si="289">(R390-R389)/12+S389</f>
        <v>72.166666666666885</v>
      </c>
      <c r="T390" s="55">
        <f t="shared" ca="1" si="280"/>
        <v>4.2908271543715681E-3</v>
      </c>
      <c r="U390" s="78">
        <f t="shared" ref="U390:U453" ca="1" si="290">IF(S391-S$4&lt;SUBSTITUTE($C$6, "years", "", 1)/1,U389,AF389)*
(1-T390)</f>
        <v>0.57792011593562698</v>
      </c>
      <c r="V390" s="79">
        <f t="shared" ref="V390:V453" ca="1" si="291">MAX(AC389,0)*(1-AE390)</f>
        <v>834522.07164773892</v>
      </c>
      <c r="W390" s="79">
        <f t="shared" ca="1" si="267"/>
        <v>7560.4859085962307</v>
      </c>
      <c r="X390" s="80">
        <f t="shared" ca="1" si="268"/>
        <v>-11.55840231871254</v>
      </c>
      <c r="Y390" s="80">
        <f t="shared" ca="1" si="281"/>
        <v>-347.71752985322456</v>
      </c>
      <c r="Z390" s="80">
        <f t="shared" ca="1" si="269"/>
        <v>0</v>
      </c>
      <c r="AA390" s="80">
        <f t="shared" ca="1" si="282"/>
        <v>0</v>
      </c>
      <c r="AB390" s="81">
        <f t="shared" ca="1" si="270"/>
        <v>-1045.1750557001053</v>
      </c>
      <c r="AC390" s="79">
        <f t="shared" ca="1" si="271"/>
        <v>840678.10656846303</v>
      </c>
      <c r="AD390" s="35"/>
      <c r="AE390" s="55">
        <f t="shared" ref="AE390:AE453" ca="1" si="292">(1-(1-IF(S390&gt;$AJ$90,0,VLOOKUP(ROUND(S390,0),$AJ$4:$AK$90,2,FALSE)))^(1/12))</f>
        <v>4.2908271543715681E-3</v>
      </c>
      <c r="AF390" s="78">
        <f t="shared" ref="AF390:AF453" ca="1" si="293">AF389*(1-AE390)</f>
        <v>0.57792011593562698</v>
      </c>
      <c r="AG390" s="35"/>
      <c r="AH390" s="35"/>
      <c r="AR390" s="69">
        <f t="shared" si="283"/>
        <v>33</v>
      </c>
      <c r="AS390" s="70">
        <f t="shared" ref="AS390:AS453" si="294">AS389+1</f>
        <v>387</v>
      </c>
      <c r="AT390" s="71">
        <f t="shared" ref="AT390:AT453" ca="1" si="295">(1-AU390)*AT389</f>
        <v>3.168196853216701E-2</v>
      </c>
      <c r="AU390" s="72">
        <f t="shared" ca="1" si="284"/>
        <v>9.059659612918658E-3</v>
      </c>
      <c r="AV390" s="73">
        <f t="shared" ca="1" si="285"/>
        <v>1.0090596596129187</v>
      </c>
      <c r="AW390" s="74">
        <f ca="1">PRODUCT(AV$4:AV390)</f>
        <v>30.613698134643979</v>
      </c>
      <c r="BO390" s="70">
        <f t="shared" ref="BO390:BO453" si="296">BO389+1</f>
        <v>387</v>
      </c>
      <c r="BP390" s="171">
        <f t="shared" ref="BP390:BP453" ca="1" si="297">VLOOKUP(BO390,$BT$4:$BX$13,5,TRUE)/100</f>
        <v>0.1143</v>
      </c>
      <c r="BQ390" s="172">
        <f t="shared" ca="1" si="286"/>
        <v>9.059659612918658E-3</v>
      </c>
      <c r="BR390" s="172">
        <f t="shared" ca="1" si="264"/>
        <v>3.2665115975268388E-2</v>
      </c>
    </row>
    <row r="391" spans="5:70">
      <c r="E391">
        <f t="shared" si="287"/>
        <v>388</v>
      </c>
      <c r="F391" s="64">
        <f t="shared" si="288"/>
        <v>72.250000000000213</v>
      </c>
      <c r="G391" s="55">
        <f t="shared" si="272"/>
        <v>4.2908271543715681E-3</v>
      </c>
      <c r="H391" s="78">
        <f t="shared" ref="H391:H454" si="298">H390*(1-G391)</f>
        <v>0.57559147953352974</v>
      </c>
      <c r="I391" s="79">
        <f t="shared" ca="1" si="273"/>
        <v>837154.25432532688</v>
      </c>
      <c r="J391" s="79">
        <f t="shared" ca="1" si="274"/>
        <v>7584.332587694199</v>
      </c>
      <c r="K391" s="80">
        <f t="shared" ca="1" si="275"/>
        <v>-11.511829590670594</v>
      </c>
      <c r="L391" s="80">
        <f t="shared" ca="1" si="276"/>
        <v>-348.81427263555287</v>
      </c>
      <c r="M391" s="80">
        <f t="shared" ca="1" si="277"/>
        <v>0</v>
      </c>
      <c r="N391" s="80">
        <f t="shared" ca="1" si="278"/>
        <v>0</v>
      </c>
      <c r="O391" s="81">
        <f t="shared" ca="1" si="265"/>
        <v>-1040.6903901900355</v>
      </c>
      <c r="P391" s="79">
        <f t="shared" ca="1" si="266"/>
        <v>843337.5704206049</v>
      </c>
      <c r="Q391" s="35"/>
      <c r="R391">
        <f t="shared" ca="1" si="279"/>
        <v>388</v>
      </c>
      <c r="S391" s="78">
        <f t="shared" ca="1" si="289"/>
        <v>72.250000000000213</v>
      </c>
      <c r="T391" s="55">
        <f t="shared" ca="1" si="280"/>
        <v>4.2908271543715681E-3</v>
      </c>
      <c r="U391" s="78">
        <f t="shared" ca="1" si="290"/>
        <v>0.57544036060911286</v>
      </c>
      <c r="V391" s="79">
        <f t="shared" ca="1" si="291"/>
        <v>837070.90212071338</v>
      </c>
      <c r="W391" s="79">
        <f t="shared" ca="1" si="267"/>
        <v>7583.5774450924137</v>
      </c>
      <c r="X391" s="80">
        <f t="shared" ca="1" si="268"/>
        <v>-11.508807212182257</v>
      </c>
      <c r="Y391" s="80">
        <f t="shared" ca="1" si="281"/>
        <v>-348.77954255029726</v>
      </c>
      <c r="Z391" s="80">
        <f t="shared" ca="1" si="269"/>
        <v>0</v>
      </c>
      <c r="AA391" s="80">
        <f t="shared" ca="1" si="282"/>
        <v>0</v>
      </c>
      <c r="AB391" s="81">
        <f t="shared" ca="1" si="270"/>
        <v>-1040.6903901900355</v>
      </c>
      <c r="AC391" s="79">
        <f t="shared" ca="1" si="271"/>
        <v>843253.5008258532</v>
      </c>
      <c r="AD391" s="35"/>
      <c r="AE391" s="55">
        <f t="shared" ca="1" si="292"/>
        <v>4.2908271543715681E-3</v>
      </c>
      <c r="AF391" s="78">
        <f t="shared" ca="1" si="293"/>
        <v>0.57544036060911286</v>
      </c>
      <c r="AG391" s="35"/>
      <c r="AH391" s="35"/>
      <c r="AR391" s="69">
        <f t="shared" si="283"/>
        <v>33</v>
      </c>
      <c r="AS391" s="70">
        <f t="shared" si="294"/>
        <v>388</v>
      </c>
      <c r="AT391" s="71">
        <f t="shared" ca="1" si="295"/>
        <v>3.1394940681398378E-2</v>
      </c>
      <c r="AU391" s="72">
        <f t="shared" ca="1" si="284"/>
        <v>9.059659612918658E-3</v>
      </c>
      <c r="AV391" s="73">
        <f t="shared" ca="1" si="285"/>
        <v>1.0090596596129187</v>
      </c>
      <c r="AW391" s="74">
        <f ca="1">PRODUCT(AV$4:AV391)</f>
        <v>30.891047819236498</v>
      </c>
      <c r="BO391" s="70">
        <f t="shared" si="296"/>
        <v>388</v>
      </c>
      <c r="BP391" s="171">
        <f t="shared" ca="1" si="297"/>
        <v>0.1143</v>
      </c>
      <c r="BQ391" s="172">
        <f t="shared" ca="1" si="286"/>
        <v>9.059659612918658E-3</v>
      </c>
      <c r="BR391" s="172">
        <f t="shared" ref="BR391:BR454" ca="1" si="299">BR390/(1+BQ391)</f>
        <v>3.2371838140669427E-2</v>
      </c>
    </row>
    <row r="392" spans="5:70">
      <c r="E392">
        <f t="shared" si="287"/>
        <v>389</v>
      </c>
      <c r="F392" s="64">
        <f t="shared" si="288"/>
        <v>72.333333333333542</v>
      </c>
      <c r="G392" s="55">
        <f t="shared" si="272"/>
        <v>4.2908271543715681E-3</v>
      </c>
      <c r="H392" s="78">
        <f t="shared" si="298"/>
        <v>0.5731217159833224</v>
      </c>
      <c r="I392" s="79">
        <f t="shared" ca="1" si="273"/>
        <v>839718.95467314241</v>
      </c>
      <c r="J392" s="79">
        <f t="shared" ca="1" si="274"/>
        <v>7607.5678998545418</v>
      </c>
      <c r="K392" s="80">
        <f t="shared" ca="1" si="275"/>
        <v>-11.462434319666448</v>
      </c>
      <c r="L392" s="80">
        <f t="shared" ca="1" si="276"/>
        <v>-349.88289778047601</v>
      </c>
      <c r="M392" s="80">
        <f t="shared" ca="1" si="277"/>
        <v>0</v>
      </c>
      <c r="N392" s="80">
        <f t="shared" ca="1" si="278"/>
        <v>0</v>
      </c>
      <c r="O392" s="81">
        <f t="shared" ca="1" si="265"/>
        <v>-1036.2249676045146</v>
      </c>
      <c r="P392" s="79">
        <f t="shared" ca="1" si="266"/>
        <v>845928.95227329223</v>
      </c>
      <c r="Q392" s="35"/>
      <c r="R392">
        <f t="shared" ca="1" si="279"/>
        <v>389</v>
      </c>
      <c r="S392" s="78">
        <f t="shared" ca="1" si="289"/>
        <v>72.333333333333542</v>
      </c>
      <c r="T392" s="55">
        <f t="shared" ca="1" si="280"/>
        <v>4.2908271543715681E-3</v>
      </c>
      <c r="U392" s="78">
        <f t="shared" ca="1" si="290"/>
        <v>0.57297124548408995</v>
      </c>
      <c r="V392" s="79">
        <f t="shared" ca="1" si="291"/>
        <v>839635.24580649077</v>
      </c>
      <c r="W392" s="79">
        <f t="shared" ca="1" si="267"/>
        <v>7606.8095260160944</v>
      </c>
      <c r="X392" s="80">
        <f t="shared" ca="1" si="268"/>
        <v>-11.459424909681799</v>
      </c>
      <c r="Y392" s="80">
        <f t="shared" ca="1" si="281"/>
        <v>-349.84801908603782</v>
      </c>
      <c r="Z392" s="80">
        <f t="shared" ca="1" si="269"/>
        <v>0</v>
      </c>
      <c r="AA392" s="80">
        <f t="shared" ca="1" si="282"/>
        <v>0</v>
      </c>
      <c r="AB392" s="81">
        <f t="shared" ca="1" si="270"/>
        <v>-1036.2249676045146</v>
      </c>
      <c r="AC392" s="79">
        <f t="shared" ca="1" si="271"/>
        <v>845844.52292090666</v>
      </c>
      <c r="AD392" s="35"/>
      <c r="AE392" s="55">
        <f t="shared" ca="1" si="292"/>
        <v>4.2908271543715681E-3</v>
      </c>
      <c r="AF392" s="78">
        <f t="shared" ca="1" si="293"/>
        <v>0.57297124548408995</v>
      </c>
      <c r="AG392" s="35"/>
      <c r="AH392" s="35"/>
      <c r="AR392" s="69">
        <f t="shared" si="283"/>
        <v>33</v>
      </c>
      <c r="AS392" s="70">
        <f t="shared" si="294"/>
        <v>389</v>
      </c>
      <c r="AT392" s="71">
        <f t="shared" ca="1" si="295"/>
        <v>3.1110513205257137E-2</v>
      </c>
      <c r="AU392" s="72">
        <f t="shared" ca="1" si="284"/>
        <v>9.059659612918658E-3</v>
      </c>
      <c r="AV392" s="73">
        <f t="shared" ca="1" si="285"/>
        <v>1.0090596596129187</v>
      </c>
      <c r="AW392" s="74">
        <f ca="1">PRODUCT(AV$4:AV392)</f>
        <v>31.170910197565174</v>
      </c>
      <c r="BO392" s="70">
        <f t="shared" si="296"/>
        <v>389</v>
      </c>
      <c r="BP392" s="171">
        <f t="shared" ca="1" si="297"/>
        <v>0.1143</v>
      </c>
      <c r="BQ392" s="172">
        <f t="shared" ca="1" si="286"/>
        <v>9.059659612918658E-3</v>
      </c>
      <c r="BR392" s="172">
        <f t="shared" ca="1" si="299"/>
        <v>3.2081193448053866E-2</v>
      </c>
    </row>
    <row r="393" spans="5:70">
      <c r="E393">
        <f t="shared" si="287"/>
        <v>390</v>
      </c>
      <c r="F393" s="64">
        <f t="shared" si="288"/>
        <v>72.41666666666687</v>
      </c>
      <c r="G393" s="55">
        <f t="shared" si="272"/>
        <v>4.2908271543715681E-3</v>
      </c>
      <c r="H393" s="78">
        <f t="shared" si="298"/>
        <v>0.57066254976162112</v>
      </c>
      <c r="I393" s="79">
        <f t="shared" ca="1" si="273"/>
        <v>842299.21735420893</v>
      </c>
      <c r="J393" s="79">
        <f t="shared" ca="1" si="274"/>
        <v>7630.9442014569213</v>
      </c>
      <c r="K393" s="80">
        <f t="shared" ca="1" si="275"/>
        <v>-11.413250995232422</v>
      </c>
      <c r="L393" s="80">
        <f t="shared" ca="1" si="276"/>
        <v>-350.95800723092043</v>
      </c>
      <c r="M393" s="80">
        <f t="shared" ca="1" si="277"/>
        <v>0</v>
      </c>
      <c r="N393" s="80">
        <f t="shared" ca="1" si="278"/>
        <v>0</v>
      </c>
      <c r="O393" s="81">
        <f t="shared" ca="1" si="265"/>
        <v>-1031.7787053754794</v>
      </c>
      <c r="P393" s="79">
        <f t="shared" ca="1" si="266"/>
        <v>848536.01159206429</v>
      </c>
      <c r="Q393" s="35"/>
      <c r="R393">
        <f t="shared" ca="1" si="279"/>
        <v>390</v>
      </c>
      <c r="S393" s="78">
        <f t="shared" ca="1" si="289"/>
        <v>72.41666666666687</v>
      </c>
      <c r="T393" s="55">
        <f t="shared" ca="1" si="280"/>
        <v>4.2908271543715681E-3</v>
      </c>
      <c r="U393" s="78">
        <f t="shared" ca="1" si="290"/>
        <v>0.5705127249052927</v>
      </c>
      <c r="V393" s="79">
        <f t="shared" ca="1" si="291"/>
        <v>842215.15027358115</v>
      </c>
      <c r="W393" s="79">
        <f t="shared" ca="1" si="267"/>
        <v>7630.1825823217814</v>
      </c>
      <c r="X393" s="80">
        <f t="shared" ca="1" si="268"/>
        <v>-11.410254498105854</v>
      </c>
      <c r="Y393" s="80">
        <f t="shared" ca="1" si="281"/>
        <v>-350.92297928065881</v>
      </c>
      <c r="Z393" s="80">
        <f t="shared" ca="1" si="269"/>
        <v>0</v>
      </c>
      <c r="AA393" s="80">
        <f t="shared" ca="1" si="282"/>
        <v>0</v>
      </c>
      <c r="AB393" s="81">
        <f t="shared" ca="1" si="270"/>
        <v>-1031.7787053754794</v>
      </c>
      <c r="AC393" s="79">
        <f t="shared" ca="1" si="271"/>
        <v>848451.22091674863</v>
      </c>
      <c r="AD393" s="35"/>
      <c r="AE393" s="55">
        <f t="shared" ca="1" si="292"/>
        <v>4.2908271543715681E-3</v>
      </c>
      <c r="AF393" s="78">
        <f t="shared" ca="1" si="293"/>
        <v>0.5705127249052927</v>
      </c>
      <c r="AG393" s="35"/>
      <c r="AH393" s="35"/>
      <c r="AR393" s="69">
        <f t="shared" si="283"/>
        <v>33</v>
      </c>
      <c r="AS393" s="70">
        <f t="shared" si="294"/>
        <v>390</v>
      </c>
      <c r="AT393" s="71">
        <f t="shared" ca="1" si="295"/>
        <v>3.0828662545234295E-2</v>
      </c>
      <c r="AU393" s="72">
        <f t="shared" ca="1" si="284"/>
        <v>9.059659612918658E-3</v>
      </c>
      <c r="AV393" s="73">
        <f t="shared" ca="1" si="285"/>
        <v>1.0090596596129187</v>
      </c>
      <c r="AW393" s="74">
        <f ca="1">PRODUCT(AV$4:AV393)</f>
        <v>31.453308033779969</v>
      </c>
      <c r="BO393" s="70">
        <f t="shared" si="296"/>
        <v>390</v>
      </c>
      <c r="BP393" s="171">
        <f t="shared" ca="1" si="297"/>
        <v>0.1143</v>
      </c>
      <c r="BQ393" s="172">
        <f t="shared" ca="1" si="286"/>
        <v>9.059659612918658E-3</v>
      </c>
      <c r="BR393" s="172">
        <f t="shared" ca="1" si="299"/>
        <v>3.1793158256232745E-2</v>
      </c>
    </row>
    <row r="394" spans="5:70">
      <c r="E394">
        <f t="shared" si="287"/>
        <v>391</v>
      </c>
      <c r="F394" s="64">
        <f t="shared" si="288"/>
        <v>72.500000000000199</v>
      </c>
      <c r="G394" s="55">
        <f t="shared" si="272"/>
        <v>4.6837945252553581E-3</v>
      </c>
      <c r="H394" s="78">
        <f t="shared" si="298"/>
        <v>0.56798968363527935</v>
      </c>
      <c r="I394" s="79">
        <f t="shared" ca="1" si="273"/>
        <v>844561.6432664874</v>
      </c>
      <c r="J394" s="79">
        <f t="shared" ca="1" si="274"/>
        <v>7651.4410101216108</v>
      </c>
      <c r="K394" s="80">
        <f t="shared" ca="1" si="275"/>
        <v>-11.359793672705587</v>
      </c>
      <c r="L394" s="80">
        <f t="shared" ca="1" si="276"/>
        <v>-351.90068469436977</v>
      </c>
      <c r="M394" s="80">
        <f t="shared" ca="1" si="277"/>
        <v>0</v>
      </c>
      <c r="N394" s="80">
        <f t="shared" ca="1" si="278"/>
        <v>0</v>
      </c>
      <c r="O394" s="81">
        <f t="shared" ca="1" si="265"/>
        <v>-1026.9460659239664</v>
      </c>
      <c r="P394" s="79">
        <f t="shared" ca="1" si="266"/>
        <v>850822.87773231789</v>
      </c>
      <c r="Q394" s="35"/>
      <c r="R394">
        <f t="shared" ca="1" si="279"/>
        <v>391</v>
      </c>
      <c r="S394" s="78">
        <f t="shared" ca="1" si="289"/>
        <v>72.500000000000199</v>
      </c>
      <c r="T394" s="55">
        <f t="shared" ca="1" si="280"/>
        <v>4.6837945252553581E-3</v>
      </c>
      <c r="U394" s="78">
        <f t="shared" ca="1" si="290"/>
        <v>0.56784056052779275</v>
      </c>
      <c r="V394" s="79">
        <f t="shared" ca="1" si="291"/>
        <v>844477.24973327259</v>
      </c>
      <c r="W394" s="79">
        <f t="shared" ca="1" si="267"/>
        <v>7650.6764334371528</v>
      </c>
      <c r="X394" s="80">
        <f t="shared" ca="1" si="268"/>
        <v>-11.356811210555854</v>
      </c>
      <c r="Y394" s="80">
        <f t="shared" ca="1" si="281"/>
        <v>-351.86552072219695</v>
      </c>
      <c r="Z394" s="80">
        <f t="shared" ca="1" si="269"/>
        <v>0</v>
      </c>
      <c r="AA394" s="80">
        <f t="shared" ca="1" si="282"/>
        <v>0</v>
      </c>
      <c r="AB394" s="81">
        <f t="shared" ca="1" si="270"/>
        <v>-1026.9460659239664</v>
      </c>
      <c r="AC394" s="79">
        <f t="shared" ca="1" si="271"/>
        <v>850737.75776885299</v>
      </c>
      <c r="AD394" s="35"/>
      <c r="AE394" s="55">
        <f t="shared" ca="1" si="292"/>
        <v>4.6837945252553581E-3</v>
      </c>
      <c r="AF394" s="78">
        <f t="shared" ca="1" si="293"/>
        <v>0.56784056052779275</v>
      </c>
      <c r="AG394" s="35"/>
      <c r="AH394" s="35"/>
      <c r="AR394" s="69">
        <f t="shared" si="283"/>
        <v>33</v>
      </c>
      <c r="AS394" s="70">
        <f t="shared" si="294"/>
        <v>391</v>
      </c>
      <c r="AT394" s="71">
        <f t="shared" ca="1" si="295"/>
        <v>3.0549365356252939E-2</v>
      </c>
      <c r="AU394" s="72">
        <f t="shared" ca="1" si="284"/>
        <v>9.059659612918658E-3</v>
      </c>
      <c r="AV394" s="73">
        <f t="shared" ca="1" si="285"/>
        <v>1.0090596596129187</v>
      </c>
      <c r="AW394" s="74">
        <f ca="1">PRODUCT(AV$4:AV394)</f>
        <v>31.738264298266294</v>
      </c>
      <c r="BO394" s="70">
        <f t="shared" si="296"/>
        <v>391</v>
      </c>
      <c r="BP394" s="171">
        <f t="shared" ca="1" si="297"/>
        <v>0.1143</v>
      </c>
      <c r="BQ394" s="172">
        <f t="shared" ca="1" si="286"/>
        <v>9.059659612918658E-3</v>
      </c>
      <c r="BR394" s="172">
        <f t="shared" ca="1" si="299"/>
        <v>3.1507709136275243E-2</v>
      </c>
    </row>
    <row r="395" spans="5:70">
      <c r="E395">
        <f t="shared" si="287"/>
        <v>392</v>
      </c>
      <c r="F395" s="64">
        <f t="shared" si="288"/>
        <v>72.583333333333528</v>
      </c>
      <c r="G395" s="55">
        <f t="shared" si="272"/>
        <v>4.6837945252553581E-3</v>
      </c>
      <c r="H395" s="78">
        <f t="shared" si="298"/>
        <v>0.56532933666466689</v>
      </c>
      <c r="I395" s="79">
        <f t="shared" ca="1" si="273"/>
        <v>846837.79819563322</v>
      </c>
      <c r="J395" s="79">
        <f t="shared" ca="1" si="274"/>
        <v>7672.062199005939</v>
      </c>
      <c r="K395" s="80">
        <f t="shared" ca="1" si="275"/>
        <v>-11.306586733293338</v>
      </c>
      <c r="L395" s="80">
        <f t="shared" ca="1" si="276"/>
        <v>-352.84908258151387</v>
      </c>
      <c r="M395" s="80">
        <f t="shared" ca="1" si="277"/>
        <v>0</v>
      </c>
      <c r="N395" s="80">
        <f t="shared" ca="1" si="278"/>
        <v>0</v>
      </c>
      <c r="O395" s="81">
        <f t="shared" ca="1" si="265"/>
        <v>-1022.1360615626594</v>
      </c>
      <c r="P395" s="79">
        <f t="shared" ca="1" si="266"/>
        <v>853123.56866376172</v>
      </c>
      <c r="Q395" s="35"/>
      <c r="R395">
        <f t="shared" ca="1" si="279"/>
        <v>392</v>
      </c>
      <c r="S395" s="78">
        <f t="shared" ca="1" si="289"/>
        <v>72.583333333333528</v>
      </c>
      <c r="T395" s="55">
        <f t="shared" ca="1" si="280"/>
        <v>4.6837945252553581E-3</v>
      </c>
      <c r="U395" s="78">
        <f t="shared" ca="1" si="290"/>
        <v>0.56518091201917475</v>
      </c>
      <c r="V395" s="79">
        <f t="shared" ca="1" si="291"/>
        <v>846753.07691658719</v>
      </c>
      <c r="W395" s="79">
        <f t="shared" ca="1" si="267"/>
        <v>7671.2946530558111</v>
      </c>
      <c r="X395" s="80">
        <f t="shared" ca="1" si="268"/>
        <v>-11.303618240383495</v>
      </c>
      <c r="Y395" s="80">
        <f t="shared" ca="1" si="281"/>
        <v>-352.81378204857799</v>
      </c>
      <c r="Z395" s="80">
        <f t="shared" ca="1" si="269"/>
        <v>0</v>
      </c>
      <c r="AA395" s="80">
        <f t="shared" ca="1" si="282"/>
        <v>0</v>
      </c>
      <c r="AB395" s="81">
        <f t="shared" ca="1" si="270"/>
        <v>-1022.1360615626594</v>
      </c>
      <c r="AC395" s="79">
        <f t="shared" ca="1" si="271"/>
        <v>853038.11810779141</v>
      </c>
      <c r="AD395" s="35"/>
      <c r="AE395" s="55">
        <f t="shared" ca="1" si="292"/>
        <v>4.6837945252553581E-3</v>
      </c>
      <c r="AF395" s="78">
        <f t="shared" ca="1" si="293"/>
        <v>0.56518091201917475</v>
      </c>
      <c r="AG395" s="35"/>
      <c r="AH395" s="35"/>
      <c r="AR395" s="69">
        <f t="shared" si="283"/>
        <v>33</v>
      </c>
      <c r="AS395" s="70">
        <f t="shared" si="294"/>
        <v>392</v>
      </c>
      <c r="AT395" s="71">
        <f t="shared" ca="1" si="295"/>
        <v>3.0272598504734599E-2</v>
      </c>
      <c r="AU395" s="72">
        <f t="shared" ca="1" si="284"/>
        <v>9.059659612918658E-3</v>
      </c>
      <c r="AV395" s="73">
        <f t="shared" ca="1" si="285"/>
        <v>1.0090596596129187</v>
      </c>
      <c r="AW395" s="74">
        <f ca="1">PRODUCT(AV$4:AV395)</f>
        <v>32.025802169513433</v>
      </c>
      <c r="BO395" s="70">
        <f t="shared" si="296"/>
        <v>392</v>
      </c>
      <c r="BP395" s="171">
        <f t="shared" ca="1" si="297"/>
        <v>0.1143</v>
      </c>
      <c r="BQ395" s="172">
        <f t="shared" ca="1" si="286"/>
        <v>9.059659612918658E-3</v>
      </c>
      <c r="BR395" s="172">
        <f t="shared" ca="1" si="299"/>
        <v>3.1224822869602962E-2</v>
      </c>
    </row>
    <row r="396" spans="5:70">
      <c r="E396">
        <f t="shared" si="287"/>
        <v>393</v>
      </c>
      <c r="F396" s="64">
        <f t="shared" si="288"/>
        <v>72.666666666666856</v>
      </c>
      <c r="G396" s="55">
        <f t="shared" si="272"/>
        <v>4.6837945252553581E-3</v>
      </c>
      <c r="H396" s="78">
        <f t="shared" si="298"/>
        <v>0.56268145021263072</v>
      </c>
      <c r="I396" s="79">
        <f t="shared" ca="1" si="273"/>
        <v>849127.71316348808</v>
      </c>
      <c r="J396" s="79">
        <f t="shared" ca="1" si="274"/>
        <v>7692.8080491572318</v>
      </c>
      <c r="K396" s="80">
        <f t="shared" ca="1" si="275"/>
        <v>-11.253629004252614</v>
      </c>
      <c r="L396" s="80">
        <f t="shared" ca="1" si="276"/>
        <v>-353.80321381812007</v>
      </c>
      <c r="M396" s="80">
        <f t="shared" ca="1" si="277"/>
        <v>0</v>
      </c>
      <c r="N396" s="80">
        <f t="shared" ca="1" si="278"/>
        <v>0</v>
      </c>
      <c r="O396" s="81">
        <f t="shared" ca="1" si="265"/>
        <v>-1017.3485862734461</v>
      </c>
      <c r="P396" s="79">
        <f t="shared" ca="1" si="266"/>
        <v>855438.1157835495</v>
      </c>
      <c r="Q396" s="35"/>
      <c r="R396">
        <f t="shared" ca="1" si="279"/>
        <v>393</v>
      </c>
      <c r="S396" s="78">
        <f t="shared" ca="1" si="289"/>
        <v>72.666666666666856</v>
      </c>
      <c r="T396" s="55">
        <f t="shared" ca="1" si="280"/>
        <v>4.6837945252553581E-3</v>
      </c>
      <c r="U396" s="78">
        <f t="shared" ca="1" si="290"/>
        <v>0.56253372075768049</v>
      </c>
      <c r="V396" s="79">
        <f t="shared" ca="1" si="291"/>
        <v>849042.66284036404</v>
      </c>
      <c r="W396" s="79">
        <f t="shared" ca="1" si="267"/>
        <v>7692.0375221797594</v>
      </c>
      <c r="X396" s="80">
        <f t="shared" ca="1" si="268"/>
        <v>-11.250674415153609</v>
      </c>
      <c r="Y396" s="80">
        <f t="shared" ca="1" si="281"/>
        <v>-353.76777618348501</v>
      </c>
      <c r="Z396" s="80">
        <f t="shared" ca="1" si="269"/>
        <v>0</v>
      </c>
      <c r="AA396" s="80">
        <f t="shared" ca="1" si="282"/>
        <v>0</v>
      </c>
      <c r="AB396" s="81">
        <f t="shared" ca="1" si="270"/>
        <v>-1017.3485862734461</v>
      </c>
      <c r="AC396" s="79">
        <f t="shared" ca="1" si="271"/>
        <v>855352.33332567173</v>
      </c>
      <c r="AD396" s="35"/>
      <c r="AE396" s="55">
        <f t="shared" ca="1" si="292"/>
        <v>4.6837945252553581E-3</v>
      </c>
      <c r="AF396" s="78">
        <f t="shared" ca="1" si="293"/>
        <v>0.56253372075768049</v>
      </c>
      <c r="AG396" s="35"/>
      <c r="AH396" s="35"/>
      <c r="AR396" s="69">
        <f t="shared" si="283"/>
        <v>33</v>
      </c>
      <c r="AS396" s="70">
        <f t="shared" si="294"/>
        <v>393</v>
      </c>
      <c r="AT396" s="71">
        <f t="shared" ca="1" si="295"/>
        <v>2.9998339066683154E-2</v>
      </c>
      <c r="AU396" s="72">
        <f t="shared" ca="1" si="284"/>
        <v>9.059659612918658E-3</v>
      </c>
      <c r="AV396" s="73">
        <f t="shared" ca="1" si="285"/>
        <v>1.0090596596129187</v>
      </c>
      <c r="AW396" s="74">
        <f ca="1">PRODUCT(AV$4:AV396)</f>
        <v>32.315945035999896</v>
      </c>
      <c r="BO396" s="70">
        <f t="shared" si="296"/>
        <v>393</v>
      </c>
      <c r="BP396" s="171">
        <f t="shared" ca="1" si="297"/>
        <v>0.1143</v>
      </c>
      <c r="BQ396" s="172">
        <f t="shared" ca="1" si="286"/>
        <v>9.059659612918658E-3</v>
      </c>
      <c r="BR396" s="172">
        <f t="shared" ca="1" si="299"/>
        <v>3.0944476446101304E-2</v>
      </c>
    </row>
    <row r="397" spans="5:70">
      <c r="E397">
        <f t="shared" si="287"/>
        <v>394</v>
      </c>
      <c r="F397" s="64">
        <f t="shared" si="288"/>
        <v>72.750000000000185</v>
      </c>
      <c r="G397" s="55">
        <f t="shared" si="272"/>
        <v>4.6837945252553581E-3</v>
      </c>
      <c r="H397" s="78">
        <f t="shared" si="298"/>
        <v>0.560045965916662</v>
      </c>
      <c r="I397" s="79">
        <f t="shared" ca="1" si="273"/>
        <v>851431.41942014778</v>
      </c>
      <c r="J397" s="79">
        <f t="shared" ca="1" si="274"/>
        <v>7713.67884369072</v>
      </c>
      <c r="K397" s="80">
        <f t="shared" ca="1" si="275"/>
        <v>-11.20091931833324</v>
      </c>
      <c r="L397" s="80">
        <f t="shared" ca="1" si="276"/>
        <v>-354.76309142506159</v>
      </c>
      <c r="M397" s="80">
        <f t="shared" ca="1" si="277"/>
        <v>0</v>
      </c>
      <c r="N397" s="80">
        <f t="shared" ca="1" si="278"/>
        <v>0</v>
      </c>
      <c r="O397" s="81">
        <f t="shared" ca="1" si="265"/>
        <v>-1012.5835345347822</v>
      </c>
      <c r="P397" s="79">
        <f t="shared" ca="1" si="266"/>
        <v>857766.55071856023</v>
      </c>
      <c r="Q397" s="35"/>
      <c r="R397">
        <f t="shared" ca="1" si="279"/>
        <v>394</v>
      </c>
      <c r="S397" s="78">
        <f t="shared" ca="1" si="289"/>
        <v>72.750000000000185</v>
      </c>
      <c r="T397" s="55">
        <f t="shared" ca="1" si="280"/>
        <v>4.6837945252553581E-3</v>
      </c>
      <c r="U397" s="78">
        <f t="shared" ca="1" si="290"/>
        <v>0.5598989283961241</v>
      </c>
      <c r="V397" s="79">
        <f t="shared" ca="1" si="291"/>
        <v>851346.03874967655</v>
      </c>
      <c r="W397" s="79">
        <f t="shared" ca="1" si="267"/>
        <v>7712.9053238787274</v>
      </c>
      <c r="X397" s="80">
        <f t="shared" ca="1" si="268"/>
        <v>-11.197978567922481</v>
      </c>
      <c r="Y397" s="80">
        <f t="shared" ca="1" si="281"/>
        <v>-354.72751614569859</v>
      </c>
      <c r="Z397" s="80">
        <f t="shared" ca="1" si="269"/>
        <v>0</v>
      </c>
      <c r="AA397" s="80">
        <f t="shared" ca="1" si="282"/>
        <v>0</v>
      </c>
      <c r="AB397" s="81">
        <f t="shared" ca="1" si="270"/>
        <v>-1012.5835345347822</v>
      </c>
      <c r="AC397" s="79">
        <f t="shared" ca="1" si="271"/>
        <v>857680.43504430691</v>
      </c>
      <c r="AD397" s="35"/>
      <c r="AE397" s="55">
        <f t="shared" ca="1" si="292"/>
        <v>4.6837945252553581E-3</v>
      </c>
      <c r="AF397" s="78">
        <f t="shared" ca="1" si="293"/>
        <v>0.5598989283961241</v>
      </c>
      <c r="AG397" s="35"/>
      <c r="AH397" s="35"/>
      <c r="AR397" s="69">
        <f t="shared" si="283"/>
        <v>33</v>
      </c>
      <c r="AS397" s="70">
        <f t="shared" si="294"/>
        <v>394</v>
      </c>
      <c r="AT397" s="71">
        <f t="shared" ca="1" si="295"/>
        <v>2.9726564325786086E-2</v>
      </c>
      <c r="AU397" s="72">
        <f t="shared" ca="1" si="284"/>
        <v>9.059659612918658E-3</v>
      </c>
      <c r="AV397" s="73">
        <f t="shared" ca="1" si="285"/>
        <v>1.0090596596129187</v>
      </c>
      <c r="AW397" s="74">
        <f ca="1">PRODUCT(AV$4:AV397)</f>
        <v>32.608716498095845</v>
      </c>
      <c r="BO397" s="70">
        <f t="shared" si="296"/>
        <v>394</v>
      </c>
      <c r="BP397" s="171">
        <f t="shared" ca="1" si="297"/>
        <v>0.1143</v>
      </c>
      <c r="BQ397" s="172">
        <f t="shared" ca="1" si="286"/>
        <v>9.059659612918658E-3</v>
      </c>
      <c r="BR397" s="172">
        <f t="shared" ca="1" si="299"/>
        <v>3.0666647062247827E-2</v>
      </c>
    </row>
    <row r="398" spans="5:70">
      <c r="E398">
        <f t="shared" si="287"/>
        <v>395</v>
      </c>
      <c r="F398" s="64">
        <f t="shared" si="288"/>
        <v>72.833333333333513</v>
      </c>
      <c r="G398" s="55">
        <f t="shared" si="272"/>
        <v>4.6837945252553581E-3</v>
      </c>
      <c r="H398" s="78">
        <f t="shared" si="298"/>
        <v>0.55742282568761015</v>
      </c>
      <c r="I398" s="79">
        <f t="shared" ca="1" si="273"/>
        <v>853748.94844435749</v>
      </c>
      <c r="J398" s="79">
        <f t="shared" ca="1" si="274"/>
        <v>7734.6748677931191</v>
      </c>
      <c r="K398" s="80">
        <f t="shared" ca="1" si="275"/>
        <v>-11.148456513752203</v>
      </c>
      <c r="L398" s="80">
        <f t="shared" ca="1" si="276"/>
        <v>-355.72872851848228</v>
      </c>
      <c r="M398" s="80">
        <f t="shared" ca="1" si="277"/>
        <v>0</v>
      </c>
      <c r="N398" s="80">
        <f t="shared" ca="1" si="278"/>
        <v>0</v>
      </c>
      <c r="O398" s="81">
        <f t="shared" ca="1" si="265"/>
        <v>-1007.8408013193645</v>
      </c>
      <c r="P398" s="79">
        <f t="shared" ca="1" si="266"/>
        <v>860108.90532579902</v>
      </c>
      <c r="Q398" s="35"/>
      <c r="R398">
        <f t="shared" ca="1" si="279"/>
        <v>395</v>
      </c>
      <c r="S398" s="78">
        <f t="shared" ca="1" si="289"/>
        <v>72.833333333333513</v>
      </c>
      <c r="T398" s="55">
        <f t="shared" ca="1" si="280"/>
        <v>4.6837945252553581E-3</v>
      </c>
      <c r="U398" s="78">
        <f t="shared" ca="1" si="290"/>
        <v>0.557276476860606</v>
      </c>
      <c r="V398" s="79">
        <f t="shared" ca="1" si="291"/>
        <v>853663.23611822771</v>
      </c>
      <c r="W398" s="79">
        <f t="shared" ca="1" si="267"/>
        <v>7733.8983432937521</v>
      </c>
      <c r="X398" s="80">
        <f t="shared" ca="1" si="268"/>
        <v>-11.14552953721212</v>
      </c>
      <c r="Y398" s="80">
        <f t="shared" ca="1" si="281"/>
        <v>-355.69301504926159</v>
      </c>
      <c r="Z398" s="80">
        <f t="shared" ca="1" si="269"/>
        <v>0</v>
      </c>
      <c r="AA398" s="80">
        <f t="shared" ca="1" si="282"/>
        <v>0</v>
      </c>
      <c r="AB398" s="81">
        <f t="shared" ca="1" si="270"/>
        <v>-1007.8408013193645</v>
      </c>
      <c r="AC398" s="79">
        <f t="shared" ca="1" si="271"/>
        <v>860022.45511561562</v>
      </c>
      <c r="AD398" s="35"/>
      <c r="AE398" s="55">
        <f t="shared" ca="1" si="292"/>
        <v>4.6837945252553581E-3</v>
      </c>
      <c r="AF398" s="78">
        <f t="shared" ca="1" si="293"/>
        <v>0.557276476860606</v>
      </c>
      <c r="AG398" s="35"/>
      <c r="AH398" s="35"/>
      <c r="AR398" s="69">
        <f t="shared" si="283"/>
        <v>33</v>
      </c>
      <c r="AS398" s="70">
        <f t="shared" si="294"/>
        <v>395</v>
      </c>
      <c r="AT398" s="71">
        <f t="shared" ca="1" si="295"/>
        <v>2.9457251771532935E-2</v>
      </c>
      <c r="AU398" s="72">
        <f t="shared" ca="1" si="284"/>
        <v>9.059659612918658E-3</v>
      </c>
      <c r="AV398" s="73">
        <f t="shared" ca="1" si="285"/>
        <v>1.0090596596129187</v>
      </c>
      <c r="AW398" s="74">
        <f ca="1">PRODUCT(AV$4:AV398)</f>
        <v>32.904140369982755</v>
      </c>
      <c r="BO398" s="70">
        <f t="shared" si="296"/>
        <v>395</v>
      </c>
      <c r="BP398" s="171">
        <f t="shared" ca="1" si="297"/>
        <v>0.1143</v>
      </c>
      <c r="BQ398" s="172">
        <f t="shared" ca="1" si="286"/>
        <v>9.059659612918658E-3</v>
      </c>
      <c r="BR398" s="172">
        <f t="shared" ca="1" si="299"/>
        <v>3.0391312119257385E-2</v>
      </c>
    </row>
    <row r="399" spans="5:70">
      <c r="E399">
        <f t="shared" si="287"/>
        <v>396</v>
      </c>
      <c r="F399" s="64">
        <f t="shared" si="288"/>
        <v>72.916666666666842</v>
      </c>
      <c r="G399" s="55">
        <f t="shared" si="272"/>
        <v>4.6837945252553581E-3</v>
      </c>
      <c r="H399" s="78">
        <f t="shared" si="298"/>
        <v>0.55481197170840213</v>
      </c>
      <c r="I399" s="79">
        <f t="shared" ca="1" si="273"/>
        <v>856080.33194391069</v>
      </c>
      <c r="J399" s="79">
        <f t="shared" ca="1" si="274"/>
        <v>7755.7964087262462</v>
      </c>
      <c r="K399" s="80">
        <f t="shared" ca="1" si="275"/>
        <v>-11.096239434168043</v>
      </c>
      <c r="L399" s="80">
        <f t="shared" ca="1" si="276"/>
        <v>-356.70013830996282</v>
      </c>
      <c r="M399" s="80">
        <f t="shared" ca="1" si="277"/>
        <v>0</v>
      </c>
      <c r="N399" s="80">
        <f t="shared" ca="1" si="278"/>
        <v>0</v>
      </c>
      <c r="O399" s="81">
        <f t="shared" ca="1" si="265"/>
        <v>-1003.1202820918157</v>
      </c>
      <c r="P399" s="79">
        <f t="shared" ca="1" si="266"/>
        <v>862465.21169280098</v>
      </c>
      <c r="Q399" s="35"/>
      <c r="R399">
        <f t="shared" ca="1" si="279"/>
        <v>396</v>
      </c>
      <c r="S399" s="78">
        <f t="shared" ca="1" si="289"/>
        <v>72.916666666666842</v>
      </c>
      <c r="T399" s="55">
        <f t="shared" ca="1" si="280"/>
        <v>4.6837945252553581E-3</v>
      </c>
      <c r="U399" s="78">
        <f t="shared" ca="1" si="290"/>
        <v>0.5546663083492327</v>
      </c>
      <c r="V399" s="79">
        <f t="shared" ca="1" si="291"/>
        <v>855994.28664874844</v>
      </c>
      <c r="W399" s="79">
        <f t="shared" ca="1" si="267"/>
        <v>7755.0168676407829</v>
      </c>
      <c r="X399" s="80">
        <f t="shared" ca="1" si="268"/>
        <v>-11.093326166984653</v>
      </c>
      <c r="Y399" s="80">
        <f t="shared" ca="1" si="281"/>
        <v>-356.66428610364522</v>
      </c>
      <c r="Z399" s="80">
        <f t="shared" ca="1" si="269"/>
        <v>0</v>
      </c>
      <c r="AA399" s="80">
        <f t="shared" ca="1" si="282"/>
        <v>0</v>
      </c>
      <c r="AB399" s="81">
        <f t="shared" ca="1" si="270"/>
        <v>-1003.1202820918157</v>
      </c>
      <c r="AC399" s="79">
        <f t="shared" ca="1" si="271"/>
        <v>862378.42562202679</v>
      </c>
      <c r="AD399" s="35"/>
      <c r="AE399" s="55">
        <f t="shared" ca="1" si="292"/>
        <v>4.6837945252553581E-3</v>
      </c>
      <c r="AF399" s="78">
        <f t="shared" ca="1" si="293"/>
        <v>0.5546663083492327</v>
      </c>
      <c r="AG399" s="35"/>
      <c r="AH399" s="35"/>
      <c r="AR399" s="69">
        <f t="shared" si="283"/>
        <v>33</v>
      </c>
      <c r="AS399" s="70">
        <f t="shared" si="294"/>
        <v>396</v>
      </c>
      <c r="AT399" s="71">
        <f t="shared" ca="1" si="295"/>
        <v>2.91903790973508E-2</v>
      </c>
      <c r="AU399" s="72">
        <f t="shared" ca="1" si="284"/>
        <v>9.059659612918658E-3</v>
      </c>
      <c r="AV399" s="73">
        <f t="shared" ca="1" si="285"/>
        <v>1.0090596596129187</v>
      </c>
      <c r="AW399" s="74">
        <f ca="1">PRODUCT(AV$4:AV399)</f>
        <v>33.202240681590496</v>
      </c>
      <c r="BO399" s="70">
        <f t="shared" si="296"/>
        <v>396</v>
      </c>
      <c r="BP399" s="171">
        <f t="shared" ca="1" si="297"/>
        <v>0.1143</v>
      </c>
      <c r="BQ399" s="172">
        <f t="shared" ca="1" si="286"/>
        <v>9.059659612918658E-3</v>
      </c>
      <c r="BR399" s="172">
        <f t="shared" ca="1" si="299"/>
        <v>3.0118449221243942E-2</v>
      </c>
    </row>
    <row r="400" spans="5:70">
      <c r="E400">
        <f t="shared" si="287"/>
        <v>397</v>
      </c>
      <c r="F400" s="64">
        <f t="shared" si="288"/>
        <v>73.000000000000171</v>
      </c>
      <c r="G400" s="55">
        <f t="shared" si="272"/>
        <v>4.6837945252553581E-3</v>
      </c>
      <c r="H400" s="78">
        <f t="shared" si="298"/>
        <v>0.5522133464327682</v>
      </c>
      <c r="I400" s="79">
        <f t="shared" ca="1" si="273"/>
        <v>858425.60185605101</v>
      </c>
      <c r="J400" s="79">
        <f t="shared" ca="1" si="274"/>
        <v>7777.0437558306567</v>
      </c>
      <c r="K400" s="80">
        <f t="shared" ca="1" si="275"/>
        <v>-11.044266928655365</v>
      </c>
      <c r="L400" s="80">
        <f t="shared" ca="1" si="276"/>
        <v>-357.67733410668797</v>
      </c>
      <c r="M400" s="80">
        <f t="shared" ca="1" si="277"/>
        <v>-6438.1920139203821</v>
      </c>
      <c r="N400" s="80">
        <f t="shared" ca="1" si="278"/>
        <v>0</v>
      </c>
      <c r="O400" s="81">
        <f t="shared" ca="1" si="265"/>
        <v>-998.42187280638154</v>
      </c>
      <c r="P400" s="79">
        <f t="shared" ca="1" si="266"/>
        <v>858397.31012411951</v>
      </c>
      <c r="Q400" s="35"/>
      <c r="R400">
        <f t="shared" ca="1" si="279"/>
        <v>397</v>
      </c>
      <c r="S400" s="78">
        <f t="shared" ca="1" si="289"/>
        <v>73.000000000000171</v>
      </c>
      <c r="T400" s="55">
        <f t="shared" ca="1" si="280"/>
        <v>4.6837945252553581E-3</v>
      </c>
      <c r="U400" s="78">
        <f t="shared" ca="1" si="290"/>
        <v>0.55206836533084291</v>
      </c>
      <c r="V400" s="79">
        <f t="shared" ca="1" si="291"/>
        <v>858339.22227340005</v>
      </c>
      <c r="W400" s="79">
        <f t="shared" ca="1" si="267"/>
        <v>7776.2611862143331</v>
      </c>
      <c r="X400" s="80">
        <f t="shared" ca="1" si="268"/>
        <v>-11.041367306616859</v>
      </c>
      <c r="Y400" s="80">
        <f t="shared" ca="1" si="281"/>
        <v>-357.64134261391672</v>
      </c>
      <c r="Z400" s="80">
        <f t="shared" ca="1" si="269"/>
        <v>-6437.5441670504997</v>
      </c>
      <c r="AA400" s="80">
        <f t="shared" ca="1" si="282"/>
        <v>0</v>
      </c>
      <c r="AB400" s="81">
        <f t="shared" ca="1" si="270"/>
        <v>-998.42187280638154</v>
      </c>
      <c r="AC400" s="79">
        <f t="shared" ca="1" si="271"/>
        <v>858310.83470983687</v>
      </c>
      <c r="AD400" s="35"/>
      <c r="AE400" s="55">
        <f t="shared" ca="1" si="292"/>
        <v>4.6837945252553581E-3</v>
      </c>
      <c r="AF400" s="78">
        <f t="shared" ca="1" si="293"/>
        <v>0.55206836533084291</v>
      </c>
      <c r="AG400" s="35"/>
      <c r="AH400" s="35"/>
      <c r="AR400" s="69">
        <f t="shared" si="283"/>
        <v>34</v>
      </c>
      <c r="AS400" s="70">
        <f t="shared" si="294"/>
        <v>397</v>
      </c>
      <c r="AT400" s="71">
        <f t="shared" ca="1" si="295"/>
        <v>2.8925924198756746E-2</v>
      </c>
      <c r="AU400" s="72">
        <f t="shared" ca="1" si="284"/>
        <v>9.059659612918658E-3</v>
      </c>
      <c r="AV400" s="73">
        <f t="shared" ca="1" si="285"/>
        <v>1.0090596596129187</v>
      </c>
      <c r="AW400" s="74">
        <f ca="1">PRODUCT(AV$4:AV400)</f>
        <v>33.50304168055191</v>
      </c>
      <c r="BO400" s="70">
        <f t="shared" si="296"/>
        <v>397</v>
      </c>
      <c r="BP400" s="171">
        <f t="shared" ca="1" si="297"/>
        <v>0.1143</v>
      </c>
      <c r="BQ400" s="172">
        <f t="shared" ca="1" si="286"/>
        <v>9.059659612918658E-3</v>
      </c>
      <c r="BR400" s="172">
        <f t="shared" ca="1" si="299"/>
        <v>2.9848036173398866E-2</v>
      </c>
    </row>
    <row r="401" spans="5:70">
      <c r="E401">
        <f t="shared" si="287"/>
        <v>398</v>
      </c>
      <c r="F401" s="64">
        <f t="shared" si="288"/>
        <v>73.083333333333499</v>
      </c>
      <c r="G401" s="55">
        <f t="shared" si="272"/>
        <v>4.6837945252553581E-3</v>
      </c>
      <c r="H401" s="78">
        <f t="shared" si="298"/>
        <v>0.54962689258397346</v>
      </c>
      <c r="I401" s="79">
        <f t="shared" ca="1" si="273"/>
        <v>854376.75350246625</v>
      </c>
      <c r="J401" s="79">
        <f t="shared" ca="1" si="274"/>
        <v>7740.3625679228526</v>
      </c>
      <c r="K401" s="80">
        <f t="shared" ca="1" si="275"/>
        <v>-10.992537851679469</v>
      </c>
      <c r="L401" s="80">
        <f t="shared" ca="1" si="276"/>
        <v>-355.99031395936095</v>
      </c>
      <c r="M401" s="80">
        <f t="shared" ca="1" si="277"/>
        <v>0</v>
      </c>
      <c r="N401" s="80">
        <f t="shared" ca="1" si="278"/>
        <v>0</v>
      </c>
      <c r="O401" s="81">
        <f t="shared" ca="1" si="265"/>
        <v>-993.74546990463568</v>
      </c>
      <c r="P401" s="79">
        <f t="shared" ca="1" si="266"/>
        <v>860756.38774867344</v>
      </c>
      <c r="Q401" s="35"/>
      <c r="R401">
        <f t="shared" ca="1" si="279"/>
        <v>398</v>
      </c>
      <c r="S401" s="78">
        <f t="shared" ca="1" si="289"/>
        <v>73.083333333333499</v>
      </c>
      <c r="T401" s="55">
        <f t="shared" ca="1" si="280"/>
        <v>4.6837945252553581E-3</v>
      </c>
      <c r="U401" s="78">
        <f t="shared" ca="1" si="290"/>
        <v>0.5494825905437396</v>
      </c>
      <c r="V401" s="79">
        <f t="shared" ca="1" si="291"/>
        <v>854290.6831212556</v>
      </c>
      <c r="W401" s="79">
        <f t="shared" ca="1" si="267"/>
        <v>7739.5827995663303</v>
      </c>
      <c r="X401" s="80">
        <f t="shared" ca="1" si="268"/>
        <v>-10.989651810874792</v>
      </c>
      <c r="Y401" s="80">
        <f t="shared" ca="1" si="281"/>
        <v>-355.9544513005232</v>
      </c>
      <c r="Z401" s="80">
        <f t="shared" ca="1" si="269"/>
        <v>0</v>
      </c>
      <c r="AA401" s="80">
        <f t="shared" ca="1" si="282"/>
        <v>0</v>
      </c>
      <c r="AB401" s="81">
        <f t="shared" ca="1" si="270"/>
        <v>-993.74546990463568</v>
      </c>
      <c r="AC401" s="79">
        <f t="shared" ca="1" si="271"/>
        <v>860669.57634780591</v>
      </c>
      <c r="AD401" s="35"/>
      <c r="AE401" s="55">
        <f t="shared" ca="1" si="292"/>
        <v>4.6837945252553581E-3</v>
      </c>
      <c r="AF401" s="78">
        <f t="shared" ca="1" si="293"/>
        <v>0.5494825905437396</v>
      </c>
      <c r="AG401" s="35"/>
      <c r="AH401" s="35"/>
      <c r="AR401" s="69">
        <f t="shared" si="283"/>
        <v>34</v>
      </c>
      <c r="AS401" s="70">
        <f t="shared" si="294"/>
        <v>398</v>
      </c>
      <c r="AT401" s="71">
        <f t="shared" ca="1" si="295"/>
        <v>2.8663865171526921E-2</v>
      </c>
      <c r="AU401" s="72">
        <f t="shared" ca="1" si="284"/>
        <v>9.059659612918658E-3</v>
      </c>
      <c r="AV401" s="73">
        <f t="shared" ca="1" si="285"/>
        <v>1.0090596596129187</v>
      </c>
      <c r="AW401" s="74">
        <f ca="1">PRODUCT(AV$4:AV401)</f>
        <v>33.806567834175134</v>
      </c>
      <c r="BO401" s="70">
        <f t="shared" si="296"/>
        <v>398</v>
      </c>
      <c r="BP401" s="171">
        <f t="shared" ca="1" si="297"/>
        <v>0.1143</v>
      </c>
      <c r="BQ401" s="172">
        <f t="shared" ca="1" si="286"/>
        <v>9.059659612918658E-3</v>
      </c>
      <c r="BR401" s="172">
        <f t="shared" ca="1" si="299"/>
        <v>2.9580050980185603E-2</v>
      </c>
    </row>
    <row r="402" spans="5:70">
      <c r="E402">
        <f t="shared" si="287"/>
        <v>399</v>
      </c>
      <c r="F402" s="64">
        <f t="shared" si="288"/>
        <v>73.166666666666828</v>
      </c>
      <c r="G402" s="55">
        <f t="shared" si="272"/>
        <v>4.6837945252553581E-3</v>
      </c>
      <c r="H402" s="78">
        <f t="shared" si="298"/>
        <v>0.5470525531535555</v>
      </c>
      <c r="I402" s="79">
        <f t="shared" ca="1" si="273"/>
        <v>856724.78169215762</v>
      </c>
      <c r="J402" s="79">
        <f t="shared" ca="1" si="274"/>
        <v>7761.6349040829946</v>
      </c>
      <c r="K402" s="80">
        <f t="shared" ca="1" si="275"/>
        <v>-10.941051063071111</v>
      </c>
      <c r="L402" s="80">
        <f t="shared" ca="1" si="276"/>
        <v>-356.96865903839904</v>
      </c>
      <c r="M402" s="80">
        <f t="shared" ca="1" si="277"/>
        <v>0</v>
      </c>
      <c r="N402" s="80">
        <f t="shared" ca="1" si="278"/>
        <v>0</v>
      </c>
      <c r="O402" s="81">
        <f t="shared" ca="1" si="265"/>
        <v>-989.09097031319914</v>
      </c>
      <c r="P402" s="79">
        <f t="shared" ca="1" si="266"/>
        <v>863129.41591582587</v>
      </c>
      <c r="Q402" s="35"/>
      <c r="R402">
        <f t="shared" ca="1" si="279"/>
        <v>399</v>
      </c>
      <c r="S402" s="78">
        <f t="shared" ca="1" si="289"/>
        <v>73.166666666666828</v>
      </c>
      <c r="T402" s="55">
        <f t="shared" ca="1" si="280"/>
        <v>4.6837945252553581E-3</v>
      </c>
      <c r="U402" s="78">
        <f t="shared" ca="1" si="290"/>
        <v>0.54690892699442772</v>
      </c>
      <c r="V402" s="79">
        <f t="shared" ca="1" si="291"/>
        <v>856638.37689805415</v>
      </c>
      <c r="W402" s="79">
        <f t="shared" ca="1" si="267"/>
        <v>7760.8521060594931</v>
      </c>
      <c r="X402" s="80">
        <f t="shared" ca="1" si="268"/>
        <v>-10.938178539888554</v>
      </c>
      <c r="Y402" s="80">
        <f t="shared" ca="1" si="281"/>
        <v>-356.93265704085593</v>
      </c>
      <c r="Z402" s="80">
        <f t="shared" ca="1" si="269"/>
        <v>0</v>
      </c>
      <c r="AA402" s="80">
        <f t="shared" ca="1" si="282"/>
        <v>0</v>
      </c>
      <c r="AB402" s="81">
        <f t="shared" ca="1" si="270"/>
        <v>-989.09097031319914</v>
      </c>
      <c r="AC402" s="79">
        <f t="shared" ca="1" si="271"/>
        <v>863042.26719821966</v>
      </c>
      <c r="AD402" s="35"/>
      <c r="AE402" s="55">
        <f t="shared" ca="1" si="292"/>
        <v>4.6837945252553581E-3</v>
      </c>
      <c r="AF402" s="78">
        <f t="shared" ca="1" si="293"/>
        <v>0.54690892699442772</v>
      </c>
      <c r="AG402" s="35"/>
      <c r="AH402" s="35"/>
      <c r="AR402" s="69">
        <f t="shared" si="283"/>
        <v>34</v>
      </c>
      <c r="AS402" s="70">
        <f t="shared" si="294"/>
        <v>399</v>
      </c>
      <c r="AT402" s="71">
        <f t="shared" ca="1" si="295"/>
        <v>2.8404180309882295E-2</v>
      </c>
      <c r="AU402" s="72">
        <f t="shared" ca="1" si="284"/>
        <v>9.059659612918658E-3</v>
      </c>
      <c r="AV402" s="73">
        <f t="shared" ca="1" si="285"/>
        <v>1.0090596596129187</v>
      </c>
      <c r="AW402" s="74">
        <f ca="1">PRODUCT(AV$4:AV402)</f>
        <v>34.112843831433807</v>
      </c>
      <c r="BO402" s="70">
        <f t="shared" si="296"/>
        <v>399</v>
      </c>
      <c r="BP402" s="171">
        <f t="shared" ca="1" si="297"/>
        <v>0.1143</v>
      </c>
      <c r="BQ402" s="172">
        <f t="shared" ca="1" si="286"/>
        <v>9.059659612918658E-3</v>
      </c>
      <c r="BR402" s="172">
        <f t="shared" ca="1" si="299"/>
        <v>2.9314471843550547E-2</v>
      </c>
    </row>
    <row r="403" spans="5:70">
      <c r="E403">
        <f t="shared" si="287"/>
        <v>400</v>
      </c>
      <c r="F403" s="64">
        <f t="shared" si="288"/>
        <v>73.250000000000156</v>
      </c>
      <c r="G403" s="55">
        <f t="shared" si="272"/>
        <v>4.6837945252553581E-3</v>
      </c>
      <c r="H403" s="78">
        <f t="shared" si="298"/>
        <v>0.54449027140006789</v>
      </c>
      <c r="I403" s="79">
        <f t="shared" ca="1" si="273"/>
        <v>859086.69508297252</v>
      </c>
      <c r="J403" s="79">
        <f t="shared" ca="1" si="274"/>
        <v>7783.0330354389716</v>
      </c>
      <c r="K403" s="80">
        <f t="shared" ca="1" si="275"/>
        <v>-10.889805428001358</v>
      </c>
      <c r="L403" s="80">
        <f t="shared" ca="1" si="276"/>
        <v>-357.95278961790524</v>
      </c>
      <c r="M403" s="80">
        <f t="shared" ca="1" si="277"/>
        <v>0</v>
      </c>
      <c r="N403" s="80">
        <f t="shared" ca="1" si="278"/>
        <v>0</v>
      </c>
      <c r="O403" s="81">
        <f t="shared" ca="1" si="265"/>
        <v>-984.45827144146654</v>
      </c>
      <c r="P403" s="79">
        <f t="shared" ca="1" si="266"/>
        <v>865516.42725192406</v>
      </c>
      <c r="Q403" s="35"/>
      <c r="R403">
        <f t="shared" ca="1" si="279"/>
        <v>400</v>
      </c>
      <c r="S403" s="78">
        <f t="shared" ca="1" si="289"/>
        <v>73.250000000000156</v>
      </c>
      <c r="T403" s="55">
        <f t="shared" ca="1" si="280"/>
        <v>4.6837945252553581E-3</v>
      </c>
      <c r="U403" s="78">
        <f t="shared" ca="1" si="290"/>
        <v>0.54434731795635793</v>
      </c>
      <c r="V403" s="79">
        <f t="shared" ca="1" si="291"/>
        <v>858999.95455205266</v>
      </c>
      <c r="W403" s="79">
        <f t="shared" ca="1" si="267"/>
        <v>7782.2471957541939</v>
      </c>
      <c r="X403" s="80">
        <f t="shared" ca="1" si="268"/>
        <v>-10.886946359127158</v>
      </c>
      <c r="Y403" s="80">
        <f t="shared" ca="1" si="281"/>
        <v>-357.91664773002196</v>
      </c>
      <c r="Z403" s="80">
        <f t="shared" ca="1" si="269"/>
        <v>0</v>
      </c>
      <c r="AA403" s="80">
        <f t="shared" ca="1" si="282"/>
        <v>0</v>
      </c>
      <c r="AB403" s="81">
        <f t="shared" ca="1" si="270"/>
        <v>-984.45827144146654</v>
      </c>
      <c r="AC403" s="79">
        <f t="shared" ca="1" si="271"/>
        <v>865428.93988227611</v>
      </c>
      <c r="AD403" s="35"/>
      <c r="AE403" s="55">
        <f t="shared" ca="1" si="292"/>
        <v>4.6837945252553581E-3</v>
      </c>
      <c r="AF403" s="78">
        <f t="shared" ca="1" si="293"/>
        <v>0.54434731795635793</v>
      </c>
      <c r="AG403" s="35"/>
      <c r="AH403" s="35"/>
      <c r="AR403" s="69">
        <f t="shared" si="283"/>
        <v>34</v>
      </c>
      <c r="AS403" s="70">
        <f t="shared" si="294"/>
        <v>400</v>
      </c>
      <c r="AT403" s="71">
        <f t="shared" ca="1" si="295"/>
        <v>2.8146848104690793E-2</v>
      </c>
      <c r="AU403" s="72">
        <f t="shared" ca="1" si="284"/>
        <v>9.059659612918658E-3</v>
      </c>
      <c r="AV403" s="73">
        <f t="shared" ca="1" si="285"/>
        <v>1.0090596596129187</v>
      </c>
      <c r="AW403" s="74">
        <f ca="1">PRODUCT(AV$4:AV403)</f>
        <v>34.421894584975249</v>
      </c>
      <c r="BO403" s="70">
        <f t="shared" si="296"/>
        <v>400</v>
      </c>
      <c r="BP403" s="171">
        <f t="shared" ca="1" si="297"/>
        <v>0.1143</v>
      </c>
      <c r="BQ403" s="172">
        <f t="shared" ca="1" si="286"/>
        <v>9.059659612918658E-3</v>
      </c>
      <c r="BR403" s="172">
        <f t="shared" ca="1" si="299"/>
        <v>2.9051277161149972E-2</v>
      </c>
    </row>
    <row r="404" spans="5:70">
      <c r="E404">
        <f t="shared" si="287"/>
        <v>401</v>
      </c>
      <c r="F404" s="64">
        <f t="shared" si="288"/>
        <v>73.333333333333485</v>
      </c>
      <c r="G404" s="55">
        <f t="shared" si="272"/>
        <v>4.6837945252553581E-3</v>
      </c>
      <c r="H404" s="78">
        <f t="shared" si="298"/>
        <v>0.5419399908478294</v>
      </c>
      <c r="I404" s="79">
        <f t="shared" ca="1" si="273"/>
        <v>861462.52614844288</v>
      </c>
      <c r="J404" s="79">
        <f t="shared" ca="1" si="274"/>
        <v>7804.5572561899316</v>
      </c>
      <c r="K404" s="80">
        <f t="shared" ca="1" si="275"/>
        <v>-10.838799816956588</v>
      </c>
      <c r="L404" s="80">
        <f t="shared" ca="1" si="276"/>
        <v>-358.94271922851789</v>
      </c>
      <c r="M404" s="80">
        <f t="shared" ca="1" si="277"/>
        <v>0</v>
      </c>
      <c r="N404" s="80">
        <f t="shared" ca="1" si="278"/>
        <v>0</v>
      </c>
      <c r="O404" s="81">
        <f t="shared" ca="1" si="265"/>
        <v>-979.84727117934665</v>
      </c>
      <c r="P404" s="79">
        <f t="shared" ca="1" si="266"/>
        <v>867917.45461440796</v>
      </c>
      <c r="Q404" s="35"/>
      <c r="R404">
        <f t="shared" ca="1" si="279"/>
        <v>401</v>
      </c>
      <c r="S404" s="78">
        <f t="shared" ca="1" si="289"/>
        <v>73.333333333333485</v>
      </c>
      <c r="T404" s="55">
        <f t="shared" ca="1" si="280"/>
        <v>4.6837945252553581E-3</v>
      </c>
      <c r="U404" s="78">
        <f t="shared" ca="1" si="290"/>
        <v>0.54179770696867646</v>
      </c>
      <c r="V404" s="79">
        <f t="shared" ca="1" si="291"/>
        <v>861375.44855165796</v>
      </c>
      <c r="W404" s="79">
        <f t="shared" ca="1" si="267"/>
        <v>7803.7683628031491</v>
      </c>
      <c r="X404" s="80">
        <f t="shared" ca="1" si="268"/>
        <v>-10.835954139373529</v>
      </c>
      <c r="Y404" s="80">
        <f t="shared" ca="1" si="281"/>
        <v>-358.90643689652416</v>
      </c>
      <c r="Z404" s="80">
        <f t="shared" ca="1" si="269"/>
        <v>0</v>
      </c>
      <c r="AA404" s="80">
        <f t="shared" ca="1" si="282"/>
        <v>0</v>
      </c>
      <c r="AB404" s="81">
        <f t="shared" ca="1" si="270"/>
        <v>-979.84727117934665</v>
      </c>
      <c r="AC404" s="79">
        <f t="shared" ca="1" si="271"/>
        <v>867829.6272522459</v>
      </c>
      <c r="AD404" s="35"/>
      <c r="AE404" s="55">
        <f t="shared" ca="1" si="292"/>
        <v>4.6837945252553581E-3</v>
      </c>
      <c r="AF404" s="78">
        <f t="shared" ca="1" si="293"/>
        <v>0.54179770696867646</v>
      </c>
      <c r="AG404" s="35"/>
      <c r="AH404" s="35"/>
      <c r="AR404" s="69">
        <f t="shared" si="283"/>
        <v>34</v>
      </c>
      <c r="AS404" s="70">
        <f t="shared" si="294"/>
        <v>401</v>
      </c>
      <c r="AT404" s="71">
        <f t="shared" ca="1" si="295"/>
        <v>2.7891847241685769E-2</v>
      </c>
      <c r="AU404" s="72">
        <f t="shared" ca="1" si="284"/>
        <v>9.059659612918658E-3</v>
      </c>
      <c r="AV404" s="73">
        <f t="shared" ca="1" si="285"/>
        <v>1.0090596596129187</v>
      </c>
      <c r="AW404" s="74">
        <f ca="1">PRODUCT(AV$4:AV404)</f>
        <v>34.733745233146891</v>
      </c>
      <c r="BO404" s="70">
        <f t="shared" si="296"/>
        <v>401</v>
      </c>
      <c r="BP404" s="171">
        <f t="shared" ca="1" si="297"/>
        <v>0.1143</v>
      </c>
      <c r="BQ404" s="172">
        <f t="shared" ca="1" si="286"/>
        <v>9.059659612918658E-3</v>
      </c>
      <c r="BR404" s="172">
        <f t="shared" ca="1" si="299"/>
        <v>2.8790445524592884E-2</v>
      </c>
    </row>
    <row r="405" spans="5:70">
      <c r="E405">
        <f t="shared" si="287"/>
        <v>402</v>
      </c>
      <c r="F405" s="64">
        <f t="shared" si="288"/>
        <v>73.416666666666814</v>
      </c>
      <c r="G405" s="55">
        <f t="shared" si="272"/>
        <v>4.6837945252553581E-3</v>
      </c>
      <c r="H405" s="78">
        <f t="shared" si="298"/>
        <v>0.5394016552856794</v>
      </c>
      <c r="I405" s="79">
        <f t="shared" ca="1" si="273"/>
        <v>863852.30759211141</v>
      </c>
      <c r="J405" s="79">
        <f t="shared" ca="1" si="274"/>
        <v>7826.2078626188377</v>
      </c>
      <c r="K405" s="80">
        <f t="shared" ca="1" si="275"/>
        <v>-10.788033105713588</v>
      </c>
      <c r="L405" s="80">
        <f t="shared" ca="1" si="276"/>
        <v>-359.9384614967131</v>
      </c>
      <c r="M405" s="80">
        <f t="shared" ca="1" si="277"/>
        <v>0</v>
      </c>
      <c r="N405" s="80">
        <f t="shared" ca="1" si="278"/>
        <v>0</v>
      </c>
      <c r="O405" s="81">
        <f t="shared" ca="1" si="265"/>
        <v>-975.25786789501035</v>
      </c>
      <c r="P405" s="79">
        <f t="shared" ca="1" si="266"/>
        <v>870332.53109223279</v>
      </c>
      <c r="Q405" s="35"/>
      <c r="R405">
        <f t="shared" ca="1" si="279"/>
        <v>402</v>
      </c>
      <c r="S405" s="78">
        <f t="shared" ca="1" si="289"/>
        <v>73.416666666666814</v>
      </c>
      <c r="T405" s="55">
        <f t="shared" ca="1" si="280"/>
        <v>4.6837945252553581E-3</v>
      </c>
      <c r="U405" s="78">
        <f t="shared" ca="1" si="290"/>
        <v>0.53926003783498067</v>
      </c>
      <c r="V405" s="79">
        <f t="shared" ca="1" si="291"/>
        <v>863764.89159526746</v>
      </c>
      <c r="W405" s="79">
        <f t="shared" ca="1" si="267"/>
        <v>7825.4159034427075</v>
      </c>
      <c r="X405" s="80">
        <f t="shared" ca="1" si="268"/>
        <v>-10.785200756699613</v>
      </c>
      <c r="Y405" s="80">
        <f t="shared" ca="1" si="281"/>
        <v>-359.90203816469477</v>
      </c>
      <c r="Z405" s="80">
        <f t="shared" ca="1" si="269"/>
        <v>0</v>
      </c>
      <c r="AA405" s="80">
        <f t="shared" ca="1" si="282"/>
        <v>0</v>
      </c>
      <c r="AB405" s="81">
        <f t="shared" ca="1" si="270"/>
        <v>-975.25786789501035</v>
      </c>
      <c r="AC405" s="79">
        <f t="shared" ca="1" si="271"/>
        <v>870244.36239189364</v>
      </c>
      <c r="AD405" s="35"/>
      <c r="AE405" s="55">
        <f t="shared" ca="1" si="292"/>
        <v>4.6837945252553581E-3</v>
      </c>
      <c r="AF405" s="78">
        <f t="shared" ca="1" si="293"/>
        <v>0.53926003783498067</v>
      </c>
      <c r="AG405" s="35"/>
      <c r="AH405" s="35"/>
      <c r="AR405" s="69">
        <f t="shared" si="283"/>
        <v>34</v>
      </c>
      <c r="AS405" s="70">
        <f t="shared" si="294"/>
        <v>402</v>
      </c>
      <c r="AT405" s="71">
        <f t="shared" ca="1" si="295"/>
        <v>2.7639156599700572E-2</v>
      </c>
      <c r="AU405" s="72">
        <f t="shared" ca="1" si="284"/>
        <v>9.059659612918658E-3</v>
      </c>
      <c r="AV405" s="73">
        <f t="shared" ca="1" si="285"/>
        <v>1.0090596596129187</v>
      </c>
      <c r="AW405" s="74">
        <f ca="1">PRODUCT(AV$4:AV405)</f>
        <v>35.048421142041036</v>
      </c>
      <c r="BO405" s="70">
        <f t="shared" si="296"/>
        <v>402</v>
      </c>
      <c r="BP405" s="171">
        <f t="shared" ca="1" si="297"/>
        <v>0.1143</v>
      </c>
      <c r="BQ405" s="172">
        <f t="shared" ca="1" si="286"/>
        <v>9.059659612918658E-3</v>
      </c>
      <c r="BR405" s="172">
        <f t="shared" ca="1" si="299"/>
        <v>2.8531955717699658E-2</v>
      </c>
    </row>
    <row r="406" spans="5:70">
      <c r="E406">
        <f t="shared" si="287"/>
        <v>403</v>
      </c>
      <c r="F406" s="64">
        <f t="shared" si="288"/>
        <v>73.500000000000142</v>
      </c>
      <c r="G406" s="55">
        <f t="shared" si="272"/>
        <v>5.1085345568211427E-3</v>
      </c>
      <c r="H406" s="78">
        <f t="shared" si="298"/>
        <v>0.53664610328964601</v>
      </c>
      <c r="I406" s="79">
        <f t="shared" ca="1" si="273"/>
        <v>865886.40728122252</v>
      </c>
      <c r="J406" s="79">
        <f t="shared" ca="1" si="274"/>
        <v>7844.6361134209283</v>
      </c>
      <c r="K406" s="80">
        <f t="shared" ca="1" si="275"/>
        <v>-10.73292206579292</v>
      </c>
      <c r="L406" s="80">
        <f t="shared" ca="1" si="276"/>
        <v>-360.78600303384275</v>
      </c>
      <c r="M406" s="80">
        <f t="shared" ca="1" si="277"/>
        <v>0</v>
      </c>
      <c r="N406" s="80">
        <f t="shared" ca="1" si="278"/>
        <v>0</v>
      </c>
      <c r="O406" s="81">
        <f t="shared" ca="1" si="265"/>
        <v>-970.27572937505693</v>
      </c>
      <c r="P406" s="79">
        <f t="shared" ca="1" si="266"/>
        <v>872389.24874016875</v>
      </c>
      <c r="Q406" s="35"/>
      <c r="R406">
        <f t="shared" ca="1" si="279"/>
        <v>403</v>
      </c>
      <c r="S406" s="78">
        <f t="shared" ca="1" si="289"/>
        <v>73.500000000000142</v>
      </c>
      <c r="T406" s="55">
        <f t="shared" ca="1" si="280"/>
        <v>5.1085345568211427E-3</v>
      </c>
      <c r="U406" s="78">
        <f t="shared" ca="1" si="290"/>
        <v>0.53650520929658796</v>
      </c>
      <c r="V406" s="79">
        <f t="shared" ca="1" si="291"/>
        <v>865798.68899373582</v>
      </c>
      <c r="W406" s="79">
        <f t="shared" ca="1" si="267"/>
        <v>7843.8414155944702</v>
      </c>
      <c r="X406" s="80">
        <f t="shared" ca="1" si="268"/>
        <v>-10.73010418593176</v>
      </c>
      <c r="Y406" s="80">
        <f t="shared" ca="1" si="281"/>
        <v>-360.74945374738996</v>
      </c>
      <c r="Z406" s="80">
        <f t="shared" ca="1" si="269"/>
        <v>0</v>
      </c>
      <c r="AA406" s="80">
        <f t="shared" ca="1" si="282"/>
        <v>0</v>
      </c>
      <c r="AB406" s="81">
        <f t="shared" ca="1" si="270"/>
        <v>-970.27572937505693</v>
      </c>
      <c r="AC406" s="79">
        <f t="shared" ca="1" si="271"/>
        <v>872300.77512202191</v>
      </c>
      <c r="AD406" s="35"/>
      <c r="AE406" s="55">
        <f t="shared" ca="1" si="292"/>
        <v>5.1085345568211427E-3</v>
      </c>
      <c r="AF406" s="78">
        <f t="shared" ca="1" si="293"/>
        <v>0.53650520929658796</v>
      </c>
      <c r="AG406" s="35"/>
      <c r="AH406" s="35"/>
      <c r="AR406" s="69">
        <f t="shared" si="283"/>
        <v>34</v>
      </c>
      <c r="AS406" s="70">
        <f t="shared" si="294"/>
        <v>403</v>
      </c>
      <c r="AT406" s="71">
        <f t="shared" ca="1" si="295"/>
        <v>2.7388755248919129E-2</v>
      </c>
      <c r="AU406" s="72">
        <f t="shared" ca="1" si="284"/>
        <v>9.059659612918658E-3</v>
      </c>
      <c r="AV406" s="73">
        <f t="shared" ca="1" si="285"/>
        <v>1.0090596596129187</v>
      </c>
      <c r="AW406" s="74">
        <f ca="1">PRODUCT(AV$4:AV406)</f>
        <v>35.365947907558152</v>
      </c>
      <c r="BO406" s="70">
        <f t="shared" si="296"/>
        <v>403</v>
      </c>
      <c r="BP406" s="171">
        <f t="shared" ca="1" si="297"/>
        <v>0.1143</v>
      </c>
      <c r="BQ406" s="172">
        <f t="shared" ca="1" si="286"/>
        <v>9.059659612918658E-3</v>
      </c>
      <c r="BR406" s="172">
        <f t="shared" ca="1" si="299"/>
        <v>2.8275786714776298E-2</v>
      </c>
    </row>
    <row r="407" spans="5:70">
      <c r="E407">
        <f t="shared" si="287"/>
        <v>404</v>
      </c>
      <c r="F407" s="64">
        <f t="shared" si="288"/>
        <v>73.583333333333471</v>
      </c>
      <c r="G407" s="55">
        <f t="shared" si="272"/>
        <v>5.1085345568211427E-3</v>
      </c>
      <c r="H407" s="78">
        <f t="shared" si="298"/>
        <v>0.53390462812620743</v>
      </c>
      <c r="I407" s="79">
        <f t="shared" ca="1" si="273"/>
        <v>867932.61811598041</v>
      </c>
      <c r="J407" s="79">
        <f t="shared" ca="1" si="274"/>
        <v>7863.1740870801004</v>
      </c>
      <c r="K407" s="80">
        <f t="shared" ca="1" si="275"/>
        <v>-10.678092562524149</v>
      </c>
      <c r="L407" s="80">
        <f t="shared" ca="1" si="276"/>
        <v>-361.6385908816585</v>
      </c>
      <c r="M407" s="80">
        <f t="shared" ca="1" si="277"/>
        <v>0</v>
      </c>
      <c r="N407" s="80">
        <f t="shared" ca="1" si="278"/>
        <v>0</v>
      </c>
      <c r="O407" s="81">
        <f t="shared" ca="1" si="265"/>
        <v>-965.31904228189967</v>
      </c>
      <c r="P407" s="79">
        <f t="shared" ca="1" si="266"/>
        <v>874458.15647733444</v>
      </c>
      <c r="Q407" s="35"/>
      <c r="R407">
        <f t="shared" ca="1" si="279"/>
        <v>404</v>
      </c>
      <c r="S407" s="78">
        <f t="shared" ca="1" si="289"/>
        <v>73.583333333333471</v>
      </c>
      <c r="T407" s="55">
        <f t="shared" ca="1" si="280"/>
        <v>5.1085345568211427E-3</v>
      </c>
      <c r="U407" s="78">
        <f t="shared" ca="1" si="290"/>
        <v>0.53376445389498173</v>
      </c>
      <c r="V407" s="79">
        <f t="shared" ca="1" si="291"/>
        <v>867844.59646836924</v>
      </c>
      <c r="W407" s="79">
        <f t="shared" ca="1" si="267"/>
        <v>7862.3766409141754</v>
      </c>
      <c r="X407" s="80">
        <f t="shared" ca="1" si="268"/>
        <v>-10.675289077899635</v>
      </c>
      <c r="Y407" s="80">
        <f t="shared" ca="1" si="281"/>
        <v>-361.60191519515388</v>
      </c>
      <c r="Z407" s="80">
        <f t="shared" ca="1" si="269"/>
        <v>0</v>
      </c>
      <c r="AA407" s="80">
        <f t="shared" ca="1" si="282"/>
        <v>0</v>
      </c>
      <c r="AB407" s="81">
        <f t="shared" ca="1" si="270"/>
        <v>-965.31904228189967</v>
      </c>
      <c r="AC407" s="79">
        <f t="shared" ca="1" si="271"/>
        <v>874369.37686272839</v>
      </c>
      <c r="AD407" s="35"/>
      <c r="AE407" s="55">
        <f t="shared" ca="1" si="292"/>
        <v>5.1085345568211427E-3</v>
      </c>
      <c r="AF407" s="78">
        <f t="shared" ca="1" si="293"/>
        <v>0.53376445389498173</v>
      </c>
      <c r="AG407" s="35"/>
      <c r="AH407" s="35"/>
      <c r="AR407" s="69">
        <f t="shared" si="283"/>
        <v>34</v>
      </c>
      <c r="AS407" s="70">
        <f t="shared" si="294"/>
        <v>404</v>
      </c>
      <c r="AT407" s="71">
        <f t="shared" ca="1" si="295"/>
        <v>2.7140622449142383E-2</v>
      </c>
      <c r="AU407" s="72">
        <f t="shared" ca="1" si="284"/>
        <v>9.059659612918658E-3</v>
      </c>
      <c r="AV407" s="73">
        <f t="shared" ca="1" si="285"/>
        <v>1.0090596596129187</v>
      </c>
      <c r="AW407" s="74">
        <f ca="1">PRODUCT(AV$4:AV407)</f>
        <v>35.686351357488839</v>
      </c>
      <c r="BO407" s="70">
        <f t="shared" si="296"/>
        <v>404</v>
      </c>
      <c r="BP407" s="171">
        <f t="shared" ca="1" si="297"/>
        <v>0.1143</v>
      </c>
      <c r="BQ407" s="172">
        <f t="shared" ca="1" si="286"/>
        <v>9.059659612918658E-3</v>
      </c>
      <c r="BR407" s="172">
        <f t="shared" ca="1" si="299"/>
        <v>2.8021917678904197E-2</v>
      </c>
    </row>
    <row r="408" spans="5:70">
      <c r="E408">
        <f t="shared" si="287"/>
        <v>405</v>
      </c>
      <c r="F408" s="64">
        <f t="shared" si="288"/>
        <v>73.666666666666799</v>
      </c>
      <c r="G408" s="55">
        <f t="shared" si="272"/>
        <v>5.1085345568211427E-3</v>
      </c>
      <c r="H408" s="78">
        <f t="shared" si="298"/>
        <v>0.53117715788337794</v>
      </c>
      <c r="I408" s="79">
        <f t="shared" ca="1" si="273"/>
        <v>869990.95676647592</v>
      </c>
      <c r="J408" s="79">
        <f t="shared" ca="1" si="274"/>
        <v>7881.8219346217038</v>
      </c>
      <c r="K408" s="80">
        <f t="shared" ca="1" si="275"/>
        <v>-10.623543157667559</v>
      </c>
      <c r="L408" s="80">
        <f t="shared" ca="1" si="276"/>
        <v>-362.49623198603166</v>
      </c>
      <c r="M408" s="80">
        <f t="shared" ca="1" si="277"/>
        <v>0</v>
      </c>
      <c r="N408" s="80">
        <f t="shared" ca="1" si="278"/>
        <v>0</v>
      </c>
      <c r="O408" s="81">
        <f t="shared" ca="1" si="265"/>
        <v>-960.38767659604503</v>
      </c>
      <c r="P408" s="79">
        <f t="shared" ca="1" si="266"/>
        <v>876539.27124935784</v>
      </c>
      <c r="Q408" s="35"/>
      <c r="R408">
        <f t="shared" ca="1" si="279"/>
        <v>405</v>
      </c>
      <c r="S408" s="78">
        <f t="shared" ca="1" si="289"/>
        <v>73.666666666666799</v>
      </c>
      <c r="T408" s="55">
        <f t="shared" ca="1" si="280"/>
        <v>5.1085345568211427E-3</v>
      </c>
      <c r="U408" s="78">
        <f t="shared" ca="1" si="290"/>
        <v>0.5310376997370565</v>
      </c>
      <c r="V408" s="79">
        <f t="shared" ca="1" si="291"/>
        <v>869902.63068559894</v>
      </c>
      <c r="W408" s="79">
        <f t="shared" ca="1" si="267"/>
        <v>7881.0217303940153</v>
      </c>
      <c r="X408" s="80">
        <f t="shared" ca="1" si="268"/>
        <v>-10.620753994741129</v>
      </c>
      <c r="Y408" s="80">
        <f t="shared" ca="1" si="281"/>
        <v>-362.45942945233293</v>
      </c>
      <c r="Z408" s="80">
        <f t="shared" ca="1" si="269"/>
        <v>0</v>
      </c>
      <c r="AA408" s="80">
        <f t="shared" ca="1" si="282"/>
        <v>0</v>
      </c>
      <c r="AB408" s="81">
        <f t="shared" ca="1" si="270"/>
        <v>-960.38767659604503</v>
      </c>
      <c r="AC408" s="79">
        <f t="shared" ca="1" si="271"/>
        <v>876450.18455594976</v>
      </c>
      <c r="AD408" s="35"/>
      <c r="AE408" s="55">
        <f t="shared" ca="1" si="292"/>
        <v>5.1085345568211427E-3</v>
      </c>
      <c r="AF408" s="78">
        <f t="shared" ca="1" si="293"/>
        <v>0.5310376997370565</v>
      </c>
      <c r="AG408" s="35"/>
      <c r="AH408" s="35"/>
      <c r="AR408" s="69">
        <f t="shared" si="283"/>
        <v>34</v>
      </c>
      <c r="AS408" s="70">
        <f t="shared" si="294"/>
        <v>405</v>
      </c>
      <c r="AT408" s="71">
        <f t="shared" ca="1" si="295"/>
        <v>2.6894737648070415E-2</v>
      </c>
      <c r="AU408" s="72">
        <f t="shared" ca="1" si="284"/>
        <v>9.059659612918658E-3</v>
      </c>
      <c r="AV408" s="73">
        <f t="shared" ca="1" si="285"/>
        <v>1.0090596596129187</v>
      </c>
      <c r="AW408" s="74">
        <f ca="1">PRODUCT(AV$4:AV408)</f>
        <v>36.009657553614709</v>
      </c>
      <c r="BO408" s="70">
        <f t="shared" si="296"/>
        <v>405</v>
      </c>
      <c r="BP408" s="171">
        <f t="shared" ca="1" si="297"/>
        <v>0.1143</v>
      </c>
      <c r="BQ408" s="172">
        <f t="shared" ca="1" si="286"/>
        <v>9.059659612918658E-3</v>
      </c>
      <c r="BR408" s="172">
        <f t="shared" ca="1" si="299"/>
        <v>2.7770327960245256E-2</v>
      </c>
    </row>
    <row r="409" spans="5:70">
      <c r="E409">
        <f t="shared" si="287"/>
        <v>406</v>
      </c>
      <c r="F409" s="64">
        <f t="shared" si="288"/>
        <v>73.750000000000128</v>
      </c>
      <c r="G409" s="55">
        <f t="shared" si="272"/>
        <v>5.1085345568211427E-3</v>
      </c>
      <c r="H409" s="78">
        <f t="shared" si="298"/>
        <v>0.52846362101653666</v>
      </c>
      <c r="I409" s="79">
        <f t="shared" ca="1" si="273"/>
        <v>872061.44009176968</v>
      </c>
      <c r="J409" s="79">
        <f t="shared" ca="1" si="274"/>
        <v>7900.5798087830899</v>
      </c>
      <c r="K409" s="80">
        <f t="shared" ca="1" si="275"/>
        <v>-10.569272420330734</v>
      </c>
      <c r="L409" s="80">
        <f t="shared" ca="1" si="276"/>
        <v>-363.35893337157074</v>
      </c>
      <c r="M409" s="80">
        <f t="shared" ca="1" si="277"/>
        <v>0</v>
      </c>
      <c r="N409" s="80">
        <f t="shared" ca="1" si="278"/>
        <v>0</v>
      </c>
      <c r="O409" s="81">
        <f t="shared" ca="1" si="265"/>
        <v>-955.48150296220899</v>
      </c>
      <c r="P409" s="79">
        <f t="shared" ca="1" si="266"/>
        <v>878632.61019179865</v>
      </c>
      <c r="Q409" s="35"/>
      <c r="R409">
        <f t="shared" ca="1" si="279"/>
        <v>406</v>
      </c>
      <c r="S409" s="78">
        <f t="shared" ca="1" si="289"/>
        <v>73.750000000000128</v>
      </c>
      <c r="T409" s="55">
        <f t="shared" ca="1" si="280"/>
        <v>5.1085345568211427E-3</v>
      </c>
      <c r="U409" s="78">
        <f t="shared" ca="1" si="290"/>
        <v>0.52832487529697492</v>
      </c>
      <c r="V409" s="79">
        <f t="shared" ca="1" si="291"/>
        <v>871972.80850081344</v>
      </c>
      <c r="W409" s="79">
        <f t="shared" ca="1" si="267"/>
        <v>7899.776836738075</v>
      </c>
      <c r="X409" s="80">
        <f t="shared" ca="1" si="268"/>
        <v>-10.566497505939498</v>
      </c>
      <c r="Y409" s="80">
        <f t="shared" ca="1" si="281"/>
        <v>-363.32200354200563</v>
      </c>
      <c r="Z409" s="80">
        <f t="shared" ca="1" si="269"/>
        <v>0</v>
      </c>
      <c r="AA409" s="80">
        <f t="shared" ca="1" si="282"/>
        <v>0</v>
      </c>
      <c r="AB409" s="81">
        <f t="shared" ca="1" si="270"/>
        <v>-955.48150296220899</v>
      </c>
      <c r="AC409" s="79">
        <f t="shared" ca="1" si="271"/>
        <v>878543.21533354139</v>
      </c>
      <c r="AD409" s="35"/>
      <c r="AE409" s="55">
        <f t="shared" ca="1" si="292"/>
        <v>5.1085345568211427E-3</v>
      </c>
      <c r="AF409" s="78">
        <f t="shared" ca="1" si="293"/>
        <v>0.52832487529697492</v>
      </c>
      <c r="AG409" s="35"/>
      <c r="AH409" s="35"/>
      <c r="AR409" s="69">
        <f t="shared" si="283"/>
        <v>34</v>
      </c>
      <c r="AS409" s="70">
        <f t="shared" si="294"/>
        <v>406</v>
      </c>
      <c r="AT409" s="71">
        <f t="shared" ca="1" si="295"/>
        <v>2.6651080479600148E-2</v>
      </c>
      <c r="AU409" s="72">
        <f t="shared" ca="1" si="284"/>
        <v>9.059659612918658E-3</v>
      </c>
      <c r="AV409" s="73">
        <f t="shared" ca="1" si="285"/>
        <v>1.0090596596129187</v>
      </c>
      <c r="AW409" s="74">
        <f ca="1">PRODUCT(AV$4:AV409)</f>
        <v>36.335892793828222</v>
      </c>
      <c r="BO409" s="70">
        <f t="shared" si="296"/>
        <v>406</v>
      </c>
      <c r="BP409" s="171">
        <f t="shared" ca="1" si="297"/>
        <v>0.1143</v>
      </c>
      <c r="BQ409" s="172">
        <f t="shared" ca="1" si="286"/>
        <v>9.059659612918658E-3</v>
      </c>
      <c r="BR409" s="172">
        <f t="shared" ca="1" si="299"/>
        <v>2.7520997094362211E-2</v>
      </c>
    </row>
    <row r="410" spans="5:70">
      <c r="E410">
        <f t="shared" si="287"/>
        <v>407</v>
      </c>
      <c r="F410" s="64">
        <f t="shared" si="288"/>
        <v>73.833333333333456</v>
      </c>
      <c r="G410" s="55">
        <f t="shared" si="272"/>
        <v>5.1085345568211427E-3</v>
      </c>
      <c r="H410" s="78">
        <f t="shared" si="298"/>
        <v>0.52576394634655088</v>
      </c>
      <c r="I410" s="79">
        <f t="shared" ca="1" si="273"/>
        <v>874144.08513988391</v>
      </c>
      <c r="J410" s="79">
        <f t="shared" ca="1" si="274"/>
        <v>7919.4478640135349</v>
      </c>
      <c r="K410" s="80">
        <f t="shared" ca="1" si="275"/>
        <v>-10.515278926931018</v>
      </c>
      <c r="L410" s="80">
        <f t="shared" ca="1" si="276"/>
        <v>-364.22670214161832</v>
      </c>
      <c r="M410" s="80">
        <f t="shared" ca="1" si="277"/>
        <v>0</v>
      </c>
      <c r="N410" s="80">
        <f t="shared" ca="1" si="278"/>
        <v>0</v>
      </c>
      <c r="O410" s="81">
        <f t="shared" ca="1" si="265"/>
        <v>-950.60039268592311</v>
      </c>
      <c r="P410" s="79">
        <f t="shared" ca="1" si="266"/>
        <v>880738.19063014293</v>
      </c>
      <c r="Q410" s="35"/>
      <c r="R410">
        <f t="shared" ca="1" si="279"/>
        <v>407</v>
      </c>
      <c r="S410" s="78">
        <f t="shared" ca="1" si="289"/>
        <v>73.833333333333456</v>
      </c>
      <c r="T410" s="55">
        <f t="shared" ca="1" si="280"/>
        <v>5.1085345568211427E-3</v>
      </c>
      <c r="U410" s="78">
        <f t="shared" ca="1" si="290"/>
        <v>0.5256259094142921</v>
      </c>
      <c r="V410" s="79">
        <f t="shared" ca="1" si="291"/>
        <v>874055.14695834927</v>
      </c>
      <c r="W410" s="79">
        <f t="shared" ca="1" si="267"/>
        <v>7918.6421143622392</v>
      </c>
      <c r="X410" s="80">
        <f t="shared" ca="1" si="268"/>
        <v>-10.512518188285842</v>
      </c>
      <c r="Y410" s="80">
        <f t="shared" ca="1" si="281"/>
        <v>-364.18964456597888</v>
      </c>
      <c r="Z410" s="80">
        <f t="shared" ca="1" si="269"/>
        <v>0</v>
      </c>
      <c r="AA410" s="80">
        <f t="shared" ca="1" si="282"/>
        <v>0</v>
      </c>
      <c r="AB410" s="81">
        <f t="shared" ca="1" si="270"/>
        <v>-950.60039268592311</v>
      </c>
      <c r="AC410" s="79">
        <f t="shared" ca="1" si="271"/>
        <v>880648.48651727126</v>
      </c>
      <c r="AD410" s="35"/>
      <c r="AE410" s="55">
        <f t="shared" ca="1" si="292"/>
        <v>5.1085345568211427E-3</v>
      </c>
      <c r="AF410" s="78">
        <f t="shared" ca="1" si="293"/>
        <v>0.5256259094142921</v>
      </c>
      <c r="AG410" s="35"/>
      <c r="AH410" s="35"/>
      <c r="AR410" s="69">
        <f t="shared" si="283"/>
        <v>34</v>
      </c>
      <c r="AS410" s="70">
        <f t="shared" si="294"/>
        <v>407</v>
      </c>
      <c r="AT410" s="71">
        <f t="shared" ca="1" si="295"/>
        <v>2.640963076213847E-2</v>
      </c>
      <c r="AU410" s="72">
        <f t="shared" ca="1" si="284"/>
        <v>9.059659612918658E-3</v>
      </c>
      <c r="AV410" s="73">
        <f t="shared" ca="1" si="285"/>
        <v>1.0090596596129187</v>
      </c>
      <c r="AW410" s="74">
        <f ca="1">PRODUCT(AV$4:AV410)</f>
        <v>36.665083614271808</v>
      </c>
      <c r="BO410" s="70">
        <f t="shared" si="296"/>
        <v>407</v>
      </c>
      <c r="BP410" s="171">
        <f t="shared" ca="1" si="297"/>
        <v>0.1143</v>
      </c>
      <c r="BQ410" s="172">
        <f t="shared" ca="1" si="286"/>
        <v>9.059659612918658E-3</v>
      </c>
      <c r="BR410" s="172">
        <f t="shared" ca="1" si="299"/>
        <v>2.7273904800554045E-2</v>
      </c>
    </row>
    <row r="411" spans="5:70">
      <c r="E411">
        <f t="shared" si="287"/>
        <v>408</v>
      </c>
      <c r="F411" s="64">
        <f t="shared" si="288"/>
        <v>73.916666666666785</v>
      </c>
      <c r="G411" s="55">
        <f t="shared" si="272"/>
        <v>5.1085345568211427E-3</v>
      </c>
      <c r="H411" s="78">
        <f t="shared" si="298"/>
        <v>0.52307806305790883</v>
      </c>
      <c r="I411" s="79">
        <f t="shared" ca="1" si="273"/>
        <v>876238.90914779669</v>
      </c>
      <c r="J411" s="79">
        <f t="shared" ca="1" si="274"/>
        <v>7938.4262564741948</v>
      </c>
      <c r="K411" s="80">
        <f t="shared" ca="1" si="275"/>
        <v>-10.461561261158177</v>
      </c>
      <c r="L411" s="80">
        <f t="shared" ca="1" si="276"/>
        <v>-365.09954547824861</v>
      </c>
      <c r="M411" s="80">
        <f t="shared" ca="1" si="277"/>
        <v>0</v>
      </c>
      <c r="N411" s="80">
        <f t="shared" ca="1" si="278"/>
        <v>0</v>
      </c>
      <c r="O411" s="81">
        <f t="shared" ca="1" si="265"/>
        <v>-945.74421773015922</v>
      </c>
      <c r="P411" s="79">
        <f t="shared" ca="1" si="266"/>
        <v>882856.03007980133</v>
      </c>
      <c r="Q411" s="35"/>
      <c r="R411">
        <f t="shared" ca="1" si="279"/>
        <v>408</v>
      </c>
      <c r="S411" s="78">
        <f t="shared" ca="1" si="289"/>
        <v>73.916666666666785</v>
      </c>
      <c r="T411" s="55">
        <f t="shared" ca="1" si="280"/>
        <v>5.1085345568211427E-3</v>
      </c>
      <c r="U411" s="78">
        <f t="shared" ca="1" si="290"/>
        <v>0.52294073129208862</v>
      </c>
      <c r="V411" s="79">
        <f t="shared" ca="1" si="291"/>
        <v>876149.66329148551</v>
      </c>
      <c r="W411" s="79">
        <f t="shared" ca="1" si="267"/>
        <v>7937.6177193941521</v>
      </c>
      <c r="X411" s="80">
        <f t="shared" ca="1" si="268"/>
        <v>-10.458814625841772</v>
      </c>
      <c r="Y411" s="80">
        <f t="shared" ca="1" si="281"/>
        <v>-365.06235970478565</v>
      </c>
      <c r="Z411" s="80">
        <f t="shared" ca="1" si="269"/>
        <v>0</v>
      </c>
      <c r="AA411" s="80">
        <f t="shared" ca="1" si="282"/>
        <v>0</v>
      </c>
      <c r="AB411" s="81">
        <f t="shared" ca="1" si="270"/>
        <v>-945.74421773015922</v>
      </c>
      <c r="AC411" s="79">
        <f t="shared" ca="1" si="271"/>
        <v>882766.01561881893</v>
      </c>
      <c r="AD411" s="35"/>
      <c r="AE411" s="55">
        <f t="shared" ca="1" si="292"/>
        <v>5.1085345568211427E-3</v>
      </c>
      <c r="AF411" s="78">
        <f t="shared" ca="1" si="293"/>
        <v>0.52294073129208862</v>
      </c>
      <c r="AG411" s="35"/>
      <c r="AH411" s="35"/>
      <c r="AR411" s="69">
        <f t="shared" si="283"/>
        <v>34</v>
      </c>
      <c r="AS411" s="70">
        <f t="shared" si="294"/>
        <v>408</v>
      </c>
      <c r="AT411" s="71">
        <f t="shared" ca="1" si="295"/>
        <v>2.6170368496930631E-2</v>
      </c>
      <c r="AU411" s="72">
        <f t="shared" ca="1" si="284"/>
        <v>9.059659612918658E-3</v>
      </c>
      <c r="AV411" s="73">
        <f t="shared" ca="1" si="285"/>
        <v>1.0090596596129187</v>
      </c>
      <c r="AW411" s="74">
        <f ca="1">PRODUCT(AV$4:AV411)</f>
        <v>36.997256791496312</v>
      </c>
      <c r="BO411" s="70">
        <f t="shared" si="296"/>
        <v>408</v>
      </c>
      <c r="BP411" s="171">
        <f t="shared" ca="1" si="297"/>
        <v>0.1143</v>
      </c>
      <c r="BQ411" s="172">
        <f t="shared" ca="1" si="286"/>
        <v>9.059659612918658E-3</v>
      </c>
      <c r="BR411" s="172">
        <f t="shared" ca="1" si="299"/>
        <v>2.7029030980206342E-2</v>
      </c>
    </row>
    <row r="412" spans="5:70">
      <c r="E412">
        <f t="shared" si="287"/>
        <v>409</v>
      </c>
      <c r="F412" s="64">
        <f t="shared" si="288"/>
        <v>74.000000000000114</v>
      </c>
      <c r="G412" s="55">
        <f t="shared" si="272"/>
        <v>5.1085345568211427E-3</v>
      </c>
      <c r="H412" s="78">
        <f t="shared" si="298"/>
        <v>0.52040590069686243</v>
      </c>
      <c r="I412" s="79">
        <f t="shared" ca="1" si="273"/>
        <v>878345.9295414408</v>
      </c>
      <c r="J412" s="79">
        <f t="shared" ca="1" si="274"/>
        <v>7957.5151440380887</v>
      </c>
      <c r="K412" s="80">
        <f t="shared" ca="1" si="275"/>
        <v>-10.408118013937248</v>
      </c>
      <c r="L412" s="80">
        <f t="shared" ca="1" si="276"/>
        <v>-365.97747064226701</v>
      </c>
      <c r="M412" s="80">
        <f t="shared" ca="1" si="277"/>
        <v>-6587.5944715608057</v>
      </c>
      <c r="N412" s="80">
        <f t="shared" ca="1" si="278"/>
        <v>0</v>
      </c>
      <c r="O412" s="81">
        <f t="shared" ca="1" si="265"/>
        <v>-940.91285071197092</v>
      </c>
      <c r="P412" s="79">
        <f t="shared" ca="1" si="266"/>
        <v>878398.55177454988</v>
      </c>
      <c r="Q412" s="35"/>
      <c r="R412">
        <f t="shared" ca="1" si="279"/>
        <v>409</v>
      </c>
      <c r="S412" s="78">
        <f t="shared" ca="1" si="289"/>
        <v>74.000000000000114</v>
      </c>
      <c r="T412" s="55">
        <f t="shared" ca="1" si="280"/>
        <v>5.1085345568211427E-3</v>
      </c>
      <c r="U412" s="78">
        <f t="shared" ca="1" si="290"/>
        <v>0.52026927049511362</v>
      </c>
      <c r="V412" s="79">
        <f t="shared" ca="1" si="291"/>
        <v>878256.37492244283</v>
      </c>
      <c r="W412" s="79">
        <f t="shared" ca="1" si="267"/>
        <v>7956.7038096732022</v>
      </c>
      <c r="X412" s="80">
        <f t="shared" ca="1" si="268"/>
        <v>-10.405385409902273</v>
      </c>
      <c r="Y412" s="80">
        <f t="shared" ca="1" si="281"/>
        <v>-365.94015621768455</v>
      </c>
      <c r="Z412" s="80">
        <f t="shared" ca="1" si="269"/>
        <v>-6586.9228119183208</v>
      </c>
      <c r="AA412" s="80">
        <f t="shared" ca="1" si="282"/>
        <v>0</v>
      </c>
      <c r="AB412" s="81">
        <f t="shared" ca="1" si="270"/>
        <v>-940.91285071197092</v>
      </c>
      <c r="AC412" s="79">
        <f t="shared" ca="1" si="271"/>
        <v>878308.89752785815</v>
      </c>
      <c r="AD412" s="35"/>
      <c r="AE412" s="55">
        <f t="shared" ca="1" si="292"/>
        <v>5.1085345568211427E-3</v>
      </c>
      <c r="AF412" s="78">
        <f t="shared" ca="1" si="293"/>
        <v>0.52026927049511362</v>
      </c>
      <c r="AG412" s="35"/>
      <c r="AH412" s="35"/>
      <c r="AR412" s="69">
        <f t="shared" si="283"/>
        <v>35</v>
      </c>
      <c r="AS412" s="70">
        <f t="shared" si="294"/>
        <v>409</v>
      </c>
      <c r="AT412" s="71">
        <f t="shared" ca="1" si="295"/>
        <v>2.5933273866403789E-2</v>
      </c>
      <c r="AU412" s="72">
        <f t="shared" ca="1" si="284"/>
        <v>9.059659612918658E-3</v>
      </c>
      <c r="AV412" s="73">
        <f t="shared" ca="1" si="285"/>
        <v>1.0090596596129187</v>
      </c>
      <c r="AW412" s="74">
        <f ca="1">PRODUCT(AV$4:AV412)</f>
        <v>37.332439344639013</v>
      </c>
      <c r="BO412" s="70">
        <f t="shared" si="296"/>
        <v>409</v>
      </c>
      <c r="BP412" s="171">
        <f t="shared" ca="1" si="297"/>
        <v>0.1143</v>
      </c>
      <c r="BQ412" s="172">
        <f t="shared" ca="1" si="286"/>
        <v>9.059659612918658E-3</v>
      </c>
      <c r="BR412" s="172">
        <f t="shared" ca="1" si="299"/>
        <v>2.6786355715156467E-2</v>
      </c>
    </row>
    <row r="413" spans="5:70">
      <c r="E413">
        <f t="shared" si="287"/>
        <v>410</v>
      </c>
      <c r="F413" s="64">
        <f t="shared" si="288"/>
        <v>74.083333333333442</v>
      </c>
      <c r="G413" s="55">
        <f t="shared" si="272"/>
        <v>5.1085345568211427E-3</v>
      </c>
      <c r="H413" s="78">
        <f t="shared" si="298"/>
        <v>0.51774738916957885</v>
      </c>
      <c r="I413" s="79">
        <f t="shared" ca="1" si="273"/>
        <v>873911.22241814795</v>
      </c>
      <c r="J413" s="79">
        <f t="shared" ca="1" si="274"/>
        <v>7917.3382070180696</v>
      </c>
      <c r="K413" s="80">
        <f t="shared" ca="1" si="275"/>
        <v>-10.354947783391577</v>
      </c>
      <c r="L413" s="80">
        <f t="shared" ca="1" si="276"/>
        <v>-364.12967600756167</v>
      </c>
      <c r="M413" s="80">
        <f t="shared" ca="1" si="277"/>
        <v>0</v>
      </c>
      <c r="N413" s="80">
        <f t="shared" ca="1" si="278"/>
        <v>0</v>
      </c>
      <c r="O413" s="81">
        <f t="shared" ca="1" si="265"/>
        <v>-936.10616489915174</v>
      </c>
      <c r="P413" s="79">
        <f t="shared" ca="1" si="266"/>
        <v>880517.96983647591</v>
      </c>
      <c r="Q413" s="35"/>
      <c r="R413">
        <f t="shared" ca="1" si="279"/>
        <v>410</v>
      </c>
      <c r="S413" s="78">
        <f t="shared" ca="1" si="289"/>
        <v>74.083333333333442</v>
      </c>
      <c r="T413" s="55">
        <f t="shared" ca="1" si="280"/>
        <v>5.1085345568211427E-3</v>
      </c>
      <c r="U413" s="78">
        <f t="shared" ca="1" si="290"/>
        <v>0.5176114569479372</v>
      </c>
      <c r="V413" s="79">
        <f t="shared" ca="1" si="291"/>
        <v>873822.02617327357</v>
      </c>
      <c r="W413" s="79">
        <f t="shared" ca="1" si="267"/>
        <v>7916.530119400757</v>
      </c>
      <c r="X413" s="80">
        <f t="shared" ca="1" si="268"/>
        <v>-10.352229138958744</v>
      </c>
      <c r="Y413" s="80">
        <f t="shared" ca="1" si="281"/>
        <v>-364.09251090553067</v>
      </c>
      <c r="Z413" s="80">
        <f t="shared" ca="1" si="269"/>
        <v>0</v>
      </c>
      <c r="AA413" s="80">
        <f t="shared" ca="1" si="282"/>
        <v>0</v>
      </c>
      <c r="AB413" s="81">
        <f t="shared" ca="1" si="270"/>
        <v>-936.10616489915174</v>
      </c>
      <c r="AC413" s="79">
        <f t="shared" ca="1" si="271"/>
        <v>880428.00538773055</v>
      </c>
      <c r="AD413" s="35"/>
      <c r="AE413" s="55">
        <f t="shared" ca="1" si="292"/>
        <v>5.1085345568211427E-3</v>
      </c>
      <c r="AF413" s="78">
        <f t="shared" ca="1" si="293"/>
        <v>0.5176114569479372</v>
      </c>
      <c r="AG413" s="35"/>
      <c r="AH413" s="35"/>
      <c r="AR413" s="69">
        <f t="shared" si="283"/>
        <v>35</v>
      </c>
      <c r="AS413" s="70">
        <f t="shared" si="294"/>
        <v>410</v>
      </c>
      <c r="AT413" s="71">
        <f t="shared" ca="1" si="295"/>
        <v>2.5698327232525572E-2</v>
      </c>
      <c r="AU413" s="72">
        <f t="shared" ca="1" si="284"/>
        <v>9.059659612918658E-3</v>
      </c>
      <c r="AV413" s="73">
        <f t="shared" ca="1" si="285"/>
        <v>1.0090596596129187</v>
      </c>
      <c r="AW413" s="74">
        <f ca="1">PRODUCT(AV$4:AV413)</f>
        <v>37.670658537621378</v>
      </c>
      <c r="BO413" s="70">
        <f t="shared" si="296"/>
        <v>410</v>
      </c>
      <c r="BP413" s="171">
        <f t="shared" ca="1" si="297"/>
        <v>0.1143</v>
      </c>
      <c r="BQ413" s="172">
        <f t="shared" ca="1" si="286"/>
        <v>9.059659612918658E-3</v>
      </c>
      <c r="BR413" s="172">
        <f t="shared" ca="1" si="299"/>
        <v>2.6545859266073397E-2</v>
      </c>
    </row>
    <row r="414" spans="5:70">
      <c r="E414">
        <f t="shared" si="287"/>
        <v>411</v>
      </c>
      <c r="F414" s="64">
        <f t="shared" si="288"/>
        <v>74.166666666666771</v>
      </c>
      <c r="G414" s="55">
        <f t="shared" si="272"/>
        <v>5.1085345568211427E-3</v>
      </c>
      <c r="H414" s="78">
        <f t="shared" si="298"/>
        <v>0.51510245874030214</v>
      </c>
      <c r="I414" s="79">
        <f t="shared" ca="1" si="273"/>
        <v>876019.81335966429</v>
      </c>
      <c r="J414" s="79">
        <f t="shared" ca="1" si="274"/>
        <v>7936.441323211091</v>
      </c>
      <c r="K414" s="80">
        <f t="shared" ca="1" si="275"/>
        <v>-10.302049174806044</v>
      </c>
      <c r="L414" s="80">
        <f t="shared" ca="1" si="276"/>
        <v>-365.00825556652683</v>
      </c>
      <c r="M414" s="80">
        <f t="shared" ca="1" si="277"/>
        <v>0</v>
      </c>
      <c r="N414" s="80">
        <f t="shared" ca="1" si="278"/>
        <v>0</v>
      </c>
      <c r="O414" s="81">
        <f t="shared" ca="1" si="265"/>
        <v>-931.32403420691105</v>
      </c>
      <c r="P414" s="79">
        <f t="shared" ca="1" si="266"/>
        <v>882649.62034392718</v>
      </c>
      <c r="Q414" s="35"/>
      <c r="R414">
        <f t="shared" ca="1" si="279"/>
        <v>411</v>
      </c>
      <c r="S414" s="78">
        <f t="shared" ca="1" si="289"/>
        <v>74.166666666666771</v>
      </c>
      <c r="T414" s="55">
        <f t="shared" ca="1" si="280"/>
        <v>5.1085345568211427E-3</v>
      </c>
      <c r="U414" s="78">
        <f t="shared" ca="1" si="290"/>
        <v>0.51496722093311209</v>
      </c>
      <c r="V414" s="79">
        <f t="shared" ca="1" si="291"/>
        <v>875930.30849741423</v>
      </c>
      <c r="W414" s="79">
        <f t="shared" ca="1" si="267"/>
        <v>7935.6304396254045</v>
      </c>
      <c r="X414" s="80">
        <f t="shared" ca="1" si="268"/>
        <v>-10.299344418662242</v>
      </c>
      <c r="Y414" s="80">
        <f t="shared" ca="1" si="281"/>
        <v>-364.97096187392259</v>
      </c>
      <c r="Z414" s="80">
        <f t="shared" ca="1" si="269"/>
        <v>0</v>
      </c>
      <c r="AA414" s="80">
        <f t="shared" ca="1" si="282"/>
        <v>0</v>
      </c>
      <c r="AB414" s="81">
        <f t="shared" ca="1" si="270"/>
        <v>-931.32403420691105</v>
      </c>
      <c r="AC414" s="79">
        <f t="shared" ca="1" si="271"/>
        <v>882559.34459654009</v>
      </c>
      <c r="AD414" s="35"/>
      <c r="AE414" s="55">
        <f t="shared" ca="1" si="292"/>
        <v>5.1085345568211427E-3</v>
      </c>
      <c r="AF414" s="78">
        <f t="shared" ca="1" si="293"/>
        <v>0.51496722093311209</v>
      </c>
      <c r="AG414" s="35"/>
      <c r="AH414" s="35"/>
      <c r="AR414" s="69">
        <f t="shared" si="283"/>
        <v>35</v>
      </c>
      <c r="AS414" s="70">
        <f t="shared" si="294"/>
        <v>411</v>
      </c>
      <c r="AT414" s="71">
        <f t="shared" ca="1" si="295"/>
        <v>2.5465509135177491E-2</v>
      </c>
      <c r="AU414" s="72">
        <f t="shared" ca="1" si="284"/>
        <v>9.059659612918658E-3</v>
      </c>
      <c r="AV414" s="73">
        <f t="shared" ca="1" si="285"/>
        <v>1.0090596596129187</v>
      </c>
      <c r="AW414" s="74">
        <f ca="1">PRODUCT(AV$4:AV414)</f>
        <v>38.011941881366717</v>
      </c>
      <c r="BO414" s="70">
        <f t="shared" si="296"/>
        <v>411</v>
      </c>
      <c r="BP414" s="171">
        <f t="shared" ca="1" si="297"/>
        <v>0.1143</v>
      </c>
      <c r="BQ414" s="172">
        <f t="shared" ca="1" si="286"/>
        <v>9.059659612918658E-3</v>
      </c>
      <c r="BR414" s="172">
        <f t="shared" ca="1" si="299"/>
        <v>2.6307522070852133E-2</v>
      </c>
    </row>
    <row r="415" spans="5:70">
      <c r="E415">
        <f t="shared" si="287"/>
        <v>412</v>
      </c>
      <c r="F415" s="64">
        <f t="shared" si="288"/>
        <v>74.250000000000099</v>
      </c>
      <c r="G415" s="55">
        <f t="shared" si="272"/>
        <v>5.1085345568211427E-3</v>
      </c>
      <c r="H415" s="78">
        <f t="shared" si="298"/>
        <v>0.51247104002952382</v>
      </c>
      <c r="I415" s="79">
        <f t="shared" ca="1" si="273"/>
        <v>878140.57425683516</v>
      </c>
      <c r="J415" s="79">
        <f t="shared" ca="1" si="274"/>
        <v>7955.6546950598477</v>
      </c>
      <c r="K415" s="80">
        <f t="shared" ca="1" si="275"/>
        <v>-10.249420800590476</v>
      </c>
      <c r="L415" s="80">
        <f t="shared" ca="1" si="276"/>
        <v>-365.89190594034801</v>
      </c>
      <c r="M415" s="80">
        <f t="shared" ca="1" si="277"/>
        <v>0</v>
      </c>
      <c r="N415" s="80">
        <f t="shared" ca="1" si="278"/>
        <v>0</v>
      </c>
      <c r="O415" s="81">
        <f t="shared" ca="1" si="265"/>
        <v>-926.56633319456694</v>
      </c>
      <c r="P415" s="79">
        <f t="shared" ca="1" si="266"/>
        <v>884793.52129195945</v>
      </c>
      <c r="Q415" s="35"/>
      <c r="R415">
        <f t="shared" ca="1" si="279"/>
        <v>412</v>
      </c>
      <c r="S415" s="78">
        <f t="shared" ca="1" si="289"/>
        <v>74.250000000000099</v>
      </c>
      <c r="T415" s="55">
        <f t="shared" ca="1" si="280"/>
        <v>5.1085345568211427E-3</v>
      </c>
      <c r="U415" s="78">
        <f t="shared" ca="1" si="290"/>
        <v>0.51233649308934515</v>
      </c>
      <c r="V415" s="79">
        <f t="shared" ca="1" si="291"/>
        <v>878050.75968622323</v>
      </c>
      <c r="W415" s="79">
        <f t="shared" ca="1" si="267"/>
        <v>7954.8410056218227</v>
      </c>
      <c r="X415" s="80">
        <f t="shared" ca="1" si="268"/>
        <v>-10.246729861786903</v>
      </c>
      <c r="Y415" s="80">
        <f t="shared" ca="1" si="281"/>
        <v>-365.85448320259303</v>
      </c>
      <c r="Z415" s="80">
        <f t="shared" ca="1" si="269"/>
        <v>0</v>
      </c>
      <c r="AA415" s="80">
        <f t="shared" ca="1" si="282"/>
        <v>0</v>
      </c>
      <c r="AB415" s="81">
        <f t="shared" ca="1" si="270"/>
        <v>-926.56633319456694</v>
      </c>
      <c r="AC415" s="79">
        <f t="shared" ca="1" si="271"/>
        <v>884702.93314558605</v>
      </c>
      <c r="AD415" s="35"/>
      <c r="AE415" s="55">
        <f t="shared" ca="1" si="292"/>
        <v>5.1085345568211427E-3</v>
      </c>
      <c r="AF415" s="78">
        <f t="shared" ca="1" si="293"/>
        <v>0.51233649308934515</v>
      </c>
      <c r="AG415" s="35"/>
      <c r="AH415" s="35"/>
      <c r="AR415" s="69">
        <f t="shared" si="283"/>
        <v>35</v>
      </c>
      <c r="AS415" s="70">
        <f t="shared" si="294"/>
        <v>412</v>
      </c>
      <c r="AT415" s="71">
        <f t="shared" ca="1" si="295"/>
        <v>2.5234800290543112E-2</v>
      </c>
      <c r="AU415" s="72">
        <f t="shared" ca="1" si="284"/>
        <v>9.059659612918658E-3</v>
      </c>
      <c r="AV415" s="73">
        <f t="shared" ca="1" si="285"/>
        <v>1.0090596596129187</v>
      </c>
      <c r="AW415" s="74">
        <f ca="1">PRODUCT(AV$4:AV415)</f>
        <v>38.356317136037944</v>
      </c>
      <c r="BO415" s="70">
        <f t="shared" si="296"/>
        <v>412</v>
      </c>
      <c r="BP415" s="171">
        <f t="shared" ca="1" si="297"/>
        <v>0.1143</v>
      </c>
      <c r="BQ415" s="172">
        <f t="shared" ca="1" si="286"/>
        <v>9.059659612918658E-3</v>
      </c>
      <c r="BR415" s="172">
        <f t="shared" ca="1" si="299"/>
        <v>2.6071324743022484E-2</v>
      </c>
    </row>
    <row r="416" spans="5:70">
      <c r="E416">
        <f t="shared" si="287"/>
        <v>413</v>
      </c>
      <c r="F416" s="64">
        <f t="shared" si="288"/>
        <v>74.333333333333428</v>
      </c>
      <c r="G416" s="55">
        <f t="shared" si="272"/>
        <v>5.1085345568211427E-3</v>
      </c>
      <c r="H416" s="78">
        <f t="shared" si="298"/>
        <v>0.5098530640121629</v>
      </c>
      <c r="I416" s="79">
        <f t="shared" ca="1" si="273"/>
        <v>880273.52301278803</v>
      </c>
      <c r="J416" s="79">
        <f t="shared" ca="1" si="274"/>
        <v>7974.9784847605788</v>
      </c>
      <c r="K416" s="80">
        <f t="shared" ca="1" si="275"/>
        <v>-10.197061280243258</v>
      </c>
      <c r="L416" s="80">
        <f t="shared" ca="1" si="276"/>
        <v>-366.78063458866171</v>
      </c>
      <c r="M416" s="80">
        <f t="shared" ca="1" si="277"/>
        <v>0</v>
      </c>
      <c r="N416" s="80">
        <f t="shared" ca="1" si="278"/>
        <v>0</v>
      </c>
      <c r="O416" s="81">
        <f t="shared" ca="1" si="265"/>
        <v>-921.8329370622555</v>
      </c>
      <c r="P416" s="79">
        <f t="shared" ca="1" si="266"/>
        <v>886949.69086461747</v>
      </c>
      <c r="Q416" s="35"/>
      <c r="R416">
        <f t="shared" ca="1" si="279"/>
        <v>413</v>
      </c>
      <c r="S416" s="78">
        <f t="shared" ca="1" si="289"/>
        <v>74.333333333333428</v>
      </c>
      <c r="T416" s="55">
        <f t="shared" ca="1" si="280"/>
        <v>5.1085345568211427E-3</v>
      </c>
      <c r="U416" s="78">
        <f t="shared" ca="1" si="290"/>
        <v>0.50971920440967766</v>
      </c>
      <c r="V416" s="79">
        <f t="shared" ca="1" si="291"/>
        <v>880183.39763909078</v>
      </c>
      <c r="W416" s="79">
        <f t="shared" ca="1" si="267"/>
        <v>7974.1619795523948</v>
      </c>
      <c r="X416" s="80">
        <f t="shared" ca="1" si="268"/>
        <v>-10.194384088193553</v>
      </c>
      <c r="Y416" s="80">
        <f t="shared" ca="1" si="281"/>
        <v>-366.7430823496212</v>
      </c>
      <c r="Z416" s="80">
        <f t="shared" ca="1" si="269"/>
        <v>0</v>
      </c>
      <c r="AA416" s="80">
        <f t="shared" ca="1" si="282"/>
        <v>0</v>
      </c>
      <c r="AB416" s="81">
        <f t="shared" ca="1" si="270"/>
        <v>-921.8329370622555</v>
      </c>
      <c r="AC416" s="79">
        <f t="shared" ca="1" si="271"/>
        <v>886858.78921514307</v>
      </c>
      <c r="AD416" s="35"/>
      <c r="AE416" s="55">
        <f t="shared" ca="1" si="292"/>
        <v>5.1085345568211427E-3</v>
      </c>
      <c r="AF416" s="78">
        <f t="shared" ca="1" si="293"/>
        <v>0.50971920440967766</v>
      </c>
      <c r="AG416" s="35"/>
      <c r="AH416" s="35"/>
      <c r="AR416" s="69">
        <f t="shared" si="283"/>
        <v>35</v>
      </c>
      <c r="AS416" s="70">
        <f t="shared" si="294"/>
        <v>413</v>
      </c>
      <c r="AT416" s="71">
        <f t="shared" ca="1" si="295"/>
        <v>2.5006181589510811E-2</v>
      </c>
      <c r="AU416" s="72">
        <f t="shared" ca="1" si="284"/>
        <v>9.059659612918658E-3</v>
      </c>
      <c r="AV416" s="73">
        <f t="shared" ca="1" si="285"/>
        <v>1.0090596596129187</v>
      </c>
      <c r="AW416" s="74">
        <f ca="1">PRODUCT(AV$4:AV416)</f>
        <v>38.703812313295607</v>
      </c>
      <c r="BO416" s="70">
        <f t="shared" si="296"/>
        <v>413</v>
      </c>
      <c r="BP416" s="171">
        <f t="shared" ca="1" si="297"/>
        <v>0.1143</v>
      </c>
      <c r="BQ416" s="172">
        <f t="shared" ca="1" si="286"/>
        <v>9.059659612918658E-3</v>
      </c>
      <c r="BR416" s="172">
        <f t="shared" ca="1" si="299"/>
        <v>2.5837248070172184E-2</v>
      </c>
    </row>
    <row r="417" spans="3:70">
      <c r="E417">
        <f t="shared" si="287"/>
        <v>414</v>
      </c>
      <c r="F417" s="64">
        <f t="shared" si="288"/>
        <v>74.416666666666757</v>
      </c>
      <c r="G417" s="55">
        <f t="shared" si="272"/>
        <v>5.1085345568211427E-3</v>
      </c>
      <c r="H417" s="78">
        <f t="shared" si="298"/>
        <v>0.50724846201575557</v>
      </c>
      <c r="I417" s="79">
        <f t="shared" ca="1" si="273"/>
        <v>882418.67771867372</v>
      </c>
      <c r="J417" s="79">
        <f t="shared" ca="1" si="274"/>
        <v>7994.4128562129536</v>
      </c>
      <c r="K417" s="80">
        <f t="shared" ca="1" si="275"/>
        <v>-10.144969240315111</v>
      </c>
      <c r="L417" s="80">
        <f t="shared" ca="1" si="276"/>
        <v>-367.67444904944739</v>
      </c>
      <c r="M417" s="80">
        <f t="shared" ca="1" si="277"/>
        <v>0</v>
      </c>
      <c r="N417" s="80">
        <f t="shared" ca="1" si="278"/>
        <v>0</v>
      </c>
      <c r="O417" s="81">
        <f t="shared" ca="1" si="265"/>
        <v>-917.12372164765691</v>
      </c>
      <c r="P417" s="79">
        <f t="shared" ca="1" si="266"/>
        <v>889118.14743494929</v>
      </c>
      <c r="Q417" s="35"/>
      <c r="R417">
        <f t="shared" ca="1" si="279"/>
        <v>414</v>
      </c>
      <c r="S417" s="78">
        <f t="shared" ca="1" si="289"/>
        <v>74.416666666666757</v>
      </c>
      <c r="T417" s="55">
        <f t="shared" ca="1" si="280"/>
        <v>5.1085345568211427E-3</v>
      </c>
      <c r="U417" s="78">
        <f t="shared" ca="1" si="290"/>
        <v>0.50711528623967539</v>
      </c>
      <c r="V417" s="79">
        <f t="shared" ca="1" si="291"/>
        <v>882328.24044341699</v>
      </c>
      <c r="W417" s="79">
        <f t="shared" ca="1" si="267"/>
        <v>7993.5935252828076</v>
      </c>
      <c r="X417" s="80">
        <f t="shared" ca="1" si="268"/>
        <v>-10.142305724793507</v>
      </c>
      <c r="Y417" s="80">
        <f t="shared" ca="1" si="281"/>
        <v>-367.63676685142377</v>
      </c>
      <c r="Z417" s="80">
        <f t="shared" ca="1" si="269"/>
        <v>0</v>
      </c>
      <c r="AA417" s="80">
        <f t="shared" ca="1" si="282"/>
        <v>0</v>
      </c>
      <c r="AB417" s="81">
        <f t="shared" ca="1" si="270"/>
        <v>-917.12372164765691</v>
      </c>
      <c r="AC417" s="79">
        <f t="shared" ca="1" si="271"/>
        <v>889026.93117447593</v>
      </c>
      <c r="AD417" s="35"/>
      <c r="AE417" s="55">
        <f t="shared" ca="1" si="292"/>
        <v>5.1085345568211427E-3</v>
      </c>
      <c r="AF417" s="78">
        <f t="shared" ca="1" si="293"/>
        <v>0.50711528623967539</v>
      </c>
      <c r="AG417" s="35"/>
      <c r="AH417" s="35"/>
      <c r="AR417" s="69">
        <f t="shared" si="283"/>
        <v>35</v>
      </c>
      <c r="AS417" s="70">
        <f t="shared" si="294"/>
        <v>414</v>
      </c>
      <c r="AT417" s="71">
        <f t="shared" ca="1" si="295"/>
        <v>2.4779634096091008E-2</v>
      </c>
      <c r="AU417" s="72">
        <f t="shared" ca="1" si="284"/>
        <v>9.059659612918658E-3</v>
      </c>
      <c r="AV417" s="73">
        <f t="shared" ca="1" si="285"/>
        <v>1.0090596596129187</v>
      </c>
      <c r="AW417" s="74">
        <f ca="1">PRODUCT(AV$4:AV417)</f>
        <v>39.054455678576353</v>
      </c>
      <c r="BO417" s="70">
        <f t="shared" si="296"/>
        <v>414</v>
      </c>
      <c r="BP417" s="171">
        <f t="shared" ca="1" si="297"/>
        <v>0.1143</v>
      </c>
      <c r="BQ417" s="172">
        <f t="shared" ca="1" si="286"/>
        <v>9.059659612918658E-3</v>
      </c>
      <c r="BR417" s="172">
        <f t="shared" ca="1" si="299"/>
        <v>2.5605273012384133E-2</v>
      </c>
    </row>
    <row r="418" spans="3:70">
      <c r="E418">
        <f t="shared" si="287"/>
        <v>415</v>
      </c>
      <c r="F418" s="64">
        <f t="shared" si="288"/>
        <v>74.500000000000085</v>
      </c>
      <c r="G418" s="55">
        <f t="shared" si="272"/>
        <v>5.5703631168392276E-3</v>
      </c>
      <c r="H418" s="78">
        <f t="shared" si="298"/>
        <v>0.50442290389186961</v>
      </c>
      <c r="I418" s="79">
        <f t="shared" ca="1" si="273"/>
        <v>884165.43649996526</v>
      </c>
      <c r="J418" s="79">
        <f t="shared" ca="1" si="274"/>
        <v>8010.2378961973318</v>
      </c>
      <c r="K418" s="80">
        <f t="shared" ca="1" si="275"/>
        <v>-10.088458077837393</v>
      </c>
      <c r="L418" s="80">
        <f t="shared" ca="1" si="276"/>
        <v>-368.40226520831891</v>
      </c>
      <c r="M418" s="80">
        <f t="shared" ca="1" si="277"/>
        <v>0</v>
      </c>
      <c r="N418" s="80">
        <f t="shared" ca="1" si="278"/>
        <v>0</v>
      </c>
      <c r="O418" s="81">
        <f t="shared" ca="1" si="265"/>
        <v>-912.01500949501258</v>
      </c>
      <c r="P418" s="79">
        <f t="shared" ca="1" si="266"/>
        <v>890885.16866338148</v>
      </c>
      <c r="Q418" s="35"/>
      <c r="R418">
        <f t="shared" ca="1" si="279"/>
        <v>415</v>
      </c>
      <c r="S418" s="78">
        <f t="shared" ca="1" si="289"/>
        <v>74.500000000000085</v>
      </c>
      <c r="T418" s="55">
        <f t="shared" ca="1" si="280"/>
        <v>5.5703631168392276E-3</v>
      </c>
      <c r="U418" s="78">
        <f t="shared" ca="1" si="290"/>
        <v>0.50429046995322058</v>
      </c>
      <c r="V418" s="79">
        <f t="shared" ca="1" si="291"/>
        <v>884074.72834718484</v>
      </c>
      <c r="W418" s="79">
        <f t="shared" ca="1" si="267"/>
        <v>8009.4161112090242</v>
      </c>
      <c r="X418" s="80">
        <f t="shared" ca="1" si="268"/>
        <v>-10.085809399064411</v>
      </c>
      <c r="Y418" s="80">
        <f t="shared" ca="1" si="281"/>
        <v>-368.36447014466034</v>
      </c>
      <c r="Z418" s="80">
        <f t="shared" ca="1" si="269"/>
        <v>0</v>
      </c>
      <c r="AA418" s="80">
        <f t="shared" ca="1" si="282"/>
        <v>0</v>
      </c>
      <c r="AB418" s="81">
        <f t="shared" ca="1" si="270"/>
        <v>-912.01500949501258</v>
      </c>
      <c r="AC418" s="79">
        <f t="shared" ca="1" si="271"/>
        <v>890793.67916935531</v>
      </c>
      <c r="AD418" s="35"/>
      <c r="AE418" s="55">
        <f t="shared" ca="1" si="292"/>
        <v>5.5703631168392276E-3</v>
      </c>
      <c r="AF418" s="78">
        <f t="shared" ca="1" si="293"/>
        <v>0.50429046995322058</v>
      </c>
      <c r="AG418" s="35"/>
      <c r="AH418" s="35"/>
      <c r="AR418" s="69">
        <f t="shared" si="283"/>
        <v>35</v>
      </c>
      <c r="AS418" s="70">
        <f t="shared" si="294"/>
        <v>415</v>
      </c>
      <c r="AT418" s="71">
        <f t="shared" ca="1" si="295"/>
        <v>2.4555139045847749E-2</v>
      </c>
      <c r="AU418" s="72">
        <f t="shared" ca="1" si="284"/>
        <v>9.059659612918658E-3</v>
      </c>
      <c r="AV418" s="73">
        <f t="shared" ca="1" si="285"/>
        <v>1.0090596596129187</v>
      </c>
      <c r="AW418" s="74">
        <f ca="1">PRODUCT(AV$4:AV418)</f>
        <v>39.408275753392076</v>
      </c>
      <c r="BO418" s="70">
        <f t="shared" si="296"/>
        <v>415</v>
      </c>
      <c r="BP418" s="171">
        <f t="shared" ca="1" si="297"/>
        <v>0.1143</v>
      </c>
      <c r="BQ418" s="172">
        <f t="shared" ca="1" si="286"/>
        <v>9.059659612918658E-3</v>
      </c>
      <c r="BR418" s="172">
        <f t="shared" ca="1" si="299"/>
        <v>2.5375380700687677E-2</v>
      </c>
    </row>
    <row r="419" spans="3:70">
      <c r="E419">
        <f t="shared" si="287"/>
        <v>416</v>
      </c>
      <c r="F419" s="64">
        <f t="shared" si="288"/>
        <v>74.583333333333414</v>
      </c>
      <c r="G419" s="55">
        <f t="shared" si="272"/>
        <v>5.5703631168392276E-3</v>
      </c>
      <c r="H419" s="78">
        <f t="shared" si="298"/>
        <v>0.50161308515274139</v>
      </c>
      <c r="I419" s="79">
        <f t="shared" ca="1" si="273"/>
        <v>885922.61477851984</v>
      </c>
      <c r="J419" s="79">
        <f t="shared" ca="1" si="274"/>
        <v>8026.15733328025</v>
      </c>
      <c r="K419" s="80">
        <f t="shared" ca="1" si="275"/>
        <v>-10.032261703054829</v>
      </c>
      <c r="L419" s="80">
        <f t="shared" ca="1" si="276"/>
        <v>-369.13442282438331</v>
      </c>
      <c r="M419" s="80">
        <f t="shared" ca="1" si="277"/>
        <v>0</v>
      </c>
      <c r="N419" s="80">
        <f t="shared" ca="1" si="278"/>
        <v>0</v>
      </c>
      <c r="O419" s="81">
        <f t="shared" ca="1" si="265"/>
        <v>-906.93475472411774</v>
      </c>
      <c r="P419" s="79">
        <f t="shared" ca="1" si="266"/>
        <v>892662.67067254847</v>
      </c>
      <c r="Q419" s="35"/>
      <c r="R419">
        <f t="shared" ca="1" si="279"/>
        <v>416</v>
      </c>
      <c r="S419" s="78">
        <f t="shared" ca="1" si="289"/>
        <v>74.583333333333414</v>
      </c>
      <c r="T419" s="55">
        <f t="shared" ca="1" si="280"/>
        <v>5.5703631168392276E-3</v>
      </c>
      <c r="U419" s="78">
        <f t="shared" ca="1" si="290"/>
        <v>0.50148138891921967</v>
      </c>
      <c r="V419" s="79">
        <f t="shared" ca="1" si="291"/>
        <v>885831.63491419679</v>
      </c>
      <c r="W419" s="79">
        <f t="shared" ca="1" si="267"/>
        <v>8025.3330866778542</v>
      </c>
      <c r="X419" s="80">
        <f t="shared" ca="1" si="268"/>
        <v>-10.029627778384393</v>
      </c>
      <c r="Y419" s="80">
        <f t="shared" ca="1" si="281"/>
        <v>-369.09651454758205</v>
      </c>
      <c r="Z419" s="80">
        <f t="shared" ca="1" si="269"/>
        <v>0</v>
      </c>
      <c r="AA419" s="80">
        <f t="shared" ca="1" si="282"/>
        <v>0</v>
      </c>
      <c r="AB419" s="81">
        <f t="shared" ca="1" si="270"/>
        <v>-906.93475472411774</v>
      </c>
      <c r="AC419" s="79">
        <f t="shared" ca="1" si="271"/>
        <v>892570.90710382455</v>
      </c>
      <c r="AD419" s="35"/>
      <c r="AE419" s="55">
        <f t="shared" ca="1" si="292"/>
        <v>5.5703631168392276E-3</v>
      </c>
      <c r="AF419" s="78">
        <f t="shared" ca="1" si="293"/>
        <v>0.50148138891921967</v>
      </c>
      <c r="AG419" s="35"/>
      <c r="AH419" s="35"/>
      <c r="AR419" s="69">
        <f t="shared" si="283"/>
        <v>35</v>
      </c>
      <c r="AS419" s="70">
        <f t="shared" si="294"/>
        <v>416</v>
      </c>
      <c r="AT419" s="71">
        <f t="shared" ca="1" si="295"/>
        <v>2.433267784434448E-2</v>
      </c>
      <c r="AU419" s="72">
        <f t="shared" ca="1" si="284"/>
        <v>9.059659612918658E-3</v>
      </c>
      <c r="AV419" s="73">
        <f t="shared" ca="1" si="285"/>
        <v>1.0090596596129187</v>
      </c>
      <c r="AW419" s="74">
        <f ca="1">PRODUCT(AV$4:AV419)</f>
        <v>39.765301317649843</v>
      </c>
      <c r="BO419" s="70">
        <f t="shared" si="296"/>
        <v>416</v>
      </c>
      <c r="BP419" s="171">
        <f t="shared" ca="1" si="297"/>
        <v>0.1143</v>
      </c>
      <c r="BQ419" s="172">
        <f t="shared" ca="1" si="286"/>
        <v>9.059659612918658E-3</v>
      </c>
      <c r="BR419" s="172">
        <f t="shared" ca="1" si="299"/>
        <v>2.5147552435523808E-2</v>
      </c>
    </row>
    <row r="420" spans="3:70">
      <c r="E420">
        <f t="shared" si="287"/>
        <v>417</v>
      </c>
      <c r="F420" s="64">
        <f t="shared" si="288"/>
        <v>74.666666666666742</v>
      </c>
      <c r="G420" s="55">
        <f t="shared" si="272"/>
        <v>5.5703631168392276E-3</v>
      </c>
      <c r="H420" s="78">
        <f t="shared" si="298"/>
        <v>0.49881891812428264</v>
      </c>
      <c r="I420" s="79">
        <f t="shared" ca="1" si="273"/>
        <v>887690.2154560549</v>
      </c>
      <c r="J420" s="79">
        <f t="shared" ca="1" si="274"/>
        <v>8042.1711937502823</v>
      </c>
      <c r="K420" s="80">
        <f t="shared" ca="1" si="275"/>
        <v>-9.9763783624856526</v>
      </c>
      <c r="L420" s="80">
        <f t="shared" ca="1" si="276"/>
        <v>-369.87092310668959</v>
      </c>
      <c r="M420" s="80">
        <f t="shared" ca="1" si="277"/>
        <v>0</v>
      </c>
      <c r="N420" s="80">
        <f t="shared" ca="1" si="278"/>
        <v>0</v>
      </c>
      <c r="O420" s="81">
        <f t="shared" ca="1" si="265"/>
        <v>-901.88279881702283</v>
      </c>
      <c r="P420" s="79">
        <f t="shared" ca="1" si="266"/>
        <v>894450.65654951893</v>
      </c>
      <c r="Q420" s="35"/>
      <c r="R420">
        <f t="shared" ca="1" si="279"/>
        <v>417</v>
      </c>
      <c r="S420" s="78">
        <f t="shared" ca="1" si="289"/>
        <v>74.666666666666742</v>
      </c>
      <c r="T420" s="55">
        <f t="shared" ca="1" si="280"/>
        <v>5.5703631168392276E-3</v>
      </c>
      <c r="U420" s="78">
        <f t="shared" ca="1" si="290"/>
        <v>0.49868795548660272</v>
      </c>
      <c r="V420" s="79">
        <f t="shared" ca="1" si="291"/>
        <v>887598.96304372966</v>
      </c>
      <c r="W420" s="79">
        <f t="shared" ca="1" si="267"/>
        <v>8041.3444779557576</v>
      </c>
      <c r="X420" s="80">
        <f t="shared" ca="1" si="268"/>
        <v>-9.9737591097320539</v>
      </c>
      <c r="Y420" s="80">
        <f t="shared" ca="1" si="281"/>
        <v>-369.83290126822072</v>
      </c>
      <c r="Z420" s="80">
        <f t="shared" ca="1" si="269"/>
        <v>0</v>
      </c>
      <c r="AA420" s="80">
        <f t="shared" ca="1" si="282"/>
        <v>0</v>
      </c>
      <c r="AB420" s="81">
        <f t="shared" ca="1" si="270"/>
        <v>-901.88279881702283</v>
      </c>
      <c r="AC420" s="79">
        <f t="shared" ca="1" si="271"/>
        <v>894358.61806249036</v>
      </c>
      <c r="AD420" s="35"/>
      <c r="AE420" s="55">
        <f t="shared" ca="1" si="292"/>
        <v>5.5703631168392276E-3</v>
      </c>
      <c r="AF420" s="78">
        <f t="shared" ca="1" si="293"/>
        <v>0.49868795548660272</v>
      </c>
      <c r="AG420" s="35"/>
      <c r="AH420" s="35"/>
      <c r="AR420" s="69">
        <f t="shared" si="283"/>
        <v>35</v>
      </c>
      <c r="AS420" s="70">
        <f t="shared" si="294"/>
        <v>417</v>
      </c>
      <c r="AT420" s="71">
        <f t="shared" ca="1" si="295"/>
        <v>2.4112232065603912E-2</v>
      </c>
      <c r="AU420" s="72">
        <f t="shared" ca="1" si="284"/>
        <v>9.059659612918658E-3</v>
      </c>
      <c r="AV420" s="73">
        <f t="shared" ca="1" si="285"/>
        <v>1.0090596596129187</v>
      </c>
      <c r="AW420" s="74">
        <f ca="1">PRODUCT(AV$4:AV420)</f>
        <v>40.125561411992898</v>
      </c>
      <c r="BO420" s="70">
        <f t="shared" si="296"/>
        <v>417</v>
      </c>
      <c r="BP420" s="171">
        <f t="shared" ca="1" si="297"/>
        <v>0.1143</v>
      </c>
      <c r="BQ420" s="172">
        <f t="shared" ca="1" si="286"/>
        <v>9.059659612918658E-3</v>
      </c>
      <c r="BR420" s="172">
        <f t="shared" ca="1" si="299"/>
        <v>2.4921769685224124E-2</v>
      </c>
    </row>
    <row r="421" spans="3:70">
      <c r="E421">
        <f t="shared" si="287"/>
        <v>418</v>
      </c>
      <c r="F421" s="64">
        <f t="shared" si="288"/>
        <v>74.750000000000071</v>
      </c>
      <c r="G421" s="55">
        <f t="shared" si="272"/>
        <v>5.5703631168392276E-3</v>
      </c>
      <c r="H421" s="78">
        <f t="shared" si="298"/>
        <v>0.49604031562078149</v>
      </c>
      <c r="I421" s="79">
        <f t="shared" ca="1" si="273"/>
        <v>889468.24160244281</v>
      </c>
      <c r="J421" s="79">
        <f t="shared" ca="1" si="274"/>
        <v>8058.2795054194266</v>
      </c>
      <c r="K421" s="80">
        <f t="shared" ca="1" si="275"/>
        <v>-9.92080631241563</v>
      </c>
      <c r="L421" s="80">
        <f t="shared" ca="1" si="276"/>
        <v>-370.61176733435121</v>
      </c>
      <c r="M421" s="80">
        <f t="shared" ca="1" si="277"/>
        <v>0</v>
      </c>
      <c r="N421" s="80">
        <f t="shared" ca="1" si="278"/>
        <v>0</v>
      </c>
      <c r="O421" s="81">
        <f t="shared" ca="1" si="265"/>
        <v>-896.85898413878078</v>
      </c>
      <c r="P421" s="79">
        <f t="shared" ca="1" si="266"/>
        <v>896249.12955007656</v>
      </c>
      <c r="Q421" s="35"/>
      <c r="R421">
        <f t="shared" ca="1" si="279"/>
        <v>418</v>
      </c>
      <c r="S421" s="78">
        <f t="shared" ca="1" si="289"/>
        <v>74.750000000000071</v>
      </c>
      <c r="T421" s="55">
        <f t="shared" ca="1" si="280"/>
        <v>5.5703631168392276E-3</v>
      </c>
      <c r="U421" s="78">
        <f t="shared" ca="1" si="290"/>
        <v>0.4959100824925482</v>
      </c>
      <c r="V421" s="79">
        <f t="shared" ca="1" si="291"/>
        <v>889376.71580320771</v>
      </c>
      <c r="W421" s="79">
        <f t="shared" ca="1" si="267"/>
        <v>8057.4503128325559</v>
      </c>
      <c r="X421" s="80">
        <f t="shared" ca="1" si="268"/>
        <v>-9.918201649850964</v>
      </c>
      <c r="Y421" s="80">
        <f t="shared" ca="1" si="281"/>
        <v>-370.5736315846699</v>
      </c>
      <c r="Z421" s="80">
        <f t="shared" ca="1" si="269"/>
        <v>0</v>
      </c>
      <c r="AA421" s="80">
        <f t="shared" ca="1" si="282"/>
        <v>0</v>
      </c>
      <c r="AB421" s="81">
        <f t="shared" ca="1" si="270"/>
        <v>-896.85898413878078</v>
      </c>
      <c r="AC421" s="79">
        <f t="shared" ca="1" si="271"/>
        <v>896156.81529866706</v>
      </c>
      <c r="AD421" s="35"/>
      <c r="AE421" s="55">
        <f t="shared" ca="1" si="292"/>
        <v>5.5703631168392276E-3</v>
      </c>
      <c r="AF421" s="78">
        <f t="shared" ca="1" si="293"/>
        <v>0.4959100824925482</v>
      </c>
      <c r="AG421" s="35"/>
      <c r="AH421" s="35"/>
      <c r="AR421" s="69">
        <f t="shared" si="283"/>
        <v>35</v>
      </c>
      <c r="AS421" s="70">
        <f t="shared" si="294"/>
        <v>418</v>
      </c>
      <c r="AT421" s="71">
        <f t="shared" ca="1" si="295"/>
        <v>2.3893783450581838E-2</v>
      </c>
      <c r="AU421" s="72">
        <f t="shared" ca="1" si="284"/>
        <v>9.059659612918658E-3</v>
      </c>
      <c r="AV421" s="73">
        <f t="shared" ca="1" si="285"/>
        <v>1.0090596596129187</v>
      </c>
      <c r="AW421" s="74">
        <f ca="1">PRODUCT(AV$4:AV421)</f>
        <v>40.489085340162816</v>
      </c>
      <c r="BO421" s="70">
        <f t="shared" si="296"/>
        <v>418</v>
      </c>
      <c r="BP421" s="171">
        <f t="shared" ca="1" si="297"/>
        <v>0.1143</v>
      </c>
      <c r="BQ421" s="172">
        <f t="shared" ca="1" si="286"/>
        <v>9.059659612918658E-3</v>
      </c>
      <c r="BR421" s="172">
        <f t="shared" ca="1" si="299"/>
        <v>2.469801408450345E-2</v>
      </c>
    </row>
    <row r="422" spans="3:70">
      <c r="E422">
        <f t="shared" si="287"/>
        <v>419</v>
      </c>
      <c r="F422" s="64">
        <f t="shared" si="288"/>
        <v>74.8333333333334</v>
      </c>
      <c r="G422" s="55">
        <f t="shared" si="272"/>
        <v>5.5703631168392276E-3</v>
      </c>
      <c r="H422" s="78">
        <f t="shared" si="298"/>
        <v>0.4932771909421822</v>
      </c>
      <c r="I422" s="79">
        <f t="shared" ca="1" si="273"/>
        <v>891256.69645533152</v>
      </c>
      <c r="J422" s="79">
        <f t="shared" ca="1" si="274"/>
        <v>8074.4822976196701</v>
      </c>
      <c r="K422" s="80">
        <f t="shared" ca="1" si="275"/>
        <v>-9.8655438188436442</v>
      </c>
      <c r="L422" s="80">
        <f t="shared" ca="1" si="276"/>
        <v>-371.35695685638814</v>
      </c>
      <c r="M422" s="80">
        <f t="shared" ca="1" si="277"/>
        <v>0</v>
      </c>
      <c r="N422" s="80">
        <f t="shared" ca="1" si="278"/>
        <v>0</v>
      </c>
      <c r="O422" s="81">
        <f t="shared" ca="1" si="265"/>
        <v>-891.86315393252823</v>
      </c>
      <c r="P422" s="79">
        <f t="shared" ca="1" si="266"/>
        <v>898058.09309834347</v>
      </c>
      <c r="Q422" s="35"/>
      <c r="R422">
        <f t="shared" ca="1" si="279"/>
        <v>419</v>
      </c>
      <c r="S422" s="78">
        <f t="shared" ca="1" si="289"/>
        <v>74.8333333333334</v>
      </c>
      <c r="T422" s="55">
        <f t="shared" ca="1" si="280"/>
        <v>5.5703631168392276E-3</v>
      </c>
      <c r="U422" s="78">
        <f t="shared" ca="1" si="290"/>
        <v>0.49314768325976299</v>
      </c>
      <c r="V422" s="79">
        <f t="shared" ca="1" si="291"/>
        <v>891164.89642782323</v>
      </c>
      <c r="W422" s="79">
        <f t="shared" ca="1" si="267"/>
        <v>8073.6506206179893</v>
      </c>
      <c r="X422" s="80">
        <f t="shared" ca="1" si="268"/>
        <v>-9.8629536651952598</v>
      </c>
      <c r="Y422" s="80">
        <f t="shared" ca="1" si="281"/>
        <v>-371.3187068449264</v>
      </c>
      <c r="Z422" s="80">
        <f t="shared" ca="1" si="269"/>
        <v>0</v>
      </c>
      <c r="AA422" s="80">
        <f t="shared" ca="1" si="282"/>
        <v>0</v>
      </c>
      <c r="AB422" s="81">
        <f t="shared" ca="1" si="270"/>
        <v>-891.86315393252823</v>
      </c>
      <c r="AC422" s="79">
        <f t="shared" ca="1" si="271"/>
        <v>897965.50223399862</v>
      </c>
      <c r="AD422" s="35"/>
      <c r="AE422" s="55">
        <f t="shared" ca="1" si="292"/>
        <v>5.5703631168392276E-3</v>
      </c>
      <c r="AF422" s="78">
        <f t="shared" ca="1" si="293"/>
        <v>0.49314768325976299</v>
      </c>
      <c r="AG422" s="35"/>
      <c r="AH422" s="35"/>
      <c r="AR422" s="69">
        <f t="shared" si="283"/>
        <v>35</v>
      </c>
      <c r="AS422" s="70">
        <f t="shared" si="294"/>
        <v>419</v>
      </c>
      <c r="AT422" s="71">
        <f t="shared" ca="1" si="295"/>
        <v>2.3677313905654775E-2</v>
      </c>
      <c r="AU422" s="72">
        <f t="shared" ca="1" si="284"/>
        <v>9.059659612918658E-3</v>
      </c>
      <c r="AV422" s="73">
        <f t="shared" ca="1" si="285"/>
        <v>1.0090596596129187</v>
      </c>
      <c r="AW422" s="74">
        <f ca="1">PRODUCT(AV$4:AV422)</f>
        <v>40.855902671383106</v>
      </c>
      <c r="BO422" s="70">
        <f t="shared" si="296"/>
        <v>419</v>
      </c>
      <c r="BP422" s="171">
        <f t="shared" ca="1" si="297"/>
        <v>0.1143</v>
      </c>
      <c r="BQ422" s="172">
        <f t="shared" ca="1" si="286"/>
        <v>9.059659612918658E-3</v>
      </c>
      <c r="BR422" s="172">
        <f t="shared" ca="1" si="299"/>
        <v>2.4476267432966013E-2</v>
      </c>
    </row>
    <row r="423" spans="3:70">
      <c r="E423">
        <f t="shared" si="287"/>
        <v>420</v>
      </c>
      <c r="F423" s="64">
        <f t="shared" si="288"/>
        <v>74.916666666666728</v>
      </c>
      <c r="G423" s="55">
        <f t="shared" si="272"/>
        <v>5.5703631168392276E-3</v>
      </c>
      <c r="H423" s="78">
        <f t="shared" si="298"/>
        <v>0.4905294578713798</v>
      </c>
      <c r="I423" s="79">
        <f t="shared" ca="1" si="273"/>
        <v>893055.58341976954</v>
      </c>
      <c r="J423" s="79">
        <f t="shared" ca="1" si="274"/>
        <v>8090.7796011995952</v>
      </c>
      <c r="K423" s="80">
        <f t="shared" ca="1" si="275"/>
        <v>-9.8105891574275965</v>
      </c>
      <c r="L423" s="80">
        <f t="shared" ca="1" si="276"/>
        <v>-372.10649309157066</v>
      </c>
      <c r="M423" s="80">
        <f t="shared" ca="1" si="277"/>
        <v>0</v>
      </c>
      <c r="N423" s="80">
        <f t="shared" ca="1" si="278"/>
        <v>0</v>
      </c>
      <c r="O423" s="81">
        <f t="shared" ca="1" si="265"/>
        <v>-886.89515231459461</v>
      </c>
      <c r="P423" s="79">
        <f t="shared" ca="1" si="266"/>
        <v>899877.55078640557</v>
      </c>
      <c r="Q423" s="35"/>
      <c r="R423">
        <f t="shared" ca="1" si="279"/>
        <v>420</v>
      </c>
      <c r="S423" s="78">
        <f t="shared" ca="1" si="289"/>
        <v>74.916666666666728</v>
      </c>
      <c r="T423" s="55">
        <f t="shared" ca="1" si="280"/>
        <v>5.5703631168392276E-3</v>
      </c>
      <c r="U423" s="78">
        <f t="shared" ca="1" si="290"/>
        <v>0.49040067159377809</v>
      </c>
      <c r="V423" s="79">
        <f t="shared" ca="1" si="291"/>
        <v>892963.50832016033</v>
      </c>
      <c r="W423" s="79">
        <f t="shared" ca="1" si="267"/>
        <v>8089.9454321383109</v>
      </c>
      <c r="X423" s="80">
        <f t="shared" ca="1" si="268"/>
        <v>-9.8080134318755618</v>
      </c>
      <c r="Y423" s="80">
        <f t="shared" ca="1" si="281"/>
        <v>-372.06812846673347</v>
      </c>
      <c r="Z423" s="80">
        <f t="shared" ca="1" si="269"/>
        <v>0</v>
      </c>
      <c r="AA423" s="80">
        <f t="shared" ca="1" si="282"/>
        <v>0</v>
      </c>
      <c r="AB423" s="81">
        <f t="shared" ca="1" si="270"/>
        <v>-886.89515231459461</v>
      </c>
      <c r="AC423" s="79">
        <f t="shared" ca="1" si="271"/>
        <v>899784.68245808547</v>
      </c>
      <c r="AD423" s="35"/>
      <c r="AE423" s="55">
        <f t="shared" ca="1" si="292"/>
        <v>5.5703631168392276E-3</v>
      </c>
      <c r="AF423" s="78">
        <f t="shared" ca="1" si="293"/>
        <v>0.49040067159377809</v>
      </c>
      <c r="AG423" s="35"/>
      <c r="AH423" s="35"/>
      <c r="AR423" s="69">
        <f t="shared" si="283"/>
        <v>35</v>
      </c>
      <c r="AS423" s="70">
        <f t="shared" si="294"/>
        <v>420</v>
      </c>
      <c r="AT423" s="71">
        <f t="shared" ca="1" si="295"/>
        <v>2.3462805501121318E-2</v>
      </c>
      <c r="AU423" s="72">
        <f t="shared" ca="1" si="284"/>
        <v>9.059659612918658E-3</v>
      </c>
      <c r="AV423" s="73">
        <f t="shared" ca="1" si="285"/>
        <v>1.0090596596129187</v>
      </c>
      <c r="AW423" s="74">
        <f ca="1">PRODUCT(AV$4:AV423)</f>
        <v>41.226043242764369</v>
      </c>
      <c r="BO423" s="70">
        <f t="shared" si="296"/>
        <v>420</v>
      </c>
      <c r="BP423" s="171">
        <f t="shared" ca="1" si="297"/>
        <v>0.1143</v>
      </c>
      <c r="BQ423" s="172">
        <f t="shared" ca="1" si="286"/>
        <v>9.059659612918658E-3</v>
      </c>
      <c r="BR423" s="172">
        <f t="shared" ca="1" si="299"/>
        <v>2.4256511693624989E-2</v>
      </c>
    </row>
    <row r="424" spans="3:70">
      <c r="C424" s="150"/>
      <c r="E424">
        <f t="shared" si="287"/>
        <v>421</v>
      </c>
      <c r="F424" s="64">
        <f t="shared" si="288"/>
        <v>75.000000000000057</v>
      </c>
      <c r="G424" s="55">
        <f t="shared" si="272"/>
        <v>5.5703631168392276E-3</v>
      </c>
      <c r="H424" s="78">
        <f t="shared" si="298"/>
        <v>0.48779703067152991</v>
      </c>
      <c r="I424" s="79">
        <f t="shared" ca="1" si="273"/>
        <v>894864.9060678333</v>
      </c>
      <c r="J424" s="79">
        <f t="shared" ca="1" si="274"/>
        <v>8107.1714485209977</v>
      </c>
      <c r="K424" s="80">
        <f t="shared" ca="1" si="275"/>
        <v>-9.7559406134305977</v>
      </c>
      <c r="L424" s="80">
        <f t="shared" ca="1" si="276"/>
        <v>-372.86037752826388</v>
      </c>
      <c r="M424" s="80">
        <f t="shared" ca="1" si="277"/>
        <v>-6711.4867955087493</v>
      </c>
      <c r="N424" s="80">
        <f t="shared" ca="1" si="278"/>
        <v>0</v>
      </c>
      <c r="O424" s="81">
        <f t="shared" ca="1" si="265"/>
        <v>-881.95482426963781</v>
      </c>
      <c r="P424" s="79">
        <f t="shared" ca="1" si="266"/>
        <v>894996.01957843418</v>
      </c>
      <c r="Q424" s="35"/>
      <c r="R424">
        <f t="shared" ca="1" si="279"/>
        <v>421</v>
      </c>
      <c r="S424" s="78">
        <f t="shared" ca="1" si="289"/>
        <v>75.000000000000057</v>
      </c>
      <c r="T424" s="55">
        <f t="shared" ca="1" si="280"/>
        <v>5.5703631168392276E-3</v>
      </c>
      <c r="U424" s="78">
        <f t="shared" ca="1" si="290"/>
        <v>0.48766896178025892</v>
      </c>
      <c r="V424" s="79">
        <f t="shared" ca="1" si="291"/>
        <v>894772.55504982406</v>
      </c>
      <c r="W424" s="79">
        <f t="shared" ca="1" si="267"/>
        <v>8106.3347797329279</v>
      </c>
      <c r="X424" s="80">
        <f t="shared" ca="1" si="268"/>
        <v>-9.7533792356051787</v>
      </c>
      <c r="Y424" s="80">
        <f t="shared" ca="1" si="281"/>
        <v>-372.82189793742674</v>
      </c>
      <c r="Z424" s="80">
        <f t="shared" ca="1" si="269"/>
        <v>-6710.7941628736799</v>
      </c>
      <c r="AA424" s="80">
        <f t="shared" ca="1" si="282"/>
        <v>0</v>
      </c>
      <c r="AB424" s="81">
        <f t="shared" ca="1" si="270"/>
        <v>-881.95482426963781</v>
      </c>
      <c r="AC424" s="79">
        <f t="shared" ca="1" si="271"/>
        <v>894903.56556524069</v>
      </c>
      <c r="AD424" s="35"/>
      <c r="AE424" s="55">
        <f t="shared" ca="1" si="292"/>
        <v>5.5703631168392276E-3</v>
      </c>
      <c r="AF424" s="78">
        <f t="shared" ca="1" si="293"/>
        <v>0.48766896178025892</v>
      </c>
      <c r="AG424" s="35"/>
      <c r="AH424" s="35"/>
      <c r="AR424" s="69">
        <f t="shared" si="283"/>
        <v>36</v>
      </c>
      <c r="AS424" s="70">
        <f t="shared" si="294"/>
        <v>421</v>
      </c>
      <c r="AT424" s="71">
        <f t="shared" ca="1" si="295"/>
        <v>2.3250240469717045E-2</v>
      </c>
      <c r="AU424" s="72">
        <f t="shared" ca="1" si="284"/>
        <v>9.059659612918658E-3</v>
      </c>
      <c r="AV424" s="73">
        <f t="shared" ca="1" si="285"/>
        <v>1.0090596596129187</v>
      </c>
      <c r="AW424" s="74">
        <f ca="1">PRODUCT(AV$4:AV424)</f>
        <v>41.599537161731277</v>
      </c>
      <c r="BO424" s="70">
        <f t="shared" si="296"/>
        <v>421</v>
      </c>
      <c r="BP424" s="171">
        <f t="shared" ca="1" si="297"/>
        <v>0.1143</v>
      </c>
      <c r="BQ424" s="172">
        <f t="shared" ca="1" si="286"/>
        <v>9.059659612918658E-3</v>
      </c>
      <c r="BR424" s="172">
        <f t="shared" ca="1" si="299"/>
        <v>2.4038728991435384E-2</v>
      </c>
    </row>
    <row r="425" spans="3:70">
      <c r="E425">
        <f t="shared" si="287"/>
        <v>422</v>
      </c>
      <c r="F425" s="64">
        <f t="shared" si="288"/>
        <v>75.083333333333385</v>
      </c>
      <c r="G425" s="55">
        <f t="shared" si="272"/>
        <v>5.5703631168392276E-3</v>
      </c>
      <c r="H425" s="78">
        <f t="shared" si="298"/>
        <v>0.48507982408337352</v>
      </c>
      <c r="I425" s="79">
        <f t="shared" ca="1" si="273"/>
        <v>890010.56676125654</v>
      </c>
      <c r="J425" s="79">
        <f t="shared" ca="1" si="274"/>
        <v>8063.1927867578006</v>
      </c>
      <c r="K425" s="80">
        <f t="shared" ca="1" si="275"/>
        <v>-9.7015964816674707</v>
      </c>
      <c r="L425" s="80">
        <f t="shared" ca="1" si="276"/>
        <v>-370.8377361505236</v>
      </c>
      <c r="M425" s="80">
        <f t="shared" ca="1" si="277"/>
        <v>0</v>
      </c>
      <c r="N425" s="80">
        <f t="shared" ca="1" si="278"/>
        <v>0</v>
      </c>
      <c r="O425" s="81">
        <f t="shared" ca="1" si="265"/>
        <v>-877.04201564580774</v>
      </c>
      <c r="P425" s="79">
        <f t="shared" ca="1" si="266"/>
        <v>896816.1781997364</v>
      </c>
      <c r="Q425" s="35"/>
      <c r="R425">
        <f t="shared" ca="1" si="279"/>
        <v>422</v>
      </c>
      <c r="S425" s="78">
        <f t="shared" ca="1" si="289"/>
        <v>75.083333333333385</v>
      </c>
      <c r="T425" s="55">
        <f t="shared" ca="1" si="280"/>
        <v>5.5703631168392276E-3</v>
      </c>
      <c r="U425" s="78">
        <f t="shared" ca="1" si="290"/>
        <v>0.48495246858233088</v>
      </c>
      <c r="V425" s="79">
        <f t="shared" ca="1" si="291"/>
        <v>889918.62775048811</v>
      </c>
      <c r="W425" s="79">
        <f t="shared" ca="1" si="267"/>
        <v>8062.3598506150902</v>
      </c>
      <c r="X425" s="80">
        <f t="shared" ca="1" si="268"/>
        <v>-9.699049371646618</v>
      </c>
      <c r="Y425" s="80">
        <f t="shared" ca="1" si="281"/>
        <v>-370.79942822937005</v>
      </c>
      <c r="Z425" s="80">
        <f t="shared" ca="1" si="269"/>
        <v>0</v>
      </c>
      <c r="AA425" s="80">
        <f t="shared" ca="1" si="282"/>
        <v>0</v>
      </c>
      <c r="AB425" s="81">
        <f t="shared" ca="1" si="270"/>
        <v>-877.04201564580774</v>
      </c>
      <c r="AC425" s="79">
        <f t="shared" ca="1" si="271"/>
        <v>896723.44710785651</v>
      </c>
      <c r="AD425" s="35"/>
      <c r="AE425" s="55">
        <f t="shared" ca="1" si="292"/>
        <v>5.5703631168392276E-3</v>
      </c>
      <c r="AF425" s="78">
        <f t="shared" ca="1" si="293"/>
        <v>0.48495246858233088</v>
      </c>
      <c r="AG425" s="35"/>
      <c r="AH425" s="35"/>
      <c r="AR425" s="69">
        <f t="shared" si="283"/>
        <v>36</v>
      </c>
      <c r="AS425" s="70">
        <f t="shared" si="294"/>
        <v>422</v>
      </c>
      <c r="AT425" s="71">
        <f t="shared" ca="1" si="295"/>
        <v>2.3039601205142902E-2</v>
      </c>
      <c r="AU425" s="72">
        <f t="shared" ca="1" si="284"/>
        <v>9.059659612918658E-3</v>
      </c>
      <c r="AV425" s="73">
        <f t="shared" ca="1" si="285"/>
        <v>1.0090596596129187</v>
      </c>
      <c r="AW425" s="74">
        <f ca="1">PRODUCT(AV$4:AV425)</f>
        <v>41.976414808471525</v>
      </c>
      <c r="BO425" s="70">
        <f t="shared" si="296"/>
        <v>422</v>
      </c>
      <c r="BP425" s="171">
        <f t="shared" ca="1" si="297"/>
        <v>0.1143</v>
      </c>
      <c r="BQ425" s="172">
        <f t="shared" ca="1" si="286"/>
        <v>9.059659612918658E-3</v>
      </c>
      <c r="BR425" s="172">
        <f t="shared" ca="1" si="299"/>
        <v>2.3822901611840062E-2</v>
      </c>
    </row>
    <row r="426" spans="3:70">
      <c r="E426">
        <f t="shared" si="287"/>
        <v>423</v>
      </c>
      <c r="F426" s="64">
        <f t="shared" si="288"/>
        <v>75.166666666666714</v>
      </c>
      <c r="G426" s="55">
        <f t="shared" si="272"/>
        <v>5.5703631168392276E-3</v>
      </c>
      <c r="H426" s="78">
        <f t="shared" si="298"/>
        <v>0.48237775332257665</v>
      </c>
      <c r="I426" s="79">
        <f t="shared" ca="1" si="273"/>
        <v>891820.58643810789</v>
      </c>
      <c r="J426" s="79">
        <f t="shared" ca="1" si="274"/>
        <v>8079.5909489227588</v>
      </c>
      <c r="K426" s="80">
        <f t="shared" ca="1" si="275"/>
        <v>-9.6475550664515328</v>
      </c>
      <c r="L426" s="80">
        <f t="shared" ca="1" si="276"/>
        <v>-371.59191101587828</v>
      </c>
      <c r="M426" s="80">
        <f t="shared" ca="1" si="277"/>
        <v>0</v>
      </c>
      <c r="N426" s="80">
        <f t="shared" ca="1" si="278"/>
        <v>0</v>
      </c>
      <c r="O426" s="81">
        <f t="shared" ca="1" si="265"/>
        <v>-872.15657314993621</v>
      </c>
      <c r="P426" s="79">
        <f t="shared" ca="1" si="266"/>
        <v>898646.7813477983</v>
      </c>
      <c r="Q426" s="35"/>
      <c r="R426">
        <f t="shared" ca="1" si="279"/>
        <v>423</v>
      </c>
      <c r="S426" s="78">
        <f t="shared" ca="1" si="289"/>
        <v>75.166666666666714</v>
      </c>
      <c r="T426" s="55">
        <f t="shared" ca="1" si="280"/>
        <v>5.5703631168392276E-3</v>
      </c>
      <c r="U426" s="78">
        <f t="shared" ca="1" si="290"/>
        <v>0.48225110723791975</v>
      </c>
      <c r="V426" s="79">
        <f t="shared" ca="1" si="291"/>
        <v>891728.37189208192</v>
      </c>
      <c r="W426" s="79">
        <f t="shared" ca="1" si="267"/>
        <v>8078.7555165244039</v>
      </c>
      <c r="X426" s="80">
        <f t="shared" ca="1" si="268"/>
        <v>-9.6450221447583946</v>
      </c>
      <c r="Y426" s="80">
        <f t="shared" ca="1" si="281"/>
        <v>-371.55348828836748</v>
      </c>
      <c r="Z426" s="80">
        <f t="shared" ca="1" si="269"/>
        <v>0</v>
      </c>
      <c r="AA426" s="80">
        <f t="shared" ca="1" si="282"/>
        <v>0</v>
      </c>
      <c r="AB426" s="81">
        <f t="shared" ca="1" si="270"/>
        <v>-872.15657314993621</v>
      </c>
      <c r="AC426" s="79">
        <f t="shared" ca="1" si="271"/>
        <v>898553.77232502319</v>
      </c>
      <c r="AD426" s="35"/>
      <c r="AE426" s="55">
        <f t="shared" ca="1" si="292"/>
        <v>5.5703631168392276E-3</v>
      </c>
      <c r="AF426" s="78">
        <f t="shared" ca="1" si="293"/>
        <v>0.48225110723791975</v>
      </c>
      <c r="AG426" s="35"/>
      <c r="AH426" s="35"/>
      <c r="AR426" s="69">
        <f t="shared" si="283"/>
        <v>36</v>
      </c>
      <c r="AS426" s="70">
        <f t="shared" si="294"/>
        <v>423</v>
      </c>
      <c r="AT426" s="71">
        <f t="shared" ca="1" si="295"/>
        <v>2.2830870260606918E-2</v>
      </c>
      <c r="AU426" s="72">
        <f t="shared" ca="1" si="284"/>
        <v>9.059659612918658E-3</v>
      </c>
      <c r="AV426" s="73">
        <f t="shared" ca="1" si="285"/>
        <v>1.0090596596129187</v>
      </c>
      <c r="AW426" s="74">
        <f ca="1">PRODUCT(AV$4:AV426)</f>
        <v>42.356706838406957</v>
      </c>
      <c r="BO426" s="70">
        <f t="shared" si="296"/>
        <v>423</v>
      </c>
      <c r="BP426" s="171">
        <f t="shared" ca="1" si="297"/>
        <v>0.1143</v>
      </c>
      <c r="BQ426" s="172">
        <f t="shared" ca="1" si="286"/>
        <v>9.059659612918658E-3</v>
      </c>
      <c r="BR426" s="172">
        <f t="shared" ca="1" si="299"/>
        <v>2.3609011999328831E-2</v>
      </c>
    </row>
    <row r="427" spans="3:70">
      <c r="E427">
        <f t="shared" si="287"/>
        <v>424</v>
      </c>
      <c r="F427" s="64">
        <f t="shared" si="288"/>
        <v>75.250000000000043</v>
      </c>
      <c r="G427" s="55">
        <f t="shared" si="272"/>
        <v>5.5703631168392276E-3</v>
      </c>
      <c r="H427" s="78">
        <f t="shared" si="298"/>
        <v>0.47969073407708479</v>
      </c>
      <c r="I427" s="79">
        <f t="shared" ca="1" si="273"/>
        <v>893640.99246191222</v>
      </c>
      <c r="J427" s="79">
        <f t="shared" ca="1" si="274"/>
        <v>8096.0832078557332</v>
      </c>
      <c r="K427" s="80">
        <f t="shared" ca="1" si="275"/>
        <v>-9.593814681541696</v>
      </c>
      <c r="L427" s="80">
        <f t="shared" ca="1" si="276"/>
        <v>-372.3504135257968</v>
      </c>
      <c r="M427" s="80">
        <f t="shared" ca="1" si="277"/>
        <v>0</v>
      </c>
      <c r="N427" s="80">
        <f t="shared" ca="1" si="278"/>
        <v>0</v>
      </c>
      <c r="O427" s="81">
        <f t="shared" ca="1" si="265"/>
        <v>-867.2983443427529</v>
      </c>
      <c r="P427" s="79">
        <f t="shared" ca="1" si="266"/>
        <v>900487.83309721784</v>
      </c>
      <c r="Q427" s="35"/>
      <c r="R427">
        <f t="shared" ca="1" si="279"/>
        <v>424</v>
      </c>
      <c r="S427" s="78">
        <f t="shared" ca="1" si="289"/>
        <v>75.250000000000043</v>
      </c>
      <c r="T427" s="55">
        <f t="shared" ca="1" si="280"/>
        <v>5.5703631168392276E-3</v>
      </c>
      <c r="U427" s="78">
        <f t="shared" ca="1" si="290"/>
        <v>0.47956479345710679</v>
      </c>
      <c r="V427" s="79">
        <f t="shared" ca="1" si="291"/>
        <v>893548.50153316709</v>
      </c>
      <c r="W427" s="79">
        <f t="shared" ca="1" si="267"/>
        <v>8095.2452715240197</v>
      </c>
      <c r="X427" s="80">
        <f t="shared" ca="1" si="268"/>
        <v>-9.5912958691421366</v>
      </c>
      <c r="Y427" s="80">
        <f t="shared" ca="1" si="281"/>
        <v>-372.31187563881963</v>
      </c>
      <c r="Z427" s="80">
        <f t="shared" ca="1" si="269"/>
        <v>0</v>
      </c>
      <c r="AA427" s="80">
        <f t="shared" ca="1" si="282"/>
        <v>0</v>
      </c>
      <c r="AB427" s="81">
        <f t="shared" ca="1" si="270"/>
        <v>-867.2983443427529</v>
      </c>
      <c r="AC427" s="79">
        <f t="shared" ca="1" si="271"/>
        <v>900394.54528884054</v>
      </c>
      <c r="AD427" s="35"/>
      <c r="AE427" s="55">
        <f t="shared" ca="1" si="292"/>
        <v>5.5703631168392276E-3</v>
      </c>
      <c r="AF427" s="78">
        <f t="shared" ca="1" si="293"/>
        <v>0.47956479345710679</v>
      </c>
      <c r="AG427" s="35"/>
      <c r="AH427" s="35"/>
      <c r="AR427" s="69">
        <f t="shared" si="283"/>
        <v>36</v>
      </c>
      <c r="AS427" s="70">
        <f t="shared" si="294"/>
        <v>424</v>
      </c>
      <c r="AT427" s="71">
        <f t="shared" ca="1" si="295"/>
        <v>2.2624030347379111E-2</v>
      </c>
      <c r="AU427" s="72">
        <f t="shared" ca="1" si="284"/>
        <v>9.059659612918658E-3</v>
      </c>
      <c r="AV427" s="73">
        <f t="shared" ca="1" si="285"/>
        <v>1.0090596596129187</v>
      </c>
      <c r="AW427" s="74">
        <f ca="1">PRODUCT(AV$4:AV427)</f>
        <v>42.740444184687107</v>
      </c>
      <c r="BO427" s="70">
        <f t="shared" si="296"/>
        <v>424</v>
      </c>
      <c r="BP427" s="171">
        <f t="shared" ca="1" si="297"/>
        <v>0.1143</v>
      </c>
      <c r="BQ427" s="172">
        <f t="shared" ca="1" si="286"/>
        <v>9.059659612918658E-3</v>
      </c>
      <c r="BR427" s="172">
        <f t="shared" ca="1" si="299"/>
        <v>2.3397042756010473E-2</v>
      </c>
    </row>
    <row r="428" spans="3:70">
      <c r="E428">
        <f t="shared" si="287"/>
        <v>425</v>
      </c>
      <c r="F428" s="64">
        <f t="shared" si="288"/>
        <v>75.333333333333371</v>
      </c>
      <c r="G428" s="55">
        <f t="shared" si="272"/>
        <v>5.5703631168392276E-3</v>
      </c>
      <c r="H428" s="78">
        <f t="shared" si="298"/>
        <v>0.47701868250449225</v>
      </c>
      <c r="I428" s="79">
        <f t="shared" ca="1" si="273"/>
        <v>895471.78888457059</v>
      </c>
      <c r="J428" s="79">
        <f t="shared" ca="1" si="274"/>
        <v>8112.6696002655672</v>
      </c>
      <c r="K428" s="80">
        <f t="shared" ca="1" si="275"/>
        <v>-9.5403736500898457</v>
      </c>
      <c r="L428" s="80">
        <f t="shared" ca="1" si="276"/>
        <v>-373.11324536857109</v>
      </c>
      <c r="M428" s="80">
        <f t="shared" ca="1" si="277"/>
        <v>0</v>
      </c>
      <c r="N428" s="80">
        <f t="shared" ca="1" si="278"/>
        <v>0</v>
      </c>
      <c r="O428" s="81">
        <f t="shared" ca="1" si="265"/>
        <v>-862.46717763413028</v>
      </c>
      <c r="P428" s="79">
        <f t="shared" ca="1" si="266"/>
        <v>902339.3376881833</v>
      </c>
      <c r="Q428" s="35"/>
      <c r="R428">
        <f t="shared" ca="1" si="279"/>
        <v>425</v>
      </c>
      <c r="S428" s="78">
        <f t="shared" ca="1" si="289"/>
        <v>75.333333333333371</v>
      </c>
      <c r="T428" s="55">
        <f t="shared" ca="1" si="280"/>
        <v>5.5703631168392276E-3</v>
      </c>
      <c r="U428" s="78">
        <f t="shared" ca="1" si="290"/>
        <v>0.47689344341949869</v>
      </c>
      <c r="V428" s="79">
        <f t="shared" ca="1" si="291"/>
        <v>895379.02072316036</v>
      </c>
      <c r="W428" s="79">
        <f t="shared" ca="1" si="267"/>
        <v>8111.8291523002736</v>
      </c>
      <c r="X428" s="80">
        <f t="shared" ca="1" si="268"/>
        <v>-9.5378688683899746</v>
      </c>
      <c r="Y428" s="80">
        <f t="shared" ca="1" si="281"/>
        <v>-373.07459196798351</v>
      </c>
      <c r="Z428" s="80">
        <f t="shared" ca="1" si="269"/>
        <v>0</v>
      </c>
      <c r="AA428" s="80">
        <f t="shared" ca="1" si="282"/>
        <v>0</v>
      </c>
      <c r="AB428" s="81">
        <f t="shared" ca="1" si="270"/>
        <v>-862.46717763413028</v>
      </c>
      <c r="AC428" s="79">
        <f t="shared" ca="1" si="271"/>
        <v>902245.77023699007</v>
      </c>
      <c r="AD428" s="35"/>
      <c r="AE428" s="55">
        <f t="shared" ca="1" si="292"/>
        <v>5.5703631168392276E-3</v>
      </c>
      <c r="AF428" s="78">
        <f t="shared" ca="1" si="293"/>
        <v>0.47689344341949869</v>
      </c>
      <c r="AG428" s="35"/>
      <c r="AH428" s="35"/>
      <c r="AR428" s="69">
        <f t="shared" si="283"/>
        <v>36</v>
      </c>
      <c r="AS428" s="70">
        <f t="shared" si="294"/>
        <v>425</v>
      </c>
      <c r="AT428" s="71">
        <f t="shared" ca="1" si="295"/>
        <v>2.2419064333359516E-2</v>
      </c>
      <c r="AU428" s="72">
        <f t="shared" ca="1" si="284"/>
        <v>9.059659612918658E-3</v>
      </c>
      <c r="AV428" s="73">
        <f t="shared" ca="1" si="285"/>
        <v>1.0090596596129187</v>
      </c>
      <c r="AW428" s="74">
        <f ca="1">PRODUCT(AV$4:AV428)</f>
        <v>43.127658060705322</v>
      </c>
      <c r="BO428" s="70">
        <f t="shared" si="296"/>
        <v>425</v>
      </c>
      <c r="BP428" s="171">
        <f t="shared" ca="1" si="297"/>
        <v>0.1143</v>
      </c>
      <c r="BQ428" s="172">
        <f t="shared" ca="1" si="286"/>
        <v>9.059659612918658E-3</v>
      </c>
      <c r="BR428" s="172">
        <f t="shared" ca="1" si="299"/>
        <v>2.3186976640197587E-2</v>
      </c>
    </row>
    <row r="429" spans="3:70">
      <c r="E429">
        <f t="shared" si="287"/>
        <v>426</v>
      </c>
      <c r="F429" s="64">
        <f t="shared" si="288"/>
        <v>75.4166666666667</v>
      </c>
      <c r="G429" s="55">
        <f t="shared" si="272"/>
        <v>5.5703631168392276E-3</v>
      </c>
      <c r="H429" s="78">
        <f t="shared" si="298"/>
        <v>0.47436151522942599</v>
      </c>
      <c r="I429" s="79">
        <f t="shared" ca="1" si="273"/>
        <v>897312.9799226519</v>
      </c>
      <c r="J429" s="79">
        <f t="shared" ca="1" si="274"/>
        <v>8129.3501643529398</v>
      </c>
      <c r="K429" s="80">
        <f t="shared" ca="1" si="275"/>
        <v>-9.48723030458852</v>
      </c>
      <c r="L429" s="80">
        <f t="shared" ca="1" si="276"/>
        <v>-373.88040830110498</v>
      </c>
      <c r="M429" s="80">
        <f t="shared" ca="1" si="277"/>
        <v>0</v>
      </c>
      <c r="N429" s="80">
        <f t="shared" ca="1" si="278"/>
        <v>0</v>
      </c>
      <c r="O429" s="81">
        <f t="shared" ca="1" si="265"/>
        <v>-857.66292227835265</v>
      </c>
      <c r="P429" s="79">
        <f t="shared" ca="1" si="266"/>
        <v>904201.29952612065</v>
      </c>
      <c r="Q429" s="35"/>
      <c r="R429">
        <f t="shared" ca="1" si="279"/>
        <v>426</v>
      </c>
      <c r="S429" s="78">
        <f t="shared" ca="1" si="289"/>
        <v>75.4166666666667</v>
      </c>
      <c r="T429" s="55">
        <f t="shared" ca="1" si="280"/>
        <v>5.5703631168392276E-3</v>
      </c>
      <c r="U429" s="78">
        <f t="shared" ca="1" si="290"/>
        <v>0.47423697377161228</v>
      </c>
      <c r="V429" s="79">
        <f t="shared" ca="1" si="291"/>
        <v>897219.93367613771</v>
      </c>
      <c r="W429" s="79">
        <f t="shared" ca="1" si="267"/>
        <v>8128.507197031262</v>
      </c>
      <c r="X429" s="80">
        <f t="shared" ca="1" si="268"/>
        <v>-9.4847394754322458</v>
      </c>
      <c r="Y429" s="80">
        <f t="shared" ca="1" si="281"/>
        <v>-373.84163903172407</v>
      </c>
      <c r="Z429" s="80">
        <f t="shared" ca="1" si="269"/>
        <v>0</v>
      </c>
      <c r="AA429" s="80">
        <f t="shared" ca="1" si="282"/>
        <v>0</v>
      </c>
      <c r="AB429" s="81">
        <f t="shared" ca="1" si="270"/>
        <v>-857.66292227835265</v>
      </c>
      <c r="AC429" s="79">
        <f t="shared" ca="1" si="271"/>
        <v>904107.4515723834</v>
      </c>
      <c r="AD429" s="35"/>
      <c r="AE429" s="55">
        <f t="shared" ca="1" si="292"/>
        <v>5.5703631168392276E-3</v>
      </c>
      <c r="AF429" s="78">
        <f t="shared" ca="1" si="293"/>
        <v>0.47423697377161228</v>
      </c>
      <c r="AG429" s="35"/>
      <c r="AH429" s="35"/>
      <c r="AR429" s="69">
        <f t="shared" si="283"/>
        <v>36</v>
      </c>
      <c r="AS429" s="70">
        <f t="shared" si="294"/>
        <v>426</v>
      </c>
      <c r="AT429" s="71">
        <f t="shared" ca="1" si="295"/>
        <v>2.2215955241659154E-2</v>
      </c>
      <c r="AU429" s="72">
        <f t="shared" ca="1" si="284"/>
        <v>9.059659612918658E-3</v>
      </c>
      <c r="AV429" s="73">
        <f t="shared" ca="1" si="285"/>
        <v>1.0090596596129187</v>
      </c>
      <c r="AW429" s="74">
        <f ca="1">PRODUCT(AV$4:AV429)</f>
        <v>43.51837996263766</v>
      </c>
      <c r="BO429" s="70">
        <f t="shared" si="296"/>
        <v>426</v>
      </c>
      <c r="BP429" s="171">
        <f t="shared" ca="1" si="297"/>
        <v>0.1143</v>
      </c>
      <c r="BQ429" s="172">
        <f t="shared" ca="1" si="286"/>
        <v>9.059659612918658E-3</v>
      </c>
      <c r="BR429" s="172">
        <f t="shared" ca="1" si="299"/>
        <v>2.2978796565004147E-2</v>
      </c>
    </row>
    <row r="430" spans="3:70">
      <c r="E430">
        <f t="shared" si="287"/>
        <v>427</v>
      </c>
      <c r="F430" s="64">
        <f t="shared" si="288"/>
        <v>75.500000000000028</v>
      </c>
      <c r="G430" s="55">
        <f t="shared" si="272"/>
        <v>6.0757230971507648E-3</v>
      </c>
      <c r="H430" s="78">
        <f t="shared" si="298"/>
        <v>0.47147942601494713</v>
      </c>
      <c r="I430" s="79">
        <f t="shared" ca="1" si="273"/>
        <v>898707.62280611601</v>
      </c>
      <c r="J430" s="79">
        <f t="shared" ca="1" si="274"/>
        <v>8141.9851541587041</v>
      </c>
      <c r="K430" s="80">
        <f t="shared" ca="1" si="275"/>
        <v>-9.4295885202989425</v>
      </c>
      <c r="L430" s="80">
        <f t="shared" ca="1" si="276"/>
        <v>-374.46150950254838</v>
      </c>
      <c r="M430" s="80">
        <f t="shared" ca="1" si="277"/>
        <v>0</v>
      </c>
      <c r="N430" s="80">
        <f t="shared" ca="1" si="278"/>
        <v>0</v>
      </c>
      <c r="O430" s="81">
        <f t="shared" ca="1" si="265"/>
        <v>-852.45199985189629</v>
      </c>
      <c r="P430" s="79">
        <f t="shared" ca="1" si="266"/>
        <v>905613.26486240001</v>
      </c>
      <c r="Q430" s="35"/>
      <c r="R430">
        <f t="shared" ca="1" si="279"/>
        <v>427</v>
      </c>
      <c r="S430" s="78">
        <f t="shared" ca="1" si="289"/>
        <v>75.500000000000028</v>
      </c>
      <c r="T430" s="55">
        <f t="shared" ca="1" si="280"/>
        <v>6.0757230971507648E-3</v>
      </c>
      <c r="U430" s="78">
        <f t="shared" ca="1" si="290"/>
        <v>0.47135564123654522</v>
      </c>
      <c r="V430" s="79">
        <f t="shared" ca="1" si="291"/>
        <v>898614.345046559</v>
      </c>
      <c r="W430" s="79">
        <f t="shared" ca="1" si="267"/>
        <v>8141.1400894076623</v>
      </c>
      <c r="X430" s="80">
        <f t="shared" ca="1" si="268"/>
        <v>-9.4271128247309051</v>
      </c>
      <c r="Y430" s="80">
        <f t="shared" ca="1" si="281"/>
        <v>-374.4226437693996</v>
      </c>
      <c r="Z430" s="80">
        <f t="shared" ca="1" si="269"/>
        <v>0</v>
      </c>
      <c r="AA430" s="80">
        <f t="shared" ca="1" si="282"/>
        <v>0</v>
      </c>
      <c r="AB430" s="81">
        <f t="shared" ca="1" si="270"/>
        <v>-852.45199985189629</v>
      </c>
      <c r="AC430" s="79">
        <f t="shared" ca="1" si="271"/>
        <v>905519.18337952066</v>
      </c>
      <c r="AD430" s="35"/>
      <c r="AE430" s="55">
        <f t="shared" ca="1" si="292"/>
        <v>6.0757230971507648E-3</v>
      </c>
      <c r="AF430" s="78">
        <f t="shared" ca="1" si="293"/>
        <v>0.47135564123654522</v>
      </c>
      <c r="AG430" s="35"/>
      <c r="AH430" s="35"/>
      <c r="AR430" s="69">
        <f t="shared" si="283"/>
        <v>36</v>
      </c>
      <c r="AS430" s="70">
        <f t="shared" si="294"/>
        <v>427</v>
      </c>
      <c r="AT430" s="71">
        <f t="shared" ca="1" si="295"/>
        <v>2.2014686249193886E-2</v>
      </c>
      <c r="AU430" s="72">
        <f t="shared" ca="1" si="284"/>
        <v>9.059659612918658E-3</v>
      </c>
      <c r="AV430" s="73">
        <f t="shared" ca="1" si="285"/>
        <v>1.0090596596129187</v>
      </c>
      <c r="AW430" s="74">
        <f ca="1">PRODUCT(AV$4:AV430)</f>
        <v>43.912641672004817</v>
      </c>
      <c r="BO430" s="70">
        <f t="shared" si="296"/>
        <v>427</v>
      </c>
      <c r="BP430" s="171">
        <f t="shared" ca="1" si="297"/>
        <v>0.1143</v>
      </c>
      <c r="BQ430" s="172">
        <f t="shared" ca="1" si="286"/>
        <v>9.059659612918658E-3</v>
      </c>
      <c r="BR430" s="172">
        <f t="shared" ca="1" si="299"/>
        <v>2.2772485596955636E-2</v>
      </c>
    </row>
    <row r="431" spans="3:70">
      <c r="E431">
        <f t="shared" si="287"/>
        <v>428</v>
      </c>
      <c r="F431" s="64">
        <f t="shared" si="288"/>
        <v>75.583333333333357</v>
      </c>
      <c r="G431" s="55">
        <f t="shared" si="272"/>
        <v>6.0757230971507648E-3</v>
      </c>
      <c r="H431" s="78">
        <f t="shared" si="298"/>
        <v>0.46861484757647676</v>
      </c>
      <c r="I431" s="79">
        <f t="shared" ca="1" si="273"/>
        <v>900111.0094319894</v>
      </c>
      <c r="J431" s="79">
        <f t="shared" ca="1" si="274"/>
        <v>8154.69935929444</v>
      </c>
      <c r="K431" s="80">
        <f t="shared" ca="1" si="275"/>
        <v>-9.3722969515295347</v>
      </c>
      <c r="L431" s="80">
        <f t="shared" ca="1" si="276"/>
        <v>-375.0462539299956</v>
      </c>
      <c r="M431" s="80">
        <f t="shared" ca="1" si="277"/>
        <v>0</v>
      </c>
      <c r="N431" s="80">
        <f t="shared" ca="1" si="278"/>
        <v>0</v>
      </c>
      <c r="O431" s="81">
        <f t="shared" ca="1" si="265"/>
        <v>-847.27273754718374</v>
      </c>
      <c r="P431" s="79">
        <f t="shared" ca="1" si="266"/>
        <v>907034.01750285528</v>
      </c>
      <c r="Q431" s="35"/>
      <c r="R431">
        <f t="shared" ca="1" si="279"/>
        <v>428</v>
      </c>
      <c r="S431" s="78">
        <f t="shared" ca="1" si="289"/>
        <v>75.583333333333357</v>
      </c>
      <c r="T431" s="55">
        <f t="shared" ca="1" si="280"/>
        <v>6.0757230971507648E-3</v>
      </c>
      <c r="U431" s="78">
        <f t="shared" ca="1" si="290"/>
        <v>0.46849181488011205</v>
      </c>
      <c r="V431" s="79">
        <f t="shared" ca="1" si="291"/>
        <v>900017.49956214859</v>
      </c>
      <c r="W431" s="79">
        <f t="shared" ca="1" si="267"/>
        <v>8153.8521917032331</v>
      </c>
      <c r="X431" s="80">
        <f t="shared" ca="1" si="268"/>
        <v>-9.3698362976022409</v>
      </c>
      <c r="Y431" s="80">
        <f t="shared" ca="1" si="281"/>
        <v>-375.00729148422857</v>
      </c>
      <c r="Z431" s="80">
        <f t="shared" ca="1" si="269"/>
        <v>0</v>
      </c>
      <c r="AA431" s="80">
        <f t="shared" ca="1" si="282"/>
        <v>0</v>
      </c>
      <c r="AB431" s="81">
        <f t="shared" ca="1" si="270"/>
        <v>-847.27273754718374</v>
      </c>
      <c r="AC431" s="79">
        <f t="shared" ca="1" si="271"/>
        <v>906939.70188852283</v>
      </c>
      <c r="AD431" s="35"/>
      <c r="AE431" s="55">
        <f t="shared" ca="1" si="292"/>
        <v>6.0757230971507648E-3</v>
      </c>
      <c r="AF431" s="78">
        <f t="shared" ca="1" si="293"/>
        <v>0.46849181488011205</v>
      </c>
      <c r="AG431" s="35"/>
      <c r="AH431" s="35"/>
      <c r="AR431" s="69">
        <f t="shared" si="283"/>
        <v>36</v>
      </c>
      <c r="AS431" s="70">
        <f t="shared" si="294"/>
        <v>428</v>
      </c>
      <c r="AT431" s="71">
        <f t="shared" ca="1" si="295"/>
        <v>2.181524068529099E-2</v>
      </c>
      <c r="AU431" s="72">
        <f t="shared" ca="1" si="284"/>
        <v>9.059659612918658E-3</v>
      </c>
      <c r="AV431" s="73">
        <f t="shared" ca="1" si="285"/>
        <v>1.0090596596129187</v>
      </c>
      <c r="AW431" s="74">
        <f ca="1">PRODUCT(AV$4:AV431)</f>
        <v>44.310475258257249</v>
      </c>
      <c r="BO431" s="70">
        <f t="shared" si="296"/>
        <v>428</v>
      </c>
      <c r="BP431" s="171">
        <f t="shared" ca="1" si="297"/>
        <v>0.1143</v>
      </c>
      <c r="BQ431" s="172">
        <f t="shared" ca="1" si="286"/>
        <v>9.059659612918658E-3</v>
      </c>
      <c r="BR431" s="172">
        <f t="shared" ca="1" si="299"/>
        <v>2.2568026954611683E-2</v>
      </c>
    </row>
    <row r="432" spans="3:70">
      <c r="E432">
        <f t="shared" si="287"/>
        <v>429</v>
      </c>
      <c r="F432" s="64">
        <f t="shared" si="288"/>
        <v>75.666666666666686</v>
      </c>
      <c r="G432" s="55">
        <f t="shared" si="272"/>
        <v>6.0757230971507648E-3</v>
      </c>
      <c r="H432" s="78">
        <f t="shared" si="298"/>
        <v>0.46576767352338855</v>
      </c>
      <c r="I432" s="79">
        <f t="shared" ca="1" si="273"/>
        <v>901523.12997281167</v>
      </c>
      <c r="J432" s="79">
        <f t="shared" ca="1" si="274"/>
        <v>8167.4926907266999</v>
      </c>
      <c r="K432" s="80">
        <f t="shared" ca="1" si="275"/>
        <v>-9.3153534704677714</v>
      </c>
      <c r="L432" s="80">
        <f t="shared" ca="1" si="276"/>
        <v>-375.63463748867156</v>
      </c>
      <c r="M432" s="80">
        <f t="shared" ca="1" si="277"/>
        <v>0</v>
      </c>
      <c r="N432" s="80">
        <f t="shared" ca="1" si="278"/>
        <v>0</v>
      </c>
      <c r="O432" s="81">
        <f t="shared" ca="1" si="265"/>
        <v>-842.12494300608216</v>
      </c>
      <c r="P432" s="79">
        <f t="shared" ca="1" si="266"/>
        <v>908463.5477295731</v>
      </c>
      <c r="Q432" s="35"/>
      <c r="R432">
        <f t="shared" ca="1" si="279"/>
        <v>429</v>
      </c>
      <c r="S432" s="78">
        <f t="shared" ca="1" si="289"/>
        <v>75.666666666666686</v>
      </c>
      <c r="T432" s="55">
        <f t="shared" ca="1" si="280"/>
        <v>6.0757230971507648E-3</v>
      </c>
      <c r="U432" s="78">
        <f t="shared" ca="1" si="290"/>
        <v>0.46564538833961888</v>
      </c>
      <c r="V432" s="79">
        <f t="shared" ca="1" si="291"/>
        <v>901429.3873940357</v>
      </c>
      <c r="W432" s="79">
        <f t="shared" ca="1" si="267"/>
        <v>8166.6434148717526</v>
      </c>
      <c r="X432" s="80">
        <f t="shared" ca="1" si="268"/>
        <v>-9.3129077667923781</v>
      </c>
      <c r="Y432" s="80">
        <f t="shared" ca="1" si="281"/>
        <v>-375.59557808084821</v>
      </c>
      <c r="Z432" s="80">
        <f t="shared" ca="1" si="269"/>
        <v>0</v>
      </c>
      <c r="AA432" s="80">
        <f t="shared" ca="1" si="282"/>
        <v>0</v>
      </c>
      <c r="AB432" s="81">
        <f t="shared" ca="1" si="270"/>
        <v>-842.12494300608216</v>
      </c>
      <c r="AC432" s="79">
        <f t="shared" ca="1" si="271"/>
        <v>908368.99738005374</v>
      </c>
      <c r="AD432" s="35"/>
      <c r="AE432" s="55">
        <f t="shared" ca="1" si="292"/>
        <v>6.0757230971507648E-3</v>
      </c>
      <c r="AF432" s="78">
        <f t="shared" ca="1" si="293"/>
        <v>0.46564538833961888</v>
      </c>
      <c r="AG432" s="35"/>
      <c r="AH432" s="35"/>
      <c r="AR432" s="69">
        <f t="shared" si="283"/>
        <v>36</v>
      </c>
      <c r="AS432" s="70">
        <f t="shared" si="294"/>
        <v>429</v>
      </c>
      <c r="AT432" s="71">
        <f t="shared" ca="1" si="295"/>
        <v>2.161760203030836E-2</v>
      </c>
      <c r="AU432" s="72">
        <f t="shared" ca="1" si="284"/>
        <v>9.059659612918658E-3</v>
      </c>
      <c r="AV432" s="73">
        <f t="shared" ca="1" si="285"/>
        <v>1.0090596596129187</v>
      </c>
      <c r="AW432" s="74">
        <f ca="1">PRODUCT(AV$4:AV432)</f>
        <v>44.711913081383713</v>
      </c>
      <c r="BO432" s="70">
        <f t="shared" si="296"/>
        <v>429</v>
      </c>
      <c r="BP432" s="171">
        <f t="shared" ca="1" si="297"/>
        <v>0.1143</v>
      </c>
      <c r="BQ432" s="172">
        <f t="shared" ca="1" si="286"/>
        <v>9.059659612918658E-3</v>
      </c>
      <c r="BR432" s="172">
        <f t="shared" ca="1" si="299"/>
        <v>2.2365404007201033E-2</v>
      </c>
    </row>
    <row r="433" spans="5:70">
      <c r="E433">
        <f t="shared" si="287"/>
        <v>430</v>
      </c>
      <c r="F433" s="64">
        <f t="shared" si="288"/>
        <v>75.750000000000014</v>
      </c>
      <c r="G433" s="55">
        <f t="shared" si="272"/>
        <v>6.0757230971507648E-3</v>
      </c>
      <c r="H433" s="78">
        <f t="shared" si="298"/>
        <v>0.4629377981114563</v>
      </c>
      <c r="I433" s="79">
        <f t="shared" ca="1" si="273"/>
        <v>902943.97476971301</v>
      </c>
      <c r="J433" s="79">
        <f t="shared" ca="1" si="274"/>
        <v>8180.3650609494125</v>
      </c>
      <c r="K433" s="80">
        <f t="shared" ca="1" si="275"/>
        <v>-9.2587559622291256</v>
      </c>
      <c r="L433" s="80">
        <f t="shared" ca="1" si="276"/>
        <v>-376.22665615404713</v>
      </c>
      <c r="M433" s="80">
        <f t="shared" ca="1" si="277"/>
        <v>0</v>
      </c>
      <c r="N433" s="80">
        <f t="shared" ca="1" si="278"/>
        <v>0</v>
      </c>
      <c r="O433" s="81">
        <f t="shared" ca="1" si="265"/>
        <v>-837.0084250391734</v>
      </c>
      <c r="P433" s="79">
        <f t="shared" ca="1" si="266"/>
        <v>909901.84599350707</v>
      </c>
      <c r="Q433" s="35"/>
      <c r="R433">
        <f t="shared" ca="1" si="279"/>
        <v>430</v>
      </c>
      <c r="S433" s="78">
        <f t="shared" ca="1" si="289"/>
        <v>75.750000000000014</v>
      </c>
      <c r="T433" s="55">
        <f t="shared" ca="1" si="280"/>
        <v>6.0757230971507648E-3</v>
      </c>
      <c r="U433" s="78">
        <f t="shared" ca="1" si="290"/>
        <v>0.46281625589860215</v>
      </c>
      <c r="V433" s="79">
        <f t="shared" ca="1" si="291"/>
        <v>902849.99888193607</v>
      </c>
      <c r="W433" s="79">
        <f t="shared" ca="1" si="267"/>
        <v>8179.5136713943321</v>
      </c>
      <c r="X433" s="80">
        <f t="shared" ca="1" si="268"/>
        <v>-9.2563251179720432</v>
      </c>
      <c r="Y433" s="80">
        <f t="shared" ca="1" si="281"/>
        <v>-376.18749953414004</v>
      </c>
      <c r="Z433" s="80">
        <f t="shared" ca="1" si="269"/>
        <v>0</v>
      </c>
      <c r="AA433" s="80">
        <f t="shared" ca="1" si="282"/>
        <v>0</v>
      </c>
      <c r="AB433" s="81">
        <f t="shared" ca="1" si="270"/>
        <v>-837.0084250391734</v>
      </c>
      <c r="AC433" s="79">
        <f t="shared" ca="1" si="271"/>
        <v>909807.06030363915</v>
      </c>
      <c r="AD433" s="35"/>
      <c r="AE433" s="55">
        <f t="shared" ca="1" si="292"/>
        <v>6.0757230971507648E-3</v>
      </c>
      <c r="AF433" s="78">
        <f t="shared" ca="1" si="293"/>
        <v>0.46281625589860215</v>
      </c>
      <c r="AG433" s="35"/>
      <c r="AH433" s="35"/>
      <c r="AR433" s="69">
        <f t="shared" si="283"/>
        <v>36</v>
      </c>
      <c r="AS433" s="70">
        <f t="shared" si="294"/>
        <v>430</v>
      </c>
      <c r="AT433" s="71">
        <f t="shared" ca="1" si="295"/>
        <v>2.1421753914266227E-2</v>
      </c>
      <c r="AU433" s="72">
        <f t="shared" ca="1" si="284"/>
        <v>9.059659612918658E-3</v>
      </c>
      <c r="AV433" s="73">
        <f t="shared" ca="1" si="285"/>
        <v>1.0090596596129187</v>
      </c>
      <c r="AW433" s="74">
        <f ca="1">PRODUCT(AV$4:AV433)</f>
        <v>45.116987794543455</v>
      </c>
      <c r="BO433" s="70">
        <f t="shared" si="296"/>
        <v>430</v>
      </c>
      <c r="BP433" s="171">
        <f t="shared" ca="1" si="297"/>
        <v>0.1143</v>
      </c>
      <c r="BQ433" s="172">
        <f t="shared" ca="1" si="286"/>
        <v>9.059659612918658E-3</v>
      </c>
      <c r="BR433" s="172">
        <f t="shared" ca="1" si="299"/>
        <v>2.2164600273268813E-2</v>
      </c>
    </row>
    <row r="434" spans="5:70">
      <c r="E434">
        <f t="shared" si="287"/>
        <v>431</v>
      </c>
      <c r="F434" s="64">
        <f t="shared" si="288"/>
        <v>75.833333333333343</v>
      </c>
      <c r="G434" s="55">
        <f t="shared" si="272"/>
        <v>6.0757230971507648E-3</v>
      </c>
      <c r="H434" s="78">
        <f t="shared" si="298"/>
        <v>0.46012511623892643</v>
      </c>
      <c r="I434" s="79">
        <f t="shared" ca="1" si="273"/>
        <v>904373.53433166421</v>
      </c>
      <c r="J434" s="79">
        <f t="shared" ca="1" si="274"/>
        <v>8193.3163839770841</v>
      </c>
      <c r="K434" s="80">
        <f t="shared" ca="1" si="275"/>
        <v>-9.2025023247785285</v>
      </c>
      <c r="L434" s="80">
        <f t="shared" ca="1" si="276"/>
        <v>-376.82230597152676</v>
      </c>
      <c r="M434" s="80">
        <f t="shared" ca="1" si="277"/>
        <v>0</v>
      </c>
      <c r="N434" s="80">
        <f t="shared" ca="1" si="278"/>
        <v>0</v>
      </c>
      <c r="O434" s="81">
        <f t="shared" ca="1" si="265"/>
        <v>-831.92299361865332</v>
      </c>
      <c r="P434" s="79">
        <f t="shared" ca="1" si="266"/>
        <v>911348.90291372628</v>
      </c>
      <c r="Q434" s="35"/>
      <c r="R434">
        <f t="shared" ca="1" si="279"/>
        <v>431</v>
      </c>
      <c r="S434" s="78">
        <f t="shared" ca="1" si="289"/>
        <v>75.833333333333343</v>
      </c>
      <c r="T434" s="55">
        <f t="shared" ca="1" si="280"/>
        <v>6.0757230971507648E-3</v>
      </c>
      <c r="U434" s="78">
        <f t="shared" ca="1" si="290"/>
        <v>0.46000431248290219</v>
      </c>
      <c r="V434" s="79">
        <f t="shared" ca="1" si="291"/>
        <v>904279.32453340152</v>
      </c>
      <c r="W434" s="79">
        <f t="shared" ca="1" si="267"/>
        <v>8192.4628752726221</v>
      </c>
      <c r="X434" s="80">
        <f t="shared" ca="1" si="268"/>
        <v>-9.2000862496580442</v>
      </c>
      <c r="Y434" s="80">
        <f t="shared" ca="1" si="281"/>
        <v>-376.78305188891733</v>
      </c>
      <c r="Z434" s="80">
        <f t="shared" ca="1" si="269"/>
        <v>0</v>
      </c>
      <c r="AA434" s="80">
        <f t="shared" ca="1" si="282"/>
        <v>0</v>
      </c>
      <c r="AB434" s="81">
        <f t="shared" ca="1" si="270"/>
        <v>-831.92299361865332</v>
      </c>
      <c r="AC434" s="79">
        <f t="shared" ca="1" si="271"/>
        <v>911253.88127691695</v>
      </c>
      <c r="AD434" s="35"/>
      <c r="AE434" s="55">
        <f t="shared" ca="1" si="292"/>
        <v>6.0757230971507648E-3</v>
      </c>
      <c r="AF434" s="78">
        <f t="shared" ca="1" si="293"/>
        <v>0.46000431248290219</v>
      </c>
      <c r="AG434" s="35"/>
      <c r="AH434" s="35"/>
      <c r="AR434" s="69">
        <f t="shared" si="283"/>
        <v>36</v>
      </c>
      <c r="AS434" s="70">
        <f t="shared" si="294"/>
        <v>431</v>
      </c>
      <c r="AT434" s="71">
        <f t="shared" ca="1" si="295"/>
        <v>2.1227680115491268E-2</v>
      </c>
      <c r="AU434" s="72">
        <f t="shared" ca="1" si="284"/>
        <v>9.059659612918658E-3</v>
      </c>
      <c r="AV434" s="73">
        <f t="shared" ca="1" si="285"/>
        <v>1.0090596596129187</v>
      </c>
      <c r="AW434" s="74">
        <f ca="1">PRODUCT(AV$4:AV434)</f>
        <v>45.525732346722222</v>
      </c>
      <c r="BO434" s="70">
        <f t="shared" si="296"/>
        <v>431</v>
      </c>
      <c r="BP434" s="171">
        <f t="shared" ca="1" si="297"/>
        <v>0.1143</v>
      </c>
      <c r="BQ434" s="172">
        <f t="shared" ca="1" si="286"/>
        <v>9.059659612918658E-3</v>
      </c>
      <c r="BR434" s="172">
        <f t="shared" ca="1" si="299"/>
        <v>2.1965599419335905E-2</v>
      </c>
    </row>
    <row r="435" spans="5:70">
      <c r="E435">
        <f t="shared" si="287"/>
        <v>432</v>
      </c>
      <c r="F435" s="64">
        <f t="shared" si="288"/>
        <v>75.916666666666671</v>
      </c>
      <c r="G435" s="55">
        <f t="shared" si="272"/>
        <v>6.0757230971507648E-3</v>
      </c>
      <c r="H435" s="78">
        <f t="shared" si="298"/>
        <v>0.45732952344261441</v>
      </c>
      <c r="I435" s="79">
        <f t="shared" ca="1" si="273"/>
        <v>905811.79933473037</v>
      </c>
      <c r="J435" s="79">
        <f t="shared" ca="1" si="274"/>
        <v>8206.3465753380369</v>
      </c>
      <c r="K435" s="80">
        <f t="shared" ca="1" si="275"/>
        <v>-9.1465904688522883</v>
      </c>
      <c r="L435" s="80">
        <f t="shared" ca="1" si="276"/>
        <v>-377.42158305613771</v>
      </c>
      <c r="M435" s="80">
        <f t="shared" ca="1" si="277"/>
        <v>0</v>
      </c>
      <c r="N435" s="80">
        <f t="shared" ca="1" si="278"/>
        <v>0</v>
      </c>
      <c r="O435" s="81">
        <f t="shared" ca="1" si="265"/>
        <v>-826.86845987127356</v>
      </c>
      <c r="P435" s="79">
        <f t="shared" ca="1" si="266"/>
        <v>912804.70927667222</v>
      </c>
      <c r="Q435" s="35"/>
      <c r="R435">
        <f t="shared" ca="1" si="279"/>
        <v>432</v>
      </c>
      <c r="S435" s="78">
        <f t="shared" ca="1" si="289"/>
        <v>75.916666666666671</v>
      </c>
      <c r="T435" s="55">
        <f t="shared" ca="1" si="280"/>
        <v>6.0757230971507648E-3</v>
      </c>
      <c r="U435" s="78">
        <f t="shared" ca="1" si="290"/>
        <v>0.45720945365676086</v>
      </c>
      <c r="V435" s="79">
        <f t="shared" ca="1" si="291"/>
        <v>905717.35502307455</v>
      </c>
      <c r="W435" s="79">
        <f t="shared" ca="1" si="267"/>
        <v>8205.4909420220574</v>
      </c>
      <c r="X435" s="80">
        <f t="shared" ca="1" si="268"/>
        <v>-9.1441890731352178</v>
      </c>
      <c r="Y435" s="80">
        <f t="shared" ca="1" si="281"/>
        <v>-377.3822312596144</v>
      </c>
      <c r="Z435" s="80">
        <f t="shared" ca="1" si="269"/>
        <v>0</v>
      </c>
      <c r="AA435" s="80">
        <f t="shared" ca="1" si="282"/>
        <v>0</v>
      </c>
      <c r="AB435" s="81">
        <f t="shared" ca="1" si="270"/>
        <v>-826.86845987127356</v>
      </c>
      <c r="AC435" s="79">
        <f t="shared" ca="1" si="271"/>
        <v>912709.45108489261</v>
      </c>
      <c r="AD435" s="35"/>
      <c r="AE435" s="55">
        <f t="shared" ca="1" si="292"/>
        <v>6.0757230971507648E-3</v>
      </c>
      <c r="AF435" s="78">
        <f t="shared" ca="1" si="293"/>
        <v>0.45720945365676086</v>
      </c>
      <c r="AG435" s="35"/>
      <c r="AH435" s="35"/>
      <c r="AR435" s="69">
        <f t="shared" si="283"/>
        <v>36</v>
      </c>
      <c r="AS435" s="70">
        <f t="shared" si="294"/>
        <v>432</v>
      </c>
      <c r="AT435" s="71">
        <f t="shared" ca="1" si="295"/>
        <v>2.1035364559272997E-2</v>
      </c>
      <c r="AU435" s="72">
        <f t="shared" ca="1" si="284"/>
        <v>9.059659612918658E-3</v>
      </c>
      <c r="AV435" s="73">
        <f t="shared" ca="1" si="285"/>
        <v>1.0090596596129187</v>
      </c>
      <c r="AW435" s="74">
        <f ca="1">PRODUCT(AV$4:AV435)</f>
        <v>45.938179985412368</v>
      </c>
      <c r="BO435" s="70">
        <f t="shared" si="296"/>
        <v>432</v>
      </c>
      <c r="BP435" s="171">
        <f t="shared" ca="1" si="297"/>
        <v>0.1143</v>
      </c>
      <c r="BQ435" s="172">
        <f t="shared" ca="1" si="286"/>
        <v>9.059659612918658E-3</v>
      </c>
      <c r="BR435" s="172">
        <f t="shared" ca="1" si="299"/>
        <v>2.1768385258570382E-2</v>
      </c>
    </row>
    <row r="436" spans="5:70">
      <c r="E436">
        <f t="shared" si="287"/>
        <v>433</v>
      </c>
      <c r="F436" s="64">
        <f t="shared" si="288"/>
        <v>76</v>
      </c>
      <c r="G436" s="55">
        <f t="shared" si="272"/>
        <v>6.0757230971507648E-3</v>
      </c>
      <c r="H436" s="78">
        <f t="shared" si="298"/>
        <v>0.45455091589402519</v>
      </c>
      <c r="I436" s="79">
        <f t="shared" ca="1" si="273"/>
        <v>907258.76062133198</v>
      </c>
      <c r="J436" s="79">
        <f t="shared" ca="1" si="274"/>
        <v>8219.4555520677186</v>
      </c>
      <c r="K436" s="80">
        <f t="shared" ca="1" si="275"/>
        <v>-9.0910183178805042</v>
      </c>
      <c r="L436" s="80">
        <f t="shared" ca="1" si="276"/>
        <v>-378.02448359222166</v>
      </c>
      <c r="M436" s="80">
        <f t="shared" ca="1" si="277"/>
        <v>-6804.4407046599899</v>
      </c>
      <c r="N436" s="80">
        <f t="shared" ca="1" si="278"/>
        <v>0</v>
      </c>
      <c r="O436" s="81">
        <f t="shared" ca="1" si="265"/>
        <v>-821.84463607132818</v>
      </c>
      <c r="P436" s="79">
        <f t="shared" ca="1" si="266"/>
        <v>907464.81533075823</v>
      </c>
      <c r="Q436" s="35"/>
      <c r="R436">
        <f t="shared" ca="1" si="279"/>
        <v>433</v>
      </c>
      <c r="S436" s="78">
        <f t="shared" ca="1" si="289"/>
        <v>76</v>
      </c>
      <c r="T436" s="55">
        <f t="shared" ca="1" si="280"/>
        <v>6.0757230971507648E-3</v>
      </c>
      <c r="U436" s="78">
        <f t="shared" ca="1" si="290"/>
        <v>0.45443157561894282</v>
      </c>
      <c r="V436" s="79">
        <f t="shared" ca="1" si="291"/>
        <v>907164.08119194838</v>
      </c>
      <c r="W436" s="79">
        <f t="shared" ca="1" si="267"/>
        <v>8218.5977886651563</v>
      </c>
      <c r="X436" s="80">
        <f t="shared" ca="1" si="268"/>
        <v>-9.088631512378857</v>
      </c>
      <c r="Y436" s="80">
        <f t="shared" ca="1" si="281"/>
        <v>-377.98503382997853</v>
      </c>
      <c r="Z436" s="80">
        <f t="shared" ca="1" si="269"/>
        <v>-6803.7306089396125</v>
      </c>
      <c r="AA436" s="80">
        <f t="shared" ca="1" si="282"/>
        <v>0</v>
      </c>
      <c r="AB436" s="81">
        <f t="shared" ca="1" si="270"/>
        <v>-821.84463607132818</v>
      </c>
      <c r="AC436" s="79">
        <f t="shared" ca="1" si="271"/>
        <v>907370.03007026028</v>
      </c>
      <c r="AD436" s="35"/>
      <c r="AE436" s="55">
        <f t="shared" ca="1" si="292"/>
        <v>6.0757230971507648E-3</v>
      </c>
      <c r="AF436" s="78">
        <f t="shared" ca="1" si="293"/>
        <v>0.45443157561894282</v>
      </c>
      <c r="AG436" s="35"/>
      <c r="AH436" s="35"/>
      <c r="AR436" s="69">
        <f t="shared" si="283"/>
        <v>37</v>
      </c>
      <c r="AS436" s="70">
        <f t="shared" si="294"/>
        <v>433</v>
      </c>
      <c r="AT436" s="71">
        <f t="shared" ca="1" si="295"/>
        <v>2.084479131653233E-2</v>
      </c>
      <c r="AU436" s="72">
        <f t="shared" ca="1" si="284"/>
        <v>9.059659612918658E-3</v>
      </c>
      <c r="AV436" s="73">
        <f t="shared" ca="1" si="285"/>
        <v>1.0090596596129187</v>
      </c>
      <c r="AW436" s="74">
        <f ca="1">PRODUCT(AV$4:AV436)</f>
        <v>46.354364259317194</v>
      </c>
      <c r="BO436" s="70">
        <f t="shared" si="296"/>
        <v>433</v>
      </c>
      <c r="BP436" s="171">
        <f t="shared" ca="1" si="297"/>
        <v>0.1143</v>
      </c>
      <c r="BQ436" s="172">
        <f t="shared" ca="1" si="286"/>
        <v>9.059659612918658E-3</v>
      </c>
      <c r="BR436" s="172">
        <f t="shared" ca="1" si="299"/>
        <v>2.1572941749470855E-2</v>
      </c>
    </row>
    <row r="437" spans="5:70">
      <c r="E437">
        <f t="shared" si="287"/>
        <v>434</v>
      </c>
      <c r="F437" s="64">
        <f t="shared" si="288"/>
        <v>76.083333333333329</v>
      </c>
      <c r="G437" s="55">
        <f t="shared" si="272"/>
        <v>6.0757230971507648E-3</v>
      </c>
      <c r="H437" s="78">
        <f t="shared" si="298"/>
        <v>0.45178919039549681</v>
      </c>
      <c r="I437" s="79">
        <f t="shared" ca="1" si="273"/>
        <v>901951.31039240153</v>
      </c>
      <c r="J437" s="79">
        <f t="shared" ca="1" si="274"/>
        <v>8171.3718595811006</v>
      </c>
      <c r="K437" s="80">
        <f t="shared" ca="1" si="275"/>
        <v>-9.0357838079099366</v>
      </c>
      <c r="L437" s="80">
        <f t="shared" ca="1" si="276"/>
        <v>-375.81304599683398</v>
      </c>
      <c r="M437" s="80">
        <f t="shared" ca="1" si="277"/>
        <v>0</v>
      </c>
      <c r="N437" s="80">
        <f t="shared" ca="1" si="278"/>
        <v>0</v>
      </c>
      <c r="O437" s="81">
        <f t="shared" ca="1" si="265"/>
        <v>-816.85133563368026</v>
      </c>
      <c r="P437" s="79">
        <f t="shared" ca="1" si="266"/>
        <v>908920.98208654427</v>
      </c>
      <c r="Q437" s="35"/>
      <c r="R437">
        <f t="shared" ca="1" si="279"/>
        <v>434</v>
      </c>
      <c r="S437" s="78">
        <f t="shared" ca="1" si="289"/>
        <v>76.083333333333329</v>
      </c>
      <c r="T437" s="55">
        <f t="shared" ca="1" si="280"/>
        <v>6.0757230971507648E-3</v>
      </c>
      <c r="U437" s="78">
        <f t="shared" ca="1" si="290"/>
        <v>0.45167057519888021</v>
      </c>
      <c r="V437" s="79">
        <f t="shared" ca="1" si="291"/>
        <v>901857.10102090007</v>
      </c>
      <c r="W437" s="79">
        <f t="shared" ca="1" si="267"/>
        <v>8170.5183547429506</v>
      </c>
      <c r="X437" s="80">
        <f t="shared" ca="1" si="268"/>
        <v>-9.0334115039776037</v>
      </c>
      <c r="Y437" s="80">
        <f t="shared" ca="1" si="281"/>
        <v>-375.77379209204173</v>
      </c>
      <c r="Z437" s="80">
        <f t="shared" ca="1" si="269"/>
        <v>0</v>
      </c>
      <c r="AA437" s="80">
        <f t="shared" ca="1" si="282"/>
        <v>0</v>
      </c>
      <c r="AB437" s="81">
        <f t="shared" ca="1" si="270"/>
        <v>-816.85133563368026</v>
      </c>
      <c r="AC437" s="79">
        <f t="shared" ca="1" si="271"/>
        <v>908825.96083641332</v>
      </c>
      <c r="AD437" s="35"/>
      <c r="AE437" s="55">
        <f t="shared" ca="1" si="292"/>
        <v>6.0757230971507648E-3</v>
      </c>
      <c r="AF437" s="78">
        <f t="shared" ca="1" si="293"/>
        <v>0.45167057519888021</v>
      </c>
      <c r="AG437" s="35"/>
      <c r="AH437" s="35"/>
      <c r="AR437" s="69">
        <f t="shared" si="283"/>
        <v>37</v>
      </c>
      <c r="AS437" s="70">
        <f t="shared" si="294"/>
        <v>434</v>
      </c>
      <c r="AT437" s="71">
        <f t="shared" ca="1" si="295"/>
        <v>2.0655944602502224E-2</v>
      </c>
      <c r="AU437" s="72">
        <f t="shared" ca="1" si="284"/>
        <v>9.059659612918658E-3</v>
      </c>
      <c r="AV437" s="73">
        <f t="shared" ca="1" si="285"/>
        <v>1.0090596596129187</v>
      </c>
      <c r="AW437" s="74">
        <f ca="1">PRODUCT(AV$4:AV437)</f>
        <v>46.774319021079847</v>
      </c>
      <c r="BO437" s="70">
        <f t="shared" si="296"/>
        <v>434</v>
      </c>
      <c r="BP437" s="171">
        <f t="shared" ca="1" si="297"/>
        <v>0.1143</v>
      </c>
      <c r="BQ437" s="172">
        <f t="shared" ca="1" si="286"/>
        <v>9.059659612918658E-3</v>
      </c>
      <c r="BR437" s="172">
        <f t="shared" ca="1" si="299"/>
        <v>2.1379252994561653E-2</v>
      </c>
    </row>
    <row r="438" spans="5:70">
      <c r="E438">
        <f t="shared" si="287"/>
        <v>435</v>
      </c>
      <c r="F438" s="64">
        <f t="shared" si="288"/>
        <v>76.166666666666657</v>
      </c>
      <c r="G438" s="55">
        <f t="shared" si="272"/>
        <v>6.0757230971507648E-3</v>
      </c>
      <c r="H438" s="78">
        <f t="shared" si="298"/>
        <v>0.44904424437636786</v>
      </c>
      <c r="I438" s="79">
        <f t="shared" ca="1" si="273"/>
        <v>903398.62988219608</v>
      </c>
      <c r="J438" s="79">
        <f t="shared" ca="1" si="274"/>
        <v>8184.4840815097823</v>
      </c>
      <c r="K438" s="80">
        <f t="shared" ca="1" si="275"/>
        <v>-8.9808848875273579</v>
      </c>
      <c r="L438" s="80">
        <f t="shared" ca="1" si="276"/>
        <v>-376.4160957842484</v>
      </c>
      <c r="M438" s="80">
        <f t="shared" ca="1" si="277"/>
        <v>0</v>
      </c>
      <c r="N438" s="80">
        <f t="shared" ca="1" si="278"/>
        <v>0</v>
      </c>
      <c r="O438" s="81">
        <f t="shared" ca="1" si="265"/>
        <v>-811.8883731068322</v>
      </c>
      <c r="P438" s="79">
        <f t="shared" ca="1" si="266"/>
        <v>910385.82860992721</v>
      </c>
      <c r="Q438" s="35"/>
      <c r="R438">
        <f t="shared" ca="1" si="279"/>
        <v>435</v>
      </c>
      <c r="S438" s="78">
        <f t="shared" ca="1" si="289"/>
        <v>76.166666666666657</v>
      </c>
      <c r="T438" s="55">
        <f t="shared" ca="1" si="280"/>
        <v>6.0757230971507648E-3</v>
      </c>
      <c r="U438" s="78">
        <f t="shared" ca="1" si="290"/>
        <v>0.44892634985284102</v>
      </c>
      <c r="V438" s="79">
        <f t="shared" ca="1" si="291"/>
        <v>903304.18595486926</v>
      </c>
      <c r="W438" s="79">
        <f t="shared" ca="1" si="267"/>
        <v>8183.6284516756941</v>
      </c>
      <c r="X438" s="80">
        <f t="shared" ca="1" si="268"/>
        <v>-8.9785269970568198</v>
      </c>
      <c r="Y438" s="80">
        <f t="shared" ca="1" si="281"/>
        <v>-376.37674414786221</v>
      </c>
      <c r="Z438" s="80">
        <f t="shared" ca="1" si="269"/>
        <v>0</v>
      </c>
      <c r="AA438" s="80">
        <f t="shared" ca="1" si="282"/>
        <v>0</v>
      </c>
      <c r="AB438" s="81">
        <f t="shared" ca="1" si="270"/>
        <v>-811.8883731068322</v>
      </c>
      <c r="AC438" s="79">
        <f t="shared" ca="1" si="271"/>
        <v>910290.57076229318</v>
      </c>
      <c r="AD438" s="35"/>
      <c r="AE438" s="55">
        <f t="shared" ca="1" si="292"/>
        <v>6.0757230971507648E-3</v>
      </c>
      <c r="AF438" s="78">
        <f t="shared" ca="1" si="293"/>
        <v>0.44892634985284102</v>
      </c>
      <c r="AG438" s="35"/>
      <c r="AH438" s="35"/>
      <c r="AR438" s="69">
        <f t="shared" si="283"/>
        <v>37</v>
      </c>
      <c r="AS438" s="70">
        <f t="shared" si="294"/>
        <v>435</v>
      </c>
      <c r="AT438" s="71">
        <f t="shared" ca="1" si="295"/>
        <v>2.046880877542025E-2</v>
      </c>
      <c r="AU438" s="72">
        <f t="shared" ca="1" si="284"/>
        <v>9.059659612918658E-3</v>
      </c>
      <c r="AV438" s="73">
        <f t="shared" ca="1" si="285"/>
        <v>1.0090596596129187</v>
      </c>
      <c r="AW438" s="74">
        <f ca="1">PRODUCT(AV$4:AV438)</f>
        <v>47.198078430036901</v>
      </c>
      <c r="BO438" s="70">
        <f t="shared" si="296"/>
        <v>435</v>
      </c>
      <c r="BP438" s="171">
        <f t="shared" ca="1" si="297"/>
        <v>0.1143</v>
      </c>
      <c r="BQ438" s="172">
        <f t="shared" ca="1" si="286"/>
        <v>9.059659612918658E-3</v>
      </c>
      <c r="BR438" s="172">
        <f t="shared" ca="1" si="299"/>
        <v>2.118730323909972E-2</v>
      </c>
    </row>
    <row r="439" spans="5:70">
      <c r="E439">
        <f t="shared" si="287"/>
        <v>436</v>
      </c>
      <c r="F439" s="64">
        <f t="shared" si="288"/>
        <v>76.249999999999986</v>
      </c>
      <c r="G439" s="55">
        <f t="shared" si="272"/>
        <v>6.0757230971507648E-3</v>
      </c>
      <c r="H439" s="78">
        <f t="shared" si="298"/>
        <v>0.44631597588916777</v>
      </c>
      <c r="I439" s="79">
        <f t="shared" ca="1" si="273"/>
        <v>904854.5764037231</v>
      </c>
      <c r="J439" s="79">
        <f t="shared" ca="1" si="274"/>
        <v>8197.6744614094296</v>
      </c>
      <c r="K439" s="80">
        <f t="shared" ca="1" si="275"/>
        <v>-8.9263195177833552</v>
      </c>
      <c r="L439" s="80">
        <f t="shared" ca="1" si="276"/>
        <v>-377.02274016821798</v>
      </c>
      <c r="M439" s="80">
        <f t="shared" ca="1" si="277"/>
        <v>0</v>
      </c>
      <c r="N439" s="80">
        <f t="shared" ca="1" si="278"/>
        <v>0</v>
      </c>
      <c r="O439" s="81">
        <f t="shared" ca="1" si="265"/>
        <v>-806.95556416603893</v>
      </c>
      <c r="P439" s="79">
        <f t="shared" ca="1" si="266"/>
        <v>911859.34624128044</v>
      </c>
      <c r="Q439" s="35"/>
      <c r="R439">
        <f t="shared" ca="1" si="279"/>
        <v>436</v>
      </c>
      <c r="S439" s="78">
        <f t="shared" ca="1" si="289"/>
        <v>76.249999999999986</v>
      </c>
      <c r="T439" s="55">
        <f t="shared" ca="1" si="280"/>
        <v>6.0757230971507648E-3</v>
      </c>
      <c r="U439" s="78">
        <f t="shared" ca="1" si="290"/>
        <v>0.44619879766012055</v>
      </c>
      <c r="V439" s="79">
        <f t="shared" ca="1" si="291"/>
        <v>904759.89731639414</v>
      </c>
      <c r="W439" s="79">
        <f t="shared" ca="1" si="267"/>
        <v>8196.8167011057685</v>
      </c>
      <c r="X439" s="80">
        <f t="shared" ca="1" si="268"/>
        <v>-8.9239759532024117</v>
      </c>
      <c r="Y439" s="80">
        <f t="shared" ca="1" si="281"/>
        <v>-376.98329054849756</v>
      </c>
      <c r="Z439" s="80">
        <f t="shared" ca="1" si="269"/>
        <v>0</v>
      </c>
      <c r="AA439" s="80">
        <f t="shared" ca="1" si="282"/>
        <v>0</v>
      </c>
      <c r="AB439" s="81">
        <f t="shared" ca="1" si="270"/>
        <v>-806.95556416603893</v>
      </c>
      <c r="AC439" s="79">
        <f t="shared" ca="1" si="271"/>
        <v>911763.85118683206</v>
      </c>
      <c r="AD439" s="35"/>
      <c r="AE439" s="55">
        <f t="shared" ca="1" si="292"/>
        <v>6.0757230971507648E-3</v>
      </c>
      <c r="AF439" s="78">
        <f t="shared" ca="1" si="293"/>
        <v>0.44619879766012055</v>
      </c>
      <c r="AG439" s="35"/>
      <c r="AH439" s="35"/>
      <c r="AR439" s="69">
        <f t="shared" si="283"/>
        <v>37</v>
      </c>
      <c r="AS439" s="70">
        <f t="shared" si="294"/>
        <v>436</v>
      </c>
      <c r="AT439" s="71">
        <f t="shared" ca="1" si="295"/>
        <v>2.0283368335233021E-2</v>
      </c>
      <c r="AU439" s="72">
        <f t="shared" ca="1" si="284"/>
        <v>9.059659612918658E-3</v>
      </c>
      <c r="AV439" s="73">
        <f t="shared" ca="1" si="285"/>
        <v>1.0090596596129187</v>
      </c>
      <c r="AW439" s="74">
        <f ca="1">PRODUCT(AV$4:AV439)</f>
        <v>47.625676954996877</v>
      </c>
      <c r="BO439" s="70">
        <f t="shared" si="296"/>
        <v>436</v>
      </c>
      <c r="BP439" s="171">
        <f t="shared" ca="1" si="297"/>
        <v>0.1143</v>
      </c>
      <c r="BQ439" s="172">
        <f t="shared" ca="1" si="286"/>
        <v>9.059659612918658E-3</v>
      </c>
      <c r="BR439" s="172">
        <f t="shared" ca="1" si="299"/>
        <v>2.0997076869793106E-2</v>
      </c>
    </row>
    <row r="440" spans="5:70">
      <c r="E440">
        <f t="shared" si="287"/>
        <v>437</v>
      </c>
      <c r="F440" s="64">
        <f t="shared" si="288"/>
        <v>76.333333333333314</v>
      </c>
      <c r="G440" s="55">
        <f t="shared" si="272"/>
        <v>6.0757230971507648E-3</v>
      </c>
      <c r="H440" s="78">
        <f t="shared" si="298"/>
        <v>0.4436042836058306</v>
      </c>
      <c r="I440" s="79">
        <f t="shared" ca="1" si="273"/>
        <v>906319.14134996955</v>
      </c>
      <c r="J440" s="79">
        <f t="shared" ca="1" si="274"/>
        <v>8210.9429213034364</v>
      </c>
      <c r="K440" s="80">
        <f t="shared" ca="1" si="275"/>
        <v>-8.8720856721166115</v>
      </c>
      <c r="L440" s="80">
        <f t="shared" ca="1" si="276"/>
        <v>-377.63297556248733</v>
      </c>
      <c r="M440" s="80">
        <f t="shared" ca="1" si="277"/>
        <v>0</v>
      </c>
      <c r="N440" s="80">
        <f t="shared" ca="1" si="278"/>
        <v>0</v>
      </c>
      <c r="O440" s="81">
        <f t="shared" ca="1" si="265"/>
        <v>-802.05272560646108</v>
      </c>
      <c r="P440" s="79">
        <f t="shared" ca="1" si="266"/>
        <v>913341.52648443193</v>
      </c>
      <c r="Q440" s="35"/>
      <c r="R440">
        <f t="shared" ca="1" si="279"/>
        <v>437</v>
      </c>
      <c r="S440" s="78">
        <f t="shared" ca="1" si="289"/>
        <v>76.333333333333314</v>
      </c>
      <c r="T440" s="55">
        <f t="shared" ca="1" si="280"/>
        <v>6.0757230971507648E-3</v>
      </c>
      <c r="U440" s="78">
        <f t="shared" ca="1" si="290"/>
        <v>0.44348781731925607</v>
      </c>
      <c r="V440" s="79">
        <f t="shared" ca="1" si="291"/>
        <v>906224.22649702907</v>
      </c>
      <c r="W440" s="79">
        <f t="shared" ca="1" si="267"/>
        <v>8210.0830250435847</v>
      </c>
      <c r="X440" s="80">
        <f t="shared" ca="1" si="268"/>
        <v>-8.8697563463851221</v>
      </c>
      <c r="Y440" s="80">
        <f t="shared" ca="1" si="281"/>
        <v>-377.59342770709549</v>
      </c>
      <c r="Z440" s="80">
        <f t="shared" ca="1" si="269"/>
        <v>0</v>
      </c>
      <c r="AA440" s="80">
        <f t="shared" ca="1" si="282"/>
        <v>0</v>
      </c>
      <c r="AB440" s="81">
        <f t="shared" ca="1" si="270"/>
        <v>-802.05272560646108</v>
      </c>
      <c r="AC440" s="79">
        <f t="shared" ca="1" si="271"/>
        <v>913245.79361241276</v>
      </c>
      <c r="AD440" s="35"/>
      <c r="AE440" s="55">
        <f t="shared" ca="1" si="292"/>
        <v>6.0757230971507648E-3</v>
      </c>
      <c r="AF440" s="78">
        <f t="shared" ca="1" si="293"/>
        <v>0.44348781731925607</v>
      </c>
      <c r="AG440" s="35"/>
      <c r="AH440" s="35"/>
      <c r="AR440" s="69">
        <f t="shared" si="283"/>
        <v>37</v>
      </c>
      <c r="AS440" s="70">
        <f t="shared" si="294"/>
        <v>437</v>
      </c>
      <c r="AT440" s="71">
        <f t="shared" ca="1" si="295"/>
        <v>2.0099607922312357E-2</v>
      </c>
      <c r="AU440" s="72">
        <f t="shared" ca="1" si="284"/>
        <v>9.059659612918658E-3</v>
      </c>
      <c r="AV440" s="73">
        <f t="shared" ca="1" si="285"/>
        <v>1.0090596596129187</v>
      </c>
      <c r="AW440" s="74">
        <f ca="1">PRODUCT(AV$4:AV440)</f>
        <v>48.05714937704397</v>
      </c>
      <c r="BO440" s="70">
        <f t="shared" si="296"/>
        <v>437</v>
      </c>
      <c r="BP440" s="171">
        <f t="shared" ca="1" si="297"/>
        <v>0.1143</v>
      </c>
      <c r="BQ440" s="172">
        <f t="shared" ca="1" si="286"/>
        <v>9.059659612918658E-3</v>
      </c>
      <c r="BR440" s="172">
        <f t="shared" ca="1" si="299"/>
        <v>2.0808558413530982E-2</v>
      </c>
    </row>
    <row r="441" spans="5:70">
      <c r="E441">
        <f t="shared" si="287"/>
        <v>438</v>
      </c>
      <c r="F441" s="64">
        <f t="shared" si="288"/>
        <v>76.416666666666643</v>
      </c>
      <c r="G441" s="55">
        <f t="shared" si="272"/>
        <v>6.0757230971507648E-3</v>
      </c>
      <c r="H441" s="78">
        <f t="shared" si="298"/>
        <v>0.44090906681393166</v>
      </c>
      <c r="I441" s="79">
        <f t="shared" ca="1" si="273"/>
        <v>907792.31627638359</v>
      </c>
      <c r="J441" s="79">
        <f t="shared" ca="1" si="274"/>
        <v>8224.2893846870338</v>
      </c>
      <c r="K441" s="80">
        <f t="shared" ca="1" si="275"/>
        <v>-8.8181813362786325</v>
      </c>
      <c r="L441" s="80">
        <f t="shared" ca="1" si="276"/>
        <v>-378.24679844849317</v>
      </c>
      <c r="M441" s="80">
        <f t="shared" ca="1" si="277"/>
        <v>0</v>
      </c>
      <c r="N441" s="80">
        <f t="shared" ca="1" si="278"/>
        <v>0</v>
      </c>
      <c r="O441" s="81">
        <f t="shared" ca="1" si="265"/>
        <v>-797.17967533636113</v>
      </c>
      <c r="P441" s="79">
        <f t="shared" ca="1" si="266"/>
        <v>914832.36100594955</v>
      </c>
      <c r="Q441" s="35"/>
      <c r="R441">
        <f t="shared" ca="1" si="279"/>
        <v>438</v>
      </c>
      <c r="S441" s="78">
        <f t="shared" ca="1" si="289"/>
        <v>76.416666666666643</v>
      </c>
      <c r="T441" s="55">
        <f t="shared" ca="1" si="280"/>
        <v>6.0757230971507648E-3</v>
      </c>
      <c r="U441" s="78">
        <f t="shared" ca="1" si="290"/>
        <v>0.44079330814426448</v>
      </c>
      <c r="V441" s="79">
        <f t="shared" ca="1" si="291"/>
        <v>907697.16505078599</v>
      </c>
      <c r="W441" s="79">
        <f t="shared" ca="1" si="267"/>
        <v>8223.4273469713662</v>
      </c>
      <c r="X441" s="80">
        <f t="shared" ca="1" si="268"/>
        <v>-8.815866162885289</v>
      </c>
      <c r="Y441" s="80">
        <f t="shared" ca="1" si="281"/>
        <v>-378.20715210449418</v>
      </c>
      <c r="Z441" s="80">
        <f t="shared" ca="1" si="269"/>
        <v>0</v>
      </c>
      <c r="AA441" s="80">
        <f t="shared" ca="1" si="282"/>
        <v>0</v>
      </c>
      <c r="AB441" s="81">
        <f t="shared" ca="1" si="270"/>
        <v>-797.17967533636113</v>
      </c>
      <c r="AC441" s="79">
        <f t="shared" ca="1" si="271"/>
        <v>914736.38970415364</v>
      </c>
      <c r="AD441" s="35"/>
      <c r="AE441" s="55">
        <f t="shared" ca="1" si="292"/>
        <v>6.0757230971507648E-3</v>
      </c>
      <c r="AF441" s="78">
        <f t="shared" ca="1" si="293"/>
        <v>0.44079330814426448</v>
      </c>
      <c r="AG441" s="35"/>
      <c r="AH441" s="35"/>
      <c r="AR441" s="69">
        <f t="shared" si="283"/>
        <v>37</v>
      </c>
      <c r="AS441" s="70">
        <f t="shared" si="294"/>
        <v>438</v>
      </c>
      <c r="AT441" s="71">
        <f t="shared" ca="1" si="295"/>
        <v>1.9917512316183085E-2</v>
      </c>
      <c r="AU441" s="72">
        <f t="shared" ca="1" si="284"/>
        <v>9.059659612918658E-3</v>
      </c>
      <c r="AV441" s="73">
        <f t="shared" ca="1" si="285"/>
        <v>1.0090596596129187</v>
      </c>
      <c r="AW441" s="74">
        <f ca="1">PRODUCT(AV$4:AV441)</f>
        <v>48.492530792367177</v>
      </c>
      <c r="BO441" s="70">
        <f t="shared" si="296"/>
        <v>438</v>
      </c>
      <c r="BP441" s="171">
        <f t="shared" ca="1" si="297"/>
        <v>0.1143</v>
      </c>
      <c r="BQ441" s="172">
        <f t="shared" ca="1" si="286"/>
        <v>9.059659612918658E-3</v>
      </c>
      <c r="BR441" s="172">
        <f t="shared" ca="1" si="299"/>
        <v>2.062173253612504E-2</v>
      </c>
    </row>
    <row r="442" spans="5:70">
      <c r="E442">
        <f t="shared" si="287"/>
        <v>439</v>
      </c>
      <c r="F442" s="64">
        <f t="shared" si="288"/>
        <v>76.499999999999972</v>
      </c>
      <c r="G442" s="55">
        <f t="shared" si="272"/>
        <v>6.629281491598138E-3</v>
      </c>
      <c r="H442" s="78">
        <f t="shared" si="298"/>
        <v>0.43798615649782424</v>
      </c>
      <c r="I442" s="79">
        <f t="shared" ca="1" si="273"/>
        <v>908767.67976721784</v>
      </c>
      <c r="J442" s="79">
        <f t="shared" ca="1" si="274"/>
        <v>8233.1258459128603</v>
      </c>
      <c r="K442" s="80">
        <f t="shared" ca="1" si="275"/>
        <v>-8.7597231299564839</v>
      </c>
      <c r="L442" s="80">
        <f t="shared" ca="1" si="276"/>
        <v>-378.65319990300748</v>
      </c>
      <c r="M442" s="80">
        <f t="shared" ca="1" si="277"/>
        <v>0</v>
      </c>
      <c r="N442" s="80">
        <f t="shared" ca="1" si="278"/>
        <v>0</v>
      </c>
      <c r="O442" s="81">
        <f t="shared" ca="1" si="265"/>
        <v>-791.89494686917567</v>
      </c>
      <c r="P442" s="79">
        <f t="shared" ca="1" si="266"/>
        <v>915821.49774322857</v>
      </c>
      <c r="Q442" s="35"/>
      <c r="R442">
        <f t="shared" ca="1" si="279"/>
        <v>439</v>
      </c>
      <c r="S442" s="78">
        <f t="shared" ca="1" si="289"/>
        <v>76.499999999999972</v>
      </c>
      <c r="T442" s="55">
        <f t="shared" ca="1" si="280"/>
        <v>6.629281491598138E-3</v>
      </c>
      <c r="U442" s="78">
        <f t="shared" ca="1" si="290"/>
        <v>0.43787116522496339</v>
      </c>
      <c r="V442" s="79">
        <f t="shared" ca="1" si="291"/>
        <v>908672.34468619653</v>
      </c>
      <c r="W442" s="79">
        <f t="shared" ca="1" si="267"/>
        <v>8232.2621425296365</v>
      </c>
      <c r="X442" s="80">
        <f t="shared" ca="1" si="268"/>
        <v>-8.7574233044992678</v>
      </c>
      <c r="Y442" s="80">
        <f t="shared" ca="1" si="281"/>
        <v>-378.61347695258189</v>
      </c>
      <c r="Z442" s="80">
        <f t="shared" ca="1" si="269"/>
        <v>0</v>
      </c>
      <c r="AA442" s="80">
        <f t="shared" ca="1" si="282"/>
        <v>0</v>
      </c>
      <c r="AB442" s="81">
        <f t="shared" ca="1" si="270"/>
        <v>-791.89494686917567</v>
      </c>
      <c r="AC442" s="79">
        <f t="shared" ca="1" si="271"/>
        <v>915725.34098159987</v>
      </c>
      <c r="AD442" s="35"/>
      <c r="AE442" s="55">
        <f t="shared" ca="1" si="292"/>
        <v>6.629281491598138E-3</v>
      </c>
      <c r="AF442" s="78">
        <f t="shared" ca="1" si="293"/>
        <v>0.43787116522496339</v>
      </c>
      <c r="AG442" s="35"/>
      <c r="AH442" s="35"/>
      <c r="AR442" s="69">
        <f t="shared" si="283"/>
        <v>37</v>
      </c>
      <c r="AS442" s="70">
        <f t="shared" si="294"/>
        <v>439</v>
      </c>
      <c r="AT442" s="71">
        <f t="shared" ca="1" si="295"/>
        <v>1.9737066434262353E-2</v>
      </c>
      <c r="AU442" s="72">
        <f t="shared" ca="1" si="284"/>
        <v>9.059659612918658E-3</v>
      </c>
      <c r="AV442" s="73">
        <f t="shared" ca="1" si="285"/>
        <v>1.0090596596129187</v>
      </c>
      <c r="AW442" s="74">
        <f ca="1">PRODUCT(AV$4:AV442)</f>
        <v>48.931856615115002</v>
      </c>
      <c r="BO442" s="70">
        <f t="shared" si="296"/>
        <v>439</v>
      </c>
      <c r="BP442" s="171">
        <f t="shared" ca="1" si="297"/>
        <v>0.1143</v>
      </c>
      <c r="BQ442" s="172">
        <f t="shared" ca="1" si="286"/>
        <v>9.059659612918658E-3</v>
      </c>
      <c r="BR442" s="172">
        <f t="shared" ca="1" si="299"/>
        <v>2.043658404106221E-2</v>
      </c>
    </row>
    <row r="443" spans="5:70">
      <c r="E443">
        <f t="shared" si="287"/>
        <v>440</v>
      </c>
      <c r="F443" s="64">
        <f t="shared" si="288"/>
        <v>76.5833333333333</v>
      </c>
      <c r="G443" s="55">
        <f t="shared" si="272"/>
        <v>6.629281491598138E-3</v>
      </c>
      <c r="H443" s="78">
        <f t="shared" si="298"/>
        <v>0.43508262297697703</v>
      </c>
      <c r="I443" s="79">
        <f t="shared" ca="1" si="273"/>
        <v>909750.2592386317</v>
      </c>
      <c r="J443" s="79">
        <f t="shared" ca="1" si="274"/>
        <v>8242.0276814665103</v>
      </c>
      <c r="K443" s="80">
        <f t="shared" ca="1" si="275"/>
        <v>-8.7016524595395399</v>
      </c>
      <c r="L443" s="80">
        <f t="shared" ca="1" si="276"/>
        <v>-379.06260801609659</v>
      </c>
      <c r="M443" s="80">
        <f t="shared" ca="1" si="277"/>
        <v>0</v>
      </c>
      <c r="N443" s="80">
        <f t="shared" ca="1" si="278"/>
        <v>0</v>
      </c>
      <c r="O443" s="81">
        <f t="shared" ca="1" si="265"/>
        <v>-786.64525235460553</v>
      </c>
      <c r="P443" s="79">
        <f t="shared" ca="1" si="266"/>
        <v>916817.87740726804</v>
      </c>
      <c r="Q443" s="35"/>
      <c r="R443">
        <f t="shared" ca="1" si="279"/>
        <v>440</v>
      </c>
      <c r="S443" s="78">
        <f t="shared" ca="1" si="289"/>
        <v>76.5833333333333</v>
      </c>
      <c r="T443" s="55">
        <f t="shared" ca="1" si="280"/>
        <v>6.629281491598138E-3</v>
      </c>
      <c r="U443" s="78">
        <f t="shared" ca="1" si="290"/>
        <v>0.43496839401363302</v>
      </c>
      <c r="V443" s="79">
        <f t="shared" ca="1" si="291"/>
        <v>909654.73992724321</v>
      </c>
      <c r="W443" s="79">
        <f t="shared" ca="1" si="267"/>
        <v>8241.1623090188714</v>
      </c>
      <c r="X443" s="80">
        <f t="shared" ca="1" si="268"/>
        <v>-8.6993678802726606</v>
      </c>
      <c r="Y443" s="80">
        <f t="shared" ca="1" si="281"/>
        <v>-379.02280830301805</v>
      </c>
      <c r="Z443" s="80">
        <f t="shared" ca="1" si="269"/>
        <v>0</v>
      </c>
      <c r="AA443" s="80">
        <f t="shared" ca="1" si="282"/>
        <v>0</v>
      </c>
      <c r="AB443" s="81">
        <f t="shared" ca="1" si="270"/>
        <v>-786.64525235460553</v>
      </c>
      <c r="AC443" s="79">
        <f t="shared" ca="1" si="271"/>
        <v>916721.5348077243</v>
      </c>
      <c r="AD443" s="35"/>
      <c r="AE443" s="55">
        <f t="shared" ca="1" si="292"/>
        <v>6.629281491598138E-3</v>
      </c>
      <c r="AF443" s="78">
        <f t="shared" ca="1" si="293"/>
        <v>0.43496839401363302</v>
      </c>
      <c r="AG443" s="35"/>
      <c r="AH443" s="35"/>
      <c r="AR443" s="69">
        <f t="shared" si="283"/>
        <v>37</v>
      </c>
      <c r="AS443" s="70">
        <f t="shared" si="294"/>
        <v>440</v>
      </c>
      <c r="AT443" s="71">
        <f t="shared" ca="1" si="295"/>
        <v>1.9558255330610372E-2</v>
      </c>
      <c r="AU443" s="72">
        <f t="shared" ca="1" si="284"/>
        <v>9.059659612918658E-3</v>
      </c>
      <c r="AV443" s="73">
        <f t="shared" ca="1" si="285"/>
        <v>1.0090596596129187</v>
      </c>
      <c r="AW443" s="74">
        <f ca="1">PRODUCT(AV$4:AV443)</f>
        <v>49.37516258027609</v>
      </c>
      <c r="BO443" s="70">
        <f t="shared" si="296"/>
        <v>440</v>
      </c>
      <c r="BP443" s="171">
        <f t="shared" ca="1" si="297"/>
        <v>0.1143</v>
      </c>
      <c r="BQ443" s="172">
        <f t="shared" ca="1" si="286"/>
        <v>9.059659612918658E-3</v>
      </c>
      <c r="BR443" s="172">
        <f t="shared" ca="1" si="299"/>
        <v>2.0253097868268569E-2</v>
      </c>
    </row>
    <row r="444" spans="5:70">
      <c r="E444">
        <f t="shared" si="287"/>
        <v>441</v>
      </c>
      <c r="F444" s="64">
        <f t="shared" si="288"/>
        <v>76.666666666666629</v>
      </c>
      <c r="G444" s="55">
        <f t="shared" si="272"/>
        <v>6.629281491598138E-3</v>
      </c>
      <c r="H444" s="78">
        <f t="shared" si="298"/>
        <v>0.43219833779715977</v>
      </c>
      <c r="I444" s="79">
        <f t="shared" ca="1" si="273"/>
        <v>910740.03362140572</v>
      </c>
      <c r="J444" s="79">
        <f t="shared" ca="1" si="274"/>
        <v>8250.9947004680307</v>
      </c>
      <c r="K444" s="80">
        <f t="shared" ca="1" si="275"/>
        <v>-8.643966755943195</v>
      </c>
      <c r="L444" s="80">
        <f t="shared" ca="1" si="276"/>
        <v>-379.47501400891906</v>
      </c>
      <c r="M444" s="80">
        <f t="shared" ca="1" si="277"/>
        <v>0</v>
      </c>
      <c r="N444" s="80">
        <f t="shared" ca="1" si="278"/>
        <v>0</v>
      </c>
      <c r="O444" s="81">
        <f t="shared" ca="1" si="265"/>
        <v>-781.43035954271772</v>
      </c>
      <c r="P444" s="79">
        <f t="shared" ca="1" si="266"/>
        <v>917821.47898156615</v>
      </c>
      <c r="Q444" s="35"/>
      <c r="R444">
        <f t="shared" ca="1" si="279"/>
        <v>441</v>
      </c>
      <c r="S444" s="78">
        <f t="shared" ca="1" si="289"/>
        <v>76.666666666666629</v>
      </c>
      <c r="T444" s="55">
        <f t="shared" ca="1" si="280"/>
        <v>6.629281491598138E-3</v>
      </c>
      <c r="U444" s="78">
        <f t="shared" ca="1" si="290"/>
        <v>0.43208486608976826</v>
      </c>
      <c r="V444" s="79">
        <f t="shared" ca="1" si="291"/>
        <v>910644.32970407396</v>
      </c>
      <c r="W444" s="79">
        <f t="shared" ca="1" si="267"/>
        <v>8250.1276555533823</v>
      </c>
      <c r="X444" s="80">
        <f t="shared" ca="1" si="268"/>
        <v>-8.6416973217953661</v>
      </c>
      <c r="Y444" s="80">
        <f t="shared" ca="1" si="281"/>
        <v>-379.43513737669753</v>
      </c>
      <c r="Z444" s="80">
        <f t="shared" ca="1" si="269"/>
        <v>0</v>
      </c>
      <c r="AA444" s="80">
        <f t="shared" ca="1" si="282"/>
        <v>0</v>
      </c>
      <c r="AB444" s="81">
        <f t="shared" ca="1" si="270"/>
        <v>-781.43035954271772</v>
      </c>
      <c r="AC444" s="79">
        <f t="shared" ca="1" si="271"/>
        <v>917724.9501653862</v>
      </c>
      <c r="AD444" s="35"/>
      <c r="AE444" s="55">
        <f t="shared" ca="1" si="292"/>
        <v>6.629281491598138E-3</v>
      </c>
      <c r="AF444" s="78">
        <f t="shared" ca="1" si="293"/>
        <v>0.43208486608976826</v>
      </c>
      <c r="AG444" s="35"/>
      <c r="AH444" s="35"/>
      <c r="AR444" s="69">
        <f t="shared" si="283"/>
        <v>37</v>
      </c>
      <c r="AS444" s="70">
        <f t="shared" si="294"/>
        <v>441</v>
      </c>
      <c r="AT444" s="71">
        <f t="shared" ca="1" si="295"/>
        <v>1.9381064194692491E-2</v>
      </c>
      <c r="AU444" s="72">
        <f t="shared" ca="1" si="284"/>
        <v>9.059659612918658E-3</v>
      </c>
      <c r="AV444" s="73">
        <f t="shared" ca="1" si="285"/>
        <v>1.0090596596129187</v>
      </c>
      <c r="AW444" s="74">
        <f ca="1">PRODUCT(AV$4:AV444)</f>
        <v>49.822484746585907</v>
      </c>
      <c r="BO444" s="70">
        <f t="shared" si="296"/>
        <v>441</v>
      </c>
      <c r="BP444" s="171">
        <f t="shared" ca="1" si="297"/>
        <v>0.1143</v>
      </c>
      <c r="BQ444" s="172">
        <f t="shared" ca="1" si="286"/>
        <v>9.059659612918658E-3</v>
      </c>
      <c r="BR444" s="172">
        <f t="shared" ca="1" si="299"/>
        <v>2.007125909288434E-2</v>
      </c>
    </row>
    <row r="445" spans="5:70">
      <c r="E445">
        <f t="shared" si="287"/>
        <v>442</v>
      </c>
      <c r="F445" s="64">
        <f t="shared" si="288"/>
        <v>76.749999999999957</v>
      </c>
      <c r="G445" s="55">
        <f t="shared" si="272"/>
        <v>6.629281491598138E-3</v>
      </c>
      <c r="H445" s="78">
        <f t="shared" si="298"/>
        <v>0.42933317335570159</v>
      </c>
      <c r="I445" s="79">
        <f t="shared" ca="1" si="273"/>
        <v>911736.98203836242</v>
      </c>
      <c r="J445" s="79">
        <f t="shared" ca="1" si="274"/>
        <v>8260.0267137772953</v>
      </c>
      <c r="K445" s="80">
        <f t="shared" ca="1" si="275"/>
        <v>-8.5866634671140325</v>
      </c>
      <c r="L445" s="80">
        <f t="shared" ca="1" si="276"/>
        <v>-379.89040918265101</v>
      </c>
      <c r="M445" s="80">
        <f t="shared" ca="1" si="277"/>
        <v>0</v>
      </c>
      <c r="N445" s="80">
        <f t="shared" ca="1" si="278"/>
        <v>0</v>
      </c>
      <c r="O445" s="81">
        <f t="shared" ca="1" si="265"/>
        <v>-776.25003772322827</v>
      </c>
      <c r="P445" s="79">
        <f t="shared" ca="1" si="266"/>
        <v>918832.28164176678</v>
      </c>
      <c r="Q445" s="35"/>
      <c r="R445">
        <f t="shared" ca="1" si="279"/>
        <v>442</v>
      </c>
      <c r="S445" s="78">
        <f t="shared" ca="1" si="289"/>
        <v>76.749999999999957</v>
      </c>
      <c r="T445" s="55">
        <f t="shared" ca="1" si="280"/>
        <v>6.629281491598138E-3</v>
      </c>
      <c r="U445" s="78">
        <f t="shared" ca="1" si="290"/>
        <v>0.42922045388419972</v>
      </c>
      <c r="V445" s="79">
        <f t="shared" ca="1" si="291"/>
        <v>911641.09313887695</v>
      </c>
      <c r="W445" s="79">
        <f t="shared" ca="1" si="267"/>
        <v>8259.1579929873005</v>
      </c>
      <c r="X445" s="80">
        <f t="shared" ca="1" si="268"/>
        <v>-8.5844090776839934</v>
      </c>
      <c r="Y445" s="80">
        <f t="shared" ca="1" si="281"/>
        <v>-379.85045547453211</v>
      </c>
      <c r="Z445" s="80">
        <f t="shared" ca="1" si="269"/>
        <v>0</v>
      </c>
      <c r="AA445" s="80">
        <f t="shared" ca="1" si="282"/>
        <v>0</v>
      </c>
      <c r="AB445" s="81">
        <f t="shared" ca="1" si="270"/>
        <v>-776.25003772322827</v>
      </c>
      <c r="AC445" s="79">
        <f t="shared" ca="1" si="271"/>
        <v>918735.56622958882</v>
      </c>
      <c r="AD445" s="35"/>
      <c r="AE445" s="55">
        <f t="shared" ca="1" si="292"/>
        <v>6.629281491598138E-3</v>
      </c>
      <c r="AF445" s="78">
        <f t="shared" ca="1" si="293"/>
        <v>0.42922045388419972</v>
      </c>
      <c r="AG445" s="35"/>
      <c r="AH445" s="35"/>
      <c r="AR445" s="69">
        <f t="shared" si="283"/>
        <v>37</v>
      </c>
      <c r="AS445" s="70">
        <f t="shared" si="294"/>
        <v>442</v>
      </c>
      <c r="AT445" s="71">
        <f t="shared" ca="1" si="295"/>
        <v>1.920547835015245E-2</v>
      </c>
      <c r="AU445" s="72">
        <f t="shared" ca="1" si="284"/>
        <v>9.059659612918658E-3</v>
      </c>
      <c r="AV445" s="73">
        <f t="shared" ca="1" si="285"/>
        <v>1.0090596596129187</v>
      </c>
      <c r="AW445" s="74">
        <f ca="1">PRODUCT(AV$4:AV445)</f>
        <v>50.27385949945981</v>
      </c>
      <c r="BO445" s="70">
        <f t="shared" si="296"/>
        <v>442</v>
      </c>
      <c r="BP445" s="171">
        <f t="shared" ca="1" si="297"/>
        <v>0.1143</v>
      </c>
      <c r="BQ445" s="172">
        <f t="shared" ca="1" si="286"/>
        <v>9.059659612918658E-3</v>
      </c>
      <c r="BR445" s="172">
        <f t="shared" ca="1" si="299"/>
        <v>1.9891052924049898E-2</v>
      </c>
    </row>
    <row r="446" spans="5:70">
      <c r="E446">
        <f t="shared" si="287"/>
        <v>443</v>
      </c>
      <c r="F446" s="64">
        <f t="shared" si="288"/>
        <v>76.833333333333286</v>
      </c>
      <c r="G446" s="55">
        <f t="shared" si="272"/>
        <v>6.629281491598138E-3</v>
      </c>
      <c r="H446" s="78">
        <f t="shared" si="298"/>
        <v>0.42648700289584557</v>
      </c>
      <c r="I446" s="79">
        <f t="shared" ca="1" si="273"/>
        <v>912741.08380319609</v>
      </c>
      <c r="J446" s="79">
        <f t="shared" ca="1" si="274"/>
        <v>8269.1235339834202</v>
      </c>
      <c r="K446" s="80">
        <f t="shared" ca="1" si="275"/>
        <v>-8.5297400579169107</v>
      </c>
      <c r="L446" s="80">
        <f t="shared" ca="1" si="276"/>
        <v>-380.30878491799837</v>
      </c>
      <c r="M446" s="80">
        <f t="shared" ca="1" si="277"/>
        <v>0</v>
      </c>
      <c r="N446" s="80">
        <f t="shared" ca="1" si="278"/>
        <v>0</v>
      </c>
      <c r="O446" s="81">
        <f t="shared" ca="1" si="265"/>
        <v>-771.10405771529724</v>
      </c>
      <c r="P446" s="79">
        <f t="shared" ca="1" si="266"/>
        <v>919850.26475448825</v>
      </c>
      <c r="Q446" s="35"/>
      <c r="R446">
        <f t="shared" ca="1" si="279"/>
        <v>443</v>
      </c>
      <c r="S446" s="78">
        <f t="shared" ca="1" si="289"/>
        <v>76.833333333333286</v>
      </c>
      <c r="T446" s="55">
        <f t="shared" ca="1" si="280"/>
        <v>6.629281491598138E-3</v>
      </c>
      <c r="U446" s="78">
        <f t="shared" ca="1" si="290"/>
        <v>0.42637503067344984</v>
      </c>
      <c r="V446" s="79">
        <f t="shared" ca="1" si="291"/>
        <v>912645.00954471005</v>
      </c>
      <c r="W446" s="79">
        <f t="shared" ca="1" si="267"/>
        <v>8268.2531339039724</v>
      </c>
      <c r="X446" s="80">
        <f t="shared" ca="1" si="268"/>
        <v>-8.5275006134689963</v>
      </c>
      <c r="Y446" s="80">
        <f t="shared" ca="1" si="281"/>
        <v>-380.26875397696256</v>
      </c>
      <c r="Z446" s="80">
        <f t="shared" ca="1" si="269"/>
        <v>0</v>
      </c>
      <c r="AA446" s="80">
        <f t="shared" ca="1" si="282"/>
        <v>0</v>
      </c>
      <c r="AB446" s="81">
        <f t="shared" ca="1" si="270"/>
        <v>-771.10405771529724</v>
      </c>
      <c r="AC446" s="79">
        <f t="shared" ca="1" si="271"/>
        <v>919753.36236630834</v>
      </c>
      <c r="AD446" s="35"/>
      <c r="AE446" s="55">
        <f t="shared" ca="1" si="292"/>
        <v>6.629281491598138E-3</v>
      </c>
      <c r="AF446" s="78">
        <f t="shared" ca="1" si="293"/>
        <v>0.42637503067344984</v>
      </c>
      <c r="AG446" s="35"/>
      <c r="AH446" s="35"/>
      <c r="AR446" s="69">
        <f t="shared" si="283"/>
        <v>37</v>
      </c>
      <c r="AS446" s="70">
        <f t="shared" si="294"/>
        <v>443</v>
      </c>
      <c r="AT446" s="71">
        <f t="shared" ca="1" si="295"/>
        <v>1.9031483253596791E-2</v>
      </c>
      <c r="AU446" s="72">
        <f t="shared" ca="1" si="284"/>
        <v>9.059659612918658E-3</v>
      </c>
      <c r="AV446" s="73">
        <f t="shared" ca="1" si="285"/>
        <v>1.0090596596129187</v>
      </c>
      <c r="AW446" s="74">
        <f ca="1">PRODUCT(AV$4:AV446)</f>
        <v>50.729323553952611</v>
      </c>
      <c r="BO446" s="70">
        <f t="shared" si="296"/>
        <v>443</v>
      </c>
      <c r="BP446" s="171">
        <f t="shared" ca="1" si="297"/>
        <v>0.1143</v>
      </c>
      <c r="BQ446" s="172">
        <f t="shared" ca="1" si="286"/>
        <v>9.059659612918658E-3</v>
      </c>
      <c r="BR446" s="172">
        <f t="shared" ca="1" si="299"/>
        <v>1.9712464703702678E-2</v>
      </c>
    </row>
    <row r="447" spans="5:70">
      <c r="E447">
        <f t="shared" si="287"/>
        <v>444</v>
      </c>
      <c r="F447" s="64">
        <f t="shared" si="288"/>
        <v>76.916666666666615</v>
      </c>
      <c r="G447" s="55">
        <f t="shared" si="272"/>
        <v>6.629281491598138E-3</v>
      </c>
      <c r="H447" s="78">
        <f t="shared" si="298"/>
        <v>0.42365970050114099</v>
      </c>
      <c r="I447" s="79">
        <f t="shared" ca="1" si="273"/>
        <v>913752.31841930968</v>
      </c>
      <c r="J447" s="79">
        <f t="shared" ca="1" si="274"/>
        <v>8278.2849753942101</v>
      </c>
      <c r="K447" s="80">
        <f t="shared" ca="1" si="275"/>
        <v>-8.4731940100228194</v>
      </c>
      <c r="L447" s="80">
        <f t="shared" ca="1" si="276"/>
        <v>-380.73013267471237</v>
      </c>
      <c r="M447" s="80">
        <f t="shared" ca="1" si="277"/>
        <v>0</v>
      </c>
      <c r="N447" s="80">
        <f t="shared" ca="1" si="278"/>
        <v>0</v>
      </c>
      <c r="O447" s="81">
        <f t="shared" ca="1" si="265"/>
        <v>-765.99219185738912</v>
      </c>
      <c r="P447" s="79">
        <f t="shared" ca="1" si="266"/>
        <v>920875.40787616186</v>
      </c>
      <c r="Q447" s="35"/>
      <c r="R447">
        <f t="shared" ca="1" si="279"/>
        <v>444</v>
      </c>
      <c r="S447" s="78">
        <f t="shared" ca="1" si="289"/>
        <v>76.916666666666615</v>
      </c>
      <c r="T447" s="55">
        <f t="shared" ca="1" si="280"/>
        <v>6.629281491598138E-3</v>
      </c>
      <c r="U447" s="78">
        <f t="shared" ca="1" si="290"/>
        <v>0.42354847057412676</v>
      </c>
      <c r="V447" s="79">
        <f t="shared" ca="1" si="291"/>
        <v>913656.05842433823</v>
      </c>
      <c r="W447" s="79">
        <f t="shared" ca="1" si="267"/>
        <v>8277.4128926054273</v>
      </c>
      <c r="X447" s="80">
        <f t="shared" ca="1" si="268"/>
        <v>-8.4709694114825353</v>
      </c>
      <c r="Y447" s="80">
        <f t="shared" ca="1" si="281"/>
        <v>-380.69002434347431</v>
      </c>
      <c r="Z447" s="80">
        <f t="shared" ca="1" si="269"/>
        <v>0</v>
      </c>
      <c r="AA447" s="80">
        <f t="shared" ca="1" si="282"/>
        <v>0</v>
      </c>
      <c r="AB447" s="81">
        <f t="shared" ca="1" si="270"/>
        <v>-765.99219185738912</v>
      </c>
      <c r="AC447" s="79">
        <f t="shared" ca="1" si="271"/>
        <v>920778.31813133135</v>
      </c>
      <c r="AD447" s="35"/>
      <c r="AE447" s="55">
        <f t="shared" ca="1" si="292"/>
        <v>6.629281491598138E-3</v>
      </c>
      <c r="AF447" s="78">
        <f t="shared" ca="1" si="293"/>
        <v>0.42354847057412676</v>
      </c>
      <c r="AG447" s="35"/>
      <c r="AH447" s="35"/>
      <c r="AR447" s="69">
        <f t="shared" si="283"/>
        <v>37</v>
      </c>
      <c r="AS447" s="70">
        <f t="shared" si="294"/>
        <v>444</v>
      </c>
      <c r="AT447" s="71">
        <f t="shared" ca="1" si="295"/>
        <v>1.8859064493390244E-2</v>
      </c>
      <c r="AU447" s="72">
        <f t="shared" ca="1" si="284"/>
        <v>9.059659612918658E-3</v>
      </c>
      <c r="AV447" s="73">
        <f t="shared" ca="1" si="285"/>
        <v>1.0090596596129187</v>
      </c>
      <c r="AW447" s="74">
        <f ca="1">PRODUCT(AV$4:AV447)</f>
        <v>51.188913957745036</v>
      </c>
      <c r="BO447" s="70">
        <f t="shared" si="296"/>
        <v>444</v>
      </c>
      <c r="BP447" s="171">
        <f t="shared" ca="1" si="297"/>
        <v>0.1143</v>
      </c>
      <c r="BQ447" s="172">
        <f t="shared" ca="1" si="286"/>
        <v>9.059659612918658E-3</v>
      </c>
      <c r="BR447" s="172">
        <f t="shared" ca="1" si="299"/>
        <v>1.953547990538488E-2</v>
      </c>
    </row>
    <row r="448" spans="5:70">
      <c r="E448">
        <f t="shared" si="287"/>
        <v>445</v>
      </c>
      <c r="F448" s="64">
        <f t="shared" si="288"/>
        <v>76.999999999999943</v>
      </c>
      <c r="G448" s="55">
        <f t="shared" si="272"/>
        <v>6.629281491598138E-3</v>
      </c>
      <c r="H448" s="78">
        <f t="shared" si="298"/>
        <v>0.42085114108987276</v>
      </c>
      <c r="I448" s="79">
        <f t="shared" ca="1" si="273"/>
        <v>914770.66557866056</v>
      </c>
      <c r="J448" s="79">
        <f t="shared" ca="1" si="274"/>
        <v>8287.5108540257115</v>
      </c>
      <c r="K448" s="80">
        <f t="shared" ca="1" si="275"/>
        <v>-8.4170228217974561</v>
      </c>
      <c r="L448" s="80">
        <f t="shared" ca="1" si="276"/>
        <v>-381.15444399110856</v>
      </c>
      <c r="M448" s="80">
        <f t="shared" ca="1" si="277"/>
        <v>-6860.7799918399542</v>
      </c>
      <c r="N448" s="80">
        <f t="shared" ca="1" si="278"/>
        <v>0</v>
      </c>
      <c r="O448" s="81">
        <f t="shared" ca="1" si="265"/>
        <v>-760.91421399720014</v>
      </c>
      <c r="P448" s="79">
        <f t="shared" ca="1" si="266"/>
        <v>915046.91076003609</v>
      </c>
      <c r="Q448" s="35"/>
      <c r="R448">
        <f t="shared" ca="1" si="279"/>
        <v>445</v>
      </c>
      <c r="S448" s="78">
        <f t="shared" ca="1" si="289"/>
        <v>76.999999999999943</v>
      </c>
      <c r="T448" s="55">
        <f t="shared" ca="1" si="280"/>
        <v>6.629281491598138E-3</v>
      </c>
      <c r="U448" s="78">
        <f t="shared" ca="1" si="290"/>
        <v>0.42074064853735499</v>
      </c>
      <c r="V448" s="79">
        <f t="shared" ca="1" si="291"/>
        <v>914674.21946907847</v>
      </c>
      <c r="W448" s="79">
        <f t="shared" ca="1" si="267"/>
        <v>8286.6370851019074</v>
      </c>
      <c r="X448" s="80">
        <f t="shared" ca="1" si="268"/>
        <v>-8.4148129707471</v>
      </c>
      <c r="Y448" s="80">
        <f t="shared" ca="1" si="281"/>
        <v>-381.11425811211603</v>
      </c>
      <c r="Z448" s="80">
        <f t="shared" ca="1" si="269"/>
        <v>-6860.056646018088</v>
      </c>
      <c r="AA448" s="80">
        <f t="shared" ca="1" si="282"/>
        <v>0</v>
      </c>
      <c r="AB448" s="81">
        <f t="shared" ca="1" si="270"/>
        <v>-760.91421399720014</v>
      </c>
      <c r="AC448" s="79">
        <f t="shared" ca="1" si="271"/>
        <v>914950.35662308219</v>
      </c>
      <c r="AD448" s="35"/>
      <c r="AE448" s="55">
        <f t="shared" ca="1" si="292"/>
        <v>6.629281491598138E-3</v>
      </c>
      <c r="AF448" s="78">
        <f t="shared" ca="1" si="293"/>
        <v>0.42074064853735499</v>
      </c>
      <c r="AG448" s="35"/>
      <c r="AH448" s="35"/>
      <c r="AR448" s="69">
        <f t="shared" si="283"/>
        <v>38</v>
      </c>
      <c r="AS448" s="70">
        <f t="shared" si="294"/>
        <v>445</v>
      </c>
      <c r="AT448" s="71">
        <f t="shared" ca="1" si="295"/>
        <v>1.8688207788462047E-2</v>
      </c>
      <c r="AU448" s="72">
        <f t="shared" ca="1" si="284"/>
        <v>9.059659612918658E-3</v>
      </c>
      <c r="AV448" s="73">
        <f t="shared" ca="1" si="285"/>
        <v>1.0090596596129187</v>
      </c>
      <c r="AW448" s="74">
        <f ca="1">PRODUCT(AV$4:AV448)</f>
        <v>51.652668094157185</v>
      </c>
      <c r="BO448" s="70">
        <f t="shared" si="296"/>
        <v>445</v>
      </c>
      <c r="BP448" s="171">
        <f t="shared" ca="1" si="297"/>
        <v>0.1143</v>
      </c>
      <c r="BQ448" s="172">
        <f t="shared" ca="1" si="286"/>
        <v>9.059659612918658E-3</v>
      </c>
      <c r="BR448" s="172">
        <f t="shared" ca="1" si="299"/>
        <v>1.936008413306187E-2</v>
      </c>
    </row>
    <row r="449" spans="5:70">
      <c r="E449">
        <f t="shared" si="287"/>
        <v>446</v>
      </c>
      <c r="F449" s="64">
        <f t="shared" si="288"/>
        <v>77.083333333333272</v>
      </c>
      <c r="G449" s="55">
        <f t="shared" si="272"/>
        <v>6.629281491598138E-3</v>
      </c>
      <c r="H449" s="78">
        <f t="shared" si="298"/>
        <v>0.41806120040952771</v>
      </c>
      <c r="I449" s="79">
        <f t="shared" ca="1" si="273"/>
        <v>908980.80721059057</v>
      </c>
      <c r="J449" s="79">
        <f t="shared" ca="1" si="274"/>
        <v>8235.0567080039891</v>
      </c>
      <c r="K449" s="80">
        <f t="shared" ca="1" si="275"/>
        <v>-8.361224008190554</v>
      </c>
      <c r="L449" s="80">
        <f t="shared" ca="1" si="276"/>
        <v>-378.74200300441277</v>
      </c>
      <c r="M449" s="80">
        <f t="shared" ca="1" si="277"/>
        <v>0</v>
      </c>
      <c r="N449" s="80">
        <f t="shared" ca="1" si="278"/>
        <v>0</v>
      </c>
      <c r="O449" s="81">
        <f t="shared" ca="1" si="265"/>
        <v>-755.86989948165467</v>
      </c>
      <c r="P449" s="79">
        <f t="shared" ca="1" si="266"/>
        <v>916072.89079210034</v>
      </c>
      <c r="Q449" s="35"/>
      <c r="R449">
        <f t="shared" ca="1" si="279"/>
        <v>446</v>
      </c>
      <c r="S449" s="78">
        <f t="shared" ca="1" si="289"/>
        <v>77.083333333333272</v>
      </c>
      <c r="T449" s="55">
        <f t="shared" ca="1" si="280"/>
        <v>6.629281491598138E-3</v>
      </c>
      <c r="U449" s="78">
        <f t="shared" ca="1" si="290"/>
        <v>0.41795144034324333</v>
      </c>
      <c r="V449" s="79">
        <f t="shared" ca="1" si="291"/>
        <v>908884.89315818972</v>
      </c>
      <c r="W449" s="79">
        <f t="shared" ca="1" si="267"/>
        <v>8234.187759337141</v>
      </c>
      <c r="X449" s="80">
        <f t="shared" ca="1" si="268"/>
        <v>-8.3590288068648668</v>
      </c>
      <c r="Y449" s="80">
        <f t="shared" ca="1" si="281"/>
        <v>-378.70203881591243</v>
      </c>
      <c r="Z449" s="80">
        <f t="shared" ca="1" si="269"/>
        <v>0</v>
      </c>
      <c r="AA449" s="80">
        <f t="shared" ca="1" si="282"/>
        <v>0</v>
      </c>
      <c r="AB449" s="81">
        <f t="shared" ca="1" si="270"/>
        <v>-755.86989948165467</v>
      </c>
      <c r="AC449" s="79">
        <f t="shared" ca="1" si="271"/>
        <v>915976.14995042235</v>
      </c>
      <c r="AD449" s="35"/>
      <c r="AE449" s="55">
        <f t="shared" ca="1" si="292"/>
        <v>6.629281491598138E-3</v>
      </c>
      <c r="AF449" s="78">
        <f t="shared" ca="1" si="293"/>
        <v>0.41795144034324333</v>
      </c>
      <c r="AG449" s="35"/>
      <c r="AH449" s="35"/>
      <c r="AR449" s="69">
        <f t="shared" si="283"/>
        <v>38</v>
      </c>
      <c r="AS449" s="70">
        <f t="shared" si="294"/>
        <v>446</v>
      </c>
      <c r="AT449" s="71">
        <f t="shared" ca="1" si="295"/>
        <v>1.8518898987123087E-2</v>
      </c>
      <c r="AU449" s="72">
        <f t="shared" ca="1" si="284"/>
        <v>9.059659612918658E-3</v>
      </c>
      <c r="AV449" s="73">
        <f t="shared" ca="1" si="285"/>
        <v>1.0090596596129187</v>
      </c>
      <c r="AW449" s="74">
        <f ca="1">PRODUCT(AV$4:AV449)</f>
        <v>52.120623685189315</v>
      </c>
      <c r="BO449" s="70">
        <f t="shared" si="296"/>
        <v>446</v>
      </c>
      <c r="BP449" s="171">
        <f t="shared" ca="1" si="297"/>
        <v>0.1143</v>
      </c>
      <c r="BQ449" s="172">
        <f t="shared" ca="1" si="286"/>
        <v>9.059659612918658E-3</v>
      </c>
      <c r="BR449" s="172">
        <f t="shared" ca="1" si="299"/>
        <v>1.9186263119951218E-2</v>
      </c>
    </row>
    <row r="450" spans="5:70">
      <c r="E450">
        <f t="shared" si="287"/>
        <v>447</v>
      </c>
      <c r="F450" s="64">
        <f t="shared" si="288"/>
        <v>77.1666666666666</v>
      </c>
      <c r="G450" s="55">
        <f t="shared" si="272"/>
        <v>6.629281491598138E-3</v>
      </c>
      <c r="H450" s="78">
        <f t="shared" si="298"/>
        <v>0.4152897550312975</v>
      </c>
      <c r="I450" s="79">
        <f t="shared" ca="1" si="273"/>
        <v>909999.98573221744</v>
      </c>
      <c r="J450" s="79">
        <f t="shared" ca="1" si="274"/>
        <v>8244.2901184947259</v>
      </c>
      <c r="K450" s="80">
        <f t="shared" ca="1" si="275"/>
        <v>-8.3057951006259501</v>
      </c>
      <c r="L450" s="80">
        <f t="shared" ca="1" si="276"/>
        <v>-379.1666607217573</v>
      </c>
      <c r="M450" s="80">
        <f t="shared" ca="1" si="277"/>
        <v>0</v>
      </c>
      <c r="N450" s="80">
        <f t="shared" ca="1" si="278"/>
        <v>0</v>
      </c>
      <c r="O450" s="81">
        <f t="shared" ca="1" si="265"/>
        <v>-750.85902514696488</v>
      </c>
      <c r="P450" s="79">
        <f t="shared" ca="1" si="266"/>
        <v>917105.94436974288</v>
      </c>
      <c r="Q450" s="35"/>
      <c r="R450">
        <f t="shared" ca="1" si="279"/>
        <v>447</v>
      </c>
      <c r="S450" s="78">
        <f t="shared" ca="1" si="289"/>
        <v>77.1666666666666</v>
      </c>
      <c r="T450" s="55">
        <f t="shared" ca="1" si="280"/>
        <v>6.629281491598138E-3</v>
      </c>
      <c r="U450" s="78">
        <f t="shared" ca="1" si="290"/>
        <v>0.41518072259538907</v>
      </c>
      <c r="V450" s="79">
        <f t="shared" ca="1" si="291"/>
        <v>909903.88621281064</v>
      </c>
      <c r="W450" s="79">
        <f t="shared" ca="1" si="267"/>
        <v>8243.4194895599339</v>
      </c>
      <c r="X450" s="80">
        <f t="shared" ca="1" si="268"/>
        <v>-8.3036144519077819</v>
      </c>
      <c r="Y450" s="80">
        <f t="shared" ca="1" si="281"/>
        <v>-379.1266192553378</v>
      </c>
      <c r="Z450" s="80">
        <f t="shared" ca="1" si="269"/>
        <v>0</v>
      </c>
      <c r="AA450" s="80">
        <f t="shared" ca="1" si="282"/>
        <v>0</v>
      </c>
      <c r="AB450" s="81">
        <f t="shared" ca="1" si="270"/>
        <v>-750.85902514696488</v>
      </c>
      <c r="AC450" s="79">
        <f t="shared" ca="1" si="271"/>
        <v>917009.01644351648</v>
      </c>
      <c r="AD450" s="35"/>
      <c r="AE450" s="55">
        <f t="shared" ca="1" si="292"/>
        <v>6.629281491598138E-3</v>
      </c>
      <c r="AF450" s="78">
        <f t="shared" ca="1" si="293"/>
        <v>0.41518072259538907</v>
      </c>
      <c r="AG450" s="35"/>
      <c r="AH450" s="35"/>
      <c r="AR450" s="69">
        <f t="shared" si="283"/>
        <v>38</v>
      </c>
      <c r="AS450" s="70">
        <f t="shared" si="294"/>
        <v>447</v>
      </c>
      <c r="AT450" s="71">
        <f t="shared" ca="1" si="295"/>
        <v>1.8351124065893728E-2</v>
      </c>
      <c r="AU450" s="72">
        <f t="shared" ca="1" si="284"/>
        <v>9.059659612918658E-3</v>
      </c>
      <c r="AV450" s="73">
        <f t="shared" ca="1" si="285"/>
        <v>1.0090596596129187</v>
      </c>
      <c r="AW450" s="74">
        <f ca="1">PRODUCT(AV$4:AV450)</f>
        <v>52.592818794590158</v>
      </c>
      <c r="BO450" s="70">
        <f t="shared" si="296"/>
        <v>447</v>
      </c>
      <c r="BP450" s="171">
        <f t="shared" ca="1" si="297"/>
        <v>0.1143</v>
      </c>
      <c r="BQ450" s="172">
        <f t="shared" ca="1" si="286"/>
        <v>9.059659612918658E-3</v>
      </c>
      <c r="BR450" s="172">
        <f t="shared" ca="1" si="299"/>
        <v>1.9014002727362211E-2</v>
      </c>
    </row>
    <row r="451" spans="5:70">
      <c r="E451">
        <f t="shared" si="287"/>
        <v>448</v>
      </c>
      <c r="F451" s="64">
        <f t="shared" si="288"/>
        <v>77.249999999999929</v>
      </c>
      <c r="G451" s="55">
        <f t="shared" si="272"/>
        <v>6.629281491598138E-3</v>
      </c>
      <c r="H451" s="78">
        <f t="shared" si="298"/>
        <v>0.41253668234461821</v>
      </c>
      <c r="I451" s="79">
        <f t="shared" ca="1" si="273"/>
        <v>911026.19090689789</v>
      </c>
      <c r="J451" s="79">
        <f t="shared" ca="1" si="274"/>
        <v>8253.5871880703453</v>
      </c>
      <c r="K451" s="80">
        <f t="shared" ca="1" si="275"/>
        <v>-8.250733646892364</v>
      </c>
      <c r="L451" s="80">
        <f t="shared" ca="1" si="276"/>
        <v>-379.59424621120746</v>
      </c>
      <c r="M451" s="80">
        <f t="shared" ca="1" si="277"/>
        <v>0</v>
      </c>
      <c r="N451" s="80">
        <f t="shared" ca="1" si="278"/>
        <v>0</v>
      </c>
      <c r="O451" s="81">
        <f t="shared" ca="1" si="265"/>
        <v>-745.88136930875851</v>
      </c>
      <c r="P451" s="79">
        <f t="shared" ca="1" si="266"/>
        <v>918146.05174580123</v>
      </c>
      <c r="Q451" s="35"/>
      <c r="R451">
        <f t="shared" ca="1" si="279"/>
        <v>448</v>
      </c>
      <c r="S451" s="78">
        <f t="shared" ca="1" si="289"/>
        <v>77.249999999999929</v>
      </c>
      <c r="T451" s="55">
        <f t="shared" ca="1" si="280"/>
        <v>6.629281491598138E-3</v>
      </c>
      <c r="U451" s="78">
        <f t="shared" ca="1" si="290"/>
        <v>0.4124283727154191</v>
      </c>
      <c r="V451" s="79">
        <f t="shared" ca="1" si="291"/>
        <v>910929.9055431789</v>
      </c>
      <c r="W451" s="79">
        <f t="shared" ca="1" si="267"/>
        <v>8252.7148754493464</v>
      </c>
      <c r="X451" s="80">
        <f t="shared" ca="1" si="268"/>
        <v>-8.2485674543083825</v>
      </c>
      <c r="Y451" s="80">
        <f t="shared" ca="1" si="281"/>
        <v>-379.55412730965787</v>
      </c>
      <c r="Z451" s="80">
        <f t="shared" ca="1" si="269"/>
        <v>0</v>
      </c>
      <c r="AA451" s="80">
        <f t="shared" ca="1" si="282"/>
        <v>0</v>
      </c>
      <c r="AB451" s="81">
        <f t="shared" ca="1" si="270"/>
        <v>-745.88136930875851</v>
      </c>
      <c r="AC451" s="79">
        <f t="shared" ca="1" si="271"/>
        <v>918048.93635455542</v>
      </c>
      <c r="AD451" s="35"/>
      <c r="AE451" s="55">
        <f t="shared" ca="1" si="292"/>
        <v>6.629281491598138E-3</v>
      </c>
      <c r="AF451" s="78">
        <f t="shared" ca="1" si="293"/>
        <v>0.4124283727154191</v>
      </c>
      <c r="AG451" s="35"/>
      <c r="AH451" s="35"/>
      <c r="AR451" s="69">
        <f t="shared" si="283"/>
        <v>38</v>
      </c>
      <c r="AS451" s="70">
        <f t="shared" si="294"/>
        <v>448</v>
      </c>
      <c r="AT451" s="71">
        <f t="shared" ca="1" si="295"/>
        <v>1.8184869128342291E-2</v>
      </c>
      <c r="AU451" s="72">
        <f t="shared" ca="1" si="284"/>
        <v>9.059659612918658E-3</v>
      </c>
      <c r="AV451" s="73">
        <f t="shared" ca="1" si="285"/>
        <v>1.0090596596129187</v>
      </c>
      <c r="AW451" s="74">
        <f ca="1">PRODUCT(AV$4:AV451)</f>
        <v>53.069291830953055</v>
      </c>
      <c r="BO451" s="70">
        <f t="shared" si="296"/>
        <v>448</v>
      </c>
      <c r="BP451" s="171">
        <f t="shared" ca="1" si="297"/>
        <v>0.1143</v>
      </c>
      <c r="BQ451" s="172">
        <f t="shared" ca="1" si="286"/>
        <v>9.059659612918658E-3</v>
      </c>
      <c r="BR451" s="172">
        <f t="shared" ca="1" si="299"/>
        <v>1.8843288943545811E-2</v>
      </c>
    </row>
    <row r="452" spans="5:70">
      <c r="E452">
        <f t="shared" si="287"/>
        <v>449</v>
      </c>
      <c r="F452" s="64">
        <f t="shared" si="288"/>
        <v>77.333333333333258</v>
      </c>
      <c r="G452" s="55">
        <f t="shared" si="272"/>
        <v>6.629281491598138E-3</v>
      </c>
      <c r="H452" s="78">
        <f t="shared" si="298"/>
        <v>0.40980186055174572</v>
      </c>
      <c r="I452" s="79">
        <f t="shared" ca="1" si="273"/>
        <v>912059.40311837883</v>
      </c>
      <c r="J452" s="79">
        <f t="shared" ca="1" si="274"/>
        <v>8262.9477390142747</v>
      </c>
      <c r="K452" s="80">
        <f t="shared" ca="1" si="275"/>
        <v>-8.1960372110349144</v>
      </c>
      <c r="L452" s="80">
        <f t="shared" ca="1" si="276"/>
        <v>-380.02475129932452</v>
      </c>
      <c r="M452" s="80">
        <f t="shared" ca="1" si="277"/>
        <v>0</v>
      </c>
      <c r="N452" s="80">
        <f t="shared" ca="1" si="278"/>
        <v>0</v>
      </c>
      <c r="O452" s="81">
        <f t="shared" ref="O452:O515" ca="1" si="300">-MIN(IF(MOD(R452,IF($C$5="Annual",12,1))=0,1,0)*$C$33*U452/IF($C$5="Monthly",12,1),I452)</f>
        <v>-740.93671175227212</v>
      </c>
      <c r="P452" s="79">
        <f t="shared" ref="P452:P515" ca="1" si="301">SUM(I452:O452)</f>
        <v>919193.19335713051</v>
      </c>
      <c r="Q452" s="35"/>
      <c r="R452">
        <f t="shared" ca="1" si="279"/>
        <v>449</v>
      </c>
      <c r="S452" s="78">
        <f t="shared" ca="1" si="289"/>
        <v>77.333333333333258</v>
      </c>
      <c r="T452" s="55">
        <f t="shared" ca="1" si="280"/>
        <v>6.629281491598138E-3</v>
      </c>
      <c r="U452" s="78">
        <f t="shared" ca="1" si="290"/>
        <v>0.40969426893756683</v>
      </c>
      <c r="V452" s="79">
        <f t="shared" ca="1" si="291"/>
        <v>911962.9315323988</v>
      </c>
      <c r="W452" s="79">
        <f t="shared" ref="W452:W515" ca="1" si="302">(V452)*$AU452</f>
        <v>8262.073739282976</v>
      </c>
      <c r="X452" s="80">
        <f t="shared" ref="X452:X515" ca="1" si="303">IF(V452=0,0,-$C$19)*U452</f>
        <v>-8.1938853787513359</v>
      </c>
      <c r="Y452" s="80">
        <f t="shared" ca="1" si="281"/>
        <v>-379.98455480516617</v>
      </c>
      <c r="Z452" s="80">
        <f t="shared" ref="Z452:Z515" ca="1" si="304">-IF(MOD(R452-1,12)=0,1,0)*V452*($C$17)</f>
        <v>0</v>
      </c>
      <c r="AA452" s="80">
        <f t="shared" ca="1" si="282"/>
        <v>0</v>
      </c>
      <c r="AB452" s="81">
        <f t="shared" ref="AB452:AB515" ca="1" si="305">-MIN(IF(MOD(R452,IF($C$5="Annual",12,1))=0,1,0)*$C$33*U452/IF($C$5="Monthly",12,1),V452)</f>
        <v>-740.93671175227212</v>
      </c>
      <c r="AC452" s="79">
        <f t="shared" ref="AC452:AC515" ca="1" si="306">SUM(V452:AB452)</f>
        <v>919095.89011974551</v>
      </c>
      <c r="AD452" s="35"/>
      <c r="AE452" s="55">
        <f t="shared" ca="1" si="292"/>
        <v>6.629281491598138E-3</v>
      </c>
      <c r="AF452" s="78">
        <f t="shared" ca="1" si="293"/>
        <v>0.40969426893756683</v>
      </c>
      <c r="AG452" s="35"/>
      <c r="AH452" s="35"/>
      <c r="AR452" s="69">
        <f t="shared" si="283"/>
        <v>38</v>
      </c>
      <c r="AS452" s="70">
        <f t="shared" si="294"/>
        <v>449</v>
      </c>
      <c r="AT452" s="71">
        <f t="shared" ca="1" si="295"/>
        <v>1.8020120403934036E-2</v>
      </c>
      <c r="AU452" s="72">
        <f t="shared" ca="1" si="284"/>
        <v>9.059659612918658E-3</v>
      </c>
      <c r="AV452" s="73">
        <f t="shared" ca="1" si="285"/>
        <v>1.0090596596129187</v>
      </c>
      <c r="AW452" s="74">
        <f ca="1">PRODUCT(AV$4:AV452)</f>
        <v>53.550081550840133</v>
      </c>
      <c r="BO452" s="70">
        <f t="shared" si="296"/>
        <v>449</v>
      </c>
      <c r="BP452" s="171">
        <f t="shared" ca="1" si="297"/>
        <v>0.1143</v>
      </c>
      <c r="BQ452" s="172">
        <f t="shared" ca="1" si="286"/>
        <v>9.059659612918658E-3</v>
      </c>
      <c r="BR452" s="172">
        <f t="shared" ca="1" si="299"/>
        <v>1.8674107882554941E-2</v>
      </c>
    </row>
    <row r="453" spans="5:70">
      <c r="E453">
        <f t="shared" si="287"/>
        <v>450</v>
      </c>
      <c r="F453" s="64">
        <f t="shared" si="288"/>
        <v>77.416666666666586</v>
      </c>
      <c r="G453" s="55">
        <f t="shared" ref="G453:G516" si="307">(1-(1-IF(F453&gt;$AJ$90,0,VLOOKUP(ROUND(F453,0),$AJ$4:$AK$90,2,FALSE)))^(1/12))</f>
        <v>6.629281491598138E-3</v>
      </c>
      <c r="H453" s="78">
        <f t="shared" si="298"/>
        <v>0.40708516866236755</v>
      </c>
      <c r="I453" s="79">
        <f t="shared" ref="I453:I516" ca="1" si="308">MAX(P452,0)*(1-G453)</f>
        <v>913099.60293320508</v>
      </c>
      <c r="J453" s="79">
        <f t="shared" ref="J453:J516" ca="1" si="309">(I453)*$AU453</f>
        <v>8272.3715952660204</v>
      </c>
      <c r="K453" s="80">
        <f t="shared" ref="K453:K516" ca="1" si="310">IF(I453=0,0,-$C$19)*H453</f>
        <v>-8.1417033732473509</v>
      </c>
      <c r="L453" s="80">
        <f t="shared" ref="L453:L516" ca="1" si="311">IF(OR(I452+O452=0,K452=0),0,-I453*($C$16/12))</f>
        <v>-380.45816788883548</v>
      </c>
      <c r="M453" s="80">
        <f t="shared" ref="M453:M516" ca="1" si="312">IF(OR(I452+O452=0,K452=0),0,-IF(MOD(E453-1,12)=0,1,0)*I453*($C$17))</f>
        <v>0</v>
      </c>
      <c r="N453" s="80">
        <f t="shared" ref="N453:N516" ca="1" si="313">IF(OR(I452+O452=0,K452=0),0,-I453*($C$18*(1+$C$20))/12)</f>
        <v>0</v>
      </c>
      <c r="O453" s="81">
        <f t="shared" ca="1" si="300"/>
        <v>-736.02483372260713</v>
      </c>
      <c r="P453" s="79">
        <f t="shared" ca="1" si="301"/>
        <v>920247.34982348641</v>
      </c>
      <c r="Q453" s="35"/>
      <c r="R453">
        <f t="shared" ref="R453:R516" ca="1" si="314">R452+1</f>
        <v>450</v>
      </c>
      <c r="S453" s="78">
        <f t="shared" ca="1" si="289"/>
        <v>77.416666666666586</v>
      </c>
      <c r="T453" s="55">
        <f t="shared" ref="T453:T516" ca="1" si="315">(1-(1-IF(S453&gt;$AJ$90,0,VLOOKUP(ROUND(S453,0),$AJ$4:$AK$90,2,FALSE)))^(1/12))
*IF(S454-S$4&lt;SUBSTITUTE($C$6, "years", "", 1)/1,0,1)</f>
        <v>6.629281491598138E-3</v>
      </c>
      <c r="U453" s="78">
        <f t="shared" ca="1" si="290"/>
        <v>0.4069782903032852</v>
      </c>
      <c r="V453" s="79">
        <f t="shared" ca="1" si="291"/>
        <v>913002.94474637078</v>
      </c>
      <c r="W453" s="79">
        <f t="shared" ca="1" si="302"/>
        <v>8271.495904994501</v>
      </c>
      <c r="X453" s="80">
        <f t="shared" ca="1" si="303"/>
        <v>-8.1395658060657041</v>
      </c>
      <c r="Y453" s="80">
        <f t="shared" ref="Y453:Y516" ca="1" si="316">IF(OR(V452+AB452=0,X452=0),0,-V453*($C$16/12))</f>
        <v>-380.41789364432117</v>
      </c>
      <c r="Z453" s="80">
        <f t="shared" ca="1" si="304"/>
        <v>0</v>
      </c>
      <c r="AA453" s="80">
        <f t="shared" ref="AA453:AA516" ca="1" si="317">IF(OR(V452+AB452=0,X452=0),0,-V453*($C$18*(1+$C$20))/12)</f>
        <v>0</v>
      </c>
      <c r="AB453" s="81">
        <f t="shared" ca="1" si="305"/>
        <v>-736.02483372260713</v>
      </c>
      <c r="AC453" s="79">
        <f t="shared" ca="1" si="306"/>
        <v>920149.85835819237</v>
      </c>
      <c r="AD453" s="35"/>
      <c r="AE453" s="55">
        <f t="shared" ca="1" si="292"/>
        <v>6.629281491598138E-3</v>
      </c>
      <c r="AF453" s="78">
        <f t="shared" ca="1" si="293"/>
        <v>0.4069782903032852</v>
      </c>
      <c r="AG453" s="35"/>
      <c r="AH453" s="35"/>
      <c r="AR453" s="69">
        <f t="shared" ref="AR453:AR516" si="318">ROUNDDOWN((AS453-1)/12,0)+1</f>
        <v>38</v>
      </c>
      <c r="AS453" s="70">
        <f t="shared" si="294"/>
        <v>450</v>
      </c>
      <c r="AT453" s="71">
        <f t="shared" ca="1" si="295"/>
        <v>1.7856864246890584E-2</v>
      </c>
      <c r="AU453" s="72">
        <f t="shared" ref="AU453:AU516" ca="1" si="319">IF($AU$2="Yes",BQ453,((1+$AH$21)^(1/12))-1)</f>
        <v>9.059659612918658E-3</v>
      </c>
      <c r="AV453" s="73">
        <f t="shared" ref="AV453:AV516" ca="1" si="320">(1+AU453)</f>
        <v>1.0090596596129187</v>
      </c>
      <c r="AW453" s="74">
        <f ca="1">PRODUCT(AV$4:AV453)</f>
        <v>54.035227061934783</v>
      </c>
      <c r="BO453" s="70">
        <f t="shared" si="296"/>
        <v>450</v>
      </c>
      <c r="BP453" s="171">
        <f t="shared" ca="1" si="297"/>
        <v>0.1143</v>
      </c>
      <c r="BQ453" s="172">
        <f t="shared" ref="BQ453:BQ516" ca="1" si="321">(1+BP453)^(1/12)-1</f>
        <v>9.059659612918658E-3</v>
      </c>
      <c r="BR453" s="172">
        <f t="shared" ca="1" si="299"/>
        <v>1.8506445783114986E-2</v>
      </c>
    </row>
    <row r="454" spans="5:70">
      <c r="E454">
        <f t="shared" ref="E454:E517" si="322">E453+1</f>
        <v>451</v>
      </c>
      <c r="F454" s="64">
        <f t="shared" ref="F454:F517" si="323">(E454-E453)/12+F453</f>
        <v>77.499999999999915</v>
      </c>
      <c r="G454" s="55">
        <f t="shared" si="307"/>
        <v>6.629281491598138E-3</v>
      </c>
      <c r="H454" s="78">
        <f t="shared" si="298"/>
        <v>0.40438648648824999</v>
      </c>
      <c r="I454" s="79">
        <f t="shared" ca="1" si="308"/>
        <v>914146.77109960932</v>
      </c>
      <c r="J454" s="79">
        <f t="shared" ca="1" si="309"/>
        <v>8281.8585824111269</v>
      </c>
      <c r="K454" s="80">
        <f t="shared" ca="1" si="310"/>
        <v>-8.0877297297649999</v>
      </c>
      <c r="L454" s="80">
        <f t="shared" ca="1" si="311"/>
        <v>-380.8944879581706</v>
      </c>
      <c r="M454" s="80">
        <f t="shared" ca="1" si="312"/>
        <v>0</v>
      </c>
      <c r="N454" s="80">
        <f t="shared" ca="1" si="313"/>
        <v>0</v>
      </c>
      <c r="O454" s="81">
        <f t="shared" ca="1" si="300"/>
        <v>-731.14551791505335</v>
      </c>
      <c r="P454" s="79">
        <f t="shared" ca="1" si="301"/>
        <v>921308.5019464175</v>
      </c>
      <c r="Q454" s="35"/>
      <c r="R454">
        <f t="shared" ca="1" si="314"/>
        <v>451</v>
      </c>
      <c r="S454" s="78">
        <f t="shared" ref="S454:S517" ca="1" si="324">(R454-R453)/12+S453</f>
        <v>77.499999999999915</v>
      </c>
      <c r="T454" s="55">
        <f t="shared" ca="1" si="315"/>
        <v>6.629281491598138E-3</v>
      </c>
      <c r="U454" s="78">
        <f t="shared" ref="U454:U517" ca="1" si="325">IF(S455-S$4&lt;SUBSTITUTE($C$6, "years", "", 1)/1,U453,AF453)*
(1-T454)</f>
        <v>0.40428031665589537</v>
      </c>
      <c r="V454" s="79">
        <f t="shared" ref="V454:V517" ca="1" si="326">MAX(AC453,0)*(1-AE454)</f>
        <v>914049.92593268177</v>
      </c>
      <c r="W454" s="79">
        <f t="shared" ca="1" si="302"/>
        <v>8280.9811981636085</v>
      </c>
      <c r="X454" s="80">
        <f t="shared" ca="1" si="303"/>
        <v>-8.0856063331179069</v>
      </c>
      <c r="Y454" s="80">
        <f t="shared" ca="1" si="316"/>
        <v>-380.8541358052841</v>
      </c>
      <c r="Z454" s="80">
        <f t="shared" ca="1" si="304"/>
        <v>0</v>
      </c>
      <c r="AA454" s="80">
        <f t="shared" ca="1" si="317"/>
        <v>0</v>
      </c>
      <c r="AB454" s="81">
        <f t="shared" ca="1" si="305"/>
        <v>-731.14551791505335</v>
      </c>
      <c r="AC454" s="79">
        <f t="shared" ca="1" si="306"/>
        <v>921210.82187079196</v>
      </c>
      <c r="AD454" s="35"/>
      <c r="AE454" s="55">
        <f t="shared" ref="AE454:AE517" ca="1" si="327">(1-(1-IF(S454&gt;$AJ$90,0,VLOOKUP(ROUND(S454,0),$AJ$4:$AK$90,2,FALSE)))^(1/12))</f>
        <v>6.629281491598138E-3</v>
      </c>
      <c r="AF454" s="78">
        <f t="shared" ref="AF454:AF517" ca="1" si="328">AF453*(1-AE454)</f>
        <v>0.40428031665589537</v>
      </c>
      <c r="AG454" s="35"/>
      <c r="AH454" s="35"/>
      <c r="AR454" s="69">
        <f t="shared" si="318"/>
        <v>38</v>
      </c>
      <c r="AS454" s="70">
        <f t="shared" ref="AS454:AS517" si="329">AS453+1</f>
        <v>451</v>
      </c>
      <c r="AT454" s="71">
        <f t="shared" ref="AT454:AT517" ca="1" si="330">(1-AU454)*AT453</f>
        <v>1.769508713505966E-2</v>
      </c>
      <c r="AU454" s="72">
        <f t="shared" ca="1" si="319"/>
        <v>9.059659612918658E-3</v>
      </c>
      <c r="AV454" s="73">
        <f t="shared" ca="1" si="320"/>
        <v>1.0090596596129187</v>
      </c>
      <c r="AW454" s="74">
        <f ca="1">PRODUCT(AV$4:AV454)</f>
        <v>54.524767826222686</v>
      </c>
      <c r="BO454" s="70">
        <f t="shared" ref="BO454:BO517" si="331">BO453+1</f>
        <v>451</v>
      </c>
      <c r="BP454" s="171">
        <f t="shared" ref="BP454:BP517" ca="1" si="332">VLOOKUP(BO454,$BT$4:$BX$13,5,TRUE)/100</f>
        <v>0.1143</v>
      </c>
      <c r="BQ454" s="172">
        <f t="shared" ca="1" si="321"/>
        <v>9.059659612918658E-3</v>
      </c>
      <c r="BR454" s="172">
        <f t="shared" ca="1" si="299"/>
        <v>1.8340289007504441E-2</v>
      </c>
    </row>
    <row r="455" spans="5:70">
      <c r="E455">
        <f t="shared" si="322"/>
        <v>452</v>
      </c>
      <c r="F455" s="64">
        <f t="shared" si="323"/>
        <v>77.583333333333243</v>
      </c>
      <c r="G455" s="55">
        <f t="shared" si="307"/>
        <v>7.236878175910233E-3</v>
      </c>
      <c r="H455" s="78">
        <f t="shared" ref="H455:H518" si="333">H454*(1-G455)</f>
        <v>0.40145999074955013</v>
      </c>
      <c r="I455" s="79">
        <f t="shared" ca="1" si="308"/>
        <v>914641.1045554009</v>
      </c>
      <c r="J455" s="79">
        <f t="shared" ca="1" si="309"/>
        <v>8286.3370752558767</v>
      </c>
      <c r="K455" s="80">
        <f t="shared" ca="1" si="310"/>
        <v>-8.0291998149910029</v>
      </c>
      <c r="L455" s="80">
        <f t="shared" ca="1" si="311"/>
        <v>-381.10046023141706</v>
      </c>
      <c r="M455" s="80">
        <f t="shared" ca="1" si="312"/>
        <v>0</v>
      </c>
      <c r="N455" s="80">
        <f t="shared" ca="1" si="313"/>
        <v>0</v>
      </c>
      <c r="O455" s="81">
        <f t="shared" ca="1" si="300"/>
        <v>-725.85430687303926</v>
      </c>
      <c r="P455" s="79">
        <f t="shared" ca="1" si="301"/>
        <v>921812.45766373735</v>
      </c>
      <c r="Q455" s="35"/>
      <c r="R455">
        <f t="shared" ca="1" si="314"/>
        <v>452</v>
      </c>
      <c r="S455" s="78">
        <f t="shared" ca="1" si="324"/>
        <v>77.583333333333243</v>
      </c>
      <c r="T455" s="55">
        <f t="shared" ca="1" si="315"/>
        <v>7.236878175910233E-3</v>
      </c>
      <c r="U455" s="78">
        <f t="shared" ca="1" si="325"/>
        <v>0.40135458925533823</v>
      </c>
      <c r="V455" s="79">
        <f t="shared" ca="1" si="326"/>
        <v>914544.13137858291</v>
      </c>
      <c r="W455" s="79">
        <f t="shared" ca="1" si="302"/>
        <v>8285.4585312823219</v>
      </c>
      <c r="X455" s="80">
        <f t="shared" ca="1" si="303"/>
        <v>-8.027091785106764</v>
      </c>
      <c r="Y455" s="80">
        <f t="shared" ca="1" si="316"/>
        <v>-381.06005474107621</v>
      </c>
      <c r="Z455" s="80">
        <f t="shared" ca="1" si="304"/>
        <v>0</v>
      </c>
      <c r="AA455" s="80">
        <f t="shared" ca="1" si="317"/>
        <v>0</v>
      </c>
      <c r="AB455" s="81">
        <f t="shared" ca="1" si="305"/>
        <v>-725.85430687303926</v>
      </c>
      <c r="AC455" s="79">
        <f t="shared" ca="1" si="306"/>
        <v>921714.64845646603</v>
      </c>
      <c r="AD455" s="35"/>
      <c r="AE455" s="55">
        <f t="shared" ca="1" si="327"/>
        <v>7.236878175910233E-3</v>
      </c>
      <c r="AF455" s="78">
        <f t="shared" ca="1" si="328"/>
        <v>0.40135458925533823</v>
      </c>
      <c r="AG455" s="35"/>
      <c r="AH455" s="35"/>
      <c r="AR455" s="69">
        <f t="shared" si="318"/>
        <v>38</v>
      </c>
      <c r="AS455" s="70">
        <f t="shared" si="329"/>
        <v>452</v>
      </c>
      <c r="AT455" s="71">
        <f t="shared" ca="1" si="330"/>
        <v>1.7534775668795084E-2</v>
      </c>
      <c r="AU455" s="72">
        <f t="shared" ca="1" si="319"/>
        <v>9.059659612918658E-3</v>
      </c>
      <c r="AV455" s="73">
        <f t="shared" ca="1" si="320"/>
        <v>1.0090596596129187</v>
      </c>
      <c r="AW455" s="74">
        <f ca="1">PRODUCT(AV$4:AV455)</f>
        <v>55.018743663201683</v>
      </c>
      <c r="BO455" s="70">
        <f t="shared" si="331"/>
        <v>452</v>
      </c>
      <c r="BP455" s="171">
        <f t="shared" ca="1" si="332"/>
        <v>0.1143</v>
      </c>
      <c r="BQ455" s="172">
        <f t="shared" ca="1" si="321"/>
        <v>9.059659612918658E-3</v>
      </c>
      <c r="BR455" s="172">
        <f t="shared" ref="BR455:BR518" ca="1" si="334">BR454/(1+BQ455)</f>
        <v>1.817562404044562E-2</v>
      </c>
    </row>
    <row r="456" spans="5:70">
      <c r="E456">
        <f t="shared" si="322"/>
        <v>453</v>
      </c>
      <c r="F456" s="64">
        <f t="shared" si="323"/>
        <v>77.666666666666572</v>
      </c>
      <c r="G456" s="55">
        <f t="shared" si="307"/>
        <v>7.236878175910233E-3</v>
      </c>
      <c r="H456" s="78">
        <f t="shared" si="333"/>
        <v>0.39855467370399361</v>
      </c>
      <c r="I456" s="79">
        <f t="shared" ca="1" si="308"/>
        <v>915141.41320658848</v>
      </c>
      <c r="J456" s="79">
        <f t="shared" ca="1" si="309"/>
        <v>8290.8697013370347</v>
      </c>
      <c r="K456" s="80">
        <f t="shared" ca="1" si="310"/>
        <v>-7.971093474079872</v>
      </c>
      <c r="L456" s="80">
        <f t="shared" ca="1" si="311"/>
        <v>-381.30892216941191</v>
      </c>
      <c r="M456" s="80">
        <f t="shared" ca="1" si="312"/>
        <v>0</v>
      </c>
      <c r="N456" s="80">
        <f t="shared" ca="1" si="313"/>
        <v>0</v>
      </c>
      <c r="O456" s="81">
        <f t="shared" ca="1" si="300"/>
        <v>-720.60138768073932</v>
      </c>
      <c r="P456" s="79">
        <f t="shared" ca="1" si="301"/>
        <v>922322.40150460135</v>
      </c>
      <c r="Q456" s="35"/>
      <c r="R456">
        <f t="shared" ca="1" si="314"/>
        <v>453</v>
      </c>
      <c r="S456" s="78">
        <f t="shared" ca="1" si="324"/>
        <v>77.666666666666572</v>
      </c>
      <c r="T456" s="55">
        <f t="shared" ca="1" si="315"/>
        <v>7.236878175910233E-3</v>
      </c>
      <c r="U456" s="78">
        <f t="shared" ca="1" si="325"/>
        <v>0.39845003498755488</v>
      </c>
      <c r="V456" s="79">
        <f t="shared" ca="1" si="326"/>
        <v>915044.31183263462</v>
      </c>
      <c r="W456" s="79">
        <f t="shared" ca="1" si="302"/>
        <v>8289.9899959410668</v>
      </c>
      <c r="X456" s="80">
        <f t="shared" ca="1" si="303"/>
        <v>-7.9690006997510974</v>
      </c>
      <c r="Y456" s="80">
        <f t="shared" ca="1" si="316"/>
        <v>-381.26846326359777</v>
      </c>
      <c r="Z456" s="80">
        <f t="shared" ca="1" si="304"/>
        <v>0</v>
      </c>
      <c r="AA456" s="80">
        <f t="shared" ca="1" si="317"/>
        <v>0</v>
      </c>
      <c r="AB456" s="81">
        <f t="shared" ca="1" si="305"/>
        <v>-720.60138768073932</v>
      </c>
      <c r="AC456" s="79">
        <f t="shared" ca="1" si="306"/>
        <v>922224.46297693159</v>
      </c>
      <c r="AD456" s="35"/>
      <c r="AE456" s="55">
        <f t="shared" ca="1" si="327"/>
        <v>7.236878175910233E-3</v>
      </c>
      <c r="AF456" s="78">
        <f t="shared" ca="1" si="328"/>
        <v>0.39845003498755488</v>
      </c>
      <c r="AG456" s="35"/>
      <c r="AH456" s="35"/>
      <c r="AR456" s="69">
        <f t="shared" si="318"/>
        <v>38</v>
      </c>
      <c r="AS456" s="70">
        <f t="shared" si="329"/>
        <v>453</v>
      </c>
      <c r="AT456" s="71">
        <f t="shared" ca="1" si="330"/>
        <v>1.7375916569846914E-2</v>
      </c>
      <c r="AU456" s="72">
        <f t="shared" ca="1" si="319"/>
        <v>9.059659612918658E-3</v>
      </c>
      <c r="AV456" s="73">
        <f t="shared" ca="1" si="320"/>
        <v>1.0090596596129187</v>
      </c>
      <c r="AW456" s="74">
        <f ca="1">PRODUCT(AV$4:AV456)</f>
        <v>55.517194753120712</v>
      </c>
      <c r="BO456" s="70">
        <f t="shared" si="331"/>
        <v>453</v>
      </c>
      <c r="BP456" s="171">
        <f t="shared" ca="1" si="332"/>
        <v>0.1143</v>
      </c>
      <c r="BQ456" s="172">
        <f t="shared" ca="1" si="321"/>
        <v>9.059659612918658E-3</v>
      </c>
      <c r="BR456" s="172">
        <f t="shared" ca="1" si="334"/>
        <v>1.8012437488005316E-2</v>
      </c>
    </row>
    <row r="457" spans="5:70">
      <c r="E457">
        <f t="shared" si="322"/>
        <v>454</v>
      </c>
      <c r="F457" s="64">
        <f t="shared" si="323"/>
        <v>77.749999999999901</v>
      </c>
      <c r="G457" s="55">
        <f t="shared" si="307"/>
        <v>7.236878175910233E-3</v>
      </c>
      <c r="H457" s="78">
        <f t="shared" si="333"/>
        <v>0.39567038208395816</v>
      </c>
      <c r="I457" s="79">
        <f t="shared" ca="1" si="308"/>
        <v>915647.66664599953</v>
      </c>
      <c r="J457" s="79">
        <f t="shared" ca="1" si="309"/>
        <v>8295.4561851759681</v>
      </c>
      <c r="K457" s="80">
        <f t="shared" ca="1" si="310"/>
        <v>-7.9134076416791634</v>
      </c>
      <c r="L457" s="80">
        <f t="shared" ca="1" si="311"/>
        <v>-381.51986110249982</v>
      </c>
      <c r="M457" s="80">
        <f t="shared" ca="1" si="312"/>
        <v>0</v>
      </c>
      <c r="N457" s="80">
        <f t="shared" ca="1" si="313"/>
        <v>0</v>
      </c>
      <c r="O457" s="81">
        <f t="shared" ca="1" si="300"/>
        <v>-715.38648322470192</v>
      </c>
      <c r="P457" s="79">
        <f t="shared" ca="1" si="301"/>
        <v>922838.30307920661</v>
      </c>
      <c r="Q457" s="35"/>
      <c r="R457">
        <f t="shared" ca="1" si="314"/>
        <v>454</v>
      </c>
      <c r="S457" s="78">
        <f t="shared" ca="1" si="324"/>
        <v>77.749999999999901</v>
      </c>
      <c r="T457" s="55">
        <f t="shared" ca="1" si="315"/>
        <v>7.236878175910233E-3</v>
      </c>
      <c r="U457" s="78">
        <f t="shared" ca="1" si="325"/>
        <v>0.3955665006251628</v>
      </c>
      <c r="V457" s="79">
        <f t="shared" ca="1" si="326"/>
        <v>915550.43688752328</v>
      </c>
      <c r="W457" s="79">
        <f t="shared" ca="1" si="302"/>
        <v>8294.5753166599279</v>
      </c>
      <c r="X457" s="80">
        <f t="shared" ca="1" si="303"/>
        <v>-7.9113300125032557</v>
      </c>
      <c r="Y457" s="80">
        <f t="shared" ca="1" si="316"/>
        <v>-381.47934870313475</v>
      </c>
      <c r="Z457" s="80">
        <f t="shared" ca="1" si="304"/>
        <v>0</v>
      </c>
      <c r="AA457" s="80">
        <f t="shared" ca="1" si="317"/>
        <v>0</v>
      </c>
      <c r="AB457" s="81">
        <f t="shared" ca="1" si="305"/>
        <v>-715.38648322470192</v>
      </c>
      <c r="AC457" s="79">
        <f t="shared" ca="1" si="306"/>
        <v>922740.2350422428</v>
      </c>
      <c r="AD457" s="35"/>
      <c r="AE457" s="55">
        <f t="shared" ca="1" si="327"/>
        <v>7.236878175910233E-3</v>
      </c>
      <c r="AF457" s="78">
        <f t="shared" ca="1" si="328"/>
        <v>0.3955665006251628</v>
      </c>
      <c r="AG457" s="35"/>
      <c r="AH457" s="35"/>
      <c r="AR457" s="69">
        <f t="shared" si="318"/>
        <v>38</v>
      </c>
      <c r="AS457" s="70">
        <f t="shared" si="329"/>
        <v>454</v>
      </c>
      <c r="AT457" s="71">
        <f t="shared" ca="1" si="330"/>
        <v>1.7218496680261628E-2</v>
      </c>
      <c r="AU457" s="72">
        <f t="shared" ca="1" si="319"/>
        <v>9.059659612918658E-3</v>
      </c>
      <c r="AV457" s="73">
        <f t="shared" ca="1" si="320"/>
        <v>1.0090596596129187</v>
      </c>
      <c r="AW457" s="74">
        <f ca="1">PRODUCT(AV$4:AV457)</f>
        <v>56.020161640248098</v>
      </c>
      <c r="BO457" s="70">
        <f t="shared" si="331"/>
        <v>454</v>
      </c>
      <c r="BP457" s="171">
        <f t="shared" ca="1" si="332"/>
        <v>0.1143</v>
      </c>
      <c r="BQ457" s="172">
        <f t="shared" ca="1" si="321"/>
        <v>9.059659612918658E-3</v>
      </c>
      <c r="BR457" s="172">
        <f t="shared" ca="1" si="334"/>
        <v>1.7850716076505322E-2</v>
      </c>
    </row>
    <row r="458" spans="5:70">
      <c r="E458">
        <f t="shared" si="322"/>
        <v>455</v>
      </c>
      <c r="F458" s="64">
        <f t="shared" si="323"/>
        <v>77.833333333333229</v>
      </c>
      <c r="G458" s="55">
        <f t="shared" si="307"/>
        <v>7.236878175910233E-3</v>
      </c>
      <c r="H458" s="78">
        <f t="shared" si="333"/>
        <v>0.39280696373100071</v>
      </c>
      <c r="I458" s="79">
        <f t="shared" ca="1" si="308"/>
        <v>916159.83470375871</v>
      </c>
      <c r="J458" s="79">
        <f t="shared" ca="1" si="309"/>
        <v>8300.0962534438768</v>
      </c>
      <c r="K458" s="80">
        <f t="shared" ca="1" si="310"/>
        <v>-7.8561392746200145</v>
      </c>
      <c r="L458" s="80">
        <f t="shared" ca="1" si="311"/>
        <v>-381.73326445989949</v>
      </c>
      <c r="M458" s="80">
        <f t="shared" ca="1" si="312"/>
        <v>0</v>
      </c>
      <c r="N458" s="80">
        <f t="shared" ca="1" si="313"/>
        <v>0</v>
      </c>
      <c r="O458" s="81">
        <f t="shared" ca="1" si="300"/>
        <v>-710.20931839691195</v>
      </c>
      <c r="P458" s="79">
        <f t="shared" ca="1" si="301"/>
        <v>923360.13223507116</v>
      </c>
      <c r="Q458" s="35"/>
      <c r="R458">
        <f t="shared" ca="1" si="314"/>
        <v>455</v>
      </c>
      <c r="S458" s="78">
        <f t="shared" ca="1" si="324"/>
        <v>77.833333333333229</v>
      </c>
      <c r="T458" s="55">
        <f t="shared" ca="1" si="315"/>
        <v>7.236878175910233E-3</v>
      </c>
      <c r="U458" s="78">
        <f t="shared" ca="1" si="325"/>
        <v>0.39270383404966736</v>
      </c>
      <c r="V458" s="79">
        <f t="shared" ca="1" si="326"/>
        <v>916062.47637323127</v>
      </c>
      <c r="W458" s="79">
        <f t="shared" ca="1" si="302"/>
        <v>8299.2142201088154</v>
      </c>
      <c r="X458" s="80">
        <f t="shared" ca="1" si="303"/>
        <v>-7.8540766809933471</v>
      </c>
      <c r="Y458" s="80">
        <f t="shared" ca="1" si="316"/>
        <v>-381.69269848884636</v>
      </c>
      <c r="Z458" s="80">
        <f t="shared" ca="1" si="304"/>
        <v>0</v>
      </c>
      <c r="AA458" s="80">
        <f t="shared" ca="1" si="317"/>
        <v>0</v>
      </c>
      <c r="AB458" s="81">
        <f t="shared" ca="1" si="305"/>
        <v>-710.20931839691195</v>
      </c>
      <c r="AC458" s="79">
        <f t="shared" ca="1" si="306"/>
        <v>923261.93449977343</v>
      </c>
      <c r="AD458" s="35"/>
      <c r="AE458" s="55">
        <f t="shared" ca="1" si="327"/>
        <v>7.236878175910233E-3</v>
      </c>
      <c r="AF458" s="78">
        <f t="shared" ca="1" si="328"/>
        <v>0.39270383404966736</v>
      </c>
      <c r="AG458" s="35"/>
      <c r="AH458" s="35"/>
      <c r="AR458" s="69">
        <f t="shared" si="318"/>
        <v>38</v>
      </c>
      <c r="AS458" s="70">
        <f t="shared" si="329"/>
        <v>455</v>
      </c>
      <c r="AT458" s="71">
        <f t="shared" ca="1" si="330"/>
        <v>1.7062502961292289E-2</v>
      </c>
      <c r="AU458" s="72">
        <f t="shared" ca="1" si="319"/>
        <v>9.059659612918658E-3</v>
      </c>
      <c r="AV458" s="73">
        <f t="shared" ca="1" si="320"/>
        <v>1.0090596596129187</v>
      </c>
      <c r="AW458" s="74">
        <f ca="1">PRODUCT(AV$4:AV458)</f>
        <v>56.527685236169425</v>
      </c>
      <c r="BO458" s="70">
        <f t="shared" si="331"/>
        <v>455</v>
      </c>
      <c r="BP458" s="171">
        <f t="shared" ca="1" si="332"/>
        <v>0.1143</v>
      </c>
      <c r="BQ458" s="172">
        <f t="shared" ca="1" si="321"/>
        <v>9.059659612918658E-3</v>
      </c>
      <c r="BR458" s="172">
        <f t="shared" ca="1" si="334"/>
        <v>1.7690446651442752E-2</v>
      </c>
    </row>
    <row r="459" spans="5:70">
      <c r="E459">
        <f t="shared" si="322"/>
        <v>456</v>
      </c>
      <c r="F459" s="64">
        <f t="shared" si="323"/>
        <v>77.916666666666558</v>
      </c>
      <c r="G459" s="55">
        <f t="shared" si="307"/>
        <v>7.236878175910233E-3</v>
      </c>
      <c r="H459" s="78">
        <f t="shared" si="333"/>
        <v>0.38996426758783026</v>
      </c>
      <c r="I459" s="79">
        <f t="shared" ca="1" si="308"/>
        <v>916677.8874455936</v>
      </c>
      <c r="J459" s="79">
        <f t="shared" ca="1" si="309"/>
        <v>8304.789634946439</v>
      </c>
      <c r="K459" s="80">
        <f t="shared" ca="1" si="310"/>
        <v>-7.7992853517566054</v>
      </c>
      <c r="L459" s="80">
        <f t="shared" ca="1" si="311"/>
        <v>-381.94911976899738</v>
      </c>
      <c r="M459" s="80">
        <f t="shared" ca="1" si="312"/>
        <v>0</v>
      </c>
      <c r="N459" s="80">
        <f t="shared" ca="1" si="313"/>
        <v>0</v>
      </c>
      <c r="O459" s="81">
        <f t="shared" ca="1" si="300"/>
        <v>-705.06962008027722</v>
      </c>
      <c r="P459" s="79">
        <f t="shared" ca="1" si="301"/>
        <v>923887.85905533889</v>
      </c>
      <c r="Q459" s="35"/>
      <c r="R459">
        <f t="shared" ca="1" si="314"/>
        <v>456</v>
      </c>
      <c r="S459" s="78">
        <f t="shared" ca="1" si="324"/>
        <v>77.916666666666558</v>
      </c>
      <c r="T459" s="55">
        <f t="shared" ca="1" si="315"/>
        <v>7.236878175910233E-3</v>
      </c>
      <c r="U459" s="78">
        <f t="shared" ca="1" si="325"/>
        <v>0.38986188424343704</v>
      </c>
      <c r="V459" s="79">
        <f t="shared" ca="1" si="326"/>
        <v>916580.40035534336</v>
      </c>
      <c r="W459" s="79">
        <f t="shared" ca="1" si="302"/>
        <v>8303.906435092118</v>
      </c>
      <c r="X459" s="80">
        <f t="shared" ca="1" si="303"/>
        <v>-7.7972376848687404</v>
      </c>
      <c r="Y459" s="80">
        <f t="shared" ca="1" si="316"/>
        <v>-381.90850014805977</v>
      </c>
      <c r="Z459" s="80">
        <f t="shared" ca="1" si="304"/>
        <v>0</v>
      </c>
      <c r="AA459" s="80">
        <f t="shared" ca="1" si="317"/>
        <v>0</v>
      </c>
      <c r="AB459" s="81">
        <f t="shared" ca="1" si="305"/>
        <v>-705.06962008027722</v>
      </c>
      <c r="AC459" s="79">
        <f t="shared" ca="1" si="306"/>
        <v>923789.53143252223</v>
      </c>
      <c r="AD459" s="35"/>
      <c r="AE459" s="55">
        <f t="shared" ca="1" si="327"/>
        <v>7.236878175910233E-3</v>
      </c>
      <c r="AF459" s="78">
        <f t="shared" ca="1" si="328"/>
        <v>0.38986188424343704</v>
      </c>
      <c r="AG459" s="35"/>
      <c r="AH459" s="35"/>
      <c r="AR459" s="69">
        <f t="shared" si="318"/>
        <v>38</v>
      </c>
      <c r="AS459" s="70">
        <f t="shared" si="329"/>
        <v>456</v>
      </c>
      <c r="AT459" s="71">
        <f t="shared" ca="1" si="330"/>
        <v>1.6907922492318563E-2</v>
      </c>
      <c r="AU459" s="72">
        <f t="shared" ca="1" si="319"/>
        <v>9.059659612918658E-3</v>
      </c>
      <c r="AV459" s="73">
        <f t="shared" ca="1" si="320"/>
        <v>1.0090596596129187</v>
      </c>
      <c r="AW459" s="74">
        <f ca="1">PRODUCT(AV$4:AV459)</f>
        <v>57.039806823115327</v>
      </c>
      <c r="BO459" s="70">
        <f t="shared" si="331"/>
        <v>456</v>
      </c>
      <c r="BP459" s="171">
        <f t="shared" ca="1" si="332"/>
        <v>0.1143</v>
      </c>
      <c r="BQ459" s="172">
        <f t="shared" ca="1" si="321"/>
        <v>9.059659612918658E-3</v>
      </c>
      <c r="BR459" s="172">
        <f t="shared" ca="1" si="334"/>
        <v>1.7531616176420049E-2</v>
      </c>
    </row>
    <row r="460" spans="5:70">
      <c r="E460">
        <f t="shared" si="322"/>
        <v>457</v>
      </c>
      <c r="F460" s="64">
        <f t="shared" si="323"/>
        <v>77.999999999999886</v>
      </c>
      <c r="G460" s="55">
        <f t="shared" si="307"/>
        <v>7.236878175910233E-3</v>
      </c>
      <c r="H460" s="78">
        <f t="shared" si="333"/>
        <v>0.38714214369033906</v>
      </c>
      <c r="I460" s="79">
        <f t="shared" ca="1" si="308"/>
        <v>917201.79517115292</v>
      </c>
      <c r="J460" s="79">
        <f t="shared" ca="1" si="309"/>
        <v>8309.5360606085851</v>
      </c>
      <c r="K460" s="80">
        <f t="shared" ca="1" si="310"/>
        <v>-7.7428428738067812</v>
      </c>
      <c r="L460" s="80">
        <f t="shared" ca="1" si="311"/>
        <v>-382.16741465464708</v>
      </c>
      <c r="M460" s="80">
        <f t="shared" ca="1" si="312"/>
        <v>-6879.0134637836463</v>
      </c>
      <c r="N460" s="80">
        <f t="shared" ca="1" si="313"/>
        <v>0</v>
      </c>
      <c r="O460" s="81">
        <f t="shared" ca="1" si="300"/>
        <v>-699.96711713422098</v>
      </c>
      <c r="P460" s="79">
        <f t="shared" ca="1" si="301"/>
        <v>917542.44039331516</v>
      </c>
      <c r="Q460" s="35"/>
      <c r="R460">
        <f t="shared" ca="1" si="314"/>
        <v>457</v>
      </c>
      <c r="S460" s="78">
        <f t="shared" ca="1" si="324"/>
        <v>77.999999999999886</v>
      </c>
      <c r="T460" s="55">
        <f t="shared" ca="1" si="315"/>
        <v>7.236878175910233E-3</v>
      </c>
      <c r="U460" s="78">
        <f t="shared" ca="1" si="325"/>
        <v>0.38704050128173645</v>
      </c>
      <c r="V460" s="79">
        <f t="shared" ca="1" si="326"/>
        <v>917104.17913336388</v>
      </c>
      <c r="W460" s="79">
        <f t="shared" ca="1" si="302"/>
        <v>8308.6516925334545</v>
      </c>
      <c r="X460" s="80">
        <f t="shared" ca="1" si="303"/>
        <v>-7.7408100256347288</v>
      </c>
      <c r="Y460" s="80">
        <f t="shared" ca="1" si="316"/>
        <v>-382.12674130556832</v>
      </c>
      <c r="Z460" s="80">
        <f t="shared" ca="1" si="304"/>
        <v>-6878.281343500229</v>
      </c>
      <c r="AA460" s="80">
        <f t="shared" ca="1" si="317"/>
        <v>0</v>
      </c>
      <c r="AB460" s="81">
        <f t="shared" ca="1" si="305"/>
        <v>-699.96711713422098</v>
      </c>
      <c r="AC460" s="79">
        <f t="shared" ca="1" si="306"/>
        <v>917444.71481393161</v>
      </c>
      <c r="AD460" s="35"/>
      <c r="AE460" s="55">
        <f t="shared" ca="1" si="327"/>
        <v>7.236878175910233E-3</v>
      </c>
      <c r="AF460" s="78">
        <f t="shared" ca="1" si="328"/>
        <v>0.38704050128173645</v>
      </c>
      <c r="AG460" s="35"/>
      <c r="AH460" s="35"/>
      <c r="AR460" s="69">
        <f t="shared" si="318"/>
        <v>39</v>
      </c>
      <c r="AS460" s="70">
        <f t="shared" si="329"/>
        <v>457</v>
      </c>
      <c r="AT460" s="71">
        <f t="shared" ca="1" si="330"/>
        <v>1.6754742469776547E-2</v>
      </c>
      <c r="AU460" s="72">
        <f t="shared" ca="1" si="319"/>
        <v>9.059659612918658E-3</v>
      </c>
      <c r="AV460" s="73">
        <f t="shared" ca="1" si="320"/>
        <v>1.0090596596129187</v>
      </c>
      <c r="AW460" s="74">
        <f ca="1">PRODUCT(AV$4:AV460)</f>
        <v>57.556568057319389</v>
      </c>
      <c r="BO460" s="70">
        <f t="shared" si="331"/>
        <v>457</v>
      </c>
      <c r="BP460" s="171">
        <f t="shared" ca="1" si="332"/>
        <v>0.1143</v>
      </c>
      <c r="BQ460" s="172">
        <f t="shared" ca="1" si="321"/>
        <v>9.059659612918658E-3</v>
      </c>
      <c r="BR460" s="172">
        <f t="shared" ca="1" si="334"/>
        <v>1.7374211732084584E-2</v>
      </c>
    </row>
    <row r="461" spans="5:70">
      <c r="E461">
        <f t="shared" si="322"/>
        <v>458</v>
      </c>
      <c r="F461" s="64">
        <f t="shared" si="323"/>
        <v>78.083333333333215</v>
      </c>
      <c r="G461" s="55">
        <f t="shared" si="307"/>
        <v>7.236878175910233E-3</v>
      </c>
      <c r="H461" s="78">
        <f t="shared" si="333"/>
        <v>0.38434044315969135</v>
      </c>
      <c r="I461" s="79">
        <f t="shared" ca="1" si="308"/>
        <v>910902.29753096134</v>
      </c>
      <c r="J461" s="79">
        <f t="shared" ca="1" si="309"/>
        <v>8252.4647562560658</v>
      </c>
      <c r="K461" s="80">
        <f t="shared" ca="1" si="310"/>
        <v>-7.6868088631938267</v>
      </c>
      <c r="L461" s="80">
        <f t="shared" ca="1" si="311"/>
        <v>-379.54262397123392</v>
      </c>
      <c r="M461" s="80">
        <f t="shared" ca="1" si="312"/>
        <v>0</v>
      </c>
      <c r="N461" s="80">
        <f t="shared" ca="1" si="313"/>
        <v>0</v>
      </c>
      <c r="O461" s="81">
        <f t="shared" ca="1" si="300"/>
        <v>-694.90154038037747</v>
      </c>
      <c r="P461" s="79">
        <f t="shared" ca="1" si="301"/>
        <v>918072.63131400268</v>
      </c>
      <c r="Q461" s="35"/>
      <c r="R461">
        <f t="shared" ca="1" si="314"/>
        <v>458</v>
      </c>
      <c r="S461" s="78">
        <f t="shared" ca="1" si="324"/>
        <v>78.083333333333215</v>
      </c>
      <c r="T461" s="55">
        <f t="shared" ca="1" si="315"/>
        <v>7.236878175910233E-3</v>
      </c>
      <c r="U461" s="78">
        <f t="shared" ca="1" si="325"/>
        <v>0.38423953632481728</v>
      </c>
      <c r="V461" s="79">
        <f t="shared" ca="1" si="326"/>
        <v>910805.27917969052</v>
      </c>
      <c r="W461" s="79">
        <f t="shared" ca="1" si="302"/>
        <v>8251.5858030173458</v>
      </c>
      <c r="X461" s="80">
        <f t="shared" ca="1" si="303"/>
        <v>-7.6847907264963453</v>
      </c>
      <c r="Y461" s="80">
        <f t="shared" ca="1" si="316"/>
        <v>-379.5021996582044</v>
      </c>
      <c r="Z461" s="80">
        <f t="shared" ca="1" si="304"/>
        <v>0</v>
      </c>
      <c r="AA461" s="80">
        <f t="shared" ca="1" si="317"/>
        <v>0</v>
      </c>
      <c r="AB461" s="81">
        <f t="shared" ca="1" si="305"/>
        <v>-694.90154038037747</v>
      </c>
      <c r="AC461" s="79">
        <f t="shared" ca="1" si="306"/>
        <v>917974.77645194286</v>
      </c>
      <c r="AD461" s="35"/>
      <c r="AE461" s="55">
        <f t="shared" ca="1" si="327"/>
        <v>7.236878175910233E-3</v>
      </c>
      <c r="AF461" s="78">
        <f t="shared" ca="1" si="328"/>
        <v>0.38423953632481728</v>
      </c>
      <c r="AG461" s="35"/>
      <c r="AH461" s="35"/>
      <c r="AR461" s="69">
        <f t="shared" si="318"/>
        <v>39</v>
      </c>
      <c r="AS461" s="70">
        <f t="shared" si="329"/>
        <v>458</v>
      </c>
      <c r="AT461" s="71">
        <f t="shared" ca="1" si="330"/>
        <v>1.6602950206098258E-2</v>
      </c>
      <c r="AU461" s="72">
        <f t="shared" ca="1" si="319"/>
        <v>9.059659612918658E-3</v>
      </c>
      <c r="AV461" s="73">
        <f t="shared" ca="1" si="320"/>
        <v>1.0090596596129187</v>
      </c>
      <c r="AW461" s="74">
        <f ca="1">PRODUCT(AV$4:AV461)</f>
        <v>58.078010972406489</v>
      </c>
      <c r="BO461" s="70">
        <f t="shared" si="331"/>
        <v>458</v>
      </c>
      <c r="BP461" s="171">
        <f t="shared" ca="1" si="332"/>
        <v>0.1143</v>
      </c>
      <c r="BQ461" s="172">
        <f t="shared" ca="1" si="321"/>
        <v>9.059659612918658E-3</v>
      </c>
      <c r="BR461" s="172">
        <f t="shared" ca="1" si="334"/>
        <v>1.7218220515077806E-2</v>
      </c>
    </row>
    <row r="462" spans="5:70">
      <c r="E462">
        <f t="shared" si="322"/>
        <v>459</v>
      </c>
      <c r="F462" s="64">
        <f t="shared" si="323"/>
        <v>78.166666666666544</v>
      </c>
      <c r="G462" s="55">
        <f t="shared" si="307"/>
        <v>7.236878175910233E-3</v>
      </c>
      <c r="H462" s="78">
        <f t="shared" si="333"/>
        <v>0.3815590181944693</v>
      </c>
      <c r="I462" s="79">
        <f t="shared" ca="1" si="308"/>
        <v>911428.65152454586</v>
      </c>
      <c r="J462" s="79">
        <f t="shared" ca="1" si="309"/>
        <v>8257.2333442738418</v>
      </c>
      <c r="K462" s="80">
        <f t="shared" ca="1" si="310"/>
        <v>-7.6311803638893858</v>
      </c>
      <c r="L462" s="80">
        <f t="shared" ca="1" si="311"/>
        <v>-379.76193813522747</v>
      </c>
      <c r="M462" s="80">
        <f t="shared" ca="1" si="312"/>
        <v>0</v>
      </c>
      <c r="N462" s="80">
        <f t="shared" ca="1" si="313"/>
        <v>0</v>
      </c>
      <c r="O462" s="81">
        <f t="shared" ca="1" si="300"/>
        <v>-689.87262258839235</v>
      </c>
      <c r="P462" s="79">
        <f t="shared" ca="1" si="301"/>
        <v>918608.61912773212</v>
      </c>
      <c r="Q462" s="35"/>
      <c r="R462">
        <f t="shared" ca="1" si="314"/>
        <v>459</v>
      </c>
      <c r="S462" s="78">
        <f t="shared" ca="1" si="324"/>
        <v>78.166666666666544</v>
      </c>
      <c r="T462" s="55">
        <f t="shared" ca="1" si="315"/>
        <v>7.236878175910233E-3</v>
      </c>
      <c r="U462" s="78">
        <f t="shared" ca="1" si="325"/>
        <v>0.38145884161006632</v>
      </c>
      <c r="V462" s="79">
        <f t="shared" ca="1" si="326"/>
        <v>911331.50482620171</v>
      </c>
      <c r="W462" s="79">
        <f t="shared" ca="1" si="302"/>
        <v>8256.3532282543238</v>
      </c>
      <c r="X462" s="80">
        <f t="shared" ca="1" si="303"/>
        <v>-7.6291768322013267</v>
      </c>
      <c r="Y462" s="80">
        <f t="shared" ca="1" si="316"/>
        <v>-379.72146034425072</v>
      </c>
      <c r="Z462" s="80">
        <f t="shared" ca="1" si="304"/>
        <v>0</v>
      </c>
      <c r="AA462" s="80">
        <f t="shared" ca="1" si="317"/>
        <v>0</v>
      </c>
      <c r="AB462" s="81">
        <f t="shared" ca="1" si="305"/>
        <v>-689.87262258839235</v>
      </c>
      <c r="AC462" s="79">
        <f t="shared" ca="1" si="306"/>
        <v>918510.63479469123</v>
      </c>
      <c r="AD462" s="35"/>
      <c r="AE462" s="55">
        <f t="shared" ca="1" si="327"/>
        <v>7.236878175910233E-3</v>
      </c>
      <c r="AF462" s="78">
        <f t="shared" ca="1" si="328"/>
        <v>0.38145884161006632</v>
      </c>
      <c r="AG462" s="35"/>
      <c r="AH462" s="35"/>
      <c r="AR462" s="69">
        <f t="shared" si="318"/>
        <v>39</v>
      </c>
      <c r="AS462" s="70">
        <f t="shared" si="329"/>
        <v>459</v>
      </c>
      <c r="AT462" s="71">
        <f t="shared" ca="1" si="330"/>
        <v>1.6452533128660771E-2</v>
      </c>
      <c r="AU462" s="72">
        <f t="shared" ca="1" si="319"/>
        <v>9.059659612918658E-3</v>
      </c>
      <c r="AV462" s="73">
        <f t="shared" ca="1" si="320"/>
        <v>1.0090596596129187</v>
      </c>
      <c r="AW462" s="74">
        <f ca="1">PRODUCT(AV$4:AV462)</f>
        <v>58.604177982811848</v>
      </c>
      <c r="BO462" s="70">
        <f t="shared" si="331"/>
        <v>459</v>
      </c>
      <c r="BP462" s="171">
        <f t="shared" ca="1" si="332"/>
        <v>0.1143</v>
      </c>
      <c r="BQ462" s="172">
        <f t="shared" ca="1" si="321"/>
        <v>9.059659612918658E-3</v>
      </c>
      <c r="BR462" s="172">
        <f t="shared" ca="1" si="334"/>
        <v>1.7063629836993801E-2</v>
      </c>
    </row>
    <row r="463" spans="5:70">
      <c r="E463">
        <f t="shared" si="322"/>
        <v>460</v>
      </c>
      <c r="F463" s="64">
        <f t="shared" si="323"/>
        <v>78.249999999999872</v>
      </c>
      <c r="G463" s="55">
        <f t="shared" si="307"/>
        <v>7.236878175910233E-3</v>
      </c>
      <c r="H463" s="78">
        <f t="shared" si="333"/>
        <v>0.37879772206287599</v>
      </c>
      <c r="I463" s="79">
        <f t="shared" ca="1" si="308"/>
        <v>911960.76045976358</v>
      </c>
      <c r="J463" s="79">
        <f t="shared" ca="1" si="309"/>
        <v>8262.0540701039063</v>
      </c>
      <c r="K463" s="80">
        <f t="shared" ca="1" si="310"/>
        <v>-7.5759544412575197</v>
      </c>
      <c r="L463" s="80">
        <f t="shared" ca="1" si="311"/>
        <v>-379.98365019156819</v>
      </c>
      <c r="M463" s="80">
        <f t="shared" ca="1" si="312"/>
        <v>0</v>
      </c>
      <c r="N463" s="80">
        <f t="shared" ca="1" si="313"/>
        <v>0</v>
      </c>
      <c r="O463" s="81">
        <f t="shared" ca="1" si="300"/>
        <v>-684.88009846182433</v>
      </c>
      <c r="P463" s="79">
        <f t="shared" ca="1" si="301"/>
        <v>919150.37482677284</v>
      </c>
      <c r="Q463" s="35"/>
      <c r="R463">
        <f t="shared" ca="1" si="314"/>
        <v>460</v>
      </c>
      <c r="S463" s="78">
        <f t="shared" ca="1" si="324"/>
        <v>78.249999999999872</v>
      </c>
      <c r="T463" s="55">
        <f t="shared" ca="1" si="315"/>
        <v>7.236878175910233E-3</v>
      </c>
      <c r="U463" s="78">
        <f t="shared" ca="1" si="325"/>
        <v>0.37869827044421045</v>
      </c>
      <c r="V463" s="79">
        <f t="shared" ca="1" si="326"/>
        <v>911863.48522740405</v>
      </c>
      <c r="W463" s="79">
        <f t="shared" ca="1" si="302"/>
        <v>8261.1727896099619</v>
      </c>
      <c r="X463" s="80">
        <f t="shared" ca="1" si="303"/>
        <v>-7.5739654088842094</v>
      </c>
      <c r="Y463" s="80">
        <f t="shared" ca="1" si="316"/>
        <v>-379.94311884475172</v>
      </c>
      <c r="Z463" s="80">
        <f t="shared" ca="1" si="304"/>
        <v>0</v>
      </c>
      <c r="AA463" s="80">
        <f t="shared" ca="1" si="317"/>
        <v>0</v>
      </c>
      <c r="AB463" s="81">
        <f t="shared" ca="1" si="305"/>
        <v>-684.88009846182433</v>
      </c>
      <c r="AC463" s="79">
        <f t="shared" ca="1" si="306"/>
        <v>919052.26083429856</v>
      </c>
      <c r="AD463" s="35"/>
      <c r="AE463" s="55">
        <f t="shared" ca="1" si="327"/>
        <v>7.236878175910233E-3</v>
      </c>
      <c r="AF463" s="78">
        <f t="shared" ca="1" si="328"/>
        <v>0.37869827044421045</v>
      </c>
      <c r="AG463" s="35"/>
      <c r="AH463" s="35"/>
      <c r="AR463" s="69">
        <f t="shared" si="318"/>
        <v>39</v>
      </c>
      <c r="AS463" s="70">
        <f t="shared" si="329"/>
        <v>460</v>
      </c>
      <c r="AT463" s="71">
        <f t="shared" ca="1" si="330"/>
        <v>1.6303478778744836E-2</v>
      </c>
      <c r="AU463" s="72">
        <f t="shared" ca="1" si="319"/>
        <v>9.059659612918658E-3</v>
      </c>
      <c r="AV463" s="73">
        <f t="shared" ca="1" si="320"/>
        <v>1.0090596596129187</v>
      </c>
      <c r="AW463" s="74">
        <f ca="1">PRODUCT(AV$4:AV463)</f>
        <v>59.135111887231027</v>
      </c>
      <c r="BO463" s="70">
        <f t="shared" si="331"/>
        <v>460</v>
      </c>
      <c r="BP463" s="171">
        <f t="shared" ca="1" si="332"/>
        <v>0.1143</v>
      </c>
      <c r="BQ463" s="172">
        <f t="shared" ca="1" si="321"/>
        <v>9.059659612918658E-3</v>
      </c>
      <c r="BR463" s="172">
        <f t="shared" ca="1" si="334"/>
        <v>1.691042712334721E-2</v>
      </c>
    </row>
    <row r="464" spans="5:70">
      <c r="E464">
        <f t="shared" si="322"/>
        <v>461</v>
      </c>
      <c r="F464" s="64">
        <f t="shared" si="323"/>
        <v>78.333333333333201</v>
      </c>
      <c r="G464" s="55">
        <f t="shared" si="307"/>
        <v>7.236878175910233E-3</v>
      </c>
      <c r="H464" s="78">
        <f t="shared" si="333"/>
        <v>0.37605640909499466</v>
      </c>
      <c r="I464" s="79">
        <f t="shared" ca="1" si="308"/>
        <v>912498.5955388092</v>
      </c>
      <c r="J464" s="79">
        <f t="shared" ca="1" si="309"/>
        <v>8266.926672847947</v>
      </c>
      <c r="K464" s="80">
        <f t="shared" ca="1" si="310"/>
        <v>-7.5211281818998934</v>
      </c>
      <c r="L464" s="80">
        <f t="shared" ca="1" si="311"/>
        <v>-380.2077481411705</v>
      </c>
      <c r="M464" s="80">
        <f t="shared" ca="1" si="312"/>
        <v>0</v>
      </c>
      <c r="N464" s="80">
        <f t="shared" ca="1" si="313"/>
        <v>0</v>
      </c>
      <c r="O464" s="81">
        <f t="shared" ca="1" si="300"/>
        <v>-679.92370462415067</v>
      </c>
      <c r="P464" s="79">
        <f t="shared" ca="1" si="301"/>
        <v>919697.86963070987</v>
      </c>
      <c r="Q464" s="35"/>
      <c r="R464">
        <f t="shared" ca="1" si="314"/>
        <v>461</v>
      </c>
      <c r="S464" s="78">
        <f t="shared" ca="1" si="324"/>
        <v>78.333333333333201</v>
      </c>
      <c r="T464" s="55">
        <f t="shared" ca="1" si="315"/>
        <v>7.236878175910233E-3</v>
      </c>
      <c r="U464" s="78">
        <f t="shared" ca="1" si="325"/>
        <v>0.37595767719557777</v>
      </c>
      <c r="V464" s="79">
        <f t="shared" ca="1" si="326"/>
        <v>912401.19158534589</v>
      </c>
      <c r="W464" s="79">
        <f t="shared" ca="1" si="302"/>
        <v>8266.0442261846165</v>
      </c>
      <c r="X464" s="80">
        <f t="shared" ca="1" si="303"/>
        <v>-7.5191535439115551</v>
      </c>
      <c r="Y464" s="80">
        <f t="shared" ca="1" si="316"/>
        <v>-380.16716316056079</v>
      </c>
      <c r="Z464" s="80">
        <f t="shared" ca="1" si="304"/>
        <v>0</v>
      </c>
      <c r="AA464" s="80">
        <f t="shared" ca="1" si="317"/>
        <v>0</v>
      </c>
      <c r="AB464" s="81">
        <f t="shared" ca="1" si="305"/>
        <v>-679.92370462415067</v>
      </c>
      <c r="AC464" s="79">
        <f t="shared" ca="1" si="306"/>
        <v>919599.62579020194</v>
      </c>
      <c r="AD464" s="35"/>
      <c r="AE464" s="55">
        <f t="shared" ca="1" si="327"/>
        <v>7.236878175910233E-3</v>
      </c>
      <c r="AF464" s="78">
        <f t="shared" ca="1" si="328"/>
        <v>0.37595767719557777</v>
      </c>
      <c r="AG464" s="35"/>
      <c r="AH464" s="35"/>
      <c r="AR464" s="69">
        <f t="shared" si="318"/>
        <v>39</v>
      </c>
      <c r="AS464" s="70">
        <f t="shared" si="329"/>
        <v>461</v>
      </c>
      <c r="AT464" s="71">
        <f t="shared" ca="1" si="330"/>
        <v>1.6155774810502965E-2</v>
      </c>
      <c r="AU464" s="72">
        <f t="shared" ca="1" si="319"/>
        <v>9.059659612918658E-3</v>
      </c>
      <c r="AV464" s="73">
        <f t="shared" ca="1" si="320"/>
        <v>1.0090596596129187</v>
      </c>
      <c r="AW464" s="74">
        <f ca="1">PRODUCT(AV$4:AV464)</f>
        <v>59.6708558721012</v>
      </c>
      <c r="BO464" s="70">
        <f t="shared" si="331"/>
        <v>461</v>
      </c>
      <c r="BP464" s="171">
        <f t="shared" ca="1" si="332"/>
        <v>0.1143</v>
      </c>
      <c r="BQ464" s="172">
        <f t="shared" ca="1" si="321"/>
        <v>9.059659612918658E-3</v>
      </c>
      <c r="BR464" s="172">
        <f t="shared" ca="1" si="334"/>
        <v>1.6758599912550416E-2</v>
      </c>
    </row>
    <row r="465" spans="5:70">
      <c r="E465">
        <f t="shared" si="322"/>
        <v>462</v>
      </c>
      <c r="F465" s="64">
        <f t="shared" si="323"/>
        <v>78.416666666666529</v>
      </c>
      <c r="G465" s="55">
        <f t="shared" si="307"/>
        <v>7.236878175910233E-3</v>
      </c>
      <c r="H465" s="78">
        <f t="shared" si="333"/>
        <v>0.37333493467510392</v>
      </c>
      <c r="I465" s="79">
        <f t="shared" ca="1" si="308"/>
        <v>913042.12818954827</v>
      </c>
      <c r="J465" s="79">
        <f t="shared" ca="1" si="309"/>
        <v>8271.8508936521503</v>
      </c>
      <c r="K465" s="80">
        <f t="shared" ca="1" si="310"/>
        <v>-7.466698693502078</v>
      </c>
      <c r="L465" s="80">
        <f t="shared" ca="1" si="311"/>
        <v>-380.43422007897846</v>
      </c>
      <c r="M465" s="80">
        <f t="shared" ca="1" si="312"/>
        <v>0</v>
      </c>
      <c r="N465" s="80">
        <f t="shared" ca="1" si="313"/>
        <v>0</v>
      </c>
      <c r="O465" s="81">
        <f t="shared" ca="1" si="300"/>
        <v>-675.00317960487212</v>
      </c>
      <c r="P465" s="79">
        <f t="shared" ca="1" si="301"/>
        <v>920251.07498482312</v>
      </c>
      <c r="Q465" s="35"/>
      <c r="R465">
        <f t="shared" ca="1" si="314"/>
        <v>462</v>
      </c>
      <c r="S465" s="78">
        <f t="shared" ca="1" si="324"/>
        <v>78.416666666666529</v>
      </c>
      <c r="T465" s="55">
        <f t="shared" ca="1" si="315"/>
        <v>7.236878175910233E-3</v>
      </c>
      <c r="U465" s="78">
        <f t="shared" ca="1" si="325"/>
        <v>0.37323691728641517</v>
      </c>
      <c r="V465" s="79">
        <f t="shared" ca="1" si="326"/>
        <v>912944.59532774566</v>
      </c>
      <c r="W465" s="79">
        <f t="shared" ca="1" si="302"/>
        <v>8270.9672791231442</v>
      </c>
      <c r="X465" s="80">
        <f t="shared" ca="1" si="303"/>
        <v>-7.4647383457283034</v>
      </c>
      <c r="Y465" s="80">
        <f t="shared" ca="1" si="316"/>
        <v>-380.3935813865607</v>
      </c>
      <c r="Z465" s="80">
        <f t="shared" ca="1" si="304"/>
        <v>0</v>
      </c>
      <c r="AA465" s="80">
        <f t="shared" ca="1" si="317"/>
        <v>0</v>
      </c>
      <c r="AB465" s="81">
        <f t="shared" ca="1" si="305"/>
        <v>-675.00317960487212</v>
      </c>
      <c r="AC465" s="79">
        <f t="shared" ca="1" si="306"/>
        <v>920152.70110753167</v>
      </c>
      <c r="AD465" s="35"/>
      <c r="AE465" s="55">
        <f t="shared" ca="1" si="327"/>
        <v>7.236878175910233E-3</v>
      </c>
      <c r="AF465" s="78">
        <f t="shared" ca="1" si="328"/>
        <v>0.37323691728641517</v>
      </c>
      <c r="AG465" s="35"/>
      <c r="AH465" s="35"/>
      <c r="AR465" s="69">
        <f t="shared" si="318"/>
        <v>39</v>
      </c>
      <c r="AS465" s="70">
        <f t="shared" si="329"/>
        <v>462</v>
      </c>
      <c r="AT465" s="71">
        <f t="shared" ca="1" si="330"/>
        <v>1.6009408989936844E-2</v>
      </c>
      <c r="AU465" s="72">
        <f t="shared" ca="1" si="319"/>
        <v>9.059659612918658E-3</v>
      </c>
      <c r="AV465" s="73">
        <f t="shared" ca="1" si="320"/>
        <v>1.0090596596129187</v>
      </c>
      <c r="AW465" s="74">
        <f ca="1">PRODUCT(AV$4:AV465)</f>
        <v>60.211453515113966</v>
      </c>
      <c r="BO465" s="70">
        <f t="shared" si="331"/>
        <v>462</v>
      </c>
      <c r="BP465" s="171">
        <f t="shared" ca="1" si="332"/>
        <v>0.1143</v>
      </c>
      <c r="BQ465" s="172">
        <f t="shared" ca="1" si="321"/>
        <v>9.059659612918658E-3</v>
      </c>
      <c r="BR465" s="172">
        <f t="shared" ca="1" si="334"/>
        <v>1.6608135854899914E-2</v>
      </c>
    </row>
    <row r="466" spans="5:70">
      <c r="E466">
        <f t="shared" si="322"/>
        <v>463</v>
      </c>
      <c r="F466" s="64">
        <f t="shared" si="323"/>
        <v>78.499999999999858</v>
      </c>
      <c r="G466" s="55">
        <f t="shared" si="307"/>
        <v>7.236878175910233E-3</v>
      </c>
      <c r="H466" s="78">
        <f t="shared" si="333"/>
        <v>0.37063315523404877</v>
      </c>
      <c r="I466" s="79">
        <f t="shared" ca="1" si="308"/>
        <v>913591.33006390755</v>
      </c>
      <c r="J466" s="79">
        <f t="shared" ca="1" si="309"/>
        <v>8276.8264756926219</v>
      </c>
      <c r="K466" s="80">
        <f t="shared" ca="1" si="310"/>
        <v>-7.4126631046809752</v>
      </c>
      <c r="L466" s="80">
        <f t="shared" ca="1" si="311"/>
        <v>-380.66305419329484</v>
      </c>
      <c r="M466" s="80">
        <f t="shared" ca="1" si="312"/>
        <v>0</v>
      </c>
      <c r="N466" s="80">
        <f t="shared" ca="1" si="313"/>
        <v>0</v>
      </c>
      <c r="O466" s="81">
        <f t="shared" ca="1" si="300"/>
        <v>-670.11826382571974</v>
      </c>
      <c r="P466" s="79">
        <f t="shared" ca="1" si="301"/>
        <v>920809.96255847637</v>
      </c>
      <c r="Q466" s="35"/>
      <c r="R466">
        <f t="shared" ca="1" si="314"/>
        <v>463</v>
      </c>
      <c r="S466" s="78">
        <f t="shared" ca="1" si="324"/>
        <v>78.499999999999858</v>
      </c>
      <c r="T466" s="55">
        <f t="shared" ca="1" si="315"/>
        <v>7.236878175910233E-3</v>
      </c>
      <c r="U466" s="78">
        <f t="shared" ca="1" si="325"/>
        <v>0.37053584718526111</v>
      </c>
      <c r="V466" s="79">
        <f t="shared" ca="1" si="326"/>
        <v>913493.66810638166</v>
      </c>
      <c r="W466" s="79">
        <f t="shared" ca="1" si="302"/>
        <v>8275.9416916003065</v>
      </c>
      <c r="X466" s="80">
        <f t="shared" ca="1" si="303"/>
        <v>-7.4107169437052223</v>
      </c>
      <c r="Y466" s="80">
        <f t="shared" ca="1" si="316"/>
        <v>-380.62236171099238</v>
      </c>
      <c r="Z466" s="80">
        <f t="shared" ca="1" si="304"/>
        <v>0</v>
      </c>
      <c r="AA466" s="80">
        <f t="shared" ca="1" si="317"/>
        <v>0</v>
      </c>
      <c r="AB466" s="81">
        <f t="shared" ca="1" si="305"/>
        <v>-670.11826382571974</v>
      </c>
      <c r="AC466" s="79">
        <f t="shared" ca="1" si="306"/>
        <v>920711.45845550147</v>
      </c>
      <c r="AD466" s="35"/>
      <c r="AE466" s="55">
        <f t="shared" ca="1" si="327"/>
        <v>7.236878175910233E-3</v>
      </c>
      <c r="AF466" s="78">
        <f t="shared" ca="1" si="328"/>
        <v>0.37053584718526111</v>
      </c>
      <c r="AG466" s="35"/>
      <c r="AH466" s="35"/>
      <c r="AR466" s="69">
        <f t="shared" si="318"/>
        <v>39</v>
      </c>
      <c r="AS466" s="70">
        <f t="shared" si="329"/>
        <v>463</v>
      </c>
      <c r="AT466" s="71">
        <f t="shared" ca="1" si="330"/>
        <v>1.5864369193884016E-2</v>
      </c>
      <c r="AU466" s="72">
        <f t="shared" ca="1" si="319"/>
        <v>9.059659612918658E-3</v>
      </c>
      <c r="AV466" s="73">
        <f t="shared" ca="1" si="320"/>
        <v>1.0090596596129187</v>
      </c>
      <c r="AW466" s="74">
        <f ca="1">PRODUCT(AV$4:AV466)</f>
        <v>60.756948788759971</v>
      </c>
      <c r="BO466" s="70">
        <f t="shared" si="331"/>
        <v>463</v>
      </c>
      <c r="BP466" s="171">
        <f t="shared" ca="1" si="332"/>
        <v>0.1143</v>
      </c>
      <c r="BQ466" s="172">
        <f t="shared" ca="1" si="321"/>
        <v>9.059659612918658E-3</v>
      </c>
      <c r="BR466" s="172">
        <f t="shared" ca="1" si="334"/>
        <v>1.6459022711571777E-2</v>
      </c>
    </row>
    <row r="467" spans="5:70">
      <c r="E467">
        <f t="shared" si="322"/>
        <v>464</v>
      </c>
      <c r="F467" s="64">
        <f t="shared" si="323"/>
        <v>78.583333333333186</v>
      </c>
      <c r="G467" s="55">
        <f t="shared" si="307"/>
        <v>7.9055919619646087E-3</v>
      </c>
      <c r="H467" s="78">
        <f t="shared" si="333"/>
        <v>0.3677030807411929</v>
      </c>
      <c r="I467" s="79">
        <f t="shared" ca="1" si="308"/>
        <v>913530.41471997718</v>
      </c>
      <c r="J467" s="79">
        <f t="shared" ca="1" si="309"/>
        <v>8276.2746034114098</v>
      </c>
      <c r="K467" s="80">
        <f t="shared" ca="1" si="310"/>
        <v>-7.3540616148238582</v>
      </c>
      <c r="L467" s="80">
        <f t="shared" ca="1" si="311"/>
        <v>-380.63767279999053</v>
      </c>
      <c r="M467" s="80">
        <f t="shared" ca="1" si="312"/>
        <v>0</v>
      </c>
      <c r="N467" s="80">
        <f t="shared" ca="1" si="313"/>
        <v>0</v>
      </c>
      <c r="O467" s="81">
        <f t="shared" ca="1" si="300"/>
        <v>-664.82058226565346</v>
      </c>
      <c r="P467" s="79">
        <f t="shared" ca="1" si="301"/>
        <v>920753.87700670818</v>
      </c>
      <c r="Q467" s="35"/>
      <c r="R467">
        <f t="shared" ca="1" si="314"/>
        <v>464</v>
      </c>
      <c r="S467" s="78">
        <f t="shared" ca="1" si="324"/>
        <v>78.583333333333186</v>
      </c>
      <c r="T467" s="55">
        <f t="shared" ca="1" si="315"/>
        <v>7.9055919619646087E-3</v>
      </c>
      <c r="U467" s="78">
        <f t="shared" ca="1" si="325"/>
        <v>0.36760654197013359</v>
      </c>
      <c r="V467" s="79">
        <f t="shared" ca="1" si="326"/>
        <v>913432.68935024692</v>
      </c>
      <c r="W467" s="79">
        <f t="shared" ca="1" si="302"/>
        <v>8275.3892448261067</v>
      </c>
      <c r="X467" s="80">
        <f t="shared" ca="1" si="303"/>
        <v>-7.3521308394026716</v>
      </c>
      <c r="Y467" s="80">
        <f t="shared" ca="1" si="316"/>
        <v>-380.59695389593622</v>
      </c>
      <c r="Z467" s="80">
        <f t="shared" ca="1" si="304"/>
        <v>0</v>
      </c>
      <c r="AA467" s="80">
        <f t="shared" ca="1" si="317"/>
        <v>0</v>
      </c>
      <c r="AB467" s="81">
        <f t="shared" ca="1" si="305"/>
        <v>-664.82058226565346</v>
      </c>
      <c r="AC467" s="79">
        <f t="shared" ca="1" si="306"/>
        <v>920655.3089280721</v>
      </c>
      <c r="AD467" s="35"/>
      <c r="AE467" s="55">
        <f t="shared" ca="1" si="327"/>
        <v>7.9055919619646087E-3</v>
      </c>
      <c r="AF467" s="78">
        <f t="shared" ca="1" si="328"/>
        <v>0.36760654197013359</v>
      </c>
      <c r="AG467" s="35"/>
      <c r="AH467" s="35"/>
      <c r="AR467" s="69">
        <f t="shared" si="318"/>
        <v>39</v>
      </c>
      <c r="AS467" s="70">
        <f t="shared" si="329"/>
        <v>464</v>
      </c>
      <c r="AT467" s="71">
        <f t="shared" ca="1" si="330"/>
        <v>1.5720643409013753E-2</v>
      </c>
      <c r="AU467" s="72">
        <f t="shared" ca="1" si="319"/>
        <v>9.059659612918658E-3</v>
      </c>
      <c r="AV467" s="73">
        <f t="shared" ca="1" si="320"/>
        <v>1.0090596596129187</v>
      </c>
      <c r="AW467" s="74">
        <f ca="1">PRODUCT(AV$4:AV467)</f>
        <v>61.307386063905668</v>
      </c>
      <c r="BO467" s="70">
        <f t="shared" si="331"/>
        <v>464</v>
      </c>
      <c r="BP467" s="171">
        <f t="shared" ca="1" si="332"/>
        <v>0.1143</v>
      </c>
      <c r="BQ467" s="172">
        <f t="shared" ca="1" si="321"/>
        <v>9.059659612918658E-3</v>
      </c>
      <c r="BR467" s="172">
        <f t="shared" ca="1" si="334"/>
        <v>1.6311248353626146E-2</v>
      </c>
    </row>
    <row r="468" spans="5:70">
      <c r="E468">
        <f t="shared" si="322"/>
        <v>465</v>
      </c>
      <c r="F468" s="64">
        <f t="shared" si="323"/>
        <v>78.666666666666515</v>
      </c>
      <c r="G468" s="55">
        <f t="shared" si="307"/>
        <v>7.9055919619646087E-3</v>
      </c>
      <c r="H468" s="78">
        <f t="shared" si="333"/>
        <v>0.36479617022169569</v>
      </c>
      <c r="I468" s="79">
        <f t="shared" ca="1" si="308"/>
        <v>913474.77255769621</v>
      </c>
      <c r="J468" s="79">
        <f t="shared" ca="1" si="309"/>
        <v>8275.7705043610167</v>
      </c>
      <c r="K468" s="80">
        <f t="shared" ca="1" si="310"/>
        <v>-7.2959234044339141</v>
      </c>
      <c r="L468" s="80">
        <f t="shared" ca="1" si="311"/>
        <v>-380.61448856570678</v>
      </c>
      <c r="M468" s="80">
        <f t="shared" ca="1" si="312"/>
        <v>0</v>
      </c>
      <c r="N468" s="80">
        <f t="shared" ca="1" si="313"/>
        <v>0</v>
      </c>
      <c r="O468" s="81">
        <f t="shared" ca="1" si="300"/>
        <v>-659.5647820143455</v>
      </c>
      <c r="P468" s="79">
        <f t="shared" ca="1" si="301"/>
        <v>920703.06786807277</v>
      </c>
      <c r="Q468" s="35"/>
      <c r="R468">
        <f t="shared" ca="1" si="314"/>
        <v>465</v>
      </c>
      <c r="S468" s="78">
        <f t="shared" ca="1" si="324"/>
        <v>78.666666666666515</v>
      </c>
      <c r="T468" s="55">
        <f t="shared" ca="1" si="315"/>
        <v>7.9055919619646087E-3</v>
      </c>
      <c r="U468" s="78">
        <f t="shared" ca="1" si="325"/>
        <v>0.3647003946467689</v>
      </c>
      <c r="V468" s="79">
        <f t="shared" ca="1" si="326"/>
        <v>913376.98371807032</v>
      </c>
      <c r="W468" s="79">
        <f t="shared" ca="1" si="302"/>
        <v>8274.8845707600649</v>
      </c>
      <c r="X468" s="80">
        <f t="shared" ca="1" si="303"/>
        <v>-7.2940078929353778</v>
      </c>
      <c r="Y468" s="80">
        <f t="shared" ca="1" si="316"/>
        <v>-380.57374321586263</v>
      </c>
      <c r="Z468" s="80">
        <f t="shared" ca="1" si="304"/>
        <v>0</v>
      </c>
      <c r="AA468" s="80">
        <f t="shared" ca="1" si="317"/>
        <v>0</v>
      </c>
      <c r="AB468" s="81">
        <f t="shared" ca="1" si="305"/>
        <v>-659.5647820143455</v>
      </c>
      <c r="AC468" s="79">
        <f t="shared" ca="1" si="306"/>
        <v>920604.43575570721</v>
      </c>
      <c r="AD468" s="35"/>
      <c r="AE468" s="55">
        <f t="shared" ca="1" si="327"/>
        <v>7.9055919619646087E-3</v>
      </c>
      <c r="AF468" s="78">
        <f t="shared" ca="1" si="328"/>
        <v>0.3647003946467689</v>
      </c>
      <c r="AG468" s="35"/>
      <c r="AH468" s="35"/>
      <c r="AR468" s="69">
        <f t="shared" si="318"/>
        <v>39</v>
      </c>
      <c r="AS468" s="70">
        <f t="shared" si="329"/>
        <v>465</v>
      </c>
      <c r="AT468" s="71">
        <f t="shared" ca="1" si="330"/>
        <v>1.5578219730832015E-2</v>
      </c>
      <c r="AU468" s="72">
        <f t="shared" ca="1" si="319"/>
        <v>9.059659612918658E-3</v>
      </c>
      <c r="AV468" s="73">
        <f t="shared" ca="1" si="320"/>
        <v>1.0090596596129187</v>
      </c>
      <c r="AW468" s="74">
        <f ca="1">PRODUCT(AV$4:AV468)</f>
        <v>61.862810113402446</v>
      </c>
      <c r="BO468" s="70">
        <f t="shared" si="331"/>
        <v>465</v>
      </c>
      <c r="BP468" s="171">
        <f t="shared" ca="1" si="332"/>
        <v>0.1143</v>
      </c>
      <c r="BQ468" s="172">
        <f t="shared" ca="1" si="321"/>
        <v>9.059659612918658E-3</v>
      </c>
      <c r="BR468" s="172">
        <f t="shared" ca="1" si="334"/>
        <v>1.6164800761020649E-2</v>
      </c>
    </row>
    <row r="469" spans="5:70">
      <c r="E469">
        <f t="shared" si="322"/>
        <v>466</v>
      </c>
      <c r="F469" s="64">
        <f t="shared" si="323"/>
        <v>78.749999999999844</v>
      </c>
      <c r="G469" s="55">
        <f t="shared" si="307"/>
        <v>7.9055919619646087E-3</v>
      </c>
      <c r="H469" s="78">
        <f t="shared" si="333"/>
        <v>0.36191224055063559</v>
      </c>
      <c r="I469" s="79">
        <f t="shared" ca="1" si="308"/>
        <v>913424.36509537883</v>
      </c>
      <c r="J469" s="79">
        <f t="shared" ca="1" si="309"/>
        <v>8275.3138299104703</v>
      </c>
      <c r="K469" s="80">
        <f t="shared" ca="1" si="310"/>
        <v>-7.238244811012712</v>
      </c>
      <c r="L469" s="80">
        <f t="shared" ca="1" si="311"/>
        <v>-380.59348545640785</v>
      </c>
      <c r="M469" s="80">
        <f t="shared" ca="1" si="312"/>
        <v>0</v>
      </c>
      <c r="N469" s="80">
        <f t="shared" ca="1" si="313"/>
        <v>0</v>
      </c>
      <c r="O469" s="81">
        <f t="shared" ca="1" si="300"/>
        <v>-654.35053197525792</v>
      </c>
      <c r="P469" s="79">
        <f t="shared" ca="1" si="301"/>
        <v>920657.49666304665</v>
      </c>
      <c r="Q469" s="35"/>
      <c r="R469">
        <f t="shared" ca="1" si="314"/>
        <v>466</v>
      </c>
      <c r="S469" s="78">
        <f t="shared" ca="1" si="324"/>
        <v>78.749999999999844</v>
      </c>
      <c r="T469" s="55">
        <f t="shared" ca="1" si="315"/>
        <v>7.9055919619646087E-3</v>
      </c>
      <c r="U469" s="78">
        <f t="shared" ca="1" si="325"/>
        <v>0.36181722213832407</v>
      </c>
      <c r="V469" s="79">
        <f t="shared" ca="1" si="326"/>
        <v>913326.51272824791</v>
      </c>
      <c r="W469" s="79">
        <f t="shared" ca="1" si="302"/>
        <v>8274.4273207719471</v>
      </c>
      <c r="X469" s="80">
        <f t="shared" ca="1" si="303"/>
        <v>-7.2363444427664811</v>
      </c>
      <c r="Y469" s="80">
        <f t="shared" ca="1" si="316"/>
        <v>-380.55271363676997</v>
      </c>
      <c r="Z469" s="80">
        <f t="shared" ca="1" si="304"/>
        <v>0</v>
      </c>
      <c r="AA469" s="80">
        <f t="shared" ca="1" si="317"/>
        <v>0</v>
      </c>
      <c r="AB469" s="81">
        <f t="shared" ca="1" si="305"/>
        <v>-654.35053197525792</v>
      </c>
      <c r="AC469" s="79">
        <f t="shared" ca="1" si="306"/>
        <v>920558.80045896501</v>
      </c>
      <c r="AD469" s="35"/>
      <c r="AE469" s="55">
        <f t="shared" ca="1" si="327"/>
        <v>7.9055919619646087E-3</v>
      </c>
      <c r="AF469" s="78">
        <f t="shared" ca="1" si="328"/>
        <v>0.36181722213832407</v>
      </c>
      <c r="AG469" s="35"/>
      <c r="AH469" s="35"/>
      <c r="AR469" s="69">
        <f t="shared" si="318"/>
        <v>39</v>
      </c>
      <c r="AS469" s="70">
        <f t="shared" si="329"/>
        <v>466</v>
      </c>
      <c r="AT469" s="71">
        <f t="shared" ca="1" si="330"/>
        <v>1.5437086362695425E-2</v>
      </c>
      <c r="AU469" s="72">
        <f t="shared" ca="1" si="319"/>
        <v>9.059659612918658E-3</v>
      </c>
      <c r="AV469" s="73">
        <f t="shared" ca="1" si="320"/>
        <v>1.0090596596129187</v>
      </c>
      <c r="AW469" s="74">
        <f ca="1">PRODUCT(AV$4:AV469)</f>
        <v>62.423266115728495</v>
      </c>
      <c r="BO469" s="70">
        <f t="shared" si="331"/>
        <v>466</v>
      </c>
      <c r="BP469" s="171">
        <f t="shared" ca="1" si="332"/>
        <v>0.1143</v>
      </c>
      <c r="BQ469" s="172">
        <f t="shared" ca="1" si="321"/>
        <v>9.059659612918658E-3</v>
      </c>
      <c r="BR469" s="172">
        <f t="shared" ca="1" si="334"/>
        <v>1.60196680216327E-2</v>
      </c>
    </row>
    <row r="470" spans="5:70">
      <c r="E470">
        <f t="shared" si="322"/>
        <v>467</v>
      </c>
      <c r="F470" s="64">
        <f t="shared" si="323"/>
        <v>78.833333333333172</v>
      </c>
      <c r="G470" s="55">
        <f t="shared" si="307"/>
        <v>7.9055919619646087E-3</v>
      </c>
      <c r="H470" s="78">
        <f t="shared" si="333"/>
        <v>0.35905111005080187</v>
      </c>
      <c r="I470" s="79">
        <f t="shared" ca="1" si="308"/>
        <v>913379.15415770479</v>
      </c>
      <c r="J470" s="79">
        <f t="shared" ca="1" si="309"/>
        <v>8274.9042342043631</v>
      </c>
      <c r="K470" s="80">
        <f t="shared" ca="1" si="310"/>
        <v>-7.1810222010160372</v>
      </c>
      <c r="L470" s="80">
        <f t="shared" ca="1" si="311"/>
        <v>-380.57464756571034</v>
      </c>
      <c r="M470" s="80">
        <f t="shared" ca="1" si="312"/>
        <v>0</v>
      </c>
      <c r="N470" s="80">
        <f t="shared" ca="1" si="313"/>
        <v>0</v>
      </c>
      <c r="O470" s="81">
        <f t="shared" ca="1" si="300"/>
        <v>-649.17750366936696</v>
      </c>
      <c r="P470" s="79">
        <f t="shared" ca="1" si="301"/>
        <v>920617.12521847303</v>
      </c>
      <c r="Q470" s="35"/>
      <c r="R470">
        <f t="shared" ca="1" si="314"/>
        <v>467</v>
      </c>
      <c r="S470" s="78">
        <f t="shared" ca="1" si="324"/>
        <v>78.833333333333172</v>
      </c>
      <c r="T470" s="55">
        <f t="shared" ca="1" si="315"/>
        <v>7.9055919619646087E-3</v>
      </c>
      <c r="U470" s="78">
        <f t="shared" ca="1" si="325"/>
        <v>0.35895684281528695</v>
      </c>
      <c r="V470" s="79">
        <f t="shared" ca="1" si="326"/>
        <v>913281.23820554081</v>
      </c>
      <c r="W470" s="79">
        <f t="shared" ca="1" si="302"/>
        <v>8274.0171490070825</v>
      </c>
      <c r="X470" s="80">
        <f t="shared" ca="1" si="303"/>
        <v>-7.1791368563057389</v>
      </c>
      <c r="Y470" s="80">
        <f t="shared" ca="1" si="316"/>
        <v>-380.5338492523087</v>
      </c>
      <c r="Z470" s="80">
        <f t="shared" ca="1" si="304"/>
        <v>0</v>
      </c>
      <c r="AA470" s="80">
        <f t="shared" ca="1" si="317"/>
        <v>0</v>
      </c>
      <c r="AB470" s="81">
        <f t="shared" ca="1" si="305"/>
        <v>-649.17750366936696</v>
      </c>
      <c r="AC470" s="79">
        <f t="shared" ca="1" si="306"/>
        <v>920518.36486476986</v>
      </c>
      <c r="AD470" s="35"/>
      <c r="AE470" s="55">
        <f t="shared" ca="1" si="327"/>
        <v>7.9055919619646087E-3</v>
      </c>
      <c r="AF470" s="78">
        <f t="shared" ca="1" si="328"/>
        <v>0.35895684281528695</v>
      </c>
      <c r="AG470" s="35"/>
      <c r="AH470" s="35"/>
      <c r="AR470" s="69">
        <f t="shared" si="318"/>
        <v>39</v>
      </c>
      <c r="AS470" s="70">
        <f t="shared" si="329"/>
        <v>467</v>
      </c>
      <c r="AT470" s="71">
        <f t="shared" ca="1" si="330"/>
        <v>1.5297231614834176E-2</v>
      </c>
      <c r="AU470" s="72">
        <f t="shared" ca="1" si="319"/>
        <v>9.059659612918658E-3</v>
      </c>
      <c r="AV470" s="73">
        <f t="shared" ca="1" si="320"/>
        <v>1.0090596596129187</v>
      </c>
      <c r="AW470" s="74">
        <f ca="1">PRODUCT(AV$4:AV470)</f>
        <v>62.988799658663638</v>
      </c>
      <c r="BO470" s="70">
        <f t="shared" si="331"/>
        <v>467</v>
      </c>
      <c r="BP470" s="171">
        <f t="shared" ca="1" si="332"/>
        <v>0.1143</v>
      </c>
      <c r="BQ470" s="172">
        <f t="shared" ca="1" si="321"/>
        <v>9.059659612918658E-3</v>
      </c>
      <c r="BR470" s="172">
        <f t="shared" ca="1" si="334"/>
        <v>1.5875838330290541E-2</v>
      </c>
    </row>
    <row r="471" spans="5:70">
      <c r="E471">
        <f t="shared" si="322"/>
        <v>468</v>
      </c>
      <c r="F471" s="64">
        <f t="shared" si="323"/>
        <v>78.916666666666501</v>
      </c>
      <c r="G471" s="55">
        <f t="shared" si="307"/>
        <v>7.9055919619646087E-3</v>
      </c>
      <c r="H471" s="78">
        <f t="shared" si="333"/>
        <v>0.35621259848124975</v>
      </c>
      <c r="I471" s="79">
        <f t="shared" ca="1" si="308"/>
        <v>913339.10187329887</v>
      </c>
      <c r="J471" s="79">
        <f t="shared" ca="1" si="309"/>
        <v>8274.5413741409247</v>
      </c>
      <c r="K471" s="80">
        <f t="shared" ca="1" si="310"/>
        <v>-7.1242519696249946</v>
      </c>
      <c r="L471" s="80">
        <f t="shared" ca="1" si="311"/>
        <v>-380.55795911387457</v>
      </c>
      <c r="M471" s="80">
        <f t="shared" ca="1" si="312"/>
        <v>0</v>
      </c>
      <c r="N471" s="80">
        <f t="shared" ca="1" si="313"/>
        <v>0</v>
      </c>
      <c r="O471" s="81">
        <f t="shared" ca="1" si="300"/>
        <v>-644.04537121447026</v>
      </c>
      <c r="P471" s="79">
        <f t="shared" ca="1" si="301"/>
        <v>920581.91566514177</v>
      </c>
      <c r="Q471" s="35"/>
      <c r="R471">
        <f t="shared" ca="1" si="314"/>
        <v>468</v>
      </c>
      <c r="S471" s="78">
        <f t="shared" ca="1" si="324"/>
        <v>78.916666666666501</v>
      </c>
      <c r="T471" s="55">
        <f t="shared" ca="1" si="315"/>
        <v>7.9055919619646087E-3</v>
      </c>
      <c r="U471" s="78">
        <f t="shared" ca="1" si="325"/>
        <v>0.35611907648403424</v>
      </c>
      <c r="V471" s="79">
        <f t="shared" ca="1" si="326"/>
        <v>913241.12227865413</v>
      </c>
      <c r="W471" s="79">
        <f t="shared" ca="1" si="302"/>
        <v>8273.6537123644321</v>
      </c>
      <c r="X471" s="80">
        <f t="shared" ca="1" si="303"/>
        <v>-7.1223815296806849</v>
      </c>
      <c r="Y471" s="80">
        <f t="shared" ca="1" si="316"/>
        <v>-380.51713428277259</v>
      </c>
      <c r="Z471" s="80">
        <f t="shared" ca="1" si="304"/>
        <v>0</v>
      </c>
      <c r="AA471" s="80">
        <f t="shared" ca="1" si="317"/>
        <v>0</v>
      </c>
      <c r="AB471" s="81">
        <f t="shared" ca="1" si="305"/>
        <v>-644.04537121447026</v>
      </c>
      <c r="AC471" s="79">
        <f t="shared" ca="1" si="306"/>
        <v>920483.09110399161</v>
      </c>
      <c r="AD471" s="35"/>
      <c r="AE471" s="55">
        <f t="shared" ca="1" si="327"/>
        <v>7.9055919619646087E-3</v>
      </c>
      <c r="AF471" s="78">
        <f t="shared" ca="1" si="328"/>
        <v>0.35611907648403424</v>
      </c>
      <c r="AG471" s="35"/>
      <c r="AH471" s="35"/>
      <c r="AR471" s="69">
        <f t="shared" si="318"/>
        <v>39</v>
      </c>
      <c r="AS471" s="70">
        <f t="shared" si="329"/>
        <v>468</v>
      </c>
      <c r="AT471" s="71">
        <f t="shared" ca="1" si="330"/>
        <v>1.5158643903383801E-2</v>
      </c>
      <c r="AU471" s="72">
        <f t="shared" ca="1" si="319"/>
        <v>9.059659612918658E-3</v>
      </c>
      <c r="AV471" s="73">
        <f t="shared" ca="1" si="320"/>
        <v>1.0090596596129187</v>
      </c>
      <c r="AW471" s="74">
        <f ca="1">PRODUCT(AV$4:AV471)</f>
        <v>63.559456742997455</v>
      </c>
      <c r="BO471" s="70">
        <f t="shared" si="331"/>
        <v>468</v>
      </c>
      <c r="BP471" s="171">
        <f t="shared" ca="1" si="332"/>
        <v>0.1143</v>
      </c>
      <c r="BQ471" s="172">
        <f t="shared" ca="1" si="321"/>
        <v>9.059659612918658E-3</v>
      </c>
      <c r="BR471" s="172">
        <f t="shared" ca="1" si="334"/>
        <v>1.5733299987813018E-2</v>
      </c>
    </row>
    <row r="472" spans="5:70">
      <c r="E472">
        <f t="shared" si="322"/>
        <v>469</v>
      </c>
      <c r="F472" s="64">
        <f t="shared" si="323"/>
        <v>78.999999999999829</v>
      </c>
      <c r="G472" s="55">
        <f t="shared" si="307"/>
        <v>7.9055919619646087E-3</v>
      </c>
      <c r="H472" s="78">
        <f t="shared" si="333"/>
        <v>0.35339652702594587</v>
      </c>
      <c r="I472" s="79">
        <f t="shared" ca="1" si="308"/>
        <v>913304.17067232949</v>
      </c>
      <c r="J472" s="79">
        <f t="shared" ca="1" si="309"/>
        <v>8274.2249093502724</v>
      </c>
      <c r="K472" s="80">
        <f t="shared" ca="1" si="310"/>
        <v>-7.0679305405189172</v>
      </c>
      <c r="L472" s="80">
        <f t="shared" ca="1" si="311"/>
        <v>-380.543404446804</v>
      </c>
      <c r="M472" s="80">
        <f t="shared" ca="1" si="312"/>
        <v>-6849.7812800424708</v>
      </c>
      <c r="N472" s="80">
        <f t="shared" ca="1" si="313"/>
        <v>0</v>
      </c>
      <c r="O472" s="81">
        <f t="shared" ca="1" si="300"/>
        <v>-638.9538113046566</v>
      </c>
      <c r="P472" s="79">
        <f t="shared" ca="1" si="301"/>
        <v>913702.0491553453</v>
      </c>
      <c r="Q472" s="35"/>
      <c r="R472">
        <f t="shared" ca="1" si="314"/>
        <v>469</v>
      </c>
      <c r="S472" s="78">
        <f t="shared" ca="1" si="324"/>
        <v>78.999999999999829</v>
      </c>
      <c r="T472" s="55">
        <f t="shared" ca="1" si="315"/>
        <v>7.9055919619646087E-3</v>
      </c>
      <c r="U472" s="78">
        <f t="shared" ca="1" si="325"/>
        <v>0.35330374437547979</v>
      </c>
      <c r="V472" s="79">
        <f t="shared" ca="1" si="326"/>
        <v>913206.12737783557</v>
      </c>
      <c r="W472" s="79">
        <f t="shared" ca="1" si="302"/>
        <v>8273.3366704748278</v>
      </c>
      <c r="X472" s="80">
        <f t="shared" ca="1" si="303"/>
        <v>-7.066074887509596</v>
      </c>
      <c r="Y472" s="80">
        <f t="shared" ca="1" si="316"/>
        <v>-380.50255307409816</v>
      </c>
      <c r="Z472" s="80">
        <f t="shared" ca="1" si="304"/>
        <v>-6849.0459553337669</v>
      </c>
      <c r="AA472" s="80">
        <f t="shared" ca="1" si="317"/>
        <v>0</v>
      </c>
      <c r="AB472" s="81">
        <f t="shared" ca="1" si="305"/>
        <v>-638.9538113046566</v>
      </c>
      <c r="AC472" s="79">
        <f t="shared" ca="1" si="306"/>
        <v>913603.89565371035</v>
      </c>
      <c r="AD472" s="35"/>
      <c r="AE472" s="55">
        <f t="shared" ca="1" si="327"/>
        <v>7.9055919619646087E-3</v>
      </c>
      <c r="AF472" s="78">
        <f t="shared" ca="1" si="328"/>
        <v>0.35330374437547979</v>
      </c>
      <c r="AG472" s="35"/>
      <c r="AH472" s="35"/>
      <c r="AR472" s="69">
        <f t="shared" si="318"/>
        <v>40</v>
      </c>
      <c r="AS472" s="70">
        <f t="shared" si="329"/>
        <v>469</v>
      </c>
      <c r="AT472" s="71">
        <f t="shared" ca="1" si="330"/>
        <v>1.5021311749425699E-2</v>
      </c>
      <c r="AU472" s="72">
        <f t="shared" ca="1" si="319"/>
        <v>9.059659612918658E-3</v>
      </c>
      <c r="AV472" s="73">
        <f t="shared" ca="1" si="320"/>
        <v>1.0090596596129187</v>
      </c>
      <c r="AW472" s="74">
        <f ca="1">PRODUCT(AV$4:AV472)</f>
        <v>64.135283786271046</v>
      </c>
      <c r="BO472" s="70">
        <f t="shared" si="331"/>
        <v>469</v>
      </c>
      <c r="BP472" s="171">
        <f t="shared" ca="1" si="332"/>
        <v>0.1143</v>
      </c>
      <c r="BQ472" s="172">
        <f t="shared" ca="1" si="321"/>
        <v>9.059659612918658E-3</v>
      </c>
      <c r="BR472" s="172">
        <f t="shared" ca="1" si="334"/>
        <v>1.5592041400057958E-2</v>
      </c>
    </row>
    <row r="473" spans="5:70">
      <c r="E473">
        <f t="shared" si="322"/>
        <v>470</v>
      </c>
      <c r="F473" s="64">
        <f t="shared" si="323"/>
        <v>79.083333333333158</v>
      </c>
      <c r="G473" s="55">
        <f t="shared" si="307"/>
        <v>7.9055919619646087E-3</v>
      </c>
      <c r="H473" s="78">
        <f t="shared" si="333"/>
        <v>0.35060271828250333</v>
      </c>
      <c r="I473" s="79">
        <f t="shared" ca="1" si="308"/>
        <v>906478.69357991219</v>
      </c>
      <c r="J473" s="79">
        <f t="shared" ca="1" si="309"/>
        <v>8212.388410197198</v>
      </c>
      <c r="K473" s="80">
        <f t="shared" ca="1" si="310"/>
        <v>-7.0120543656500667</v>
      </c>
      <c r="L473" s="80">
        <f t="shared" ca="1" si="311"/>
        <v>-377.69945565829676</v>
      </c>
      <c r="M473" s="80">
        <f t="shared" ca="1" si="312"/>
        <v>0</v>
      </c>
      <c r="N473" s="80">
        <f t="shared" ca="1" si="313"/>
        <v>0</v>
      </c>
      <c r="O473" s="81">
        <f t="shared" ca="1" si="300"/>
        <v>-633.90250318993992</v>
      </c>
      <c r="P473" s="79">
        <f t="shared" ca="1" si="301"/>
        <v>913672.46797689551</v>
      </c>
      <c r="Q473" s="35"/>
      <c r="R473">
        <f t="shared" ca="1" si="314"/>
        <v>470</v>
      </c>
      <c r="S473" s="78">
        <f t="shared" ca="1" si="324"/>
        <v>79.083333333333158</v>
      </c>
      <c r="T473" s="55">
        <f t="shared" ca="1" si="315"/>
        <v>7.9055919619646087E-3</v>
      </c>
      <c r="U473" s="78">
        <f t="shared" ca="1" si="325"/>
        <v>0.35051066913381301</v>
      </c>
      <c r="V473" s="79">
        <f t="shared" ca="1" si="326"/>
        <v>906381.31603981077</v>
      </c>
      <c r="W473" s="79">
        <f t="shared" ca="1" si="302"/>
        <v>8211.5062028299362</v>
      </c>
      <c r="X473" s="80">
        <f t="shared" ca="1" si="303"/>
        <v>-7.0102133826762607</v>
      </c>
      <c r="Y473" s="80">
        <f t="shared" ca="1" si="316"/>
        <v>-377.65888168325449</v>
      </c>
      <c r="Z473" s="80">
        <f t="shared" ca="1" si="304"/>
        <v>0</v>
      </c>
      <c r="AA473" s="80">
        <f t="shared" ca="1" si="317"/>
        <v>0</v>
      </c>
      <c r="AB473" s="81">
        <f t="shared" ca="1" si="305"/>
        <v>-633.90250318993992</v>
      </c>
      <c r="AC473" s="79">
        <f t="shared" ca="1" si="306"/>
        <v>913574.25064438477</v>
      </c>
      <c r="AD473" s="35"/>
      <c r="AE473" s="55">
        <f t="shared" ca="1" si="327"/>
        <v>7.9055919619646087E-3</v>
      </c>
      <c r="AF473" s="78">
        <f t="shared" ca="1" si="328"/>
        <v>0.35051066913381301</v>
      </c>
      <c r="AG473" s="35"/>
      <c r="AH473" s="35"/>
      <c r="AR473" s="69">
        <f t="shared" si="318"/>
        <v>40</v>
      </c>
      <c r="AS473" s="70">
        <f t="shared" si="329"/>
        <v>470</v>
      </c>
      <c r="AT473" s="71">
        <f t="shared" ca="1" si="330"/>
        <v>1.4885223778036367E-2</v>
      </c>
      <c r="AU473" s="72">
        <f t="shared" ca="1" si="319"/>
        <v>9.059659612918658E-3</v>
      </c>
      <c r="AV473" s="73">
        <f t="shared" ca="1" si="320"/>
        <v>1.0090596596129187</v>
      </c>
      <c r="AW473" s="74">
        <f ca="1">PRODUCT(AV$4:AV473)</f>
        <v>64.716327626552598</v>
      </c>
      <c r="BO473" s="70">
        <f t="shared" si="331"/>
        <v>470</v>
      </c>
      <c r="BP473" s="171">
        <f t="shared" ca="1" si="332"/>
        <v>0.1143</v>
      </c>
      <c r="BQ473" s="172">
        <f t="shared" ca="1" si="321"/>
        <v>9.059659612918658E-3</v>
      </c>
      <c r="BR473" s="172">
        <f t="shared" ca="1" si="334"/>
        <v>1.5452051076979095E-2</v>
      </c>
    </row>
    <row r="474" spans="5:70">
      <c r="E474">
        <f t="shared" si="322"/>
        <v>471</v>
      </c>
      <c r="F474" s="64">
        <f t="shared" si="323"/>
        <v>79.166666666666487</v>
      </c>
      <c r="G474" s="55">
        <f t="shared" si="307"/>
        <v>7.9055919619646087E-3</v>
      </c>
      <c r="H474" s="78">
        <f t="shared" si="333"/>
        <v>0.34783099625100622</v>
      </c>
      <c r="I474" s="79">
        <f t="shared" ca="1" si="308"/>
        <v>906449.34625818895</v>
      </c>
      <c r="J474" s="79">
        <f t="shared" ca="1" si="309"/>
        <v>8212.1225334518349</v>
      </c>
      <c r="K474" s="80">
        <f t="shared" ca="1" si="310"/>
        <v>-6.9566199250201244</v>
      </c>
      <c r="L474" s="80">
        <f t="shared" ca="1" si="311"/>
        <v>-377.68722760757873</v>
      </c>
      <c r="M474" s="80">
        <f t="shared" ca="1" si="312"/>
        <v>0</v>
      </c>
      <c r="N474" s="80">
        <f t="shared" ca="1" si="313"/>
        <v>0</v>
      </c>
      <c r="O474" s="81">
        <f t="shared" ca="1" si="300"/>
        <v>-628.89112865605227</v>
      </c>
      <c r="P474" s="79">
        <f t="shared" ca="1" si="301"/>
        <v>913647.93381545215</v>
      </c>
      <c r="Q474" s="35"/>
      <c r="R474">
        <f t="shared" ca="1" si="314"/>
        <v>471</v>
      </c>
      <c r="S474" s="78">
        <f t="shared" ca="1" si="324"/>
        <v>79.166666666666487</v>
      </c>
      <c r="T474" s="55">
        <f t="shared" ca="1" si="315"/>
        <v>7.9055919619646087E-3</v>
      </c>
      <c r="U474" s="78">
        <f t="shared" ca="1" si="325"/>
        <v>0.34773967480532592</v>
      </c>
      <c r="V474" s="79">
        <f t="shared" ca="1" si="326"/>
        <v>906351.9053918327</v>
      </c>
      <c r="W474" s="79">
        <f t="shared" ca="1" si="302"/>
        <v>8211.2397523702584</v>
      </c>
      <c r="X474" s="80">
        <f t="shared" ca="1" si="303"/>
        <v>-6.9547934961065181</v>
      </c>
      <c r="Y474" s="80">
        <f t="shared" ca="1" si="316"/>
        <v>-377.64662724659701</v>
      </c>
      <c r="Z474" s="80">
        <f t="shared" ca="1" si="304"/>
        <v>0</v>
      </c>
      <c r="AA474" s="80">
        <f t="shared" ca="1" si="317"/>
        <v>0</v>
      </c>
      <c r="AB474" s="81">
        <f t="shared" ca="1" si="305"/>
        <v>-628.89112865605227</v>
      </c>
      <c r="AC474" s="79">
        <f t="shared" ca="1" si="306"/>
        <v>913549.65259480418</v>
      </c>
      <c r="AD474" s="35"/>
      <c r="AE474" s="55">
        <f t="shared" ca="1" si="327"/>
        <v>7.9055919619646087E-3</v>
      </c>
      <c r="AF474" s="78">
        <f t="shared" ca="1" si="328"/>
        <v>0.34773967480532592</v>
      </c>
      <c r="AG474" s="35"/>
      <c r="AH474" s="35"/>
      <c r="AR474" s="69">
        <f t="shared" si="318"/>
        <v>40</v>
      </c>
      <c r="AS474" s="70">
        <f t="shared" si="329"/>
        <v>471</v>
      </c>
      <c r="AT474" s="71">
        <f t="shared" ca="1" si="330"/>
        <v>1.4750368717345235E-2</v>
      </c>
      <c r="AU474" s="72">
        <f t="shared" ca="1" si="319"/>
        <v>9.059659612918658E-3</v>
      </c>
      <c r="AV474" s="73">
        <f t="shared" ca="1" si="320"/>
        <v>1.0090596596129187</v>
      </c>
      <c r="AW474" s="74">
        <f ca="1">PRODUCT(AV$4:AV474)</f>
        <v>65.302635526247286</v>
      </c>
      <c r="BO474" s="70">
        <f t="shared" si="331"/>
        <v>471</v>
      </c>
      <c r="BP474" s="171">
        <f t="shared" ca="1" si="332"/>
        <v>0.1143</v>
      </c>
      <c r="BQ474" s="172">
        <f t="shared" ca="1" si="321"/>
        <v>9.059659612918658E-3</v>
      </c>
      <c r="BR474" s="172">
        <f t="shared" ca="1" si="334"/>
        <v>1.5313317631691465E-2</v>
      </c>
    </row>
    <row r="475" spans="5:70">
      <c r="E475">
        <f t="shared" si="322"/>
        <v>472</v>
      </c>
      <c r="F475" s="64">
        <f t="shared" si="323"/>
        <v>79.249999999999815</v>
      </c>
      <c r="G475" s="55">
        <f t="shared" si="307"/>
        <v>7.9055919619646087E-3</v>
      </c>
      <c r="H475" s="78">
        <f t="shared" si="333"/>
        <v>0.34508118632292212</v>
      </c>
      <c r="I475" s="79">
        <f t="shared" ca="1" si="308"/>
        <v>906425.00605381513</v>
      </c>
      <c r="J475" s="79">
        <f t="shared" ca="1" si="309"/>
        <v>8211.9020194852983</v>
      </c>
      <c r="K475" s="80">
        <f t="shared" ca="1" si="310"/>
        <v>-6.9016237264584426</v>
      </c>
      <c r="L475" s="80">
        <f t="shared" ca="1" si="311"/>
        <v>-377.67708585575633</v>
      </c>
      <c r="M475" s="80">
        <f t="shared" ca="1" si="312"/>
        <v>0</v>
      </c>
      <c r="N475" s="80">
        <f t="shared" ca="1" si="313"/>
        <v>0</v>
      </c>
      <c r="O475" s="81">
        <f t="shared" ca="1" si="300"/>
        <v>-623.91937200439804</v>
      </c>
      <c r="P475" s="79">
        <f t="shared" ca="1" si="301"/>
        <v>913628.40999171382</v>
      </c>
      <c r="Q475" s="35"/>
      <c r="R475">
        <f t="shared" ca="1" si="314"/>
        <v>472</v>
      </c>
      <c r="S475" s="78">
        <f t="shared" ca="1" si="324"/>
        <v>79.249999999999815</v>
      </c>
      <c r="T475" s="55">
        <f t="shared" ca="1" si="315"/>
        <v>7.9055919619646087E-3</v>
      </c>
      <c r="U475" s="78">
        <f t="shared" ca="1" si="325"/>
        <v>0.34499058682732875</v>
      </c>
      <c r="V475" s="79">
        <f t="shared" ca="1" si="326"/>
        <v>906327.50180439511</v>
      </c>
      <c r="W475" s="79">
        <f t="shared" ca="1" si="302"/>
        <v>8211.0186641747405</v>
      </c>
      <c r="X475" s="80">
        <f t="shared" ca="1" si="303"/>
        <v>-6.8998117365465745</v>
      </c>
      <c r="Y475" s="80">
        <f t="shared" ca="1" si="316"/>
        <v>-377.63645908516463</v>
      </c>
      <c r="Z475" s="80">
        <f t="shared" ca="1" si="304"/>
        <v>0</v>
      </c>
      <c r="AA475" s="80">
        <f t="shared" ca="1" si="317"/>
        <v>0</v>
      </c>
      <c r="AB475" s="81">
        <f t="shared" ca="1" si="305"/>
        <v>-623.91937200439804</v>
      </c>
      <c r="AC475" s="79">
        <f t="shared" ca="1" si="306"/>
        <v>913530.06482574379</v>
      </c>
      <c r="AD475" s="35"/>
      <c r="AE475" s="55">
        <f t="shared" ca="1" si="327"/>
        <v>7.9055919619646087E-3</v>
      </c>
      <c r="AF475" s="78">
        <f t="shared" ca="1" si="328"/>
        <v>0.34499058682732875</v>
      </c>
      <c r="AG475" s="35"/>
      <c r="AH475" s="35"/>
      <c r="AR475" s="69">
        <f t="shared" si="318"/>
        <v>40</v>
      </c>
      <c r="AS475" s="70">
        <f t="shared" si="329"/>
        <v>472</v>
      </c>
      <c r="AT475" s="71">
        <f t="shared" ca="1" si="330"/>
        <v>1.4616735397601043E-2</v>
      </c>
      <c r="AU475" s="72">
        <f t="shared" ca="1" si="319"/>
        <v>9.059659612918658E-3</v>
      </c>
      <c r="AV475" s="73">
        <f t="shared" ca="1" si="320"/>
        <v>1.0090596596129187</v>
      </c>
      <c r="AW475" s="74">
        <f ca="1">PRODUCT(AV$4:AV475)</f>
        <v>65.894255175941581</v>
      </c>
      <c r="BO475" s="70">
        <f t="shared" si="331"/>
        <v>472</v>
      </c>
      <c r="BP475" s="171">
        <f t="shared" ca="1" si="332"/>
        <v>0.1143</v>
      </c>
      <c r="BQ475" s="172">
        <f t="shared" ca="1" si="321"/>
        <v>9.059659612918658E-3</v>
      </c>
      <c r="BR475" s="172">
        <f t="shared" ca="1" si="334"/>
        <v>1.5175829779545191E-2</v>
      </c>
    </row>
    <row r="476" spans="5:70">
      <c r="E476">
        <f t="shared" si="322"/>
        <v>473</v>
      </c>
      <c r="F476" s="64">
        <f t="shared" si="323"/>
        <v>79.333333333333144</v>
      </c>
      <c r="G476" s="55">
        <f t="shared" si="307"/>
        <v>7.9055919619646087E-3</v>
      </c>
      <c r="H476" s="78">
        <f t="shared" si="333"/>
        <v>0.34235311527010243</v>
      </c>
      <c r="I476" s="79">
        <f t="shared" ca="1" si="308"/>
        <v>906405.6365774608</v>
      </c>
      <c r="J476" s="79">
        <f t="shared" ca="1" si="309"/>
        <v>8211.7265386226481</v>
      </c>
      <c r="K476" s="80">
        <f t="shared" ca="1" si="310"/>
        <v>-6.8470623054020487</v>
      </c>
      <c r="L476" s="80">
        <f t="shared" ca="1" si="311"/>
        <v>-377.6690152406087</v>
      </c>
      <c r="M476" s="80">
        <f t="shared" ca="1" si="312"/>
        <v>0</v>
      </c>
      <c r="N476" s="80">
        <f t="shared" ca="1" si="313"/>
        <v>0</v>
      </c>
      <c r="O476" s="81">
        <f t="shared" ca="1" si="300"/>
        <v>-618.98692003216604</v>
      </c>
      <c r="P476" s="79">
        <f t="shared" ca="1" si="301"/>
        <v>913613.8601185052</v>
      </c>
      <c r="Q476" s="35"/>
      <c r="R476">
        <f t="shared" ca="1" si="314"/>
        <v>473</v>
      </c>
      <c r="S476" s="78">
        <f t="shared" ca="1" si="324"/>
        <v>79.333333333333144</v>
      </c>
      <c r="T476" s="55">
        <f t="shared" ca="1" si="315"/>
        <v>7.9055919619646087E-3</v>
      </c>
      <c r="U476" s="78">
        <f t="shared" ca="1" si="325"/>
        <v>0.34226323201715314</v>
      </c>
      <c r="V476" s="79">
        <f t="shared" ca="1" si="326"/>
        <v>906308.06888824434</v>
      </c>
      <c r="W476" s="79">
        <f t="shared" ca="1" si="302"/>
        <v>8210.8426085691281</v>
      </c>
      <c r="X476" s="80">
        <f t="shared" ca="1" si="303"/>
        <v>-6.8452646403430624</v>
      </c>
      <c r="Y476" s="80">
        <f t="shared" ca="1" si="316"/>
        <v>-377.62836203676852</v>
      </c>
      <c r="Z476" s="80">
        <f t="shared" ca="1" si="304"/>
        <v>0</v>
      </c>
      <c r="AA476" s="80">
        <f t="shared" ca="1" si="317"/>
        <v>0</v>
      </c>
      <c r="AB476" s="81">
        <f t="shared" ca="1" si="305"/>
        <v>-618.98692003216604</v>
      </c>
      <c r="AC476" s="79">
        <f t="shared" ca="1" si="306"/>
        <v>913515.45095010416</v>
      </c>
      <c r="AD476" s="35"/>
      <c r="AE476" s="55">
        <f t="shared" ca="1" si="327"/>
        <v>7.9055919619646087E-3</v>
      </c>
      <c r="AF476" s="78">
        <f t="shared" ca="1" si="328"/>
        <v>0.34226323201715314</v>
      </c>
      <c r="AG476" s="35"/>
      <c r="AH476" s="35"/>
      <c r="AR476" s="69">
        <f t="shared" si="318"/>
        <v>40</v>
      </c>
      <c r="AS476" s="70">
        <f t="shared" si="329"/>
        <v>473</v>
      </c>
      <c r="AT476" s="71">
        <f t="shared" ca="1" si="330"/>
        <v>1.4484312750246678E-2</v>
      </c>
      <c r="AU476" s="72">
        <f t="shared" ca="1" si="319"/>
        <v>9.059659612918658E-3</v>
      </c>
      <c r="AV476" s="73">
        <f t="shared" ca="1" si="320"/>
        <v>1.0090596596129187</v>
      </c>
      <c r="AW476" s="74">
        <f ca="1">PRODUCT(AV$4:AV476)</f>
        <v>66.491234698282412</v>
      </c>
      <c r="BO476" s="70">
        <f t="shared" si="331"/>
        <v>473</v>
      </c>
      <c r="BP476" s="171">
        <f t="shared" ca="1" si="332"/>
        <v>0.1143</v>
      </c>
      <c r="BQ476" s="172">
        <f t="shared" ca="1" si="321"/>
        <v>9.059659612918658E-3</v>
      </c>
      <c r="BR476" s="172">
        <f t="shared" ca="1" si="334"/>
        <v>1.5039576337207584E-2</v>
      </c>
    </row>
    <row r="477" spans="5:70">
      <c r="E477">
        <f t="shared" si="322"/>
        <v>474</v>
      </c>
      <c r="F477" s="64">
        <f t="shared" si="323"/>
        <v>79.416666666666472</v>
      </c>
      <c r="G477" s="55">
        <f t="shared" si="307"/>
        <v>7.9055919619646087E-3</v>
      </c>
      <c r="H477" s="78">
        <f t="shared" si="333"/>
        <v>0.33964661123386958</v>
      </c>
      <c r="I477" s="79">
        <f t="shared" ca="1" si="308"/>
        <v>906391.20172961289</v>
      </c>
      <c r="J477" s="79">
        <f t="shared" ca="1" si="309"/>
        <v>8211.5957638145828</v>
      </c>
      <c r="K477" s="80">
        <f t="shared" ca="1" si="310"/>
        <v>-6.7929322246773918</v>
      </c>
      <c r="L477" s="80">
        <f t="shared" ca="1" si="311"/>
        <v>-377.66300072067207</v>
      </c>
      <c r="M477" s="80">
        <f t="shared" ca="1" si="312"/>
        <v>0</v>
      </c>
      <c r="N477" s="80">
        <f t="shared" ca="1" si="313"/>
        <v>0</v>
      </c>
      <c r="O477" s="81">
        <f t="shared" ca="1" si="300"/>
        <v>-614.09346201259859</v>
      </c>
      <c r="P477" s="79">
        <f t="shared" ca="1" si="301"/>
        <v>913604.24809846957</v>
      </c>
      <c r="Q477" s="35"/>
      <c r="R477">
        <f t="shared" ca="1" si="314"/>
        <v>474</v>
      </c>
      <c r="S477" s="78">
        <f t="shared" ca="1" si="324"/>
        <v>79.416666666666472</v>
      </c>
      <c r="T477" s="55">
        <f t="shared" ca="1" si="315"/>
        <v>7.9055919619646087E-3</v>
      </c>
      <c r="U477" s="78">
        <f t="shared" ca="1" si="325"/>
        <v>0.33955743856124232</v>
      </c>
      <c r="V477" s="79">
        <f t="shared" ca="1" si="326"/>
        <v>906293.57054394251</v>
      </c>
      <c r="W477" s="79">
        <f t="shared" ca="1" si="302"/>
        <v>8210.7112585048035</v>
      </c>
      <c r="X477" s="80">
        <f t="shared" ca="1" si="303"/>
        <v>-6.7911487712248464</v>
      </c>
      <c r="Y477" s="80">
        <f t="shared" ca="1" si="316"/>
        <v>-377.62232105997606</v>
      </c>
      <c r="Z477" s="80">
        <f t="shared" ca="1" si="304"/>
        <v>0</v>
      </c>
      <c r="AA477" s="80">
        <f t="shared" ca="1" si="317"/>
        <v>0</v>
      </c>
      <c r="AB477" s="81">
        <f t="shared" ca="1" si="305"/>
        <v>-614.09346201259859</v>
      </c>
      <c r="AC477" s="79">
        <f t="shared" ca="1" si="306"/>
        <v>913505.77487060358</v>
      </c>
      <c r="AD477" s="35"/>
      <c r="AE477" s="55">
        <f t="shared" ca="1" si="327"/>
        <v>7.9055919619646087E-3</v>
      </c>
      <c r="AF477" s="78">
        <f t="shared" ca="1" si="328"/>
        <v>0.33955743856124232</v>
      </c>
      <c r="AG477" s="35"/>
      <c r="AH477" s="35"/>
      <c r="AR477" s="69">
        <f t="shared" si="318"/>
        <v>40</v>
      </c>
      <c r="AS477" s="70">
        <f t="shared" si="329"/>
        <v>474</v>
      </c>
      <c r="AT477" s="71">
        <f t="shared" ca="1" si="330"/>
        <v>1.4353089807002386E-2</v>
      </c>
      <c r="AU477" s="72">
        <f t="shared" ca="1" si="319"/>
        <v>9.059659612918658E-3</v>
      </c>
      <c r="AV477" s="73">
        <f t="shared" ca="1" si="320"/>
        <v>1.0090596596129187</v>
      </c>
      <c r="AW477" s="74">
        <f ca="1">PRODUCT(AV$4:AV477)</f>
        <v>67.093622651891536</v>
      </c>
      <c r="BO477" s="70">
        <f t="shared" si="331"/>
        <v>474</v>
      </c>
      <c r="BP477" s="171">
        <f t="shared" ca="1" si="332"/>
        <v>0.1143</v>
      </c>
      <c r="BQ477" s="172">
        <f t="shared" ca="1" si="321"/>
        <v>9.059659612918658E-3</v>
      </c>
      <c r="BR477" s="172">
        <f t="shared" ca="1" si="334"/>
        <v>1.4904546221753485E-2</v>
      </c>
    </row>
    <row r="478" spans="5:70">
      <c r="E478">
        <f t="shared" si="322"/>
        <v>475</v>
      </c>
      <c r="F478" s="64">
        <f t="shared" si="323"/>
        <v>79.499999999999801</v>
      </c>
      <c r="G478" s="55">
        <f t="shared" si="307"/>
        <v>7.9055919619646087E-3</v>
      </c>
      <c r="H478" s="78">
        <f t="shared" si="333"/>
        <v>0.33696150371419059</v>
      </c>
      <c r="I478" s="79">
        <f t="shared" ca="1" si="308"/>
        <v>906381.66569828556</v>
      </c>
      <c r="J478" s="79">
        <f t="shared" ca="1" si="309"/>
        <v>8211.509370616699</v>
      </c>
      <c r="K478" s="80">
        <f t="shared" ca="1" si="310"/>
        <v>-6.739230074283812</v>
      </c>
      <c r="L478" s="80">
        <f t="shared" ca="1" si="311"/>
        <v>-377.6590273742857</v>
      </c>
      <c r="M478" s="80">
        <f t="shared" ca="1" si="312"/>
        <v>0</v>
      </c>
      <c r="N478" s="80">
        <f t="shared" ca="1" si="313"/>
        <v>0</v>
      </c>
      <c r="O478" s="81">
        <f t="shared" ca="1" si="300"/>
        <v>-609.23868967541682</v>
      </c>
      <c r="P478" s="79">
        <f t="shared" ca="1" si="301"/>
        <v>913599.53812177829</v>
      </c>
      <c r="Q478" s="35"/>
      <c r="R478">
        <f t="shared" ca="1" si="314"/>
        <v>475</v>
      </c>
      <c r="S478" s="78">
        <f t="shared" ca="1" si="324"/>
        <v>79.499999999999801</v>
      </c>
      <c r="T478" s="55">
        <f t="shared" ca="1" si="315"/>
        <v>7.9055919619646087E-3</v>
      </c>
      <c r="U478" s="78">
        <f t="shared" ca="1" si="325"/>
        <v>0.33687303600432728</v>
      </c>
      <c r="V478" s="79">
        <f t="shared" ca="1" si="326"/>
        <v>906283.97095957829</v>
      </c>
      <c r="W478" s="79">
        <f t="shared" ca="1" si="302"/>
        <v>8210.6242895380365</v>
      </c>
      <c r="X478" s="80">
        <f t="shared" ca="1" si="303"/>
        <v>-6.7374607200865455</v>
      </c>
      <c r="Y478" s="80">
        <f t="shared" ca="1" si="316"/>
        <v>-377.61832123315764</v>
      </c>
      <c r="Z478" s="80">
        <f t="shared" ca="1" si="304"/>
        <v>0</v>
      </c>
      <c r="AA478" s="80">
        <f t="shared" ca="1" si="317"/>
        <v>0</v>
      </c>
      <c r="AB478" s="81">
        <f t="shared" ca="1" si="305"/>
        <v>-609.23868967541682</v>
      </c>
      <c r="AC478" s="79">
        <f t="shared" ca="1" si="306"/>
        <v>913501.00077748753</v>
      </c>
      <c r="AD478" s="35"/>
      <c r="AE478" s="55">
        <f t="shared" ca="1" si="327"/>
        <v>7.9055919619646087E-3</v>
      </c>
      <c r="AF478" s="78">
        <f t="shared" ca="1" si="328"/>
        <v>0.33687303600432728</v>
      </c>
      <c r="AG478" s="35"/>
      <c r="AH478" s="35"/>
      <c r="AR478" s="69">
        <f t="shared" si="318"/>
        <v>40</v>
      </c>
      <c r="AS478" s="70">
        <f t="shared" si="329"/>
        <v>475</v>
      </c>
      <c r="AT478" s="71">
        <f t="shared" ca="1" si="330"/>
        <v>1.4223055698957291E-2</v>
      </c>
      <c r="AU478" s="72">
        <f t="shared" ca="1" si="319"/>
        <v>9.059659612918658E-3</v>
      </c>
      <c r="AV478" s="73">
        <f t="shared" ca="1" si="320"/>
        <v>1.0090596596129187</v>
      </c>
      <c r="AW478" s="74">
        <f ca="1">PRODUCT(AV$4:AV478)</f>
        <v>67.701468035315287</v>
      </c>
      <c r="BO478" s="70">
        <f t="shared" si="331"/>
        <v>475</v>
      </c>
      <c r="BP478" s="171">
        <f t="shared" ca="1" si="332"/>
        <v>0.1143</v>
      </c>
      <c r="BQ478" s="172">
        <f t="shared" ca="1" si="321"/>
        <v>9.059659612918658E-3</v>
      </c>
      <c r="BR478" s="172">
        <f t="shared" ca="1" si="334"/>
        <v>1.4770728449763772E-2</v>
      </c>
    </row>
    <row r="479" spans="5:70">
      <c r="E479">
        <f t="shared" si="322"/>
        <v>476</v>
      </c>
      <c r="F479" s="64">
        <f t="shared" si="323"/>
        <v>79.58333333333313</v>
      </c>
      <c r="G479" s="55">
        <f t="shared" si="307"/>
        <v>8.641806137517527E-3</v>
      </c>
      <c r="H479" s="78">
        <f t="shared" si="333"/>
        <v>0.33404954772328616</v>
      </c>
      <c r="I479" s="79">
        <f t="shared" ca="1" si="308"/>
        <v>905704.38802600431</v>
      </c>
      <c r="J479" s="79">
        <f t="shared" ca="1" si="309"/>
        <v>8205.3734654424006</v>
      </c>
      <c r="K479" s="80">
        <f t="shared" ca="1" si="310"/>
        <v>-6.6809909544657229</v>
      </c>
      <c r="L479" s="80">
        <f t="shared" ca="1" si="311"/>
        <v>-377.37682834416847</v>
      </c>
      <c r="M479" s="80">
        <f t="shared" ca="1" si="312"/>
        <v>0</v>
      </c>
      <c r="N479" s="80">
        <f t="shared" ca="1" si="313"/>
        <v>0</v>
      </c>
      <c r="O479" s="81">
        <f t="shared" ca="1" si="300"/>
        <v>-603.9737670277666</v>
      </c>
      <c r="P479" s="79">
        <f t="shared" ca="1" si="301"/>
        <v>912921.72990512033</v>
      </c>
      <c r="Q479" s="35"/>
      <c r="R479">
        <f t="shared" ca="1" si="314"/>
        <v>476</v>
      </c>
      <c r="S479" s="78">
        <f t="shared" ca="1" si="324"/>
        <v>79.58333333333313</v>
      </c>
      <c r="T479" s="55">
        <f t="shared" ca="1" si="315"/>
        <v>8.641806137517527E-3</v>
      </c>
      <c r="U479" s="78">
        <f t="shared" ca="1" si="325"/>
        <v>0.3339618445342209</v>
      </c>
      <c r="V479" s="79">
        <f t="shared" ca="1" si="326"/>
        <v>905606.70222234027</v>
      </c>
      <c r="W479" s="79">
        <f t="shared" ca="1" si="302"/>
        <v>8204.4884653121899</v>
      </c>
      <c r="X479" s="80">
        <f t="shared" ca="1" si="303"/>
        <v>-6.6792368906844182</v>
      </c>
      <c r="Y479" s="80">
        <f t="shared" ca="1" si="316"/>
        <v>-377.33612592597513</v>
      </c>
      <c r="Z479" s="80">
        <f t="shared" ca="1" si="304"/>
        <v>0</v>
      </c>
      <c r="AA479" s="80">
        <f t="shared" ca="1" si="317"/>
        <v>0</v>
      </c>
      <c r="AB479" s="81">
        <f t="shared" ca="1" si="305"/>
        <v>-603.9737670277666</v>
      </c>
      <c r="AC479" s="79">
        <f t="shared" ca="1" si="306"/>
        <v>912823.20155780809</v>
      </c>
      <c r="AD479" s="35"/>
      <c r="AE479" s="55">
        <f t="shared" ca="1" si="327"/>
        <v>8.641806137517527E-3</v>
      </c>
      <c r="AF479" s="78">
        <f t="shared" ca="1" si="328"/>
        <v>0.3339618445342209</v>
      </c>
      <c r="AG479" s="35"/>
      <c r="AH479" s="35"/>
      <c r="AR479" s="69">
        <f t="shared" si="318"/>
        <v>40</v>
      </c>
      <c r="AS479" s="70">
        <f t="shared" si="329"/>
        <v>476</v>
      </c>
      <c r="AT479" s="71">
        <f t="shared" ca="1" si="330"/>
        <v>1.4094199655669156E-2</v>
      </c>
      <c r="AU479" s="72">
        <f t="shared" ca="1" si="319"/>
        <v>9.059659612918658E-3</v>
      </c>
      <c r="AV479" s="73">
        <f t="shared" ca="1" si="320"/>
        <v>1.0090596596129187</v>
      </c>
      <c r="AW479" s="74">
        <f ca="1">PRODUCT(AV$4:AV479)</f>
        <v>68.314820291010136</v>
      </c>
      <c r="BO479" s="70">
        <f t="shared" si="331"/>
        <v>476</v>
      </c>
      <c r="BP479" s="171">
        <f t="shared" ca="1" si="332"/>
        <v>0.1143</v>
      </c>
      <c r="BQ479" s="172">
        <f t="shared" ca="1" si="321"/>
        <v>9.059659612918658E-3</v>
      </c>
      <c r="BR479" s="172">
        <f t="shared" ca="1" si="334"/>
        <v>1.4638112136431965E-2</v>
      </c>
    </row>
    <row r="480" spans="5:70">
      <c r="E480">
        <f t="shared" si="322"/>
        <v>477</v>
      </c>
      <c r="F480" s="64">
        <f t="shared" si="323"/>
        <v>79.666666666666458</v>
      </c>
      <c r="G480" s="55">
        <f t="shared" si="307"/>
        <v>8.641806137517527E-3</v>
      </c>
      <c r="H480" s="78">
        <f t="shared" si="333"/>
        <v>0.33116275629153613</v>
      </c>
      <c r="I480" s="79">
        <f t="shared" ca="1" si="308"/>
        <v>905032.43729655317</v>
      </c>
      <c r="J480" s="79">
        <f t="shared" ca="1" si="309"/>
        <v>8199.285820556921</v>
      </c>
      <c r="K480" s="80">
        <f t="shared" ca="1" si="310"/>
        <v>-6.6232551258307222</v>
      </c>
      <c r="L480" s="80">
        <f t="shared" ca="1" si="311"/>
        <v>-377.09684887356383</v>
      </c>
      <c r="M480" s="80">
        <f t="shared" ca="1" si="312"/>
        <v>0</v>
      </c>
      <c r="N480" s="80">
        <f t="shared" ca="1" si="313"/>
        <v>0</v>
      </c>
      <c r="O480" s="81">
        <f t="shared" ca="1" si="300"/>
        <v>-598.75434282096649</v>
      </c>
      <c r="P480" s="79">
        <f t="shared" ca="1" si="301"/>
        <v>912249.24867028976</v>
      </c>
      <c r="Q480" s="35"/>
      <c r="R480">
        <f t="shared" ca="1" si="314"/>
        <v>477</v>
      </c>
      <c r="S480" s="78">
        <f t="shared" ca="1" si="324"/>
        <v>79.666666666666458</v>
      </c>
      <c r="T480" s="55">
        <f t="shared" ca="1" si="315"/>
        <v>8.641806137517527E-3</v>
      </c>
      <c r="U480" s="78">
        <f t="shared" ca="1" si="325"/>
        <v>0.33107581101642841</v>
      </c>
      <c r="V480" s="79">
        <f t="shared" ca="1" si="326"/>
        <v>904934.76041211747</v>
      </c>
      <c r="W480" s="79">
        <f t="shared" ca="1" si="302"/>
        <v>8198.400901231882</v>
      </c>
      <c r="X480" s="80">
        <f t="shared" ca="1" si="303"/>
        <v>-6.6215162203285685</v>
      </c>
      <c r="Y480" s="80">
        <f t="shared" ca="1" si="316"/>
        <v>-377.05615017171561</v>
      </c>
      <c r="Z480" s="80">
        <f t="shared" ca="1" si="304"/>
        <v>0</v>
      </c>
      <c r="AA480" s="80">
        <f t="shared" ca="1" si="317"/>
        <v>0</v>
      </c>
      <c r="AB480" s="81">
        <f t="shared" ca="1" si="305"/>
        <v>-598.75434282096649</v>
      </c>
      <c r="AC480" s="79">
        <f t="shared" ca="1" si="306"/>
        <v>912150.72930413648</v>
      </c>
      <c r="AD480" s="35"/>
      <c r="AE480" s="55">
        <f t="shared" ca="1" si="327"/>
        <v>8.641806137517527E-3</v>
      </c>
      <c r="AF480" s="78">
        <f t="shared" ca="1" si="328"/>
        <v>0.33107581101642841</v>
      </c>
      <c r="AG480" s="35"/>
      <c r="AH480" s="35"/>
      <c r="AR480" s="69">
        <f t="shared" si="318"/>
        <v>40</v>
      </c>
      <c r="AS480" s="70">
        <f t="shared" si="329"/>
        <v>477</v>
      </c>
      <c r="AT480" s="71">
        <f t="shared" ca="1" si="330"/>
        <v>1.3966511004272278E-2</v>
      </c>
      <c r="AU480" s="72">
        <f t="shared" ca="1" si="319"/>
        <v>9.059659612918658E-3</v>
      </c>
      <c r="AV480" s="73">
        <f t="shared" ca="1" si="320"/>
        <v>1.0090596596129187</v>
      </c>
      <c r="AW480" s="74">
        <f ca="1">PRODUCT(AV$4:AV480)</f>
        <v>68.933729309364395</v>
      </c>
      <c r="BO480" s="70">
        <f t="shared" si="331"/>
        <v>477</v>
      </c>
      <c r="BP480" s="171">
        <f t="shared" ca="1" si="332"/>
        <v>0.1143</v>
      </c>
      <c r="BQ480" s="172">
        <f t="shared" ca="1" si="321"/>
        <v>9.059659612918658E-3</v>
      </c>
      <c r="BR480" s="172">
        <f t="shared" ca="1" si="334"/>
        <v>1.450668649467885E-2</v>
      </c>
    </row>
    <row r="481" spans="5:70">
      <c r="E481">
        <f t="shared" si="322"/>
        <v>478</v>
      </c>
      <c r="F481" s="64">
        <f t="shared" si="323"/>
        <v>79.749999999999787</v>
      </c>
      <c r="G481" s="55">
        <f t="shared" si="307"/>
        <v>8.641806137517527E-3</v>
      </c>
      <c r="H481" s="78">
        <f t="shared" si="333"/>
        <v>0.32830091195169869</v>
      </c>
      <c r="I481" s="79">
        <f t="shared" ca="1" si="308"/>
        <v>904365.76751418505</v>
      </c>
      <c r="J481" s="79">
        <f t="shared" ca="1" si="309"/>
        <v>8193.2460192544459</v>
      </c>
      <c r="K481" s="80">
        <f t="shared" ca="1" si="310"/>
        <v>-6.5660182390339736</v>
      </c>
      <c r="L481" s="80">
        <f t="shared" ca="1" si="311"/>
        <v>-376.81906979757713</v>
      </c>
      <c r="M481" s="80">
        <f t="shared" ca="1" si="312"/>
        <v>0</v>
      </c>
      <c r="N481" s="80">
        <f t="shared" ca="1" si="313"/>
        <v>0</v>
      </c>
      <c r="O481" s="81">
        <f t="shared" ca="1" si="300"/>
        <v>-593.58002386631097</v>
      </c>
      <c r="P481" s="79">
        <f t="shared" ca="1" si="301"/>
        <v>911582.04842153669</v>
      </c>
      <c r="Q481" s="35"/>
      <c r="R481">
        <f t="shared" ca="1" si="314"/>
        <v>478</v>
      </c>
      <c r="S481" s="78">
        <f t="shared" ca="1" si="324"/>
        <v>79.749999999999787</v>
      </c>
      <c r="T481" s="55">
        <f t="shared" ca="1" si="315"/>
        <v>8.641806137517527E-3</v>
      </c>
      <c r="U481" s="78">
        <f t="shared" ca="1" si="325"/>
        <v>0.32821471804080304</v>
      </c>
      <c r="V481" s="79">
        <f t="shared" ca="1" si="326"/>
        <v>904268.09953329491</v>
      </c>
      <c r="W481" s="79">
        <f t="shared" ca="1" si="302"/>
        <v>8192.3611805925011</v>
      </c>
      <c r="X481" s="80">
        <f t="shared" ca="1" si="303"/>
        <v>-6.5642943608160609</v>
      </c>
      <c r="Y481" s="80">
        <f t="shared" ca="1" si="316"/>
        <v>-376.77837480553956</v>
      </c>
      <c r="Z481" s="80">
        <f t="shared" ca="1" si="304"/>
        <v>0</v>
      </c>
      <c r="AA481" s="80">
        <f t="shared" ca="1" si="317"/>
        <v>0</v>
      </c>
      <c r="AB481" s="81">
        <f t="shared" ca="1" si="305"/>
        <v>-593.58002386631097</v>
      </c>
      <c r="AC481" s="79">
        <f t="shared" ca="1" si="306"/>
        <v>911483.5380208547</v>
      </c>
      <c r="AD481" s="35"/>
      <c r="AE481" s="55">
        <f t="shared" ca="1" si="327"/>
        <v>8.641806137517527E-3</v>
      </c>
      <c r="AF481" s="78">
        <f t="shared" ca="1" si="328"/>
        <v>0.32821471804080304</v>
      </c>
      <c r="AG481" s="35"/>
      <c r="AH481" s="35"/>
      <c r="AR481" s="69">
        <f t="shared" si="318"/>
        <v>40</v>
      </c>
      <c r="AS481" s="70">
        <f t="shared" si="329"/>
        <v>478</v>
      </c>
      <c r="AT481" s="71">
        <f t="shared" ca="1" si="330"/>
        <v>1.3839979168593489E-2</v>
      </c>
      <c r="AU481" s="72">
        <f t="shared" ca="1" si="319"/>
        <v>9.059659612918658E-3</v>
      </c>
      <c r="AV481" s="73">
        <f t="shared" ca="1" si="320"/>
        <v>1.0090596596129187</v>
      </c>
      <c r="AW481" s="74">
        <f ca="1">PRODUCT(AV$4:AV481)</f>
        <v>69.558245432756308</v>
      </c>
      <c r="BO481" s="70">
        <f t="shared" si="331"/>
        <v>478</v>
      </c>
      <c r="BP481" s="171">
        <f t="shared" ca="1" si="332"/>
        <v>0.1143</v>
      </c>
      <c r="BQ481" s="172">
        <f t="shared" ca="1" si="321"/>
        <v>9.059659612918658E-3</v>
      </c>
      <c r="BR481" s="172">
        <f t="shared" ca="1" si="334"/>
        <v>1.4376440834275053E-2</v>
      </c>
    </row>
    <row r="482" spans="5:70">
      <c r="E482">
        <f t="shared" si="322"/>
        <v>479</v>
      </c>
      <c r="F482" s="64">
        <f t="shared" si="323"/>
        <v>79.833333333333115</v>
      </c>
      <c r="G482" s="55">
        <f t="shared" si="307"/>
        <v>8.641806137517527E-3</v>
      </c>
      <c r="H482" s="78">
        <f t="shared" si="333"/>
        <v>0.32546379911584189</v>
      </c>
      <c r="I482" s="79">
        <f t="shared" ca="1" si="308"/>
        <v>903704.33308063669</v>
      </c>
      <c r="J482" s="79">
        <f t="shared" ca="1" si="309"/>
        <v>8187.2536484302345</v>
      </c>
      <c r="K482" s="80">
        <f t="shared" ca="1" si="310"/>
        <v>-6.5092759823168382</v>
      </c>
      <c r="L482" s="80">
        <f t="shared" ca="1" si="311"/>
        <v>-376.54347211693198</v>
      </c>
      <c r="M482" s="80">
        <f t="shared" ca="1" si="312"/>
        <v>0</v>
      </c>
      <c r="N482" s="80">
        <f t="shared" ca="1" si="313"/>
        <v>0</v>
      </c>
      <c r="O482" s="81">
        <f t="shared" ca="1" si="300"/>
        <v>-588.45042037295536</v>
      </c>
      <c r="P482" s="79">
        <f t="shared" ca="1" si="301"/>
        <v>910920.08356059471</v>
      </c>
      <c r="Q482" s="35"/>
      <c r="R482">
        <f t="shared" ca="1" si="314"/>
        <v>479</v>
      </c>
      <c r="S482" s="78">
        <f t="shared" ca="1" si="324"/>
        <v>79.833333333333115</v>
      </c>
      <c r="T482" s="55">
        <f t="shared" ca="1" si="315"/>
        <v>8.641806137517527E-3</v>
      </c>
      <c r="U482" s="78">
        <f t="shared" ca="1" si="325"/>
        <v>0.32537835007601446</v>
      </c>
      <c r="V482" s="79">
        <f t="shared" ca="1" si="326"/>
        <v>903606.67398773984</v>
      </c>
      <c r="W482" s="79">
        <f t="shared" ca="1" si="302"/>
        <v>8186.3688902904833</v>
      </c>
      <c r="X482" s="80">
        <f t="shared" ca="1" si="303"/>
        <v>-6.5075670015202896</v>
      </c>
      <c r="Y482" s="80">
        <f t="shared" ca="1" si="316"/>
        <v>-376.50278082822496</v>
      </c>
      <c r="Z482" s="80">
        <f t="shared" ca="1" si="304"/>
        <v>0</v>
      </c>
      <c r="AA482" s="80">
        <f t="shared" ca="1" si="317"/>
        <v>0</v>
      </c>
      <c r="AB482" s="81">
        <f t="shared" ca="1" si="305"/>
        <v>-588.45042037295536</v>
      </c>
      <c r="AC482" s="79">
        <f t="shared" ca="1" si="306"/>
        <v>910821.58210982755</v>
      </c>
      <c r="AD482" s="35"/>
      <c r="AE482" s="55">
        <f t="shared" ca="1" si="327"/>
        <v>8.641806137517527E-3</v>
      </c>
      <c r="AF482" s="78">
        <f t="shared" ca="1" si="328"/>
        <v>0.32537835007601446</v>
      </c>
      <c r="AG482" s="35"/>
      <c r="AH482" s="35"/>
      <c r="AR482" s="69">
        <f t="shared" si="318"/>
        <v>40</v>
      </c>
      <c r="AS482" s="70">
        <f t="shared" si="329"/>
        <v>479</v>
      </c>
      <c r="AT482" s="71">
        <f t="shared" ca="1" si="330"/>
        <v>1.3714593668276147E-2</v>
      </c>
      <c r="AU482" s="72">
        <f t="shared" ca="1" si="319"/>
        <v>9.059659612918658E-3</v>
      </c>
      <c r="AV482" s="73">
        <f t="shared" ca="1" si="320"/>
        <v>1.0090596596129187</v>
      </c>
      <c r="AW482" s="74">
        <f ca="1">PRODUCT(AV$4:AV482)</f>
        <v>70.188419459648941</v>
      </c>
      <c r="BO482" s="70">
        <f t="shared" si="331"/>
        <v>479</v>
      </c>
      <c r="BP482" s="171">
        <f t="shared" ca="1" si="332"/>
        <v>0.1143</v>
      </c>
      <c r="BQ482" s="172">
        <f t="shared" ca="1" si="321"/>
        <v>9.059659612918658E-3</v>
      </c>
      <c r="BR482" s="172">
        <f t="shared" ca="1" si="334"/>
        <v>1.424736456097149E-2</v>
      </c>
    </row>
    <row r="483" spans="5:70">
      <c r="E483">
        <f t="shared" si="322"/>
        <v>480</v>
      </c>
      <c r="F483" s="64">
        <f t="shared" si="323"/>
        <v>79.916666666666444</v>
      </c>
      <c r="G483" s="55">
        <f t="shared" si="307"/>
        <v>8.641806137517527E-3</v>
      </c>
      <c r="H483" s="78">
        <f t="shared" si="333"/>
        <v>0.32265120405910286</v>
      </c>
      <c r="I483" s="79">
        <f t="shared" ca="1" si="308"/>
        <v>903048.08879169275</v>
      </c>
      <c r="J483" s="79">
        <f t="shared" ca="1" si="309"/>
        <v>8181.3082985494812</v>
      </c>
      <c r="K483" s="80">
        <f t="shared" ca="1" si="310"/>
        <v>-6.4530240811820576</v>
      </c>
      <c r="L483" s="80">
        <f t="shared" ca="1" si="311"/>
        <v>-376.27003699653869</v>
      </c>
      <c r="M483" s="80">
        <f t="shared" ca="1" si="312"/>
        <v>0</v>
      </c>
      <c r="N483" s="80">
        <f t="shared" ca="1" si="313"/>
        <v>0</v>
      </c>
      <c r="O483" s="81">
        <f t="shared" ca="1" si="300"/>
        <v>-583.36514591855155</v>
      </c>
      <c r="P483" s="79">
        <f t="shared" ca="1" si="301"/>
        <v>910263.30888324592</v>
      </c>
      <c r="Q483" s="35"/>
      <c r="R483">
        <f t="shared" ca="1" si="314"/>
        <v>480</v>
      </c>
      <c r="S483" s="78">
        <f t="shared" ca="1" si="324"/>
        <v>79.916666666666444</v>
      </c>
      <c r="T483" s="55">
        <f t="shared" ca="1" si="315"/>
        <v>8.641806137517527E-3</v>
      </c>
      <c r="U483" s="78">
        <f t="shared" ca="1" si="325"/>
        <v>0.32256649345331223</v>
      </c>
      <c r="V483" s="79">
        <f t="shared" ca="1" si="326"/>
        <v>902950.43857136741</v>
      </c>
      <c r="W483" s="79">
        <f t="shared" ca="1" si="302"/>
        <v>8180.4236207922067</v>
      </c>
      <c r="X483" s="80">
        <f t="shared" ca="1" si="303"/>
        <v>-6.4513298690662442</v>
      </c>
      <c r="Y483" s="80">
        <f t="shared" ca="1" si="316"/>
        <v>-376.22934940473647</v>
      </c>
      <c r="Z483" s="80">
        <f t="shared" ca="1" si="304"/>
        <v>0</v>
      </c>
      <c r="AA483" s="80">
        <f t="shared" ca="1" si="317"/>
        <v>0</v>
      </c>
      <c r="AB483" s="81">
        <f t="shared" ca="1" si="305"/>
        <v>-583.36514591855155</v>
      </c>
      <c r="AC483" s="79">
        <f t="shared" ca="1" si="306"/>
        <v>910164.81636696728</v>
      </c>
      <c r="AD483" s="35"/>
      <c r="AE483" s="55">
        <f t="shared" ca="1" si="327"/>
        <v>8.641806137517527E-3</v>
      </c>
      <c r="AF483" s="78">
        <f t="shared" ca="1" si="328"/>
        <v>0.32256649345331223</v>
      </c>
      <c r="AG483" s="35"/>
      <c r="AH483" s="35"/>
      <c r="AR483" s="69">
        <f t="shared" si="318"/>
        <v>40</v>
      </c>
      <c r="AS483" s="70">
        <f t="shared" si="329"/>
        <v>480</v>
      </c>
      <c r="AT483" s="71">
        <f t="shared" ca="1" si="330"/>
        <v>1.3590344117912075E-2</v>
      </c>
      <c r="AU483" s="72">
        <f t="shared" ca="1" si="319"/>
        <v>9.059659612918658E-3</v>
      </c>
      <c r="AV483" s="73">
        <f t="shared" ca="1" si="320"/>
        <v>1.0090596596129187</v>
      </c>
      <c r="AW483" s="74">
        <f ca="1">PRODUCT(AV$4:AV483)</f>
        <v>70.82430264872211</v>
      </c>
      <c r="BO483" s="70">
        <f t="shared" si="331"/>
        <v>480</v>
      </c>
      <c r="BP483" s="171">
        <f t="shared" ca="1" si="332"/>
        <v>0.1143</v>
      </c>
      <c r="BQ483" s="172">
        <f t="shared" ca="1" si="321"/>
        <v>9.059659612918658E-3</v>
      </c>
      <c r="BR483" s="172">
        <f t="shared" ca="1" si="334"/>
        <v>1.4119447175637628E-2</v>
      </c>
    </row>
    <row r="484" spans="5:70">
      <c r="E484">
        <f t="shared" si="322"/>
        <v>481</v>
      </c>
      <c r="F484" s="64">
        <f t="shared" si="323"/>
        <v>79.999999999999773</v>
      </c>
      <c r="G484" s="55">
        <f t="shared" si="307"/>
        <v>8.641806137517527E-3</v>
      </c>
      <c r="H484" s="78">
        <f t="shared" si="333"/>
        <v>0.31986291490358748</v>
      </c>
      <c r="I484" s="79">
        <f t="shared" ca="1" si="308"/>
        <v>902396.98983378173</v>
      </c>
      <c r="J484" s="79">
        <f t="shared" ca="1" si="309"/>
        <v>8175.4095636164811</v>
      </c>
      <c r="K484" s="80">
        <f t="shared" ca="1" si="310"/>
        <v>-6.3972582980717494</v>
      </c>
      <c r="L484" s="80">
        <f t="shared" ca="1" si="311"/>
        <v>-375.99874576407575</v>
      </c>
      <c r="M484" s="80">
        <f t="shared" ca="1" si="312"/>
        <v>-6767.9774237533629</v>
      </c>
      <c r="N484" s="80">
        <f t="shared" ca="1" si="313"/>
        <v>0</v>
      </c>
      <c r="O484" s="81">
        <f t="shared" ca="1" si="300"/>
        <v>-578.32381742013877</v>
      </c>
      <c r="P484" s="79">
        <f t="shared" ca="1" si="301"/>
        <v>902843.70215216256</v>
      </c>
      <c r="Q484" s="35"/>
      <c r="R484">
        <f t="shared" ca="1" si="314"/>
        <v>481</v>
      </c>
      <c r="S484" s="78">
        <f t="shared" ca="1" si="324"/>
        <v>79.999999999999773</v>
      </c>
      <c r="T484" s="55">
        <f t="shared" ca="1" si="315"/>
        <v>8.641806137517527E-3</v>
      </c>
      <c r="U484" s="78">
        <f t="shared" ca="1" si="325"/>
        <v>0.31977893635042987</v>
      </c>
      <c r="V484" s="79">
        <f t="shared" ca="1" si="326"/>
        <v>902299.34847073467</v>
      </c>
      <c r="W484" s="79">
        <f t="shared" ca="1" si="302"/>
        <v>8174.524966103133</v>
      </c>
      <c r="X484" s="80">
        <f t="shared" ca="1" si="303"/>
        <v>-6.3955787270085978</v>
      </c>
      <c r="Y484" s="80">
        <f t="shared" ca="1" si="316"/>
        <v>-375.95806186280612</v>
      </c>
      <c r="Z484" s="80">
        <f t="shared" ca="1" si="304"/>
        <v>-6767.24511353051</v>
      </c>
      <c r="AA484" s="80">
        <f t="shared" ca="1" si="317"/>
        <v>0</v>
      </c>
      <c r="AB484" s="81">
        <f t="shared" ca="1" si="305"/>
        <v>-578.32381742013877</v>
      </c>
      <c r="AC484" s="79">
        <f t="shared" ca="1" si="306"/>
        <v>902745.95086529723</v>
      </c>
      <c r="AD484" s="35"/>
      <c r="AE484" s="55">
        <f t="shared" ca="1" si="327"/>
        <v>8.641806137517527E-3</v>
      </c>
      <c r="AF484" s="78">
        <f t="shared" ca="1" si="328"/>
        <v>0.31977893635042987</v>
      </c>
      <c r="AG484" s="35"/>
      <c r="AH484" s="35"/>
      <c r="AR484" s="69">
        <f t="shared" si="318"/>
        <v>41</v>
      </c>
      <c r="AS484" s="70">
        <f t="shared" si="329"/>
        <v>481</v>
      </c>
      <c r="AT484" s="71">
        <f t="shared" ca="1" si="330"/>
        <v>1.346722022618136E-2</v>
      </c>
      <c r="AU484" s="72">
        <f t="shared" ca="1" si="319"/>
        <v>9.059659612918658E-3</v>
      </c>
      <c r="AV484" s="73">
        <f t="shared" ca="1" si="320"/>
        <v>1.0090596596129187</v>
      </c>
      <c r="AW484" s="74">
        <f ca="1">PRODUCT(AV$4:AV484)</f>
        <v>71.465946723041867</v>
      </c>
      <c r="BO484" s="70">
        <f t="shared" si="331"/>
        <v>481</v>
      </c>
      <c r="BP484" s="171">
        <f t="shared" ca="1" si="332"/>
        <v>0.1143</v>
      </c>
      <c r="BQ484" s="172">
        <f t="shared" ca="1" si="321"/>
        <v>9.059659612918658E-3</v>
      </c>
      <c r="BR484" s="172">
        <f t="shared" ca="1" si="334"/>
        <v>1.3992678273407473E-2</v>
      </c>
    </row>
    <row r="485" spans="5:70">
      <c r="E485">
        <f t="shared" si="322"/>
        <v>482</v>
      </c>
      <c r="F485" s="64">
        <f t="shared" si="323"/>
        <v>80.083333333333101</v>
      </c>
      <c r="G485" s="55">
        <f t="shared" si="307"/>
        <v>8.641806137517527E-3</v>
      </c>
      <c r="H485" s="78">
        <f t="shared" si="333"/>
        <v>0.31709872160240943</v>
      </c>
      <c r="I485" s="79">
        <f t="shared" ca="1" si="308"/>
        <v>895041.50190568494</v>
      </c>
      <c r="J485" s="79">
        <f t="shared" ca="1" si="309"/>
        <v>8108.7713467009917</v>
      </c>
      <c r="K485" s="80">
        <f t="shared" ca="1" si="310"/>
        <v>-6.3419744320481888</v>
      </c>
      <c r="L485" s="80">
        <f t="shared" ca="1" si="311"/>
        <v>-372.93395912736872</v>
      </c>
      <c r="M485" s="80">
        <f t="shared" ca="1" si="312"/>
        <v>0</v>
      </c>
      <c r="N485" s="80">
        <f t="shared" ca="1" si="313"/>
        <v>0</v>
      </c>
      <c r="O485" s="81">
        <f t="shared" ca="1" si="300"/>
        <v>-573.32605510528481</v>
      </c>
      <c r="P485" s="79">
        <f t="shared" ca="1" si="301"/>
        <v>902197.67126372119</v>
      </c>
      <c r="Q485" s="35"/>
      <c r="R485">
        <f t="shared" ca="1" si="314"/>
        <v>482</v>
      </c>
      <c r="S485" s="78">
        <f t="shared" ca="1" si="324"/>
        <v>80.083333333333101</v>
      </c>
      <c r="T485" s="55">
        <f t="shared" ca="1" si="315"/>
        <v>8.641806137517527E-3</v>
      </c>
      <c r="U485" s="78">
        <f t="shared" ca="1" si="325"/>
        <v>0.31701546877562792</v>
      </c>
      <c r="V485" s="79">
        <f t="shared" ca="1" si="326"/>
        <v>894944.59536649042</v>
      </c>
      <c r="W485" s="79">
        <f t="shared" ca="1" si="302"/>
        <v>8107.8934064416235</v>
      </c>
      <c r="X485" s="80">
        <f t="shared" ca="1" si="303"/>
        <v>-6.3403093755125584</v>
      </c>
      <c r="Y485" s="80">
        <f t="shared" ca="1" si="316"/>
        <v>-372.89358140270434</v>
      </c>
      <c r="Z485" s="80">
        <f t="shared" ca="1" si="304"/>
        <v>0</v>
      </c>
      <c r="AA485" s="80">
        <f t="shared" ca="1" si="317"/>
        <v>0</v>
      </c>
      <c r="AB485" s="81">
        <f t="shared" ca="1" si="305"/>
        <v>-573.32605510528481</v>
      </c>
      <c r="AC485" s="79">
        <f t="shared" ca="1" si="306"/>
        <v>902099.92882704851</v>
      </c>
      <c r="AD485" s="35"/>
      <c r="AE485" s="55">
        <f t="shared" ca="1" si="327"/>
        <v>8.641806137517527E-3</v>
      </c>
      <c r="AF485" s="78">
        <f t="shared" ca="1" si="328"/>
        <v>0.31701546877562792</v>
      </c>
      <c r="AG485" s="35"/>
      <c r="AH485" s="35"/>
      <c r="AR485" s="69">
        <f t="shared" si="318"/>
        <v>41</v>
      </c>
      <c r="AS485" s="70">
        <f t="shared" si="329"/>
        <v>482</v>
      </c>
      <c r="AT485" s="71">
        <f t="shared" ca="1" si="330"/>
        <v>1.3345211794999944E-2</v>
      </c>
      <c r="AU485" s="72">
        <f t="shared" ca="1" si="319"/>
        <v>9.059659612918658E-3</v>
      </c>
      <c r="AV485" s="73">
        <f t="shared" ca="1" si="320"/>
        <v>1.0090596596129187</v>
      </c>
      <c r="AW485" s="74">
        <f ca="1">PRODUCT(AV$4:AV485)</f>
        <v>72.113403874267604</v>
      </c>
      <c r="BO485" s="70">
        <f t="shared" si="331"/>
        <v>482</v>
      </c>
      <c r="BP485" s="171">
        <f t="shared" ca="1" si="332"/>
        <v>0.1143</v>
      </c>
      <c r="BQ485" s="172">
        <f t="shared" ca="1" si="321"/>
        <v>9.059659612918658E-3</v>
      </c>
      <c r="BR485" s="172">
        <f t="shared" ca="1" si="334"/>
        <v>1.3867047542833244E-2</v>
      </c>
    </row>
    <row r="486" spans="5:70">
      <c r="E486">
        <f t="shared" si="322"/>
        <v>483</v>
      </c>
      <c r="F486" s="64">
        <f t="shared" si="323"/>
        <v>80.16666666666643</v>
      </c>
      <c r="G486" s="55">
        <f t="shared" si="307"/>
        <v>8.641806137517527E-3</v>
      </c>
      <c r="H486" s="78">
        <f t="shared" si="333"/>
        <v>0.31435841592386676</v>
      </c>
      <c r="I486" s="79">
        <f t="shared" ca="1" si="308"/>
        <v>894401.05389094038</v>
      </c>
      <c r="J486" s="79">
        <f t="shared" ca="1" si="309"/>
        <v>8102.9691056876363</v>
      </c>
      <c r="K486" s="80">
        <f t="shared" ca="1" si="310"/>
        <v>-6.2871683184773355</v>
      </c>
      <c r="L486" s="80">
        <f t="shared" ca="1" si="311"/>
        <v>-372.66710578789184</v>
      </c>
      <c r="M486" s="80">
        <f t="shared" ca="1" si="312"/>
        <v>0</v>
      </c>
      <c r="N486" s="80">
        <f t="shared" ca="1" si="313"/>
        <v>0</v>
      </c>
      <c r="O486" s="81">
        <f t="shared" ca="1" si="300"/>
        <v>-568.37148248347728</v>
      </c>
      <c r="P486" s="79">
        <f t="shared" ca="1" si="301"/>
        <v>901556.69724003819</v>
      </c>
      <c r="Q486" s="35"/>
      <c r="R486">
        <f t="shared" ca="1" si="314"/>
        <v>483</v>
      </c>
      <c r="S486" s="78">
        <f t="shared" ca="1" si="324"/>
        <v>80.16666666666643</v>
      </c>
      <c r="T486" s="55">
        <f t="shared" ca="1" si="315"/>
        <v>8.641806137517527E-3</v>
      </c>
      <c r="U486" s="78">
        <f t="shared" ca="1" si="325"/>
        <v>0.31427588255187472</v>
      </c>
      <c r="V486" s="79">
        <f t="shared" ca="1" si="326"/>
        <v>894304.15612545679</v>
      </c>
      <c r="W486" s="79">
        <f t="shared" ca="1" si="302"/>
        <v>8102.0912449151028</v>
      </c>
      <c r="X486" s="80">
        <f t="shared" ca="1" si="303"/>
        <v>-6.2855176510374946</v>
      </c>
      <c r="Y486" s="80">
        <f t="shared" ca="1" si="316"/>
        <v>-372.62673171894033</v>
      </c>
      <c r="Z486" s="80">
        <f t="shared" ca="1" si="304"/>
        <v>0</v>
      </c>
      <c r="AA486" s="80">
        <f t="shared" ca="1" si="317"/>
        <v>0</v>
      </c>
      <c r="AB486" s="81">
        <f t="shared" ca="1" si="305"/>
        <v>-568.37148248347728</v>
      </c>
      <c r="AC486" s="79">
        <f t="shared" ca="1" si="306"/>
        <v>901458.96363851859</v>
      </c>
      <c r="AD486" s="35"/>
      <c r="AE486" s="55">
        <f t="shared" ca="1" si="327"/>
        <v>8.641806137517527E-3</v>
      </c>
      <c r="AF486" s="78">
        <f t="shared" ca="1" si="328"/>
        <v>0.31427588255187472</v>
      </c>
      <c r="AG486" s="35"/>
      <c r="AH486" s="35"/>
      <c r="AR486" s="69">
        <f t="shared" si="318"/>
        <v>41</v>
      </c>
      <c r="AS486" s="70">
        <f t="shared" si="329"/>
        <v>483</v>
      </c>
      <c r="AT486" s="71">
        <f t="shared" ca="1" si="330"/>
        <v>1.3224308718674936E-2</v>
      </c>
      <c r="AU486" s="72">
        <f t="shared" ca="1" si="319"/>
        <v>9.059659612918658E-3</v>
      </c>
      <c r="AV486" s="73">
        <f t="shared" ca="1" si="320"/>
        <v>1.0090596596129187</v>
      </c>
      <c r="AW486" s="74">
        <f ca="1">PRODUCT(AV$4:AV486)</f>
        <v>72.766726766897392</v>
      </c>
      <c r="BO486" s="70">
        <f t="shared" si="331"/>
        <v>483</v>
      </c>
      <c r="BP486" s="171">
        <f t="shared" ca="1" si="332"/>
        <v>0.1143</v>
      </c>
      <c r="BQ486" s="172">
        <f t="shared" ca="1" si="321"/>
        <v>9.059659612918658E-3</v>
      </c>
      <c r="BR486" s="172">
        <f t="shared" ca="1" si="334"/>
        <v>1.3742544765046624E-2</v>
      </c>
    </row>
    <row r="487" spans="5:70">
      <c r="E487">
        <f t="shared" si="322"/>
        <v>484</v>
      </c>
      <c r="F487" s="64">
        <f t="shared" si="323"/>
        <v>80.249999999999758</v>
      </c>
      <c r="G487" s="55">
        <f t="shared" si="307"/>
        <v>8.641806137517527E-3</v>
      </c>
      <c r="H487" s="78">
        <f t="shared" si="333"/>
        <v>0.3116417914357556</v>
      </c>
      <c r="I487" s="79">
        <f t="shared" ca="1" si="308"/>
        <v>893765.61904050922</v>
      </c>
      <c r="J487" s="79">
        <f t="shared" ca="1" si="309"/>
        <v>8097.2122822365445</v>
      </c>
      <c r="K487" s="80">
        <f t="shared" ca="1" si="310"/>
        <v>-6.2328358287151122</v>
      </c>
      <c r="L487" s="80">
        <f t="shared" ca="1" si="311"/>
        <v>-372.40234126687886</v>
      </c>
      <c r="M487" s="80">
        <f t="shared" ca="1" si="312"/>
        <v>0</v>
      </c>
      <c r="N487" s="80">
        <f t="shared" ca="1" si="313"/>
        <v>0</v>
      </c>
      <c r="O487" s="81">
        <f t="shared" ca="1" si="300"/>
        <v>-563.45972631776169</v>
      </c>
      <c r="P487" s="79">
        <f t="shared" ca="1" si="301"/>
        <v>900920.73641933245</v>
      </c>
      <c r="Q487" s="35"/>
      <c r="R487">
        <f t="shared" ca="1" si="314"/>
        <v>484</v>
      </c>
      <c r="S487" s="78">
        <f t="shared" ca="1" si="324"/>
        <v>80.249999999999758</v>
      </c>
      <c r="T487" s="55">
        <f t="shared" ca="1" si="315"/>
        <v>8.641806137517527E-3</v>
      </c>
      <c r="U487" s="78">
        <f t="shared" ca="1" si="325"/>
        <v>0.3115599713011642</v>
      </c>
      <c r="V487" s="79">
        <f t="shared" ca="1" si="326"/>
        <v>893668.73003382701</v>
      </c>
      <c r="W487" s="79">
        <f t="shared" ca="1" si="302"/>
        <v>8096.3345008157703</v>
      </c>
      <c r="X487" s="80">
        <f t="shared" ca="1" si="303"/>
        <v>-6.2311994260232844</v>
      </c>
      <c r="Y487" s="80">
        <f t="shared" ca="1" si="316"/>
        <v>-372.36197084742793</v>
      </c>
      <c r="Z487" s="80">
        <f t="shared" ca="1" si="304"/>
        <v>0</v>
      </c>
      <c r="AA487" s="80">
        <f t="shared" ca="1" si="317"/>
        <v>0</v>
      </c>
      <c r="AB487" s="81">
        <f t="shared" ca="1" si="305"/>
        <v>-563.45972631776169</v>
      </c>
      <c r="AC487" s="79">
        <f t="shared" ca="1" si="306"/>
        <v>900823.01163805148</v>
      </c>
      <c r="AD487" s="35"/>
      <c r="AE487" s="55">
        <f t="shared" ca="1" si="327"/>
        <v>8.641806137517527E-3</v>
      </c>
      <c r="AF487" s="78">
        <f t="shared" ca="1" si="328"/>
        <v>0.3115599713011642</v>
      </c>
      <c r="AG487" s="35"/>
      <c r="AH487" s="35"/>
      <c r="AR487" s="69">
        <f t="shared" si="318"/>
        <v>41</v>
      </c>
      <c r="AS487" s="70">
        <f t="shared" si="329"/>
        <v>484</v>
      </c>
      <c r="AT487" s="71">
        <f t="shared" ca="1" si="330"/>
        <v>1.3104500983067589E-2</v>
      </c>
      <c r="AU487" s="72">
        <f t="shared" ca="1" si="319"/>
        <v>9.059659612918658E-3</v>
      </c>
      <c r="AV487" s="73">
        <f t="shared" ca="1" si="320"/>
        <v>1.0090596596129187</v>
      </c>
      <c r="AW487" s="74">
        <f ca="1">PRODUCT(AV$4:AV487)</f>
        <v>73.425968542551743</v>
      </c>
      <c r="BO487" s="70">
        <f t="shared" si="331"/>
        <v>484</v>
      </c>
      <c r="BP487" s="171">
        <f t="shared" ca="1" si="332"/>
        <v>0.1143</v>
      </c>
      <c r="BQ487" s="172">
        <f t="shared" ca="1" si="321"/>
        <v>9.059659612918658E-3</v>
      </c>
      <c r="BR487" s="172">
        <f t="shared" ca="1" si="334"/>
        <v>1.3619159812927559E-2</v>
      </c>
    </row>
    <row r="488" spans="5:70">
      <c r="E488">
        <f t="shared" si="322"/>
        <v>485</v>
      </c>
      <c r="F488" s="64">
        <f t="shared" si="323"/>
        <v>80.333333333333087</v>
      </c>
      <c r="G488" s="55">
        <f t="shared" si="307"/>
        <v>8.641806137517527E-3</v>
      </c>
      <c r="H488" s="78">
        <f t="shared" si="333"/>
        <v>0.30894864348981915</v>
      </c>
      <c r="I488" s="79">
        <f t="shared" ca="1" si="308"/>
        <v>893135.15406992706</v>
      </c>
      <c r="J488" s="79">
        <f t="shared" ca="1" si="309"/>
        <v>8091.5004842052012</v>
      </c>
      <c r="K488" s="80">
        <f t="shared" ca="1" si="310"/>
        <v>-6.1789728697963833</v>
      </c>
      <c r="L488" s="80">
        <f t="shared" ca="1" si="311"/>
        <v>-372.13964752913631</v>
      </c>
      <c r="M488" s="80">
        <f t="shared" ca="1" si="312"/>
        <v>0</v>
      </c>
      <c r="N488" s="80">
        <f t="shared" ca="1" si="313"/>
        <v>0</v>
      </c>
      <c r="O488" s="81">
        <f t="shared" ca="1" si="300"/>
        <v>-558.590416596625</v>
      </c>
      <c r="P488" s="79">
        <f t="shared" ca="1" si="301"/>
        <v>900289.74551713676</v>
      </c>
      <c r="Q488" s="35"/>
      <c r="R488">
        <f t="shared" ca="1" si="314"/>
        <v>485</v>
      </c>
      <c r="S488" s="78">
        <f t="shared" ca="1" si="324"/>
        <v>80.333333333333087</v>
      </c>
      <c r="T488" s="55">
        <f t="shared" ca="1" si="315"/>
        <v>8.641806137517527E-3</v>
      </c>
      <c r="U488" s="78">
        <f t="shared" ca="1" si="325"/>
        <v>0.30886753042896903</v>
      </c>
      <c r="V488" s="79">
        <f t="shared" ca="1" si="326"/>
        <v>893038.27380726079</v>
      </c>
      <c r="W488" s="79">
        <f t="shared" ca="1" si="302"/>
        <v>8090.622782002235</v>
      </c>
      <c r="X488" s="80">
        <f t="shared" ca="1" si="303"/>
        <v>-6.1773506085793803</v>
      </c>
      <c r="Y488" s="80">
        <f t="shared" ca="1" si="316"/>
        <v>-372.09928075302537</v>
      </c>
      <c r="Z488" s="80">
        <f t="shared" ca="1" si="304"/>
        <v>0</v>
      </c>
      <c r="AA488" s="80">
        <f t="shared" ca="1" si="317"/>
        <v>0</v>
      </c>
      <c r="AB488" s="81">
        <f t="shared" ca="1" si="305"/>
        <v>-558.590416596625</v>
      </c>
      <c r="AC488" s="79">
        <f t="shared" ca="1" si="306"/>
        <v>900192.02954130468</v>
      </c>
      <c r="AD488" s="35"/>
      <c r="AE488" s="55">
        <f t="shared" ca="1" si="327"/>
        <v>8.641806137517527E-3</v>
      </c>
      <c r="AF488" s="78">
        <f t="shared" ca="1" si="328"/>
        <v>0.30886753042896903</v>
      </c>
      <c r="AG488" s="35"/>
      <c r="AH488" s="35"/>
      <c r="AR488" s="69">
        <f t="shared" si="318"/>
        <v>41</v>
      </c>
      <c r="AS488" s="70">
        <f t="shared" si="329"/>
        <v>485</v>
      </c>
      <c r="AT488" s="71">
        <f t="shared" ca="1" si="330"/>
        <v>1.2985778664763839E-2</v>
      </c>
      <c r="AU488" s="72">
        <f t="shared" ca="1" si="319"/>
        <v>9.059659612918658E-3</v>
      </c>
      <c r="AV488" s="73">
        <f t="shared" ca="1" si="320"/>
        <v>1.0090596596129187</v>
      </c>
      <c r="AW488" s="74">
        <f ca="1">PRODUCT(AV$4:AV488)</f>
        <v>74.091182824296141</v>
      </c>
      <c r="BO488" s="70">
        <f t="shared" si="331"/>
        <v>485</v>
      </c>
      <c r="BP488" s="171">
        <f t="shared" ca="1" si="332"/>
        <v>0.1143</v>
      </c>
      <c r="BQ488" s="172">
        <f t="shared" ca="1" si="321"/>
        <v>9.059659612918658E-3</v>
      </c>
      <c r="BR488" s="172">
        <f t="shared" ca="1" si="334"/>
        <v>1.349688265028051E-2</v>
      </c>
    </row>
    <row r="489" spans="5:70">
      <c r="E489">
        <f t="shared" si="322"/>
        <v>486</v>
      </c>
      <c r="F489" s="64">
        <f t="shared" si="323"/>
        <v>80.416666666666416</v>
      </c>
      <c r="G489" s="55">
        <f t="shared" si="307"/>
        <v>8.641806137517527E-3</v>
      </c>
      <c r="H489" s="78">
        <f t="shared" si="333"/>
        <v>0.30627876920633113</v>
      </c>
      <c r="I489" s="79">
        <f t="shared" ca="1" si="308"/>
        <v>892509.61606878263</v>
      </c>
      <c r="J489" s="79">
        <f t="shared" ca="1" si="309"/>
        <v>8085.8333228398869</v>
      </c>
      <c r="K489" s="80">
        <f t="shared" ca="1" si="310"/>
        <v>-6.1255753841266225</v>
      </c>
      <c r="L489" s="80">
        <f t="shared" ca="1" si="311"/>
        <v>-371.8790066953261</v>
      </c>
      <c r="M489" s="80">
        <f t="shared" ca="1" si="312"/>
        <v>0</v>
      </c>
      <c r="N489" s="80">
        <f t="shared" ca="1" si="313"/>
        <v>0</v>
      </c>
      <c r="O489" s="81">
        <f t="shared" ca="1" si="300"/>
        <v>-553.76318650612177</v>
      </c>
      <c r="P489" s="79">
        <f t="shared" ca="1" si="301"/>
        <v>899663.68162303697</v>
      </c>
      <c r="Q489" s="35"/>
      <c r="R489">
        <f t="shared" ca="1" si="314"/>
        <v>486</v>
      </c>
      <c r="S489" s="78">
        <f t="shared" ca="1" si="324"/>
        <v>80.416666666666416</v>
      </c>
      <c r="T489" s="55">
        <f t="shared" ca="1" si="315"/>
        <v>8.641806137517527E-3</v>
      </c>
      <c r="U489" s="78">
        <f t="shared" ca="1" si="325"/>
        <v>0.30619835710882809</v>
      </c>
      <c r="V489" s="79">
        <f t="shared" ca="1" si="326"/>
        <v>892412.74453547026</v>
      </c>
      <c r="W489" s="79">
        <f t="shared" ca="1" si="302"/>
        <v>8084.9556997218961</v>
      </c>
      <c r="X489" s="80">
        <f t="shared" ca="1" si="303"/>
        <v>-6.1239671421765616</v>
      </c>
      <c r="Y489" s="80">
        <f t="shared" ca="1" si="316"/>
        <v>-371.83864355644596</v>
      </c>
      <c r="Z489" s="80">
        <f t="shared" ca="1" si="304"/>
        <v>0</v>
      </c>
      <c r="AA489" s="80">
        <f t="shared" ca="1" si="317"/>
        <v>0</v>
      </c>
      <c r="AB489" s="81">
        <f t="shared" ca="1" si="305"/>
        <v>-553.76318650612177</v>
      </c>
      <c r="AC489" s="79">
        <f t="shared" ca="1" si="306"/>
        <v>899565.97443798743</v>
      </c>
      <c r="AD489" s="35"/>
      <c r="AE489" s="55">
        <f t="shared" ca="1" si="327"/>
        <v>8.641806137517527E-3</v>
      </c>
      <c r="AF489" s="78">
        <f t="shared" ca="1" si="328"/>
        <v>0.30619835710882809</v>
      </c>
      <c r="AG489" s="35"/>
      <c r="AH489" s="35"/>
      <c r="AR489" s="69">
        <f t="shared" si="318"/>
        <v>41</v>
      </c>
      <c r="AS489" s="70">
        <f t="shared" si="329"/>
        <v>486</v>
      </c>
      <c r="AT489" s="71">
        <f t="shared" ca="1" si="330"/>
        <v>1.2868131930252378E-2</v>
      </c>
      <c r="AU489" s="72">
        <f t="shared" ca="1" si="319"/>
        <v>9.059659612918658E-3</v>
      </c>
      <c r="AV489" s="73">
        <f t="shared" ca="1" si="320"/>
        <v>1.0090596596129187</v>
      </c>
      <c r="AW489" s="74">
        <f ca="1">PRODUCT(AV$4:AV489)</f>
        <v>74.76242372100279</v>
      </c>
      <c r="BO489" s="70">
        <f t="shared" si="331"/>
        <v>486</v>
      </c>
      <c r="BP489" s="171">
        <f t="shared" ca="1" si="332"/>
        <v>0.1143</v>
      </c>
      <c r="BQ489" s="172">
        <f t="shared" ca="1" si="321"/>
        <v>9.059659612918658E-3</v>
      </c>
      <c r="BR489" s="172">
        <f t="shared" ca="1" si="334"/>
        <v>1.3375703331018104E-2</v>
      </c>
    </row>
    <row r="490" spans="5:70">
      <c r="E490">
        <f t="shared" si="322"/>
        <v>487</v>
      </c>
      <c r="F490" s="64">
        <f t="shared" si="323"/>
        <v>80.499999999999744</v>
      </c>
      <c r="G490" s="55">
        <f t="shared" si="307"/>
        <v>8.641806137517527E-3</v>
      </c>
      <c r="H490" s="78">
        <f t="shared" si="333"/>
        <v>0.30363196745881255</v>
      </c>
      <c r="I490" s="79">
        <f t="shared" ca="1" si="308"/>
        <v>891888.96249748545</v>
      </c>
      <c r="J490" s="79">
        <f t="shared" ca="1" si="309"/>
        <v>8080.2104127463926</v>
      </c>
      <c r="K490" s="80">
        <f t="shared" ca="1" si="310"/>
        <v>-6.0726393491762511</v>
      </c>
      <c r="L490" s="80">
        <f t="shared" ca="1" si="311"/>
        <v>-371.62040104061896</v>
      </c>
      <c r="M490" s="80">
        <f t="shared" ca="1" si="312"/>
        <v>0</v>
      </c>
      <c r="N490" s="80">
        <f t="shared" ca="1" si="313"/>
        <v>0</v>
      </c>
      <c r="O490" s="81">
        <f t="shared" ca="1" si="300"/>
        <v>-548.97767240224186</v>
      </c>
      <c r="P490" s="79">
        <f t="shared" ca="1" si="301"/>
        <v>899042.50219743978</v>
      </c>
      <c r="Q490" s="35"/>
      <c r="R490">
        <f t="shared" ca="1" si="314"/>
        <v>487</v>
      </c>
      <c r="S490" s="78">
        <f t="shared" ca="1" si="324"/>
        <v>80.499999999999744</v>
      </c>
      <c r="T490" s="55">
        <f t="shared" ca="1" si="315"/>
        <v>8.641806137517527E-3</v>
      </c>
      <c r="U490" s="78">
        <f t="shared" ca="1" si="325"/>
        <v>0.30355225026706723</v>
      </c>
      <c r="V490" s="79">
        <f t="shared" ca="1" si="326"/>
        <v>891792.09967898729</v>
      </c>
      <c r="W490" s="79">
        <f t="shared" ca="1" si="302"/>
        <v>8079.3328685816514</v>
      </c>
      <c r="X490" s="80">
        <f t="shared" ca="1" si="303"/>
        <v>-6.0710450053413449</v>
      </c>
      <c r="Y490" s="80">
        <f t="shared" ca="1" si="316"/>
        <v>-371.58004153291137</v>
      </c>
      <c r="Z490" s="80">
        <f t="shared" ca="1" si="304"/>
        <v>0</v>
      </c>
      <c r="AA490" s="80">
        <f t="shared" ca="1" si="317"/>
        <v>0</v>
      </c>
      <c r="AB490" s="81">
        <f t="shared" ca="1" si="305"/>
        <v>-548.97767240224186</v>
      </c>
      <c r="AC490" s="79">
        <f t="shared" ca="1" si="306"/>
        <v>898944.80378862843</v>
      </c>
      <c r="AD490" s="35"/>
      <c r="AE490" s="55">
        <f t="shared" ca="1" si="327"/>
        <v>8.641806137517527E-3</v>
      </c>
      <c r="AF490" s="78">
        <f t="shared" ca="1" si="328"/>
        <v>0.30355225026706723</v>
      </c>
      <c r="AG490" s="35"/>
      <c r="AH490" s="35"/>
      <c r="AR490" s="69">
        <f t="shared" si="318"/>
        <v>41</v>
      </c>
      <c r="AS490" s="70">
        <f t="shared" si="329"/>
        <v>487</v>
      </c>
      <c r="AT490" s="71">
        <f t="shared" ca="1" si="330"/>
        <v>1.2751551035110161E-2</v>
      </c>
      <c r="AU490" s="72">
        <f t="shared" ca="1" si="319"/>
        <v>9.059659612918658E-3</v>
      </c>
      <c r="AV490" s="73">
        <f t="shared" ca="1" si="320"/>
        <v>1.0090596596129187</v>
      </c>
      <c r="AW490" s="74">
        <f ca="1">PRODUCT(AV$4:AV490)</f>
        <v>75.439745831751864</v>
      </c>
      <c r="BO490" s="70">
        <f t="shared" si="331"/>
        <v>487</v>
      </c>
      <c r="BP490" s="171">
        <f t="shared" ca="1" si="332"/>
        <v>0.1143</v>
      </c>
      <c r="BQ490" s="172">
        <f t="shared" ca="1" si="321"/>
        <v>9.059659612918658E-3</v>
      </c>
      <c r="BR490" s="172">
        <f t="shared" ca="1" si="334"/>
        <v>1.3255611998352113E-2</v>
      </c>
    </row>
    <row r="491" spans="5:70">
      <c r="E491">
        <f t="shared" si="322"/>
        <v>488</v>
      </c>
      <c r="F491" s="64">
        <f t="shared" si="323"/>
        <v>80.583333333333073</v>
      </c>
      <c r="G491" s="55">
        <f t="shared" si="307"/>
        <v>9.4522381300610192E-3</v>
      </c>
      <c r="H491" s="78">
        <f t="shared" si="333"/>
        <v>0.3007619657984929</v>
      </c>
      <c r="I491" s="79">
        <f t="shared" ca="1" si="308"/>
        <v>890544.53837762366</v>
      </c>
      <c r="J491" s="79">
        <f t="shared" ca="1" si="309"/>
        <v>8068.0303878450468</v>
      </c>
      <c r="K491" s="80">
        <f t="shared" ca="1" si="310"/>
        <v>-6.0152393159698576</v>
      </c>
      <c r="L491" s="80">
        <f t="shared" ca="1" si="311"/>
        <v>-371.06022432400988</v>
      </c>
      <c r="M491" s="80">
        <f t="shared" ca="1" si="312"/>
        <v>0</v>
      </c>
      <c r="N491" s="80">
        <f t="shared" ca="1" si="313"/>
        <v>0</v>
      </c>
      <c r="O491" s="81">
        <f t="shared" ca="1" si="300"/>
        <v>-543.78860471460928</v>
      </c>
      <c r="P491" s="79">
        <f t="shared" ca="1" si="301"/>
        <v>897691.70469711418</v>
      </c>
      <c r="Q491" s="35"/>
      <c r="R491">
        <f t="shared" ca="1" si="314"/>
        <v>488</v>
      </c>
      <c r="S491" s="78">
        <f t="shared" ca="1" si="324"/>
        <v>80.583333333333073</v>
      </c>
      <c r="T491" s="55">
        <f t="shared" ca="1" si="315"/>
        <v>9.4522381300610192E-3</v>
      </c>
      <c r="U491" s="78">
        <f t="shared" ca="1" si="325"/>
        <v>0.30068300211262705</v>
      </c>
      <c r="V491" s="79">
        <f t="shared" ca="1" si="326"/>
        <v>890447.76343743736</v>
      </c>
      <c r="W491" s="79">
        <f t="shared" ca="1" si="302"/>
        <v>8067.1536398278986</v>
      </c>
      <c r="X491" s="80">
        <f t="shared" ca="1" si="303"/>
        <v>-6.0136600422525408</v>
      </c>
      <c r="Y491" s="80">
        <f t="shared" ca="1" si="316"/>
        <v>-371.01990143226561</v>
      </c>
      <c r="Z491" s="80">
        <f t="shared" ca="1" si="304"/>
        <v>0</v>
      </c>
      <c r="AA491" s="80">
        <f t="shared" ca="1" si="317"/>
        <v>0</v>
      </c>
      <c r="AB491" s="81">
        <f t="shared" ca="1" si="305"/>
        <v>-543.78860471460928</v>
      </c>
      <c r="AC491" s="79">
        <f t="shared" ca="1" si="306"/>
        <v>897594.09491107624</v>
      </c>
      <c r="AD491" s="35"/>
      <c r="AE491" s="55">
        <f t="shared" ca="1" si="327"/>
        <v>9.4522381300610192E-3</v>
      </c>
      <c r="AF491" s="78">
        <f t="shared" ca="1" si="328"/>
        <v>0.30068300211262705</v>
      </c>
      <c r="AG491" s="35"/>
      <c r="AH491" s="35"/>
      <c r="AR491" s="69">
        <f t="shared" si="318"/>
        <v>41</v>
      </c>
      <c r="AS491" s="70">
        <f t="shared" si="329"/>
        <v>488</v>
      </c>
      <c r="AT491" s="71">
        <f t="shared" ca="1" si="330"/>
        <v>1.2636026323195302E-2</v>
      </c>
      <c r="AU491" s="72">
        <f t="shared" ca="1" si="319"/>
        <v>9.059659612918658E-3</v>
      </c>
      <c r="AV491" s="73">
        <f t="shared" ca="1" si="320"/>
        <v>1.0090596596129187</v>
      </c>
      <c r="AW491" s="74">
        <f ca="1">PRODUCT(AV$4:AV491)</f>
        <v>76.123204250272636</v>
      </c>
      <c r="BO491" s="70">
        <f t="shared" si="331"/>
        <v>488</v>
      </c>
      <c r="BP491" s="171">
        <f t="shared" ca="1" si="332"/>
        <v>0.1143</v>
      </c>
      <c r="BQ491" s="172">
        <f t="shared" ca="1" si="321"/>
        <v>9.059659612918658E-3</v>
      </c>
      <c r="BR491" s="172">
        <f t="shared" ca="1" si="334"/>
        <v>1.3136598883991702E-2</v>
      </c>
    </row>
    <row r="492" spans="5:70">
      <c r="E492">
        <f t="shared" si="322"/>
        <v>489</v>
      </c>
      <c r="F492" s="64">
        <f t="shared" si="323"/>
        <v>80.666666666666401</v>
      </c>
      <c r="G492" s="55">
        <f t="shared" si="307"/>
        <v>9.4522381300610192E-3</v>
      </c>
      <c r="H492" s="78">
        <f t="shared" si="333"/>
        <v>0.29791909207730027</v>
      </c>
      <c r="I492" s="79">
        <f t="shared" ca="1" si="308"/>
        <v>889206.50893693662</v>
      </c>
      <c r="J492" s="79">
        <f t="shared" ca="1" si="309"/>
        <v>8055.9082965603584</v>
      </c>
      <c r="K492" s="80">
        <f t="shared" ca="1" si="310"/>
        <v>-5.9583818415460055</v>
      </c>
      <c r="L492" s="80">
        <f t="shared" ca="1" si="311"/>
        <v>-370.50271205705695</v>
      </c>
      <c r="M492" s="80">
        <f t="shared" ca="1" si="312"/>
        <v>0</v>
      </c>
      <c r="N492" s="80">
        <f t="shared" ca="1" si="313"/>
        <v>0</v>
      </c>
      <c r="O492" s="81">
        <f t="shared" ca="1" si="300"/>
        <v>-538.64858533043332</v>
      </c>
      <c r="P492" s="79">
        <f t="shared" ca="1" si="301"/>
        <v>896347.30755426793</v>
      </c>
      <c r="Q492" s="35"/>
      <c r="R492">
        <f t="shared" ca="1" si="314"/>
        <v>489</v>
      </c>
      <c r="S492" s="78">
        <f t="shared" ca="1" si="324"/>
        <v>80.666666666666401</v>
      </c>
      <c r="T492" s="55">
        <f t="shared" ca="1" si="315"/>
        <v>9.4522381300610192E-3</v>
      </c>
      <c r="U492" s="78">
        <f t="shared" ca="1" si="325"/>
        <v>0.29784087477499688</v>
      </c>
      <c r="V492" s="79">
        <f t="shared" ca="1" si="326"/>
        <v>889109.82178184018</v>
      </c>
      <c r="W492" s="79">
        <f t="shared" ca="1" si="302"/>
        <v>8055.0323438462428</v>
      </c>
      <c r="X492" s="80">
        <f t="shared" ca="1" si="303"/>
        <v>-5.9568174954999371</v>
      </c>
      <c r="Y492" s="80">
        <f t="shared" ca="1" si="316"/>
        <v>-370.46242574243342</v>
      </c>
      <c r="Z492" s="80">
        <f t="shared" ca="1" si="304"/>
        <v>0</v>
      </c>
      <c r="AA492" s="80">
        <f t="shared" ca="1" si="317"/>
        <v>0</v>
      </c>
      <c r="AB492" s="81">
        <f t="shared" ca="1" si="305"/>
        <v>-538.64858533043332</v>
      </c>
      <c r="AC492" s="79">
        <f t="shared" ca="1" si="306"/>
        <v>896249.78629711806</v>
      </c>
      <c r="AD492" s="35"/>
      <c r="AE492" s="55">
        <f t="shared" ca="1" si="327"/>
        <v>9.4522381300610192E-3</v>
      </c>
      <c r="AF492" s="78">
        <f t="shared" ca="1" si="328"/>
        <v>0.29784087477499688</v>
      </c>
      <c r="AG492" s="35"/>
      <c r="AH492" s="35"/>
      <c r="AR492" s="69">
        <f t="shared" si="318"/>
        <v>41</v>
      </c>
      <c r="AS492" s="70">
        <f t="shared" si="329"/>
        <v>489</v>
      </c>
      <c r="AT492" s="71">
        <f t="shared" ca="1" si="330"/>
        <v>1.2521548225847272E-2</v>
      </c>
      <c r="AU492" s="72">
        <f t="shared" ca="1" si="319"/>
        <v>9.059659612918658E-3</v>
      </c>
      <c r="AV492" s="73">
        <f t="shared" ca="1" si="320"/>
        <v>1.0090596596129187</v>
      </c>
      <c r="AW492" s="74">
        <f ca="1">PRODUCT(AV$4:AV492)</f>
        <v>76.812854569424786</v>
      </c>
      <c r="BO492" s="70">
        <f t="shared" si="331"/>
        <v>489</v>
      </c>
      <c r="BP492" s="171">
        <f t="shared" ca="1" si="332"/>
        <v>0.1143</v>
      </c>
      <c r="BQ492" s="172">
        <f t="shared" ca="1" si="321"/>
        <v>9.059659612918658E-3</v>
      </c>
      <c r="BR492" s="172">
        <f t="shared" ca="1" si="334"/>
        <v>1.3018654307348864E-2</v>
      </c>
    </row>
    <row r="493" spans="5:70">
      <c r="E493">
        <f t="shared" si="322"/>
        <v>490</v>
      </c>
      <c r="F493" s="64">
        <f t="shared" si="323"/>
        <v>80.74999999999973</v>
      </c>
      <c r="G493" s="55">
        <f t="shared" si="307"/>
        <v>9.4522381300610192E-3</v>
      </c>
      <c r="H493" s="78">
        <f t="shared" si="333"/>
        <v>0.29510308987549405</v>
      </c>
      <c r="I493" s="79">
        <f t="shared" ca="1" si="308"/>
        <v>887874.8193560259</v>
      </c>
      <c r="J493" s="79">
        <f t="shared" ca="1" si="309"/>
        <v>8043.8436422472369</v>
      </c>
      <c r="K493" s="80">
        <f t="shared" ca="1" si="310"/>
        <v>-5.902061797509881</v>
      </c>
      <c r="L493" s="80">
        <f t="shared" ca="1" si="311"/>
        <v>-369.94784139834417</v>
      </c>
      <c r="M493" s="80">
        <f t="shared" ca="1" si="312"/>
        <v>0</v>
      </c>
      <c r="N493" s="80">
        <f t="shared" ca="1" si="313"/>
        <v>0</v>
      </c>
      <c r="O493" s="81">
        <f t="shared" ca="1" si="300"/>
        <v>-533.5571506334694</v>
      </c>
      <c r="P493" s="79">
        <f t="shared" ca="1" si="301"/>
        <v>895009.25594444387</v>
      </c>
      <c r="Q493" s="35"/>
      <c r="R493">
        <f t="shared" ca="1" si="314"/>
        <v>490</v>
      </c>
      <c r="S493" s="78">
        <f t="shared" ca="1" si="324"/>
        <v>80.74999999999973</v>
      </c>
      <c r="T493" s="55">
        <f t="shared" ca="1" si="315"/>
        <v>9.4522381300610192E-3</v>
      </c>
      <c r="U493" s="78">
        <f t="shared" ca="1" si="325"/>
        <v>0.29502561190175791</v>
      </c>
      <c r="V493" s="79">
        <f t="shared" ca="1" si="326"/>
        <v>887778.21989302139</v>
      </c>
      <c r="W493" s="79">
        <f t="shared" ca="1" si="302"/>
        <v>8042.9684839936253</v>
      </c>
      <c r="X493" s="80">
        <f t="shared" ca="1" si="303"/>
        <v>-5.9005122380351587</v>
      </c>
      <c r="Y493" s="80">
        <f t="shared" ca="1" si="316"/>
        <v>-369.9075916220923</v>
      </c>
      <c r="Z493" s="80">
        <f t="shared" ca="1" si="304"/>
        <v>0</v>
      </c>
      <c r="AA493" s="80">
        <f t="shared" ca="1" si="317"/>
        <v>0</v>
      </c>
      <c r="AB493" s="81">
        <f t="shared" ca="1" si="305"/>
        <v>-533.5571506334694</v>
      </c>
      <c r="AC493" s="79">
        <f t="shared" ca="1" si="306"/>
        <v>894911.82312252151</v>
      </c>
      <c r="AD493" s="35"/>
      <c r="AE493" s="55">
        <f t="shared" ca="1" si="327"/>
        <v>9.4522381300610192E-3</v>
      </c>
      <c r="AF493" s="78">
        <f t="shared" ca="1" si="328"/>
        <v>0.29502561190175791</v>
      </c>
      <c r="AG493" s="35"/>
      <c r="AH493" s="35"/>
      <c r="AR493" s="69">
        <f t="shared" si="318"/>
        <v>41</v>
      </c>
      <c r="AS493" s="70">
        <f t="shared" si="329"/>
        <v>490</v>
      </c>
      <c r="AT493" s="71">
        <f t="shared" ca="1" si="330"/>
        <v>1.2408107261094351E-2</v>
      </c>
      <c r="AU493" s="72">
        <f t="shared" ca="1" si="319"/>
        <v>9.059659612918658E-3</v>
      </c>
      <c r="AV493" s="73">
        <f t="shared" ca="1" si="320"/>
        <v>1.0090596596129187</v>
      </c>
      <c r="AW493" s="74">
        <f ca="1">PRODUCT(AV$4:AV493)</f>
        <v>77.508752885720398</v>
      </c>
      <c r="BO493" s="70">
        <f t="shared" si="331"/>
        <v>490</v>
      </c>
      <c r="BP493" s="171">
        <f t="shared" ca="1" si="332"/>
        <v>0.1143</v>
      </c>
      <c r="BQ493" s="172">
        <f t="shared" ca="1" si="321"/>
        <v>9.059659612918658E-3</v>
      </c>
      <c r="BR493" s="172">
        <f t="shared" ca="1" si="334"/>
        <v>1.2901768674751004E-2</v>
      </c>
    </row>
    <row r="494" spans="5:70">
      <c r="E494">
        <f t="shared" si="322"/>
        <v>491</v>
      </c>
      <c r="F494" s="64">
        <f t="shared" si="323"/>
        <v>80.833333333333059</v>
      </c>
      <c r="G494" s="55">
        <f t="shared" si="307"/>
        <v>9.4522381300610192E-3</v>
      </c>
      <c r="H494" s="78">
        <f t="shared" si="333"/>
        <v>0.29231370519707406</v>
      </c>
      <c r="I494" s="79">
        <f t="shared" ca="1" si="308"/>
        <v>886549.41532864829</v>
      </c>
      <c r="J494" s="79">
        <f t="shared" ca="1" si="309"/>
        <v>8031.8359329096047</v>
      </c>
      <c r="K494" s="80">
        <f t="shared" ca="1" si="310"/>
        <v>-5.8462741039414814</v>
      </c>
      <c r="L494" s="80">
        <f t="shared" ca="1" si="311"/>
        <v>-369.39558972027015</v>
      </c>
      <c r="M494" s="80">
        <f t="shared" ca="1" si="312"/>
        <v>0</v>
      </c>
      <c r="N494" s="80">
        <f t="shared" ca="1" si="313"/>
        <v>0</v>
      </c>
      <c r="O494" s="81">
        <f t="shared" ca="1" si="300"/>
        <v>-528.51384138968513</v>
      </c>
      <c r="P494" s="79">
        <f t="shared" ca="1" si="301"/>
        <v>893677.49555634405</v>
      </c>
      <c r="Q494" s="35"/>
      <c r="R494">
        <f t="shared" ca="1" si="314"/>
        <v>491</v>
      </c>
      <c r="S494" s="78">
        <f t="shared" ca="1" si="324"/>
        <v>80.833333333333059</v>
      </c>
      <c r="T494" s="55">
        <f t="shared" ca="1" si="315"/>
        <v>9.4522381300610192E-3</v>
      </c>
      <c r="U494" s="78">
        <f t="shared" ca="1" si="325"/>
        <v>0.29223695956359552</v>
      </c>
      <c r="V494" s="79">
        <f t="shared" ca="1" si="326"/>
        <v>886452.9034649604</v>
      </c>
      <c r="W494" s="79">
        <f t="shared" ca="1" si="302"/>
        <v>8030.9615682759832</v>
      </c>
      <c r="X494" s="80">
        <f t="shared" ca="1" si="303"/>
        <v>-5.8447391912719109</v>
      </c>
      <c r="Y494" s="80">
        <f t="shared" ca="1" si="316"/>
        <v>-369.35537644373352</v>
      </c>
      <c r="Z494" s="80">
        <f t="shared" ca="1" si="304"/>
        <v>0</v>
      </c>
      <c r="AA494" s="80">
        <f t="shared" ca="1" si="317"/>
        <v>0</v>
      </c>
      <c r="AB494" s="81">
        <f t="shared" ca="1" si="305"/>
        <v>-528.51384138968513</v>
      </c>
      <c r="AC494" s="79">
        <f t="shared" ca="1" si="306"/>
        <v>893580.15107621171</v>
      </c>
      <c r="AD494" s="35"/>
      <c r="AE494" s="55">
        <f t="shared" ca="1" si="327"/>
        <v>9.4522381300610192E-3</v>
      </c>
      <c r="AF494" s="78">
        <f t="shared" ca="1" si="328"/>
        <v>0.29223695956359552</v>
      </c>
      <c r="AG494" s="35"/>
      <c r="AH494" s="35"/>
      <c r="AR494" s="69">
        <f t="shared" si="318"/>
        <v>41</v>
      </c>
      <c r="AS494" s="70">
        <f t="shared" si="329"/>
        <v>491</v>
      </c>
      <c r="AT494" s="71">
        <f t="shared" ca="1" si="330"/>
        <v>1.2295694032868251E-2</v>
      </c>
      <c r="AU494" s="72">
        <f t="shared" ca="1" si="319"/>
        <v>9.059659612918658E-3</v>
      </c>
      <c r="AV494" s="73">
        <f t="shared" ca="1" si="320"/>
        <v>1.0090596596129187</v>
      </c>
      <c r="AW494" s="74">
        <f ca="1">PRODUCT(AV$4:AV494)</f>
        <v>78.210955803886847</v>
      </c>
      <c r="BO494" s="70">
        <f t="shared" si="331"/>
        <v>491</v>
      </c>
      <c r="BP494" s="171">
        <f t="shared" ca="1" si="332"/>
        <v>0.1143</v>
      </c>
      <c r="BQ494" s="172">
        <f t="shared" ca="1" si="321"/>
        <v>9.059659612918658E-3</v>
      </c>
      <c r="BR494" s="172">
        <f t="shared" ca="1" si="334"/>
        <v>1.2785932478660578E-2</v>
      </c>
    </row>
    <row r="495" spans="5:70">
      <c r="E495">
        <f t="shared" si="322"/>
        <v>492</v>
      </c>
      <c r="F495" s="64">
        <f t="shared" si="323"/>
        <v>80.916666666666387</v>
      </c>
      <c r="G495" s="55">
        <f t="shared" si="307"/>
        <v>9.4522381300610192E-3</v>
      </c>
      <c r="H495" s="78">
        <f t="shared" si="333"/>
        <v>0.28955068644687088</v>
      </c>
      <c r="I495" s="79">
        <f t="shared" ca="1" si="308"/>
        <v>885230.2430568689</v>
      </c>
      <c r="J495" s="79">
        <f t="shared" ca="1" si="309"/>
        <v>8019.8846811564827</v>
      </c>
      <c r="K495" s="80">
        <f t="shared" ca="1" si="310"/>
        <v>-5.7910137289374175</v>
      </c>
      <c r="L495" s="80">
        <f t="shared" ca="1" si="311"/>
        <v>-368.84593460702871</v>
      </c>
      <c r="M495" s="80">
        <f t="shared" ca="1" si="312"/>
        <v>0</v>
      </c>
      <c r="N495" s="80">
        <f t="shared" ca="1" si="313"/>
        <v>0</v>
      </c>
      <c r="O495" s="81">
        <f t="shared" ca="1" si="300"/>
        <v>-523.51820270583642</v>
      </c>
      <c r="P495" s="79">
        <f t="shared" ca="1" si="301"/>
        <v>892351.97258698358</v>
      </c>
      <c r="Q495" s="35"/>
      <c r="R495">
        <f t="shared" ca="1" si="314"/>
        <v>492</v>
      </c>
      <c r="S495" s="78">
        <f t="shared" ca="1" si="324"/>
        <v>80.916666666666387</v>
      </c>
      <c r="T495" s="55">
        <f t="shared" ca="1" si="315"/>
        <v>9.4522381300610192E-3</v>
      </c>
      <c r="U495" s="78">
        <f t="shared" ca="1" si="325"/>
        <v>0.28947466623139539</v>
      </c>
      <c r="V495" s="79">
        <f t="shared" ca="1" si="326"/>
        <v>885133.81869994348</v>
      </c>
      <c r="W495" s="79">
        <f t="shared" ca="1" si="302"/>
        <v>8019.0111093043433</v>
      </c>
      <c r="X495" s="80">
        <f t="shared" ca="1" si="303"/>
        <v>-5.7894933246279079</v>
      </c>
      <c r="Y495" s="80">
        <f t="shared" ca="1" si="316"/>
        <v>-368.80575779164315</v>
      </c>
      <c r="Z495" s="80">
        <f t="shared" ca="1" si="304"/>
        <v>0</v>
      </c>
      <c r="AA495" s="80">
        <f t="shared" ca="1" si="317"/>
        <v>0</v>
      </c>
      <c r="AB495" s="81">
        <f t="shared" ca="1" si="305"/>
        <v>-523.51820270583642</v>
      </c>
      <c r="AC495" s="79">
        <f t="shared" ca="1" si="306"/>
        <v>892254.71635542577</v>
      </c>
      <c r="AD495" s="35"/>
      <c r="AE495" s="55">
        <f t="shared" ca="1" si="327"/>
        <v>9.4522381300610192E-3</v>
      </c>
      <c r="AF495" s="78">
        <f t="shared" ca="1" si="328"/>
        <v>0.28947466623139539</v>
      </c>
      <c r="AG495" s="35"/>
      <c r="AH495" s="35"/>
      <c r="AR495" s="69">
        <f t="shared" si="318"/>
        <v>41</v>
      </c>
      <c r="AS495" s="70">
        <f t="shared" si="329"/>
        <v>492</v>
      </c>
      <c r="AT495" s="71">
        <f t="shared" ca="1" si="330"/>
        <v>1.2184299230225869E-2</v>
      </c>
      <c r="AU495" s="72">
        <f t="shared" ca="1" si="319"/>
        <v>9.059659612918658E-3</v>
      </c>
      <c r="AV495" s="73">
        <f t="shared" ca="1" si="320"/>
        <v>1.0090596596129187</v>
      </c>
      <c r="AW495" s="74">
        <f ca="1">PRODUCT(AV$4:AV495)</f>
        <v>78.919520441471093</v>
      </c>
      <c r="BO495" s="70">
        <f t="shared" si="331"/>
        <v>492</v>
      </c>
      <c r="BP495" s="171">
        <f t="shared" ca="1" si="332"/>
        <v>0.1143</v>
      </c>
      <c r="BQ495" s="172">
        <f t="shared" ca="1" si="321"/>
        <v>9.059659612918658E-3</v>
      </c>
      <c r="BR495" s="172">
        <f t="shared" ca="1" si="334"/>
        <v>1.2671136296901749E-2</v>
      </c>
    </row>
    <row r="496" spans="5:70">
      <c r="E496">
        <f t="shared" si="322"/>
        <v>493</v>
      </c>
      <c r="F496" s="64">
        <f t="shared" si="323"/>
        <v>80.999999999999716</v>
      </c>
      <c r="G496" s="55">
        <f t="shared" si="307"/>
        <v>9.4522381300610192E-3</v>
      </c>
      <c r="H496" s="78">
        <f t="shared" si="333"/>
        <v>0.28681378440785243</v>
      </c>
      <c r="I496" s="79">
        <f t="shared" ca="1" si="308"/>
        <v>883917.24924626178</v>
      </c>
      <c r="J496" s="79">
        <f t="shared" ca="1" si="309"/>
        <v>8007.989404158513</v>
      </c>
      <c r="K496" s="80">
        <f t="shared" ca="1" si="310"/>
        <v>-5.7362756881570487</v>
      </c>
      <c r="L496" s="80">
        <f t="shared" ca="1" si="311"/>
        <v>-368.29885385260911</v>
      </c>
      <c r="M496" s="80">
        <f t="shared" ca="1" si="312"/>
        <v>-6629.3793693469634</v>
      </c>
      <c r="N496" s="80">
        <f t="shared" ca="1" si="313"/>
        <v>0</v>
      </c>
      <c r="O496" s="81">
        <f t="shared" ca="1" si="300"/>
        <v>-518.56978398843933</v>
      </c>
      <c r="P496" s="79">
        <f t="shared" ca="1" si="301"/>
        <v>884403.2543675442</v>
      </c>
      <c r="Q496" s="35"/>
      <c r="R496">
        <f t="shared" ca="1" si="314"/>
        <v>493</v>
      </c>
      <c r="S496" s="78">
        <f t="shared" ca="1" si="324"/>
        <v>80.999999999999716</v>
      </c>
      <c r="T496" s="55">
        <f t="shared" ca="1" si="315"/>
        <v>9.4522381300610192E-3</v>
      </c>
      <c r="U496" s="78">
        <f t="shared" ca="1" si="325"/>
        <v>0.28673848275355629</v>
      </c>
      <c r="V496" s="79">
        <f t="shared" ca="1" si="326"/>
        <v>883820.91230376426</v>
      </c>
      <c r="W496" s="79">
        <f t="shared" ca="1" si="302"/>
        <v>8007.1166242513364</v>
      </c>
      <c r="X496" s="80">
        <f t="shared" ca="1" si="303"/>
        <v>-5.7347696550711262</v>
      </c>
      <c r="Y496" s="80">
        <f t="shared" ca="1" si="316"/>
        <v>-368.2587134599018</v>
      </c>
      <c r="Z496" s="80">
        <f t="shared" ca="1" si="304"/>
        <v>-6628.656842278232</v>
      </c>
      <c r="AA496" s="80">
        <f t="shared" ca="1" si="317"/>
        <v>0</v>
      </c>
      <c r="AB496" s="81">
        <f t="shared" ca="1" si="305"/>
        <v>-518.56978398843933</v>
      </c>
      <c r="AC496" s="79">
        <f t="shared" ca="1" si="306"/>
        <v>884306.80881863402</v>
      </c>
      <c r="AD496" s="35"/>
      <c r="AE496" s="55">
        <f t="shared" ca="1" si="327"/>
        <v>9.4522381300610192E-3</v>
      </c>
      <c r="AF496" s="78">
        <f t="shared" ca="1" si="328"/>
        <v>0.28673848275355629</v>
      </c>
      <c r="AG496" s="35"/>
      <c r="AH496" s="35"/>
      <c r="AR496" s="69">
        <f t="shared" si="318"/>
        <v>42</v>
      </c>
      <c r="AS496" s="70">
        <f t="shared" si="329"/>
        <v>493</v>
      </c>
      <c r="AT496" s="71">
        <f t="shared" ca="1" si="330"/>
        <v>1.2073913626578076E-2</v>
      </c>
      <c r="AU496" s="72">
        <f t="shared" ca="1" si="319"/>
        <v>9.059659612918658E-3</v>
      </c>
      <c r="AV496" s="73">
        <f t="shared" ca="1" si="320"/>
        <v>1.0090596596129187</v>
      </c>
      <c r="AW496" s="74">
        <f ca="1">PRODUCT(AV$4:AV496)</f>
        <v>79.634504433485603</v>
      </c>
      <c r="BO496" s="70">
        <f t="shared" si="331"/>
        <v>493</v>
      </c>
      <c r="BP496" s="171">
        <f t="shared" ca="1" si="332"/>
        <v>0.1143</v>
      </c>
      <c r="BQ496" s="172">
        <f t="shared" ca="1" si="321"/>
        <v>9.059659612918658E-3</v>
      </c>
      <c r="BR496" s="172">
        <f t="shared" ca="1" si="334"/>
        <v>1.2557370791893983E-2</v>
      </c>
    </row>
    <row r="497" spans="5:70">
      <c r="E497">
        <f t="shared" si="322"/>
        <v>494</v>
      </c>
      <c r="F497" s="64">
        <f t="shared" si="323"/>
        <v>81.083333333333044</v>
      </c>
      <c r="G497" s="55">
        <f t="shared" si="307"/>
        <v>9.4522381300610192E-3</v>
      </c>
      <c r="H497" s="78">
        <f t="shared" si="333"/>
        <v>0.28410275221864545</v>
      </c>
      <c r="I497" s="79">
        <f t="shared" ca="1" si="308"/>
        <v>876043.66420426127</v>
      </c>
      <c r="J497" s="79">
        <f t="shared" ca="1" si="309"/>
        <v>7936.6574037446208</v>
      </c>
      <c r="K497" s="80">
        <f t="shared" ca="1" si="310"/>
        <v>-5.682055044372909</v>
      </c>
      <c r="L497" s="80">
        <f t="shared" ca="1" si="311"/>
        <v>-365.01819341844219</v>
      </c>
      <c r="M497" s="80">
        <f t="shared" ca="1" si="312"/>
        <v>0</v>
      </c>
      <c r="N497" s="80">
        <f t="shared" ca="1" si="313"/>
        <v>0</v>
      </c>
      <c r="O497" s="81">
        <f t="shared" ca="1" si="300"/>
        <v>-513.66813890312631</v>
      </c>
      <c r="P497" s="79">
        <f t="shared" ca="1" si="301"/>
        <v>883095.95322064008</v>
      </c>
      <c r="Q497" s="35"/>
      <c r="R497">
        <f t="shared" ca="1" si="314"/>
        <v>494</v>
      </c>
      <c r="S497" s="78">
        <f t="shared" ca="1" si="324"/>
        <v>81.083333333333044</v>
      </c>
      <c r="T497" s="55">
        <f t="shared" ca="1" si="315"/>
        <v>9.4522381300610192E-3</v>
      </c>
      <c r="U497" s="78">
        <f t="shared" ca="1" si="325"/>
        <v>0.2840281623335173</v>
      </c>
      <c r="V497" s="79">
        <f t="shared" ca="1" si="326"/>
        <v>875948.13028164592</v>
      </c>
      <c r="W497" s="79">
        <f t="shared" ca="1" si="302"/>
        <v>7935.791898924238</v>
      </c>
      <c r="X497" s="80">
        <f t="shared" ca="1" si="303"/>
        <v>-5.6805632466703457</v>
      </c>
      <c r="Y497" s="80">
        <f t="shared" ca="1" si="316"/>
        <v>-364.9783876173525</v>
      </c>
      <c r="Z497" s="80">
        <f t="shared" ca="1" si="304"/>
        <v>0</v>
      </c>
      <c r="AA497" s="80">
        <f t="shared" ca="1" si="317"/>
        <v>0</v>
      </c>
      <c r="AB497" s="81">
        <f t="shared" ca="1" si="305"/>
        <v>-513.66813890312631</v>
      </c>
      <c r="AC497" s="79">
        <f t="shared" ca="1" si="306"/>
        <v>882999.59509080299</v>
      </c>
      <c r="AD497" s="35"/>
      <c r="AE497" s="55">
        <f t="shared" ca="1" si="327"/>
        <v>9.4522381300610192E-3</v>
      </c>
      <c r="AF497" s="78">
        <f t="shared" ca="1" si="328"/>
        <v>0.2840281623335173</v>
      </c>
      <c r="AG497" s="35"/>
      <c r="AH497" s="35"/>
      <c r="AR497" s="69">
        <f t="shared" si="318"/>
        <v>42</v>
      </c>
      <c r="AS497" s="70">
        <f t="shared" si="329"/>
        <v>494</v>
      </c>
      <c r="AT497" s="71">
        <f t="shared" ca="1" si="330"/>
        <v>1.1964528078925498E-2</v>
      </c>
      <c r="AU497" s="72">
        <f t="shared" ca="1" si="319"/>
        <v>9.059659612918658E-3</v>
      </c>
      <c r="AV497" s="73">
        <f t="shared" ca="1" si="320"/>
        <v>1.0090596596129187</v>
      </c>
      <c r="AW497" s="74">
        <f ca="1">PRODUCT(AV$4:AV497)</f>
        <v>80.355965937096443</v>
      </c>
      <c r="BO497" s="70">
        <f t="shared" si="331"/>
        <v>494</v>
      </c>
      <c r="BP497" s="171">
        <f t="shared" ca="1" si="332"/>
        <v>0.1143</v>
      </c>
      <c r="BQ497" s="172">
        <f t="shared" ca="1" si="321"/>
        <v>9.059659612918658E-3</v>
      </c>
      <c r="BR497" s="172">
        <f t="shared" ca="1" si="334"/>
        <v>1.244462670989252E-2</v>
      </c>
    </row>
    <row r="498" spans="5:70">
      <c r="E498">
        <f t="shared" si="322"/>
        <v>495</v>
      </c>
      <c r="F498" s="64">
        <f t="shared" si="323"/>
        <v>81.166666666666373</v>
      </c>
      <c r="G498" s="55">
        <f t="shared" si="307"/>
        <v>9.4522381300610192E-3</v>
      </c>
      <c r="H498" s="78">
        <f t="shared" si="333"/>
        <v>0.28141734535126911</v>
      </c>
      <c r="I498" s="79">
        <f t="shared" ca="1" si="308"/>
        <v>874748.7199791054</v>
      </c>
      <c r="J498" s="79">
        <f t="shared" ca="1" si="309"/>
        <v>7924.9256498469931</v>
      </c>
      <c r="K498" s="80">
        <f t="shared" ca="1" si="310"/>
        <v>-5.6283469070253824</v>
      </c>
      <c r="L498" s="80">
        <f t="shared" ca="1" si="311"/>
        <v>-364.47863332462725</v>
      </c>
      <c r="M498" s="80">
        <f t="shared" ca="1" si="312"/>
        <v>0</v>
      </c>
      <c r="N498" s="80">
        <f t="shared" ca="1" si="313"/>
        <v>0</v>
      </c>
      <c r="O498" s="81">
        <f t="shared" ca="1" si="300"/>
        <v>-508.81282533438866</v>
      </c>
      <c r="P498" s="79">
        <f t="shared" ca="1" si="301"/>
        <v>881794.72582338646</v>
      </c>
      <c r="Q498" s="35"/>
      <c r="R498">
        <f t="shared" ca="1" si="314"/>
        <v>495</v>
      </c>
      <c r="S498" s="78">
        <f t="shared" ca="1" si="324"/>
        <v>81.166666666666373</v>
      </c>
      <c r="T498" s="55">
        <f t="shared" ca="1" si="315"/>
        <v>9.4522381300610192E-3</v>
      </c>
      <c r="U498" s="78">
        <f t="shared" ca="1" si="325"/>
        <v>0.28134346050749726</v>
      </c>
      <c r="V498" s="79">
        <f t="shared" ca="1" si="326"/>
        <v>874653.27264925721</v>
      </c>
      <c r="W498" s="79">
        <f t="shared" ca="1" si="302"/>
        <v>7924.0609295276072</v>
      </c>
      <c r="X498" s="80">
        <f t="shared" ca="1" si="303"/>
        <v>-5.6268692101499447</v>
      </c>
      <c r="Y498" s="80">
        <f t="shared" ca="1" si="316"/>
        <v>-364.43886360385721</v>
      </c>
      <c r="Z498" s="80">
        <f t="shared" ca="1" si="304"/>
        <v>0</v>
      </c>
      <c r="AA498" s="80">
        <f t="shared" ca="1" si="317"/>
        <v>0</v>
      </c>
      <c r="AB498" s="81">
        <f t="shared" ca="1" si="305"/>
        <v>-508.81282533438866</v>
      </c>
      <c r="AC498" s="79">
        <f t="shared" ca="1" si="306"/>
        <v>881698.45502063644</v>
      </c>
      <c r="AD498" s="35"/>
      <c r="AE498" s="55">
        <f t="shared" ca="1" si="327"/>
        <v>9.4522381300610192E-3</v>
      </c>
      <c r="AF498" s="78">
        <f t="shared" ca="1" si="328"/>
        <v>0.28134346050749726</v>
      </c>
      <c r="AG498" s="35"/>
      <c r="AH498" s="35"/>
      <c r="AR498" s="69">
        <f t="shared" si="318"/>
        <v>42</v>
      </c>
      <c r="AS498" s="70">
        <f t="shared" si="329"/>
        <v>495</v>
      </c>
      <c r="AT498" s="71">
        <f t="shared" ca="1" si="330"/>
        <v>1.1856133527101225E-2</v>
      </c>
      <c r="AU498" s="72">
        <f t="shared" ca="1" si="319"/>
        <v>9.059659612918658E-3</v>
      </c>
      <c r="AV498" s="73">
        <f t="shared" ca="1" si="320"/>
        <v>1.0090596596129187</v>
      </c>
      <c r="AW498" s="74">
        <f ca="1">PRODUCT(AV$4:AV498)</f>
        <v>81.083963636353829</v>
      </c>
      <c r="BO498" s="70">
        <f t="shared" si="331"/>
        <v>495</v>
      </c>
      <c r="BP498" s="171">
        <f t="shared" ca="1" si="332"/>
        <v>0.1143</v>
      </c>
      <c r="BQ498" s="172">
        <f t="shared" ca="1" si="321"/>
        <v>9.059659612918658E-3</v>
      </c>
      <c r="BR498" s="172">
        <f t="shared" ca="1" si="334"/>
        <v>1.2332894880235678E-2</v>
      </c>
    </row>
    <row r="499" spans="5:70">
      <c r="E499">
        <f t="shared" si="322"/>
        <v>496</v>
      </c>
      <c r="F499" s="64">
        <f t="shared" si="323"/>
        <v>81.249999999999702</v>
      </c>
      <c r="G499" s="55">
        <f t="shared" si="307"/>
        <v>9.4522381300610192E-3</v>
      </c>
      <c r="H499" s="78">
        <f t="shared" si="333"/>
        <v>0.27875732158907929</v>
      </c>
      <c r="I499" s="79">
        <f t="shared" ca="1" si="308"/>
        <v>873459.79209307197</v>
      </c>
      <c r="J499" s="79">
        <f t="shared" ca="1" si="309"/>
        <v>7913.2484019339317</v>
      </c>
      <c r="K499" s="80">
        <f t="shared" ca="1" si="310"/>
        <v>-5.5751464317815858</v>
      </c>
      <c r="L499" s="80">
        <f t="shared" ca="1" si="311"/>
        <v>-363.94158003877999</v>
      </c>
      <c r="M499" s="80">
        <f t="shared" ca="1" si="312"/>
        <v>0</v>
      </c>
      <c r="N499" s="80">
        <f t="shared" ca="1" si="313"/>
        <v>0</v>
      </c>
      <c r="O499" s="81">
        <f t="shared" ca="1" si="300"/>
        <v>-504.00340534569892</v>
      </c>
      <c r="P499" s="79">
        <f t="shared" ca="1" si="301"/>
        <v>880499.52036318963</v>
      </c>
      <c r="Q499" s="35"/>
      <c r="R499">
        <f t="shared" ca="1" si="314"/>
        <v>496</v>
      </c>
      <c r="S499" s="78">
        <f t="shared" ca="1" si="324"/>
        <v>81.249999999999702</v>
      </c>
      <c r="T499" s="55">
        <f t="shared" ca="1" si="315"/>
        <v>9.4522381300610192E-3</v>
      </c>
      <c r="U499" s="78">
        <f t="shared" ca="1" si="325"/>
        <v>0.278684135122445</v>
      </c>
      <c r="V499" s="79">
        <f t="shared" ca="1" si="326"/>
        <v>873364.43126487453</v>
      </c>
      <c r="W499" s="79">
        <f t="shared" ca="1" si="302"/>
        <v>7912.3844652900571</v>
      </c>
      <c r="X499" s="80">
        <f t="shared" ca="1" si="303"/>
        <v>-5.5736827024488997</v>
      </c>
      <c r="Y499" s="80">
        <f t="shared" ca="1" si="316"/>
        <v>-363.9018463603644</v>
      </c>
      <c r="Z499" s="80">
        <f t="shared" ca="1" si="304"/>
        <v>0</v>
      </c>
      <c r="AA499" s="80">
        <f t="shared" ca="1" si="317"/>
        <v>0</v>
      </c>
      <c r="AB499" s="81">
        <f t="shared" ca="1" si="305"/>
        <v>-504.00340534569892</v>
      </c>
      <c r="AC499" s="79">
        <f t="shared" ca="1" si="306"/>
        <v>880403.33679575589</v>
      </c>
      <c r="AD499" s="35"/>
      <c r="AE499" s="55">
        <f t="shared" ca="1" si="327"/>
        <v>9.4522381300610192E-3</v>
      </c>
      <c r="AF499" s="78">
        <f t="shared" ca="1" si="328"/>
        <v>0.278684135122445</v>
      </c>
      <c r="AG499" s="35"/>
      <c r="AH499" s="35"/>
      <c r="AR499" s="69">
        <f t="shared" si="318"/>
        <v>42</v>
      </c>
      <c r="AS499" s="70">
        <f t="shared" si="329"/>
        <v>496</v>
      </c>
      <c r="AT499" s="71">
        <f t="shared" ca="1" si="330"/>
        <v>1.1748720993020375E-2</v>
      </c>
      <c r="AU499" s="72">
        <f t="shared" ca="1" si="319"/>
        <v>9.059659612918658E-3</v>
      </c>
      <c r="AV499" s="73">
        <f t="shared" ca="1" si="320"/>
        <v>1.0090596596129187</v>
      </c>
      <c r="AW499" s="74">
        <f ca="1">PRODUCT(AV$4:AV499)</f>
        <v>81.81855674696547</v>
      </c>
      <c r="BO499" s="70">
        <f t="shared" si="331"/>
        <v>496</v>
      </c>
      <c r="BP499" s="171">
        <f t="shared" ca="1" si="332"/>
        <v>0.1143</v>
      </c>
      <c r="BQ499" s="172">
        <f t="shared" ca="1" si="321"/>
        <v>9.059659612918658E-3</v>
      </c>
      <c r="BR499" s="172">
        <f t="shared" ca="1" si="334"/>
        <v>1.2222166214598897E-2</v>
      </c>
    </row>
    <row r="500" spans="5:70">
      <c r="E500">
        <f t="shared" si="322"/>
        <v>497</v>
      </c>
      <c r="F500" s="64">
        <f t="shared" si="323"/>
        <v>81.33333333333303</v>
      </c>
      <c r="G500" s="55">
        <f t="shared" si="307"/>
        <v>9.4522381300610192E-3</v>
      </c>
      <c r="H500" s="78">
        <f t="shared" si="333"/>
        <v>0.27612244100492134</v>
      </c>
      <c r="I500" s="79">
        <f t="shared" ca="1" si="308"/>
        <v>872176.8292233122</v>
      </c>
      <c r="J500" s="79">
        <f t="shared" ca="1" si="309"/>
        <v>7901.6251950378955</v>
      </c>
      <c r="K500" s="80">
        <f t="shared" ca="1" si="310"/>
        <v>-5.5224488200984272</v>
      </c>
      <c r="L500" s="80">
        <f t="shared" ca="1" si="311"/>
        <v>-363.40701217638014</v>
      </c>
      <c r="M500" s="80">
        <f t="shared" ca="1" si="312"/>
        <v>0</v>
      </c>
      <c r="N500" s="80">
        <f t="shared" ca="1" si="313"/>
        <v>0</v>
      </c>
      <c r="O500" s="81">
        <f t="shared" ca="1" si="300"/>
        <v>-499.23944514000965</v>
      </c>
      <c r="P500" s="79">
        <f t="shared" ca="1" si="301"/>
        <v>879210.28551221371</v>
      </c>
      <c r="Q500" s="35"/>
      <c r="R500">
        <f t="shared" ca="1" si="314"/>
        <v>497</v>
      </c>
      <c r="S500" s="78">
        <f t="shared" ca="1" si="324"/>
        <v>81.33333333333303</v>
      </c>
      <c r="T500" s="55">
        <f t="shared" ca="1" si="315"/>
        <v>9.4522381300610192E-3</v>
      </c>
      <c r="U500" s="78">
        <f t="shared" ca="1" si="325"/>
        <v>0.27604994631419755</v>
      </c>
      <c r="V500" s="79">
        <f t="shared" ca="1" si="326"/>
        <v>872081.55480586214</v>
      </c>
      <c r="W500" s="79">
        <f t="shared" ca="1" si="302"/>
        <v>7900.7620412459783</v>
      </c>
      <c r="X500" s="80">
        <f t="shared" ca="1" si="303"/>
        <v>-5.5209989262839514</v>
      </c>
      <c r="Y500" s="80">
        <f t="shared" ca="1" si="316"/>
        <v>-363.36731450244258</v>
      </c>
      <c r="Z500" s="80">
        <f t="shared" ca="1" si="304"/>
        <v>0</v>
      </c>
      <c r="AA500" s="80">
        <f t="shared" ca="1" si="317"/>
        <v>0</v>
      </c>
      <c r="AB500" s="81">
        <f t="shared" ca="1" si="305"/>
        <v>-499.23944514000965</v>
      </c>
      <c r="AC500" s="79">
        <f t="shared" ca="1" si="306"/>
        <v>879114.18908853934</v>
      </c>
      <c r="AD500" s="35"/>
      <c r="AE500" s="55">
        <f t="shared" ca="1" si="327"/>
        <v>9.4522381300610192E-3</v>
      </c>
      <c r="AF500" s="78">
        <f t="shared" ca="1" si="328"/>
        <v>0.27604994631419755</v>
      </c>
      <c r="AG500" s="35"/>
      <c r="AH500" s="35"/>
      <c r="AR500" s="69">
        <f t="shared" si="318"/>
        <v>42</v>
      </c>
      <c r="AS500" s="70">
        <f t="shared" si="329"/>
        <v>497</v>
      </c>
      <c r="AT500" s="71">
        <f t="shared" ca="1" si="330"/>
        <v>1.1642281579936459E-2</v>
      </c>
      <c r="AU500" s="72">
        <f t="shared" ca="1" si="319"/>
        <v>9.059659612918658E-3</v>
      </c>
      <c r="AV500" s="73">
        <f t="shared" ca="1" si="320"/>
        <v>1.0090596596129187</v>
      </c>
      <c r="AW500" s="74">
        <f ca="1">PRODUCT(AV$4:AV500)</f>
        <v>82.559805021113249</v>
      </c>
      <c r="BO500" s="70">
        <f t="shared" si="331"/>
        <v>497</v>
      </c>
      <c r="BP500" s="171">
        <f t="shared" ca="1" si="332"/>
        <v>0.1143</v>
      </c>
      <c r="BQ500" s="172">
        <f t="shared" ca="1" si="321"/>
        <v>9.059659612918658E-3</v>
      </c>
      <c r="BR500" s="172">
        <f t="shared" ca="1" si="334"/>
        <v>1.2112431706255498E-2</v>
      </c>
    </row>
    <row r="501" spans="5:70">
      <c r="E501">
        <f t="shared" si="322"/>
        <v>498</v>
      </c>
      <c r="F501" s="64">
        <f t="shared" si="323"/>
        <v>81.416666666666359</v>
      </c>
      <c r="G501" s="55">
        <f t="shared" si="307"/>
        <v>9.4522381300610192E-3</v>
      </c>
      <c r="H501" s="78">
        <f t="shared" si="333"/>
        <v>0.27351246593948908</v>
      </c>
      <c r="I501" s="79">
        <f t="shared" ca="1" si="308"/>
        <v>870899.78052715329</v>
      </c>
      <c r="J501" s="79">
        <f t="shared" ca="1" si="309"/>
        <v>7890.0555685415738</v>
      </c>
      <c r="K501" s="80">
        <f t="shared" ca="1" si="310"/>
        <v>-5.4702493187897812</v>
      </c>
      <c r="L501" s="80">
        <f t="shared" ca="1" si="311"/>
        <v>-362.87490855298057</v>
      </c>
      <c r="M501" s="80">
        <f t="shared" ca="1" si="312"/>
        <v>0</v>
      </c>
      <c r="N501" s="80">
        <f t="shared" ca="1" si="313"/>
        <v>0</v>
      </c>
      <c r="O501" s="81">
        <f t="shared" ca="1" si="300"/>
        <v>-494.52051502062682</v>
      </c>
      <c r="P501" s="79">
        <f t="shared" ca="1" si="301"/>
        <v>877926.97042280249</v>
      </c>
      <c r="Q501" s="35"/>
      <c r="R501">
        <f t="shared" ca="1" si="314"/>
        <v>498</v>
      </c>
      <c r="S501" s="78">
        <f t="shared" ca="1" si="324"/>
        <v>81.416666666666359</v>
      </c>
      <c r="T501" s="55">
        <f t="shared" ca="1" si="315"/>
        <v>9.4522381300610192E-3</v>
      </c>
      <c r="U501" s="78">
        <f t="shared" ca="1" si="325"/>
        <v>0.2734406564858452</v>
      </c>
      <c r="V501" s="79">
        <f t="shared" ca="1" si="326"/>
        <v>870804.59242975898</v>
      </c>
      <c r="W501" s="79">
        <f t="shared" ca="1" si="302"/>
        <v>7889.1931967799801</v>
      </c>
      <c r="X501" s="80">
        <f t="shared" ca="1" si="303"/>
        <v>-5.4688131297169038</v>
      </c>
      <c r="Y501" s="80">
        <f t="shared" ca="1" si="316"/>
        <v>-362.83524684573291</v>
      </c>
      <c r="Z501" s="80">
        <f t="shared" ca="1" si="304"/>
        <v>0</v>
      </c>
      <c r="AA501" s="80">
        <f t="shared" ca="1" si="317"/>
        <v>0</v>
      </c>
      <c r="AB501" s="81">
        <f t="shared" ca="1" si="305"/>
        <v>-494.52051502062682</v>
      </c>
      <c r="AC501" s="79">
        <f t="shared" ca="1" si="306"/>
        <v>877830.96105154289</v>
      </c>
      <c r="AD501" s="35"/>
      <c r="AE501" s="55">
        <f t="shared" ca="1" si="327"/>
        <v>9.4522381300610192E-3</v>
      </c>
      <c r="AF501" s="78">
        <f t="shared" ca="1" si="328"/>
        <v>0.2734406564858452</v>
      </c>
      <c r="AG501" s="35"/>
      <c r="AH501" s="35"/>
      <c r="AR501" s="69">
        <f t="shared" si="318"/>
        <v>42</v>
      </c>
      <c r="AS501" s="70">
        <f t="shared" si="329"/>
        <v>498</v>
      </c>
      <c r="AT501" s="71">
        <f t="shared" ca="1" si="330"/>
        <v>1.1536806471704481E-2</v>
      </c>
      <c r="AU501" s="72">
        <f t="shared" ca="1" si="319"/>
        <v>9.059659612918658E-3</v>
      </c>
      <c r="AV501" s="73">
        <f t="shared" ca="1" si="320"/>
        <v>1.0090596596129187</v>
      </c>
      <c r="AW501" s="74">
        <f ca="1">PRODUCT(AV$4:AV501)</f>
        <v>83.307768752313464</v>
      </c>
      <c r="BO501" s="70">
        <f t="shared" si="331"/>
        <v>498</v>
      </c>
      <c r="BP501" s="171">
        <f t="shared" ca="1" si="332"/>
        <v>0.1143</v>
      </c>
      <c r="BQ501" s="172">
        <f t="shared" ca="1" si="321"/>
        <v>9.059659612918658E-3</v>
      </c>
      <c r="BR501" s="172">
        <f t="shared" ca="1" si="334"/>
        <v>1.2003682429344069E-2</v>
      </c>
    </row>
    <row r="502" spans="5:70">
      <c r="E502">
        <f t="shared" si="322"/>
        <v>499</v>
      </c>
      <c r="F502" s="64">
        <f t="shared" si="323"/>
        <v>81.499999999999687</v>
      </c>
      <c r="G502" s="55">
        <f t="shared" si="307"/>
        <v>9.4522381300610192E-3</v>
      </c>
      <c r="H502" s="78">
        <f t="shared" si="333"/>
        <v>0.27092716097988884</v>
      </c>
      <c r="I502" s="79">
        <f t="shared" ca="1" si="308"/>
        <v>869628.59563756315</v>
      </c>
      <c r="J502" s="79">
        <f t="shared" ca="1" si="309"/>
        <v>7878.5390661368019</v>
      </c>
      <c r="K502" s="80">
        <f t="shared" ca="1" si="310"/>
        <v>-5.418543219597777</v>
      </c>
      <c r="L502" s="80">
        <f t="shared" ca="1" si="311"/>
        <v>-362.34524818231802</v>
      </c>
      <c r="M502" s="80">
        <f t="shared" ca="1" si="312"/>
        <v>0</v>
      </c>
      <c r="N502" s="80">
        <f t="shared" ca="1" si="313"/>
        <v>0</v>
      </c>
      <c r="O502" s="81">
        <f t="shared" ca="1" si="300"/>
        <v>-489.8461893524514</v>
      </c>
      <c r="P502" s="79">
        <f t="shared" ca="1" si="301"/>
        <v>876649.52472294564</v>
      </c>
      <c r="Q502" s="35"/>
      <c r="R502">
        <f t="shared" ca="1" si="314"/>
        <v>499</v>
      </c>
      <c r="S502" s="78">
        <f t="shared" ca="1" si="324"/>
        <v>81.499999999999687</v>
      </c>
      <c r="T502" s="55">
        <f t="shared" ca="1" si="315"/>
        <v>9.4522381300610192E-3</v>
      </c>
      <c r="U502" s="78">
        <f t="shared" ca="1" si="325"/>
        <v>0.27085603028630079</v>
      </c>
      <c r="V502" s="79">
        <f t="shared" ca="1" si="326"/>
        <v>869533.49376974336</v>
      </c>
      <c r="W502" s="79">
        <f t="shared" ca="1" si="302"/>
        <v>7877.6774755858014</v>
      </c>
      <c r="X502" s="80">
        <f t="shared" ca="1" si="303"/>
        <v>-5.4171206057260157</v>
      </c>
      <c r="Y502" s="80">
        <f t="shared" ca="1" si="316"/>
        <v>-362.30562240405976</v>
      </c>
      <c r="Z502" s="80">
        <f t="shared" ca="1" si="304"/>
        <v>0</v>
      </c>
      <c r="AA502" s="80">
        <f t="shared" ca="1" si="317"/>
        <v>0</v>
      </c>
      <c r="AB502" s="81">
        <f t="shared" ca="1" si="305"/>
        <v>-489.8461893524514</v>
      </c>
      <c r="AC502" s="79">
        <f t="shared" ca="1" si="306"/>
        <v>876553.60231296695</v>
      </c>
      <c r="AD502" s="35"/>
      <c r="AE502" s="55">
        <f t="shared" ca="1" si="327"/>
        <v>9.4522381300610192E-3</v>
      </c>
      <c r="AF502" s="78">
        <f t="shared" ca="1" si="328"/>
        <v>0.27085603028630079</v>
      </c>
      <c r="AG502" s="35"/>
      <c r="AH502" s="35"/>
      <c r="AR502" s="69">
        <f t="shared" si="318"/>
        <v>42</v>
      </c>
      <c r="AS502" s="70">
        <f t="shared" si="329"/>
        <v>499</v>
      </c>
      <c r="AT502" s="71">
        <f t="shared" ca="1" si="330"/>
        <v>1.1432286932050721E-2</v>
      </c>
      <c r="AU502" s="72">
        <f t="shared" ca="1" si="319"/>
        <v>9.059659612918658E-3</v>
      </c>
      <c r="AV502" s="73">
        <f t="shared" ca="1" si="320"/>
        <v>1.0090596596129187</v>
      </c>
      <c r="AW502" s="74">
        <f ca="1">PRODUCT(AV$4:AV502)</f>
        <v>84.062508780321167</v>
      </c>
      <c r="BO502" s="70">
        <f t="shared" si="331"/>
        <v>499</v>
      </c>
      <c r="BP502" s="171">
        <f t="shared" ca="1" si="332"/>
        <v>0.1143</v>
      </c>
      <c r="BQ502" s="172">
        <f t="shared" ca="1" si="321"/>
        <v>9.059659612918658E-3</v>
      </c>
      <c r="BR502" s="172">
        <f t="shared" ca="1" si="334"/>
        <v>1.1895909538142426E-2</v>
      </c>
    </row>
    <row r="503" spans="5:70">
      <c r="E503">
        <f t="shared" si="322"/>
        <v>500</v>
      </c>
      <c r="F503" s="64">
        <f t="shared" si="323"/>
        <v>81.583333333333016</v>
      </c>
      <c r="G503" s="55">
        <f t="shared" si="307"/>
        <v>1.0343997254147252E-2</v>
      </c>
      <c r="H503" s="78">
        <f t="shared" si="333"/>
        <v>0.26812469117063897</v>
      </c>
      <c r="I503" s="79">
        <f t="shared" ca="1" si="308"/>
        <v>867581.46444636199</v>
      </c>
      <c r="J503" s="79">
        <f t="shared" ca="1" si="309"/>
        <v>7859.9927543615304</v>
      </c>
      <c r="K503" s="80">
        <f t="shared" ca="1" si="310"/>
        <v>-5.3624938234127795</v>
      </c>
      <c r="L503" s="80">
        <f t="shared" ca="1" si="311"/>
        <v>-361.49227685265083</v>
      </c>
      <c r="M503" s="80">
        <f t="shared" ca="1" si="312"/>
        <v>0</v>
      </c>
      <c r="N503" s="80">
        <f t="shared" ca="1" si="313"/>
        <v>0</v>
      </c>
      <c r="O503" s="81">
        <f t="shared" ca="1" si="300"/>
        <v>-484.77922171483516</v>
      </c>
      <c r="P503" s="79">
        <f t="shared" ca="1" si="301"/>
        <v>874589.82320833264</v>
      </c>
      <c r="Q503" s="35"/>
      <c r="R503">
        <f t="shared" ca="1" si="314"/>
        <v>500</v>
      </c>
      <c r="S503" s="78">
        <f t="shared" ca="1" si="324"/>
        <v>81.583333333333016</v>
      </c>
      <c r="T503" s="55">
        <f t="shared" ca="1" si="315"/>
        <v>1.0343997254147252E-2</v>
      </c>
      <c r="U503" s="78">
        <f t="shared" ca="1" si="325"/>
        <v>0.26805429625275007</v>
      </c>
      <c r="V503" s="79">
        <f t="shared" ca="1" si="326"/>
        <v>867486.53425752872</v>
      </c>
      <c r="W503" s="79">
        <f t="shared" ca="1" si="302"/>
        <v>7859.132719163711</v>
      </c>
      <c r="X503" s="80">
        <f t="shared" ca="1" si="303"/>
        <v>-5.3610859250550016</v>
      </c>
      <c r="Y503" s="80">
        <f t="shared" ca="1" si="316"/>
        <v>-361.45272260730366</v>
      </c>
      <c r="Z503" s="80">
        <f t="shared" ca="1" si="304"/>
        <v>0</v>
      </c>
      <c r="AA503" s="80">
        <f t="shared" ca="1" si="317"/>
        <v>0</v>
      </c>
      <c r="AB503" s="81">
        <f t="shared" ca="1" si="305"/>
        <v>-484.77922171483516</v>
      </c>
      <c r="AC503" s="79">
        <f t="shared" ca="1" si="306"/>
        <v>874494.07394644525</v>
      </c>
      <c r="AD503" s="35"/>
      <c r="AE503" s="55">
        <f t="shared" ca="1" si="327"/>
        <v>1.0343997254147252E-2</v>
      </c>
      <c r="AF503" s="78">
        <f t="shared" ca="1" si="328"/>
        <v>0.26805429625275007</v>
      </c>
      <c r="AG503" s="35"/>
      <c r="AH503" s="35"/>
      <c r="AR503" s="69">
        <f t="shared" si="318"/>
        <v>42</v>
      </c>
      <c r="AS503" s="70">
        <f t="shared" si="329"/>
        <v>500</v>
      </c>
      <c r="AT503" s="71">
        <f t="shared" ca="1" si="330"/>
        <v>1.1328714303849123E-2</v>
      </c>
      <c r="AU503" s="72">
        <f t="shared" ca="1" si="319"/>
        <v>9.059659612918658E-3</v>
      </c>
      <c r="AV503" s="73">
        <f t="shared" ca="1" si="320"/>
        <v>1.0090596596129187</v>
      </c>
      <c r="AW503" s="74">
        <f ca="1">PRODUCT(AV$4:AV503)</f>
        <v>84.824086496078863</v>
      </c>
      <c r="BO503" s="70">
        <f t="shared" si="331"/>
        <v>500</v>
      </c>
      <c r="BP503" s="171">
        <f t="shared" ca="1" si="332"/>
        <v>0.1143</v>
      </c>
      <c r="BQ503" s="172">
        <f t="shared" ca="1" si="321"/>
        <v>9.059659612918658E-3</v>
      </c>
      <c r="BR503" s="172">
        <f t="shared" ca="1" si="334"/>
        <v>1.1789104266348105E-2</v>
      </c>
    </row>
    <row r="504" spans="5:70">
      <c r="E504">
        <f t="shared" si="322"/>
        <v>501</v>
      </c>
      <c r="F504" s="64">
        <f t="shared" si="323"/>
        <v>81.666666666666345</v>
      </c>
      <c r="G504" s="55">
        <f t="shared" si="307"/>
        <v>1.0343997254147252E-2</v>
      </c>
      <c r="H504" s="78">
        <f t="shared" si="333"/>
        <v>0.26535121010140078</v>
      </c>
      <c r="I504" s="79">
        <f t="shared" ca="1" si="308"/>
        <v>865543.06847856054</v>
      </c>
      <c r="J504" s="79">
        <f t="shared" ca="1" si="309"/>
        <v>7841.5255807369031</v>
      </c>
      <c r="K504" s="80">
        <f t="shared" ca="1" si="310"/>
        <v>-5.3070242020280158</v>
      </c>
      <c r="L504" s="80">
        <f t="shared" ca="1" si="311"/>
        <v>-360.64294519940023</v>
      </c>
      <c r="M504" s="80">
        <f t="shared" ca="1" si="312"/>
        <v>0</v>
      </c>
      <c r="N504" s="80">
        <f t="shared" ca="1" si="313"/>
        <v>0</v>
      </c>
      <c r="O504" s="81">
        <f t="shared" ca="1" si="300"/>
        <v>-479.76466677654929</v>
      </c>
      <c r="P504" s="79">
        <f t="shared" ca="1" si="301"/>
        <v>872538.87942311948</v>
      </c>
      <c r="Q504" s="35"/>
      <c r="R504">
        <f t="shared" ca="1" si="314"/>
        <v>501</v>
      </c>
      <c r="S504" s="78">
        <f t="shared" ca="1" si="324"/>
        <v>81.666666666666345</v>
      </c>
      <c r="T504" s="55">
        <f t="shared" ca="1" si="315"/>
        <v>1.0343997254147252E-2</v>
      </c>
      <c r="U504" s="78">
        <f t="shared" ca="1" si="325"/>
        <v>0.26528154334834925</v>
      </c>
      <c r="V504" s="79">
        <f t="shared" ca="1" si="326"/>
        <v>865448.30964677513</v>
      </c>
      <c r="W504" s="79">
        <f t="shared" ca="1" si="302"/>
        <v>7840.66709797561</v>
      </c>
      <c r="X504" s="80">
        <f t="shared" ca="1" si="303"/>
        <v>-5.3056308669669852</v>
      </c>
      <c r="Y504" s="80">
        <f t="shared" ca="1" si="316"/>
        <v>-360.60346235282299</v>
      </c>
      <c r="Z504" s="80">
        <f t="shared" ca="1" si="304"/>
        <v>0</v>
      </c>
      <c r="AA504" s="80">
        <f t="shared" ca="1" si="317"/>
        <v>0</v>
      </c>
      <c r="AB504" s="81">
        <f t="shared" ca="1" si="305"/>
        <v>-479.76466677654929</v>
      </c>
      <c r="AC504" s="79">
        <f t="shared" ca="1" si="306"/>
        <v>872443.30298475444</v>
      </c>
      <c r="AD504" s="35"/>
      <c r="AE504" s="55">
        <f t="shared" ca="1" si="327"/>
        <v>1.0343997254147252E-2</v>
      </c>
      <c r="AF504" s="78">
        <f t="shared" ca="1" si="328"/>
        <v>0.26528154334834925</v>
      </c>
      <c r="AG504" s="35"/>
      <c r="AH504" s="35"/>
      <c r="AR504" s="69">
        <f t="shared" si="318"/>
        <v>42</v>
      </c>
      <c r="AS504" s="70">
        <f t="shared" si="329"/>
        <v>501</v>
      </c>
      <c r="AT504" s="71">
        <f t="shared" ca="1" si="330"/>
        <v>1.1226080008404247E-2</v>
      </c>
      <c r="AU504" s="72">
        <f t="shared" ca="1" si="319"/>
        <v>9.059659612918658E-3</v>
      </c>
      <c r="AV504" s="73">
        <f t="shared" ca="1" si="320"/>
        <v>1.0090596596129187</v>
      </c>
      <c r="AW504" s="74">
        <f ca="1">PRODUCT(AV$4:AV504)</f>
        <v>85.592563846710107</v>
      </c>
      <c r="BO504" s="70">
        <f t="shared" si="331"/>
        <v>501</v>
      </c>
      <c r="BP504" s="171">
        <f t="shared" ca="1" si="332"/>
        <v>0.1143</v>
      </c>
      <c r="BQ504" s="172">
        <f t="shared" ca="1" si="321"/>
        <v>9.059659612918658E-3</v>
      </c>
      <c r="BR504" s="172">
        <f t="shared" ca="1" si="334"/>
        <v>1.1683257926365301E-2</v>
      </c>
    </row>
    <row r="505" spans="5:70">
      <c r="E505">
        <f t="shared" si="322"/>
        <v>502</v>
      </c>
      <c r="F505" s="64">
        <f t="shared" si="323"/>
        <v>81.749999999999673</v>
      </c>
      <c r="G505" s="55">
        <f t="shared" si="307"/>
        <v>1.0343997254147252E-2</v>
      </c>
      <c r="H505" s="78">
        <f t="shared" si="333"/>
        <v>0.26260641791272726</v>
      </c>
      <c r="I505" s="79">
        <f t="shared" ca="1" si="308"/>
        <v>863513.33965023002</v>
      </c>
      <c r="J505" s="79">
        <f t="shared" ca="1" si="309"/>
        <v>7823.1369284457005</v>
      </c>
      <c r="K505" s="80">
        <f t="shared" ca="1" si="310"/>
        <v>-5.252128358254545</v>
      </c>
      <c r="L505" s="80">
        <f t="shared" ca="1" si="311"/>
        <v>-359.79722485426254</v>
      </c>
      <c r="M505" s="80">
        <f t="shared" ca="1" si="312"/>
        <v>0</v>
      </c>
      <c r="N505" s="80">
        <f t="shared" ca="1" si="313"/>
        <v>0</v>
      </c>
      <c r="O505" s="81">
        <f t="shared" ca="1" si="300"/>
        <v>-474.80198238077577</v>
      </c>
      <c r="P505" s="79">
        <f t="shared" ca="1" si="301"/>
        <v>870496.62524308241</v>
      </c>
      <c r="Q505" s="35"/>
      <c r="R505">
        <f t="shared" ca="1" si="314"/>
        <v>502</v>
      </c>
      <c r="S505" s="78">
        <f t="shared" ca="1" si="324"/>
        <v>81.749999999999673</v>
      </c>
      <c r="T505" s="55">
        <f t="shared" ca="1" si="315"/>
        <v>1.0343997254147252E-2</v>
      </c>
      <c r="U505" s="78">
        <f t="shared" ca="1" si="325"/>
        <v>0.26253747179237796</v>
      </c>
      <c r="V505" s="79">
        <f t="shared" ca="1" si="326"/>
        <v>863418.75185428094</v>
      </c>
      <c r="W505" s="79">
        <f t="shared" ca="1" si="302"/>
        <v>7822.2799952108653</v>
      </c>
      <c r="X505" s="80">
        <f t="shared" ca="1" si="303"/>
        <v>-5.2507494358475597</v>
      </c>
      <c r="Y505" s="80">
        <f t="shared" ca="1" si="316"/>
        <v>-359.75781327261706</v>
      </c>
      <c r="Z505" s="80">
        <f t="shared" ca="1" si="304"/>
        <v>0</v>
      </c>
      <c r="AA505" s="80">
        <f t="shared" ca="1" si="317"/>
        <v>0</v>
      </c>
      <c r="AB505" s="81">
        <f t="shared" ca="1" si="305"/>
        <v>-474.80198238077577</v>
      </c>
      <c r="AC505" s="79">
        <f t="shared" ca="1" si="306"/>
        <v>870401.22130440245</v>
      </c>
      <c r="AD505" s="35"/>
      <c r="AE505" s="55">
        <f t="shared" ca="1" si="327"/>
        <v>1.0343997254147252E-2</v>
      </c>
      <c r="AF505" s="78">
        <f t="shared" ca="1" si="328"/>
        <v>0.26253747179237796</v>
      </c>
      <c r="AG505" s="35"/>
      <c r="AH505" s="35"/>
      <c r="AR505" s="69">
        <f t="shared" si="318"/>
        <v>42</v>
      </c>
      <c r="AS505" s="70">
        <f t="shared" si="329"/>
        <v>502</v>
      </c>
      <c r="AT505" s="71">
        <f t="shared" ca="1" si="330"/>
        <v>1.1124375544740713E-2</v>
      </c>
      <c r="AU505" s="72">
        <f t="shared" ca="1" si="319"/>
        <v>9.059659612918658E-3</v>
      </c>
      <c r="AV505" s="73">
        <f t="shared" ca="1" si="320"/>
        <v>1.0090596596129187</v>
      </c>
      <c r="AW505" s="74">
        <f ca="1">PRODUCT(AV$4:AV505)</f>
        <v>86.368003340558303</v>
      </c>
      <c r="BO505" s="70">
        <f t="shared" si="331"/>
        <v>502</v>
      </c>
      <c r="BP505" s="171">
        <f t="shared" ca="1" si="332"/>
        <v>0.1143</v>
      </c>
      <c r="BQ505" s="172">
        <f t="shared" ca="1" si="321"/>
        <v>9.059659612918658E-3</v>
      </c>
      <c r="BR505" s="172">
        <f t="shared" ca="1" si="334"/>
        <v>1.1578361908598218E-2</v>
      </c>
    </row>
    <row r="506" spans="5:70">
      <c r="E506">
        <f t="shared" si="322"/>
        <v>503</v>
      </c>
      <c r="F506" s="64">
        <f t="shared" si="323"/>
        <v>81.833333333333002</v>
      </c>
      <c r="G506" s="55">
        <f t="shared" si="307"/>
        <v>1.0343997254147252E-2</v>
      </c>
      <c r="H506" s="78">
        <f t="shared" si="333"/>
        <v>0.25989001784691657</v>
      </c>
      <c r="I506" s="79">
        <f t="shared" ca="1" si="308"/>
        <v>861492.21054182353</v>
      </c>
      <c r="J506" s="79">
        <f t="shared" ca="1" si="309"/>
        <v>7804.8261866897756</v>
      </c>
      <c r="K506" s="80">
        <f t="shared" ca="1" si="310"/>
        <v>-5.1978003569383313</v>
      </c>
      <c r="L506" s="80">
        <f t="shared" ca="1" si="311"/>
        <v>-358.95508772575982</v>
      </c>
      <c r="M506" s="80">
        <f t="shared" ca="1" si="312"/>
        <v>0</v>
      </c>
      <c r="N506" s="80">
        <f t="shared" ca="1" si="313"/>
        <v>0</v>
      </c>
      <c r="O506" s="81">
        <f t="shared" ca="1" si="300"/>
        <v>-469.89063197876544</v>
      </c>
      <c r="P506" s="79">
        <f t="shared" ca="1" si="301"/>
        <v>868462.9932084519</v>
      </c>
      <c r="Q506" s="35"/>
      <c r="R506">
        <f t="shared" ca="1" si="314"/>
        <v>503</v>
      </c>
      <c r="S506" s="78">
        <f t="shared" ca="1" si="324"/>
        <v>81.833333333333002</v>
      </c>
      <c r="T506" s="55">
        <f t="shared" ca="1" si="315"/>
        <v>1.0343997254147252E-2</v>
      </c>
      <c r="U506" s="78">
        <f t="shared" ca="1" si="325"/>
        <v>0.25982178490504687</v>
      </c>
      <c r="V506" s="79">
        <f t="shared" ca="1" si="326"/>
        <v>861397.79346122325</v>
      </c>
      <c r="W506" s="79">
        <f t="shared" ca="1" si="302"/>
        <v>7803.9708000778919</v>
      </c>
      <c r="X506" s="80">
        <f t="shared" ca="1" si="303"/>
        <v>-5.1964356981009372</v>
      </c>
      <c r="Y506" s="80">
        <f t="shared" ca="1" si="316"/>
        <v>-358.91574727550972</v>
      </c>
      <c r="Z506" s="80">
        <f t="shared" ca="1" si="304"/>
        <v>0</v>
      </c>
      <c r="AA506" s="80">
        <f t="shared" ca="1" si="317"/>
        <v>0</v>
      </c>
      <c r="AB506" s="81">
        <f t="shared" ca="1" si="305"/>
        <v>-469.89063197876544</v>
      </c>
      <c r="AC506" s="79">
        <f t="shared" ca="1" si="306"/>
        <v>868367.76144634886</v>
      </c>
      <c r="AD506" s="35"/>
      <c r="AE506" s="55">
        <f t="shared" ca="1" si="327"/>
        <v>1.0343997254147252E-2</v>
      </c>
      <c r="AF506" s="78">
        <f t="shared" ca="1" si="328"/>
        <v>0.25982178490504687</v>
      </c>
      <c r="AG506" s="35"/>
      <c r="AH506" s="35"/>
      <c r="AR506" s="69">
        <f t="shared" si="318"/>
        <v>42</v>
      </c>
      <c r="AS506" s="70">
        <f t="shared" si="329"/>
        <v>503</v>
      </c>
      <c r="AT506" s="71">
        <f t="shared" ca="1" si="330"/>
        <v>1.1023592488899087E-2</v>
      </c>
      <c r="AU506" s="72">
        <f t="shared" ca="1" si="319"/>
        <v>9.059659612918658E-3</v>
      </c>
      <c r="AV506" s="73">
        <f t="shared" ca="1" si="320"/>
        <v>1.0090596596129187</v>
      </c>
      <c r="AW506" s="74">
        <f ca="1">PRODUCT(AV$4:AV506)</f>
        <v>87.150468052271179</v>
      </c>
      <c r="BO506" s="70">
        <f t="shared" si="331"/>
        <v>503</v>
      </c>
      <c r="BP506" s="171">
        <f t="shared" ca="1" si="332"/>
        <v>0.1143</v>
      </c>
      <c r="BQ506" s="172">
        <f t="shared" ca="1" si="321"/>
        <v>9.059659612918658E-3</v>
      </c>
      <c r="BR506" s="172">
        <f t="shared" ca="1" si="334"/>
        <v>1.1474407680750757E-2</v>
      </c>
    </row>
    <row r="507" spans="5:70">
      <c r="E507">
        <f t="shared" si="322"/>
        <v>504</v>
      </c>
      <c r="F507" s="64">
        <f t="shared" si="323"/>
        <v>81.91666666666633</v>
      </c>
      <c r="G507" s="55">
        <f t="shared" si="307"/>
        <v>1.0343997254147252E-2</v>
      </c>
      <c r="H507" s="78">
        <f t="shared" si="333"/>
        <v>0.2572017162159278</v>
      </c>
      <c r="I507" s="79">
        <f t="shared" ca="1" si="308"/>
        <v>859479.61439137522</v>
      </c>
      <c r="J507" s="79">
        <f t="shared" ca="1" si="309"/>
        <v>7786.5927506284434</v>
      </c>
      <c r="K507" s="80">
        <f t="shared" ca="1" si="310"/>
        <v>-5.1440343243185556</v>
      </c>
      <c r="L507" s="80">
        <f t="shared" ca="1" si="311"/>
        <v>-358.11650599640637</v>
      </c>
      <c r="M507" s="80">
        <f t="shared" ca="1" si="312"/>
        <v>0</v>
      </c>
      <c r="N507" s="80">
        <f t="shared" ca="1" si="313"/>
        <v>0</v>
      </c>
      <c r="O507" s="81">
        <f t="shared" ca="1" si="300"/>
        <v>-465.0300845718275</v>
      </c>
      <c r="P507" s="79">
        <f t="shared" ca="1" si="301"/>
        <v>866437.91651711112</v>
      </c>
      <c r="Q507" s="35"/>
      <c r="R507">
        <f t="shared" ca="1" si="314"/>
        <v>504</v>
      </c>
      <c r="S507" s="78">
        <f t="shared" ca="1" si="324"/>
        <v>81.91666666666633</v>
      </c>
      <c r="T507" s="55">
        <f t="shared" ca="1" si="315"/>
        <v>1.0343997254147252E-2</v>
      </c>
      <c r="U507" s="78">
        <f t="shared" ca="1" si="325"/>
        <v>0.2571341890754214</v>
      </c>
      <c r="V507" s="79">
        <f t="shared" ca="1" si="326"/>
        <v>859385.36770635785</v>
      </c>
      <c r="W507" s="79">
        <f t="shared" ca="1" si="302"/>
        <v>7785.7389077425405</v>
      </c>
      <c r="X507" s="80">
        <f t="shared" ca="1" si="303"/>
        <v>-5.1426837815084276</v>
      </c>
      <c r="Y507" s="80">
        <f t="shared" ca="1" si="316"/>
        <v>-358.07723654431578</v>
      </c>
      <c r="Z507" s="80">
        <f t="shared" ca="1" si="304"/>
        <v>0</v>
      </c>
      <c r="AA507" s="80">
        <f t="shared" ca="1" si="317"/>
        <v>0</v>
      </c>
      <c r="AB507" s="81">
        <f t="shared" ca="1" si="305"/>
        <v>-465.0300845718275</v>
      </c>
      <c r="AC507" s="79">
        <f t="shared" ca="1" si="306"/>
        <v>866342.8566092028</v>
      </c>
      <c r="AD507" s="35"/>
      <c r="AE507" s="55">
        <f t="shared" ca="1" si="327"/>
        <v>1.0343997254147252E-2</v>
      </c>
      <c r="AF507" s="78">
        <f t="shared" ca="1" si="328"/>
        <v>0.2571341890754214</v>
      </c>
      <c r="AG507" s="35"/>
      <c r="AH507" s="35"/>
      <c r="AR507" s="69">
        <f t="shared" si="318"/>
        <v>42</v>
      </c>
      <c r="AS507" s="70">
        <f t="shared" si="329"/>
        <v>504</v>
      </c>
      <c r="AT507" s="71">
        <f t="shared" ca="1" si="330"/>
        <v>1.0923722493238135E-2</v>
      </c>
      <c r="AU507" s="72">
        <f t="shared" ca="1" si="319"/>
        <v>9.059659612918658E-3</v>
      </c>
      <c r="AV507" s="73">
        <f t="shared" ca="1" si="320"/>
        <v>1.0090596596129187</v>
      </c>
      <c r="AW507" s="74">
        <f ca="1">PRODUCT(AV$4:AV507)</f>
        <v>87.940021627931301</v>
      </c>
      <c r="BO507" s="70">
        <f t="shared" si="331"/>
        <v>504</v>
      </c>
      <c r="BP507" s="171">
        <f t="shared" ca="1" si="332"/>
        <v>0.1143</v>
      </c>
      <c r="BQ507" s="172">
        <f t="shared" ca="1" si="321"/>
        <v>9.059659612918658E-3</v>
      </c>
      <c r="BR507" s="172">
        <f t="shared" ca="1" si="334"/>
        <v>1.1371386787132495E-2</v>
      </c>
    </row>
    <row r="508" spans="5:70">
      <c r="E508">
        <f t="shared" si="322"/>
        <v>505</v>
      </c>
      <c r="F508" s="64">
        <f t="shared" si="323"/>
        <v>81.999999999999659</v>
      </c>
      <c r="G508" s="55">
        <f t="shared" si="307"/>
        <v>1.0343997254147252E-2</v>
      </c>
      <c r="H508" s="78">
        <f t="shared" si="333"/>
        <v>0.25454122236962828</v>
      </c>
      <c r="I508" s="79">
        <f t="shared" ca="1" si="308"/>
        <v>857475.48508776911</v>
      </c>
      <c r="J508" s="79">
        <f t="shared" ca="1" si="309"/>
        <v>7768.4360213174969</v>
      </c>
      <c r="K508" s="80">
        <f t="shared" ca="1" si="310"/>
        <v>-5.0908244473925652</v>
      </c>
      <c r="L508" s="80">
        <f t="shared" ca="1" si="311"/>
        <v>-357.2814521199038</v>
      </c>
      <c r="M508" s="80">
        <f t="shared" ca="1" si="312"/>
        <v>-6431.0661381582677</v>
      </c>
      <c r="N508" s="80">
        <f t="shared" ca="1" si="313"/>
        <v>0</v>
      </c>
      <c r="O508" s="81">
        <f t="shared" ca="1" si="300"/>
        <v>-460.21981465392059</v>
      </c>
      <c r="P508" s="79">
        <f t="shared" ca="1" si="301"/>
        <v>857990.26287970704</v>
      </c>
      <c r="Q508" s="35"/>
      <c r="R508">
        <f t="shared" ca="1" si="314"/>
        <v>505</v>
      </c>
      <c r="S508" s="78">
        <f t="shared" ca="1" si="324"/>
        <v>81.999999999999659</v>
      </c>
      <c r="T508" s="55">
        <f t="shared" ca="1" si="315"/>
        <v>1.0343997254147252E-2</v>
      </c>
      <c r="U508" s="78">
        <f t="shared" ca="1" si="325"/>
        <v>0.25447439372967784</v>
      </c>
      <c r="V508" s="79">
        <f t="shared" ca="1" si="326"/>
        <v>857381.40847928717</v>
      </c>
      <c r="W508" s="79">
        <f t="shared" ca="1" si="302"/>
        <v>7767.5837192671124</v>
      </c>
      <c r="X508" s="80">
        <f t="shared" ca="1" si="303"/>
        <v>-5.0894878745935568</v>
      </c>
      <c r="Y508" s="80">
        <f t="shared" ca="1" si="316"/>
        <v>-357.24225353303632</v>
      </c>
      <c r="Z508" s="80">
        <f t="shared" ca="1" si="304"/>
        <v>-6430.3605635946533</v>
      </c>
      <c r="AA508" s="80">
        <f t="shared" ca="1" si="317"/>
        <v>0</v>
      </c>
      <c r="AB508" s="81">
        <f t="shared" ca="1" si="305"/>
        <v>-460.21981465392059</v>
      </c>
      <c r="AC508" s="79">
        <f t="shared" ca="1" si="306"/>
        <v>857896.08007889811</v>
      </c>
      <c r="AD508" s="35"/>
      <c r="AE508" s="55">
        <f t="shared" ca="1" si="327"/>
        <v>1.0343997254147252E-2</v>
      </c>
      <c r="AF508" s="78">
        <f t="shared" ca="1" si="328"/>
        <v>0.25447439372967784</v>
      </c>
      <c r="AG508" s="35"/>
      <c r="AH508" s="35"/>
      <c r="AR508" s="69">
        <f t="shared" si="318"/>
        <v>43</v>
      </c>
      <c r="AS508" s="70">
        <f t="shared" si="329"/>
        <v>505</v>
      </c>
      <c r="AT508" s="71">
        <f t="shared" ca="1" si="330"/>
        <v>1.0824757285743414E-2</v>
      </c>
      <c r="AU508" s="72">
        <f t="shared" ca="1" si="319"/>
        <v>9.059659612918658E-3</v>
      </c>
      <c r="AV508" s="73">
        <f t="shared" ca="1" si="320"/>
        <v>1.0090596596129187</v>
      </c>
      <c r="AW508" s="74">
        <f ca="1">PRODUCT(AV$4:AV508)</f>
        <v>88.73672829023306</v>
      </c>
      <c r="BO508" s="70">
        <f t="shared" si="331"/>
        <v>505</v>
      </c>
      <c r="BP508" s="171">
        <f t="shared" ca="1" si="332"/>
        <v>0.1143</v>
      </c>
      <c r="BQ508" s="172">
        <f t="shared" ca="1" si="321"/>
        <v>9.059659612918658E-3</v>
      </c>
      <c r="BR508" s="172">
        <f t="shared" ca="1" si="334"/>
        <v>1.12692908479709E-2</v>
      </c>
    </row>
    <row r="509" spans="5:70">
      <c r="E509">
        <f t="shared" si="322"/>
        <v>506</v>
      </c>
      <c r="F509" s="64">
        <f t="shared" si="323"/>
        <v>82.083333333332988</v>
      </c>
      <c r="G509" s="55">
        <f t="shared" si="307"/>
        <v>1.0343997254147252E-2</v>
      </c>
      <c r="H509" s="78">
        <f t="shared" si="333"/>
        <v>0.25190824866436956</v>
      </c>
      <c r="I509" s="79">
        <f t="shared" ca="1" si="308"/>
        <v>849115.21395639423</v>
      </c>
      <c r="J509" s="79">
        <f t="shared" ca="1" si="309"/>
        <v>7692.6948105955298</v>
      </c>
      <c r="K509" s="80">
        <f t="shared" ca="1" si="310"/>
        <v>-5.0381649732873912</v>
      </c>
      <c r="L509" s="80">
        <f t="shared" ca="1" si="311"/>
        <v>-353.79800581516429</v>
      </c>
      <c r="M509" s="80">
        <f t="shared" ca="1" si="312"/>
        <v>0</v>
      </c>
      <c r="N509" s="80">
        <f t="shared" ca="1" si="313"/>
        <v>0</v>
      </c>
      <c r="O509" s="81">
        <f t="shared" ca="1" si="300"/>
        <v>-455.45930215483628</v>
      </c>
      <c r="P509" s="79">
        <f t="shared" ca="1" si="301"/>
        <v>855993.61329404649</v>
      </c>
      <c r="Q509" s="35"/>
      <c r="R509">
        <f t="shared" ca="1" si="314"/>
        <v>506</v>
      </c>
      <c r="S509" s="78">
        <f t="shared" ca="1" si="324"/>
        <v>82.083333333332988</v>
      </c>
      <c r="T509" s="55">
        <f t="shared" ca="1" si="315"/>
        <v>1.0343997254147252E-2</v>
      </c>
      <c r="U509" s="78">
        <f t="shared" ca="1" si="325"/>
        <v>0.25184211129968725</v>
      </c>
      <c r="V509" s="79">
        <f t="shared" ca="1" si="326"/>
        <v>849022.00538221828</v>
      </c>
      <c r="W509" s="79">
        <f t="shared" ca="1" si="302"/>
        <v>7691.8503726404906</v>
      </c>
      <c r="X509" s="80">
        <f t="shared" ca="1" si="303"/>
        <v>-5.0368422259937446</v>
      </c>
      <c r="Y509" s="80">
        <f t="shared" ca="1" si="316"/>
        <v>-353.75916890925765</v>
      </c>
      <c r="Z509" s="80">
        <f t="shared" ca="1" si="304"/>
        <v>0</v>
      </c>
      <c r="AA509" s="80">
        <f t="shared" ca="1" si="317"/>
        <v>0</v>
      </c>
      <c r="AB509" s="81">
        <f t="shared" ca="1" si="305"/>
        <v>-455.45930215483628</v>
      </c>
      <c r="AC509" s="79">
        <f t="shared" ca="1" si="306"/>
        <v>855899.60044156865</v>
      </c>
      <c r="AD509" s="35"/>
      <c r="AE509" s="55">
        <f t="shared" ca="1" si="327"/>
        <v>1.0343997254147252E-2</v>
      </c>
      <c r="AF509" s="78">
        <f t="shared" ca="1" si="328"/>
        <v>0.25184211129968725</v>
      </c>
      <c r="AG509" s="35"/>
      <c r="AH509" s="35"/>
      <c r="AR509" s="69">
        <f t="shared" si="318"/>
        <v>43</v>
      </c>
      <c r="AS509" s="70">
        <f t="shared" si="329"/>
        <v>506</v>
      </c>
      <c r="AT509" s="71">
        <f t="shared" ca="1" si="330"/>
        <v>1.0726688669342118E-2</v>
      </c>
      <c r="AU509" s="72">
        <f t="shared" ca="1" si="319"/>
        <v>9.059659612918658E-3</v>
      </c>
      <c r="AV509" s="73">
        <f t="shared" ca="1" si="320"/>
        <v>1.0090596596129187</v>
      </c>
      <c r="AW509" s="74">
        <f ca="1">PRODUCT(AV$4:AV509)</f>
        <v>89.540652843706624</v>
      </c>
      <c r="BO509" s="70">
        <f t="shared" si="331"/>
        <v>506</v>
      </c>
      <c r="BP509" s="171">
        <f t="shared" ca="1" si="332"/>
        <v>0.1143</v>
      </c>
      <c r="BQ509" s="172">
        <f t="shared" ca="1" si="321"/>
        <v>9.059659612918658E-3</v>
      </c>
      <c r="BR509" s="172">
        <f t="shared" ca="1" si="334"/>
        <v>1.1168111558729706E-2</v>
      </c>
    </row>
    <row r="510" spans="5:70">
      <c r="E510">
        <f t="shared" si="322"/>
        <v>507</v>
      </c>
      <c r="F510" s="64">
        <f t="shared" si="323"/>
        <v>82.166666666666316</v>
      </c>
      <c r="G510" s="55">
        <f t="shared" si="307"/>
        <v>1.0343997254147252E-2</v>
      </c>
      <c r="H510" s="78">
        <f t="shared" si="333"/>
        <v>0.24930251043188828</v>
      </c>
      <c r="I510" s="79">
        <f t="shared" ca="1" si="308"/>
        <v>847139.21770856529</v>
      </c>
      <c r="J510" s="79">
        <f t="shared" ca="1" si="309"/>
        <v>7674.7929571937957</v>
      </c>
      <c r="K510" s="80">
        <f t="shared" ca="1" si="310"/>
        <v>-4.9860502086377654</v>
      </c>
      <c r="L510" s="80">
        <f t="shared" ca="1" si="311"/>
        <v>-352.97467404523559</v>
      </c>
      <c r="M510" s="80">
        <f t="shared" ca="1" si="312"/>
        <v>0</v>
      </c>
      <c r="N510" s="80">
        <f t="shared" ca="1" si="313"/>
        <v>0</v>
      </c>
      <c r="O510" s="81">
        <f t="shared" ca="1" si="300"/>
        <v>-450.74803238397084</v>
      </c>
      <c r="P510" s="79">
        <f t="shared" ca="1" si="301"/>
        <v>854005.30190912122</v>
      </c>
      <c r="Q510" s="35"/>
      <c r="R510">
        <f t="shared" ca="1" si="314"/>
        <v>507</v>
      </c>
      <c r="S510" s="78">
        <f t="shared" ca="1" si="324"/>
        <v>82.166666666666316</v>
      </c>
      <c r="T510" s="55">
        <f t="shared" ca="1" si="315"/>
        <v>1.0343997254147252E-2</v>
      </c>
      <c r="U510" s="78">
        <f t="shared" ca="1" si="325"/>
        <v>0.24923705719192465</v>
      </c>
      <c r="V510" s="79">
        <f t="shared" ca="1" si="326"/>
        <v>847046.17732477537</v>
      </c>
      <c r="W510" s="79">
        <f t="shared" ca="1" si="302"/>
        <v>7673.9500429864038</v>
      </c>
      <c r="X510" s="80">
        <f t="shared" ca="1" si="303"/>
        <v>-4.9847411438384928</v>
      </c>
      <c r="Y510" s="80">
        <f t="shared" ca="1" si="316"/>
        <v>-352.93590721865644</v>
      </c>
      <c r="Z510" s="80">
        <f t="shared" ca="1" si="304"/>
        <v>0</v>
      </c>
      <c r="AA510" s="80">
        <f t="shared" ca="1" si="317"/>
        <v>0</v>
      </c>
      <c r="AB510" s="81">
        <f t="shared" ca="1" si="305"/>
        <v>-450.74803238397084</v>
      </c>
      <c r="AC510" s="79">
        <f t="shared" ca="1" si="306"/>
        <v>853911.45868701534</v>
      </c>
      <c r="AD510" s="35"/>
      <c r="AE510" s="55">
        <f t="shared" ca="1" si="327"/>
        <v>1.0343997254147252E-2</v>
      </c>
      <c r="AF510" s="78">
        <f t="shared" ca="1" si="328"/>
        <v>0.24923705719192465</v>
      </c>
      <c r="AG510" s="35"/>
      <c r="AH510" s="35"/>
      <c r="AR510" s="69">
        <f t="shared" si="318"/>
        <v>43</v>
      </c>
      <c r="AS510" s="70">
        <f t="shared" si="329"/>
        <v>507</v>
      </c>
      <c r="AT510" s="71">
        <f t="shared" ca="1" si="330"/>
        <v>1.0629508521224127E-2</v>
      </c>
      <c r="AU510" s="72">
        <f t="shared" ca="1" si="319"/>
        <v>9.059659612918658E-3</v>
      </c>
      <c r="AV510" s="73">
        <f t="shared" ca="1" si="320"/>
        <v>1.0090596596129187</v>
      </c>
      <c r="AW510" s="74">
        <f ca="1">PRODUCT(AV$4:AV510)</f>
        <v>90.35186067998913</v>
      </c>
      <c r="BO510" s="70">
        <f t="shared" si="331"/>
        <v>507</v>
      </c>
      <c r="BP510" s="171">
        <f t="shared" ca="1" si="332"/>
        <v>0.1143</v>
      </c>
      <c r="BQ510" s="172">
        <f t="shared" ca="1" si="321"/>
        <v>9.059659612918658E-3</v>
      </c>
      <c r="BR510" s="172">
        <f t="shared" ca="1" si="334"/>
        <v>1.1067840689433428E-2</v>
      </c>
    </row>
    <row r="511" spans="5:70">
      <c r="E511">
        <f t="shared" si="322"/>
        <v>508</v>
      </c>
      <c r="F511" s="64">
        <f t="shared" si="323"/>
        <v>82.249999999999645</v>
      </c>
      <c r="G511" s="55">
        <f t="shared" si="307"/>
        <v>1.0343997254147252E-2</v>
      </c>
      <c r="H511" s="78">
        <f t="shared" si="333"/>
        <v>0.24672372594852882</v>
      </c>
      <c r="I511" s="79">
        <f t="shared" ca="1" si="308"/>
        <v>845171.47341114609</v>
      </c>
      <c r="J511" s="79">
        <f t="shared" ca="1" si="309"/>
        <v>7656.9658636539152</v>
      </c>
      <c r="K511" s="80">
        <f t="shared" ca="1" si="310"/>
        <v>-4.9344745189705765</v>
      </c>
      <c r="L511" s="80">
        <f t="shared" ca="1" si="311"/>
        <v>-352.15478058797754</v>
      </c>
      <c r="M511" s="80">
        <f t="shared" ca="1" si="312"/>
        <v>0</v>
      </c>
      <c r="N511" s="80">
        <f t="shared" ca="1" si="313"/>
        <v>0</v>
      </c>
      <c r="O511" s="81">
        <f t="shared" ca="1" si="300"/>
        <v>-446.08549597467874</v>
      </c>
      <c r="P511" s="79">
        <f t="shared" ca="1" si="301"/>
        <v>852025.26452371839</v>
      </c>
      <c r="Q511" s="35"/>
      <c r="R511">
        <f t="shared" ca="1" si="314"/>
        <v>508</v>
      </c>
      <c r="S511" s="78">
        <f t="shared" ca="1" si="324"/>
        <v>82.249999999999645</v>
      </c>
      <c r="T511" s="55">
        <f t="shared" ca="1" si="315"/>
        <v>1.0343997254147252E-2</v>
      </c>
      <c r="U511" s="78">
        <f t="shared" ca="1" si="325"/>
        <v>0.24665894975669964</v>
      </c>
      <c r="V511" s="79">
        <f t="shared" ca="1" si="326"/>
        <v>845078.60090307193</v>
      </c>
      <c r="W511" s="79">
        <f t="shared" ca="1" si="302"/>
        <v>7656.1244703433658</v>
      </c>
      <c r="X511" s="80">
        <f t="shared" ca="1" si="303"/>
        <v>-4.9331789951339928</v>
      </c>
      <c r="Y511" s="80">
        <f t="shared" ca="1" si="316"/>
        <v>-352.11608370961335</v>
      </c>
      <c r="Z511" s="80">
        <f t="shared" ca="1" si="304"/>
        <v>0</v>
      </c>
      <c r="AA511" s="80">
        <f t="shared" ca="1" si="317"/>
        <v>0</v>
      </c>
      <c r="AB511" s="81">
        <f t="shared" ca="1" si="305"/>
        <v>-446.08549597467874</v>
      </c>
      <c r="AC511" s="79">
        <f t="shared" ca="1" si="306"/>
        <v>851931.59061473585</v>
      </c>
      <c r="AD511" s="35"/>
      <c r="AE511" s="55">
        <f t="shared" ca="1" si="327"/>
        <v>1.0343997254147252E-2</v>
      </c>
      <c r="AF511" s="78">
        <f t="shared" ca="1" si="328"/>
        <v>0.24665894975669964</v>
      </c>
      <c r="AG511" s="35"/>
      <c r="AH511" s="35"/>
      <c r="AR511" s="69">
        <f t="shared" si="318"/>
        <v>43</v>
      </c>
      <c r="AS511" s="70">
        <f t="shared" si="329"/>
        <v>508</v>
      </c>
      <c r="AT511" s="71">
        <f t="shared" ca="1" si="330"/>
        <v>1.0533208792169218E-2</v>
      </c>
      <c r="AU511" s="72">
        <f t="shared" ca="1" si="319"/>
        <v>9.059659612918658E-3</v>
      </c>
      <c r="AV511" s="73">
        <f t="shared" ca="1" si="320"/>
        <v>1.0090596596129187</v>
      </c>
      <c r="AW511" s="74">
        <f ca="1">PRODUCT(AV$4:AV511)</f>
        <v>91.170417783143677</v>
      </c>
      <c r="BO511" s="70">
        <f t="shared" si="331"/>
        <v>508</v>
      </c>
      <c r="BP511" s="171">
        <f t="shared" ca="1" si="332"/>
        <v>0.1143</v>
      </c>
      <c r="BQ511" s="172">
        <f t="shared" ca="1" si="321"/>
        <v>9.059659612918658E-3</v>
      </c>
      <c r="BR511" s="172">
        <f t="shared" ca="1" si="334"/>
        <v>1.0968470083997926E-2</v>
      </c>
    </row>
    <row r="512" spans="5:70">
      <c r="E512">
        <f t="shared" si="322"/>
        <v>509</v>
      </c>
      <c r="F512" s="64">
        <f t="shared" si="323"/>
        <v>82.333333333332973</v>
      </c>
      <c r="G512" s="55">
        <f t="shared" si="307"/>
        <v>1.0343997254147252E-2</v>
      </c>
      <c r="H512" s="78">
        <f t="shared" si="333"/>
        <v>0.24417161640478424</v>
      </c>
      <c r="I512" s="79">
        <f t="shared" ca="1" si="308"/>
        <v>843211.91752702091</v>
      </c>
      <c r="J512" s="79">
        <f t="shared" ca="1" si="309"/>
        <v>7639.2129543512492</v>
      </c>
      <c r="K512" s="80">
        <f t="shared" ca="1" si="310"/>
        <v>-4.8834323280956848</v>
      </c>
      <c r="L512" s="80">
        <f t="shared" ca="1" si="311"/>
        <v>-351.33829896959207</v>
      </c>
      <c r="M512" s="80">
        <f t="shared" ca="1" si="312"/>
        <v>0</v>
      </c>
      <c r="N512" s="80">
        <f t="shared" ca="1" si="313"/>
        <v>0</v>
      </c>
      <c r="O512" s="81">
        <f t="shared" ca="1" si="300"/>
        <v>-441.47118882920176</v>
      </c>
      <c r="P512" s="79">
        <f t="shared" ca="1" si="301"/>
        <v>850053.43756124529</v>
      </c>
      <c r="Q512" s="35"/>
      <c r="R512">
        <f t="shared" ca="1" si="314"/>
        <v>509</v>
      </c>
      <c r="S512" s="78">
        <f t="shared" ca="1" si="324"/>
        <v>82.333333333332973</v>
      </c>
      <c r="T512" s="55">
        <f t="shared" ca="1" si="315"/>
        <v>1.0343997254147252E-2</v>
      </c>
      <c r="U512" s="78">
        <f t="shared" ca="1" si="325"/>
        <v>0.2441075102577055</v>
      </c>
      <c r="V512" s="79">
        <f t="shared" ca="1" si="326"/>
        <v>843119.21258069575</v>
      </c>
      <c r="W512" s="79">
        <f t="shared" ca="1" si="302"/>
        <v>7638.3730790931095</v>
      </c>
      <c r="X512" s="80">
        <f t="shared" ca="1" si="303"/>
        <v>-4.8821502051541099</v>
      </c>
      <c r="Y512" s="80">
        <f t="shared" ca="1" si="316"/>
        <v>-351.29967190862322</v>
      </c>
      <c r="Z512" s="80">
        <f t="shared" ca="1" si="304"/>
        <v>0</v>
      </c>
      <c r="AA512" s="80">
        <f t="shared" ca="1" si="317"/>
        <v>0</v>
      </c>
      <c r="AB512" s="81">
        <f t="shared" ca="1" si="305"/>
        <v>-441.47118882920176</v>
      </c>
      <c r="AC512" s="79">
        <f t="shared" ca="1" si="306"/>
        <v>849959.93264884583</v>
      </c>
      <c r="AD512" s="35"/>
      <c r="AE512" s="55">
        <f t="shared" ca="1" si="327"/>
        <v>1.0343997254147252E-2</v>
      </c>
      <c r="AF512" s="78">
        <f t="shared" ca="1" si="328"/>
        <v>0.2441075102577055</v>
      </c>
      <c r="AG512" s="35"/>
      <c r="AH512" s="35"/>
      <c r="AR512" s="69">
        <f t="shared" si="318"/>
        <v>43</v>
      </c>
      <c r="AS512" s="70">
        <f t="shared" si="329"/>
        <v>509</v>
      </c>
      <c r="AT512" s="71">
        <f t="shared" ca="1" si="330"/>
        <v>1.0437781505880362E-2</v>
      </c>
      <c r="AU512" s="72">
        <f t="shared" ca="1" si="319"/>
        <v>9.059659612918658E-3</v>
      </c>
      <c r="AV512" s="73">
        <f t="shared" ca="1" si="320"/>
        <v>1.0090596596129187</v>
      </c>
      <c r="AW512" s="74">
        <f ca="1">PRODUCT(AV$4:AV512)</f>
        <v>91.996390735026537</v>
      </c>
      <c r="BO512" s="70">
        <f t="shared" si="331"/>
        <v>509</v>
      </c>
      <c r="BP512" s="171">
        <f t="shared" ca="1" si="332"/>
        <v>0.1143</v>
      </c>
      <c r="BQ512" s="172">
        <f t="shared" ca="1" si="321"/>
        <v>9.059659612918658E-3</v>
      </c>
      <c r="BR512" s="172">
        <f t="shared" ca="1" si="334"/>
        <v>1.0869991659566985E-2</v>
      </c>
    </row>
    <row r="513" spans="5:70">
      <c r="E513">
        <f t="shared" si="322"/>
        <v>510</v>
      </c>
      <c r="F513" s="64">
        <f t="shared" si="323"/>
        <v>82.416666666666302</v>
      </c>
      <c r="G513" s="55">
        <f t="shared" si="307"/>
        <v>1.0343997254147252E-2</v>
      </c>
      <c r="H513" s="78">
        <f t="shared" si="333"/>
        <v>0.24164590587515244</v>
      </c>
      <c r="I513" s="79">
        <f t="shared" ca="1" si="308"/>
        <v>841260.48713723337</v>
      </c>
      <c r="J513" s="79">
        <f t="shared" ca="1" si="309"/>
        <v>7621.5336592614694</v>
      </c>
      <c r="K513" s="80">
        <f t="shared" ca="1" si="310"/>
        <v>-4.8329181175030484</v>
      </c>
      <c r="L513" s="80">
        <f t="shared" ca="1" si="311"/>
        <v>-350.52520297384729</v>
      </c>
      <c r="M513" s="80">
        <f t="shared" ca="1" si="312"/>
        <v>0</v>
      </c>
      <c r="N513" s="80">
        <f t="shared" ca="1" si="313"/>
        <v>0</v>
      </c>
      <c r="O513" s="81">
        <f t="shared" ca="1" si="300"/>
        <v>-436.9046120641674</v>
      </c>
      <c r="P513" s="79">
        <f t="shared" ca="1" si="301"/>
        <v>848089.75806333928</v>
      </c>
      <c r="Q513" s="35"/>
      <c r="R513">
        <f t="shared" ca="1" si="314"/>
        <v>510</v>
      </c>
      <c r="S513" s="78">
        <f t="shared" ca="1" si="324"/>
        <v>82.416666666666302</v>
      </c>
      <c r="T513" s="55">
        <f t="shared" ca="1" si="315"/>
        <v>1.0343997254147252E-2</v>
      </c>
      <c r="U513" s="78">
        <f t="shared" ca="1" si="325"/>
        <v>0.24158246284188306</v>
      </c>
      <c r="V513" s="79">
        <f t="shared" ca="1" si="326"/>
        <v>841167.94943939103</v>
      </c>
      <c r="W513" s="79">
        <f t="shared" ca="1" si="302"/>
        <v>7620.6952992176548</v>
      </c>
      <c r="X513" s="80">
        <f t="shared" ca="1" si="303"/>
        <v>-4.831649256837661</v>
      </c>
      <c r="Y513" s="80">
        <f t="shared" ca="1" si="316"/>
        <v>-350.48664559974628</v>
      </c>
      <c r="Z513" s="80">
        <f t="shared" ca="1" si="304"/>
        <v>0</v>
      </c>
      <c r="AA513" s="80">
        <f t="shared" ca="1" si="317"/>
        <v>0</v>
      </c>
      <c r="AB513" s="81">
        <f t="shared" ca="1" si="305"/>
        <v>-436.9046120641674</v>
      </c>
      <c r="AC513" s="79">
        <f t="shared" ca="1" si="306"/>
        <v>847996.42183168803</v>
      </c>
      <c r="AD513" s="35"/>
      <c r="AE513" s="55">
        <f t="shared" ca="1" si="327"/>
        <v>1.0343997254147252E-2</v>
      </c>
      <c r="AF513" s="78">
        <f t="shared" ca="1" si="328"/>
        <v>0.24158246284188306</v>
      </c>
      <c r="AG513" s="35"/>
      <c r="AH513" s="35"/>
      <c r="AR513" s="69">
        <f t="shared" si="318"/>
        <v>43</v>
      </c>
      <c r="AS513" s="70">
        <f t="shared" si="329"/>
        <v>510</v>
      </c>
      <c r="AT513" s="71">
        <f t="shared" ca="1" si="330"/>
        <v>1.0343218758323069E-2</v>
      </c>
      <c r="AU513" s="72">
        <f t="shared" ca="1" si="319"/>
        <v>9.059659612918658E-3</v>
      </c>
      <c r="AV513" s="73">
        <f t="shared" ca="1" si="320"/>
        <v>1.0090596596129187</v>
      </c>
      <c r="AW513" s="74">
        <f ca="1">PRODUCT(AV$4:AV513)</f>
        <v>92.829846720702946</v>
      </c>
      <c r="BO513" s="70">
        <f t="shared" si="331"/>
        <v>510</v>
      </c>
      <c r="BP513" s="171">
        <f t="shared" ca="1" si="332"/>
        <v>0.1143</v>
      </c>
      <c r="BQ513" s="172">
        <f t="shared" ca="1" si="321"/>
        <v>9.059659612918658E-3</v>
      </c>
      <c r="BR513" s="172">
        <f t="shared" ca="1" si="334"/>
        <v>1.0772397405854853E-2</v>
      </c>
    </row>
    <row r="514" spans="5:70">
      <c r="E514">
        <f t="shared" si="322"/>
        <v>511</v>
      </c>
      <c r="F514" s="64">
        <f t="shared" si="323"/>
        <v>82.499999999999631</v>
      </c>
      <c r="G514" s="55">
        <f t="shared" si="307"/>
        <v>1.0343997254147252E-2</v>
      </c>
      <c r="H514" s="78">
        <f t="shared" si="333"/>
        <v>0.23914632128830393</v>
      </c>
      <c r="I514" s="79">
        <f t="shared" ca="1" si="308"/>
        <v>839317.11993466166</v>
      </c>
      <c r="J514" s="79">
        <f t="shared" ca="1" si="309"/>
        <v>7603.9274139032595</v>
      </c>
      <c r="K514" s="80">
        <f t="shared" ca="1" si="310"/>
        <v>-4.7829264257660782</v>
      </c>
      <c r="L514" s="80">
        <f t="shared" ca="1" si="311"/>
        <v>-349.71546663944235</v>
      </c>
      <c r="M514" s="80">
        <f t="shared" ca="1" si="312"/>
        <v>0</v>
      </c>
      <c r="N514" s="80">
        <f t="shared" ca="1" si="313"/>
        <v>0</v>
      </c>
      <c r="O514" s="81">
        <f t="shared" ca="1" si="300"/>
        <v>-432.38527195665137</v>
      </c>
      <c r="P514" s="79">
        <f t="shared" ca="1" si="301"/>
        <v>846134.16368354298</v>
      </c>
      <c r="Q514" s="35"/>
      <c r="R514">
        <f t="shared" ca="1" si="314"/>
        <v>511</v>
      </c>
      <c r="S514" s="78">
        <f t="shared" ca="1" si="324"/>
        <v>82.499999999999631</v>
      </c>
      <c r="T514" s="55">
        <f t="shared" ca="1" si="315"/>
        <v>1.0343997254147252E-2</v>
      </c>
      <c r="U514" s="78">
        <f t="shared" ca="1" si="325"/>
        <v>0.23908353450959649</v>
      </c>
      <c r="V514" s="79">
        <f t="shared" ca="1" si="326"/>
        <v>839224.74917273433</v>
      </c>
      <c r="W514" s="79">
        <f t="shared" ca="1" si="302"/>
        <v>7603.0905662420118</v>
      </c>
      <c r="X514" s="80">
        <f t="shared" ca="1" si="303"/>
        <v>-4.7816706901919295</v>
      </c>
      <c r="Y514" s="80">
        <f t="shared" ca="1" si="316"/>
        <v>-349.67697882197268</v>
      </c>
      <c r="Z514" s="80">
        <f t="shared" ca="1" si="304"/>
        <v>0</v>
      </c>
      <c r="AA514" s="80">
        <f t="shared" ca="1" si="317"/>
        <v>0</v>
      </c>
      <c r="AB514" s="81">
        <f t="shared" ca="1" si="305"/>
        <v>-432.38527195665137</v>
      </c>
      <c r="AC514" s="79">
        <f t="shared" ca="1" si="306"/>
        <v>846040.9958175075</v>
      </c>
      <c r="AD514" s="35"/>
      <c r="AE514" s="55">
        <f t="shared" ca="1" si="327"/>
        <v>1.0343997254147252E-2</v>
      </c>
      <c r="AF514" s="78">
        <f t="shared" ca="1" si="328"/>
        <v>0.23908353450959649</v>
      </c>
      <c r="AG514" s="35"/>
      <c r="AH514" s="35"/>
      <c r="AR514" s="69">
        <f t="shared" si="318"/>
        <v>43</v>
      </c>
      <c r="AS514" s="70">
        <f t="shared" si="329"/>
        <v>511</v>
      </c>
      <c r="AT514" s="71">
        <f t="shared" ca="1" si="330"/>
        <v>1.0249512717070707E-2</v>
      </c>
      <c r="AU514" s="72">
        <f t="shared" ca="1" si="319"/>
        <v>9.059659612918658E-3</v>
      </c>
      <c r="AV514" s="73">
        <f t="shared" ca="1" si="320"/>
        <v>1.0090596596129187</v>
      </c>
      <c r="AW514" s="74">
        <f ca="1">PRODUCT(AV$4:AV514)</f>
        <v>93.670853533911924</v>
      </c>
      <c r="BO514" s="70">
        <f t="shared" si="331"/>
        <v>511</v>
      </c>
      <c r="BP514" s="171">
        <f t="shared" ca="1" si="332"/>
        <v>0.1143</v>
      </c>
      <c r="BQ514" s="172">
        <f t="shared" ca="1" si="321"/>
        <v>9.059659612918658E-3</v>
      </c>
      <c r="BR514" s="172">
        <f t="shared" ca="1" si="334"/>
        <v>1.0675679384494678E-2</v>
      </c>
    </row>
    <row r="515" spans="5:70">
      <c r="E515">
        <f t="shared" si="322"/>
        <v>512</v>
      </c>
      <c r="F515" s="64">
        <f t="shared" si="323"/>
        <v>82.583333333332959</v>
      </c>
      <c r="G515" s="55">
        <f t="shared" si="307"/>
        <v>1.1324652332016072E-2</v>
      </c>
      <c r="H515" s="78">
        <f t="shared" si="333"/>
        <v>0.23643807234323327</v>
      </c>
      <c r="I515" s="79">
        <f t="shared" ca="1" si="308"/>
        <v>836551.98845358565</v>
      </c>
      <c r="J515" s="79">
        <f t="shared" ca="1" si="309"/>
        <v>7578.876263899745</v>
      </c>
      <c r="K515" s="80">
        <f t="shared" ca="1" si="310"/>
        <v>-4.7287614468646657</v>
      </c>
      <c r="L515" s="80">
        <f t="shared" ca="1" si="311"/>
        <v>-348.56332852232737</v>
      </c>
      <c r="M515" s="80">
        <f t="shared" ca="1" si="312"/>
        <v>0</v>
      </c>
      <c r="N515" s="80">
        <f t="shared" ca="1" si="313"/>
        <v>0</v>
      </c>
      <c r="O515" s="81">
        <f t="shared" ca="1" si="300"/>
        <v>-427.48865907825802</v>
      </c>
      <c r="P515" s="79">
        <f t="shared" ca="1" si="301"/>
        <v>843350.08396843786</v>
      </c>
      <c r="Q515" s="35"/>
      <c r="R515">
        <f t="shared" ca="1" si="314"/>
        <v>512</v>
      </c>
      <c r="S515" s="78">
        <f t="shared" ca="1" si="324"/>
        <v>82.583333333332959</v>
      </c>
      <c r="T515" s="55">
        <f t="shared" ca="1" si="315"/>
        <v>1.1324652332016072E-2</v>
      </c>
      <c r="U515" s="78">
        <f t="shared" ca="1" si="325"/>
        <v>0.23637599660296574</v>
      </c>
      <c r="V515" s="79">
        <f t="shared" ca="1" si="326"/>
        <v>836459.87568124151</v>
      </c>
      <c r="W515" s="79">
        <f t="shared" ca="1" si="302"/>
        <v>7578.0417535363049</v>
      </c>
      <c r="X515" s="80">
        <f t="shared" ca="1" si="303"/>
        <v>-4.7275199320593151</v>
      </c>
      <c r="Y515" s="80">
        <f t="shared" ca="1" si="316"/>
        <v>-348.52494820051731</v>
      </c>
      <c r="Z515" s="80">
        <f t="shared" ca="1" si="304"/>
        <v>0</v>
      </c>
      <c r="AA515" s="80">
        <f t="shared" ca="1" si="317"/>
        <v>0</v>
      </c>
      <c r="AB515" s="81">
        <f t="shared" ca="1" si="305"/>
        <v>-427.48865907825802</v>
      </c>
      <c r="AC515" s="79">
        <f t="shared" ca="1" si="306"/>
        <v>843257.17630756693</v>
      </c>
      <c r="AD515" s="35"/>
      <c r="AE515" s="55">
        <f t="shared" ca="1" si="327"/>
        <v>1.1324652332016072E-2</v>
      </c>
      <c r="AF515" s="78">
        <f t="shared" ca="1" si="328"/>
        <v>0.23637599660296574</v>
      </c>
      <c r="AG515" s="35"/>
      <c r="AH515" s="35"/>
      <c r="AR515" s="69">
        <f t="shared" si="318"/>
        <v>43</v>
      </c>
      <c r="AS515" s="70">
        <f t="shared" si="329"/>
        <v>512</v>
      </c>
      <c r="AT515" s="71">
        <f t="shared" ca="1" si="330"/>
        <v>1.0156655620655765E-2</v>
      </c>
      <c r="AU515" s="72">
        <f t="shared" ca="1" si="319"/>
        <v>9.059659612918658E-3</v>
      </c>
      <c r="AV515" s="73">
        <f t="shared" ca="1" si="320"/>
        <v>1.0090596596129187</v>
      </c>
      <c r="AW515" s="74">
        <f ca="1">PRODUCT(AV$4:AV515)</f>
        <v>94.519479582580729</v>
      </c>
      <c r="BO515" s="70">
        <f t="shared" si="331"/>
        <v>512</v>
      </c>
      <c r="BP515" s="171">
        <f t="shared" ca="1" si="332"/>
        <v>0.1143</v>
      </c>
      <c r="BQ515" s="172">
        <f t="shared" ca="1" si="321"/>
        <v>9.059659612918658E-3</v>
      </c>
      <c r="BR515" s="172">
        <f t="shared" ca="1" si="334"/>
        <v>1.0579829728392802E-2</v>
      </c>
    </row>
    <row r="516" spans="5:70">
      <c r="E516">
        <f t="shared" si="322"/>
        <v>513</v>
      </c>
      <c r="F516" s="64">
        <f t="shared" si="323"/>
        <v>82.666666666666288</v>
      </c>
      <c r="G516" s="55">
        <f t="shared" si="307"/>
        <v>1.1324652332016072E-2</v>
      </c>
      <c r="H516" s="78">
        <f t="shared" si="333"/>
        <v>0.23376049337589408</v>
      </c>
      <c r="I516" s="79">
        <f t="shared" ca="1" si="308"/>
        <v>833799.43747331877</v>
      </c>
      <c r="J516" s="79">
        <f t="shared" ca="1" si="309"/>
        <v>7553.9390889513215</v>
      </c>
      <c r="K516" s="80">
        <f t="shared" ca="1" si="310"/>
        <v>-4.6752098675178813</v>
      </c>
      <c r="L516" s="80">
        <f t="shared" ca="1" si="311"/>
        <v>-347.41643228054949</v>
      </c>
      <c r="M516" s="80">
        <f t="shared" ca="1" si="312"/>
        <v>0</v>
      </c>
      <c r="N516" s="80">
        <f t="shared" ca="1" si="313"/>
        <v>0</v>
      </c>
      <c r="O516" s="81">
        <f t="shared" ref="O516:O579" ca="1" si="335">-MIN(IF(MOD(R516,IF($C$5="Annual",12,1))=0,1,0)*$C$33*U516/IF($C$5="Monthly",12,1),I516)</f>
        <v>-422.64749863831707</v>
      </c>
      <c r="P516" s="79">
        <f t="shared" ref="P516:P579" ca="1" si="336">SUM(I516:O516)</f>
        <v>840578.63742148364</v>
      </c>
      <c r="Q516" s="35"/>
      <c r="R516">
        <f t="shared" ca="1" si="314"/>
        <v>513</v>
      </c>
      <c r="S516" s="78">
        <f t="shared" ca="1" si="324"/>
        <v>82.666666666666288</v>
      </c>
      <c r="T516" s="55">
        <f t="shared" ca="1" si="315"/>
        <v>1.1324652332016072E-2</v>
      </c>
      <c r="U516" s="78">
        <f t="shared" ca="1" si="325"/>
        <v>0.23369912062180334</v>
      </c>
      <c r="V516" s="79">
        <f t="shared" ca="1" si="326"/>
        <v>833707.58195940615</v>
      </c>
      <c r="W516" s="79">
        <f t="shared" ref="W516:W579" ca="1" si="337">(V516)*$AU516</f>
        <v>7553.1069092617035</v>
      </c>
      <c r="X516" s="80">
        <f t="shared" ref="X516:X579" ca="1" si="338">IF(V516=0,0,-$C$19)*U516</f>
        <v>-4.6739824124360672</v>
      </c>
      <c r="Y516" s="80">
        <f t="shared" ca="1" si="316"/>
        <v>-347.37815914975261</v>
      </c>
      <c r="Z516" s="80">
        <f t="shared" ref="Z516:Z579" ca="1" si="339">-IF(MOD(R516-1,12)=0,1,0)*V516*($C$17)</f>
        <v>0</v>
      </c>
      <c r="AA516" s="80">
        <f t="shared" ca="1" si="317"/>
        <v>0</v>
      </c>
      <c r="AB516" s="81">
        <f t="shared" ref="AB516:AB579" ca="1" si="340">-MIN(IF(MOD(R516,IF($C$5="Annual",12,1))=0,1,0)*$C$33*U516/IF($C$5="Monthly",12,1),V516)</f>
        <v>-422.64749863831707</v>
      </c>
      <c r="AC516" s="79">
        <f t="shared" ref="AC516:AC579" ca="1" si="341">SUM(V516:AB516)</f>
        <v>840485.98922846722</v>
      </c>
      <c r="AD516" s="35"/>
      <c r="AE516" s="55">
        <f t="shared" ca="1" si="327"/>
        <v>1.1324652332016072E-2</v>
      </c>
      <c r="AF516" s="78">
        <f t="shared" ca="1" si="328"/>
        <v>0.23369912062180334</v>
      </c>
      <c r="AG516" s="35"/>
      <c r="AH516" s="35"/>
      <c r="AR516" s="69">
        <f t="shared" si="318"/>
        <v>43</v>
      </c>
      <c r="AS516" s="70">
        <f t="shared" si="329"/>
        <v>513</v>
      </c>
      <c r="AT516" s="71">
        <f t="shared" ca="1" si="330"/>
        <v>1.0064639777926987E-2</v>
      </c>
      <c r="AU516" s="72">
        <f t="shared" ca="1" si="319"/>
        <v>9.059659612918658E-3</v>
      </c>
      <c r="AV516" s="73">
        <f t="shared" ca="1" si="320"/>
        <v>1.0090596596129187</v>
      </c>
      <c r="AW516" s="74">
        <f ca="1">PRODUCT(AV$4:AV516)</f>
        <v>95.375793894389119</v>
      </c>
      <c r="BO516" s="70">
        <f t="shared" si="331"/>
        <v>513</v>
      </c>
      <c r="BP516" s="171">
        <f t="shared" ca="1" si="332"/>
        <v>0.1143</v>
      </c>
      <c r="BQ516" s="172">
        <f t="shared" ca="1" si="321"/>
        <v>9.059659612918658E-3</v>
      </c>
      <c r="BR516" s="172">
        <f t="shared" ca="1" si="334"/>
        <v>1.048484064108884E-2</v>
      </c>
    </row>
    <row r="517" spans="5:70">
      <c r="E517">
        <f t="shared" si="322"/>
        <v>514</v>
      </c>
      <c r="F517" s="64">
        <f t="shared" si="323"/>
        <v>82.749999999999616</v>
      </c>
      <c r="G517" s="55">
        <f t="shared" ref="G517:G580" si="342">(1-(1-IF(F517&gt;$AJ$90,0,VLOOKUP(ROUND(F517,0),$AJ$4:$AK$90,2,FALSE)))^(1/12))</f>
        <v>1.1324652332016072E-2</v>
      </c>
      <c r="H517" s="78">
        <f t="shared" si="333"/>
        <v>0.23111323705945153</v>
      </c>
      <c r="I517" s="79">
        <f t="shared" ref="I517:I580" ca="1" si="343">MAX(P516,0)*(1-G517)</f>
        <v>831059.37659496558</v>
      </c>
      <c r="J517" s="79">
        <f t="shared" ref="J517:J580" ca="1" si="344">(I517)*$AU517</f>
        <v>7529.1150700747667</v>
      </c>
      <c r="K517" s="80">
        <f t="shared" ref="K517:K580" ca="1" si="345">IF(I517=0,0,-$C$19)*H517</f>
        <v>-4.6222647411890305</v>
      </c>
      <c r="L517" s="80">
        <f t="shared" ref="L517:L580" ca="1" si="346">IF(OR(I516+O516=0,K516=0),0,-I517*($C$16/12))</f>
        <v>-346.27474024790234</v>
      </c>
      <c r="M517" s="80">
        <f t="shared" ref="M517:M580" ca="1" si="347">IF(OR(I516+O516=0,K516=0),0,-IF(MOD(E517-1,12)=0,1,0)*I517*($C$17))</f>
        <v>0</v>
      </c>
      <c r="N517" s="80">
        <f t="shared" ref="N517:N580" ca="1" si="348">IF(OR(I516+O516=0,K516=0),0,-I517*($C$18*(1+$C$20))/12)</f>
        <v>0</v>
      </c>
      <c r="O517" s="81">
        <f t="shared" ca="1" si="335"/>
        <v>-417.86116265724189</v>
      </c>
      <c r="P517" s="79">
        <f t="shared" ca="1" si="336"/>
        <v>837819.73349739402</v>
      </c>
      <c r="Q517" s="35"/>
      <c r="R517">
        <f t="shared" ref="R517:R580" ca="1" si="349">R516+1</f>
        <v>514</v>
      </c>
      <c r="S517" s="78">
        <f t="shared" ca="1" si="324"/>
        <v>82.749999999999616</v>
      </c>
      <c r="T517" s="55">
        <f t="shared" ref="T517:T580" ca="1" si="350">(1-(1-IF(S517&gt;$AJ$90,0,VLOOKUP(ROUND(S517,0),$AJ$4:$AK$90,2,FALSE)))^(1/12))
*IF(S518-S$4&lt;SUBSTITUTE($C$6, "years", "", 1)/1,0,1)</f>
        <v>1.1324652332016072E-2</v>
      </c>
      <c r="U517" s="78">
        <f t="shared" ca="1" si="325"/>
        <v>0.23105255933046354</v>
      </c>
      <c r="V517" s="79">
        <f t="shared" ca="1" si="326"/>
        <v>830967.77761052421</v>
      </c>
      <c r="W517" s="79">
        <f t="shared" ca="1" si="337"/>
        <v>7528.2852144548388</v>
      </c>
      <c r="X517" s="80">
        <f t="shared" ca="1" si="338"/>
        <v>-4.6210511866092707</v>
      </c>
      <c r="Y517" s="80">
        <f t="shared" ref="Y517:Y580" ca="1" si="351">IF(OR(V516+AB516=0,X516=0),0,-V517*($C$16/12))</f>
        <v>-346.23657400438509</v>
      </c>
      <c r="Z517" s="80">
        <f t="shared" ca="1" si="339"/>
        <v>0</v>
      </c>
      <c r="AA517" s="80">
        <f t="shared" ref="AA517:AA580" ca="1" si="352">IF(OR(V516+AB516=0,X516=0),0,-V517*($C$18*(1+$C$20))/12)</f>
        <v>0</v>
      </c>
      <c r="AB517" s="81">
        <f t="shared" ca="1" si="340"/>
        <v>-417.86116265724189</v>
      </c>
      <c r="AC517" s="79">
        <f t="shared" ca="1" si="341"/>
        <v>837727.34403713082</v>
      </c>
      <c r="AD517" s="35"/>
      <c r="AE517" s="55">
        <f t="shared" ca="1" si="327"/>
        <v>1.1324652332016072E-2</v>
      </c>
      <c r="AF517" s="78">
        <f t="shared" ca="1" si="328"/>
        <v>0.23105255933046354</v>
      </c>
      <c r="AG517" s="35"/>
      <c r="AH517" s="35"/>
      <c r="AR517" s="69">
        <f t="shared" ref="AR517:AR580" si="353">ROUNDDOWN((AS517-1)/12,0)+1</f>
        <v>43</v>
      </c>
      <c r="AS517" s="70">
        <f t="shared" si="329"/>
        <v>514</v>
      </c>
      <c r="AT517" s="71">
        <f t="shared" ca="1" si="330"/>
        <v>9.973457567412327E-3</v>
      </c>
      <c r="AU517" s="72">
        <f t="shared" ref="AU517:AU580" ca="1" si="354">IF($AU$2="Yes",BQ517,((1+$AH$21)^(1/12))-1)</f>
        <v>9.059659612918658E-3</v>
      </c>
      <c r="AV517" s="73">
        <f t="shared" ref="AV517:AV580" ca="1" si="355">(1+AU517)</f>
        <v>1.0090596596129187</v>
      </c>
      <c r="AW517" s="74">
        <f ca="1">PRODUCT(AV$4:AV517)</f>
        <v>96.239866122384171</v>
      </c>
      <c r="BO517" s="70">
        <f t="shared" si="331"/>
        <v>514</v>
      </c>
      <c r="BP517" s="171">
        <f t="shared" ca="1" si="332"/>
        <v>0.1143</v>
      </c>
      <c r="BQ517" s="172">
        <f t="shared" ref="BQ517:BQ580" ca="1" si="356">(1+BP517)^(1/12)-1</f>
        <v>9.059659612918658E-3</v>
      </c>
      <c r="BR517" s="172">
        <f t="shared" ca="1" si="334"/>
        <v>1.0390704396121522E-2</v>
      </c>
    </row>
    <row r="518" spans="5:70">
      <c r="E518">
        <f t="shared" ref="E518:E581" si="357">E517+1</f>
        <v>515</v>
      </c>
      <c r="F518" s="64">
        <f t="shared" ref="F518:F581" si="358">(E518-E517)/12+F517</f>
        <v>82.833333333332945</v>
      </c>
      <c r="G518" s="55">
        <f t="shared" si="342"/>
        <v>1.1324652332016072E-2</v>
      </c>
      <c r="H518" s="78">
        <f t="shared" si="333"/>
        <v>0.22849596000042643</v>
      </c>
      <c r="I518" s="79">
        <f t="shared" ca="1" si="343"/>
        <v>828331.71629863372</v>
      </c>
      <c r="J518" s="79">
        <f t="shared" ca="1" si="344"/>
        <v>7504.4033962503272</v>
      </c>
      <c r="K518" s="80">
        <f t="shared" ca="1" si="345"/>
        <v>-4.5699192000085285</v>
      </c>
      <c r="L518" s="80">
        <f t="shared" ca="1" si="346"/>
        <v>-345.13821512443076</v>
      </c>
      <c r="M518" s="80">
        <f t="shared" ca="1" si="347"/>
        <v>0</v>
      </c>
      <c r="N518" s="80">
        <f t="shared" ca="1" si="348"/>
        <v>0</v>
      </c>
      <c r="O518" s="81">
        <f t="shared" ca="1" si="335"/>
        <v>-413.1290302670966</v>
      </c>
      <c r="P518" s="79">
        <f t="shared" ca="1" si="336"/>
        <v>835073.28253029252</v>
      </c>
      <c r="Q518" s="35"/>
      <c r="R518">
        <f t="shared" ca="1" si="349"/>
        <v>515</v>
      </c>
      <c r="S518" s="78">
        <f t="shared" ref="S518:S581" ca="1" si="359">(R518-R517)/12+S517</f>
        <v>82.833333333332945</v>
      </c>
      <c r="T518" s="55">
        <f t="shared" ca="1" si="350"/>
        <v>1.1324652332016072E-2</v>
      </c>
      <c r="U518" s="78">
        <f t="shared" ref="U518:U581" ca="1" si="360">IF(S519-S$4&lt;SUBSTITUTE($C$6, "years", "", 1)/1,U517,AF517)*
(1-T518)</f>
        <v>0.22843596942562353</v>
      </c>
      <c r="V518" s="79">
        <f t="shared" ref="V518:V581" ca="1" si="361">MAX(AC517,0)*(1-AE518)</f>
        <v>828240.37311688706</v>
      </c>
      <c r="W518" s="79">
        <f t="shared" ca="1" si="337"/>
        <v>7503.5758581157415</v>
      </c>
      <c r="X518" s="80">
        <f t="shared" ca="1" si="338"/>
        <v>-4.5687193885124708</v>
      </c>
      <c r="Y518" s="80">
        <f t="shared" ca="1" si="351"/>
        <v>-345.10015546536965</v>
      </c>
      <c r="Z518" s="80">
        <f t="shared" ca="1" si="339"/>
        <v>0</v>
      </c>
      <c r="AA518" s="80">
        <f t="shared" ca="1" si="352"/>
        <v>0</v>
      </c>
      <c r="AB518" s="81">
        <f t="shared" ca="1" si="340"/>
        <v>-413.1290302670966</v>
      </c>
      <c r="AC518" s="79">
        <f t="shared" ca="1" si="341"/>
        <v>834981.15106988163</v>
      </c>
      <c r="AD518" s="35"/>
      <c r="AE518" s="55">
        <f t="shared" ref="AE518:AE581" ca="1" si="362">(1-(1-IF(S518&gt;$AJ$90,0,VLOOKUP(ROUND(S518,0),$AJ$4:$AK$90,2,FALSE)))^(1/12))</f>
        <v>1.1324652332016072E-2</v>
      </c>
      <c r="AF518" s="78">
        <f t="shared" ref="AF518:AF581" ca="1" si="363">AF517*(1-AE518)</f>
        <v>0.22843596942562353</v>
      </c>
      <c r="AG518" s="35"/>
      <c r="AH518" s="35"/>
      <c r="AR518" s="69">
        <f t="shared" si="353"/>
        <v>43</v>
      </c>
      <c r="AS518" s="70">
        <f t="shared" ref="AS518:AS581" si="364">AS517+1</f>
        <v>515</v>
      </c>
      <c r="AT518" s="71">
        <f t="shared" ref="AT518:AT581" ca="1" si="365">(1-AU518)*AT517</f>
        <v>9.8831014366876843E-3</v>
      </c>
      <c r="AU518" s="72">
        <f t="shared" ca="1" si="354"/>
        <v>9.059659612918658E-3</v>
      </c>
      <c r="AV518" s="73">
        <f t="shared" ca="1" si="355"/>
        <v>1.0090596596129187</v>
      </c>
      <c r="AW518" s="74">
        <f ca="1">PRODUCT(AV$4:AV518)</f>
        <v>97.111766550645839</v>
      </c>
      <c r="BO518" s="70">
        <f t="shared" ref="BO518:BO581" si="366">BO517+1</f>
        <v>515</v>
      </c>
      <c r="BP518" s="171">
        <f t="shared" ref="BP518:BP581" ca="1" si="367">VLOOKUP(BO518,$BT$4:$BX$13,5,TRUE)/100</f>
        <v>0.1143</v>
      </c>
      <c r="BQ518" s="172">
        <f t="shared" ca="1" si="356"/>
        <v>9.059659612918658E-3</v>
      </c>
      <c r="BR518" s="172">
        <f t="shared" ca="1" si="334"/>
        <v>1.0297413336400206E-2</v>
      </c>
    </row>
    <row r="519" spans="5:70">
      <c r="E519">
        <f t="shared" si="357"/>
        <v>516</v>
      </c>
      <c r="F519" s="64">
        <f t="shared" si="358"/>
        <v>82.916666666666273</v>
      </c>
      <c r="G519" s="55">
        <f t="shared" si="342"/>
        <v>1.1324652332016072E-2</v>
      </c>
      <c r="H519" s="78">
        <f t="shared" ref="H519:H582" si="368">H518*(1-G519)</f>
        <v>0.22590832269415134</v>
      </c>
      <c r="I519" s="79">
        <f t="shared" ca="1" si="343"/>
        <v>825616.36793388147</v>
      </c>
      <c r="J519" s="79">
        <f t="shared" ca="1" si="344"/>
        <v>7479.8032643351771</v>
      </c>
      <c r="K519" s="80">
        <f t="shared" ca="1" si="345"/>
        <v>-4.5181664538830271</v>
      </c>
      <c r="L519" s="80">
        <f t="shared" ca="1" si="346"/>
        <v>-344.00681997245061</v>
      </c>
      <c r="M519" s="80">
        <f t="shared" ca="1" si="347"/>
        <v>0</v>
      </c>
      <c r="N519" s="80">
        <f t="shared" ca="1" si="348"/>
        <v>0</v>
      </c>
      <c r="O519" s="81">
        <f t="shared" ca="1" si="335"/>
        <v>-408.45048763105882</v>
      </c>
      <c r="P519" s="79">
        <f t="shared" ca="1" si="336"/>
        <v>832339.19572415925</v>
      </c>
      <c r="Q519" s="35"/>
      <c r="R519">
        <f t="shared" ca="1" si="349"/>
        <v>516</v>
      </c>
      <c r="S519" s="78">
        <f t="shared" ca="1" si="359"/>
        <v>82.916666666666273</v>
      </c>
      <c r="T519" s="55">
        <f t="shared" ca="1" si="350"/>
        <v>1.1324652332016072E-2</v>
      </c>
      <c r="U519" s="78">
        <f t="shared" ca="1" si="360"/>
        <v>0.22584901149175129</v>
      </c>
      <c r="V519" s="79">
        <f t="shared" ca="1" si="361"/>
        <v>825525.27983022865</v>
      </c>
      <c r="W519" s="79">
        <f t="shared" ca="1" si="337"/>
        <v>7478.9780371212964</v>
      </c>
      <c r="X519" s="80">
        <f t="shared" ca="1" si="338"/>
        <v>-4.5169802298350259</v>
      </c>
      <c r="Y519" s="80">
        <f t="shared" ca="1" si="351"/>
        <v>-343.9688665959286</v>
      </c>
      <c r="Z519" s="80">
        <f t="shared" ca="1" si="339"/>
        <v>0</v>
      </c>
      <c r="AA519" s="80">
        <f t="shared" ca="1" si="352"/>
        <v>0</v>
      </c>
      <c r="AB519" s="81">
        <f t="shared" ca="1" si="340"/>
        <v>-408.45048763105882</v>
      </c>
      <c r="AC519" s="79">
        <f t="shared" ca="1" si="341"/>
        <v>832247.32153289311</v>
      </c>
      <c r="AD519" s="35"/>
      <c r="AE519" s="55">
        <f t="shared" ca="1" si="362"/>
        <v>1.1324652332016072E-2</v>
      </c>
      <c r="AF519" s="78">
        <f t="shared" ca="1" si="363"/>
        <v>0.22584901149175129</v>
      </c>
      <c r="AG519" s="35"/>
      <c r="AH519" s="35"/>
      <c r="AR519" s="69">
        <f t="shared" si="353"/>
        <v>43</v>
      </c>
      <c r="AS519" s="70">
        <f t="shared" si="364"/>
        <v>516</v>
      </c>
      <c r="AT519" s="71">
        <f t="shared" ca="1" si="365"/>
        <v>9.7935639017513471E-3</v>
      </c>
      <c r="AU519" s="72">
        <f t="shared" ca="1" si="354"/>
        <v>9.059659612918658E-3</v>
      </c>
      <c r="AV519" s="73">
        <f t="shared" ca="1" si="355"/>
        <v>1.0090596596129187</v>
      </c>
      <c r="AW519" s="74">
        <f ca="1">PRODUCT(AV$4:AV519)</f>
        <v>97.991566100003908</v>
      </c>
      <c r="BO519" s="70">
        <f t="shared" si="366"/>
        <v>516</v>
      </c>
      <c r="BP519" s="171">
        <f t="shared" ca="1" si="367"/>
        <v>0.1143</v>
      </c>
      <c r="BQ519" s="172">
        <f t="shared" ca="1" si="356"/>
        <v>9.059659612918658E-3</v>
      </c>
      <c r="BR519" s="172">
        <f t="shared" ref="BR519:BR582" ca="1" si="369">BR518/(1+BQ519)</f>
        <v>1.0204959873582059E-2</v>
      </c>
    </row>
    <row r="520" spans="5:70">
      <c r="E520">
        <f t="shared" si="357"/>
        <v>517</v>
      </c>
      <c r="F520" s="64">
        <f t="shared" si="358"/>
        <v>82.999999999999602</v>
      </c>
      <c r="G520" s="55">
        <f t="shared" si="342"/>
        <v>1.1324652332016072E-2</v>
      </c>
      <c r="H520" s="78">
        <f t="shared" si="368"/>
        <v>0.22334998948073118</v>
      </c>
      <c r="I520" s="79">
        <f t="shared" ca="1" si="343"/>
        <v>822913.24371027329</v>
      </c>
      <c r="J520" s="79">
        <f t="shared" ca="1" si="344"/>
        <v>7455.3138789778513</v>
      </c>
      <c r="K520" s="80">
        <f t="shared" ca="1" si="345"/>
        <v>-4.4669997896146239</v>
      </c>
      <c r="L520" s="80">
        <f t="shared" ca="1" si="346"/>
        <v>-342.88051821261388</v>
      </c>
      <c r="M520" s="80">
        <f t="shared" ca="1" si="347"/>
        <v>-6171.8493278270498</v>
      </c>
      <c r="N520" s="80">
        <f t="shared" ca="1" si="348"/>
        <v>0</v>
      </c>
      <c r="O520" s="81">
        <f t="shared" ca="1" si="335"/>
        <v>-403.82492786379458</v>
      </c>
      <c r="P520" s="79">
        <f t="shared" ca="1" si="336"/>
        <v>823445.53581555816</v>
      </c>
      <c r="Q520" s="35"/>
      <c r="R520">
        <f t="shared" ca="1" si="349"/>
        <v>517</v>
      </c>
      <c r="S520" s="78">
        <f t="shared" ca="1" si="359"/>
        <v>82.999999999999602</v>
      </c>
      <c r="T520" s="55">
        <f t="shared" ca="1" si="350"/>
        <v>1.1324652332016072E-2</v>
      </c>
      <c r="U520" s="78">
        <f t="shared" ca="1" si="360"/>
        <v>0.22329134995707769</v>
      </c>
      <c r="V520" s="79">
        <f t="shared" ca="1" si="361"/>
        <v>822822.40996228147</v>
      </c>
      <c r="W520" s="79">
        <f t="shared" ca="1" si="337"/>
        <v>7454.4909561396798</v>
      </c>
      <c r="X520" s="80">
        <f t="shared" ca="1" si="338"/>
        <v>-4.4658269991415542</v>
      </c>
      <c r="Y520" s="80">
        <f t="shared" ca="1" si="351"/>
        <v>-342.84267081761732</v>
      </c>
      <c r="Z520" s="80">
        <f t="shared" ca="1" si="339"/>
        <v>-6171.1680747171104</v>
      </c>
      <c r="AA520" s="80">
        <f t="shared" ca="1" si="352"/>
        <v>0</v>
      </c>
      <c r="AB520" s="81">
        <f t="shared" ca="1" si="340"/>
        <v>-403.82492786379458</v>
      </c>
      <c r="AC520" s="79">
        <f t="shared" ca="1" si="341"/>
        <v>823354.59941802337</v>
      </c>
      <c r="AD520" s="35"/>
      <c r="AE520" s="55">
        <f t="shared" ca="1" si="362"/>
        <v>1.1324652332016072E-2</v>
      </c>
      <c r="AF520" s="78">
        <f t="shared" ca="1" si="363"/>
        <v>0.22329134995707769</v>
      </c>
      <c r="AG520" s="35"/>
      <c r="AH520" s="35"/>
      <c r="AR520" s="69">
        <f t="shared" si="353"/>
        <v>44</v>
      </c>
      <c r="AS520" s="70">
        <f t="shared" si="364"/>
        <v>517</v>
      </c>
      <c r="AT520" s="71">
        <f t="shared" ca="1" si="365"/>
        <v>9.7048375464041121E-3</v>
      </c>
      <c r="AU520" s="72">
        <f t="shared" ca="1" si="354"/>
        <v>9.059659612918658E-3</v>
      </c>
      <c r="AV520" s="73">
        <f t="shared" ca="1" si="355"/>
        <v>1.0090596596129187</v>
      </c>
      <c r="AW520" s="74">
        <f ca="1">PRODUCT(AV$4:AV520)</f>
        <v>98.879336333806762</v>
      </c>
      <c r="BO520" s="70">
        <f t="shared" si="366"/>
        <v>517</v>
      </c>
      <c r="BP520" s="171">
        <f t="shared" ca="1" si="367"/>
        <v>0.1143</v>
      </c>
      <c r="BQ520" s="172">
        <f t="shared" ca="1" si="356"/>
        <v>9.059659612918658E-3</v>
      </c>
      <c r="BR520" s="172">
        <f t="shared" ca="1" si="369"/>
        <v>1.0113336487454808E-2</v>
      </c>
    </row>
    <row r="521" spans="5:70">
      <c r="E521">
        <f t="shared" si="357"/>
        <v>518</v>
      </c>
      <c r="F521" s="64">
        <f t="shared" si="358"/>
        <v>83.083333333332931</v>
      </c>
      <c r="G521" s="55">
        <f t="shared" si="342"/>
        <v>1.1324652332016072E-2</v>
      </c>
      <c r="H521" s="78">
        <f t="shared" si="368"/>
        <v>0.22082062850150244</v>
      </c>
      <c r="I521" s="79">
        <f t="shared" ca="1" si="343"/>
        <v>814120.30140809633</v>
      </c>
      <c r="J521" s="79">
        <f t="shared" ca="1" si="344"/>
        <v>7375.6528147240952</v>
      </c>
      <c r="K521" s="80">
        <f t="shared" ca="1" si="345"/>
        <v>-4.4164125700300492</v>
      </c>
      <c r="L521" s="80">
        <f t="shared" ca="1" si="346"/>
        <v>-339.21679225337351</v>
      </c>
      <c r="M521" s="80">
        <f t="shared" ca="1" si="347"/>
        <v>0</v>
      </c>
      <c r="N521" s="80">
        <f t="shared" ca="1" si="348"/>
        <v>0</v>
      </c>
      <c r="O521" s="81">
        <f t="shared" ca="1" si="335"/>
        <v>-399.25175095273568</v>
      </c>
      <c r="P521" s="79">
        <f t="shared" ca="1" si="336"/>
        <v>820753.06926704431</v>
      </c>
      <c r="Q521" s="35"/>
      <c r="R521">
        <f t="shared" ca="1" si="349"/>
        <v>518</v>
      </c>
      <c r="S521" s="78">
        <f t="shared" ca="1" si="359"/>
        <v>83.083333333332931</v>
      </c>
      <c r="T521" s="55">
        <f t="shared" ca="1" si="350"/>
        <v>1.1324652332016072E-2</v>
      </c>
      <c r="U521" s="78">
        <f t="shared" ca="1" si="360"/>
        <v>0.22076265305006726</v>
      </c>
      <c r="V521" s="79">
        <f t="shared" ca="1" si="361"/>
        <v>814030.39483364788</v>
      </c>
      <c r="W521" s="79">
        <f t="shared" ca="1" si="337"/>
        <v>7374.8382917626286</v>
      </c>
      <c r="X521" s="80">
        <f t="shared" ca="1" si="338"/>
        <v>-4.4152530610013452</v>
      </c>
      <c r="Y521" s="80">
        <f t="shared" ca="1" si="351"/>
        <v>-339.17933118068663</v>
      </c>
      <c r="Z521" s="80">
        <f t="shared" ca="1" si="339"/>
        <v>0</v>
      </c>
      <c r="AA521" s="80">
        <f t="shared" ca="1" si="352"/>
        <v>0</v>
      </c>
      <c r="AB521" s="81">
        <f t="shared" ca="1" si="340"/>
        <v>-399.25175095273568</v>
      </c>
      <c r="AC521" s="79">
        <f t="shared" ca="1" si="341"/>
        <v>820662.3867902162</v>
      </c>
      <c r="AD521" s="35"/>
      <c r="AE521" s="55">
        <f t="shared" ca="1" si="362"/>
        <v>1.1324652332016072E-2</v>
      </c>
      <c r="AF521" s="78">
        <f t="shared" ca="1" si="363"/>
        <v>0.22076265305006726</v>
      </c>
      <c r="AG521" s="35"/>
      <c r="AH521" s="35"/>
      <c r="AR521" s="69">
        <f t="shared" si="353"/>
        <v>44</v>
      </c>
      <c r="AS521" s="70">
        <f t="shared" si="364"/>
        <v>518</v>
      </c>
      <c r="AT521" s="71">
        <f t="shared" ca="1" si="365"/>
        <v>9.6169150216350186E-3</v>
      </c>
      <c r="AU521" s="72">
        <f t="shared" ca="1" si="354"/>
        <v>9.059659612918658E-3</v>
      </c>
      <c r="AV521" s="73">
        <f t="shared" ca="1" si="355"/>
        <v>1.0090596596129187</v>
      </c>
      <c r="AW521" s="74">
        <f ca="1">PRODUCT(AV$4:AV521)</f>
        <v>99.775149463742352</v>
      </c>
      <c r="BO521" s="70">
        <f t="shared" si="366"/>
        <v>518</v>
      </c>
      <c r="BP521" s="171">
        <f t="shared" ca="1" si="367"/>
        <v>0.1143</v>
      </c>
      <c r="BQ521" s="172">
        <f t="shared" ca="1" si="356"/>
        <v>9.059659612918658E-3</v>
      </c>
      <c r="BR521" s="172">
        <f t="shared" ca="1" si="369"/>
        <v>1.0022535725325046E-2</v>
      </c>
    </row>
    <row r="522" spans="5:70">
      <c r="E522">
        <f t="shared" si="357"/>
        <v>519</v>
      </c>
      <c r="F522" s="64">
        <f t="shared" si="358"/>
        <v>83.166666666666259</v>
      </c>
      <c r="G522" s="55">
        <f t="shared" si="342"/>
        <v>1.1324652332016072E-2</v>
      </c>
      <c r="H522" s="78">
        <f t="shared" si="368"/>
        <v>0.21831991165598566</v>
      </c>
      <c r="I522" s="79">
        <f t="shared" ca="1" si="343"/>
        <v>811458.32610715996</v>
      </c>
      <c r="J522" s="79">
        <f t="shared" ca="1" si="344"/>
        <v>7351.5362245996148</v>
      </c>
      <c r="K522" s="80">
        <f t="shared" ca="1" si="345"/>
        <v>-4.3663982331197131</v>
      </c>
      <c r="L522" s="80">
        <f t="shared" ca="1" si="346"/>
        <v>-338.10763587798334</v>
      </c>
      <c r="M522" s="80">
        <f t="shared" ca="1" si="347"/>
        <v>0</v>
      </c>
      <c r="N522" s="80">
        <f t="shared" ca="1" si="348"/>
        <v>0</v>
      </c>
      <c r="O522" s="81">
        <f t="shared" ca="1" si="335"/>
        <v>-394.73036368024731</v>
      </c>
      <c r="P522" s="79">
        <f t="shared" ca="1" si="336"/>
        <v>818072.65793396812</v>
      </c>
      <c r="Q522" s="35"/>
      <c r="R522">
        <f t="shared" ca="1" si="349"/>
        <v>519</v>
      </c>
      <c r="S522" s="78">
        <f t="shared" ca="1" si="359"/>
        <v>83.166666666666259</v>
      </c>
      <c r="T522" s="55">
        <f t="shared" ca="1" si="350"/>
        <v>1.1324652332016072E-2</v>
      </c>
      <c r="U522" s="78">
        <f t="shared" ca="1" si="360"/>
        <v>0.21826259275638177</v>
      </c>
      <c r="V522" s="79">
        <f t="shared" ca="1" si="361"/>
        <v>811368.6705778545</v>
      </c>
      <c r="W522" s="79">
        <f t="shared" ca="1" si="337"/>
        <v>7350.7239760216917</v>
      </c>
      <c r="X522" s="80">
        <f t="shared" ca="1" si="338"/>
        <v>-4.3652518551276351</v>
      </c>
      <c r="Y522" s="80">
        <f t="shared" ca="1" si="351"/>
        <v>-338.07027940743939</v>
      </c>
      <c r="Z522" s="80">
        <f t="shared" ca="1" si="339"/>
        <v>0</v>
      </c>
      <c r="AA522" s="80">
        <f t="shared" ca="1" si="352"/>
        <v>0</v>
      </c>
      <c r="AB522" s="81">
        <f t="shared" ca="1" si="340"/>
        <v>-394.73036368024731</v>
      </c>
      <c r="AC522" s="79">
        <f t="shared" ca="1" si="341"/>
        <v>817982.22865893343</v>
      </c>
      <c r="AD522" s="35"/>
      <c r="AE522" s="55">
        <f t="shared" ca="1" si="362"/>
        <v>1.1324652332016072E-2</v>
      </c>
      <c r="AF522" s="78">
        <f t="shared" ca="1" si="363"/>
        <v>0.21826259275638177</v>
      </c>
      <c r="AG522" s="35"/>
      <c r="AH522" s="35"/>
      <c r="AR522" s="69">
        <f t="shared" si="353"/>
        <v>44</v>
      </c>
      <c r="AS522" s="70">
        <f t="shared" si="364"/>
        <v>519</v>
      </c>
      <c r="AT522" s="71">
        <f t="shared" ca="1" si="365"/>
        <v>9.5297890450126415E-3</v>
      </c>
      <c r="AU522" s="72">
        <f t="shared" ca="1" si="354"/>
        <v>9.059659612918658E-3</v>
      </c>
      <c r="AV522" s="73">
        <f t="shared" ca="1" si="355"/>
        <v>1.0090596596129187</v>
      </c>
      <c r="AW522" s="74">
        <f ca="1">PRODUCT(AV$4:AV522)</f>
        <v>100.67907835571194</v>
      </c>
      <c r="BO522" s="70">
        <f t="shared" si="366"/>
        <v>519</v>
      </c>
      <c r="BP522" s="171">
        <f t="shared" ca="1" si="367"/>
        <v>0.1143</v>
      </c>
      <c r="BQ522" s="172">
        <f t="shared" ca="1" si="356"/>
        <v>9.059659612918658E-3</v>
      </c>
      <c r="BR522" s="172">
        <f t="shared" ca="1" si="369"/>
        <v>9.932550201412026E-3</v>
      </c>
    </row>
    <row r="523" spans="5:70">
      <c r="E523">
        <f t="shared" si="357"/>
        <v>520</v>
      </c>
      <c r="F523" s="64">
        <f t="shared" si="358"/>
        <v>83.249999999999588</v>
      </c>
      <c r="G523" s="55">
        <f t="shared" si="342"/>
        <v>1.1324652332016072E-2</v>
      </c>
      <c r="H523" s="78">
        <f t="shared" si="368"/>
        <v>0.21584751455932516</v>
      </c>
      <c r="I523" s="79">
        <f t="shared" ca="1" si="343"/>
        <v>808808.26950053766</v>
      </c>
      <c r="J523" s="79">
        <f t="shared" ca="1" si="344"/>
        <v>7327.5276137886503</v>
      </c>
      <c r="K523" s="80">
        <f t="shared" ca="1" si="345"/>
        <v>-4.3169502911865028</v>
      </c>
      <c r="L523" s="80">
        <f t="shared" ca="1" si="346"/>
        <v>-337.00344562522406</v>
      </c>
      <c r="M523" s="80">
        <f t="shared" ca="1" si="347"/>
        <v>0</v>
      </c>
      <c r="N523" s="80">
        <f t="shared" ca="1" si="348"/>
        <v>0</v>
      </c>
      <c r="O523" s="81">
        <f t="shared" ca="1" si="335"/>
        <v>-390.26017954667822</v>
      </c>
      <c r="P523" s="79">
        <f t="shared" ca="1" si="336"/>
        <v>815404.21653886326</v>
      </c>
      <c r="Q523" s="35"/>
      <c r="R523">
        <f t="shared" ca="1" si="349"/>
        <v>520</v>
      </c>
      <c r="S523" s="78">
        <f t="shared" ca="1" si="359"/>
        <v>83.249999999999588</v>
      </c>
      <c r="T523" s="55">
        <f t="shared" ca="1" si="350"/>
        <v>1.1324652332016072E-2</v>
      </c>
      <c r="U523" s="78">
        <f t="shared" ca="1" si="360"/>
        <v>0.21579084477633134</v>
      </c>
      <c r="V523" s="79">
        <f t="shared" ca="1" si="361"/>
        <v>808718.86430560332</v>
      </c>
      <c r="W523" s="79">
        <f t="shared" ca="1" si="337"/>
        <v>7326.717633154919</v>
      </c>
      <c r="X523" s="80">
        <f t="shared" ca="1" si="338"/>
        <v>-4.315816895526627</v>
      </c>
      <c r="Y523" s="80">
        <f t="shared" ca="1" si="351"/>
        <v>-336.96619346066808</v>
      </c>
      <c r="Z523" s="80">
        <f t="shared" ca="1" si="339"/>
        <v>0</v>
      </c>
      <c r="AA523" s="80">
        <f t="shared" ca="1" si="352"/>
        <v>0</v>
      </c>
      <c r="AB523" s="81">
        <f t="shared" ca="1" si="340"/>
        <v>-390.26017954667822</v>
      </c>
      <c r="AC523" s="79">
        <f t="shared" ca="1" si="341"/>
        <v>815314.0397488554</v>
      </c>
      <c r="AD523" s="35"/>
      <c r="AE523" s="55">
        <f t="shared" ca="1" si="362"/>
        <v>1.1324652332016072E-2</v>
      </c>
      <c r="AF523" s="78">
        <f t="shared" ca="1" si="363"/>
        <v>0.21579084477633134</v>
      </c>
      <c r="AG523" s="35"/>
      <c r="AH523" s="35"/>
      <c r="AR523" s="69">
        <f t="shared" si="353"/>
        <v>44</v>
      </c>
      <c r="AS523" s="70">
        <f t="shared" si="364"/>
        <v>520</v>
      </c>
      <c r="AT523" s="71">
        <f t="shared" ca="1" si="365"/>
        <v>9.4434524000819066E-3</v>
      </c>
      <c r="AU523" s="72">
        <f t="shared" ca="1" si="354"/>
        <v>9.059659612918658E-3</v>
      </c>
      <c r="AV523" s="73">
        <f t="shared" ca="1" si="355"/>
        <v>1.0090596596129187</v>
      </c>
      <c r="AW523" s="74">
        <f ca="1">PRODUCT(AV$4:AV523)</f>
        <v>101.59119653575705</v>
      </c>
      <c r="BO523" s="70">
        <f t="shared" si="366"/>
        <v>520</v>
      </c>
      <c r="BP523" s="171">
        <f t="shared" ca="1" si="367"/>
        <v>0.1143</v>
      </c>
      <c r="BQ523" s="172">
        <f t="shared" ca="1" si="356"/>
        <v>9.059659612918658E-3</v>
      </c>
      <c r="BR523" s="172">
        <f t="shared" ca="1" si="369"/>
        <v>9.8433725962468969E-3</v>
      </c>
    </row>
    <row r="524" spans="5:70">
      <c r="E524">
        <f t="shared" si="357"/>
        <v>521</v>
      </c>
      <c r="F524" s="64">
        <f t="shared" si="358"/>
        <v>83.333333333332916</v>
      </c>
      <c r="G524" s="55">
        <f t="shared" si="342"/>
        <v>1.1324652332016072E-2</v>
      </c>
      <c r="H524" s="78">
        <f t="shared" si="368"/>
        <v>0.21340311650021102</v>
      </c>
      <c r="I524" s="79">
        <f t="shared" ca="1" si="343"/>
        <v>806170.04727650073</v>
      </c>
      <c r="J524" s="79">
        <f t="shared" ca="1" si="344"/>
        <v>7303.626218455639</v>
      </c>
      <c r="K524" s="80">
        <f t="shared" ca="1" si="345"/>
        <v>-4.26806233000422</v>
      </c>
      <c r="L524" s="80">
        <f t="shared" ca="1" si="346"/>
        <v>-335.90418636520866</v>
      </c>
      <c r="M524" s="80">
        <f t="shared" ca="1" si="347"/>
        <v>0</v>
      </c>
      <c r="N524" s="80">
        <f t="shared" ca="1" si="348"/>
        <v>0</v>
      </c>
      <c r="O524" s="81">
        <f t="shared" ca="1" si="335"/>
        <v>-385.84061869428189</v>
      </c>
      <c r="P524" s="79">
        <f t="shared" ca="1" si="336"/>
        <v>812747.66062756686</v>
      </c>
      <c r="Q524" s="35"/>
      <c r="R524">
        <f t="shared" ca="1" si="349"/>
        <v>521</v>
      </c>
      <c r="S524" s="78">
        <f t="shared" ca="1" si="359"/>
        <v>83.333333333332916</v>
      </c>
      <c r="T524" s="55">
        <f t="shared" ca="1" si="350"/>
        <v>1.1324652332016072E-2</v>
      </c>
      <c r="U524" s="78">
        <f t="shared" ca="1" si="360"/>
        <v>0.21334708848280734</v>
      </c>
      <c r="V524" s="79">
        <f t="shared" ca="1" si="361"/>
        <v>806080.8917072881</v>
      </c>
      <c r="W524" s="79">
        <f t="shared" ca="1" si="337"/>
        <v>7302.8184993459763</v>
      </c>
      <c r="X524" s="80">
        <f t="shared" ca="1" si="338"/>
        <v>-4.2669417696561469</v>
      </c>
      <c r="Y524" s="80">
        <f t="shared" ca="1" si="351"/>
        <v>-335.86703821137007</v>
      </c>
      <c r="Z524" s="80">
        <f t="shared" ca="1" si="339"/>
        <v>0</v>
      </c>
      <c r="AA524" s="80">
        <f t="shared" ca="1" si="352"/>
        <v>0</v>
      </c>
      <c r="AB524" s="81">
        <f t="shared" ca="1" si="340"/>
        <v>-385.84061869428189</v>
      </c>
      <c r="AC524" s="79">
        <f t="shared" ca="1" si="341"/>
        <v>812657.73560795886</v>
      </c>
      <c r="AD524" s="35"/>
      <c r="AE524" s="55">
        <f t="shared" ca="1" si="362"/>
        <v>1.1324652332016072E-2</v>
      </c>
      <c r="AF524" s="78">
        <f t="shared" ca="1" si="363"/>
        <v>0.21334708848280734</v>
      </c>
      <c r="AG524" s="35"/>
      <c r="AH524" s="35"/>
      <c r="AR524" s="69">
        <f t="shared" si="353"/>
        <v>44</v>
      </c>
      <c r="AS524" s="70">
        <f t="shared" si="364"/>
        <v>521</v>
      </c>
      <c r="AT524" s="71">
        <f t="shared" ca="1" si="365"/>
        <v>9.3578979357663641E-3</v>
      </c>
      <c r="AU524" s="72">
        <f t="shared" ca="1" si="354"/>
        <v>9.059659612918658E-3</v>
      </c>
      <c r="AV524" s="73">
        <f t="shared" ca="1" si="355"/>
        <v>1.0090596596129187</v>
      </c>
      <c r="AW524" s="74">
        <f ca="1">PRODUCT(AV$4:AV524)</f>
        <v>102.51157819604013</v>
      </c>
      <c r="BO524" s="70">
        <f t="shared" si="366"/>
        <v>521</v>
      </c>
      <c r="BP524" s="171">
        <f t="shared" ca="1" si="367"/>
        <v>0.1143</v>
      </c>
      <c r="BQ524" s="172">
        <f t="shared" ca="1" si="356"/>
        <v>9.059659612918658E-3</v>
      </c>
      <c r="BR524" s="172">
        <f t="shared" ca="1" si="369"/>
        <v>9.7549956560773355E-3</v>
      </c>
    </row>
    <row r="525" spans="5:70">
      <c r="E525">
        <f t="shared" si="357"/>
        <v>522</v>
      </c>
      <c r="F525" s="64">
        <f t="shared" si="358"/>
        <v>83.416666666666245</v>
      </c>
      <c r="G525" s="55">
        <f t="shared" si="342"/>
        <v>1.1324652332016072E-2</v>
      </c>
      <c r="H525" s="78">
        <f t="shared" si="368"/>
        <v>0.21098640039927741</v>
      </c>
      <c r="I525" s="79">
        <f t="shared" ca="1" si="343"/>
        <v>803543.57593730022</v>
      </c>
      <c r="J525" s="79">
        <f t="shared" ca="1" si="344"/>
        <v>7279.8312821393956</v>
      </c>
      <c r="K525" s="80">
        <f t="shared" ca="1" si="345"/>
        <v>-4.2197280079855481</v>
      </c>
      <c r="L525" s="80">
        <f t="shared" ca="1" si="346"/>
        <v>-334.80982330720843</v>
      </c>
      <c r="M525" s="80">
        <f t="shared" ca="1" si="347"/>
        <v>0</v>
      </c>
      <c r="N525" s="80">
        <f t="shared" ca="1" si="348"/>
        <v>0</v>
      </c>
      <c r="O525" s="81">
        <f t="shared" ca="1" si="335"/>
        <v>-381.47110783199923</v>
      </c>
      <c r="P525" s="79">
        <f t="shared" ca="1" si="336"/>
        <v>810102.90656029235</v>
      </c>
      <c r="Q525" s="35"/>
      <c r="R525">
        <f t="shared" ca="1" si="349"/>
        <v>522</v>
      </c>
      <c r="S525" s="78">
        <f t="shared" ca="1" si="359"/>
        <v>83.416666666666245</v>
      </c>
      <c r="T525" s="55">
        <f t="shared" ca="1" si="350"/>
        <v>1.1324652332016072E-2</v>
      </c>
      <c r="U525" s="78">
        <f t="shared" ca="1" si="360"/>
        <v>0.21093100687969168</v>
      </c>
      <c r="V525" s="79">
        <f t="shared" ca="1" si="361"/>
        <v>803454.66928727529</v>
      </c>
      <c r="W525" s="79">
        <f t="shared" ca="1" si="337"/>
        <v>7279.0258181528452</v>
      </c>
      <c r="X525" s="80">
        <f t="shared" ca="1" si="338"/>
        <v>-4.2186201375938337</v>
      </c>
      <c r="Y525" s="80">
        <f t="shared" ca="1" si="351"/>
        <v>-334.77277886969807</v>
      </c>
      <c r="Z525" s="80">
        <f t="shared" ca="1" si="339"/>
        <v>0</v>
      </c>
      <c r="AA525" s="80">
        <f t="shared" ca="1" si="352"/>
        <v>0</v>
      </c>
      <c r="AB525" s="81">
        <f t="shared" ca="1" si="340"/>
        <v>-381.47110783199923</v>
      </c>
      <c r="AC525" s="79">
        <f t="shared" ca="1" si="341"/>
        <v>810013.2325985888</v>
      </c>
      <c r="AD525" s="35"/>
      <c r="AE525" s="55">
        <f t="shared" ca="1" si="362"/>
        <v>1.1324652332016072E-2</v>
      </c>
      <c r="AF525" s="78">
        <f t="shared" ca="1" si="363"/>
        <v>0.21093100687969168</v>
      </c>
      <c r="AG525" s="35"/>
      <c r="AH525" s="35"/>
      <c r="AR525" s="69">
        <f t="shared" si="353"/>
        <v>44</v>
      </c>
      <c r="AS525" s="70">
        <f t="shared" si="364"/>
        <v>522</v>
      </c>
      <c r="AT525" s="71">
        <f t="shared" ca="1" si="365"/>
        <v>9.2731185657758865E-3</v>
      </c>
      <c r="AU525" s="72">
        <f t="shared" ca="1" si="354"/>
        <v>9.059659612918658E-3</v>
      </c>
      <c r="AV525" s="73">
        <f t="shared" ca="1" si="355"/>
        <v>1.0090596596129187</v>
      </c>
      <c r="AW525" s="74">
        <f ca="1">PRODUCT(AV$4:AV525)</f>
        <v>103.44029820087935</v>
      </c>
      <c r="BO525" s="70">
        <f t="shared" si="366"/>
        <v>522</v>
      </c>
      <c r="BP525" s="171">
        <f t="shared" ca="1" si="367"/>
        <v>0.1143</v>
      </c>
      <c r="BQ525" s="172">
        <f t="shared" ca="1" si="356"/>
        <v>9.059659612918658E-3</v>
      </c>
      <c r="BR525" s="172">
        <f t="shared" ca="1" si="369"/>
        <v>9.6674121922775223E-3</v>
      </c>
    </row>
    <row r="526" spans="5:70">
      <c r="E526">
        <f t="shared" si="357"/>
        <v>523</v>
      </c>
      <c r="F526" s="64">
        <f t="shared" si="358"/>
        <v>83.499999999999574</v>
      </c>
      <c r="G526" s="55">
        <f t="shared" si="342"/>
        <v>1.1324652332016072E-2</v>
      </c>
      <c r="H526" s="78">
        <f t="shared" si="368"/>
        <v>0.20859705276797205</v>
      </c>
      <c r="I526" s="79">
        <f t="shared" ca="1" si="343"/>
        <v>800928.77279034129</v>
      </c>
      <c r="J526" s="79">
        <f t="shared" ca="1" si="344"/>
        <v>7256.1420556731591</v>
      </c>
      <c r="K526" s="80">
        <f t="shared" ca="1" si="345"/>
        <v>-4.1719410553594409</v>
      </c>
      <c r="L526" s="80">
        <f t="shared" ca="1" si="346"/>
        <v>-333.72032199597555</v>
      </c>
      <c r="M526" s="80">
        <f t="shared" ca="1" si="347"/>
        <v>0</v>
      </c>
      <c r="N526" s="80">
        <f t="shared" ca="1" si="348"/>
        <v>0</v>
      </c>
      <c r="O526" s="81">
        <f t="shared" ca="1" si="335"/>
        <v>-377.15108016109281</v>
      </c>
      <c r="P526" s="79">
        <f t="shared" ca="1" si="336"/>
        <v>807469.87150280201</v>
      </c>
      <c r="Q526" s="35"/>
      <c r="R526">
        <f t="shared" ca="1" si="349"/>
        <v>523</v>
      </c>
      <c r="S526" s="78">
        <f t="shared" ca="1" si="359"/>
        <v>83.499999999999574</v>
      </c>
      <c r="T526" s="55">
        <f t="shared" ca="1" si="350"/>
        <v>1.1324652332016072E-2</v>
      </c>
      <c r="U526" s="78">
        <f t="shared" ca="1" si="360"/>
        <v>0.20854228656073709</v>
      </c>
      <c r="V526" s="79">
        <f t="shared" ca="1" si="361"/>
        <v>800840.11435507727</v>
      </c>
      <c r="W526" s="79">
        <f t="shared" ca="1" si="337"/>
        <v>7255.338840427853</v>
      </c>
      <c r="X526" s="80">
        <f t="shared" ca="1" si="338"/>
        <v>-4.170845731214742</v>
      </c>
      <c r="Y526" s="80">
        <f t="shared" ca="1" si="351"/>
        <v>-333.6833809812822</v>
      </c>
      <c r="Z526" s="80">
        <f t="shared" ca="1" si="339"/>
        <v>0</v>
      </c>
      <c r="AA526" s="80">
        <f t="shared" ca="1" si="352"/>
        <v>0</v>
      </c>
      <c r="AB526" s="81">
        <f t="shared" ca="1" si="340"/>
        <v>-377.15108016109281</v>
      </c>
      <c r="AC526" s="79">
        <f t="shared" ca="1" si="341"/>
        <v>807380.44788863149</v>
      </c>
      <c r="AD526" s="35"/>
      <c r="AE526" s="55">
        <f t="shared" ca="1" si="362"/>
        <v>1.1324652332016072E-2</v>
      </c>
      <c r="AF526" s="78">
        <f t="shared" ca="1" si="363"/>
        <v>0.20854228656073709</v>
      </c>
      <c r="AG526" s="35"/>
      <c r="AH526" s="35"/>
      <c r="AR526" s="69">
        <f t="shared" si="353"/>
        <v>44</v>
      </c>
      <c r="AS526" s="70">
        <f t="shared" si="364"/>
        <v>523</v>
      </c>
      <c r="AT526" s="71">
        <f t="shared" ca="1" si="365"/>
        <v>9.1891072680197212E-3</v>
      </c>
      <c r="AU526" s="72">
        <f t="shared" ca="1" si="354"/>
        <v>9.059659612918658E-3</v>
      </c>
      <c r="AV526" s="73">
        <f t="shared" ca="1" si="355"/>
        <v>1.0090596596129187</v>
      </c>
      <c r="AW526" s="74">
        <f ca="1">PRODUCT(AV$4:AV526)</f>
        <v>104.37743209283812</v>
      </c>
      <c r="BO526" s="70">
        <f t="shared" si="366"/>
        <v>523</v>
      </c>
      <c r="BP526" s="171">
        <f t="shared" ca="1" si="367"/>
        <v>0.1143</v>
      </c>
      <c r="BQ526" s="172">
        <f t="shared" ca="1" si="356"/>
        <v>9.059659612918658E-3</v>
      </c>
      <c r="BR526" s="172">
        <f t="shared" ca="1" si="369"/>
        <v>9.5806150807634105E-3</v>
      </c>
    </row>
    <row r="527" spans="5:70">
      <c r="E527">
        <f t="shared" si="357"/>
        <v>524</v>
      </c>
      <c r="F527" s="64">
        <f t="shared" si="358"/>
        <v>83.583333333332902</v>
      </c>
      <c r="G527" s="55">
        <f t="shared" si="342"/>
        <v>1.2403362716826516E-2</v>
      </c>
      <c r="H527" s="78">
        <f t="shared" si="368"/>
        <v>0.2060097478608299</v>
      </c>
      <c r="I527" s="79">
        <f t="shared" ca="1" si="343"/>
        <v>797454.52980364347</v>
      </c>
      <c r="J527" s="79">
        <f t="shared" ca="1" si="344"/>
        <v>7224.6665968011066</v>
      </c>
      <c r="K527" s="80">
        <f t="shared" ca="1" si="345"/>
        <v>-4.1201949572165981</v>
      </c>
      <c r="L527" s="80">
        <f t="shared" ca="1" si="346"/>
        <v>-332.27272075151814</v>
      </c>
      <c r="M527" s="80">
        <f t="shared" ca="1" si="347"/>
        <v>0</v>
      </c>
      <c r="N527" s="80">
        <f t="shared" ca="1" si="348"/>
        <v>0</v>
      </c>
      <c r="O527" s="81">
        <f t="shared" ca="1" si="335"/>
        <v>-372.47313851481186</v>
      </c>
      <c r="P527" s="79">
        <f t="shared" ca="1" si="336"/>
        <v>803970.3303462211</v>
      </c>
      <c r="Q527" s="35"/>
      <c r="R527">
        <f t="shared" ca="1" si="349"/>
        <v>524</v>
      </c>
      <c r="S527" s="78">
        <f t="shared" ca="1" si="359"/>
        <v>83.583333333332902</v>
      </c>
      <c r="T527" s="55">
        <f t="shared" ca="1" si="350"/>
        <v>1.2403362716826516E-2</v>
      </c>
      <c r="U527" s="78">
        <f t="shared" ca="1" si="360"/>
        <v>0.20595566093872789</v>
      </c>
      <c r="V527" s="79">
        <f t="shared" ca="1" si="361"/>
        <v>797366.2153429949</v>
      </c>
      <c r="W527" s="79">
        <f t="shared" ca="1" si="337"/>
        <v>7223.8664978487323</v>
      </c>
      <c r="X527" s="80">
        <f t="shared" ca="1" si="338"/>
        <v>-4.119113218774558</v>
      </c>
      <c r="Y527" s="80">
        <f t="shared" ca="1" si="351"/>
        <v>-332.23592305958124</v>
      </c>
      <c r="Z527" s="80">
        <f t="shared" ca="1" si="339"/>
        <v>0</v>
      </c>
      <c r="AA527" s="80">
        <f t="shared" ca="1" si="352"/>
        <v>0</v>
      </c>
      <c r="AB527" s="81">
        <f t="shared" ca="1" si="340"/>
        <v>-372.47313851481186</v>
      </c>
      <c r="AC527" s="79">
        <f t="shared" ca="1" si="341"/>
        <v>803881.2536660505</v>
      </c>
      <c r="AD527" s="35"/>
      <c r="AE527" s="55">
        <f t="shared" ca="1" si="362"/>
        <v>1.2403362716826516E-2</v>
      </c>
      <c r="AF527" s="78">
        <f t="shared" ca="1" si="363"/>
        <v>0.20595566093872789</v>
      </c>
      <c r="AG527" s="35"/>
      <c r="AH527" s="35"/>
      <c r="AR527" s="69">
        <f t="shared" si="353"/>
        <v>44</v>
      </c>
      <c r="AS527" s="70">
        <f t="shared" si="364"/>
        <v>524</v>
      </c>
      <c r="AT527" s="71">
        <f t="shared" ca="1" si="365"/>
        <v>9.1058570840248654E-3</v>
      </c>
      <c r="AU527" s="72">
        <f t="shared" ca="1" si="354"/>
        <v>9.059659612918658E-3</v>
      </c>
      <c r="AV527" s="73">
        <f t="shared" ca="1" si="355"/>
        <v>1.0090596596129187</v>
      </c>
      <c r="AW527" s="74">
        <f ca="1">PRODUCT(AV$4:AV527)</f>
        <v>105.32305609886977</v>
      </c>
      <c r="BO527" s="70">
        <f t="shared" si="366"/>
        <v>524</v>
      </c>
      <c r="BP527" s="171">
        <f t="shared" ca="1" si="367"/>
        <v>0.1143</v>
      </c>
      <c r="BQ527" s="172">
        <f t="shared" ca="1" si="356"/>
        <v>9.059659612918658E-3</v>
      </c>
      <c r="BR527" s="172">
        <f t="shared" ca="1" si="369"/>
        <v>9.4945972614132561E-3</v>
      </c>
    </row>
    <row r="528" spans="5:70">
      <c r="E528">
        <f t="shared" si="357"/>
        <v>525</v>
      </c>
      <c r="F528" s="64">
        <f t="shared" si="358"/>
        <v>83.666666666666231</v>
      </c>
      <c r="G528" s="55">
        <f t="shared" si="342"/>
        <v>1.2403362716826516E-2</v>
      </c>
      <c r="H528" s="78">
        <f t="shared" si="368"/>
        <v>0.20345453423491006</v>
      </c>
      <c r="I528" s="79">
        <f t="shared" ca="1" si="343"/>
        <v>793998.3947253701</v>
      </c>
      <c r="J528" s="79">
        <f t="shared" ca="1" si="344"/>
        <v>7193.3551894156826</v>
      </c>
      <c r="K528" s="80">
        <f t="shared" ca="1" si="345"/>
        <v>-4.0690906846982013</v>
      </c>
      <c r="L528" s="80">
        <f t="shared" ca="1" si="346"/>
        <v>-330.83266446890423</v>
      </c>
      <c r="M528" s="80">
        <f t="shared" ca="1" si="347"/>
        <v>0</v>
      </c>
      <c r="N528" s="80">
        <f t="shared" ca="1" si="348"/>
        <v>0</v>
      </c>
      <c r="O528" s="81">
        <f t="shared" ca="1" si="335"/>
        <v>-367.85321907553788</v>
      </c>
      <c r="P528" s="79">
        <f t="shared" ca="1" si="336"/>
        <v>800488.99494055659</v>
      </c>
      <c r="Q528" s="35"/>
      <c r="R528">
        <f t="shared" ca="1" si="349"/>
        <v>525</v>
      </c>
      <c r="S528" s="78">
        <f t="shared" ca="1" si="359"/>
        <v>83.666666666666231</v>
      </c>
      <c r="T528" s="55">
        <f t="shared" ca="1" si="350"/>
        <v>1.2403362716826516E-2</v>
      </c>
      <c r="U528" s="78">
        <f t="shared" ca="1" si="360"/>
        <v>0.2034011181725211</v>
      </c>
      <c r="V528" s="79">
        <f t="shared" ca="1" si="361"/>
        <v>793910.4228955732</v>
      </c>
      <c r="W528" s="79">
        <f t="shared" ca="1" si="337"/>
        <v>7192.5581945821968</v>
      </c>
      <c r="X528" s="80">
        <f t="shared" ca="1" si="338"/>
        <v>-4.0680223634504218</v>
      </c>
      <c r="Y528" s="80">
        <f t="shared" ca="1" si="351"/>
        <v>-330.79600953982219</v>
      </c>
      <c r="Z528" s="80">
        <f t="shared" ca="1" si="339"/>
        <v>0</v>
      </c>
      <c r="AA528" s="80">
        <f t="shared" ca="1" si="352"/>
        <v>0</v>
      </c>
      <c r="AB528" s="81">
        <f t="shared" ca="1" si="340"/>
        <v>-367.85321907553788</v>
      </c>
      <c r="AC528" s="79">
        <f t="shared" ca="1" si="341"/>
        <v>800400.26383917651</v>
      </c>
      <c r="AD528" s="35"/>
      <c r="AE528" s="55">
        <f t="shared" ca="1" si="362"/>
        <v>1.2403362716826516E-2</v>
      </c>
      <c r="AF528" s="78">
        <f t="shared" ca="1" si="363"/>
        <v>0.2034011181725211</v>
      </c>
      <c r="AG528" s="35"/>
      <c r="AH528" s="35"/>
      <c r="AR528" s="69">
        <f t="shared" si="353"/>
        <v>44</v>
      </c>
      <c r="AS528" s="70">
        <f t="shared" si="364"/>
        <v>525</v>
      </c>
      <c r="AT528" s="71">
        <f t="shared" ca="1" si="365"/>
        <v>9.0233611183597167E-3</v>
      </c>
      <c r="AU528" s="72">
        <f t="shared" ca="1" si="354"/>
        <v>9.059659612918658E-3</v>
      </c>
      <c r="AV528" s="73">
        <f t="shared" ca="1" si="355"/>
        <v>1.0090596596129187</v>
      </c>
      <c r="AW528" s="74">
        <f ca="1">PRODUCT(AV$4:AV528)</f>
        <v>106.27724713651787</v>
      </c>
      <c r="BO528" s="70">
        <f t="shared" si="366"/>
        <v>525</v>
      </c>
      <c r="BP528" s="171">
        <f t="shared" ca="1" si="367"/>
        <v>0.1143</v>
      </c>
      <c r="BQ528" s="172">
        <f t="shared" ca="1" si="356"/>
        <v>9.059659612918658E-3</v>
      </c>
      <c r="BR528" s="172">
        <f t="shared" ca="1" si="369"/>
        <v>9.4093517374933423E-3</v>
      </c>
    </row>
    <row r="529" spans="5:70">
      <c r="E529">
        <f t="shared" si="357"/>
        <v>526</v>
      </c>
      <c r="F529" s="64">
        <f t="shared" si="358"/>
        <v>83.749999999999559</v>
      </c>
      <c r="G529" s="55">
        <f t="shared" si="342"/>
        <v>1.2403362716826516E-2</v>
      </c>
      <c r="H529" s="78">
        <f t="shared" si="368"/>
        <v>0.20093101385041146</v>
      </c>
      <c r="I529" s="79">
        <f t="shared" ca="1" si="343"/>
        <v>790560.239585481</v>
      </c>
      <c r="J529" s="79">
        <f t="shared" ca="1" si="344"/>
        <v>7162.2066741518802</v>
      </c>
      <c r="K529" s="80">
        <f t="shared" ca="1" si="345"/>
        <v>-4.0186202770082291</v>
      </c>
      <c r="L529" s="80">
        <f t="shared" ca="1" si="346"/>
        <v>-329.40009982728378</v>
      </c>
      <c r="M529" s="80">
        <f t="shared" ca="1" si="347"/>
        <v>0</v>
      </c>
      <c r="N529" s="80">
        <f t="shared" ca="1" si="348"/>
        <v>0</v>
      </c>
      <c r="O529" s="81">
        <f t="shared" ca="1" si="335"/>
        <v>-363.29060217279175</v>
      </c>
      <c r="P529" s="79">
        <f t="shared" ca="1" si="336"/>
        <v>797025.73693735572</v>
      </c>
      <c r="Q529" s="35"/>
      <c r="R529">
        <f t="shared" ca="1" si="349"/>
        <v>526</v>
      </c>
      <c r="S529" s="78">
        <f t="shared" ca="1" si="359"/>
        <v>83.749999999999559</v>
      </c>
      <c r="T529" s="55">
        <f t="shared" ca="1" si="350"/>
        <v>1.2403362716826516E-2</v>
      </c>
      <c r="U529" s="78">
        <f t="shared" ca="1" si="360"/>
        <v>0.20087826032681924</v>
      </c>
      <c r="V529" s="79">
        <f t="shared" ca="1" si="361"/>
        <v>790472.60904813558</v>
      </c>
      <c r="W529" s="79">
        <f t="shared" ca="1" si="337"/>
        <v>7161.4127713118332</v>
      </c>
      <c r="X529" s="80">
        <f t="shared" ca="1" si="338"/>
        <v>-4.0175652065363847</v>
      </c>
      <c r="Y529" s="80">
        <f t="shared" ca="1" si="351"/>
        <v>-329.36358710338982</v>
      </c>
      <c r="Z529" s="80">
        <f t="shared" ca="1" si="339"/>
        <v>0</v>
      </c>
      <c r="AA529" s="80">
        <f t="shared" ca="1" si="352"/>
        <v>0</v>
      </c>
      <c r="AB529" s="81">
        <f t="shared" ca="1" si="340"/>
        <v>-363.29060217279175</v>
      </c>
      <c r="AC529" s="79">
        <f t="shared" ca="1" si="341"/>
        <v>796937.35006496462</v>
      </c>
      <c r="AD529" s="35"/>
      <c r="AE529" s="55">
        <f t="shared" ca="1" si="362"/>
        <v>1.2403362716826516E-2</v>
      </c>
      <c r="AF529" s="78">
        <f t="shared" ca="1" si="363"/>
        <v>0.20087826032681924</v>
      </c>
      <c r="AG529" s="35"/>
      <c r="AH529" s="35"/>
      <c r="AR529" s="69">
        <f t="shared" si="353"/>
        <v>44</v>
      </c>
      <c r="AS529" s="70">
        <f t="shared" si="364"/>
        <v>526</v>
      </c>
      <c r="AT529" s="71">
        <f t="shared" ca="1" si="365"/>
        <v>8.9416125380629326E-3</v>
      </c>
      <c r="AU529" s="72">
        <f t="shared" ca="1" si="354"/>
        <v>9.059659612918658E-3</v>
      </c>
      <c r="AV529" s="73">
        <f t="shared" ca="1" si="355"/>
        <v>1.0090596596129187</v>
      </c>
      <c r="AW529" s="74">
        <f ca="1">PRODUCT(AV$4:AV529)</f>
        <v>107.24008282017276</v>
      </c>
      <c r="BO529" s="70">
        <f t="shared" si="366"/>
        <v>526</v>
      </c>
      <c r="BP529" s="171">
        <f t="shared" ca="1" si="367"/>
        <v>0.1143</v>
      </c>
      <c r="BQ529" s="172">
        <f t="shared" ca="1" si="356"/>
        <v>9.059659612918658E-3</v>
      </c>
      <c r="BR529" s="172">
        <f t="shared" ca="1" si="369"/>
        <v>9.3248715750888569E-3</v>
      </c>
    </row>
    <row r="530" spans="5:70">
      <c r="E530">
        <f t="shared" si="357"/>
        <v>527</v>
      </c>
      <c r="F530" s="64">
        <f t="shared" si="358"/>
        <v>83.833333333332888</v>
      </c>
      <c r="G530" s="55">
        <f t="shared" si="342"/>
        <v>1.2403362716826516E-2</v>
      </c>
      <c r="H530" s="78">
        <f t="shared" si="368"/>
        <v>0.19843879360456512</v>
      </c>
      <c r="I530" s="79">
        <f t="shared" ca="1" si="343"/>
        <v>787139.93762747571</v>
      </c>
      <c r="J530" s="79">
        <f t="shared" ca="1" si="344"/>
        <v>7131.2199026389535</v>
      </c>
      <c r="K530" s="80">
        <f t="shared" ca="1" si="345"/>
        <v>-3.9687758720913022</v>
      </c>
      <c r="L530" s="80">
        <f t="shared" ca="1" si="346"/>
        <v>-327.97497401144824</v>
      </c>
      <c r="M530" s="80">
        <f t="shared" ca="1" si="347"/>
        <v>0</v>
      </c>
      <c r="N530" s="80">
        <f t="shared" ca="1" si="348"/>
        <v>0</v>
      </c>
      <c r="O530" s="81">
        <f t="shared" ca="1" si="335"/>
        <v>-358.7845770624283</v>
      </c>
      <c r="P530" s="79">
        <f t="shared" ca="1" si="336"/>
        <v>793580.42920316861</v>
      </c>
      <c r="Q530" s="35"/>
      <c r="R530">
        <f t="shared" ca="1" si="349"/>
        <v>527</v>
      </c>
      <c r="S530" s="78">
        <f t="shared" ca="1" si="359"/>
        <v>83.833333333332888</v>
      </c>
      <c r="T530" s="55">
        <f t="shared" ca="1" si="350"/>
        <v>1.2403362716826516E-2</v>
      </c>
      <c r="U530" s="78">
        <f t="shared" ca="1" si="360"/>
        <v>0.19838669440206061</v>
      </c>
      <c r="V530" s="79">
        <f t="shared" ca="1" si="361"/>
        <v>787052.64704952226</v>
      </c>
      <c r="W530" s="79">
        <f t="shared" ca="1" si="337"/>
        <v>7130.4290797152798</v>
      </c>
      <c r="X530" s="80">
        <f t="shared" ca="1" si="338"/>
        <v>-3.9677338880412121</v>
      </c>
      <c r="Y530" s="80">
        <f t="shared" ca="1" si="351"/>
        <v>-327.93860293730097</v>
      </c>
      <c r="Z530" s="80">
        <f t="shared" ca="1" si="339"/>
        <v>0</v>
      </c>
      <c r="AA530" s="80">
        <f t="shared" ca="1" si="352"/>
        <v>0</v>
      </c>
      <c r="AB530" s="81">
        <f t="shared" ca="1" si="340"/>
        <v>-358.7845770624283</v>
      </c>
      <c r="AC530" s="79">
        <f t="shared" ca="1" si="341"/>
        <v>793492.38521534973</v>
      </c>
      <c r="AD530" s="35"/>
      <c r="AE530" s="55">
        <f t="shared" ca="1" si="362"/>
        <v>1.2403362716826516E-2</v>
      </c>
      <c r="AF530" s="78">
        <f t="shared" ca="1" si="363"/>
        <v>0.19838669440206061</v>
      </c>
      <c r="AG530" s="35"/>
      <c r="AH530" s="35"/>
      <c r="AR530" s="69">
        <f t="shared" si="353"/>
        <v>44</v>
      </c>
      <c r="AS530" s="70">
        <f t="shared" si="364"/>
        <v>527</v>
      </c>
      <c r="AT530" s="71">
        <f t="shared" ca="1" si="365"/>
        <v>8.8606045720774768E-3</v>
      </c>
      <c r="AU530" s="72">
        <f t="shared" ca="1" si="354"/>
        <v>9.059659612918658E-3</v>
      </c>
      <c r="AV530" s="73">
        <f t="shared" ca="1" si="355"/>
        <v>1.0090596596129187</v>
      </c>
      <c r="AW530" s="74">
        <f ca="1">PRODUCT(AV$4:AV530)</f>
        <v>108.21164146738474</v>
      </c>
      <c r="BO530" s="70">
        <f t="shared" si="366"/>
        <v>527</v>
      </c>
      <c r="BP530" s="171">
        <f t="shared" ca="1" si="367"/>
        <v>0.1143</v>
      </c>
      <c r="BQ530" s="172">
        <f t="shared" ca="1" si="356"/>
        <v>9.059659612918658E-3</v>
      </c>
      <c r="BR530" s="172">
        <f t="shared" ca="1" si="369"/>
        <v>9.2411499025398889E-3</v>
      </c>
    </row>
    <row r="531" spans="5:70">
      <c r="E531">
        <f t="shared" si="357"/>
        <v>528</v>
      </c>
      <c r="F531" s="64">
        <f t="shared" si="358"/>
        <v>83.916666666666217</v>
      </c>
      <c r="G531" s="55">
        <f t="shared" si="342"/>
        <v>1.2403362716826516E-2</v>
      </c>
      <c r="H531" s="78">
        <f t="shared" si="368"/>
        <v>0.19597748527039824</v>
      </c>
      <c r="I531" s="79">
        <f t="shared" ca="1" si="343"/>
        <v>783737.36329478689</v>
      </c>
      <c r="J531" s="79">
        <f t="shared" ca="1" si="344"/>
        <v>7100.3937373771387</v>
      </c>
      <c r="K531" s="80">
        <f t="shared" ca="1" si="345"/>
        <v>-3.9195497054079649</v>
      </c>
      <c r="L531" s="80">
        <f t="shared" ca="1" si="346"/>
        <v>-326.55723470616124</v>
      </c>
      <c r="M531" s="80">
        <f t="shared" ca="1" si="347"/>
        <v>0</v>
      </c>
      <c r="N531" s="80">
        <f t="shared" ca="1" si="348"/>
        <v>0</v>
      </c>
      <c r="O531" s="81">
        <f t="shared" ca="1" si="335"/>
        <v>-354.33444181591977</v>
      </c>
      <c r="P531" s="79">
        <f t="shared" ca="1" si="336"/>
        <v>790152.94580593647</v>
      </c>
      <c r="Q531" s="35"/>
      <c r="R531">
        <f t="shared" ca="1" si="349"/>
        <v>528</v>
      </c>
      <c r="S531" s="78">
        <f t="shared" ca="1" si="359"/>
        <v>83.916666666666217</v>
      </c>
      <c r="T531" s="55">
        <f t="shared" ca="1" si="350"/>
        <v>1.2403362716826516E-2</v>
      </c>
      <c r="U531" s="78">
        <f t="shared" ca="1" si="360"/>
        <v>0.19592603227319963</v>
      </c>
      <c r="V531" s="79">
        <f t="shared" ca="1" si="361"/>
        <v>783650.41134848387</v>
      </c>
      <c r="W531" s="79">
        <f t="shared" ca="1" si="337"/>
        <v>7099.6059823409523</v>
      </c>
      <c r="X531" s="80">
        <f t="shared" ca="1" si="338"/>
        <v>-3.9185206454639925</v>
      </c>
      <c r="Y531" s="80">
        <f t="shared" ca="1" si="351"/>
        <v>-326.52100472853499</v>
      </c>
      <c r="Z531" s="80">
        <f t="shared" ca="1" si="339"/>
        <v>0</v>
      </c>
      <c r="AA531" s="80">
        <f t="shared" ca="1" si="352"/>
        <v>0</v>
      </c>
      <c r="AB531" s="81">
        <f t="shared" ca="1" si="340"/>
        <v>-354.33444181591977</v>
      </c>
      <c r="AC531" s="79">
        <f t="shared" ca="1" si="341"/>
        <v>790065.24336363492</v>
      </c>
      <c r="AD531" s="35"/>
      <c r="AE531" s="55">
        <f t="shared" ca="1" si="362"/>
        <v>1.2403362716826516E-2</v>
      </c>
      <c r="AF531" s="78">
        <f t="shared" ca="1" si="363"/>
        <v>0.19592603227319963</v>
      </c>
      <c r="AG531" s="35"/>
      <c r="AH531" s="35"/>
      <c r="AR531" s="69">
        <f t="shared" si="353"/>
        <v>44</v>
      </c>
      <c r="AS531" s="70">
        <f t="shared" si="364"/>
        <v>528</v>
      </c>
      <c r="AT531" s="71">
        <f t="shared" ca="1" si="365"/>
        <v>8.7803305106897832E-3</v>
      </c>
      <c r="AU531" s="72">
        <f t="shared" ca="1" si="354"/>
        <v>9.059659612918658E-3</v>
      </c>
      <c r="AV531" s="73">
        <f t="shared" ca="1" si="355"/>
        <v>1.0090596596129187</v>
      </c>
      <c r="AW531" s="74">
        <f ca="1">PRODUCT(AV$4:AV531)</f>
        <v>109.19200210523444</v>
      </c>
      <c r="BO531" s="70">
        <f t="shared" si="366"/>
        <v>528</v>
      </c>
      <c r="BP531" s="171">
        <f t="shared" ca="1" si="367"/>
        <v>0.1143</v>
      </c>
      <c r="BQ531" s="172">
        <f t="shared" ca="1" si="356"/>
        <v>9.059659612918658E-3</v>
      </c>
      <c r="BR531" s="172">
        <f t="shared" ca="1" si="369"/>
        <v>9.1581799098824843E-3</v>
      </c>
    </row>
    <row r="532" spans="5:70">
      <c r="E532">
        <f t="shared" si="357"/>
        <v>529</v>
      </c>
      <c r="F532" s="64">
        <f t="shared" si="358"/>
        <v>83.999999999999545</v>
      </c>
      <c r="G532" s="55">
        <f t="shared" si="342"/>
        <v>1.2403362716826516E-2</v>
      </c>
      <c r="H532" s="78">
        <f t="shared" si="368"/>
        <v>0.19354670543625796</v>
      </c>
      <c r="I532" s="79">
        <f t="shared" ca="1" si="343"/>
        <v>780352.39221733646</v>
      </c>
      <c r="J532" s="79">
        <f t="shared" ca="1" si="344"/>
        <v>7069.7270516158633</v>
      </c>
      <c r="K532" s="80">
        <f t="shared" ca="1" si="345"/>
        <v>-3.8709341087251592</v>
      </c>
      <c r="L532" s="80">
        <f t="shared" ca="1" si="346"/>
        <v>-325.14683009055688</v>
      </c>
      <c r="M532" s="80">
        <f t="shared" ca="1" si="347"/>
        <v>-5852.6429416300234</v>
      </c>
      <c r="N532" s="80">
        <f t="shared" ca="1" si="348"/>
        <v>0</v>
      </c>
      <c r="O532" s="81">
        <f t="shared" ca="1" si="335"/>
        <v>-349.93950321101266</v>
      </c>
      <c r="P532" s="79">
        <f t="shared" ca="1" si="336"/>
        <v>780890.51905991195</v>
      </c>
      <c r="Q532" s="35"/>
      <c r="R532">
        <f t="shared" ca="1" si="349"/>
        <v>529</v>
      </c>
      <c r="S532" s="78">
        <f t="shared" ca="1" si="359"/>
        <v>83.999999999999545</v>
      </c>
      <c r="T532" s="55">
        <f t="shared" ca="1" si="350"/>
        <v>1.2403362716826516E-2</v>
      </c>
      <c r="U532" s="78">
        <f t="shared" ca="1" si="360"/>
        <v>0.19349589062924646</v>
      </c>
      <c r="V532" s="79">
        <f t="shared" ca="1" si="361"/>
        <v>780265.77758023795</v>
      </c>
      <c r="W532" s="79">
        <f t="shared" ca="1" si="337"/>
        <v>7068.9423524862541</v>
      </c>
      <c r="X532" s="80">
        <f t="shared" ca="1" si="338"/>
        <v>-3.8699178125849292</v>
      </c>
      <c r="Y532" s="80">
        <f t="shared" ca="1" si="351"/>
        <v>-325.11074065843252</v>
      </c>
      <c r="Z532" s="80">
        <f t="shared" ca="1" si="339"/>
        <v>-5851.9933318517842</v>
      </c>
      <c r="AA532" s="80">
        <f t="shared" ca="1" si="352"/>
        <v>0</v>
      </c>
      <c r="AB532" s="81">
        <f t="shared" ca="1" si="340"/>
        <v>-349.93950321101266</v>
      </c>
      <c r="AC532" s="79">
        <f t="shared" ca="1" si="341"/>
        <v>780803.80643919029</v>
      </c>
      <c r="AD532" s="35"/>
      <c r="AE532" s="55">
        <f t="shared" ca="1" si="362"/>
        <v>1.2403362716826516E-2</v>
      </c>
      <c r="AF532" s="78">
        <f t="shared" ca="1" si="363"/>
        <v>0.19349589062924646</v>
      </c>
      <c r="AG532" s="35"/>
      <c r="AH532" s="35"/>
      <c r="AR532" s="69">
        <f t="shared" si="353"/>
        <v>45</v>
      </c>
      <c r="AS532" s="70">
        <f t="shared" si="364"/>
        <v>529</v>
      </c>
      <c r="AT532" s="71">
        <f t="shared" ca="1" si="365"/>
        <v>8.7007837049740099E-3</v>
      </c>
      <c r="AU532" s="72">
        <f t="shared" ca="1" si="354"/>
        <v>9.059659612918658E-3</v>
      </c>
      <c r="AV532" s="73">
        <f t="shared" ca="1" si="355"/>
        <v>1.0090596596129187</v>
      </c>
      <c r="AW532" s="74">
        <f ca="1">PRODUCT(AV$4:AV532)</f>
        <v>110.18124447676095</v>
      </c>
      <c r="BO532" s="70">
        <f t="shared" si="366"/>
        <v>529</v>
      </c>
      <c r="BP532" s="171">
        <f t="shared" ca="1" si="367"/>
        <v>0.1143</v>
      </c>
      <c r="BQ532" s="172">
        <f t="shared" ca="1" si="356"/>
        <v>9.059659612918658E-3</v>
      </c>
      <c r="BR532" s="172">
        <f t="shared" ca="1" si="369"/>
        <v>9.0759548482947146E-3</v>
      </c>
    </row>
    <row r="533" spans="5:70">
      <c r="E533">
        <f t="shared" si="357"/>
        <v>530</v>
      </c>
      <c r="F533" s="64">
        <f t="shared" si="358"/>
        <v>84.083333333332874</v>
      </c>
      <c r="G533" s="55">
        <f t="shared" si="342"/>
        <v>1.2403362716826516E-2</v>
      </c>
      <c r="H533" s="78">
        <f t="shared" si="368"/>
        <v>0.19114607544608528</v>
      </c>
      <c r="I533" s="79">
        <f t="shared" ca="1" si="343"/>
        <v>771204.85070988094</v>
      </c>
      <c r="J533" s="79">
        <f t="shared" ca="1" si="344"/>
        <v>6986.853439263271</v>
      </c>
      <c r="K533" s="80">
        <f t="shared" ca="1" si="345"/>
        <v>-3.8229215089217057</v>
      </c>
      <c r="L533" s="80">
        <f t="shared" ca="1" si="346"/>
        <v>-321.33535446245043</v>
      </c>
      <c r="M533" s="80">
        <f t="shared" ca="1" si="347"/>
        <v>0</v>
      </c>
      <c r="N533" s="80">
        <f t="shared" ca="1" si="348"/>
        <v>0</v>
      </c>
      <c r="O533" s="81">
        <f t="shared" ca="1" si="335"/>
        <v>-345.59907662374036</v>
      </c>
      <c r="P533" s="79">
        <f t="shared" ca="1" si="336"/>
        <v>777520.94679654902</v>
      </c>
      <c r="Q533" s="35"/>
      <c r="R533">
        <f t="shared" ca="1" si="349"/>
        <v>530</v>
      </c>
      <c r="S533" s="78">
        <f t="shared" ca="1" si="359"/>
        <v>84.083333333332874</v>
      </c>
      <c r="T533" s="55">
        <f t="shared" ca="1" si="350"/>
        <v>1.2403362716826516E-2</v>
      </c>
      <c r="U533" s="78">
        <f t="shared" ca="1" si="360"/>
        <v>0.19109589091355653</v>
      </c>
      <c r="V533" s="79">
        <f t="shared" ca="1" si="361"/>
        <v>771119.21361724625</v>
      </c>
      <c r="W533" s="79">
        <f t="shared" ca="1" si="337"/>
        <v>6986.0775963537608</v>
      </c>
      <c r="X533" s="80">
        <f t="shared" ca="1" si="338"/>
        <v>-3.8219178182711304</v>
      </c>
      <c r="Y533" s="80">
        <f t="shared" ca="1" si="351"/>
        <v>-321.29967234051929</v>
      </c>
      <c r="Z533" s="80">
        <f t="shared" ca="1" si="339"/>
        <v>0</v>
      </c>
      <c r="AA533" s="80">
        <f t="shared" ca="1" si="352"/>
        <v>0</v>
      </c>
      <c r="AB533" s="81">
        <f t="shared" ca="1" si="340"/>
        <v>-345.59907662374036</v>
      </c>
      <c r="AC533" s="79">
        <f t="shared" ca="1" si="341"/>
        <v>777434.57054681738</v>
      </c>
      <c r="AD533" s="35"/>
      <c r="AE533" s="55">
        <f t="shared" ca="1" si="362"/>
        <v>1.2403362716826516E-2</v>
      </c>
      <c r="AF533" s="78">
        <f t="shared" ca="1" si="363"/>
        <v>0.19109589091355653</v>
      </c>
      <c r="AG533" s="35"/>
      <c r="AH533" s="35"/>
      <c r="AR533" s="69">
        <f t="shared" si="353"/>
        <v>45</v>
      </c>
      <c r="AS533" s="70">
        <f t="shared" si="364"/>
        <v>530</v>
      </c>
      <c r="AT533" s="71">
        <f t="shared" ca="1" si="365"/>
        <v>8.6219575662413155E-3</v>
      </c>
      <c r="AU533" s="72">
        <f t="shared" ca="1" si="354"/>
        <v>9.059659612918658E-3</v>
      </c>
      <c r="AV533" s="73">
        <f t="shared" ca="1" si="355"/>
        <v>1.0090596596129187</v>
      </c>
      <c r="AW533" s="74">
        <f ca="1">PRODUCT(AV$4:AV533)</f>
        <v>111.17944904744817</v>
      </c>
      <c r="BO533" s="70">
        <f t="shared" si="366"/>
        <v>530</v>
      </c>
      <c r="BP533" s="171">
        <f t="shared" ca="1" si="367"/>
        <v>0.1143</v>
      </c>
      <c r="BQ533" s="172">
        <f t="shared" ca="1" si="356"/>
        <v>9.059659612918658E-3</v>
      </c>
      <c r="BR533" s="172">
        <f t="shared" ca="1" si="369"/>
        <v>8.9944680295477326E-3</v>
      </c>
    </row>
    <row r="534" spans="5:70">
      <c r="E534">
        <f t="shared" si="357"/>
        <v>531</v>
      </c>
      <c r="F534" s="64">
        <f t="shared" si="358"/>
        <v>84.166666666666202</v>
      </c>
      <c r="G534" s="55">
        <f t="shared" si="342"/>
        <v>1.2403362716826516E-2</v>
      </c>
      <c r="H534" s="78">
        <f t="shared" si="368"/>
        <v>0.18877522134042959</v>
      </c>
      <c r="I534" s="79">
        <f t="shared" ca="1" si="343"/>
        <v>767877.07247350109</v>
      </c>
      <c r="J534" s="79">
        <f t="shared" ca="1" si="344"/>
        <v>6956.7049011743911</v>
      </c>
      <c r="K534" s="80">
        <f t="shared" ca="1" si="345"/>
        <v>-3.7755044268085918</v>
      </c>
      <c r="L534" s="80">
        <f t="shared" ca="1" si="346"/>
        <v>-319.94878019729214</v>
      </c>
      <c r="M534" s="80">
        <f t="shared" ca="1" si="347"/>
        <v>0</v>
      </c>
      <c r="N534" s="80">
        <f t="shared" ca="1" si="348"/>
        <v>0</v>
      </c>
      <c r="O534" s="81">
        <f t="shared" ca="1" si="335"/>
        <v>-341.31248592177582</v>
      </c>
      <c r="P534" s="79">
        <f t="shared" ca="1" si="336"/>
        <v>774168.74060412962</v>
      </c>
      <c r="Q534" s="35"/>
      <c r="R534">
        <f t="shared" ca="1" si="349"/>
        <v>531</v>
      </c>
      <c r="S534" s="78">
        <f t="shared" ca="1" si="359"/>
        <v>84.166666666666202</v>
      </c>
      <c r="T534" s="55">
        <f t="shared" ca="1" si="350"/>
        <v>1.2403362716826516E-2</v>
      </c>
      <c r="U534" s="78">
        <f t="shared" ca="1" si="360"/>
        <v>0.18872565926486057</v>
      </c>
      <c r="V534" s="79">
        <f t="shared" ca="1" si="361"/>
        <v>767791.76757972501</v>
      </c>
      <c r="W534" s="79">
        <f t="shared" ca="1" si="337"/>
        <v>6955.9320678734639</v>
      </c>
      <c r="X534" s="80">
        <f t="shared" ca="1" si="338"/>
        <v>-3.7745131852972111</v>
      </c>
      <c r="Y534" s="80">
        <f t="shared" ca="1" si="351"/>
        <v>-319.91323649155208</v>
      </c>
      <c r="Z534" s="80">
        <f t="shared" ca="1" si="339"/>
        <v>0</v>
      </c>
      <c r="AA534" s="80">
        <f t="shared" ca="1" si="352"/>
        <v>0</v>
      </c>
      <c r="AB534" s="81">
        <f t="shared" ca="1" si="340"/>
        <v>-341.31248592177582</v>
      </c>
      <c r="AC534" s="79">
        <f t="shared" ca="1" si="341"/>
        <v>774082.6994119999</v>
      </c>
      <c r="AD534" s="35"/>
      <c r="AE534" s="55">
        <f t="shared" ca="1" si="362"/>
        <v>1.2403362716826516E-2</v>
      </c>
      <c r="AF534" s="78">
        <f t="shared" ca="1" si="363"/>
        <v>0.18872565926486057</v>
      </c>
      <c r="AG534" s="35"/>
      <c r="AH534" s="35"/>
      <c r="AR534" s="69">
        <f t="shared" si="353"/>
        <v>45</v>
      </c>
      <c r="AS534" s="70">
        <f t="shared" si="364"/>
        <v>531</v>
      </c>
      <c r="AT534" s="71">
        <f t="shared" ca="1" si="365"/>
        <v>8.5438455654941407E-3</v>
      </c>
      <c r="AU534" s="72">
        <f t="shared" ca="1" si="354"/>
        <v>9.059659612918658E-3</v>
      </c>
      <c r="AV534" s="73">
        <f t="shared" ca="1" si="355"/>
        <v>1.0090596596129187</v>
      </c>
      <c r="AW534" s="74">
        <f ca="1">PRODUCT(AV$4:AV534)</f>
        <v>112.18669701176989</v>
      </c>
      <c r="BO534" s="70">
        <f t="shared" si="366"/>
        <v>531</v>
      </c>
      <c r="BP534" s="171">
        <f t="shared" ca="1" si="367"/>
        <v>0.1143</v>
      </c>
      <c r="BQ534" s="172">
        <f t="shared" ca="1" si="356"/>
        <v>9.059659612918658E-3</v>
      </c>
      <c r="BR534" s="172">
        <f t="shared" ca="1" si="369"/>
        <v>8.9137128254617413E-3</v>
      </c>
    </row>
    <row r="535" spans="5:70">
      <c r="E535">
        <f t="shared" si="357"/>
        <v>532</v>
      </c>
      <c r="F535" s="64">
        <f t="shared" si="358"/>
        <v>84.249999999999531</v>
      </c>
      <c r="G535" s="55">
        <f t="shared" si="342"/>
        <v>1.2403362716826516E-2</v>
      </c>
      <c r="H535" s="78">
        <f t="shared" si="368"/>
        <v>0.18643377379819503</v>
      </c>
      <c r="I535" s="79">
        <f t="shared" ca="1" si="343"/>
        <v>764566.44491038786</v>
      </c>
      <c r="J535" s="79">
        <f t="shared" ca="1" si="344"/>
        <v>6926.7117423474392</v>
      </c>
      <c r="K535" s="80">
        <f t="shared" ca="1" si="345"/>
        <v>-3.7286754759639007</v>
      </c>
      <c r="L535" s="80">
        <f t="shared" ca="1" si="346"/>
        <v>-318.56935204599495</v>
      </c>
      <c r="M535" s="80">
        <f t="shared" ca="1" si="347"/>
        <v>0</v>
      </c>
      <c r="N535" s="80">
        <f t="shared" ca="1" si="348"/>
        <v>0</v>
      </c>
      <c r="O535" s="81">
        <f t="shared" ca="1" si="335"/>
        <v>-337.07906335910633</v>
      </c>
      <c r="P535" s="79">
        <f t="shared" ca="1" si="336"/>
        <v>770833.77956185432</v>
      </c>
      <c r="Q535" s="35"/>
      <c r="R535">
        <f t="shared" ca="1" si="349"/>
        <v>532</v>
      </c>
      <c r="S535" s="78">
        <f t="shared" ca="1" si="359"/>
        <v>84.249999999999531</v>
      </c>
      <c r="T535" s="55">
        <f t="shared" ca="1" si="350"/>
        <v>1.2403362716826516E-2</v>
      </c>
      <c r="U535" s="78">
        <f t="shared" ca="1" si="360"/>
        <v>0.18638482645902629</v>
      </c>
      <c r="V535" s="79">
        <f t="shared" ca="1" si="361"/>
        <v>764481.47091837262</v>
      </c>
      <c r="W535" s="79">
        <f t="shared" ca="1" si="337"/>
        <v>6925.9419069038304</v>
      </c>
      <c r="X535" s="80">
        <f t="shared" ca="1" si="338"/>
        <v>-3.727696529180526</v>
      </c>
      <c r="Y535" s="80">
        <f t="shared" ca="1" si="351"/>
        <v>-318.53394621598864</v>
      </c>
      <c r="Z535" s="80">
        <f t="shared" ca="1" si="339"/>
        <v>0</v>
      </c>
      <c r="AA535" s="80">
        <f t="shared" ca="1" si="352"/>
        <v>0</v>
      </c>
      <c r="AB535" s="81">
        <f t="shared" ca="1" si="340"/>
        <v>-337.07906335910633</v>
      </c>
      <c r="AC535" s="79">
        <f t="shared" ca="1" si="341"/>
        <v>770748.07211917231</v>
      </c>
      <c r="AD535" s="35"/>
      <c r="AE535" s="55">
        <f t="shared" ca="1" si="362"/>
        <v>1.2403362716826516E-2</v>
      </c>
      <c r="AF535" s="78">
        <f t="shared" ca="1" si="363"/>
        <v>0.18638482645902629</v>
      </c>
      <c r="AG535" s="35"/>
      <c r="AH535" s="35"/>
      <c r="AR535" s="69">
        <f t="shared" si="353"/>
        <v>45</v>
      </c>
      <c r="AS535" s="70">
        <f t="shared" si="364"/>
        <v>532</v>
      </c>
      <c r="AT535" s="71">
        <f t="shared" ca="1" si="365"/>
        <v>8.4664412328854192E-3</v>
      </c>
      <c r="AU535" s="72">
        <f t="shared" ca="1" si="354"/>
        <v>9.059659612918658E-3</v>
      </c>
      <c r="AV535" s="73">
        <f t="shared" ca="1" si="355"/>
        <v>1.0090596596129187</v>
      </c>
      <c r="AW535" s="74">
        <f ca="1">PRODUCT(AV$4:AV535)</f>
        <v>113.20307029979416</v>
      </c>
      <c r="BO535" s="70">
        <f t="shared" si="366"/>
        <v>532</v>
      </c>
      <c r="BP535" s="171">
        <f t="shared" ca="1" si="367"/>
        <v>0.1143</v>
      </c>
      <c r="BQ535" s="172">
        <f t="shared" ca="1" si="356"/>
        <v>9.059659612918658E-3</v>
      </c>
      <c r="BR535" s="172">
        <f t="shared" ca="1" si="369"/>
        <v>8.8336826673668586E-3</v>
      </c>
    </row>
    <row r="536" spans="5:70">
      <c r="E536">
        <f t="shared" si="357"/>
        <v>533</v>
      </c>
      <c r="F536" s="64">
        <f t="shared" si="358"/>
        <v>84.33333333333286</v>
      </c>
      <c r="G536" s="55">
        <f t="shared" si="342"/>
        <v>1.2403362716826516E-2</v>
      </c>
      <c r="H536" s="78">
        <f t="shared" si="368"/>
        <v>0.18412136807910923</v>
      </c>
      <c r="I536" s="79">
        <f t="shared" ca="1" si="343"/>
        <v>761272.84859956638</v>
      </c>
      <c r="J536" s="79">
        <f t="shared" ca="1" si="344"/>
        <v>6896.8728808690321</v>
      </c>
      <c r="K536" s="80">
        <f t="shared" ca="1" si="345"/>
        <v>-3.6824273615821843</v>
      </c>
      <c r="L536" s="80">
        <f t="shared" ca="1" si="346"/>
        <v>-317.19702024981933</v>
      </c>
      <c r="M536" s="80">
        <f t="shared" ca="1" si="347"/>
        <v>0</v>
      </c>
      <c r="N536" s="80">
        <f t="shared" ca="1" si="348"/>
        <v>0</v>
      </c>
      <c r="O536" s="81">
        <f t="shared" ca="1" si="335"/>
        <v>-332.89814947201518</v>
      </c>
      <c r="P536" s="79">
        <f t="shared" ca="1" si="336"/>
        <v>767515.9438833521</v>
      </c>
      <c r="Q536" s="35"/>
      <c r="R536">
        <f t="shared" ca="1" si="349"/>
        <v>533</v>
      </c>
      <c r="S536" s="78">
        <f t="shared" ca="1" si="359"/>
        <v>84.33333333333286</v>
      </c>
      <c r="T536" s="55">
        <f t="shared" ca="1" si="350"/>
        <v>1.2403362716826516E-2</v>
      </c>
      <c r="U536" s="78">
        <f t="shared" ca="1" si="360"/>
        <v>0.18407302785154223</v>
      </c>
      <c r="V536" s="79">
        <f t="shared" ca="1" si="361"/>
        <v>761188.20421738341</v>
      </c>
      <c r="W536" s="79">
        <f t="shared" ca="1" si="337"/>
        <v>6896.1060315783079</v>
      </c>
      <c r="X536" s="80">
        <f t="shared" ca="1" si="338"/>
        <v>-3.6814605570308445</v>
      </c>
      <c r="Y536" s="80">
        <f t="shared" ca="1" si="351"/>
        <v>-317.16175175724311</v>
      </c>
      <c r="Z536" s="80">
        <f t="shared" ca="1" si="339"/>
        <v>0</v>
      </c>
      <c r="AA536" s="80">
        <f t="shared" ca="1" si="352"/>
        <v>0</v>
      </c>
      <c r="AB536" s="81">
        <f t="shared" ca="1" si="340"/>
        <v>-332.89814947201518</v>
      </c>
      <c r="AC536" s="79">
        <f t="shared" ca="1" si="341"/>
        <v>767430.56888717541</v>
      </c>
      <c r="AD536" s="35"/>
      <c r="AE536" s="55">
        <f t="shared" ca="1" si="362"/>
        <v>1.2403362716826516E-2</v>
      </c>
      <c r="AF536" s="78">
        <f t="shared" ca="1" si="363"/>
        <v>0.18407302785154223</v>
      </c>
      <c r="AG536" s="35"/>
      <c r="AH536" s="35"/>
      <c r="AR536" s="69">
        <f t="shared" si="353"/>
        <v>45</v>
      </c>
      <c r="AS536" s="70">
        <f t="shared" si="364"/>
        <v>533</v>
      </c>
      <c r="AT536" s="71">
        <f t="shared" ca="1" si="365"/>
        <v>8.3897381571826982E-3</v>
      </c>
      <c r="AU536" s="72">
        <f t="shared" ca="1" si="354"/>
        <v>9.059659612918658E-3</v>
      </c>
      <c r="AV536" s="73">
        <f t="shared" ca="1" si="355"/>
        <v>1.0090596596129187</v>
      </c>
      <c r="AW536" s="74">
        <f ca="1">PRODUCT(AV$4:AV536)</f>
        <v>114.22865158384759</v>
      </c>
      <c r="BO536" s="70">
        <f t="shared" si="366"/>
        <v>533</v>
      </c>
      <c r="BP536" s="171">
        <f t="shared" ca="1" si="367"/>
        <v>0.1143</v>
      </c>
      <c r="BQ536" s="172">
        <f t="shared" ca="1" si="356"/>
        <v>9.059659612918658E-3</v>
      </c>
      <c r="BR536" s="172">
        <f t="shared" ca="1" si="369"/>
        <v>8.7543710455688147E-3</v>
      </c>
    </row>
    <row r="537" spans="5:70">
      <c r="E537">
        <f t="shared" si="357"/>
        <v>534</v>
      </c>
      <c r="F537" s="64">
        <f t="shared" si="358"/>
        <v>84.416666666666188</v>
      </c>
      <c r="G537" s="55">
        <f t="shared" si="342"/>
        <v>1.2403362716826516E-2</v>
      </c>
      <c r="H537" s="78">
        <f t="shared" si="368"/>
        <v>0.18183764396690572</v>
      </c>
      <c r="I537" s="79">
        <f t="shared" ca="1" si="343"/>
        <v>757996.16524041945</v>
      </c>
      <c r="J537" s="79">
        <f t="shared" ca="1" si="344"/>
        <v>6867.1872449758457</v>
      </c>
      <c r="K537" s="80">
        <f t="shared" ca="1" si="345"/>
        <v>-3.6367528793381143</v>
      </c>
      <c r="L537" s="80">
        <f t="shared" ca="1" si="346"/>
        <v>-315.83173551684143</v>
      </c>
      <c r="M537" s="80">
        <f t="shared" ca="1" si="347"/>
        <v>0</v>
      </c>
      <c r="N537" s="80">
        <f t="shared" ca="1" si="348"/>
        <v>0</v>
      </c>
      <c r="O537" s="81">
        <f t="shared" ca="1" si="335"/>
        <v>-328.76909297635342</v>
      </c>
      <c r="P537" s="79">
        <f t="shared" ca="1" si="336"/>
        <v>764215.11490402266</v>
      </c>
      <c r="Q537" s="35"/>
      <c r="R537">
        <f t="shared" ca="1" si="349"/>
        <v>534</v>
      </c>
      <c r="S537" s="78">
        <f t="shared" ca="1" si="359"/>
        <v>84.416666666666188</v>
      </c>
      <c r="T537" s="55">
        <f t="shared" ca="1" si="350"/>
        <v>1.2403362716826516E-2</v>
      </c>
      <c r="U537" s="78">
        <f t="shared" ca="1" si="360"/>
        <v>0.18178990332071504</v>
      </c>
      <c r="V537" s="79">
        <f t="shared" ca="1" si="361"/>
        <v>757911.84918128722</v>
      </c>
      <c r="W537" s="79">
        <f t="shared" ca="1" si="337"/>
        <v>6866.423370180205</v>
      </c>
      <c r="X537" s="80">
        <f t="shared" ca="1" si="338"/>
        <v>-3.635798066414301</v>
      </c>
      <c r="Y537" s="80">
        <f t="shared" ca="1" si="351"/>
        <v>-315.79660382553635</v>
      </c>
      <c r="Z537" s="80">
        <f t="shared" ca="1" si="339"/>
        <v>0</v>
      </c>
      <c r="AA537" s="80">
        <f t="shared" ca="1" si="352"/>
        <v>0</v>
      </c>
      <c r="AB537" s="81">
        <f t="shared" ca="1" si="340"/>
        <v>-328.76909297635342</v>
      </c>
      <c r="AC537" s="79">
        <f t="shared" ca="1" si="341"/>
        <v>764130.07105659915</v>
      </c>
      <c r="AD537" s="35"/>
      <c r="AE537" s="55">
        <f t="shared" ca="1" si="362"/>
        <v>1.2403362716826516E-2</v>
      </c>
      <c r="AF537" s="78">
        <f t="shared" ca="1" si="363"/>
        <v>0.18178990332071504</v>
      </c>
      <c r="AG537" s="35"/>
      <c r="AH537" s="35"/>
      <c r="AR537" s="69">
        <f t="shared" si="353"/>
        <v>45</v>
      </c>
      <c r="AS537" s="70">
        <f t="shared" si="364"/>
        <v>534</v>
      </c>
      <c r="AT537" s="71">
        <f t="shared" ca="1" si="365"/>
        <v>8.3137299852371078E-3</v>
      </c>
      <c r="AU537" s="72">
        <f t="shared" ca="1" si="354"/>
        <v>9.059659612918658E-3</v>
      </c>
      <c r="AV537" s="73">
        <f t="shared" ca="1" si="355"/>
        <v>1.0090596596129187</v>
      </c>
      <c r="AW537" s="74">
        <f ca="1">PRODUCT(AV$4:AV537)</f>
        <v>115.26352428523994</v>
      </c>
      <c r="BO537" s="70">
        <f t="shared" si="366"/>
        <v>534</v>
      </c>
      <c r="BP537" s="171">
        <f t="shared" ca="1" si="367"/>
        <v>0.1143</v>
      </c>
      <c r="BQ537" s="172">
        <f t="shared" ca="1" si="356"/>
        <v>9.059659612918658E-3</v>
      </c>
      <c r="BR537" s="172">
        <f t="shared" ca="1" si="369"/>
        <v>8.6757715088194524E-3</v>
      </c>
    </row>
    <row r="538" spans="5:70">
      <c r="E538">
        <f t="shared" si="357"/>
        <v>535</v>
      </c>
      <c r="F538" s="64">
        <f t="shared" si="358"/>
        <v>84.499999999999517</v>
      </c>
      <c r="G538" s="55">
        <f t="shared" si="342"/>
        <v>1.2403362716826516E-2</v>
      </c>
      <c r="H538" s="78">
        <f t="shared" si="368"/>
        <v>0.17958224571321102</v>
      </c>
      <c r="I538" s="79">
        <f t="shared" ca="1" si="343"/>
        <v>754736.27764018683</v>
      </c>
      <c r="J538" s="79">
        <f t="shared" ca="1" si="344"/>
        <v>6837.653772941364</v>
      </c>
      <c r="K538" s="80">
        <f t="shared" ca="1" si="345"/>
        <v>-3.5916449142642204</v>
      </c>
      <c r="L538" s="80">
        <f t="shared" ca="1" si="346"/>
        <v>-314.47344901674455</v>
      </c>
      <c r="M538" s="80">
        <f t="shared" ca="1" si="347"/>
        <v>0</v>
      </c>
      <c r="N538" s="80">
        <f t="shared" ca="1" si="348"/>
        <v>0</v>
      </c>
      <c r="O538" s="81">
        <f t="shared" ca="1" si="335"/>
        <v>-324.69125066608564</v>
      </c>
      <c r="P538" s="79">
        <f t="shared" ca="1" si="336"/>
        <v>760931.17506853119</v>
      </c>
      <c r="Q538" s="35"/>
      <c r="R538">
        <f t="shared" ca="1" si="349"/>
        <v>535</v>
      </c>
      <c r="S538" s="78">
        <f t="shared" ca="1" si="359"/>
        <v>84.499999999999517</v>
      </c>
      <c r="T538" s="55">
        <f t="shared" ca="1" si="350"/>
        <v>1.2403362716826516E-2</v>
      </c>
      <c r="U538" s="78">
        <f t="shared" ca="1" si="360"/>
        <v>0.17953509721157138</v>
      </c>
      <c r="V538" s="79">
        <f t="shared" ca="1" si="361"/>
        <v>754652.28862244973</v>
      </c>
      <c r="W538" s="79">
        <f t="shared" ca="1" si="337"/>
        <v>6836.8928610294424</v>
      </c>
      <c r="X538" s="80">
        <f t="shared" ca="1" si="338"/>
        <v>-3.5907019442314274</v>
      </c>
      <c r="Y538" s="80">
        <f t="shared" ca="1" si="351"/>
        <v>-314.43845359268744</v>
      </c>
      <c r="Z538" s="80">
        <f t="shared" ca="1" si="339"/>
        <v>0</v>
      </c>
      <c r="AA538" s="80">
        <f t="shared" ca="1" si="352"/>
        <v>0</v>
      </c>
      <c r="AB538" s="81">
        <f t="shared" ca="1" si="340"/>
        <v>-324.69125066608564</v>
      </c>
      <c r="AC538" s="79">
        <f t="shared" ca="1" si="341"/>
        <v>760846.46107727627</v>
      </c>
      <c r="AD538" s="35"/>
      <c r="AE538" s="55">
        <f t="shared" ca="1" si="362"/>
        <v>1.2403362716826516E-2</v>
      </c>
      <c r="AF538" s="78">
        <f t="shared" ca="1" si="363"/>
        <v>0.17953509721157138</v>
      </c>
      <c r="AG538" s="35"/>
      <c r="AH538" s="35"/>
      <c r="AR538" s="69">
        <f t="shared" si="353"/>
        <v>45</v>
      </c>
      <c r="AS538" s="70">
        <f t="shared" si="364"/>
        <v>535</v>
      </c>
      <c r="AT538" s="71">
        <f t="shared" ca="1" si="365"/>
        <v>8.2384104214571451E-3</v>
      </c>
      <c r="AU538" s="72">
        <f t="shared" ca="1" si="354"/>
        <v>9.059659612918658E-3</v>
      </c>
      <c r="AV538" s="73">
        <f t="shared" ca="1" si="355"/>
        <v>1.0090596596129187</v>
      </c>
      <c r="AW538" s="74">
        <f ca="1">PRODUCT(AV$4:AV538)</f>
        <v>116.30777258104959</v>
      </c>
      <c r="BO538" s="70">
        <f t="shared" si="366"/>
        <v>535</v>
      </c>
      <c r="BP538" s="171">
        <f t="shared" ca="1" si="367"/>
        <v>0.1143</v>
      </c>
      <c r="BQ538" s="172">
        <f t="shared" ca="1" si="356"/>
        <v>9.059659612918658E-3</v>
      </c>
      <c r="BR538" s="172">
        <f t="shared" ca="1" si="369"/>
        <v>8.59787766379198E-3</v>
      </c>
    </row>
    <row r="539" spans="5:70">
      <c r="E539">
        <f t="shared" si="357"/>
        <v>536</v>
      </c>
      <c r="F539" s="64">
        <f t="shared" si="358"/>
        <v>84.583333333332845</v>
      </c>
      <c r="G539" s="55">
        <f t="shared" si="342"/>
        <v>1.3587845363505768E-2</v>
      </c>
      <c r="H539" s="78">
        <f t="shared" si="368"/>
        <v>0.1771421099284288</v>
      </c>
      <c r="I539" s="79">
        <f t="shared" ca="1" si="343"/>
        <v>750591.75992942927</v>
      </c>
      <c r="J539" s="79">
        <f t="shared" ca="1" si="344"/>
        <v>6800.1058532221878</v>
      </c>
      <c r="K539" s="80">
        <f t="shared" ca="1" si="345"/>
        <v>-3.5428421985685761</v>
      </c>
      <c r="L539" s="80">
        <f t="shared" ca="1" si="346"/>
        <v>-312.74656663726222</v>
      </c>
      <c r="M539" s="80">
        <f t="shared" ca="1" si="347"/>
        <v>0</v>
      </c>
      <c r="N539" s="80">
        <f t="shared" ca="1" si="348"/>
        <v>0</v>
      </c>
      <c r="O539" s="81">
        <f t="shared" ca="1" si="335"/>
        <v>-320.27939616115157</v>
      </c>
      <c r="P539" s="79">
        <f t="shared" ca="1" si="336"/>
        <v>756755.29697765445</v>
      </c>
      <c r="Q539" s="35"/>
      <c r="R539">
        <f t="shared" ca="1" si="349"/>
        <v>536</v>
      </c>
      <c r="S539" s="78">
        <f t="shared" ca="1" si="359"/>
        <v>84.583333333332845</v>
      </c>
      <c r="T539" s="55">
        <f t="shared" ca="1" si="350"/>
        <v>1.3587845363505768E-2</v>
      </c>
      <c r="U539" s="78">
        <f t="shared" ca="1" si="360"/>
        <v>0.17709560207333858</v>
      </c>
      <c r="V539" s="79">
        <f t="shared" ca="1" si="361"/>
        <v>750508.19701878761</v>
      </c>
      <c r="W539" s="79">
        <f t="shared" ca="1" si="337"/>
        <v>6799.3488016955089</v>
      </c>
      <c r="X539" s="80">
        <f t="shared" ca="1" si="338"/>
        <v>-3.5419120414667713</v>
      </c>
      <c r="Y539" s="80">
        <f t="shared" ca="1" si="351"/>
        <v>-312.71174875782822</v>
      </c>
      <c r="Z539" s="80">
        <f t="shared" ca="1" si="339"/>
        <v>0</v>
      </c>
      <c r="AA539" s="80">
        <f t="shared" ca="1" si="352"/>
        <v>0</v>
      </c>
      <c r="AB539" s="81">
        <f t="shared" ca="1" si="340"/>
        <v>-320.27939616115157</v>
      </c>
      <c r="AC539" s="79">
        <f t="shared" ca="1" si="341"/>
        <v>756671.01276352257</v>
      </c>
      <c r="AD539" s="35"/>
      <c r="AE539" s="55">
        <f t="shared" ca="1" si="362"/>
        <v>1.3587845363505768E-2</v>
      </c>
      <c r="AF539" s="78">
        <f t="shared" ca="1" si="363"/>
        <v>0.17709560207333858</v>
      </c>
      <c r="AG539" s="35"/>
      <c r="AH539" s="35"/>
      <c r="AR539" s="69">
        <f t="shared" si="353"/>
        <v>45</v>
      </c>
      <c r="AS539" s="70">
        <f t="shared" si="364"/>
        <v>536</v>
      </c>
      <c r="AT539" s="71">
        <f t="shared" ca="1" si="365"/>
        <v>8.1637732272872212E-3</v>
      </c>
      <c r="AU539" s="72">
        <f t="shared" ca="1" si="354"/>
        <v>9.059659612918658E-3</v>
      </c>
      <c r="AV539" s="73">
        <f t="shared" ca="1" si="355"/>
        <v>1.0090596596129187</v>
      </c>
      <c r="AW539" s="74">
        <f ca="1">PRODUCT(AV$4:AV539)</f>
        <v>117.36148141097065</v>
      </c>
      <c r="BO539" s="70">
        <f t="shared" si="366"/>
        <v>536</v>
      </c>
      <c r="BP539" s="171">
        <f t="shared" ca="1" si="367"/>
        <v>0.1143</v>
      </c>
      <c r="BQ539" s="172">
        <f t="shared" ca="1" si="356"/>
        <v>9.059659612918658E-3</v>
      </c>
      <c r="BR539" s="172">
        <f t="shared" ca="1" si="369"/>
        <v>8.5206831745609345E-3</v>
      </c>
    </row>
    <row r="540" spans="5:70">
      <c r="E540">
        <f t="shared" si="357"/>
        <v>537</v>
      </c>
      <c r="F540" s="64">
        <f t="shared" si="358"/>
        <v>84.666666666666174</v>
      </c>
      <c r="G540" s="55">
        <f t="shared" si="342"/>
        <v>1.3587845363505768E-2</v>
      </c>
      <c r="H540" s="78">
        <f t="shared" si="368"/>
        <v>0.17473513033135618</v>
      </c>
      <c r="I540" s="79">
        <f t="shared" ca="1" si="343"/>
        <v>746472.62302430824</v>
      </c>
      <c r="J540" s="79">
        <f t="shared" ca="1" si="344"/>
        <v>6762.7878749627798</v>
      </c>
      <c r="K540" s="80">
        <f t="shared" ca="1" si="345"/>
        <v>-3.4947026066271238</v>
      </c>
      <c r="L540" s="80">
        <f t="shared" ca="1" si="346"/>
        <v>-311.03025959346178</v>
      </c>
      <c r="M540" s="80">
        <f t="shared" ca="1" si="347"/>
        <v>0</v>
      </c>
      <c r="N540" s="80">
        <f t="shared" ca="1" si="348"/>
        <v>0</v>
      </c>
      <c r="O540" s="81">
        <f t="shared" ca="1" si="335"/>
        <v>-315.92748925299685</v>
      </c>
      <c r="P540" s="79">
        <f t="shared" ca="1" si="336"/>
        <v>752604.95844781795</v>
      </c>
      <c r="Q540" s="35"/>
      <c r="R540">
        <f t="shared" ca="1" si="349"/>
        <v>537</v>
      </c>
      <c r="S540" s="78">
        <f t="shared" ca="1" si="359"/>
        <v>84.666666666666174</v>
      </c>
      <c r="T540" s="55">
        <f t="shared" ca="1" si="350"/>
        <v>1.3587845363505768E-2</v>
      </c>
      <c r="U540" s="78">
        <f t="shared" ca="1" si="360"/>
        <v>0.17468925441780911</v>
      </c>
      <c r="V540" s="79">
        <f t="shared" ca="1" si="361"/>
        <v>746389.48405104456</v>
      </c>
      <c r="W540" s="79">
        <f t="shared" ca="1" si="337"/>
        <v>6762.0346641644428</v>
      </c>
      <c r="X540" s="80">
        <f t="shared" ca="1" si="338"/>
        <v>-3.4937850883561823</v>
      </c>
      <c r="Y540" s="80">
        <f t="shared" ca="1" si="351"/>
        <v>-310.9956183546019</v>
      </c>
      <c r="Z540" s="80">
        <f t="shared" ca="1" si="339"/>
        <v>0</v>
      </c>
      <c r="AA540" s="80">
        <f t="shared" ca="1" si="352"/>
        <v>0</v>
      </c>
      <c r="AB540" s="81">
        <f t="shared" ca="1" si="340"/>
        <v>-315.92748925299685</v>
      </c>
      <c r="AC540" s="79">
        <f t="shared" ca="1" si="341"/>
        <v>752521.10182251304</v>
      </c>
      <c r="AD540" s="35"/>
      <c r="AE540" s="55">
        <f t="shared" ca="1" si="362"/>
        <v>1.3587845363505768E-2</v>
      </c>
      <c r="AF540" s="78">
        <f t="shared" ca="1" si="363"/>
        <v>0.17468925441780911</v>
      </c>
      <c r="AG540" s="35"/>
      <c r="AH540" s="35"/>
      <c r="AR540" s="69">
        <f t="shared" si="353"/>
        <v>45</v>
      </c>
      <c r="AS540" s="70">
        <f t="shared" si="364"/>
        <v>537</v>
      </c>
      <c r="AT540" s="71">
        <f t="shared" ca="1" si="365"/>
        <v>8.0898122206909413E-3</v>
      </c>
      <c r="AU540" s="72">
        <f t="shared" ca="1" si="354"/>
        <v>9.059659612918658E-3</v>
      </c>
      <c r="AV540" s="73">
        <f t="shared" ca="1" si="355"/>
        <v>1.0090596596129187</v>
      </c>
      <c r="AW540" s="74">
        <f ca="1">PRODUCT(AV$4:AV540)</f>
        <v>118.42473648422192</v>
      </c>
      <c r="BO540" s="70">
        <f t="shared" si="366"/>
        <v>537</v>
      </c>
      <c r="BP540" s="171">
        <f t="shared" ca="1" si="367"/>
        <v>0.1143</v>
      </c>
      <c r="BQ540" s="172">
        <f t="shared" ca="1" si="356"/>
        <v>9.059659612918658E-3</v>
      </c>
      <c r="BR540" s="172">
        <f t="shared" ca="1" si="369"/>
        <v>8.4441817620868123E-3</v>
      </c>
    </row>
    <row r="541" spans="5:70">
      <c r="E541">
        <f t="shared" si="357"/>
        <v>538</v>
      </c>
      <c r="F541" s="64">
        <f t="shared" si="358"/>
        <v>84.749999999999503</v>
      </c>
      <c r="G541" s="55">
        <f t="shared" si="342"/>
        <v>1.3587845363505768E-2</v>
      </c>
      <c r="H541" s="78">
        <f t="shared" si="368"/>
        <v>0.1723608564008417</v>
      </c>
      <c r="I541" s="79">
        <f t="shared" ca="1" si="343"/>
        <v>742378.67865262134</v>
      </c>
      <c r="J541" s="79">
        <f t="shared" ca="1" si="344"/>
        <v>6725.6981324810722</v>
      </c>
      <c r="K541" s="80">
        <f t="shared" ca="1" si="345"/>
        <v>-3.4472171280168338</v>
      </c>
      <c r="L541" s="80">
        <f t="shared" ca="1" si="346"/>
        <v>-309.32444943859224</v>
      </c>
      <c r="M541" s="80">
        <f t="shared" ca="1" si="347"/>
        <v>0</v>
      </c>
      <c r="N541" s="80">
        <f t="shared" ca="1" si="348"/>
        <v>0</v>
      </c>
      <c r="O541" s="81">
        <f t="shared" ca="1" si="335"/>
        <v>-311.63471538294652</v>
      </c>
      <c r="P541" s="79">
        <f t="shared" ca="1" si="336"/>
        <v>748479.97040315287</v>
      </c>
      <c r="Q541" s="35"/>
      <c r="R541">
        <f t="shared" ca="1" si="349"/>
        <v>538</v>
      </c>
      <c r="S541" s="78">
        <f t="shared" ca="1" si="359"/>
        <v>84.749999999999503</v>
      </c>
      <c r="T541" s="55">
        <f t="shared" ca="1" si="350"/>
        <v>1.3587845363505768E-2</v>
      </c>
      <c r="U541" s="78">
        <f t="shared" ca="1" si="360"/>
        <v>0.17231560384211381</v>
      </c>
      <c r="V541" s="79">
        <f t="shared" ca="1" si="361"/>
        <v>742295.9614581737</v>
      </c>
      <c r="W541" s="79">
        <f t="shared" ca="1" si="337"/>
        <v>6724.9487428552411</v>
      </c>
      <c r="X541" s="80">
        <f t="shared" ca="1" si="338"/>
        <v>-3.4463120768422764</v>
      </c>
      <c r="Y541" s="80">
        <f t="shared" ca="1" si="351"/>
        <v>-309.2899839409057</v>
      </c>
      <c r="Z541" s="80">
        <f t="shared" ca="1" si="339"/>
        <v>0</v>
      </c>
      <c r="AA541" s="80">
        <f t="shared" ca="1" si="352"/>
        <v>0</v>
      </c>
      <c r="AB541" s="81">
        <f t="shared" ca="1" si="340"/>
        <v>-311.63471538294652</v>
      </c>
      <c r="AC541" s="79">
        <f t="shared" ca="1" si="341"/>
        <v>748396.53918962821</v>
      </c>
      <c r="AD541" s="35"/>
      <c r="AE541" s="55">
        <f t="shared" ca="1" si="362"/>
        <v>1.3587845363505768E-2</v>
      </c>
      <c r="AF541" s="78">
        <f t="shared" ca="1" si="363"/>
        <v>0.17231560384211381</v>
      </c>
      <c r="AG541" s="35"/>
      <c r="AH541" s="35"/>
      <c r="AR541" s="69">
        <f t="shared" si="353"/>
        <v>45</v>
      </c>
      <c r="AS541" s="70">
        <f t="shared" si="364"/>
        <v>538</v>
      </c>
      <c r="AT541" s="71">
        <f t="shared" ca="1" si="365"/>
        <v>8.0165212756390519E-3</v>
      </c>
      <c r="AU541" s="72">
        <f t="shared" ca="1" si="354"/>
        <v>9.059659612918658E-3</v>
      </c>
      <c r="AV541" s="73">
        <f t="shared" ca="1" si="355"/>
        <v>1.0090596596129187</v>
      </c>
      <c r="AW541" s="74">
        <f ca="1">PRODUCT(AV$4:AV541)</f>
        <v>119.49762428651856</v>
      </c>
      <c r="BO541" s="70">
        <f t="shared" si="366"/>
        <v>538</v>
      </c>
      <c r="BP541" s="171">
        <f t="shared" ca="1" si="367"/>
        <v>0.1143</v>
      </c>
      <c r="BQ541" s="172">
        <f t="shared" ca="1" si="356"/>
        <v>9.059659612918658E-3</v>
      </c>
      <c r="BR541" s="172">
        <f t="shared" ca="1" si="369"/>
        <v>8.3683672037053302E-3</v>
      </c>
    </row>
    <row r="542" spans="5:70">
      <c r="E542">
        <f t="shared" si="357"/>
        <v>539</v>
      </c>
      <c r="F542" s="64">
        <f t="shared" si="358"/>
        <v>84.833333333332831</v>
      </c>
      <c r="G542" s="55">
        <f t="shared" si="342"/>
        <v>1.3587845363505768E-2</v>
      </c>
      <c r="H542" s="78">
        <f t="shared" si="368"/>
        <v>0.17001884373734563</v>
      </c>
      <c r="I542" s="79">
        <f t="shared" ca="1" si="343"/>
        <v>738309.74030763342</v>
      </c>
      <c r="J542" s="79">
        <f t="shared" ca="1" si="344"/>
        <v>6688.834936089529</v>
      </c>
      <c r="K542" s="80">
        <f t="shared" ca="1" si="345"/>
        <v>-3.4003768747469127</v>
      </c>
      <c r="L542" s="80">
        <f t="shared" ca="1" si="346"/>
        <v>-307.62905846151392</v>
      </c>
      <c r="M542" s="80">
        <f t="shared" ca="1" si="347"/>
        <v>0</v>
      </c>
      <c r="N542" s="80">
        <f t="shared" ca="1" si="348"/>
        <v>0</v>
      </c>
      <c r="O542" s="81">
        <f t="shared" ca="1" si="335"/>
        <v>-307.40027106042288</v>
      </c>
      <c r="P542" s="79">
        <f t="shared" ca="1" si="336"/>
        <v>744380.14553732635</v>
      </c>
      <c r="Q542" s="35"/>
      <c r="R542">
        <f t="shared" ca="1" si="349"/>
        <v>539</v>
      </c>
      <c r="S542" s="78">
        <f t="shared" ca="1" si="359"/>
        <v>84.833333333332831</v>
      </c>
      <c r="T542" s="55">
        <f t="shared" ca="1" si="350"/>
        <v>1.3587845363505768E-2</v>
      </c>
      <c r="U542" s="78">
        <f t="shared" ca="1" si="360"/>
        <v>0.16997420606338803</v>
      </c>
      <c r="V542" s="79">
        <f t="shared" ca="1" si="361"/>
        <v>738227.44274453667</v>
      </c>
      <c r="W542" s="79">
        <f t="shared" ca="1" si="337"/>
        <v>6688.0893481808998</v>
      </c>
      <c r="X542" s="80">
        <f t="shared" ca="1" si="338"/>
        <v>-3.3994841212677605</v>
      </c>
      <c r="Y542" s="80">
        <f t="shared" ca="1" si="351"/>
        <v>-307.59476781022363</v>
      </c>
      <c r="Z542" s="80">
        <f t="shared" ca="1" si="339"/>
        <v>0</v>
      </c>
      <c r="AA542" s="80">
        <f t="shared" ca="1" si="352"/>
        <v>0</v>
      </c>
      <c r="AB542" s="81">
        <f t="shared" ca="1" si="340"/>
        <v>-307.40027106042288</v>
      </c>
      <c r="AC542" s="79">
        <f t="shared" ca="1" si="341"/>
        <v>744297.13756972575</v>
      </c>
      <c r="AD542" s="35"/>
      <c r="AE542" s="55">
        <f t="shared" ca="1" si="362"/>
        <v>1.3587845363505768E-2</v>
      </c>
      <c r="AF542" s="78">
        <f t="shared" ca="1" si="363"/>
        <v>0.16997420606338803</v>
      </c>
      <c r="AG542" s="35"/>
      <c r="AH542" s="35"/>
      <c r="AR542" s="69">
        <f t="shared" si="353"/>
        <v>45</v>
      </c>
      <c r="AS542" s="70">
        <f t="shared" si="364"/>
        <v>539</v>
      </c>
      <c r="AT542" s="71">
        <f t="shared" ca="1" si="365"/>
        <v>7.9438943216020418E-3</v>
      </c>
      <c r="AU542" s="72">
        <f t="shared" ca="1" si="354"/>
        <v>9.059659612918658E-3</v>
      </c>
      <c r="AV542" s="73">
        <f t="shared" ca="1" si="355"/>
        <v>1.0090596596129187</v>
      </c>
      <c r="AW542" s="74">
        <f ca="1">PRODUCT(AV$4:AV542)</f>
        <v>120.58023208710686</v>
      </c>
      <c r="BO542" s="70">
        <f t="shared" si="366"/>
        <v>539</v>
      </c>
      <c r="BP542" s="171">
        <f t="shared" ca="1" si="367"/>
        <v>0.1143</v>
      </c>
      <c r="BQ542" s="172">
        <f t="shared" ca="1" si="356"/>
        <v>9.059659612918658E-3</v>
      </c>
      <c r="BR542" s="172">
        <f t="shared" ca="1" si="369"/>
        <v>8.2932333326212696E-3</v>
      </c>
    </row>
    <row r="543" spans="5:70">
      <c r="E543">
        <f t="shared" si="357"/>
        <v>540</v>
      </c>
      <c r="F543" s="64">
        <f t="shared" si="358"/>
        <v>84.91666666666616</v>
      </c>
      <c r="G543" s="55">
        <f t="shared" si="342"/>
        <v>1.3587845363505768E-2</v>
      </c>
      <c r="H543" s="78">
        <f t="shared" si="368"/>
        <v>0.16770865397976054</v>
      </c>
      <c r="I543" s="79">
        <f t="shared" ca="1" si="343"/>
        <v>734265.62322810129</v>
      </c>
      <c r="J543" s="79">
        <f t="shared" ca="1" si="344"/>
        <v>6652.1966119141771</v>
      </c>
      <c r="K543" s="80">
        <f t="shared" ca="1" si="345"/>
        <v>-3.3541730795952107</v>
      </c>
      <c r="L543" s="80">
        <f t="shared" ca="1" si="346"/>
        <v>-305.94400967837555</v>
      </c>
      <c r="M543" s="80">
        <f t="shared" ca="1" si="347"/>
        <v>0</v>
      </c>
      <c r="N543" s="80">
        <f t="shared" ca="1" si="348"/>
        <v>0</v>
      </c>
      <c r="O543" s="81">
        <f t="shared" ca="1" si="335"/>
        <v>-303.22336371255415</v>
      </c>
      <c r="P543" s="79">
        <f t="shared" ca="1" si="336"/>
        <v>740305.29829354503</v>
      </c>
      <c r="Q543" s="35"/>
      <c r="R543">
        <f t="shared" ca="1" si="349"/>
        <v>540</v>
      </c>
      <c r="S543" s="78">
        <f t="shared" ca="1" si="359"/>
        <v>84.91666666666616</v>
      </c>
      <c r="T543" s="55">
        <f t="shared" ca="1" si="350"/>
        <v>1.3587845363505768E-2</v>
      </c>
      <c r="U543" s="78">
        <f t="shared" ca="1" si="360"/>
        <v>0.16766462283561406</v>
      </c>
      <c r="V543" s="79">
        <f t="shared" ca="1" si="361"/>
        <v>734183.74315992836</v>
      </c>
      <c r="W543" s="79">
        <f t="shared" ca="1" si="337"/>
        <v>6651.4548063674483</v>
      </c>
      <c r="X543" s="80">
        <f t="shared" ca="1" si="338"/>
        <v>-3.353292456712281</v>
      </c>
      <c r="Y543" s="80">
        <f t="shared" ca="1" si="351"/>
        <v>-305.90989298330351</v>
      </c>
      <c r="Z543" s="80">
        <f t="shared" ca="1" si="339"/>
        <v>0</v>
      </c>
      <c r="AA543" s="80">
        <f t="shared" ca="1" si="352"/>
        <v>0</v>
      </c>
      <c r="AB543" s="81">
        <f t="shared" ca="1" si="340"/>
        <v>-303.22336371255415</v>
      </c>
      <c r="AC543" s="79">
        <f t="shared" ca="1" si="341"/>
        <v>740222.71141714323</v>
      </c>
      <c r="AD543" s="35"/>
      <c r="AE543" s="55">
        <f t="shared" ca="1" si="362"/>
        <v>1.3587845363505768E-2</v>
      </c>
      <c r="AF543" s="78">
        <f t="shared" ca="1" si="363"/>
        <v>0.16766462283561406</v>
      </c>
      <c r="AG543" s="35"/>
      <c r="AH543" s="35"/>
      <c r="AR543" s="69">
        <f t="shared" si="353"/>
        <v>45</v>
      </c>
      <c r="AS543" s="70">
        <f t="shared" si="364"/>
        <v>540</v>
      </c>
      <c r="AT543" s="71">
        <f t="shared" ca="1" si="365"/>
        <v>7.8719253430473302E-3</v>
      </c>
      <c r="AU543" s="72">
        <f t="shared" ca="1" si="354"/>
        <v>9.059659612918658E-3</v>
      </c>
      <c r="AV543" s="73">
        <f t="shared" ca="1" si="355"/>
        <v>1.0090596596129187</v>
      </c>
      <c r="AW543" s="74">
        <f ca="1">PRODUCT(AV$4:AV543)</f>
        <v>121.67264794586279</v>
      </c>
      <c r="BO543" s="70">
        <f t="shared" si="366"/>
        <v>540</v>
      </c>
      <c r="BP543" s="171">
        <f t="shared" ca="1" si="367"/>
        <v>0.1143</v>
      </c>
      <c r="BQ543" s="172">
        <f t="shared" ca="1" si="356"/>
        <v>9.059659612918658E-3</v>
      </c>
      <c r="BR543" s="172">
        <f t="shared" ca="1" si="369"/>
        <v>8.2187740374068709E-3</v>
      </c>
    </row>
    <row r="544" spans="5:70">
      <c r="E544">
        <f t="shared" si="357"/>
        <v>541</v>
      </c>
      <c r="F544" s="64">
        <f t="shared" si="358"/>
        <v>84.999999999999488</v>
      </c>
      <c r="G544" s="55">
        <f t="shared" si="342"/>
        <v>1.3587845363505768E-2</v>
      </c>
      <c r="H544" s="78">
        <f t="shared" si="368"/>
        <v>0.16542985472336186</v>
      </c>
      <c r="I544" s="79">
        <f t="shared" ca="1" si="343"/>
        <v>730246.14437854837</v>
      </c>
      <c r="J544" s="79">
        <f t="shared" ca="1" si="344"/>
        <v>6615.7815017159019</v>
      </c>
      <c r="K544" s="80">
        <f t="shared" ca="1" si="345"/>
        <v>-3.3085970944672374</v>
      </c>
      <c r="L544" s="80">
        <f t="shared" ca="1" si="346"/>
        <v>-304.26922682439516</v>
      </c>
      <c r="M544" s="80">
        <f t="shared" ca="1" si="347"/>
        <v>-5476.8460828391126</v>
      </c>
      <c r="N544" s="80">
        <f t="shared" ca="1" si="348"/>
        <v>0</v>
      </c>
      <c r="O544" s="81">
        <f t="shared" ca="1" si="335"/>
        <v>-299.10321153582589</v>
      </c>
      <c r="P544" s="79">
        <f t="shared" ca="1" si="336"/>
        <v>730778.39876197046</v>
      </c>
      <c r="Q544" s="35"/>
      <c r="R544">
        <f t="shared" ca="1" si="349"/>
        <v>541</v>
      </c>
      <c r="S544" s="78">
        <f t="shared" ca="1" si="359"/>
        <v>84.999999999999488</v>
      </c>
      <c r="T544" s="55">
        <f t="shared" ca="1" si="350"/>
        <v>1.3587845363505768E-2</v>
      </c>
      <c r="U544" s="78">
        <f t="shared" ca="1" si="360"/>
        <v>0.16538642186759323</v>
      </c>
      <c r="V544" s="79">
        <f t="shared" ca="1" si="361"/>
        <v>730164.6796798521</v>
      </c>
      <c r="W544" s="79">
        <f t="shared" ca="1" si="337"/>
        <v>6615.0434592752445</v>
      </c>
      <c r="X544" s="80">
        <f t="shared" ca="1" si="338"/>
        <v>-3.3077284373518645</v>
      </c>
      <c r="Y544" s="80">
        <f t="shared" ca="1" si="351"/>
        <v>-304.23528319993841</v>
      </c>
      <c r="Z544" s="80">
        <f t="shared" ca="1" si="339"/>
        <v>-5476.2350975988902</v>
      </c>
      <c r="AA544" s="80">
        <f t="shared" ca="1" si="352"/>
        <v>0</v>
      </c>
      <c r="AB544" s="81">
        <f t="shared" ca="1" si="340"/>
        <v>-299.10321153582589</v>
      </c>
      <c r="AC544" s="79">
        <f t="shared" ca="1" si="341"/>
        <v>730696.84181835537</v>
      </c>
      <c r="AD544" s="35"/>
      <c r="AE544" s="55">
        <f t="shared" ca="1" si="362"/>
        <v>1.3587845363505768E-2</v>
      </c>
      <c r="AF544" s="78">
        <f t="shared" ca="1" si="363"/>
        <v>0.16538642186759323</v>
      </c>
      <c r="AG544" s="35"/>
      <c r="AH544" s="35"/>
      <c r="AR544" s="69">
        <f t="shared" si="353"/>
        <v>46</v>
      </c>
      <c r="AS544" s="70">
        <f t="shared" si="364"/>
        <v>541</v>
      </c>
      <c r="AT544" s="71">
        <f t="shared" ca="1" si="365"/>
        <v>7.8006083789410137E-3</v>
      </c>
      <c r="AU544" s="72">
        <f t="shared" ca="1" si="354"/>
        <v>9.059659612918658E-3</v>
      </c>
      <c r="AV544" s="73">
        <f t="shared" ca="1" si="355"/>
        <v>1.0090596596129187</v>
      </c>
      <c r="AW544" s="74">
        <f ca="1">PRODUCT(AV$4:AV544)</f>
        <v>122.7749607204548</v>
      </c>
      <c r="BO544" s="70">
        <f t="shared" si="366"/>
        <v>541</v>
      </c>
      <c r="BP544" s="171">
        <f t="shared" ca="1" si="367"/>
        <v>0.1143</v>
      </c>
      <c r="BQ544" s="172">
        <f t="shared" ca="1" si="356"/>
        <v>9.059659612918658E-3</v>
      </c>
      <c r="BR544" s="172">
        <f t="shared" ca="1" si="369"/>
        <v>8.1449832615047187E-3</v>
      </c>
    </row>
    <row r="545" spans="5:70">
      <c r="E545">
        <f t="shared" si="357"/>
        <v>542</v>
      </c>
      <c r="F545" s="64">
        <f t="shared" si="358"/>
        <v>85.083333333332817</v>
      </c>
      <c r="G545" s="55">
        <f t="shared" si="342"/>
        <v>1.3587845363505768E-2</v>
      </c>
      <c r="H545" s="78">
        <f t="shared" si="368"/>
        <v>0.16318201943887359</v>
      </c>
      <c r="I545" s="79">
        <f t="shared" ca="1" si="343"/>
        <v>720848.69488460245</v>
      </c>
      <c r="J545" s="79">
        <f t="shared" ca="1" si="344"/>
        <v>6530.6438080711569</v>
      </c>
      <c r="K545" s="80">
        <f t="shared" ca="1" si="345"/>
        <v>-3.2636403887774716</v>
      </c>
      <c r="L545" s="80">
        <f t="shared" ca="1" si="346"/>
        <v>-300.35362286858435</v>
      </c>
      <c r="M545" s="80">
        <f t="shared" ca="1" si="347"/>
        <v>0</v>
      </c>
      <c r="N545" s="80">
        <f t="shared" ca="1" si="348"/>
        <v>0</v>
      </c>
      <c r="O545" s="81">
        <f t="shared" ca="1" si="335"/>
        <v>-295.03904334974914</v>
      </c>
      <c r="P545" s="79">
        <f t="shared" ca="1" si="336"/>
        <v>726780.68238606653</v>
      </c>
      <c r="Q545" s="35"/>
      <c r="R545">
        <f t="shared" ca="1" si="349"/>
        <v>542</v>
      </c>
      <c r="S545" s="78">
        <f t="shared" ca="1" si="359"/>
        <v>85.083333333332817</v>
      </c>
      <c r="T545" s="55">
        <f t="shared" ca="1" si="350"/>
        <v>1.3587845363505768E-2</v>
      </c>
      <c r="U545" s="78">
        <f t="shared" ca="1" si="360"/>
        <v>0.16313917674203285</v>
      </c>
      <c r="V545" s="79">
        <f t="shared" ca="1" si="361"/>
        <v>720768.24612412555</v>
      </c>
      <c r="W545" s="79">
        <f t="shared" ca="1" si="337"/>
        <v>6529.9149696849554</v>
      </c>
      <c r="X545" s="80">
        <f t="shared" ca="1" si="338"/>
        <v>-3.2627835348406569</v>
      </c>
      <c r="Y545" s="80">
        <f t="shared" ca="1" si="351"/>
        <v>-300.320102551719</v>
      </c>
      <c r="Z545" s="80">
        <f t="shared" ca="1" si="339"/>
        <v>0</v>
      </c>
      <c r="AA545" s="80">
        <f t="shared" ca="1" si="352"/>
        <v>0</v>
      </c>
      <c r="AB545" s="81">
        <f t="shared" ca="1" si="340"/>
        <v>-295.03904334974914</v>
      </c>
      <c r="AC545" s="79">
        <f t="shared" ca="1" si="341"/>
        <v>726699.53916437412</v>
      </c>
      <c r="AD545" s="35"/>
      <c r="AE545" s="55">
        <f t="shared" ca="1" si="362"/>
        <v>1.3587845363505768E-2</v>
      </c>
      <c r="AF545" s="78">
        <f t="shared" ca="1" si="363"/>
        <v>0.16313917674203285</v>
      </c>
      <c r="AG545" s="35"/>
      <c r="AH545" s="35"/>
      <c r="AR545" s="69">
        <f t="shared" si="353"/>
        <v>46</v>
      </c>
      <c r="AS545" s="70">
        <f t="shared" si="364"/>
        <v>542</v>
      </c>
      <c r="AT545" s="71">
        <f t="shared" ca="1" si="365"/>
        <v>7.7299375222541272E-3</v>
      </c>
      <c r="AU545" s="72">
        <f t="shared" ca="1" si="354"/>
        <v>9.059659612918658E-3</v>
      </c>
      <c r="AV545" s="73">
        <f t="shared" ca="1" si="355"/>
        <v>1.0090596596129187</v>
      </c>
      <c r="AW545" s="74">
        <f ca="1">PRODUCT(AV$4:AV545)</f>
        <v>123.88726007357158</v>
      </c>
      <c r="BO545" s="70">
        <f t="shared" si="366"/>
        <v>542</v>
      </c>
      <c r="BP545" s="171">
        <f t="shared" ca="1" si="367"/>
        <v>0.1143</v>
      </c>
      <c r="BQ545" s="172">
        <f t="shared" ca="1" si="356"/>
        <v>9.059659612918658E-3</v>
      </c>
      <c r="BR545" s="172">
        <f t="shared" ca="1" si="369"/>
        <v>8.0718550027351049E-3</v>
      </c>
    </row>
    <row r="546" spans="5:70">
      <c r="E546">
        <f t="shared" si="357"/>
        <v>543</v>
      </c>
      <c r="F546" s="64">
        <f t="shared" si="358"/>
        <v>85.166666666666146</v>
      </c>
      <c r="G546" s="55">
        <f t="shared" si="342"/>
        <v>1.3587845363505768E-2</v>
      </c>
      <c r="H546" s="78">
        <f t="shared" si="368"/>
        <v>0.16096472739263359</v>
      </c>
      <c r="I546" s="79">
        <f t="shared" ca="1" si="343"/>
        <v>716905.29886062141</v>
      </c>
      <c r="J546" s="79">
        <f t="shared" ca="1" si="344"/>
        <v>6494.9179823749519</v>
      </c>
      <c r="K546" s="80">
        <f t="shared" ca="1" si="345"/>
        <v>-3.2192945478526718</v>
      </c>
      <c r="L546" s="80">
        <f t="shared" ca="1" si="346"/>
        <v>-298.71054119192559</v>
      </c>
      <c r="M546" s="80">
        <f t="shared" ca="1" si="347"/>
        <v>0</v>
      </c>
      <c r="N546" s="80">
        <f t="shared" ca="1" si="348"/>
        <v>0</v>
      </c>
      <c r="O546" s="81">
        <f t="shared" ca="1" si="335"/>
        <v>-291.03009845251609</v>
      </c>
      <c r="P546" s="79">
        <f t="shared" ca="1" si="336"/>
        <v>722807.25690880406</v>
      </c>
      <c r="R546">
        <f t="shared" ca="1" si="349"/>
        <v>543</v>
      </c>
      <c r="S546" s="78">
        <f t="shared" ca="1" si="359"/>
        <v>85.166666666666146</v>
      </c>
      <c r="T546" s="55">
        <f t="shared" ca="1" si="350"/>
        <v>1.3587845363505768E-2</v>
      </c>
      <c r="U546" s="78">
        <f t="shared" ca="1" si="360"/>
        <v>0.16092246683573247</v>
      </c>
      <c r="V546" s="79">
        <f t="shared" ca="1" si="361"/>
        <v>716825.25820047769</v>
      </c>
      <c r="W546" s="79">
        <f t="shared" ca="1" si="337"/>
        <v>6494.192841238857</v>
      </c>
      <c r="X546" s="80">
        <f t="shared" ca="1" si="338"/>
        <v>-3.2184493367146496</v>
      </c>
      <c r="Y546" s="80">
        <f t="shared" ca="1" si="351"/>
        <v>-298.6771909168657</v>
      </c>
      <c r="Z546" s="80">
        <f t="shared" ca="1" si="339"/>
        <v>0</v>
      </c>
      <c r="AA546" s="80">
        <f t="shared" ca="1" si="352"/>
        <v>0</v>
      </c>
      <c r="AB546" s="81">
        <f t="shared" ca="1" si="340"/>
        <v>-291.03009845251609</v>
      </c>
      <c r="AC546" s="79">
        <f t="shared" ca="1" si="341"/>
        <v>722726.52530301048</v>
      </c>
      <c r="AE546" s="55">
        <f t="shared" ca="1" si="362"/>
        <v>1.3587845363505768E-2</v>
      </c>
      <c r="AF546" s="78">
        <f t="shared" ca="1" si="363"/>
        <v>0.16092246683573247</v>
      </c>
      <c r="AR546" s="69">
        <f t="shared" si="353"/>
        <v>46</v>
      </c>
      <c r="AS546" s="70">
        <f t="shared" si="364"/>
        <v>543</v>
      </c>
      <c r="AT546" s="71">
        <f t="shared" ca="1" si="365"/>
        <v>7.659906919473377E-3</v>
      </c>
      <c r="AU546" s="72">
        <f t="shared" ca="1" si="354"/>
        <v>9.059659612918658E-3</v>
      </c>
      <c r="AV546" s="73">
        <f t="shared" ca="1" si="355"/>
        <v>1.0090596596129187</v>
      </c>
      <c r="AW546" s="74">
        <f ca="1">PRODUCT(AV$4:AV546)</f>
        <v>125.00963648021526</v>
      </c>
      <c r="BO546" s="70">
        <f t="shared" si="366"/>
        <v>543</v>
      </c>
      <c r="BP546" s="171">
        <f t="shared" ca="1" si="367"/>
        <v>0.1143</v>
      </c>
      <c r="BQ546" s="172">
        <f t="shared" ca="1" si="356"/>
        <v>9.059659612918658E-3</v>
      </c>
      <c r="BR546" s="172">
        <f t="shared" ca="1" si="369"/>
        <v>7.9993833128078045E-3</v>
      </c>
    </row>
    <row r="547" spans="5:70">
      <c r="E547">
        <f t="shared" si="357"/>
        <v>544</v>
      </c>
      <c r="F547" s="64">
        <f t="shared" si="358"/>
        <v>85.249999999999474</v>
      </c>
      <c r="G547" s="55">
        <f t="shared" si="342"/>
        <v>1.3587845363505768E-2</v>
      </c>
      <c r="H547" s="78">
        <f t="shared" si="368"/>
        <v>0.15877756356784362</v>
      </c>
      <c r="I547" s="79">
        <f t="shared" ca="1" si="343"/>
        <v>712985.86367430747</v>
      </c>
      <c r="J547" s="79">
        <f t="shared" ca="1" si="344"/>
        <v>6459.4092337120519</v>
      </c>
      <c r="K547" s="80">
        <f t="shared" ca="1" si="345"/>
        <v>-3.1755512713568725</v>
      </c>
      <c r="L547" s="80">
        <f t="shared" ca="1" si="346"/>
        <v>-297.07744319762816</v>
      </c>
      <c r="M547" s="80">
        <f t="shared" ca="1" si="347"/>
        <v>0</v>
      </c>
      <c r="N547" s="80">
        <f t="shared" ca="1" si="348"/>
        <v>0</v>
      </c>
      <c r="O547" s="81">
        <f t="shared" ca="1" si="335"/>
        <v>-287.07562647861738</v>
      </c>
      <c r="P547" s="79">
        <f t="shared" ca="1" si="336"/>
        <v>718857.94428707194</v>
      </c>
      <c r="R547">
        <f t="shared" ca="1" si="349"/>
        <v>544</v>
      </c>
      <c r="S547" s="78">
        <f t="shared" ca="1" si="359"/>
        <v>85.249999999999474</v>
      </c>
      <c r="T547" s="55">
        <f t="shared" ca="1" si="350"/>
        <v>1.3587845363505768E-2</v>
      </c>
      <c r="U547" s="78">
        <f t="shared" ca="1" si="360"/>
        <v>0.15873587724085464</v>
      </c>
      <c r="V547" s="79">
        <f t="shared" ca="1" si="361"/>
        <v>712906.22903708939</v>
      </c>
      <c r="W547" s="79">
        <f t="shared" ca="1" si="337"/>
        <v>6458.6877710054578</v>
      </c>
      <c r="X547" s="80">
        <f t="shared" ca="1" si="338"/>
        <v>-3.174717544817093</v>
      </c>
      <c r="Y547" s="80">
        <f t="shared" ca="1" si="351"/>
        <v>-297.04426209878727</v>
      </c>
      <c r="Z547" s="80">
        <f t="shared" ca="1" si="339"/>
        <v>0</v>
      </c>
      <c r="AA547" s="80">
        <f t="shared" ca="1" si="352"/>
        <v>0</v>
      </c>
      <c r="AB547" s="81">
        <f t="shared" ca="1" si="340"/>
        <v>-287.07562647861738</v>
      </c>
      <c r="AC547" s="79">
        <f t="shared" ca="1" si="341"/>
        <v>718777.62220197264</v>
      </c>
      <c r="AE547" s="55">
        <f t="shared" ca="1" si="362"/>
        <v>1.3587845363505768E-2</v>
      </c>
      <c r="AF547" s="78">
        <f t="shared" ca="1" si="363"/>
        <v>0.15873587724085464</v>
      </c>
      <c r="AR547" s="69">
        <f t="shared" si="353"/>
        <v>46</v>
      </c>
      <c r="AS547" s="70">
        <f t="shared" si="364"/>
        <v>544</v>
      </c>
      <c r="AT547" s="71">
        <f t="shared" ca="1" si="365"/>
        <v>7.5905107701163075E-3</v>
      </c>
      <c r="AU547" s="72">
        <f t="shared" ca="1" si="354"/>
        <v>9.059659612918658E-3</v>
      </c>
      <c r="AV547" s="73">
        <f t="shared" ca="1" si="355"/>
        <v>1.0090596596129187</v>
      </c>
      <c r="AW547" s="74">
        <f ca="1">PRODUCT(AV$4:AV547)</f>
        <v>126.14218123506072</v>
      </c>
      <c r="BO547" s="70">
        <f t="shared" si="366"/>
        <v>544</v>
      </c>
      <c r="BP547" s="171">
        <f t="shared" ca="1" si="367"/>
        <v>0.1143</v>
      </c>
      <c r="BQ547" s="172">
        <f t="shared" ca="1" si="356"/>
        <v>9.059659612918658E-3</v>
      </c>
      <c r="BR547" s="172">
        <f t="shared" ca="1" si="369"/>
        <v>7.9275622968382423E-3</v>
      </c>
    </row>
    <row r="548" spans="5:70">
      <c r="E548">
        <f t="shared" si="357"/>
        <v>545</v>
      </c>
      <c r="F548" s="64">
        <f t="shared" si="358"/>
        <v>85.333333333332803</v>
      </c>
      <c r="G548" s="55">
        <f t="shared" si="342"/>
        <v>1.3587845363505768E-2</v>
      </c>
      <c r="H548" s="78">
        <f t="shared" si="368"/>
        <v>0.15662011858688954</v>
      </c>
      <c r="I548" s="79">
        <f t="shared" ca="1" si="343"/>
        <v>709090.21370177157</v>
      </c>
      <c r="J548" s="79">
        <f t="shared" ca="1" si="344"/>
        <v>6424.1159709898002</v>
      </c>
      <c r="K548" s="80">
        <f t="shared" ca="1" si="345"/>
        <v>-3.1324023717377907</v>
      </c>
      <c r="L548" s="80">
        <f t="shared" ca="1" si="346"/>
        <v>-295.4542557090715</v>
      </c>
      <c r="M548" s="80">
        <f t="shared" ca="1" si="347"/>
        <v>0</v>
      </c>
      <c r="N548" s="80">
        <f t="shared" ca="1" si="348"/>
        <v>0</v>
      </c>
      <c r="O548" s="81">
        <f t="shared" ca="1" si="335"/>
        <v>-283.17488725839439</v>
      </c>
      <c r="P548" s="79">
        <f t="shared" ca="1" si="336"/>
        <v>714932.56812742213</v>
      </c>
      <c r="R548">
        <f t="shared" ca="1" si="349"/>
        <v>545</v>
      </c>
      <c r="S548" s="78">
        <f t="shared" ca="1" si="359"/>
        <v>85.333333333332803</v>
      </c>
      <c r="T548" s="55">
        <f t="shared" ca="1" si="350"/>
        <v>1.3587845363505768E-2</v>
      </c>
      <c r="U548" s="78">
        <f t="shared" ca="1" si="360"/>
        <v>0.15657899868726546</v>
      </c>
      <c r="V548" s="79">
        <f t="shared" ca="1" si="361"/>
        <v>709010.98302074382</v>
      </c>
      <c r="W548" s="79">
        <f t="shared" ca="1" si="337"/>
        <v>6423.3981679887893</v>
      </c>
      <c r="X548" s="80">
        <f t="shared" ca="1" si="338"/>
        <v>-3.1315799737453092</v>
      </c>
      <c r="Y548" s="80">
        <f t="shared" ca="1" si="351"/>
        <v>-295.42124292530997</v>
      </c>
      <c r="Z548" s="80">
        <f t="shared" ca="1" si="339"/>
        <v>0</v>
      </c>
      <c r="AA548" s="80">
        <f t="shared" ca="1" si="352"/>
        <v>0</v>
      </c>
      <c r="AB548" s="81">
        <f t="shared" ca="1" si="340"/>
        <v>-283.17488725839439</v>
      </c>
      <c r="AC548" s="79">
        <f t="shared" ca="1" si="341"/>
        <v>714852.65347857506</v>
      </c>
      <c r="AE548" s="55">
        <f t="shared" ca="1" si="362"/>
        <v>1.3587845363505768E-2</v>
      </c>
      <c r="AF548" s="78">
        <f t="shared" ca="1" si="363"/>
        <v>0.15657899868726546</v>
      </c>
      <c r="AR548" s="69">
        <f t="shared" si="353"/>
        <v>46</v>
      </c>
      <c r="AS548" s="70">
        <f t="shared" si="364"/>
        <v>545</v>
      </c>
      <c r="AT548" s="71">
        <f t="shared" ca="1" si="365"/>
        <v>7.5217433262508605E-3</v>
      </c>
      <c r="AU548" s="72">
        <f t="shared" ca="1" si="354"/>
        <v>9.059659612918658E-3</v>
      </c>
      <c r="AV548" s="73">
        <f t="shared" ca="1" si="355"/>
        <v>1.0090596596129187</v>
      </c>
      <c r="AW548" s="74">
        <f ca="1">PRODUCT(AV$4:AV548)</f>
        <v>127.28498645988147</v>
      </c>
      <c r="BO548" s="70">
        <f t="shared" si="366"/>
        <v>545</v>
      </c>
      <c r="BP548" s="171">
        <f t="shared" ca="1" si="367"/>
        <v>0.1143</v>
      </c>
      <c r="BQ548" s="172">
        <f t="shared" ca="1" si="356"/>
        <v>9.059659612918658E-3</v>
      </c>
      <c r="BR548" s="172">
        <f t="shared" ca="1" si="369"/>
        <v>7.8563861128679979E-3</v>
      </c>
    </row>
    <row r="549" spans="5:70">
      <c r="E549">
        <f t="shared" si="357"/>
        <v>546</v>
      </c>
      <c r="F549" s="64">
        <f t="shared" si="358"/>
        <v>85.416666666666131</v>
      </c>
      <c r="G549" s="55">
        <f t="shared" si="342"/>
        <v>1.3587845363505768E-2</v>
      </c>
      <c r="H549" s="78">
        <f t="shared" si="368"/>
        <v>0.15449198863471694</v>
      </c>
      <c r="I549" s="79">
        <f t="shared" ca="1" si="343"/>
        <v>705218.17494637263</v>
      </c>
      <c r="J549" s="79">
        <f t="shared" ca="1" si="344"/>
        <v>6389.036617857857</v>
      </c>
      <c r="K549" s="80">
        <f t="shared" ca="1" si="345"/>
        <v>-3.0898397726943387</v>
      </c>
      <c r="L549" s="80">
        <f t="shared" ca="1" si="346"/>
        <v>-293.8409062276553</v>
      </c>
      <c r="M549" s="80">
        <f t="shared" ca="1" si="347"/>
        <v>0</v>
      </c>
      <c r="N549" s="80">
        <f t="shared" ca="1" si="348"/>
        <v>0</v>
      </c>
      <c r="O549" s="81">
        <f t="shared" ca="1" si="335"/>
        <v>-279.32715067949914</v>
      </c>
      <c r="P549" s="79">
        <f t="shared" ca="1" si="336"/>
        <v>711030.95366755058</v>
      </c>
      <c r="R549">
        <f t="shared" ca="1" si="349"/>
        <v>546</v>
      </c>
      <c r="S549" s="78">
        <f t="shared" ca="1" si="359"/>
        <v>85.416666666666131</v>
      </c>
      <c r="T549" s="55">
        <f t="shared" ca="1" si="350"/>
        <v>1.3587845363505768E-2</v>
      </c>
      <c r="U549" s="78">
        <f t="shared" ca="1" si="360"/>
        <v>0.15445142746593032</v>
      </c>
      <c r="V549" s="79">
        <f t="shared" ca="1" si="361"/>
        <v>705139.34616541641</v>
      </c>
      <c r="W549" s="79">
        <f t="shared" ca="1" si="337"/>
        <v>6388.3224559346918</v>
      </c>
      <c r="X549" s="80">
        <f t="shared" ca="1" si="338"/>
        <v>-3.0890285493186065</v>
      </c>
      <c r="Y549" s="80">
        <f t="shared" ca="1" si="351"/>
        <v>-293.80806090225684</v>
      </c>
      <c r="Z549" s="80">
        <f t="shared" ca="1" si="339"/>
        <v>0</v>
      </c>
      <c r="AA549" s="80">
        <f t="shared" ca="1" si="352"/>
        <v>0</v>
      </c>
      <c r="AB549" s="81">
        <f t="shared" ca="1" si="340"/>
        <v>-279.32715067949914</v>
      </c>
      <c r="AC549" s="79">
        <f t="shared" ca="1" si="341"/>
        <v>710951.44438122003</v>
      </c>
      <c r="AE549" s="55">
        <f t="shared" ca="1" si="362"/>
        <v>1.3587845363505768E-2</v>
      </c>
      <c r="AF549" s="78">
        <f t="shared" ca="1" si="363"/>
        <v>0.15445142746593032</v>
      </c>
      <c r="AR549" s="69">
        <f t="shared" si="353"/>
        <v>46</v>
      </c>
      <c r="AS549" s="70">
        <f t="shared" si="364"/>
        <v>546</v>
      </c>
      <c r="AT549" s="71">
        <f t="shared" ca="1" si="365"/>
        <v>7.4535988920192853E-3</v>
      </c>
      <c r="AU549" s="72">
        <f t="shared" ca="1" si="354"/>
        <v>9.059659612918658E-3</v>
      </c>
      <c r="AV549" s="73">
        <f t="shared" ca="1" si="355"/>
        <v>1.0090596596129187</v>
      </c>
      <c r="AW549" s="74">
        <f ca="1">PRODUCT(AV$4:AV549)</f>
        <v>128.43814511104296</v>
      </c>
      <c r="BO549" s="70">
        <f t="shared" si="366"/>
        <v>546</v>
      </c>
      <c r="BP549" s="171">
        <f t="shared" ca="1" si="367"/>
        <v>0.1143</v>
      </c>
      <c r="BQ549" s="172">
        <f t="shared" ca="1" si="356"/>
        <v>9.059659612918658E-3</v>
      </c>
      <c r="BR549" s="172">
        <f t="shared" ca="1" si="369"/>
        <v>7.7858489713896152E-3</v>
      </c>
    </row>
    <row r="550" spans="5:70">
      <c r="E550">
        <f t="shared" si="357"/>
        <v>547</v>
      </c>
      <c r="F550" s="64">
        <f t="shared" si="358"/>
        <v>85.49999999999946</v>
      </c>
      <c r="G550" s="55">
        <f t="shared" si="342"/>
        <v>1.3587845363505768E-2</v>
      </c>
      <c r="H550" s="78">
        <f t="shared" si="368"/>
        <v>0.15239277538324791</v>
      </c>
      <c r="I550" s="79">
        <f t="shared" ca="1" si="343"/>
        <v>701369.57502044982</v>
      </c>
      <c r="J550" s="79">
        <f t="shared" ca="1" si="344"/>
        <v>6354.1696125426924</v>
      </c>
      <c r="K550" s="80">
        <f t="shared" ca="1" si="345"/>
        <v>-3.0478555076649583</v>
      </c>
      <c r="L550" s="80">
        <f t="shared" ca="1" si="346"/>
        <v>-292.23732292518747</v>
      </c>
      <c r="M550" s="80">
        <f t="shared" ca="1" si="347"/>
        <v>0</v>
      </c>
      <c r="N550" s="80">
        <f t="shared" ca="1" si="348"/>
        <v>0</v>
      </c>
      <c r="O550" s="81">
        <f t="shared" ca="1" si="335"/>
        <v>-275.53169655023743</v>
      </c>
      <c r="P550" s="79">
        <f t="shared" ca="1" si="336"/>
        <v>707152.92775800941</v>
      </c>
      <c r="R550">
        <f t="shared" ca="1" si="349"/>
        <v>547</v>
      </c>
      <c r="S550" s="78">
        <f t="shared" ca="1" si="359"/>
        <v>85.49999999999946</v>
      </c>
      <c r="T550" s="55">
        <f t="shared" ca="1" si="350"/>
        <v>1.3587845363505768E-2</v>
      </c>
      <c r="U550" s="78">
        <f t="shared" ca="1" si="360"/>
        <v>0.15235276535335054</v>
      </c>
      <c r="V550" s="79">
        <f t="shared" ca="1" si="361"/>
        <v>701291.14609400695</v>
      </c>
      <c r="W550" s="79">
        <f t="shared" ca="1" si="337"/>
        <v>6353.4590731653134</v>
      </c>
      <c r="X550" s="80">
        <f t="shared" ca="1" si="338"/>
        <v>-3.0470553070670108</v>
      </c>
      <c r="Y550" s="80">
        <f t="shared" ca="1" si="351"/>
        <v>-292.20464420583625</v>
      </c>
      <c r="Z550" s="80">
        <f t="shared" ca="1" si="339"/>
        <v>0</v>
      </c>
      <c r="AA550" s="80">
        <f t="shared" ca="1" si="352"/>
        <v>0</v>
      </c>
      <c r="AB550" s="81">
        <f t="shared" ca="1" si="340"/>
        <v>-275.53169655023743</v>
      </c>
      <c r="AC550" s="79">
        <f t="shared" ca="1" si="341"/>
        <v>707073.82177110913</v>
      </c>
      <c r="AE550" s="55">
        <f t="shared" ca="1" si="362"/>
        <v>1.3587845363505768E-2</v>
      </c>
      <c r="AF550" s="78">
        <f t="shared" ca="1" si="363"/>
        <v>0.15235276535335054</v>
      </c>
      <c r="AR550" s="69">
        <f t="shared" si="353"/>
        <v>46</v>
      </c>
      <c r="AS550" s="70">
        <f t="shared" si="364"/>
        <v>547</v>
      </c>
      <c r="AT550" s="71">
        <f t="shared" ca="1" si="365"/>
        <v>7.3860718231663633E-3</v>
      </c>
      <c r="AU550" s="72">
        <f t="shared" ca="1" si="354"/>
        <v>9.059659612918658E-3</v>
      </c>
      <c r="AV550" s="73">
        <f t="shared" ca="1" si="355"/>
        <v>1.0090596596129187</v>
      </c>
      <c r="AW550" s="74">
        <f ca="1">PRODUCT(AV$4:AV550)</f>
        <v>129.60175098706367</v>
      </c>
      <c r="BO550" s="70">
        <f t="shared" si="366"/>
        <v>547</v>
      </c>
      <c r="BP550" s="171">
        <f t="shared" ca="1" si="367"/>
        <v>0.1143</v>
      </c>
      <c r="BQ550" s="172">
        <f t="shared" ca="1" si="356"/>
        <v>9.059659612918658E-3</v>
      </c>
      <c r="BR550" s="172">
        <f t="shared" ca="1" si="369"/>
        <v>7.7159451348756854E-3</v>
      </c>
    </row>
    <row r="551" spans="5:70">
      <c r="E551">
        <f t="shared" si="357"/>
        <v>548</v>
      </c>
      <c r="F551" s="64">
        <f t="shared" si="358"/>
        <v>85.583333333332789</v>
      </c>
      <c r="G551" s="55">
        <f t="shared" si="342"/>
        <v>1.4888670873660748E-2</v>
      </c>
      <c r="H551" s="78">
        <f t="shared" si="368"/>
        <v>0.15012384950704302</v>
      </c>
      <c r="I551" s="79">
        <f t="shared" ca="1" si="343"/>
        <v>696624.36055927479</v>
      </c>
      <c r="J551" s="79">
        <f t="shared" ca="1" si="344"/>
        <v>6311.1795847341473</v>
      </c>
      <c r="K551" s="80">
        <f t="shared" ca="1" si="345"/>
        <v>-3.0024769901408606</v>
      </c>
      <c r="L551" s="80">
        <f t="shared" ca="1" si="346"/>
        <v>-290.2601502330312</v>
      </c>
      <c r="M551" s="80">
        <f t="shared" ca="1" si="347"/>
        <v>0</v>
      </c>
      <c r="N551" s="80">
        <f t="shared" ca="1" si="348"/>
        <v>0</v>
      </c>
      <c r="O551" s="81">
        <f t="shared" ca="1" si="335"/>
        <v>-271.42939580503958</v>
      </c>
      <c r="P551" s="79">
        <f t="shared" ca="1" si="336"/>
        <v>702370.84812098078</v>
      </c>
      <c r="R551">
        <f t="shared" ca="1" si="349"/>
        <v>548</v>
      </c>
      <c r="S551" s="78">
        <f t="shared" ca="1" si="359"/>
        <v>85.583333333332789</v>
      </c>
      <c r="T551" s="55">
        <f t="shared" ca="1" si="350"/>
        <v>1.4888670873660748E-2</v>
      </c>
      <c r="U551" s="78">
        <f t="shared" ca="1" si="360"/>
        <v>0.15008443517331244</v>
      </c>
      <c r="V551" s="79">
        <f t="shared" ca="1" si="361"/>
        <v>696546.43235537759</v>
      </c>
      <c r="W551" s="79">
        <f t="shared" ca="1" si="337"/>
        <v>6310.4735817325927</v>
      </c>
      <c r="X551" s="80">
        <f t="shared" ca="1" si="338"/>
        <v>-3.0016887034662485</v>
      </c>
      <c r="Y551" s="80">
        <f t="shared" ca="1" si="351"/>
        <v>-290.227680148074</v>
      </c>
      <c r="Z551" s="80">
        <f t="shared" ca="1" si="339"/>
        <v>0</v>
      </c>
      <c r="AA551" s="80">
        <f t="shared" ca="1" si="352"/>
        <v>0</v>
      </c>
      <c r="AB551" s="81">
        <f t="shared" ca="1" si="340"/>
        <v>-271.42939580503958</v>
      </c>
      <c r="AC551" s="79">
        <f t="shared" ca="1" si="341"/>
        <v>702292.24717245367</v>
      </c>
      <c r="AE551" s="55">
        <f t="shared" ca="1" si="362"/>
        <v>1.4888670873660748E-2</v>
      </c>
      <c r="AF551" s="78">
        <f t="shared" ca="1" si="363"/>
        <v>0.15008443517331244</v>
      </c>
      <c r="AR551" s="69">
        <f t="shared" si="353"/>
        <v>46</v>
      </c>
      <c r="AS551" s="70">
        <f t="shared" si="364"/>
        <v>548</v>
      </c>
      <c r="AT551" s="71">
        <f t="shared" ca="1" si="365"/>
        <v>7.3191565265719061E-3</v>
      </c>
      <c r="AU551" s="72">
        <f t="shared" ca="1" si="354"/>
        <v>9.059659612918658E-3</v>
      </c>
      <c r="AV551" s="73">
        <f t="shared" ca="1" si="355"/>
        <v>1.0090596596129187</v>
      </c>
      <c r="AW551" s="74">
        <f ca="1">PRODUCT(AV$4:AV551)</f>
        <v>130.7758987362447</v>
      </c>
      <c r="BO551" s="70">
        <f t="shared" si="366"/>
        <v>548</v>
      </c>
      <c r="BP551" s="171">
        <f t="shared" ca="1" si="367"/>
        <v>0.1143</v>
      </c>
      <c r="BQ551" s="172">
        <f t="shared" ca="1" si="356"/>
        <v>9.059659612918658E-3</v>
      </c>
      <c r="BR551" s="172">
        <f t="shared" ca="1" si="369"/>
        <v>7.6466689173121521E-3</v>
      </c>
    </row>
    <row r="552" spans="5:70">
      <c r="E552">
        <f t="shared" si="357"/>
        <v>549</v>
      </c>
      <c r="F552" s="64">
        <f t="shared" si="358"/>
        <v>85.666666666666117</v>
      </c>
      <c r="G552" s="55">
        <f t="shared" si="342"/>
        <v>1.4888670873660748E-2</v>
      </c>
      <c r="H552" s="78">
        <f t="shared" si="368"/>
        <v>0.14788870492144568</v>
      </c>
      <c r="I552" s="79">
        <f t="shared" ca="1" si="343"/>
        <v>691913.47973205359</v>
      </c>
      <c r="J552" s="79">
        <f t="shared" ca="1" si="344"/>
        <v>6268.5006079624982</v>
      </c>
      <c r="K552" s="80">
        <f t="shared" ca="1" si="345"/>
        <v>-2.9577740984289136</v>
      </c>
      <c r="L552" s="80">
        <f t="shared" ca="1" si="346"/>
        <v>-288.29728322168899</v>
      </c>
      <c r="M552" s="80">
        <f t="shared" ca="1" si="347"/>
        <v>0</v>
      </c>
      <c r="N552" s="80">
        <f t="shared" ca="1" si="348"/>
        <v>0</v>
      </c>
      <c r="O552" s="81">
        <f t="shared" ca="1" si="335"/>
        <v>-267.38817286546174</v>
      </c>
      <c r="P552" s="79">
        <f t="shared" ca="1" si="336"/>
        <v>697623.33710983046</v>
      </c>
      <c r="R552">
        <f t="shared" ca="1" si="349"/>
        <v>549</v>
      </c>
      <c r="S552" s="78">
        <f t="shared" ca="1" si="359"/>
        <v>85.666666666666117</v>
      </c>
      <c r="T552" s="55">
        <f t="shared" ca="1" si="350"/>
        <v>1.4888670873660748E-2</v>
      </c>
      <c r="U552" s="78">
        <f t="shared" ca="1" si="360"/>
        <v>0.14784987741475772</v>
      </c>
      <c r="V552" s="79">
        <f t="shared" ca="1" si="361"/>
        <v>691836.0490471794</v>
      </c>
      <c r="W552" s="79">
        <f t="shared" ca="1" si="337"/>
        <v>6267.7991123139427</v>
      </c>
      <c r="X552" s="80">
        <f t="shared" ca="1" si="338"/>
        <v>-2.9569975482951545</v>
      </c>
      <c r="Y552" s="80">
        <f t="shared" ca="1" si="351"/>
        <v>-288.26502043632479</v>
      </c>
      <c r="Z552" s="80">
        <f t="shared" ca="1" si="339"/>
        <v>0</v>
      </c>
      <c r="AA552" s="80">
        <f t="shared" ca="1" si="352"/>
        <v>0</v>
      </c>
      <c r="AB552" s="81">
        <f t="shared" ca="1" si="340"/>
        <v>-267.38817286546174</v>
      </c>
      <c r="AC552" s="79">
        <f t="shared" ca="1" si="341"/>
        <v>697545.23796864308</v>
      </c>
      <c r="AE552" s="55">
        <f t="shared" ca="1" si="362"/>
        <v>1.4888670873660748E-2</v>
      </c>
      <c r="AF552" s="78">
        <f t="shared" ca="1" si="363"/>
        <v>0.14784987741475772</v>
      </c>
      <c r="AR552" s="69">
        <f t="shared" si="353"/>
        <v>46</v>
      </c>
      <c r="AS552" s="70">
        <f t="shared" si="364"/>
        <v>549</v>
      </c>
      <c r="AT552" s="71">
        <f t="shared" ca="1" si="365"/>
        <v>7.2528474597874926E-3</v>
      </c>
      <c r="AU552" s="72">
        <f t="shared" ca="1" si="354"/>
        <v>9.059659612918658E-3</v>
      </c>
      <c r="AV552" s="73">
        <f t="shared" ca="1" si="355"/>
        <v>1.0090596596129187</v>
      </c>
      <c r="AW552" s="74">
        <f ca="1">PRODUCT(AV$4:AV552)</f>
        <v>131.9606838643686</v>
      </c>
      <c r="BO552" s="70">
        <f t="shared" si="366"/>
        <v>549</v>
      </c>
      <c r="BP552" s="171">
        <f t="shared" ca="1" si="367"/>
        <v>0.1143</v>
      </c>
      <c r="BQ552" s="172">
        <f t="shared" ca="1" si="356"/>
        <v>9.059659612918658E-3</v>
      </c>
      <c r="BR552" s="172">
        <f t="shared" ca="1" si="369"/>
        <v>7.5780146837358059E-3</v>
      </c>
    </row>
    <row r="553" spans="5:70">
      <c r="E553">
        <f t="shared" si="357"/>
        <v>550</v>
      </c>
      <c r="F553" s="64">
        <f t="shared" si="358"/>
        <v>85.749999999999446</v>
      </c>
      <c r="G553" s="55">
        <f t="shared" si="342"/>
        <v>1.4888670873660748E-2</v>
      </c>
      <c r="H553" s="78">
        <f t="shared" si="368"/>
        <v>0.14568683866793833</v>
      </c>
      <c r="I553" s="79">
        <f t="shared" ca="1" si="343"/>
        <v>687236.6528498173</v>
      </c>
      <c r="J553" s="79">
        <f t="shared" ca="1" si="344"/>
        <v>6226.1301483408897</v>
      </c>
      <c r="K553" s="80">
        <f t="shared" ca="1" si="345"/>
        <v>-2.9137367733587665</v>
      </c>
      <c r="L553" s="80">
        <f t="shared" ca="1" si="346"/>
        <v>-286.34860535409058</v>
      </c>
      <c r="M553" s="80">
        <f t="shared" ca="1" si="347"/>
        <v>0</v>
      </c>
      <c r="N553" s="80">
        <f t="shared" ca="1" si="348"/>
        <v>0</v>
      </c>
      <c r="O553" s="81">
        <f t="shared" ca="1" si="335"/>
        <v>-263.40711836415841</v>
      </c>
      <c r="P553" s="79">
        <f t="shared" ca="1" si="336"/>
        <v>692910.11353766662</v>
      </c>
      <c r="R553">
        <f t="shared" ca="1" si="349"/>
        <v>550</v>
      </c>
      <c r="S553" s="78">
        <f t="shared" ca="1" si="359"/>
        <v>85.749999999999446</v>
      </c>
      <c r="T553" s="55">
        <f t="shared" ca="1" si="350"/>
        <v>1.4888670873660748E-2</v>
      </c>
      <c r="U553" s="78">
        <f t="shared" ca="1" si="360"/>
        <v>0.14564858925121829</v>
      </c>
      <c r="V553" s="79">
        <f t="shared" ca="1" si="361"/>
        <v>687159.71650103864</v>
      </c>
      <c r="W553" s="79">
        <f t="shared" ca="1" si="337"/>
        <v>6225.4331312090944</v>
      </c>
      <c r="X553" s="80">
        <f t="shared" ca="1" si="338"/>
        <v>-2.9129717850243657</v>
      </c>
      <c r="Y553" s="80">
        <f t="shared" ca="1" si="351"/>
        <v>-286.31654854209944</v>
      </c>
      <c r="Z553" s="80">
        <f t="shared" ca="1" si="339"/>
        <v>0</v>
      </c>
      <c r="AA553" s="80">
        <f t="shared" ca="1" si="352"/>
        <v>0</v>
      </c>
      <c r="AB553" s="81">
        <f t="shared" ca="1" si="340"/>
        <v>-263.40711836415841</v>
      </c>
      <c r="AC553" s="79">
        <f t="shared" ca="1" si="341"/>
        <v>692832.51299355645</v>
      </c>
      <c r="AE553" s="55">
        <f t="shared" ca="1" si="362"/>
        <v>1.4888670873660748E-2</v>
      </c>
      <c r="AF553" s="78">
        <f t="shared" ca="1" si="363"/>
        <v>0.14564858925121829</v>
      </c>
      <c r="AR553" s="69">
        <f t="shared" si="353"/>
        <v>46</v>
      </c>
      <c r="AS553" s="70">
        <f t="shared" si="364"/>
        <v>550</v>
      </c>
      <c r="AT553" s="71">
        <f t="shared" ca="1" si="365"/>
        <v>7.1871391305773965E-3</v>
      </c>
      <c r="AU553" s="72">
        <f t="shared" ca="1" si="354"/>
        <v>9.059659612918658E-3</v>
      </c>
      <c r="AV553" s="73">
        <f t="shared" ca="1" si="355"/>
        <v>1.0090596596129187</v>
      </c>
      <c r="AW553" s="74">
        <f ca="1">PRODUCT(AV$4:AV553)</f>
        <v>133.15620274246774</v>
      </c>
      <c r="BO553" s="70">
        <f t="shared" si="366"/>
        <v>550</v>
      </c>
      <c r="BP553" s="171">
        <f t="shared" ca="1" si="367"/>
        <v>0.1143</v>
      </c>
      <c r="BQ553" s="172">
        <f t="shared" ca="1" si="356"/>
        <v>9.059659612918658E-3</v>
      </c>
      <c r="BR553" s="172">
        <f t="shared" ca="1" si="369"/>
        <v>7.5099768497759369E-3</v>
      </c>
    </row>
    <row r="554" spans="5:70">
      <c r="E554">
        <f t="shared" si="357"/>
        <v>551</v>
      </c>
      <c r="F554" s="64">
        <f t="shared" si="358"/>
        <v>85.833333333332774</v>
      </c>
      <c r="G554" s="55">
        <f t="shared" si="342"/>
        <v>1.4888670873660748E-2</v>
      </c>
      <c r="H554" s="78">
        <f t="shared" si="368"/>
        <v>0.14351775527638727</v>
      </c>
      <c r="I554" s="79">
        <f t="shared" ca="1" si="343"/>
        <v>682593.60291217337</v>
      </c>
      <c r="J554" s="79">
        <f t="shared" ca="1" si="344"/>
        <v>6184.0656963400525</v>
      </c>
      <c r="K554" s="80">
        <f t="shared" ca="1" si="345"/>
        <v>-2.8703551055277456</v>
      </c>
      <c r="L554" s="80">
        <f t="shared" ca="1" si="346"/>
        <v>-284.41400121340558</v>
      </c>
      <c r="M554" s="80">
        <f t="shared" ca="1" si="347"/>
        <v>0</v>
      </c>
      <c r="N554" s="80">
        <f t="shared" ca="1" si="348"/>
        <v>0</v>
      </c>
      <c r="O554" s="81">
        <f t="shared" ca="1" si="335"/>
        <v>-259.48533647305504</v>
      </c>
      <c r="P554" s="79">
        <f t="shared" ca="1" si="336"/>
        <v>688230.89891572145</v>
      </c>
      <c r="R554">
        <f t="shared" ca="1" si="349"/>
        <v>551</v>
      </c>
      <c r="S554" s="78">
        <f t="shared" ca="1" si="359"/>
        <v>85.833333333332774</v>
      </c>
      <c r="T554" s="55">
        <f t="shared" ca="1" si="350"/>
        <v>1.4888670873660748E-2</v>
      </c>
      <c r="U554" s="78">
        <f t="shared" ca="1" si="360"/>
        <v>0.1434800753426439</v>
      </c>
      <c r="V554" s="79">
        <f t="shared" ca="1" si="361"/>
        <v>682517.15773702413</v>
      </c>
      <c r="W554" s="79">
        <f t="shared" ca="1" si="337"/>
        <v>6183.3731290741507</v>
      </c>
      <c r="X554" s="80">
        <f t="shared" ca="1" si="338"/>
        <v>-2.8696015068528782</v>
      </c>
      <c r="Y554" s="80">
        <f t="shared" ca="1" si="351"/>
        <v>-284.38214905709339</v>
      </c>
      <c r="Z554" s="80">
        <f t="shared" ca="1" si="339"/>
        <v>0</v>
      </c>
      <c r="AA554" s="80">
        <f t="shared" ca="1" si="352"/>
        <v>0</v>
      </c>
      <c r="AB554" s="81">
        <f t="shared" ca="1" si="340"/>
        <v>-259.48533647305504</v>
      </c>
      <c r="AC554" s="79">
        <f t="shared" ca="1" si="341"/>
        <v>688153.79377906118</v>
      </c>
      <c r="AE554" s="55">
        <f t="shared" ca="1" si="362"/>
        <v>1.4888670873660748E-2</v>
      </c>
      <c r="AF554" s="78">
        <f t="shared" ca="1" si="363"/>
        <v>0.1434800753426439</v>
      </c>
      <c r="AR554" s="69">
        <f t="shared" si="353"/>
        <v>46</v>
      </c>
      <c r="AS554" s="70">
        <f t="shared" si="364"/>
        <v>551</v>
      </c>
      <c r="AT554" s="71">
        <f t="shared" ca="1" si="365"/>
        <v>7.1220260964636774E-3</v>
      </c>
      <c r="AU554" s="72">
        <f t="shared" ca="1" si="354"/>
        <v>9.059659612918658E-3</v>
      </c>
      <c r="AV554" s="73">
        <f t="shared" ca="1" si="355"/>
        <v>1.0090596596129187</v>
      </c>
      <c r="AW554" s="74">
        <f ca="1">PRODUCT(AV$4:AV554)</f>
        <v>134.36255261466329</v>
      </c>
      <c r="BO554" s="70">
        <f t="shared" si="366"/>
        <v>551</v>
      </c>
      <c r="BP554" s="171">
        <f t="shared" ca="1" si="367"/>
        <v>0.1143</v>
      </c>
      <c r="BQ554" s="172">
        <f t="shared" ca="1" si="356"/>
        <v>9.059659612918658E-3</v>
      </c>
      <c r="BR554" s="172">
        <f t="shared" ca="1" si="369"/>
        <v>7.4425498812000961E-3</v>
      </c>
    </row>
    <row r="555" spans="5:70">
      <c r="E555">
        <f t="shared" si="357"/>
        <v>552</v>
      </c>
      <c r="F555" s="64">
        <f t="shared" si="358"/>
        <v>85.916666666666103</v>
      </c>
      <c r="G555" s="55">
        <f t="shared" si="342"/>
        <v>1.4888670873660748E-2</v>
      </c>
      <c r="H555" s="78">
        <f t="shared" si="368"/>
        <v>0.14138096665355054</v>
      </c>
      <c r="I555" s="79">
        <f t="shared" ca="1" si="343"/>
        <v>677984.05557668163</v>
      </c>
      <c r="J555" s="79">
        <f t="shared" ca="1" si="344"/>
        <v>6142.3047665108616</v>
      </c>
      <c r="K555" s="80">
        <f t="shared" ca="1" si="345"/>
        <v>-2.8276193330710111</v>
      </c>
      <c r="L555" s="80">
        <f t="shared" ca="1" si="346"/>
        <v>-282.49335649028404</v>
      </c>
      <c r="M555" s="80">
        <f t="shared" ca="1" si="347"/>
        <v>0</v>
      </c>
      <c r="N555" s="80">
        <f t="shared" ca="1" si="348"/>
        <v>0</v>
      </c>
      <c r="O555" s="81">
        <f t="shared" ca="1" si="335"/>
        <v>-255.62194470176664</v>
      </c>
      <c r="P555" s="79">
        <f t="shared" ca="1" si="336"/>
        <v>683585.41742266738</v>
      </c>
      <c r="R555">
        <f t="shared" ca="1" si="349"/>
        <v>552</v>
      </c>
      <c r="S555" s="78">
        <f t="shared" ca="1" si="359"/>
        <v>85.916666666666103</v>
      </c>
      <c r="T555" s="55">
        <f t="shared" ca="1" si="350"/>
        <v>1.4888670873660748E-2</v>
      </c>
      <c r="U555" s="78">
        <f t="shared" ca="1" si="360"/>
        <v>0.14134384772393924</v>
      </c>
      <c r="V555" s="79">
        <f t="shared" ca="1" si="361"/>
        <v>677908.09843302367</v>
      </c>
      <c r="W555" s="79">
        <f t="shared" ca="1" si="337"/>
        <v>6141.6166206441503</v>
      </c>
      <c r="X555" s="80">
        <f t="shared" ca="1" si="338"/>
        <v>-2.8268769544787848</v>
      </c>
      <c r="Y555" s="80">
        <f t="shared" ca="1" si="351"/>
        <v>-282.46170768042657</v>
      </c>
      <c r="Z555" s="80">
        <f t="shared" ca="1" si="339"/>
        <v>0</v>
      </c>
      <c r="AA555" s="80">
        <f t="shared" ca="1" si="352"/>
        <v>0</v>
      </c>
      <c r="AB555" s="81">
        <f t="shared" ca="1" si="340"/>
        <v>-255.62194470176664</v>
      </c>
      <c r="AC555" s="79">
        <f t="shared" ca="1" si="341"/>
        <v>683508.80452433112</v>
      </c>
      <c r="AE555" s="55">
        <f t="shared" ca="1" si="362"/>
        <v>1.4888670873660748E-2</v>
      </c>
      <c r="AF555" s="78">
        <f t="shared" ca="1" si="363"/>
        <v>0.14134384772393924</v>
      </c>
      <c r="AR555" s="69">
        <f t="shared" si="353"/>
        <v>46</v>
      </c>
      <c r="AS555" s="70">
        <f t="shared" si="364"/>
        <v>552</v>
      </c>
      <c r="AT555" s="71">
        <f t="shared" ca="1" si="365"/>
        <v>7.0575029642753924E-3</v>
      </c>
      <c r="AU555" s="72">
        <f t="shared" ca="1" si="354"/>
        <v>9.059659612918658E-3</v>
      </c>
      <c r="AV555" s="73">
        <f t="shared" ca="1" si="355"/>
        <v>1.0090596596129187</v>
      </c>
      <c r="AW555" s="74">
        <f ca="1">PRODUCT(AV$4:AV555)</f>
        <v>135.579831606075</v>
      </c>
      <c r="BO555" s="70">
        <f t="shared" si="366"/>
        <v>552</v>
      </c>
      <c r="BP555" s="171">
        <f t="shared" ca="1" si="367"/>
        <v>0.1143</v>
      </c>
      <c r="BQ555" s="172">
        <f t="shared" ca="1" si="356"/>
        <v>9.059659612918658E-3</v>
      </c>
      <c r="BR555" s="172">
        <f t="shared" ca="1" si="369"/>
        <v>7.3757282934639396E-3</v>
      </c>
    </row>
    <row r="556" spans="5:70">
      <c r="E556">
        <f t="shared" si="357"/>
        <v>553</v>
      </c>
      <c r="F556" s="64">
        <f t="shared" si="358"/>
        <v>85.999999999999432</v>
      </c>
      <c r="G556" s="55">
        <f t="shared" si="342"/>
        <v>1.4888670873660748E-2</v>
      </c>
      <c r="H556" s="78">
        <f t="shared" si="368"/>
        <v>0.13927599197324583</v>
      </c>
      <c r="I556" s="79">
        <f t="shared" ca="1" si="343"/>
        <v>673407.73912862723</v>
      </c>
      <c r="J556" s="79">
        <f t="shared" ca="1" si="344"/>
        <v>6100.8448972104879</v>
      </c>
      <c r="K556" s="80">
        <f t="shared" ca="1" si="345"/>
        <v>-2.7855198394649165</v>
      </c>
      <c r="L556" s="80">
        <f t="shared" ca="1" si="346"/>
        <v>-280.58655797026137</v>
      </c>
      <c r="M556" s="80">
        <f t="shared" ca="1" si="347"/>
        <v>-5050.5580434647045</v>
      </c>
      <c r="N556" s="80">
        <f t="shared" ca="1" si="348"/>
        <v>0</v>
      </c>
      <c r="O556" s="81">
        <f t="shared" ca="1" si="335"/>
        <v>-251.8160736990169</v>
      </c>
      <c r="P556" s="79">
        <f t="shared" ca="1" si="336"/>
        <v>673922.83783086424</v>
      </c>
      <c r="R556">
        <f t="shared" ca="1" si="349"/>
        <v>553</v>
      </c>
      <c r="S556" s="78">
        <f t="shared" ca="1" si="359"/>
        <v>85.999999999999432</v>
      </c>
      <c r="T556" s="55">
        <f t="shared" ca="1" si="350"/>
        <v>1.4888670873660748E-2</v>
      </c>
      <c r="U556" s="78">
        <f t="shared" ca="1" si="360"/>
        <v>0.13923942569516068</v>
      </c>
      <c r="V556" s="79">
        <f t="shared" ca="1" si="361"/>
        <v>673332.26689451898</v>
      </c>
      <c r="W556" s="79">
        <f t="shared" ca="1" si="337"/>
        <v>6100.1611444592399</v>
      </c>
      <c r="X556" s="80">
        <f t="shared" ca="1" si="338"/>
        <v>-2.7847885139032136</v>
      </c>
      <c r="Y556" s="80">
        <f t="shared" ca="1" si="351"/>
        <v>-280.55511120604962</v>
      </c>
      <c r="Z556" s="80">
        <f t="shared" ca="1" si="339"/>
        <v>-5049.9920017088925</v>
      </c>
      <c r="AA556" s="80">
        <f t="shared" ca="1" si="352"/>
        <v>0</v>
      </c>
      <c r="AB556" s="81">
        <f t="shared" ca="1" si="340"/>
        <v>-251.8160736990169</v>
      </c>
      <c r="AC556" s="79">
        <f t="shared" ca="1" si="341"/>
        <v>673847.28006385034</v>
      </c>
      <c r="AE556" s="55">
        <f t="shared" ca="1" si="362"/>
        <v>1.4888670873660748E-2</v>
      </c>
      <c r="AF556" s="78">
        <f t="shared" ca="1" si="363"/>
        <v>0.13923942569516068</v>
      </c>
      <c r="AR556" s="69">
        <f t="shared" si="353"/>
        <v>47</v>
      </c>
      <c r="AS556" s="70">
        <f t="shared" si="364"/>
        <v>553</v>
      </c>
      <c r="AT556" s="71">
        <f t="shared" ca="1" si="365"/>
        <v>6.993564389701893E-3</v>
      </c>
      <c r="AU556" s="72">
        <f t="shared" ca="1" si="354"/>
        <v>9.059659612918658E-3</v>
      </c>
      <c r="AV556" s="73">
        <f t="shared" ca="1" si="355"/>
        <v>1.0090596596129187</v>
      </c>
      <c r="AW556" s="74">
        <f ca="1">PRODUCT(AV$4:AV556)</f>
        <v>136.80813873080288</v>
      </c>
      <c r="BO556" s="70">
        <f t="shared" si="366"/>
        <v>553</v>
      </c>
      <c r="BP556" s="171">
        <f t="shared" ca="1" si="367"/>
        <v>0.1143</v>
      </c>
      <c r="BQ556" s="172">
        <f t="shared" ca="1" si="356"/>
        <v>9.059659612918658E-3</v>
      </c>
      <c r="BR556" s="172">
        <f t="shared" ca="1" si="369"/>
        <v>7.3095066512651125E-3</v>
      </c>
    </row>
    <row r="557" spans="5:70">
      <c r="E557">
        <f t="shared" si="357"/>
        <v>554</v>
      </c>
      <c r="F557" s="64">
        <f t="shared" si="358"/>
        <v>86.08333333333276</v>
      </c>
      <c r="G557" s="55">
        <f t="shared" si="342"/>
        <v>1.4888670873660748E-2</v>
      </c>
      <c r="H557" s="78">
        <f t="shared" si="368"/>
        <v>0.13720235756815355</v>
      </c>
      <c r="I557" s="79">
        <f t="shared" ca="1" si="343"/>
        <v>663889.02250415704</v>
      </c>
      <c r="J557" s="79">
        <f t="shared" ca="1" si="344"/>
        <v>6014.6085646409574</v>
      </c>
      <c r="K557" s="80">
        <f t="shared" ca="1" si="345"/>
        <v>-2.7440471513630711</v>
      </c>
      <c r="L557" s="80">
        <f t="shared" ca="1" si="346"/>
        <v>-276.62042604339877</v>
      </c>
      <c r="M557" s="80">
        <f t="shared" ca="1" si="347"/>
        <v>0</v>
      </c>
      <c r="N557" s="80">
        <f t="shared" ca="1" si="348"/>
        <v>0</v>
      </c>
      <c r="O557" s="81">
        <f t="shared" ca="1" si="335"/>
        <v>-248.06686705701472</v>
      </c>
      <c r="P557" s="79">
        <f t="shared" ca="1" si="336"/>
        <v>669376.1997285462</v>
      </c>
      <c r="R557">
        <f t="shared" ca="1" si="349"/>
        <v>554</v>
      </c>
      <c r="S557" s="78">
        <f t="shared" ca="1" si="359"/>
        <v>86.08333333333276</v>
      </c>
      <c r="T557" s="55">
        <f t="shared" ca="1" si="350"/>
        <v>1.4888670873660748E-2</v>
      </c>
      <c r="U557" s="78">
        <f t="shared" ca="1" si="360"/>
        <v>0.13716633571334788</v>
      </c>
      <c r="V557" s="79">
        <f t="shared" ca="1" si="361"/>
        <v>663814.58969186817</v>
      </c>
      <c r="W557" s="79">
        <f t="shared" ca="1" si="337"/>
        <v>6013.934228697588</v>
      </c>
      <c r="X557" s="80">
        <f t="shared" ca="1" si="338"/>
        <v>-2.7433267142669577</v>
      </c>
      <c r="Y557" s="80">
        <f t="shared" ca="1" si="351"/>
        <v>-276.58941237161173</v>
      </c>
      <c r="Z557" s="80">
        <f t="shared" ca="1" si="339"/>
        <v>0</v>
      </c>
      <c r="AA557" s="80">
        <f t="shared" ca="1" si="352"/>
        <v>0</v>
      </c>
      <c r="AB557" s="81">
        <f t="shared" ca="1" si="340"/>
        <v>-248.06686705701472</v>
      </c>
      <c r="AC557" s="79">
        <f t="shared" ca="1" si="341"/>
        <v>669301.12431442284</v>
      </c>
      <c r="AE557" s="55">
        <f t="shared" ca="1" si="362"/>
        <v>1.4888670873660748E-2</v>
      </c>
      <c r="AF557" s="78">
        <f t="shared" ca="1" si="363"/>
        <v>0.13716633571334788</v>
      </c>
      <c r="AR557" s="69">
        <f t="shared" si="353"/>
        <v>47</v>
      </c>
      <c r="AS557" s="70">
        <f t="shared" si="364"/>
        <v>554</v>
      </c>
      <c r="AT557" s="71">
        <f t="shared" ca="1" si="365"/>
        <v>6.9302050768501643E-3</v>
      </c>
      <c r="AU557" s="72">
        <f t="shared" ca="1" si="354"/>
        <v>9.059659612918658E-3</v>
      </c>
      <c r="AV557" s="73">
        <f t="shared" ca="1" si="355"/>
        <v>1.0090596596129187</v>
      </c>
      <c r="AW557" s="74">
        <f ca="1">PRODUCT(AV$4:AV557)</f>
        <v>138.0475738999809</v>
      </c>
      <c r="BO557" s="70">
        <f t="shared" si="366"/>
        <v>554</v>
      </c>
      <c r="BP557" s="171">
        <f t="shared" ca="1" si="367"/>
        <v>0.1143</v>
      </c>
      <c r="BQ557" s="172">
        <f t="shared" ca="1" si="356"/>
        <v>9.059659612918658E-3</v>
      </c>
      <c r="BR557" s="172">
        <f t="shared" ca="1" si="369"/>
        <v>7.2438795681011399E-3</v>
      </c>
    </row>
    <row r="558" spans="5:70">
      <c r="E558">
        <f t="shared" si="357"/>
        <v>555</v>
      </c>
      <c r="F558" s="64">
        <f t="shared" si="358"/>
        <v>86.166666666666089</v>
      </c>
      <c r="G558" s="55">
        <f t="shared" si="342"/>
        <v>1.4888670873660748E-2</v>
      </c>
      <c r="H558" s="78">
        <f t="shared" si="368"/>
        <v>0.135159596823231</v>
      </c>
      <c r="I558" s="79">
        <f t="shared" ca="1" si="343"/>
        <v>659410.07780012605</v>
      </c>
      <c r="J558" s="79">
        <f t="shared" ca="1" si="344"/>
        <v>5974.0308501973523</v>
      </c>
      <c r="K558" s="80">
        <f t="shared" ca="1" si="345"/>
        <v>-2.70319193646462</v>
      </c>
      <c r="L558" s="80">
        <f t="shared" ca="1" si="346"/>
        <v>-274.75419908338586</v>
      </c>
      <c r="M558" s="80">
        <f t="shared" ca="1" si="347"/>
        <v>0</v>
      </c>
      <c r="N558" s="80">
        <f t="shared" ca="1" si="348"/>
        <v>0</v>
      </c>
      <c r="O558" s="81">
        <f t="shared" ca="1" si="335"/>
        <v>-244.37348111874269</v>
      </c>
      <c r="P558" s="79">
        <f t="shared" ca="1" si="336"/>
        <v>664862.27777818474</v>
      </c>
      <c r="R558">
        <f t="shared" ca="1" si="349"/>
        <v>555</v>
      </c>
      <c r="S558" s="78">
        <f t="shared" ca="1" si="359"/>
        <v>86.166666666666089</v>
      </c>
      <c r="T558" s="55">
        <f t="shared" ca="1" si="350"/>
        <v>1.4888670873660748E-2</v>
      </c>
      <c r="U558" s="78">
        <f t="shared" ca="1" si="360"/>
        <v>0.1351241112859658</v>
      </c>
      <c r="V558" s="79">
        <f t="shared" ca="1" si="361"/>
        <v>659336.12015913427</v>
      </c>
      <c r="W558" s="79">
        <f t="shared" ca="1" si="337"/>
        <v>5973.3608191441917</v>
      </c>
      <c r="X558" s="80">
        <f t="shared" ca="1" si="338"/>
        <v>-2.702482225719316</v>
      </c>
      <c r="Y558" s="80">
        <f t="shared" ca="1" si="351"/>
        <v>-274.72338339963932</v>
      </c>
      <c r="Z558" s="80">
        <f t="shared" ca="1" si="339"/>
        <v>0</v>
      </c>
      <c r="AA558" s="80">
        <f t="shared" ca="1" si="352"/>
        <v>0</v>
      </c>
      <c r="AB558" s="81">
        <f t="shared" ca="1" si="340"/>
        <v>-244.37348111874269</v>
      </c>
      <c r="AC558" s="79">
        <f t="shared" ca="1" si="341"/>
        <v>664787.68163153436</v>
      </c>
      <c r="AE558" s="55">
        <f t="shared" ca="1" si="362"/>
        <v>1.4888670873660748E-2</v>
      </c>
      <c r="AF558" s="78">
        <f t="shared" ca="1" si="363"/>
        <v>0.1351241112859658</v>
      </c>
      <c r="AR558" s="69">
        <f t="shared" si="353"/>
        <v>47</v>
      </c>
      <c r="AS558" s="70">
        <f t="shared" si="364"/>
        <v>555</v>
      </c>
      <c r="AT558" s="71">
        <f t="shared" ca="1" si="365"/>
        <v>6.867419777806181E-3</v>
      </c>
      <c r="AU558" s="72">
        <f t="shared" ca="1" si="354"/>
        <v>9.059659612918658E-3</v>
      </c>
      <c r="AV558" s="73">
        <f t="shared" ca="1" si="355"/>
        <v>1.0090596596129187</v>
      </c>
      <c r="AW558" s="74">
        <f ca="1">PRODUCT(AV$4:AV558)</f>
        <v>139.29823792990396</v>
      </c>
      <c r="BO558" s="70">
        <f t="shared" si="366"/>
        <v>555</v>
      </c>
      <c r="BP558" s="171">
        <f t="shared" ca="1" si="367"/>
        <v>0.1143</v>
      </c>
      <c r="BQ558" s="172">
        <f t="shared" ca="1" si="356"/>
        <v>9.059659612918658E-3</v>
      </c>
      <c r="BR558" s="172">
        <f t="shared" ca="1" si="369"/>
        <v>7.1788417058312841E-3</v>
      </c>
    </row>
    <row r="559" spans="5:70">
      <c r="E559">
        <f t="shared" si="357"/>
        <v>556</v>
      </c>
      <c r="F559" s="64">
        <f t="shared" si="358"/>
        <v>86.249999999999417</v>
      </c>
      <c r="G559" s="55">
        <f t="shared" si="342"/>
        <v>1.4888670873660748E-2</v>
      </c>
      <c r="H559" s="78">
        <f t="shared" si="368"/>
        <v>0.13314725007071324</v>
      </c>
      <c r="I559" s="79">
        <f t="shared" ca="1" si="343"/>
        <v>654963.36214803299</v>
      </c>
      <c r="J559" s="79">
        <f t="shared" ca="1" si="344"/>
        <v>5933.7451199939514</v>
      </c>
      <c r="K559" s="80">
        <f t="shared" ca="1" si="345"/>
        <v>-2.6629450014142648</v>
      </c>
      <c r="L559" s="80">
        <f t="shared" ca="1" si="346"/>
        <v>-272.90140089501375</v>
      </c>
      <c r="M559" s="80">
        <f t="shared" ca="1" si="347"/>
        <v>0</v>
      </c>
      <c r="N559" s="80">
        <f t="shared" ca="1" si="348"/>
        <v>0</v>
      </c>
      <c r="O559" s="81">
        <f t="shared" ca="1" si="335"/>
        <v>-240.73508478811502</v>
      </c>
      <c r="P559" s="79">
        <f t="shared" ca="1" si="336"/>
        <v>660380.80783734249</v>
      </c>
      <c r="R559">
        <f t="shared" ca="1" si="349"/>
        <v>556</v>
      </c>
      <c r="S559" s="78">
        <f t="shared" ca="1" si="359"/>
        <v>86.249999999999417</v>
      </c>
      <c r="T559" s="55">
        <f t="shared" ca="1" si="350"/>
        <v>1.4888670873660748E-2</v>
      </c>
      <c r="U559" s="78">
        <f t="shared" ca="1" si="360"/>
        <v>0.13311229286593315</v>
      </c>
      <c r="V559" s="79">
        <f t="shared" ca="1" si="361"/>
        <v>654889.87663885846</v>
      </c>
      <c r="W559" s="79">
        <f t="shared" ca="1" si="337"/>
        <v>5933.0793662943479</v>
      </c>
      <c r="X559" s="80">
        <f t="shared" ca="1" si="338"/>
        <v>-2.6622458573186631</v>
      </c>
      <c r="Y559" s="80">
        <f t="shared" ca="1" si="351"/>
        <v>-272.87078193285771</v>
      </c>
      <c r="Z559" s="80">
        <f t="shared" ca="1" si="339"/>
        <v>0</v>
      </c>
      <c r="AA559" s="80">
        <f t="shared" ca="1" si="352"/>
        <v>0</v>
      </c>
      <c r="AB559" s="81">
        <f t="shared" ca="1" si="340"/>
        <v>-240.73508478811502</v>
      </c>
      <c r="AC559" s="79">
        <f t="shared" ca="1" si="341"/>
        <v>660306.68789257458</v>
      </c>
      <c r="AE559" s="55">
        <f t="shared" ca="1" si="362"/>
        <v>1.4888670873660748E-2</v>
      </c>
      <c r="AF559" s="78">
        <f t="shared" ca="1" si="363"/>
        <v>0.13311229286593315</v>
      </c>
      <c r="AR559" s="69">
        <f t="shared" si="353"/>
        <v>47</v>
      </c>
      <c r="AS559" s="70">
        <f t="shared" si="364"/>
        <v>556</v>
      </c>
      <c r="AT559" s="71">
        <f t="shared" ca="1" si="365"/>
        <v>6.8052032922002311E-3</v>
      </c>
      <c r="AU559" s="72">
        <f t="shared" ca="1" si="354"/>
        <v>9.059659612918658E-3</v>
      </c>
      <c r="AV559" s="73">
        <f t="shared" ca="1" si="355"/>
        <v>1.0090596596129187</v>
      </c>
      <c r="AW559" s="74">
        <f ca="1">PRODUCT(AV$4:AV559)</f>
        <v>140.56023255022825</v>
      </c>
      <c r="BO559" s="70">
        <f t="shared" si="366"/>
        <v>556</v>
      </c>
      <c r="BP559" s="171">
        <f t="shared" ca="1" si="367"/>
        <v>0.1143</v>
      </c>
      <c r="BQ559" s="172">
        <f t="shared" ca="1" si="356"/>
        <v>9.059659612918658E-3</v>
      </c>
      <c r="BR559" s="172">
        <f t="shared" ca="1" si="369"/>
        <v>7.1143877742423384E-3</v>
      </c>
    </row>
    <row r="560" spans="5:70">
      <c r="E560">
        <f t="shared" si="357"/>
        <v>557</v>
      </c>
      <c r="F560" s="64">
        <f t="shared" si="358"/>
        <v>86.333333333332746</v>
      </c>
      <c r="G560" s="55">
        <f t="shared" si="342"/>
        <v>1.4888670873660748E-2</v>
      </c>
      <c r="H560" s="78">
        <f t="shared" si="368"/>
        <v>0.13116486448667738</v>
      </c>
      <c r="I560" s="79">
        <f t="shared" ca="1" si="343"/>
        <v>650548.61533817009</v>
      </c>
      <c r="J560" s="79">
        <f t="shared" ca="1" si="344"/>
        <v>5893.7490166193747</v>
      </c>
      <c r="K560" s="80">
        <f t="shared" ca="1" si="345"/>
        <v>-2.6232972897335478</v>
      </c>
      <c r="L560" s="80">
        <f t="shared" ca="1" si="346"/>
        <v>-271.06192305757088</v>
      </c>
      <c r="M560" s="80">
        <f t="shared" ca="1" si="347"/>
        <v>0</v>
      </c>
      <c r="N560" s="80">
        <f t="shared" ca="1" si="348"/>
        <v>0</v>
      </c>
      <c r="O560" s="81">
        <f t="shared" ca="1" si="335"/>
        <v>-237.15085934296192</v>
      </c>
      <c r="P560" s="79">
        <f t="shared" ca="1" si="336"/>
        <v>655931.52827509923</v>
      </c>
      <c r="R560">
        <f t="shared" ca="1" si="349"/>
        <v>557</v>
      </c>
      <c r="S560" s="78">
        <f t="shared" ca="1" si="359"/>
        <v>86.333333333332746</v>
      </c>
      <c r="T560" s="55">
        <f t="shared" ca="1" si="350"/>
        <v>1.4888670873660748E-2</v>
      </c>
      <c r="U560" s="78">
        <f t="shared" ca="1" si="360"/>
        <v>0.13113042774821393</v>
      </c>
      <c r="V560" s="79">
        <f t="shared" ca="1" si="361"/>
        <v>650475.59894086502</v>
      </c>
      <c r="W560" s="79">
        <f t="shared" ca="1" si="337"/>
        <v>5893.0875129136293</v>
      </c>
      <c r="X560" s="80">
        <f t="shared" ca="1" si="338"/>
        <v>-2.6226085549642786</v>
      </c>
      <c r="Y560" s="80">
        <f t="shared" ca="1" si="351"/>
        <v>-271.03149955869378</v>
      </c>
      <c r="Z560" s="80">
        <f t="shared" ca="1" si="339"/>
        <v>0</v>
      </c>
      <c r="AA560" s="80">
        <f t="shared" ca="1" si="352"/>
        <v>0</v>
      </c>
      <c r="AB560" s="81">
        <f t="shared" ca="1" si="340"/>
        <v>-237.15085934296192</v>
      </c>
      <c r="AC560" s="79">
        <f t="shared" ca="1" si="341"/>
        <v>655857.88148632192</v>
      </c>
      <c r="AE560" s="55">
        <f t="shared" ca="1" si="362"/>
        <v>1.4888670873660748E-2</v>
      </c>
      <c r="AF560" s="78">
        <f t="shared" ca="1" si="363"/>
        <v>0.13113042774821393</v>
      </c>
      <c r="AR560" s="69">
        <f t="shared" si="353"/>
        <v>47</v>
      </c>
      <c r="AS560" s="70">
        <f t="shared" si="364"/>
        <v>557</v>
      </c>
      <c r="AT560" s="71">
        <f t="shared" ca="1" si="365"/>
        <v>6.7435504667761837E-3</v>
      </c>
      <c r="AU560" s="72">
        <f t="shared" ca="1" si="354"/>
        <v>9.059659612918658E-3</v>
      </c>
      <c r="AV560" s="73">
        <f t="shared" ca="1" si="355"/>
        <v>1.0090596596129187</v>
      </c>
      <c r="AW560" s="74">
        <f ca="1">PRODUCT(AV$4:AV560)</f>
        <v>141.83366041224602</v>
      </c>
      <c r="BO560" s="70">
        <f t="shared" si="366"/>
        <v>557</v>
      </c>
      <c r="BP560" s="171">
        <f t="shared" ca="1" si="367"/>
        <v>0.1143</v>
      </c>
      <c r="BQ560" s="172">
        <f t="shared" ca="1" si="356"/>
        <v>9.059659612918658E-3</v>
      </c>
      <c r="BR560" s="172">
        <f t="shared" ca="1" si="369"/>
        <v>7.0505125306183185E-3</v>
      </c>
    </row>
    <row r="561" spans="5:70">
      <c r="E561">
        <f t="shared" si="357"/>
        <v>558</v>
      </c>
      <c r="F561" s="64">
        <f t="shared" si="358"/>
        <v>86.416666666666075</v>
      </c>
      <c r="G561" s="55">
        <f t="shared" si="342"/>
        <v>1.4888670873660748E-2</v>
      </c>
      <c r="H561" s="78">
        <f t="shared" si="368"/>
        <v>0.12921199398914693</v>
      </c>
      <c r="I561" s="79">
        <f t="shared" ca="1" si="343"/>
        <v>646165.57963495399</v>
      </c>
      <c r="J561" s="79">
        <f t="shared" ca="1" si="344"/>
        <v>5854.0402050769671</v>
      </c>
      <c r="K561" s="80">
        <f t="shared" ca="1" si="345"/>
        <v>-2.5842398797829387</v>
      </c>
      <c r="L561" s="80">
        <f t="shared" ca="1" si="346"/>
        <v>-269.23565818123086</v>
      </c>
      <c r="M561" s="80">
        <f t="shared" ca="1" si="347"/>
        <v>0</v>
      </c>
      <c r="N561" s="80">
        <f t="shared" ca="1" si="348"/>
        <v>0</v>
      </c>
      <c r="O561" s="81">
        <f t="shared" ca="1" si="335"/>
        <v>-233.61999825079874</v>
      </c>
      <c r="P561" s="79">
        <f t="shared" ca="1" si="336"/>
        <v>651514.17994371906</v>
      </c>
      <c r="R561">
        <f t="shared" ca="1" si="349"/>
        <v>558</v>
      </c>
      <c r="S561" s="78">
        <f t="shared" ca="1" si="359"/>
        <v>86.416666666666075</v>
      </c>
      <c r="T561" s="55">
        <f t="shared" ca="1" si="350"/>
        <v>1.4888670873660748E-2</v>
      </c>
      <c r="U561" s="78">
        <f t="shared" ca="1" si="360"/>
        <v>0.12917806996794842</v>
      </c>
      <c r="V561" s="79">
        <f t="shared" ca="1" si="361"/>
        <v>646093.02934897563</v>
      </c>
      <c r="W561" s="79">
        <f t="shared" ca="1" si="337"/>
        <v>5853.3829241811836</v>
      </c>
      <c r="X561" s="80">
        <f t="shared" ca="1" si="338"/>
        <v>-2.5835613993589686</v>
      </c>
      <c r="Y561" s="80">
        <f t="shared" ca="1" si="351"/>
        <v>-269.20542889540656</v>
      </c>
      <c r="Z561" s="80">
        <f t="shared" ca="1" si="339"/>
        <v>0</v>
      </c>
      <c r="AA561" s="80">
        <f t="shared" ca="1" si="352"/>
        <v>0</v>
      </c>
      <c r="AB561" s="81">
        <f t="shared" ca="1" si="340"/>
        <v>-233.61999825079874</v>
      </c>
      <c r="AC561" s="79">
        <f t="shared" ca="1" si="341"/>
        <v>651441.00328461116</v>
      </c>
      <c r="AE561" s="55">
        <f t="shared" ca="1" si="362"/>
        <v>1.4888670873660748E-2</v>
      </c>
      <c r="AF561" s="78">
        <f t="shared" ca="1" si="363"/>
        <v>0.12917806996794842</v>
      </c>
      <c r="AR561" s="69">
        <f t="shared" si="353"/>
        <v>47</v>
      </c>
      <c r="AS561" s="70">
        <f t="shared" si="364"/>
        <v>558</v>
      </c>
      <c r="AT561" s="71">
        <f t="shared" ca="1" si="365"/>
        <v>6.6824561949646527E-3</v>
      </c>
      <c r="AU561" s="72">
        <f t="shared" ca="1" si="354"/>
        <v>9.059659612918658E-3</v>
      </c>
      <c r="AV561" s="73">
        <f t="shared" ca="1" si="355"/>
        <v>1.0090596596129187</v>
      </c>
      <c r="AW561" s="74">
        <f ca="1">PRODUCT(AV$4:AV561)</f>
        <v>143.11862509723525</v>
      </c>
      <c r="BO561" s="70">
        <f t="shared" si="366"/>
        <v>558</v>
      </c>
      <c r="BP561" s="171">
        <f t="shared" ca="1" si="367"/>
        <v>0.1143</v>
      </c>
      <c r="BQ561" s="172">
        <f t="shared" ca="1" si="356"/>
        <v>9.059659612918658E-3</v>
      </c>
      <c r="BR561" s="172">
        <f t="shared" ca="1" si="369"/>
        <v>6.9872107793140176E-3</v>
      </c>
    </row>
    <row r="562" spans="5:70">
      <c r="E562">
        <f t="shared" si="357"/>
        <v>559</v>
      </c>
      <c r="F562" s="64">
        <f t="shared" si="358"/>
        <v>86.499999999999403</v>
      </c>
      <c r="G562" s="55">
        <f t="shared" si="342"/>
        <v>1.4888670873660748E-2</v>
      </c>
      <c r="H562" s="78">
        <f t="shared" si="368"/>
        <v>0.12728819913771308</v>
      </c>
      <c r="I562" s="79">
        <f t="shared" ca="1" si="343"/>
        <v>641813.99974901404</v>
      </c>
      <c r="J562" s="79">
        <f t="shared" ca="1" si="344"/>
        <v>5814.6163725319284</v>
      </c>
      <c r="K562" s="80">
        <f t="shared" ca="1" si="345"/>
        <v>-2.5457639827542615</v>
      </c>
      <c r="L562" s="80">
        <f t="shared" ca="1" si="346"/>
        <v>-267.42249989542256</v>
      </c>
      <c r="M562" s="80">
        <f t="shared" ca="1" si="347"/>
        <v>0</v>
      </c>
      <c r="N562" s="80">
        <f t="shared" ca="1" si="348"/>
        <v>0</v>
      </c>
      <c r="O562" s="81">
        <f t="shared" ca="1" si="335"/>
        <v>-230.14170698733741</v>
      </c>
      <c r="P562" s="79">
        <f t="shared" ca="1" si="336"/>
        <v>647128.50615068048</v>
      </c>
      <c r="R562">
        <f t="shared" ca="1" si="349"/>
        <v>559</v>
      </c>
      <c r="S562" s="78">
        <f t="shared" ca="1" si="359"/>
        <v>86.499999999999403</v>
      </c>
      <c r="T562" s="55">
        <f t="shared" ca="1" si="350"/>
        <v>1.4888670873660748E-2</v>
      </c>
      <c r="U562" s="78">
        <f t="shared" ca="1" si="360"/>
        <v>0.12725478020010092</v>
      </c>
      <c r="V562" s="79">
        <f t="shared" ca="1" si="361"/>
        <v>641741.91259309929</v>
      </c>
      <c r="W562" s="79">
        <f t="shared" ca="1" si="337"/>
        <v>5813.9632874368772</v>
      </c>
      <c r="X562" s="80">
        <f t="shared" ca="1" si="338"/>
        <v>-2.5450956040020185</v>
      </c>
      <c r="Y562" s="80">
        <f t="shared" ca="1" si="351"/>
        <v>-267.39246358045807</v>
      </c>
      <c r="Z562" s="80">
        <f t="shared" ca="1" si="339"/>
        <v>0</v>
      </c>
      <c r="AA562" s="80">
        <f t="shared" ca="1" si="352"/>
        <v>0</v>
      </c>
      <c r="AB562" s="81">
        <f t="shared" ca="1" si="340"/>
        <v>-230.14170698733741</v>
      </c>
      <c r="AC562" s="79">
        <f t="shared" ca="1" si="341"/>
        <v>647055.79661436437</v>
      </c>
      <c r="AE562" s="55">
        <f t="shared" ca="1" si="362"/>
        <v>1.4888670873660748E-2</v>
      </c>
      <c r="AF562" s="78">
        <f t="shared" ca="1" si="363"/>
        <v>0.12725478020010092</v>
      </c>
      <c r="AR562" s="69">
        <f t="shared" si="353"/>
        <v>47</v>
      </c>
      <c r="AS562" s="70">
        <f t="shared" si="364"/>
        <v>559</v>
      </c>
      <c r="AT562" s="71">
        <f t="shared" ca="1" si="365"/>
        <v>6.621915416460033E-3</v>
      </c>
      <c r="AU562" s="72">
        <f t="shared" ca="1" si="354"/>
        <v>9.059659612918658E-3</v>
      </c>
      <c r="AV562" s="73">
        <f t="shared" ca="1" si="355"/>
        <v>1.0090596596129187</v>
      </c>
      <c r="AW562" s="74">
        <f ca="1">PRODUCT(AV$4:AV562)</f>
        <v>144.41523112488511</v>
      </c>
      <c r="BO562" s="70">
        <f t="shared" si="366"/>
        <v>559</v>
      </c>
      <c r="BP562" s="171">
        <f t="shared" ca="1" si="367"/>
        <v>0.1143</v>
      </c>
      <c r="BQ562" s="172">
        <f t="shared" ca="1" si="356"/>
        <v>9.059659612918658E-3</v>
      </c>
      <c r="BR562" s="172">
        <f t="shared" ca="1" si="369"/>
        <v>6.9244773713323885E-3</v>
      </c>
    </row>
    <row r="563" spans="5:70">
      <c r="E563">
        <f t="shared" si="357"/>
        <v>560</v>
      </c>
      <c r="F563" s="64">
        <f t="shared" si="358"/>
        <v>86.583333333332732</v>
      </c>
      <c r="G563" s="55">
        <f t="shared" si="342"/>
        <v>1.6316258762122726E-2</v>
      </c>
      <c r="H563" s="78">
        <f t="shared" si="368"/>
        <v>0.12521133194321754</v>
      </c>
      <c r="I563" s="79">
        <f t="shared" ca="1" si="343"/>
        <v>636569.78999198007</v>
      </c>
      <c r="J563" s="79">
        <f t="shared" ca="1" si="344"/>
        <v>5767.1056171944538</v>
      </c>
      <c r="K563" s="80">
        <f t="shared" ca="1" si="345"/>
        <v>-2.5042266388643508</v>
      </c>
      <c r="L563" s="80">
        <f t="shared" ca="1" si="346"/>
        <v>-265.23741249665835</v>
      </c>
      <c r="M563" s="80">
        <f t="shared" ca="1" si="347"/>
        <v>0</v>
      </c>
      <c r="N563" s="80">
        <f t="shared" ca="1" si="348"/>
        <v>0</v>
      </c>
      <c r="O563" s="81">
        <f t="shared" ca="1" si="335"/>
        <v>-226.38665534417535</v>
      </c>
      <c r="P563" s="79">
        <f t="shared" ca="1" si="336"/>
        <v>641842.76731469482</v>
      </c>
      <c r="R563">
        <f t="shared" ca="1" si="349"/>
        <v>560</v>
      </c>
      <c r="S563" s="78">
        <f t="shared" ca="1" si="359"/>
        <v>86.583333333332732</v>
      </c>
      <c r="T563" s="55">
        <f t="shared" ca="1" si="350"/>
        <v>1.6316258762122726E-2</v>
      </c>
      <c r="U563" s="78">
        <f t="shared" ca="1" si="360"/>
        <v>0.12517845827763902</v>
      </c>
      <c r="V563" s="79">
        <f t="shared" ca="1" si="361"/>
        <v>636498.266803273</v>
      </c>
      <c r="W563" s="79">
        <f t="shared" ca="1" si="337"/>
        <v>5766.4576414503372</v>
      </c>
      <c r="X563" s="80">
        <f t="shared" ca="1" si="338"/>
        <v>-2.5035691655527801</v>
      </c>
      <c r="Y563" s="80">
        <f t="shared" ca="1" si="351"/>
        <v>-265.20761116803044</v>
      </c>
      <c r="Z563" s="80">
        <f t="shared" ca="1" si="339"/>
        <v>0</v>
      </c>
      <c r="AA563" s="80">
        <f t="shared" ca="1" si="352"/>
        <v>0</v>
      </c>
      <c r="AB563" s="81">
        <f t="shared" ca="1" si="340"/>
        <v>-226.38665534417535</v>
      </c>
      <c r="AC563" s="79">
        <f t="shared" ca="1" si="341"/>
        <v>641770.62660904555</v>
      </c>
      <c r="AE563" s="55">
        <f t="shared" ca="1" si="362"/>
        <v>1.6316258762122726E-2</v>
      </c>
      <c r="AF563" s="78">
        <f t="shared" ca="1" si="363"/>
        <v>0.12517845827763902</v>
      </c>
      <c r="AR563" s="69">
        <f t="shared" si="353"/>
        <v>47</v>
      </c>
      <c r="AS563" s="70">
        <f t="shared" si="364"/>
        <v>560</v>
      </c>
      <c r="AT563" s="71">
        <f t="shared" ca="1" si="365"/>
        <v>6.5619231168013671E-3</v>
      </c>
      <c r="AU563" s="72">
        <f t="shared" ca="1" si="354"/>
        <v>9.059659612918658E-3</v>
      </c>
      <c r="AV563" s="73">
        <f t="shared" ca="1" si="355"/>
        <v>1.0090596596129187</v>
      </c>
      <c r="AW563" s="74">
        <f ca="1">PRODUCT(AV$4:AV563)</f>
        <v>145.72358396179754</v>
      </c>
      <c r="BO563" s="70">
        <f t="shared" si="366"/>
        <v>560</v>
      </c>
      <c r="BP563" s="171">
        <f t="shared" ca="1" si="367"/>
        <v>0.1143</v>
      </c>
      <c r="BQ563" s="172">
        <f t="shared" ca="1" si="356"/>
        <v>9.059659612918658E-3</v>
      </c>
      <c r="BR563" s="172">
        <f t="shared" ca="1" si="369"/>
        <v>6.8623072039057228E-3</v>
      </c>
    </row>
    <row r="564" spans="5:70">
      <c r="E564">
        <f t="shared" si="357"/>
        <v>561</v>
      </c>
      <c r="F564" s="64">
        <f t="shared" si="358"/>
        <v>86.66666666666606</v>
      </c>
      <c r="G564" s="55">
        <f t="shared" si="342"/>
        <v>1.6316258762122726E-2</v>
      </c>
      <c r="H564" s="78">
        <f t="shared" si="368"/>
        <v>0.12316835145128197</v>
      </c>
      <c r="I564" s="79">
        <f t="shared" ca="1" si="343"/>
        <v>631370.29463859135</v>
      </c>
      <c r="J564" s="79">
        <f t="shared" ca="1" si="344"/>
        <v>5719.9999591337992</v>
      </c>
      <c r="K564" s="80">
        <f t="shared" ca="1" si="345"/>
        <v>-2.4633670290256395</v>
      </c>
      <c r="L564" s="80">
        <f t="shared" ca="1" si="346"/>
        <v>-263.07095609941308</v>
      </c>
      <c r="M564" s="80">
        <f t="shared" ca="1" si="347"/>
        <v>0</v>
      </c>
      <c r="N564" s="80">
        <f t="shared" ca="1" si="348"/>
        <v>0</v>
      </c>
      <c r="O564" s="81">
        <f t="shared" ca="1" si="335"/>
        <v>-222.69287209528832</v>
      </c>
      <c r="P564" s="79">
        <f t="shared" ca="1" si="336"/>
        <v>636602.06740250147</v>
      </c>
      <c r="R564">
        <f t="shared" ca="1" si="349"/>
        <v>561</v>
      </c>
      <c r="S564" s="78">
        <f t="shared" ca="1" si="359"/>
        <v>86.66666666666606</v>
      </c>
      <c r="T564" s="55">
        <f t="shared" ca="1" si="350"/>
        <v>1.6316258762122726E-2</v>
      </c>
      <c r="U564" s="78">
        <f t="shared" ca="1" si="360"/>
        <v>0.12313601416093747</v>
      </c>
      <c r="V564" s="79">
        <f t="shared" ca="1" si="361"/>
        <v>631299.33099936275</v>
      </c>
      <c r="W564" s="79">
        <f t="shared" ca="1" si="337"/>
        <v>5719.3570527174943</v>
      </c>
      <c r="X564" s="80">
        <f t="shared" ca="1" si="338"/>
        <v>-2.4627202832187494</v>
      </c>
      <c r="Y564" s="80">
        <f t="shared" ca="1" si="351"/>
        <v>-263.04138791640116</v>
      </c>
      <c r="Z564" s="80">
        <f t="shared" ca="1" si="339"/>
        <v>0</v>
      </c>
      <c r="AA564" s="80">
        <f t="shared" ca="1" si="352"/>
        <v>0</v>
      </c>
      <c r="AB564" s="81">
        <f t="shared" ca="1" si="340"/>
        <v>-222.69287209528832</v>
      </c>
      <c r="AC564" s="79">
        <f t="shared" ca="1" si="341"/>
        <v>636530.49107178533</v>
      </c>
      <c r="AE564" s="55">
        <f t="shared" ca="1" si="362"/>
        <v>1.6316258762122726E-2</v>
      </c>
      <c r="AF564" s="78">
        <f t="shared" ca="1" si="363"/>
        <v>0.12313601416093747</v>
      </c>
      <c r="AR564" s="69">
        <f t="shared" si="353"/>
        <v>47</v>
      </c>
      <c r="AS564" s="70">
        <f t="shared" si="364"/>
        <v>561</v>
      </c>
      <c r="AT564" s="71">
        <f t="shared" ca="1" si="365"/>
        <v>6.5024743269570043E-3</v>
      </c>
      <c r="AU564" s="72">
        <f t="shared" ca="1" si="354"/>
        <v>9.059659612918658E-3</v>
      </c>
      <c r="AV564" s="73">
        <f t="shared" ca="1" si="355"/>
        <v>1.0090596596129187</v>
      </c>
      <c r="AW564" s="74">
        <f ca="1">PRODUCT(AV$4:AV564)</f>
        <v>147.04379003006599</v>
      </c>
      <c r="BO564" s="70">
        <f t="shared" si="366"/>
        <v>561</v>
      </c>
      <c r="BP564" s="171">
        <f t="shared" ca="1" si="367"/>
        <v>0.1143</v>
      </c>
      <c r="BQ564" s="172">
        <f t="shared" ca="1" si="356"/>
        <v>9.059659612918658E-3</v>
      </c>
      <c r="BR564" s="172">
        <f t="shared" ca="1" si="369"/>
        <v>6.8006952200805899E-3</v>
      </c>
    </row>
    <row r="565" spans="5:70">
      <c r="E565">
        <f t="shared" si="357"/>
        <v>562</v>
      </c>
      <c r="F565" s="64">
        <f t="shared" si="358"/>
        <v>86.749999999999389</v>
      </c>
      <c r="G565" s="55">
        <f t="shared" si="342"/>
        <v>1.6316258762122726E-2</v>
      </c>
      <c r="H565" s="78">
        <f t="shared" si="368"/>
        <v>0.12115870475769877</v>
      </c>
      <c r="I565" s="79">
        <f t="shared" ca="1" si="343"/>
        <v>626215.10334226</v>
      </c>
      <c r="J565" s="79">
        <f t="shared" ca="1" si="344"/>
        <v>5673.2956807495566</v>
      </c>
      <c r="K565" s="80">
        <f t="shared" ca="1" si="345"/>
        <v>-2.4231740951539753</v>
      </c>
      <c r="L565" s="80">
        <f t="shared" ca="1" si="346"/>
        <v>-260.92295972594167</v>
      </c>
      <c r="M565" s="80">
        <f t="shared" ca="1" si="347"/>
        <v>0</v>
      </c>
      <c r="N565" s="80">
        <f t="shared" ca="1" si="348"/>
        <v>0</v>
      </c>
      <c r="O565" s="81">
        <f t="shared" ca="1" si="335"/>
        <v>-219.05935756970129</v>
      </c>
      <c r="P565" s="79">
        <f t="shared" ca="1" si="336"/>
        <v>631405.99353161885</v>
      </c>
      <c r="R565">
        <f t="shared" ca="1" si="349"/>
        <v>562</v>
      </c>
      <c r="S565" s="78">
        <f t="shared" ca="1" si="359"/>
        <v>86.749999999999389</v>
      </c>
      <c r="T565" s="55">
        <f t="shared" ca="1" si="350"/>
        <v>1.6316258762122726E-2</v>
      </c>
      <c r="U565" s="78">
        <f t="shared" ca="1" si="360"/>
        <v>0.1211268950909512</v>
      </c>
      <c r="V565" s="79">
        <f t="shared" ca="1" si="361"/>
        <v>626144.69486947707</v>
      </c>
      <c r="W565" s="79">
        <f t="shared" ca="1" si="337"/>
        <v>5672.6578039522774</v>
      </c>
      <c r="X565" s="80">
        <f t="shared" ca="1" si="338"/>
        <v>-2.4225379018190241</v>
      </c>
      <c r="Y565" s="80">
        <f t="shared" ca="1" si="351"/>
        <v>-260.89362286228214</v>
      </c>
      <c r="Z565" s="80">
        <f t="shared" ca="1" si="339"/>
        <v>0</v>
      </c>
      <c r="AA565" s="80">
        <f t="shared" ca="1" si="352"/>
        <v>0</v>
      </c>
      <c r="AB565" s="81">
        <f t="shared" ca="1" si="340"/>
        <v>-219.05935756970129</v>
      </c>
      <c r="AC565" s="79">
        <f t="shared" ca="1" si="341"/>
        <v>631334.97715509555</v>
      </c>
      <c r="AE565" s="55">
        <f t="shared" ca="1" si="362"/>
        <v>1.6316258762122726E-2</v>
      </c>
      <c r="AF565" s="78">
        <f t="shared" ca="1" si="363"/>
        <v>0.1211268950909512</v>
      </c>
      <c r="AR565" s="69">
        <f t="shared" si="353"/>
        <v>47</v>
      </c>
      <c r="AS565" s="70">
        <f t="shared" si="364"/>
        <v>562</v>
      </c>
      <c r="AT565" s="71">
        <f t="shared" ca="1" si="365"/>
        <v>6.4435641229130319E-3</v>
      </c>
      <c r="AU565" s="72">
        <f t="shared" ca="1" si="354"/>
        <v>9.059659612918658E-3</v>
      </c>
      <c r="AV565" s="73">
        <f t="shared" ca="1" si="355"/>
        <v>1.0090596596129187</v>
      </c>
      <c r="AW565" s="74">
        <f ca="1">PRODUCT(AV$4:AV565)</f>
        <v>148.37595671593186</v>
      </c>
      <c r="BO565" s="70">
        <f t="shared" si="366"/>
        <v>562</v>
      </c>
      <c r="BP565" s="171">
        <f t="shared" ca="1" si="367"/>
        <v>0.1143</v>
      </c>
      <c r="BQ565" s="172">
        <f t="shared" ca="1" si="356"/>
        <v>9.059659612918658E-3</v>
      </c>
      <c r="BR565" s="172">
        <f t="shared" ca="1" si="369"/>
        <v>6.7396364083064991E-3</v>
      </c>
    </row>
    <row r="566" spans="5:70">
      <c r="E566">
        <f t="shared" si="357"/>
        <v>563</v>
      </c>
      <c r="F566" s="64">
        <f t="shared" si="358"/>
        <v>86.833333333332718</v>
      </c>
      <c r="G566" s="55">
        <f t="shared" si="342"/>
        <v>1.6316258762122726E-2</v>
      </c>
      <c r="H566" s="78">
        <f t="shared" si="368"/>
        <v>0.11918184797958853</v>
      </c>
      <c r="I566" s="79">
        <f t="shared" ca="1" si="343"/>
        <v>621103.80995720183</v>
      </c>
      <c r="J566" s="79">
        <f t="shared" ca="1" si="344"/>
        <v>5626.9891024991666</v>
      </c>
      <c r="K566" s="80">
        <f t="shared" ca="1" si="345"/>
        <v>-2.3836369595917706</v>
      </c>
      <c r="L566" s="80">
        <f t="shared" ca="1" si="346"/>
        <v>-258.79325414883414</v>
      </c>
      <c r="M566" s="80">
        <f t="shared" ca="1" si="347"/>
        <v>0</v>
      </c>
      <c r="N566" s="80">
        <f t="shared" ca="1" si="348"/>
        <v>0</v>
      </c>
      <c r="O566" s="81">
        <f t="shared" ca="1" si="335"/>
        <v>-215.48512840732965</v>
      </c>
      <c r="P566" s="79">
        <f t="shared" ca="1" si="336"/>
        <v>626254.13704018528</v>
      </c>
      <c r="R566">
        <f t="shared" ca="1" si="349"/>
        <v>563</v>
      </c>
      <c r="S566" s="78">
        <f t="shared" ca="1" si="359"/>
        <v>86.833333333332718</v>
      </c>
      <c r="T566" s="55">
        <f t="shared" ca="1" si="350"/>
        <v>1.6316258762122726E-2</v>
      </c>
      <c r="U566" s="78">
        <f t="shared" ca="1" si="360"/>
        <v>0.11915055732759475</v>
      </c>
      <c r="V566" s="79">
        <f t="shared" ca="1" si="361"/>
        <v>621033.95230225415</v>
      </c>
      <c r="W566" s="79">
        <f t="shared" ca="1" si="337"/>
        <v>5626.3562159239846</v>
      </c>
      <c r="X566" s="80">
        <f t="shared" ca="1" si="338"/>
        <v>-2.3830111465518948</v>
      </c>
      <c r="Y566" s="80">
        <f t="shared" ca="1" si="351"/>
        <v>-258.76414679260591</v>
      </c>
      <c r="Z566" s="80">
        <f t="shared" ca="1" si="339"/>
        <v>0</v>
      </c>
      <c r="AA566" s="80">
        <f t="shared" ca="1" si="352"/>
        <v>0</v>
      </c>
      <c r="AB566" s="81">
        <f t="shared" ca="1" si="340"/>
        <v>-215.48512840732965</v>
      </c>
      <c r="AC566" s="79">
        <f t="shared" ca="1" si="341"/>
        <v>626183.67623183166</v>
      </c>
      <c r="AE566" s="55">
        <f t="shared" ca="1" si="362"/>
        <v>1.6316258762122726E-2</v>
      </c>
      <c r="AF566" s="78">
        <f t="shared" ca="1" si="363"/>
        <v>0.11915055732759475</v>
      </c>
      <c r="AR566" s="69">
        <f t="shared" si="353"/>
        <v>47</v>
      </c>
      <c r="AS566" s="70">
        <f t="shared" si="364"/>
        <v>563</v>
      </c>
      <c r="AT566" s="71">
        <f t="shared" ca="1" si="365"/>
        <v>6.385187625265425E-3</v>
      </c>
      <c r="AU566" s="72">
        <f t="shared" ca="1" si="354"/>
        <v>9.059659612918658E-3</v>
      </c>
      <c r="AV566" s="73">
        <f t="shared" ca="1" si="355"/>
        <v>1.0090596596129187</v>
      </c>
      <c r="AW566" s="74">
        <f ca="1">PRODUCT(AV$4:AV566)</f>
        <v>149.72019237851936</v>
      </c>
      <c r="BO566" s="70">
        <f t="shared" si="366"/>
        <v>563</v>
      </c>
      <c r="BP566" s="171">
        <f t="shared" ca="1" si="367"/>
        <v>0.1143</v>
      </c>
      <c r="BQ566" s="172">
        <f t="shared" ca="1" si="356"/>
        <v>9.059659612918658E-3</v>
      </c>
      <c r="BR566" s="172">
        <f t="shared" ca="1" si="369"/>
        <v>6.6791258020282608E-3</v>
      </c>
    </row>
    <row r="567" spans="5:70">
      <c r="E567">
        <f t="shared" si="357"/>
        <v>564</v>
      </c>
      <c r="F567" s="64">
        <f t="shared" si="358"/>
        <v>86.916666666666046</v>
      </c>
      <c r="G567" s="55">
        <f t="shared" si="342"/>
        <v>1.6316258762122726E-2</v>
      </c>
      <c r="H567" s="78">
        <f t="shared" si="368"/>
        <v>0.11723724610820559</v>
      </c>
      <c r="I567" s="79">
        <f t="shared" ca="1" si="343"/>
        <v>616036.01248938777</v>
      </c>
      <c r="J567" s="79">
        <f t="shared" ca="1" si="344"/>
        <v>5581.0765824535601</v>
      </c>
      <c r="K567" s="80">
        <f t="shared" ca="1" si="345"/>
        <v>-2.3447449221641117</v>
      </c>
      <c r="L567" s="80">
        <f t="shared" ca="1" si="346"/>
        <v>-256.68167187057827</v>
      </c>
      <c r="M567" s="80">
        <f t="shared" ca="1" si="347"/>
        <v>0</v>
      </c>
      <c r="N567" s="80">
        <f t="shared" ca="1" si="348"/>
        <v>0</v>
      </c>
      <c r="O567" s="81">
        <f t="shared" ca="1" si="335"/>
        <v>-211.96921729284645</v>
      </c>
      <c r="P567" s="79">
        <f t="shared" ca="1" si="336"/>
        <v>621146.09343775583</v>
      </c>
      <c r="R567">
        <f t="shared" ca="1" si="349"/>
        <v>564</v>
      </c>
      <c r="S567" s="78">
        <f t="shared" ca="1" si="359"/>
        <v>86.916666666666046</v>
      </c>
      <c r="T567" s="55">
        <f t="shared" ca="1" si="350"/>
        <v>1.6316258762122726E-2</v>
      </c>
      <c r="U567" s="78">
        <f t="shared" ca="1" si="360"/>
        <v>0.11720646600258658</v>
      </c>
      <c r="V567" s="79">
        <f t="shared" ca="1" si="361"/>
        <v>615966.70133781584</v>
      </c>
      <c r="W567" s="79">
        <f t="shared" ca="1" si="337"/>
        <v>5580.4486470129395</v>
      </c>
      <c r="X567" s="80">
        <f t="shared" ca="1" si="338"/>
        <v>-2.3441293200517315</v>
      </c>
      <c r="Y567" s="80">
        <f t="shared" ca="1" si="351"/>
        <v>-256.65279222408998</v>
      </c>
      <c r="Z567" s="80">
        <f t="shared" ca="1" si="339"/>
        <v>0</v>
      </c>
      <c r="AA567" s="80">
        <f t="shared" ca="1" si="352"/>
        <v>0</v>
      </c>
      <c r="AB567" s="81">
        <f t="shared" ca="1" si="340"/>
        <v>-211.96921729284645</v>
      </c>
      <c r="AC567" s="79">
        <f t="shared" ca="1" si="341"/>
        <v>621076.18384599185</v>
      </c>
      <c r="AE567" s="55">
        <f t="shared" ca="1" si="362"/>
        <v>1.6316258762122726E-2</v>
      </c>
      <c r="AF567" s="78">
        <f t="shared" ca="1" si="363"/>
        <v>0.11720646600258658</v>
      </c>
      <c r="AR567" s="69">
        <f t="shared" si="353"/>
        <v>47</v>
      </c>
      <c r="AS567" s="70">
        <f t="shared" si="364"/>
        <v>564</v>
      </c>
      <c r="AT567" s="71">
        <f t="shared" ca="1" si="365"/>
        <v>6.3273399988159002E-3</v>
      </c>
      <c r="AU567" s="72">
        <f t="shared" ca="1" si="354"/>
        <v>9.059659612918658E-3</v>
      </c>
      <c r="AV567" s="73">
        <f t="shared" ca="1" si="355"/>
        <v>1.0090596596129187</v>
      </c>
      <c r="AW567" s="74">
        <f ca="1">PRODUCT(AV$4:AV567)</f>
        <v>151.07660635864943</v>
      </c>
      <c r="BO567" s="70">
        <f t="shared" si="366"/>
        <v>564</v>
      </c>
      <c r="BP567" s="171">
        <f t="shared" ca="1" si="367"/>
        <v>0.1143</v>
      </c>
      <c r="BQ567" s="172">
        <f t="shared" ca="1" si="356"/>
        <v>9.059659612918658E-3</v>
      </c>
      <c r="BR567" s="172">
        <f t="shared" ca="1" si="369"/>
        <v>6.6191584792820012E-3</v>
      </c>
    </row>
    <row r="568" spans="5:70">
      <c r="E568">
        <f t="shared" si="357"/>
        <v>565</v>
      </c>
      <c r="F568" s="64">
        <f t="shared" si="358"/>
        <v>86.999999999999375</v>
      </c>
      <c r="G568" s="55">
        <f t="shared" si="342"/>
        <v>1.6316258762122726E-2</v>
      </c>
      <c r="H568" s="78">
        <f t="shared" si="368"/>
        <v>0.11532437286414544</v>
      </c>
      <c r="I568" s="79">
        <f t="shared" ca="1" si="343"/>
        <v>611011.31304814375</v>
      </c>
      <c r="J568" s="79">
        <f t="shared" ca="1" si="344"/>
        <v>5535.5545158586674</v>
      </c>
      <c r="K568" s="80">
        <f t="shared" ca="1" si="345"/>
        <v>-2.306487457282909</v>
      </c>
      <c r="L568" s="80">
        <f t="shared" ca="1" si="346"/>
        <v>-254.58804710339325</v>
      </c>
      <c r="M568" s="80">
        <f t="shared" ca="1" si="347"/>
        <v>-4582.5848478610778</v>
      </c>
      <c r="N568" s="80">
        <f t="shared" ca="1" si="348"/>
        <v>0</v>
      </c>
      <c r="O568" s="81">
        <f t="shared" ca="1" si="335"/>
        <v>-208.51067269389173</v>
      </c>
      <c r="P568" s="79">
        <f t="shared" ca="1" si="336"/>
        <v>611498.87750888686</v>
      </c>
      <c r="R568">
        <f t="shared" ca="1" si="349"/>
        <v>565</v>
      </c>
      <c r="S568" s="78">
        <f t="shared" ca="1" si="359"/>
        <v>86.999999999999375</v>
      </c>
      <c r="T568" s="55">
        <f t="shared" ca="1" si="350"/>
        <v>1.6316258762122726E-2</v>
      </c>
      <c r="U568" s="78">
        <f t="shared" ca="1" si="360"/>
        <v>0.11529409497469444</v>
      </c>
      <c r="V568" s="79">
        <f t="shared" ca="1" si="361"/>
        <v>610942.54411936889</v>
      </c>
      <c r="W568" s="79">
        <f t="shared" ca="1" si="337"/>
        <v>5534.9314927720216</v>
      </c>
      <c r="X568" s="80">
        <f t="shared" ca="1" si="338"/>
        <v>-2.3058818994938886</v>
      </c>
      <c r="Y568" s="80">
        <f t="shared" ca="1" si="351"/>
        <v>-254.55939338307039</v>
      </c>
      <c r="Z568" s="80">
        <f t="shared" ca="1" si="339"/>
        <v>-4582.0690808952668</v>
      </c>
      <c r="AA568" s="80">
        <f t="shared" ca="1" si="352"/>
        <v>0</v>
      </c>
      <c r="AB568" s="81">
        <f t="shared" ca="1" si="340"/>
        <v>-208.51067269389173</v>
      </c>
      <c r="AC568" s="79">
        <f t="shared" ca="1" si="341"/>
        <v>611430.0305832692</v>
      </c>
      <c r="AE568" s="55">
        <f t="shared" ca="1" si="362"/>
        <v>1.6316258762122726E-2</v>
      </c>
      <c r="AF568" s="78">
        <f t="shared" ca="1" si="363"/>
        <v>0.11529409497469444</v>
      </c>
      <c r="AR568" s="69">
        <f t="shared" si="353"/>
        <v>48</v>
      </c>
      <c r="AS568" s="70">
        <f t="shared" si="364"/>
        <v>565</v>
      </c>
      <c r="AT568" s="71">
        <f t="shared" ca="1" si="365"/>
        <v>6.2700164521714234E-3</v>
      </c>
      <c r="AU568" s="72">
        <f t="shared" ca="1" si="354"/>
        <v>9.059659612918658E-3</v>
      </c>
      <c r="AV568" s="73">
        <f t="shared" ca="1" si="355"/>
        <v>1.0090596596129187</v>
      </c>
      <c r="AW568" s="74">
        <f ca="1">PRODUCT(AV$4:AV568)</f>
        <v>152.44530898773368</v>
      </c>
      <c r="BO568" s="70">
        <f t="shared" si="366"/>
        <v>565</v>
      </c>
      <c r="BP568" s="171">
        <f t="shared" ca="1" si="367"/>
        <v>0.1143</v>
      </c>
      <c r="BQ568" s="172">
        <f t="shared" ca="1" si="356"/>
        <v>9.059659612918658E-3</v>
      </c>
      <c r="BR568" s="172">
        <f t="shared" ca="1" si="369"/>
        <v>6.5597295622948099E-3</v>
      </c>
    </row>
    <row r="569" spans="5:70">
      <c r="E569">
        <f t="shared" si="357"/>
        <v>566</v>
      </c>
      <c r="F569" s="64">
        <f t="shared" si="358"/>
        <v>87.083333333332703</v>
      </c>
      <c r="G569" s="55">
        <f t="shared" si="342"/>
        <v>1.6316258762122726E-2</v>
      </c>
      <c r="H569" s="78">
        <f t="shared" si="368"/>
        <v>0.11344271055491452</v>
      </c>
      <c r="I569" s="79">
        <f t="shared" ca="1" si="343"/>
        <v>601521.50359070429</v>
      </c>
      <c r="J569" s="79">
        <f t="shared" ca="1" si="344"/>
        <v>5449.5800723828088</v>
      </c>
      <c r="K569" s="80">
        <f t="shared" ca="1" si="345"/>
        <v>-2.2688542110982906</v>
      </c>
      <c r="L569" s="80">
        <f t="shared" ca="1" si="346"/>
        <v>-250.63395982946014</v>
      </c>
      <c r="M569" s="80">
        <f t="shared" ca="1" si="347"/>
        <v>0</v>
      </c>
      <c r="N569" s="80">
        <f t="shared" ca="1" si="348"/>
        <v>0</v>
      </c>
      <c r="O569" s="81">
        <f t="shared" ca="1" si="335"/>
        <v>-205.10855860355392</v>
      </c>
      <c r="P569" s="79">
        <f t="shared" ca="1" si="336"/>
        <v>606513.072290443</v>
      </c>
      <c r="R569">
        <f t="shared" ca="1" si="349"/>
        <v>566</v>
      </c>
      <c r="S569" s="78">
        <f t="shared" ca="1" si="359"/>
        <v>87.083333333332703</v>
      </c>
      <c r="T569" s="55">
        <f t="shared" ca="1" si="350"/>
        <v>1.6316258762122726E-2</v>
      </c>
      <c r="U569" s="78">
        <f t="shared" ca="1" si="360"/>
        <v>0.11341292668734257</v>
      </c>
      <c r="V569" s="79">
        <f t="shared" ca="1" si="361"/>
        <v>601453.77998933999</v>
      </c>
      <c r="W569" s="79">
        <f t="shared" ca="1" si="337"/>
        <v>5448.9665196066881</v>
      </c>
      <c r="X569" s="80">
        <f t="shared" ca="1" si="338"/>
        <v>-2.2682585337468515</v>
      </c>
      <c r="Y569" s="80">
        <f t="shared" ca="1" si="351"/>
        <v>-250.605741662225</v>
      </c>
      <c r="Z569" s="80">
        <f t="shared" ca="1" si="339"/>
        <v>0</v>
      </c>
      <c r="AA569" s="80">
        <f t="shared" ca="1" si="352"/>
        <v>0</v>
      </c>
      <c r="AB569" s="81">
        <f t="shared" ca="1" si="340"/>
        <v>-205.10855860355392</v>
      </c>
      <c r="AC569" s="79">
        <f t="shared" ca="1" si="341"/>
        <v>606444.76395014708</v>
      </c>
      <c r="AE569" s="55">
        <f t="shared" ca="1" si="362"/>
        <v>1.6316258762122726E-2</v>
      </c>
      <c r="AF569" s="78">
        <f t="shared" ca="1" si="363"/>
        <v>0.11341292668734257</v>
      </c>
      <c r="AR569" s="69">
        <f t="shared" si="353"/>
        <v>48</v>
      </c>
      <c r="AS569" s="70">
        <f t="shared" si="364"/>
        <v>566</v>
      </c>
      <c r="AT569" s="71">
        <f t="shared" ca="1" si="365"/>
        <v>6.2132122373473502E-3</v>
      </c>
      <c r="AU569" s="72">
        <f t="shared" ca="1" si="354"/>
        <v>9.059659612918658E-3</v>
      </c>
      <c r="AV569" s="73">
        <f t="shared" ca="1" si="355"/>
        <v>1.0090596596129187</v>
      </c>
      <c r="AW569" s="74">
        <f ca="1">PRODUCT(AV$4:AV569)</f>
        <v>153.82641159674876</v>
      </c>
      <c r="BO569" s="70">
        <f t="shared" si="366"/>
        <v>566</v>
      </c>
      <c r="BP569" s="171">
        <f t="shared" ca="1" si="367"/>
        <v>0.1143</v>
      </c>
      <c r="BQ569" s="172">
        <f t="shared" ca="1" si="356"/>
        <v>9.059659612918658E-3</v>
      </c>
      <c r="BR569" s="172">
        <f t="shared" ca="1" si="369"/>
        <v>6.5008342170879783E-3</v>
      </c>
    </row>
    <row r="570" spans="5:70">
      <c r="E570">
        <f t="shared" si="357"/>
        <v>567</v>
      </c>
      <c r="F570" s="64">
        <f t="shared" si="358"/>
        <v>87.166666666666032</v>
      </c>
      <c r="G570" s="55">
        <f t="shared" si="342"/>
        <v>1.6316258762122726E-2</v>
      </c>
      <c r="H570" s="78">
        <f t="shared" si="368"/>
        <v>0.11159174993482394</v>
      </c>
      <c r="I570" s="79">
        <f t="shared" ca="1" si="343"/>
        <v>596617.04806034209</v>
      </c>
      <c r="J570" s="79">
        <f t="shared" ca="1" si="344"/>
        <v>5405.1473746910315</v>
      </c>
      <c r="K570" s="80">
        <f t="shared" ca="1" si="345"/>
        <v>-2.2318349986964789</v>
      </c>
      <c r="L570" s="80">
        <f t="shared" ca="1" si="346"/>
        <v>-248.59043669180923</v>
      </c>
      <c r="M570" s="80">
        <f t="shared" ca="1" si="347"/>
        <v>0</v>
      </c>
      <c r="N570" s="80">
        <f t="shared" ca="1" si="348"/>
        <v>0</v>
      </c>
      <c r="O570" s="81">
        <f t="shared" ca="1" si="335"/>
        <v>-201.7619542870523</v>
      </c>
      <c r="P570" s="79">
        <f t="shared" ca="1" si="336"/>
        <v>601569.61120905553</v>
      </c>
      <c r="R570">
        <f t="shared" ca="1" si="349"/>
        <v>567</v>
      </c>
      <c r="S570" s="78">
        <f t="shared" ca="1" si="359"/>
        <v>87.166666666666032</v>
      </c>
      <c r="T570" s="55">
        <f t="shared" ca="1" si="350"/>
        <v>1.6316258762122726E-2</v>
      </c>
      <c r="U570" s="78">
        <f t="shared" ca="1" si="360"/>
        <v>0.11156245202854223</v>
      </c>
      <c r="V570" s="79">
        <f t="shared" ca="1" si="361"/>
        <v>596549.854256602</v>
      </c>
      <c r="W570" s="79">
        <f t="shared" ca="1" si="337"/>
        <v>5404.5386217010491</v>
      </c>
      <c r="X570" s="80">
        <f t="shared" ca="1" si="338"/>
        <v>-2.2312490405708445</v>
      </c>
      <c r="Y570" s="80">
        <f t="shared" ca="1" si="351"/>
        <v>-248.56243927358418</v>
      </c>
      <c r="Z570" s="80">
        <f t="shared" ca="1" si="339"/>
        <v>0</v>
      </c>
      <c r="AA570" s="80">
        <f t="shared" ca="1" si="352"/>
        <v>0</v>
      </c>
      <c r="AB570" s="81">
        <f t="shared" ca="1" si="340"/>
        <v>-201.7619542870523</v>
      </c>
      <c r="AC570" s="79">
        <f t="shared" ca="1" si="341"/>
        <v>601501.83723570185</v>
      </c>
      <c r="AE570" s="55">
        <f t="shared" ca="1" si="362"/>
        <v>1.6316258762122726E-2</v>
      </c>
      <c r="AF570" s="78">
        <f t="shared" ca="1" si="363"/>
        <v>0.11156245202854223</v>
      </c>
      <c r="AR570" s="69">
        <f t="shared" si="353"/>
        <v>48</v>
      </c>
      <c r="AS570" s="70">
        <f t="shared" si="364"/>
        <v>567</v>
      </c>
      <c r="AT570" s="71">
        <f t="shared" ca="1" si="365"/>
        <v>6.1569226493741625E-3</v>
      </c>
      <c r="AU570" s="72">
        <f t="shared" ca="1" si="354"/>
        <v>9.059659612918658E-3</v>
      </c>
      <c r="AV570" s="73">
        <f t="shared" ca="1" si="355"/>
        <v>1.0090596596129187</v>
      </c>
      <c r="AW570" s="74">
        <f ca="1">PRODUCT(AV$4:AV570)</f>
        <v>155.22002652529201</v>
      </c>
      <c r="BO570" s="70">
        <f t="shared" si="366"/>
        <v>567</v>
      </c>
      <c r="BP570" s="171">
        <f t="shared" ca="1" si="367"/>
        <v>0.1143</v>
      </c>
      <c r="BQ570" s="172">
        <f t="shared" ca="1" si="356"/>
        <v>9.059659612918658E-3</v>
      </c>
      <c r="BR570" s="172">
        <f t="shared" ca="1" si="369"/>
        <v>6.4424676530838E-3</v>
      </c>
    </row>
    <row r="571" spans="5:70">
      <c r="E571">
        <f t="shared" si="357"/>
        <v>568</v>
      </c>
      <c r="F571" s="64">
        <f t="shared" si="358"/>
        <v>87.249999999999361</v>
      </c>
      <c r="G571" s="55">
        <f t="shared" si="342"/>
        <v>1.6316258762122726E-2</v>
      </c>
      <c r="H571" s="78">
        <f t="shared" si="368"/>
        <v>0.10977099006716927</v>
      </c>
      <c r="I571" s="79">
        <f t="shared" ca="1" si="343"/>
        <v>591754.24576913903</v>
      </c>
      <c r="J571" s="79">
        <f t="shared" ca="1" si="344"/>
        <v>5361.0920411678107</v>
      </c>
      <c r="K571" s="80">
        <f t="shared" ca="1" si="345"/>
        <v>-2.1954198013433852</v>
      </c>
      <c r="L571" s="80">
        <f t="shared" ca="1" si="346"/>
        <v>-246.56426907047461</v>
      </c>
      <c r="M571" s="80">
        <f t="shared" ca="1" si="347"/>
        <v>0</v>
      </c>
      <c r="N571" s="80">
        <f t="shared" ca="1" si="348"/>
        <v>0</v>
      </c>
      <c r="O571" s="81">
        <f t="shared" ca="1" si="335"/>
        <v>-198.4699540325532</v>
      </c>
      <c r="P571" s="79">
        <f t="shared" ca="1" si="336"/>
        <v>596668.10816740233</v>
      </c>
      <c r="R571">
        <f t="shared" ca="1" si="349"/>
        <v>568</v>
      </c>
      <c r="S571" s="78">
        <f t="shared" ca="1" si="359"/>
        <v>87.249999999999361</v>
      </c>
      <c r="T571" s="55">
        <f t="shared" ca="1" si="350"/>
        <v>1.6316258762122726E-2</v>
      </c>
      <c r="U571" s="78">
        <f t="shared" ca="1" si="360"/>
        <v>0.10974217019310763</v>
      </c>
      <c r="V571" s="79">
        <f t="shared" ca="1" si="361"/>
        <v>591687.57761347189</v>
      </c>
      <c r="W571" s="79">
        <f t="shared" ca="1" si="337"/>
        <v>5360.4880503704453</v>
      </c>
      <c r="X571" s="80">
        <f t="shared" ca="1" si="338"/>
        <v>-2.1948434038621527</v>
      </c>
      <c r="Y571" s="80">
        <f t="shared" ca="1" si="351"/>
        <v>-246.53649067227997</v>
      </c>
      <c r="Z571" s="80">
        <f t="shared" ca="1" si="339"/>
        <v>0</v>
      </c>
      <c r="AA571" s="80">
        <f t="shared" ca="1" si="352"/>
        <v>0</v>
      </c>
      <c r="AB571" s="81">
        <f t="shared" ca="1" si="340"/>
        <v>-198.4699540325532</v>
      </c>
      <c r="AC571" s="79">
        <f t="shared" ca="1" si="341"/>
        <v>596600.86437573365</v>
      </c>
      <c r="AE571" s="55">
        <f t="shared" ca="1" si="362"/>
        <v>1.6316258762122726E-2</v>
      </c>
      <c r="AF571" s="78">
        <f t="shared" ca="1" si="363"/>
        <v>0.10974217019310763</v>
      </c>
      <c r="AR571" s="69">
        <f t="shared" si="353"/>
        <v>48</v>
      </c>
      <c r="AS571" s="70">
        <f t="shared" si="364"/>
        <v>568</v>
      </c>
      <c r="AT571" s="71">
        <f t="shared" ca="1" si="365"/>
        <v>6.1011430259077636E-3</v>
      </c>
      <c r="AU571" s="72">
        <f t="shared" ca="1" si="354"/>
        <v>9.059659612918658E-3</v>
      </c>
      <c r="AV571" s="73">
        <f t="shared" ca="1" si="355"/>
        <v>1.0090596596129187</v>
      </c>
      <c r="AW571" s="74">
        <f ca="1">PRODUCT(AV$4:AV571)</f>
        <v>156.62626713071936</v>
      </c>
      <c r="BO571" s="70">
        <f t="shared" si="366"/>
        <v>568</v>
      </c>
      <c r="BP571" s="171">
        <f t="shared" ca="1" si="367"/>
        <v>0.1143</v>
      </c>
      <c r="BQ571" s="172">
        <f t="shared" ca="1" si="356"/>
        <v>9.059659612918658E-3</v>
      </c>
      <c r="BR571" s="172">
        <f t="shared" ca="1" si="369"/>
        <v>6.3846251227159048E-3</v>
      </c>
    </row>
    <row r="572" spans="5:70">
      <c r="E572">
        <f t="shared" si="357"/>
        <v>569</v>
      </c>
      <c r="F572" s="64">
        <f t="shared" si="358"/>
        <v>87.333333333332689</v>
      </c>
      <c r="G572" s="55">
        <f t="shared" si="342"/>
        <v>1.6316258762122726E-2</v>
      </c>
      <c r="H572" s="78">
        <f t="shared" si="368"/>
        <v>0.10797993818865893</v>
      </c>
      <c r="I572" s="79">
        <f t="shared" ca="1" si="343"/>
        <v>586932.71691943682</v>
      </c>
      <c r="J572" s="79">
        <f t="shared" ca="1" si="344"/>
        <v>5317.4106309756417</v>
      </c>
      <c r="K572" s="80">
        <f t="shared" ca="1" si="345"/>
        <v>-2.1595987637731788</v>
      </c>
      <c r="L572" s="80">
        <f t="shared" ca="1" si="346"/>
        <v>-244.55529871643202</v>
      </c>
      <c r="M572" s="80">
        <f t="shared" ca="1" si="347"/>
        <v>0</v>
      </c>
      <c r="N572" s="80">
        <f t="shared" ca="1" si="348"/>
        <v>0</v>
      </c>
      <c r="O572" s="81">
        <f t="shared" ca="1" si="335"/>
        <v>-195.23166690605146</v>
      </c>
      <c r="P572" s="79">
        <f t="shared" ca="1" si="336"/>
        <v>591808.18098602619</v>
      </c>
      <c r="R572">
        <f t="shared" ca="1" si="349"/>
        <v>569</v>
      </c>
      <c r="S572" s="78">
        <f t="shared" ca="1" si="359"/>
        <v>87.333333333332689</v>
      </c>
      <c r="T572" s="55">
        <f t="shared" ca="1" si="350"/>
        <v>1.6316258762122726E-2</v>
      </c>
      <c r="U572" s="78">
        <f t="shared" ca="1" si="360"/>
        <v>0.10795158854711998</v>
      </c>
      <c r="V572" s="79">
        <f t="shared" ca="1" si="361"/>
        <v>586866.57029487309</v>
      </c>
      <c r="W572" s="79">
        <f t="shared" ca="1" si="337"/>
        <v>5316.81136507255</v>
      </c>
      <c r="X572" s="80">
        <f t="shared" ca="1" si="338"/>
        <v>-2.1590317709423994</v>
      </c>
      <c r="Y572" s="80">
        <f t="shared" ca="1" si="351"/>
        <v>-244.52773762286381</v>
      </c>
      <c r="Z572" s="80">
        <f t="shared" ca="1" si="339"/>
        <v>0</v>
      </c>
      <c r="AA572" s="80">
        <f t="shared" ca="1" si="352"/>
        <v>0</v>
      </c>
      <c r="AB572" s="81">
        <f t="shared" ca="1" si="340"/>
        <v>-195.23166690605146</v>
      </c>
      <c r="AC572" s="79">
        <f t="shared" ca="1" si="341"/>
        <v>591741.46322364581</v>
      </c>
      <c r="AE572" s="55">
        <f t="shared" ca="1" si="362"/>
        <v>1.6316258762122726E-2</v>
      </c>
      <c r="AF572" s="78">
        <f t="shared" ca="1" si="363"/>
        <v>0.10795158854711998</v>
      </c>
      <c r="AR572" s="69">
        <f t="shared" si="353"/>
        <v>48</v>
      </c>
      <c r="AS572" s="70">
        <f t="shared" si="364"/>
        <v>569</v>
      </c>
      <c r="AT572" s="71">
        <f t="shared" ca="1" si="365"/>
        <v>6.0458687468433071E-3</v>
      </c>
      <c r="AU572" s="72">
        <f t="shared" ca="1" si="354"/>
        <v>9.059659612918658E-3</v>
      </c>
      <c r="AV572" s="73">
        <f t="shared" ca="1" si="355"/>
        <v>1.0090596596129187</v>
      </c>
      <c r="AW572" s="74">
        <f ca="1">PRODUCT(AV$4:AV572)</f>
        <v>158.04524779736573</v>
      </c>
      <c r="BO572" s="70">
        <f t="shared" si="366"/>
        <v>569</v>
      </c>
      <c r="BP572" s="171">
        <f t="shared" ca="1" si="367"/>
        <v>0.1143</v>
      </c>
      <c r="BQ572" s="172">
        <f t="shared" ca="1" si="356"/>
        <v>9.059659612918658E-3</v>
      </c>
      <c r="BR572" s="172">
        <f t="shared" ca="1" si="369"/>
        <v>6.3273019210430877E-3</v>
      </c>
    </row>
    <row r="573" spans="5:70">
      <c r="E573">
        <f t="shared" si="357"/>
        <v>570</v>
      </c>
      <c r="F573" s="64">
        <f t="shared" si="358"/>
        <v>87.416666666666018</v>
      </c>
      <c r="G573" s="55">
        <f t="shared" si="342"/>
        <v>1.6316258762122726E-2</v>
      </c>
      <c r="H573" s="78">
        <f t="shared" si="368"/>
        <v>0.10621810957605475</v>
      </c>
      <c r="I573" s="79">
        <f t="shared" ca="1" si="343"/>
        <v>582152.08556751697</v>
      </c>
      <c r="J573" s="79">
        <f t="shared" ca="1" si="344"/>
        <v>5274.0997381923999</v>
      </c>
      <c r="K573" s="80">
        <f t="shared" ca="1" si="345"/>
        <v>-2.1243621915210951</v>
      </c>
      <c r="L573" s="80">
        <f t="shared" ca="1" si="346"/>
        <v>-242.56336898646543</v>
      </c>
      <c r="M573" s="80">
        <f t="shared" ca="1" si="347"/>
        <v>0</v>
      </c>
      <c r="N573" s="80">
        <f t="shared" ca="1" si="348"/>
        <v>0</v>
      </c>
      <c r="O573" s="81">
        <f t="shared" ca="1" si="335"/>
        <v>-192.04621651025175</v>
      </c>
      <c r="P573" s="79">
        <f t="shared" ca="1" si="336"/>
        <v>586989.45135802112</v>
      </c>
      <c r="R573">
        <f t="shared" ca="1" si="349"/>
        <v>570</v>
      </c>
      <c r="S573" s="78">
        <f t="shared" ca="1" si="359"/>
        <v>87.416666666666018</v>
      </c>
      <c r="T573" s="55">
        <f t="shared" ca="1" si="350"/>
        <v>1.6316258762122726E-2</v>
      </c>
      <c r="U573" s="78">
        <f t="shared" ca="1" si="360"/>
        <v>0.10619022249460296</v>
      </c>
      <c r="V573" s="79">
        <f t="shared" ca="1" si="361"/>
        <v>582086.4563894117</v>
      </c>
      <c r="W573" s="79">
        <f t="shared" ca="1" si="337"/>
        <v>5273.5051601780906</v>
      </c>
      <c r="X573" s="80">
        <f t="shared" ca="1" si="338"/>
        <v>-2.123804449892059</v>
      </c>
      <c r="Y573" s="80">
        <f t="shared" ca="1" si="351"/>
        <v>-242.53602349558821</v>
      </c>
      <c r="Z573" s="80">
        <f t="shared" ca="1" si="339"/>
        <v>0</v>
      </c>
      <c r="AA573" s="80">
        <f t="shared" ca="1" si="352"/>
        <v>0</v>
      </c>
      <c r="AB573" s="81">
        <f t="shared" ca="1" si="340"/>
        <v>-192.04621651025175</v>
      </c>
      <c r="AC573" s="79">
        <f t="shared" ca="1" si="341"/>
        <v>586923.255505134</v>
      </c>
      <c r="AE573" s="55">
        <f t="shared" ca="1" si="362"/>
        <v>1.6316258762122726E-2</v>
      </c>
      <c r="AF573" s="78">
        <f t="shared" ca="1" si="363"/>
        <v>0.10619022249460296</v>
      </c>
      <c r="AR573" s="69">
        <f t="shared" si="353"/>
        <v>48</v>
      </c>
      <c r="AS573" s="70">
        <f t="shared" si="364"/>
        <v>570</v>
      </c>
      <c r="AT573" s="71">
        <f t="shared" ca="1" si="365"/>
        <v>5.9910952339325236E-3</v>
      </c>
      <c r="AU573" s="72">
        <f t="shared" ca="1" si="354"/>
        <v>9.059659612918658E-3</v>
      </c>
      <c r="AV573" s="73">
        <f t="shared" ca="1" si="355"/>
        <v>1.0090596596129187</v>
      </c>
      <c r="AW573" s="74">
        <f ca="1">PRODUCT(AV$4:AV573)</f>
        <v>159.47708394584924</v>
      </c>
      <c r="BO573" s="70">
        <f t="shared" si="366"/>
        <v>570</v>
      </c>
      <c r="BP573" s="171">
        <f t="shared" ca="1" si="367"/>
        <v>0.1143</v>
      </c>
      <c r="BQ573" s="172">
        <f t="shared" ca="1" si="356"/>
        <v>9.059659612918658E-3</v>
      </c>
      <c r="BR573" s="172">
        <f t="shared" ca="1" si="369"/>
        <v>6.2704933853666087E-3</v>
      </c>
    </row>
    <row r="574" spans="5:70">
      <c r="E574">
        <f t="shared" si="357"/>
        <v>571</v>
      </c>
      <c r="F574" s="64">
        <f t="shared" si="358"/>
        <v>87.499999999999346</v>
      </c>
      <c r="G574" s="55">
        <f t="shared" si="342"/>
        <v>1.6316258762122726E-2</v>
      </c>
      <c r="H574" s="78">
        <f t="shared" si="368"/>
        <v>0.10448502741498833</v>
      </c>
      <c r="I574" s="79">
        <f t="shared" ca="1" si="343"/>
        <v>577411.97957902716</v>
      </c>
      <c r="J574" s="79">
        <f t="shared" ca="1" si="344"/>
        <v>5231.1559914075251</v>
      </c>
      <c r="K574" s="80">
        <f t="shared" ca="1" si="345"/>
        <v>-2.0897005482997666</v>
      </c>
      <c r="L574" s="80">
        <f t="shared" ca="1" si="346"/>
        <v>-240.58832482459468</v>
      </c>
      <c r="M574" s="80">
        <f t="shared" ca="1" si="347"/>
        <v>0</v>
      </c>
      <c r="N574" s="80">
        <f t="shared" ca="1" si="348"/>
        <v>0</v>
      </c>
      <c r="O574" s="81">
        <f t="shared" ca="1" si="335"/>
        <v>-188.91274074738385</v>
      </c>
      <c r="P574" s="79">
        <f t="shared" ca="1" si="336"/>
        <v>582211.5448043145</v>
      </c>
      <c r="R574">
        <f t="shared" ca="1" si="349"/>
        <v>571</v>
      </c>
      <c r="S574" s="78">
        <f t="shared" ca="1" si="359"/>
        <v>87.499999999999346</v>
      </c>
      <c r="T574" s="55">
        <f t="shared" ca="1" si="350"/>
        <v>1.6316258762122726E-2</v>
      </c>
      <c r="U574" s="78">
        <f t="shared" ca="1" si="360"/>
        <v>0.10445759534637362</v>
      </c>
      <c r="V574" s="79">
        <f t="shared" ca="1" si="361"/>
        <v>577346.86379480478</v>
      </c>
      <c r="W574" s="79">
        <f t="shared" ca="1" si="337"/>
        <v>5230.5660645670423</v>
      </c>
      <c r="X574" s="80">
        <f t="shared" ca="1" si="338"/>
        <v>-2.0891519069274724</v>
      </c>
      <c r="Y574" s="80">
        <f t="shared" ca="1" si="351"/>
        <v>-240.56119324783535</v>
      </c>
      <c r="Z574" s="80">
        <f t="shared" ca="1" si="339"/>
        <v>0</v>
      </c>
      <c r="AA574" s="80">
        <f t="shared" ca="1" si="352"/>
        <v>0</v>
      </c>
      <c r="AB574" s="81">
        <f t="shared" ca="1" si="340"/>
        <v>-188.91274074738385</v>
      </c>
      <c r="AC574" s="79">
        <f t="shared" ca="1" si="341"/>
        <v>582145.86677346984</v>
      </c>
      <c r="AE574" s="55">
        <f t="shared" ca="1" si="362"/>
        <v>1.6316258762122726E-2</v>
      </c>
      <c r="AF574" s="78">
        <f t="shared" ca="1" si="363"/>
        <v>0.10445759534637362</v>
      </c>
      <c r="AR574" s="69">
        <f t="shared" si="353"/>
        <v>48</v>
      </c>
      <c r="AS574" s="70">
        <f t="shared" si="364"/>
        <v>571</v>
      </c>
      <c r="AT574" s="71">
        <f t="shared" ca="1" si="365"/>
        <v>5.936817950404516E-3</v>
      </c>
      <c r="AU574" s="72">
        <f t="shared" ca="1" si="354"/>
        <v>9.059659612918658E-3</v>
      </c>
      <c r="AV574" s="73">
        <f t="shared" ca="1" si="355"/>
        <v>1.0090596596129187</v>
      </c>
      <c r="AW574" s="74">
        <f ca="1">PRODUCT(AV$4:AV574)</f>
        <v>160.92189204245949</v>
      </c>
      <c r="BO574" s="70">
        <f t="shared" si="366"/>
        <v>571</v>
      </c>
      <c r="BP574" s="171">
        <f t="shared" ca="1" si="367"/>
        <v>0.1143</v>
      </c>
      <c r="BQ574" s="172">
        <f t="shared" ca="1" si="356"/>
        <v>9.059659612918658E-3</v>
      </c>
      <c r="BR574" s="172">
        <f t="shared" ca="1" si="369"/>
        <v>6.2141948948509227E-3</v>
      </c>
    </row>
    <row r="575" spans="5:70">
      <c r="E575">
        <f t="shared" si="357"/>
        <v>572</v>
      </c>
      <c r="F575" s="64">
        <f t="shared" si="358"/>
        <v>87.583333333332675</v>
      </c>
      <c r="G575" s="55">
        <f t="shared" si="342"/>
        <v>1.7882078716896954E-2</v>
      </c>
      <c r="H575" s="78">
        <f t="shared" si="368"/>
        <v>0.10261661793001638</v>
      </c>
      <c r="I575" s="79">
        <f t="shared" ca="1" si="343"/>
        <v>571800.39213023754</v>
      </c>
      <c r="J575" s="79">
        <f t="shared" ca="1" si="344"/>
        <v>5180.3169192333644</v>
      </c>
      <c r="K575" s="80">
        <f t="shared" ca="1" si="345"/>
        <v>-2.0523323586003275</v>
      </c>
      <c r="L575" s="80">
        <f t="shared" ca="1" si="346"/>
        <v>-238.250163387599</v>
      </c>
      <c r="M575" s="80">
        <f t="shared" ca="1" si="347"/>
        <v>0</v>
      </c>
      <c r="N575" s="80">
        <f t="shared" ca="1" si="348"/>
        <v>0</v>
      </c>
      <c r="O575" s="81">
        <f t="shared" ca="1" si="335"/>
        <v>-185.53458824671438</v>
      </c>
      <c r="P575" s="79">
        <f t="shared" ca="1" si="336"/>
        <v>576554.87196547806</v>
      </c>
      <c r="R575">
        <f t="shared" ca="1" si="349"/>
        <v>572</v>
      </c>
      <c r="S575" s="78">
        <f t="shared" ca="1" si="359"/>
        <v>87.583333333332675</v>
      </c>
      <c r="T575" s="55">
        <f t="shared" ca="1" si="350"/>
        <v>1.7882078716896954E-2</v>
      </c>
      <c r="U575" s="78">
        <f t="shared" ca="1" si="360"/>
        <v>0.102589676403812</v>
      </c>
      <c r="V575" s="79">
        <f t="shared" ca="1" si="361"/>
        <v>571735.88855911046</v>
      </c>
      <c r="W575" s="79">
        <f t="shared" ca="1" si="337"/>
        <v>5179.7325388351355</v>
      </c>
      <c r="X575" s="80">
        <f t="shared" ca="1" si="338"/>
        <v>-2.05179352807624</v>
      </c>
      <c r="Y575" s="80">
        <f t="shared" ca="1" si="351"/>
        <v>-238.22328689962939</v>
      </c>
      <c r="Z575" s="80">
        <f t="shared" ca="1" si="339"/>
        <v>0</v>
      </c>
      <c r="AA575" s="80">
        <f t="shared" ca="1" si="352"/>
        <v>0</v>
      </c>
      <c r="AB575" s="81">
        <f t="shared" ca="1" si="340"/>
        <v>-185.53458824671438</v>
      </c>
      <c r="AC575" s="79">
        <f t="shared" ca="1" si="341"/>
        <v>576489.81142927124</v>
      </c>
      <c r="AE575" s="55">
        <f t="shared" ca="1" si="362"/>
        <v>1.7882078716896954E-2</v>
      </c>
      <c r="AF575" s="78">
        <f t="shared" ca="1" si="363"/>
        <v>0.102589676403812</v>
      </c>
      <c r="AR575" s="69">
        <f t="shared" si="353"/>
        <v>48</v>
      </c>
      <c r="AS575" s="70">
        <f t="shared" si="364"/>
        <v>572</v>
      </c>
      <c r="AT575" s="71">
        <f t="shared" ca="1" si="365"/>
        <v>5.8830324005899855E-3</v>
      </c>
      <c r="AU575" s="72">
        <f t="shared" ca="1" si="354"/>
        <v>9.059659612918658E-3</v>
      </c>
      <c r="AV575" s="73">
        <f t="shared" ca="1" si="355"/>
        <v>1.0090596596129187</v>
      </c>
      <c r="AW575" s="74">
        <f ca="1">PRODUCT(AV$4:AV575)</f>
        <v>162.37978960863103</v>
      </c>
      <c r="BO575" s="70">
        <f t="shared" si="366"/>
        <v>572</v>
      </c>
      <c r="BP575" s="171">
        <f t="shared" ca="1" si="367"/>
        <v>0.1143</v>
      </c>
      <c r="BQ575" s="172">
        <f t="shared" ca="1" si="356"/>
        <v>9.059659612918658E-3</v>
      </c>
      <c r="BR575" s="172">
        <f t="shared" ca="1" si="369"/>
        <v>6.1584018701478218E-3</v>
      </c>
    </row>
    <row r="576" spans="5:70">
      <c r="E576">
        <f t="shared" si="357"/>
        <v>573</v>
      </c>
      <c r="F576" s="64">
        <f t="shared" si="358"/>
        <v>87.666666666666003</v>
      </c>
      <c r="G576" s="55">
        <f t="shared" si="342"/>
        <v>1.7882078716896954E-2</v>
      </c>
      <c r="H576" s="78">
        <f t="shared" si="368"/>
        <v>0.10078161949053008</v>
      </c>
      <c r="I576" s="79">
        <f t="shared" ca="1" si="343"/>
        <v>566244.87236038095</v>
      </c>
      <c r="J576" s="79">
        <f t="shared" ca="1" si="344"/>
        <v>5129.9858011456236</v>
      </c>
      <c r="K576" s="80">
        <f t="shared" ca="1" si="345"/>
        <v>-2.0156323898106017</v>
      </c>
      <c r="L576" s="80">
        <f t="shared" ca="1" si="346"/>
        <v>-235.93536348349207</v>
      </c>
      <c r="M576" s="80">
        <f t="shared" ca="1" si="347"/>
        <v>0</v>
      </c>
      <c r="N576" s="80">
        <f t="shared" ca="1" si="348"/>
        <v>0</v>
      </c>
      <c r="O576" s="81">
        <f t="shared" ca="1" si="335"/>
        <v>-182.21684413497954</v>
      </c>
      <c r="P576" s="79">
        <f t="shared" ca="1" si="336"/>
        <v>570954.69032151834</v>
      </c>
      <c r="R576">
        <f t="shared" ca="1" si="349"/>
        <v>573</v>
      </c>
      <c r="S576" s="78">
        <f t="shared" ca="1" si="359"/>
        <v>87.666666666666003</v>
      </c>
      <c r="T576" s="55">
        <f t="shared" ca="1" si="350"/>
        <v>1.7882078716896954E-2</v>
      </c>
      <c r="U576" s="78">
        <f t="shared" ca="1" si="360"/>
        <v>0.10075515973481805</v>
      </c>
      <c r="V576" s="79">
        <f t="shared" ca="1" si="361"/>
        <v>566180.97524180391</v>
      </c>
      <c r="W576" s="79">
        <f t="shared" ca="1" si="337"/>
        <v>5129.4069150010691</v>
      </c>
      <c r="X576" s="80">
        <f t="shared" ca="1" si="338"/>
        <v>-2.0151031946963611</v>
      </c>
      <c r="Y576" s="80">
        <f t="shared" ca="1" si="351"/>
        <v>-235.90873968408499</v>
      </c>
      <c r="Z576" s="80">
        <f t="shared" ca="1" si="339"/>
        <v>0</v>
      </c>
      <c r="AA576" s="80">
        <f t="shared" ca="1" si="352"/>
        <v>0</v>
      </c>
      <c r="AB576" s="81">
        <f t="shared" ca="1" si="340"/>
        <v>-182.21684413497954</v>
      </c>
      <c r="AC576" s="79">
        <f t="shared" ca="1" si="341"/>
        <v>570890.24146979128</v>
      </c>
      <c r="AE576" s="55">
        <f t="shared" ca="1" si="362"/>
        <v>1.7882078716896954E-2</v>
      </c>
      <c r="AF576" s="78">
        <f t="shared" ca="1" si="363"/>
        <v>0.10075515973481805</v>
      </c>
      <c r="AR576" s="69">
        <f t="shared" si="353"/>
        <v>48</v>
      </c>
      <c r="AS576" s="70">
        <f t="shared" si="364"/>
        <v>573</v>
      </c>
      <c r="AT576" s="71">
        <f t="shared" ca="1" si="365"/>
        <v>5.8297341295488686E-3</v>
      </c>
      <c r="AU576" s="72">
        <f t="shared" ca="1" si="354"/>
        <v>9.059659612918658E-3</v>
      </c>
      <c r="AV576" s="73">
        <f t="shared" ca="1" si="355"/>
        <v>1.0090596596129187</v>
      </c>
      <c r="AW576" s="74">
        <f ca="1">PRODUCT(AV$4:AV576)</f>
        <v>163.85089523050257</v>
      </c>
      <c r="BO576" s="70">
        <f t="shared" si="366"/>
        <v>573</v>
      </c>
      <c r="BP576" s="171">
        <f t="shared" ca="1" si="367"/>
        <v>0.1143</v>
      </c>
      <c r="BQ576" s="172">
        <f t="shared" ca="1" si="356"/>
        <v>9.059659612918658E-3</v>
      </c>
      <c r="BR576" s="172">
        <f t="shared" ca="1" si="369"/>
        <v>6.1031097730239476E-3</v>
      </c>
    </row>
    <row r="577" spans="5:70">
      <c r="E577">
        <f t="shared" si="357"/>
        <v>574</v>
      </c>
      <c r="F577" s="64">
        <f t="shared" si="358"/>
        <v>87.749999999999332</v>
      </c>
      <c r="G577" s="55">
        <f t="shared" si="342"/>
        <v>1.7882078716896954E-2</v>
      </c>
      <c r="H577" s="78">
        <f t="shared" si="368"/>
        <v>9.897943463758406E-2</v>
      </c>
      <c r="I577" s="79">
        <f t="shared" ca="1" si="343"/>
        <v>560744.83360540739</v>
      </c>
      <c r="J577" s="79">
        <f t="shared" ca="1" si="344"/>
        <v>5080.1573221677027</v>
      </c>
      <c r="K577" s="80">
        <f t="shared" ca="1" si="345"/>
        <v>-1.9795886927516813</v>
      </c>
      <c r="L577" s="80">
        <f t="shared" ca="1" si="346"/>
        <v>-233.64368066891976</v>
      </c>
      <c r="M577" s="80">
        <f t="shared" ca="1" si="347"/>
        <v>0</v>
      </c>
      <c r="N577" s="80">
        <f t="shared" ca="1" si="348"/>
        <v>0</v>
      </c>
      <c r="O577" s="81">
        <f t="shared" ca="1" si="335"/>
        <v>-178.95842818461333</v>
      </c>
      <c r="P577" s="79">
        <f t="shared" ca="1" si="336"/>
        <v>565410.40923002874</v>
      </c>
      <c r="R577">
        <f t="shared" ca="1" si="349"/>
        <v>574</v>
      </c>
      <c r="S577" s="78">
        <f t="shared" ca="1" si="359"/>
        <v>87.749999999999332</v>
      </c>
      <c r="T577" s="55">
        <f t="shared" ca="1" si="350"/>
        <v>1.7882078716896954E-2</v>
      </c>
      <c r="U577" s="78">
        <f t="shared" ca="1" si="360"/>
        <v>9.8953448037306505E-2</v>
      </c>
      <c r="V577" s="79">
        <f t="shared" ca="1" si="361"/>
        <v>560681.53723312018</v>
      </c>
      <c r="W577" s="79">
        <f t="shared" ca="1" si="337"/>
        <v>5079.5838785800479</v>
      </c>
      <c r="X577" s="80">
        <f t="shared" ca="1" si="338"/>
        <v>-1.97906896074613</v>
      </c>
      <c r="Y577" s="80">
        <f t="shared" ca="1" si="351"/>
        <v>-233.61730718046675</v>
      </c>
      <c r="Z577" s="80">
        <f t="shared" ca="1" si="339"/>
        <v>0</v>
      </c>
      <c r="AA577" s="80">
        <f t="shared" ca="1" si="352"/>
        <v>0</v>
      </c>
      <c r="AB577" s="81">
        <f t="shared" ca="1" si="340"/>
        <v>-178.95842818461333</v>
      </c>
      <c r="AC577" s="79">
        <f t="shared" ca="1" si="341"/>
        <v>565346.56630737439</v>
      </c>
      <c r="AE577" s="55">
        <f t="shared" ca="1" si="362"/>
        <v>1.7882078716896954E-2</v>
      </c>
      <c r="AF577" s="78">
        <f t="shared" ca="1" si="363"/>
        <v>9.8953448037306505E-2</v>
      </c>
      <c r="AR577" s="69">
        <f t="shared" si="353"/>
        <v>48</v>
      </c>
      <c r="AS577" s="70">
        <f t="shared" si="364"/>
        <v>574</v>
      </c>
      <c r="AT577" s="71">
        <f t="shared" ca="1" si="365"/>
        <v>5.7769187227013413E-3</v>
      </c>
      <c r="AU577" s="72">
        <f t="shared" ca="1" si="354"/>
        <v>9.059659612918658E-3</v>
      </c>
      <c r="AV577" s="73">
        <f t="shared" ca="1" si="355"/>
        <v>1.0090596596129187</v>
      </c>
      <c r="AW577" s="74">
        <f ca="1">PRODUCT(AV$4:AV577)</f>
        <v>165.33532856856291</v>
      </c>
      <c r="BO577" s="70">
        <f t="shared" si="366"/>
        <v>574</v>
      </c>
      <c r="BP577" s="171">
        <f t="shared" ca="1" si="367"/>
        <v>0.1143</v>
      </c>
      <c r="BQ577" s="172">
        <f t="shared" ca="1" si="356"/>
        <v>9.059659612918658E-3</v>
      </c>
      <c r="BR577" s="172">
        <f t="shared" ca="1" si="369"/>
        <v>6.0483141059916486E-3</v>
      </c>
    </row>
    <row r="578" spans="5:70">
      <c r="E578">
        <f t="shared" si="357"/>
        <v>575</v>
      </c>
      <c r="F578" s="64">
        <f t="shared" si="358"/>
        <v>87.833333333332661</v>
      </c>
      <c r="G578" s="55">
        <f t="shared" si="342"/>
        <v>1.7882078716896954E-2</v>
      </c>
      <c r="H578" s="78">
        <f t="shared" si="368"/>
        <v>9.7209476596040831E-2</v>
      </c>
      <c r="I578" s="79">
        <f t="shared" ca="1" si="343"/>
        <v>555299.69578482443</v>
      </c>
      <c r="J578" s="79">
        <f t="shared" ca="1" si="344"/>
        <v>5030.8262269677907</v>
      </c>
      <c r="K578" s="80">
        <f t="shared" ca="1" si="345"/>
        <v>-1.9441895319208167</v>
      </c>
      <c r="L578" s="80">
        <f t="shared" ca="1" si="346"/>
        <v>-231.37487324367686</v>
      </c>
      <c r="M578" s="80">
        <f t="shared" ca="1" si="347"/>
        <v>0</v>
      </c>
      <c r="N578" s="80">
        <f t="shared" ca="1" si="348"/>
        <v>0</v>
      </c>
      <c r="O578" s="81">
        <f t="shared" ca="1" si="335"/>
        <v>-175.7582794847639</v>
      </c>
      <c r="P578" s="79">
        <f t="shared" ca="1" si="336"/>
        <v>559921.44466953177</v>
      </c>
      <c r="R578">
        <f t="shared" ca="1" si="349"/>
        <v>575</v>
      </c>
      <c r="S578" s="78">
        <f t="shared" ca="1" si="359"/>
        <v>87.833333333332661</v>
      </c>
      <c r="T578" s="55">
        <f t="shared" ca="1" si="350"/>
        <v>1.7882078716896954E-2</v>
      </c>
      <c r="U578" s="78">
        <f t="shared" ca="1" si="360"/>
        <v>9.7183954690195015E-2</v>
      </c>
      <c r="V578" s="79">
        <f t="shared" ca="1" si="361"/>
        <v>555236.99450633849</v>
      </c>
      <c r="W578" s="79">
        <f t="shared" ca="1" si="337"/>
        <v>5030.2581747274135</v>
      </c>
      <c r="X578" s="80">
        <f t="shared" ca="1" si="338"/>
        <v>-1.9436790938039004</v>
      </c>
      <c r="Y578" s="80">
        <f t="shared" ca="1" si="351"/>
        <v>-231.34874771097438</v>
      </c>
      <c r="Z578" s="80">
        <f t="shared" ca="1" si="339"/>
        <v>0</v>
      </c>
      <c r="AA578" s="80">
        <f t="shared" ca="1" si="352"/>
        <v>0</v>
      </c>
      <c r="AB578" s="81">
        <f t="shared" ca="1" si="340"/>
        <v>-175.7582794847639</v>
      </c>
      <c r="AC578" s="79">
        <f t="shared" ca="1" si="341"/>
        <v>559858.20197477634</v>
      </c>
      <c r="AE578" s="55">
        <f t="shared" ca="1" si="362"/>
        <v>1.7882078716896954E-2</v>
      </c>
      <c r="AF578" s="78">
        <f t="shared" ca="1" si="363"/>
        <v>9.7183954690195015E-2</v>
      </c>
      <c r="AR578" s="69">
        <f t="shared" si="353"/>
        <v>48</v>
      </c>
      <c r="AS578" s="70">
        <f t="shared" si="364"/>
        <v>575</v>
      </c>
      <c r="AT578" s="71">
        <f t="shared" ca="1" si="365"/>
        <v>5.7245818054621703E-3</v>
      </c>
      <c r="AU578" s="72">
        <f t="shared" ca="1" si="354"/>
        <v>9.059659612918658E-3</v>
      </c>
      <c r="AV578" s="73">
        <f t="shared" ca="1" si="355"/>
        <v>1.0090596596129187</v>
      </c>
      <c r="AW578" s="74">
        <f ca="1">PRODUCT(AV$4:AV578)</f>
        <v>166.83321036738417</v>
      </c>
      <c r="BO578" s="70">
        <f t="shared" si="366"/>
        <v>575</v>
      </c>
      <c r="BP578" s="171">
        <f t="shared" ca="1" si="367"/>
        <v>0.1143</v>
      </c>
      <c r="BQ578" s="172">
        <f t="shared" ca="1" si="356"/>
        <v>9.059659612918658E-3</v>
      </c>
      <c r="BR578" s="172">
        <f t="shared" ca="1" si="369"/>
        <v>5.9940104119431533E-3</v>
      </c>
    </row>
    <row r="579" spans="5:70">
      <c r="E579">
        <f t="shared" si="357"/>
        <v>576</v>
      </c>
      <c r="F579" s="64">
        <f t="shared" si="358"/>
        <v>87.916666666665989</v>
      </c>
      <c r="G579" s="55">
        <f t="shared" si="342"/>
        <v>1.7882078716896954E-2</v>
      </c>
      <c r="H579" s="78">
        <f t="shared" si="368"/>
        <v>9.5471169083522073E-2</v>
      </c>
      <c r="I579" s="79">
        <f t="shared" ca="1" si="343"/>
        <v>549908.88532067253</v>
      </c>
      <c r="J579" s="79">
        <f t="shared" ca="1" si="344"/>
        <v>4981.9873191248143</v>
      </c>
      <c r="K579" s="80">
        <f t="shared" ca="1" si="345"/>
        <v>-1.9094233816704413</v>
      </c>
      <c r="L579" s="80">
        <f t="shared" ca="1" si="346"/>
        <v>-229.12870221694689</v>
      </c>
      <c r="M579" s="80">
        <f t="shared" ca="1" si="347"/>
        <v>0</v>
      </c>
      <c r="N579" s="80">
        <f t="shared" ca="1" si="348"/>
        <v>0</v>
      </c>
      <c r="O579" s="81">
        <f t="shared" ca="1" si="335"/>
        <v>-172.61535609587096</v>
      </c>
      <c r="P579" s="79">
        <f t="shared" ca="1" si="336"/>
        <v>554487.21915810299</v>
      </c>
      <c r="R579">
        <f t="shared" ca="1" si="349"/>
        <v>576</v>
      </c>
      <c r="S579" s="78">
        <f t="shared" ca="1" si="359"/>
        <v>87.916666666665989</v>
      </c>
      <c r="T579" s="55">
        <f t="shared" ca="1" si="350"/>
        <v>1.7882078716896954E-2</v>
      </c>
      <c r="U579" s="78">
        <f t="shared" ca="1" si="360"/>
        <v>9.5446103562405599E-2</v>
      </c>
      <c r="V579" s="79">
        <f t="shared" ca="1" si="361"/>
        <v>549846.77353676304</v>
      </c>
      <c r="W579" s="79">
        <f t="shared" ca="1" si="337"/>
        <v>4981.424607504644</v>
      </c>
      <c r="X579" s="80">
        <f t="shared" ca="1" si="338"/>
        <v>-1.9089220712481119</v>
      </c>
      <c r="Y579" s="80">
        <f t="shared" ca="1" si="351"/>
        <v>-229.10282230698462</v>
      </c>
      <c r="Z579" s="80">
        <f t="shared" ca="1" si="339"/>
        <v>0</v>
      </c>
      <c r="AA579" s="80">
        <f t="shared" ca="1" si="352"/>
        <v>0</v>
      </c>
      <c r="AB579" s="81">
        <f t="shared" ca="1" si="340"/>
        <v>-172.61535609587096</v>
      </c>
      <c r="AC579" s="79">
        <f t="shared" ca="1" si="341"/>
        <v>554424.57104379358</v>
      </c>
      <c r="AE579" s="55">
        <f t="shared" ca="1" si="362"/>
        <v>1.7882078716896954E-2</v>
      </c>
      <c r="AF579" s="78">
        <f t="shared" ca="1" si="363"/>
        <v>9.5446103562405599E-2</v>
      </c>
      <c r="AR579" s="69">
        <f t="shared" si="353"/>
        <v>48</v>
      </c>
      <c r="AS579" s="70">
        <f t="shared" si="364"/>
        <v>576</v>
      </c>
      <c r="AT579" s="71">
        <f t="shared" ca="1" si="365"/>
        <v>5.6727190428783759E-3</v>
      </c>
      <c r="AU579" s="72">
        <f t="shared" ca="1" si="354"/>
        <v>9.059659612918658E-3</v>
      </c>
      <c r="AV579" s="73">
        <f t="shared" ca="1" si="355"/>
        <v>1.0090596596129187</v>
      </c>
      <c r="AW579" s="74">
        <f ca="1">PRODUCT(AV$4:AV579)</f>
        <v>168.34466246544312</v>
      </c>
      <c r="BO579" s="70">
        <f t="shared" si="366"/>
        <v>576</v>
      </c>
      <c r="BP579" s="171">
        <f t="shared" ca="1" si="367"/>
        <v>0.1143</v>
      </c>
      <c r="BQ579" s="172">
        <f t="shared" ca="1" si="356"/>
        <v>9.059659612918658E-3</v>
      </c>
      <c r="BR579" s="172">
        <f t="shared" ca="1" si="369"/>
        <v>5.9401942737880254E-3</v>
      </c>
    </row>
    <row r="580" spans="5:70">
      <c r="E580">
        <f t="shared" si="357"/>
        <v>577</v>
      </c>
      <c r="F580" s="64">
        <f t="shared" si="358"/>
        <v>87.999999999999318</v>
      </c>
      <c r="G580" s="55">
        <f t="shared" si="342"/>
        <v>1.7882078716896954E-2</v>
      </c>
      <c r="H580" s="78">
        <f t="shared" si="368"/>
        <v>9.3763946122776345E-2</v>
      </c>
      <c r="I580" s="79">
        <f t="shared" ca="1" si="343"/>
        <v>544571.83505760448</v>
      </c>
      <c r="J580" s="79">
        <f t="shared" ca="1" si="344"/>
        <v>4933.63546040438</v>
      </c>
      <c r="K580" s="80">
        <f t="shared" ca="1" si="345"/>
        <v>-1.8752789224555269</v>
      </c>
      <c r="L580" s="80">
        <f t="shared" ca="1" si="346"/>
        <v>-226.90493127400188</v>
      </c>
      <c r="M580" s="80">
        <f t="shared" ca="1" si="347"/>
        <v>-4084.2887629320335</v>
      </c>
      <c r="N580" s="80">
        <f t="shared" ca="1" si="348"/>
        <v>0</v>
      </c>
      <c r="O580" s="81">
        <f t="shared" ref="O580:O643" ca="1" si="370">-MIN(IF(MOD(R580,IF($C$5="Annual",12,1))=0,1,0)*$C$33*U580/IF($C$5="Monthly",12,1),I580)</f>
        <v>-169.52863471041942</v>
      </c>
      <c r="P580" s="79">
        <f t="shared" ref="P580:P643" ca="1" si="371">SUM(I580:O580)</f>
        <v>545022.87291016977</v>
      </c>
      <c r="R580">
        <f t="shared" ca="1" si="349"/>
        <v>577</v>
      </c>
      <c r="S580" s="78">
        <f t="shared" ca="1" si="359"/>
        <v>87.999999999999318</v>
      </c>
      <c r="T580" s="55">
        <f t="shared" ca="1" si="350"/>
        <v>1.7882078716896954E-2</v>
      </c>
      <c r="U580" s="78">
        <f t="shared" ca="1" si="360"/>
        <v>9.3739328825281562E-2</v>
      </c>
      <c r="V580" s="79">
        <f t="shared" ca="1" si="361"/>
        <v>544510.30722180661</v>
      </c>
      <c r="W580" s="79">
        <f t="shared" ref="W580:W643" ca="1" si="372">(V580)*$AU580</f>
        <v>4933.0780391553317</v>
      </c>
      <c r="X580" s="80">
        <f t="shared" ref="X580:X643" ca="1" si="373">IF(V580=0,0,-$C$19)*U580</f>
        <v>-1.8747865765056313</v>
      </c>
      <c r="Y580" s="80">
        <f t="shared" ca="1" si="351"/>
        <v>-226.87929467575276</v>
      </c>
      <c r="Z580" s="80">
        <f t="shared" ref="Z580:Z643" ca="1" si="374">-IF(MOD(R580-1,12)=0,1,0)*V580*($C$17)</f>
        <v>-4083.8273041635493</v>
      </c>
      <c r="AA580" s="80">
        <f t="shared" ca="1" si="352"/>
        <v>0</v>
      </c>
      <c r="AB580" s="81">
        <f t="shared" ref="AB580:AB643" ca="1" si="375">-MIN(IF(MOD(R580,IF($C$5="Annual",12,1))=0,1,0)*$C$33*U580/IF($C$5="Monthly",12,1),V580)</f>
        <v>-169.52863471041942</v>
      </c>
      <c r="AC580" s="79">
        <f t="shared" ref="AC580:AC643" ca="1" si="376">SUM(V580:AB580)</f>
        <v>544961.27524083562</v>
      </c>
      <c r="AE580" s="55">
        <f t="shared" ca="1" si="362"/>
        <v>1.7882078716896954E-2</v>
      </c>
      <c r="AF580" s="78">
        <f t="shared" ca="1" si="363"/>
        <v>9.3739328825281562E-2</v>
      </c>
      <c r="AR580" s="69">
        <f t="shared" si="353"/>
        <v>49</v>
      </c>
      <c r="AS580" s="70">
        <f t="shared" si="364"/>
        <v>577</v>
      </c>
      <c r="AT580" s="71">
        <f t="shared" ca="1" si="365"/>
        <v>5.6213261392701764E-3</v>
      </c>
      <c r="AU580" s="72">
        <f t="shared" ca="1" si="354"/>
        <v>9.059659612918658E-3</v>
      </c>
      <c r="AV580" s="73">
        <f t="shared" ca="1" si="355"/>
        <v>1.0090596596129187</v>
      </c>
      <c r="AW580" s="74">
        <f ca="1">PRODUCT(AV$4:AV580)</f>
        <v>169.86980780503171</v>
      </c>
      <c r="BO580" s="70">
        <f t="shared" si="366"/>
        <v>577</v>
      </c>
      <c r="BP580" s="171">
        <f t="shared" ca="1" si="367"/>
        <v>0.1143</v>
      </c>
      <c r="BQ580" s="172">
        <f t="shared" ca="1" si="356"/>
        <v>9.059659612918658E-3</v>
      </c>
      <c r="BR580" s="172">
        <f t="shared" ca="1" si="369"/>
        <v>5.8868613140938761E-3</v>
      </c>
    </row>
    <row r="581" spans="5:70">
      <c r="E581">
        <f t="shared" si="357"/>
        <v>578</v>
      </c>
      <c r="F581" s="64">
        <f t="shared" si="358"/>
        <v>88.083333333332646</v>
      </c>
      <c r="G581" s="55">
        <f t="shared" ref="G581:G644" si="377">(1-(1-IF(F581&gt;$AJ$90,0,VLOOKUP(ROUND(F581,0),$AJ$4:$AK$90,2,FALSE)))^(1/12))</f>
        <v>1.7882078716896954E-2</v>
      </c>
      <c r="H581" s="78">
        <f t="shared" si="368"/>
        <v>9.2087251857401978E-2</v>
      </c>
      <c r="I581" s="79">
        <f t="shared" ref="I581:I644" ca="1" si="378">MAX(P580,0)*(1-G581)</f>
        <v>535276.73099428078</v>
      </c>
      <c r="J581" s="79">
        <f t="shared" ref="J581:J644" ca="1" si="379">(I581)*$AU581</f>
        <v>4849.42498152401</v>
      </c>
      <c r="K581" s="80">
        <f t="shared" ref="K581:K644" ca="1" si="380">IF(I581=0,0,-$C$19)*H581</f>
        <v>-1.8417450371480395</v>
      </c>
      <c r="L581" s="80">
        <f t="shared" ref="L581:L644" ca="1" si="381">IF(OR(I580+O580=0,K580=0),0,-I581*($C$16/12))</f>
        <v>-223.03197124761701</v>
      </c>
      <c r="M581" s="80">
        <f t="shared" ref="M581:M644" ca="1" si="382">IF(OR(I580+O580=0,K580=0),0,-IF(MOD(E581-1,12)=0,1,0)*I581*($C$17))</f>
        <v>0</v>
      </c>
      <c r="N581" s="80">
        <f t="shared" ref="N581:N644" ca="1" si="383">IF(OR(I580+O580=0,K580=0),0,-I581*($C$18*(1+$C$20))/12)</f>
        <v>0</v>
      </c>
      <c r="O581" s="81">
        <f t="shared" ca="1" si="370"/>
        <v>-166.49711031975963</v>
      </c>
      <c r="P581" s="79">
        <f t="shared" ca="1" si="371"/>
        <v>539734.78514920024</v>
      </c>
      <c r="R581">
        <f t="shared" ref="R581:R644" ca="1" si="384">R580+1</f>
        <v>578</v>
      </c>
      <c r="S581" s="78">
        <f t="shared" ca="1" si="359"/>
        <v>88.083333333332646</v>
      </c>
      <c r="T581" s="55">
        <f t="shared" ref="T581:T644" ca="1" si="385">(1-(1-IF(S581&gt;$AJ$90,0,VLOOKUP(ROUND(S581,0),$AJ$4:$AK$90,2,FALSE)))^(1/12))
*IF(S582-S$4&lt;SUBSTITUTE($C$6, "years", "", 1)/1,0,1)</f>
        <v>1.7882078716896954E-2</v>
      </c>
      <c r="U581" s="78">
        <f t="shared" ca="1" si="360"/>
        <v>9.2063074768358788E-2</v>
      </c>
      <c r="V581" s="79">
        <f t="shared" ca="1" si="361"/>
        <v>535216.2348193184</v>
      </c>
      <c r="W581" s="79">
        <f t="shared" ca="1" si="372"/>
        <v>4848.8769067709673</v>
      </c>
      <c r="X581" s="80">
        <f t="shared" ca="1" si="373"/>
        <v>-1.8412614953671758</v>
      </c>
      <c r="Y581" s="80">
        <f t="shared" ref="Y581:Y644" ca="1" si="386">IF(OR(V580+AB580=0,X580=0),0,-V581*($C$16/12))</f>
        <v>-223.00676450804934</v>
      </c>
      <c r="Z581" s="80">
        <f t="shared" ca="1" si="374"/>
        <v>0</v>
      </c>
      <c r="AA581" s="80">
        <f t="shared" ref="AA581:AA644" ca="1" si="387">IF(OR(V580+AB580=0,X580=0),0,-V581*($C$18*(1+$C$20))/12)</f>
        <v>0</v>
      </c>
      <c r="AB581" s="81">
        <f t="shared" ca="1" si="375"/>
        <v>-166.49711031975963</v>
      </c>
      <c r="AC581" s="79">
        <f t="shared" ca="1" si="376"/>
        <v>539673.76658976614</v>
      </c>
      <c r="AE581" s="55">
        <f t="shared" ca="1" si="362"/>
        <v>1.7882078716896954E-2</v>
      </c>
      <c r="AF581" s="78">
        <f t="shared" ca="1" si="363"/>
        <v>9.2063074768358788E-2</v>
      </c>
      <c r="AR581" s="69">
        <f t="shared" ref="AR581:AR644" si="388">ROUNDDOWN((AS581-1)/12,0)+1</f>
        <v>49</v>
      </c>
      <c r="AS581" s="70">
        <f t="shared" si="364"/>
        <v>578</v>
      </c>
      <c r="AT581" s="71">
        <f t="shared" ca="1" si="365"/>
        <v>5.5703988378751866E-3</v>
      </c>
      <c r="AU581" s="72">
        <f t="shared" ref="AU581:AU644" ca="1" si="389">IF($AU$2="Yes",BQ581,((1+$AH$21)^(1/12))-1)</f>
        <v>9.059659612918658E-3</v>
      </c>
      <c r="AV581" s="73">
        <f t="shared" ref="AV581:AV644" ca="1" si="390">(1+AU581)</f>
        <v>1.0090596596129187</v>
      </c>
      <c r="AW581" s="74">
        <f ca="1">PRODUCT(AV$4:AV581)</f>
        <v>171.40877044225721</v>
      </c>
      <c r="BO581" s="70">
        <f t="shared" si="366"/>
        <v>578</v>
      </c>
      <c r="BP581" s="171">
        <f t="shared" ca="1" si="367"/>
        <v>0.1143</v>
      </c>
      <c r="BQ581" s="172">
        <f t="shared" ref="BQ581:BQ644" ca="1" si="391">(1+BP581)^(1/12)-1</f>
        <v>9.059659612918658E-3</v>
      </c>
      <c r="BR581" s="172">
        <f t="shared" ca="1" si="369"/>
        <v>5.8340071947303009E-3</v>
      </c>
    </row>
    <row r="582" spans="5:70">
      <c r="E582">
        <f t="shared" ref="E582:E645" si="392">E581+1</f>
        <v>579</v>
      </c>
      <c r="F582" s="64">
        <f t="shared" ref="F582:F645" si="393">(E582-E581)/12+F581</f>
        <v>88.166666666665975</v>
      </c>
      <c r="G582" s="55">
        <f t="shared" si="377"/>
        <v>1.7882078716896954E-2</v>
      </c>
      <c r="H582" s="78">
        <f t="shared" si="368"/>
        <v>9.0440540370865199E-2</v>
      </c>
      <c r="I582" s="79">
        <f t="shared" ca="1" si="378"/>
        <v>530083.20523491479</v>
      </c>
      <c r="J582" s="79">
        <f t="shared" ca="1" si="379"/>
        <v>4802.3734059532298</v>
      </c>
      <c r="K582" s="80">
        <f t="shared" ca="1" si="380"/>
        <v>-1.8088108074173039</v>
      </c>
      <c r="L582" s="80">
        <f t="shared" ca="1" si="381"/>
        <v>-220.86800218121451</v>
      </c>
      <c r="M582" s="80">
        <f t="shared" ca="1" si="382"/>
        <v>0</v>
      </c>
      <c r="N582" s="80">
        <f t="shared" ca="1" si="383"/>
        <v>0</v>
      </c>
      <c r="O582" s="81">
        <f t="shared" ca="1" si="370"/>
        <v>-163.51979588688582</v>
      </c>
      <c r="P582" s="79">
        <f t="shared" ca="1" si="371"/>
        <v>534499.38203199254</v>
      </c>
      <c r="R582">
        <f t="shared" ca="1" si="384"/>
        <v>579</v>
      </c>
      <c r="S582" s="78">
        <f t="shared" ref="S582:S645" ca="1" si="394">(R582-R581)/12+S581</f>
        <v>88.166666666665975</v>
      </c>
      <c r="T582" s="55">
        <f t="shared" ca="1" si="385"/>
        <v>1.7882078716896954E-2</v>
      </c>
      <c r="U582" s="78">
        <f t="shared" ref="U582:U645" ca="1" si="395">IF(S583-S$4&lt;SUBSTITUTE($C$6, "years", "", 1)/1,U581,AF581)*
(1-T582)</f>
        <v>9.0416795618431425E-2</v>
      </c>
      <c r="V582" s="79">
        <f t="shared" ref="V582:V645" ca="1" si="396">MAX(AC581,0)*(1-AE582)</f>
        <v>530023.27781416371</v>
      </c>
      <c r="W582" s="79">
        <f t="shared" ca="1" si="372"/>
        <v>4801.8304839197444</v>
      </c>
      <c r="X582" s="80">
        <f t="shared" ca="1" si="373"/>
        <v>-1.8083359123686285</v>
      </c>
      <c r="Y582" s="80">
        <f t="shared" ca="1" si="386"/>
        <v>-220.84303242256823</v>
      </c>
      <c r="Z582" s="80">
        <f t="shared" ca="1" si="374"/>
        <v>0</v>
      </c>
      <c r="AA582" s="80">
        <f t="shared" ca="1" si="387"/>
        <v>0</v>
      </c>
      <c r="AB582" s="81">
        <f t="shared" ca="1" si="375"/>
        <v>-163.51979588688582</v>
      </c>
      <c r="AC582" s="79">
        <f t="shared" ca="1" si="376"/>
        <v>534438.93713386147</v>
      </c>
      <c r="AE582" s="55">
        <f t="shared" ref="AE582:AE645" ca="1" si="397">(1-(1-IF(S582&gt;$AJ$90,0,VLOOKUP(ROUND(S582,0),$AJ$4:$AK$90,2,FALSE)))^(1/12))</f>
        <v>1.7882078716896954E-2</v>
      </c>
      <c r="AF582" s="78">
        <f t="shared" ref="AF582:AF645" ca="1" si="398">AF581*(1-AE582)</f>
        <v>9.0416795618431425E-2</v>
      </c>
      <c r="AR582" s="69">
        <f t="shared" si="388"/>
        <v>49</v>
      </c>
      <c r="AS582" s="70">
        <f t="shared" ref="AS582:AS645" si="399">AS581+1</f>
        <v>579</v>
      </c>
      <c r="AT582" s="71">
        <f t="shared" ref="AT582:AT645" ca="1" si="400">(1-AU582)*AT581</f>
        <v>5.5199329204958401E-3</v>
      </c>
      <c r="AU582" s="72">
        <f t="shared" ca="1" si="389"/>
        <v>9.059659612918658E-3</v>
      </c>
      <c r="AV582" s="73">
        <f t="shared" ca="1" si="390"/>
        <v>1.0090596596129187</v>
      </c>
      <c r="AW582" s="74">
        <f ca="1">PRODUCT(AV$4:AV582)</f>
        <v>172.96167555713296</v>
      </c>
      <c r="BO582" s="70">
        <f t="shared" ref="BO582:BO645" si="401">BO581+1</f>
        <v>579</v>
      </c>
      <c r="BP582" s="171">
        <f t="shared" ref="BP582:BP645" ca="1" si="402">VLOOKUP(BO582,$BT$4:$BX$13,5,TRUE)/100</f>
        <v>0.1143</v>
      </c>
      <c r="BQ582" s="172">
        <f t="shared" ca="1" si="391"/>
        <v>9.059659612918658E-3</v>
      </c>
      <c r="BR582" s="172">
        <f t="shared" ca="1" si="369"/>
        <v>5.7816276165160154E-3</v>
      </c>
    </row>
    <row r="583" spans="5:70">
      <c r="E583">
        <f t="shared" si="392"/>
        <v>580</v>
      </c>
      <c r="F583" s="64">
        <f t="shared" si="393"/>
        <v>88.249999999999304</v>
      </c>
      <c r="G583" s="55">
        <f t="shared" si="377"/>
        <v>1.7882078716896954E-2</v>
      </c>
      <c r="H583" s="78">
        <f t="shared" ref="H583:H646" si="403">H582*(1-G583)</f>
        <v>8.8823275508754684E-2</v>
      </c>
      <c r="I583" s="79">
        <f t="shared" ca="1" si="378"/>
        <v>524941.42200836365</v>
      </c>
      <c r="J583" s="79">
        <f t="shared" ca="1" si="379"/>
        <v>4755.7906001172614</v>
      </c>
      <c r="K583" s="80">
        <f t="shared" ca="1" si="380"/>
        <v>-1.7764655101750937</v>
      </c>
      <c r="L583" s="80">
        <f t="shared" ca="1" si="381"/>
        <v>-218.72559250348488</v>
      </c>
      <c r="M583" s="80">
        <f t="shared" ca="1" si="382"/>
        <v>0</v>
      </c>
      <c r="N583" s="80">
        <f t="shared" ca="1" si="383"/>
        <v>0</v>
      </c>
      <c r="O583" s="81">
        <f t="shared" ca="1" si="370"/>
        <v>-160.59572202506558</v>
      </c>
      <c r="P583" s="79">
        <f t="shared" ca="1" si="371"/>
        <v>529316.11482844234</v>
      </c>
      <c r="R583">
        <f t="shared" ca="1" si="384"/>
        <v>580</v>
      </c>
      <c r="S583" s="78">
        <f t="shared" ca="1" si="394"/>
        <v>88.249999999999304</v>
      </c>
      <c r="T583" s="55">
        <f t="shared" ca="1" si="385"/>
        <v>1.7882078716896954E-2</v>
      </c>
      <c r="U583" s="78">
        <f t="shared" ca="1" si="395"/>
        <v>8.8799955361853047E-2</v>
      </c>
      <c r="V583" s="79">
        <f t="shared" ca="1" si="396"/>
        <v>524882.05799065903</v>
      </c>
      <c r="W583" s="79">
        <f t="shared" ca="1" si="372"/>
        <v>4755.2527823236023</v>
      </c>
      <c r="X583" s="80">
        <f t="shared" ca="1" si="373"/>
        <v>-1.7759991072370609</v>
      </c>
      <c r="Y583" s="80">
        <f t="shared" ca="1" si="386"/>
        <v>-218.70085749610794</v>
      </c>
      <c r="Z583" s="80">
        <f t="shared" ca="1" si="374"/>
        <v>0</v>
      </c>
      <c r="AA583" s="80">
        <f t="shared" ca="1" si="387"/>
        <v>0</v>
      </c>
      <c r="AB583" s="81">
        <f t="shared" ca="1" si="375"/>
        <v>-160.59572202506558</v>
      </c>
      <c r="AC583" s="79">
        <f t="shared" ca="1" si="376"/>
        <v>529256.23819435423</v>
      </c>
      <c r="AE583" s="55">
        <f t="shared" ca="1" si="397"/>
        <v>1.7882078716896954E-2</v>
      </c>
      <c r="AF583" s="78">
        <f t="shared" ca="1" si="398"/>
        <v>8.8799955361853047E-2</v>
      </c>
      <c r="AR583" s="69">
        <f t="shared" si="388"/>
        <v>49</v>
      </c>
      <c r="AS583" s="70">
        <f t="shared" si="399"/>
        <v>580</v>
      </c>
      <c r="AT583" s="71">
        <f t="shared" ca="1" si="400"/>
        <v>5.4699242071500039E-3</v>
      </c>
      <c r="AU583" s="72">
        <f t="shared" ca="1" si="389"/>
        <v>9.059659612918658E-3</v>
      </c>
      <c r="AV583" s="73">
        <f t="shared" ca="1" si="390"/>
        <v>1.0090596596129187</v>
      </c>
      <c r="AW583" s="74">
        <f ca="1">PRODUCT(AV$4:AV583)</f>
        <v>174.52864946376067</v>
      </c>
      <c r="BO583" s="70">
        <f t="shared" si="401"/>
        <v>580</v>
      </c>
      <c r="BP583" s="171">
        <f t="shared" ca="1" si="402"/>
        <v>0.1143</v>
      </c>
      <c r="BQ583" s="172">
        <f t="shared" ca="1" si="391"/>
        <v>9.059659612918658E-3</v>
      </c>
      <c r="BR583" s="172">
        <f t="shared" ref="BR583:BR646" ca="1" si="404">BR582/(1+BQ583)</f>
        <v>5.7297183188691567E-3</v>
      </c>
    </row>
    <row r="584" spans="5:70">
      <c r="E584">
        <f t="shared" si="392"/>
        <v>581</v>
      </c>
      <c r="F584" s="64">
        <f t="shared" si="393"/>
        <v>88.333333333332632</v>
      </c>
      <c r="G584" s="55">
        <f t="shared" si="377"/>
        <v>1.7882078716896954E-2</v>
      </c>
      <c r="H584" s="78">
        <f t="shared" si="403"/>
        <v>8.7234930704214508E-2</v>
      </c>
      <c r="I584" s="79">
        <f t="shared" ca="1" si="378"/>
        <v>519850.84239695809</v>
      </c>
      <c r="J584" s="79">
        <f t="shared" ca="1" si="379"/>
        <v>4709.6716816054632</v>
      </c>
      <c r="K584" s="80">
        <f t="shared" ca="1" si="380"/>
        <v>-1.7446986140842902</v>
      </c>
      <c r="L584" s="80">
        <f t="shared" ca="1" si="381"/>
        <v>-216.60451766539921</v>
      </c>
      <c r="M584" s="80">
        <f t="shared" ca="1" si="382"/>
        <v>0</v>
      </c>
      <c r="N584" s="80">
        <f t="shared" ca="1" si="383"/>
        <v>0</v>
      </c>
      <c r="O584" s="81">
        <f t="shared" ca="1" si="370"/>
        <v>-157.72393668221645</v>
      </c>
      <c r="P584" s="79">
        <f t="shared" ca="1" si="371"/>
        <v>524184.44092560187</v>
      </c>
      <c r="R584">
        <f t="shared" ca="1" si="384"/>
        <v>581</v>
      </c>
      <c r="S584" s="78">
        <f t="shared" ca="1" si="394"/>
        <v>88.333333333332632</v>
      </c>
      <c r="T584" s="55">
        <f t="shared" ca="1" si="385"/>
        <v>1.7882078716896954E-2</v>
      </c>
      <c r="U584" s="78">
        <f t="shared" ca="1" si="395"/>
        <v>8.7212027570015449E-2</v>
      </c>
      <c r="V584" s="79">
        <f t="shared" ca="1" si="396"/>
        <v>519792.03648155404</v>
      </c>
      <c r="W584" s="79">
        <f t="shared" ca="1" si="372"/>
        <v>4709.1389200286767</v>
      </c>
      <c r="X584" s="80">
        <f t="shared" ca="1" si="373"/>
        <v>-1.744240551400309</v>
      </c>
      <c r="Y584" s="80">
        <f t="shared" ca="1" si="386"/>
        <v>-216.58001520064752</v>
      </c>
      <c r="Z584" s="80">
        <f t="shared" ca="1" si="374"/>
        <v>0</v>
      </c>
      <c r="AA584" s="80">
        <f t="shared" ca="1" si="387"/>
        <v>0</v>
      </c>
      <c r="AB584" s="81">
        <f t="shared" ca="1" si="375"/>
        <v>-157.72393668221645</v>
      </c>
      <c r="AC584" s="79">
        <f t="shared" ca="1" si="376"/>
        <v>524125.12720914849</v>
      </c>
      <c r="AE584" s="55">
        <f t="shared" ca="1" si="397"/>
        <v>1.7882078716896954E-2</v>
      </c>
      <c r="AF584" s="78">
        <f t="shared" ca="1" si="398"/>
        <v>8.7212027570015449E-2</v>
      </c>
      <c r="AR584" s="69">
        <f t="shared" si="388"/>
        <v>49</v>
      </c>
      <c r="AS584" s="70">
        <f t="shared" si="399"/>
        <v>581</v>
      </c>
      <c r="AT584" s="71">
        <f t="shared" ca="1" si="400"/>
        <v>5.4203685557247605E-3</v>
      </c>
      <c r="AU584" s="72">
        <f t="shared" ca="1" si="389"/>
        <v>9.059659612918658E-3</v>
      </c>
      <c r="AV584" s="73">
        <f t="shared" ca="1" si="390"/>
        <v>1.0090596596129187</v>
      </c>
      <c r="AW584" s="74">
        <f ca="1">PRODUCT(AV$4:AV584)</f>
        <v>176.10981962060475</v>
      </c>
      <c r="BO584" s="70">
        <f t="shared" si="401"/>
        <v>581</v>
      </c>
      <c r="BP584" s="171">
        <f t="shared" ca="1" si="402"/>
        <v>0.1143</v>
      </c>
      <c r="BQ584" s="172">
        <f t="shared" ca="1" si="391"/>
        <v>9.059659612918658E-3</v>
      </c>
      <c r="BR584" s="172">
        <f t="shared" ca="1" si="404"/>
        <v>5.6782750794607236E-3</v>
      </c>
    </row>
    <row r="585" spans="5:70">
      <c r="E585">
        <f t="shared" si="392"/>
        <v>582</v>
      </c>
      <c r="F585" s="64">
        <f t="shared" si="393"/>
        <v>88.416666666665961</v>
      </c>
      <c r="G585" s="55">
        <f t="shared" si="377"/>
        <v>1.7882078716896954E-2</v>
      </c>
      <c r="H585" s="78">
        <f t="shared" si="403"/>
        <v>8.5674988806498695E-2</v>
      </c>
      <c r="I585" s="79">
        <f t="shared" ca="1" si="378"/>
        <v>514810.93349079764</v>
      </c>
      <c r="J585" s="79">
        <f t="shared" ca="1" si="379"/>
        <v>4664.0118224355328</v>
      </c>
      <c r="K585" s="80">
        <f t="shared" ca="1" si="380"/>
        <v>-1.713499776129974</v>
      </c>
      <c r="L585" s="80">
        <f t="shared" ca="1" si="381"/>
        <v>-214.50455562116571</v>
      </c>
      <c r="M585" s="80">
        <f t="shared" ca="1" si="382"/>
        <v>0</v>
      </c>
      <c r="N585" s="80">
        <f t="shared" ca="1" si="383"/>
        <v>0</v>
      </c>
      <c r="O585" s="81">
        <f t="shared" ca="1" si="370"/>
        <v>-154.90350483092615</v>
      </c>
      <c r="P585" s="79">
        <f t="shared" ca="1" si="371"/>
        <v>519103.82375300495</v>
      </c>
      <c r="R585">
        <f t="shared" ca="1" si="384"/>
        <v>582</v>
      </c>
      <c r="S585" s="78">
        <f t="shared" ca="1" si="394"/>
        <v>88.416666666665961</v>
      </c>
      <c r="T585" s="55">
        <f t="shared" ca="1" si="385"/>
        <v>1.7882078716896954E-2</v>
      </c>
      <c r="U585" s="78">
        <f t="shared" ca="1" si="395"/>
        <v>8.5652495227948239E-2</v>
      </c>
      <c r="V585" s="79">
        <f t="shared" ca="1" si="396"/>
        <v>514752.68042689085</v>
      </c>
      <c r="W585" s="79">
        <f t="shared" ca="1" si="372"/>
        <v>4663.484069505128</v>
      </c>
      <c r="X585" s="80">
        <f t="shared" ca="1" si="373"/>
        <v>-1.7130499045589649</v>
      </c>
      <c r="Y585" s="80">
        <f t="shared" ca="1" si="386"/>
        <v>-214.48028351120453</v>
      </c>
      <c r="Z585" s="80">
        <f t="shared" ca="1" si="374"/>
        <v>0</v>
      </c>
      <c r="AA585" s="80">
        <f t="shared" ca="1" si="387"/>
        <v>0</v>
      </c>
      <c r="AB585" s="81">
        <f t="shared" ca="1" si="375"/>
        <v>-154.90350483092615</v>
      </c>
      <c r="AC585" s="79">
        <f t="shared" ca="1" si="376"/>
        <v>519045.06765814929</v>
      </c>
      <c r="AE585" s="55">
        <f t="shared" ca="1" si="397"/>
        <v>1.7882078716896954E-2</v>
      </c>
      <c r="AF585" s="78">
        <f t="shared" ca="1" si="398"/>
        <v>8.5652495227948239E-2</v>
      </c>
      <c r="AR585" s="69">
        <f t="shared" si="388"/>
        <v>49</v>
      </c>
      <c r="AS585" s="70">
        <f t="shared" si="399"/>
        <v>582</v>
      </c>
      <c r="AT585" s="71">
        <f t="shared" ca="1" si="400"/>
        <v>5.3712618616333268E-3</v>
      </c>
      <c r="AU585" s="72">
        <f t="shared" ca="1" si="389"/>
        <v>9.059659612918658E-3</v>
      </c>
      <c r="AV585" s="73">
        <f t="shared" ca="1" si="390"/>
        <v>1.0090596596129187</v>
      </c>
      <c r="AW585" s="74">
        <f ca="1">PRODUCT(AV$4:AV585)</f>
        <v>177.70531464085994</v>
      </c>
      <c r="BO585" s="70">
        <f t="shared" si="401"/>
        <v>582</v>
      </c>
      <c r="BP585" s="171">
        <f t="shared" ca="1" si="402"/>
        <v>0.1143</v>
      </c>
      <c r="BQ585" s="172">
        <f t="shared" ca="1" si="391"/>
        <v>9.059659612918658E-3</v>
      </c>
      <c r="BR585" s="172">
        <f t="shared" ca="1" si="404"/>
        <v>5.6272937138711343E-3</v>
      </c>
    </row>
    <row r="586" spans="5:70">
      <c r="E586">
        <f t="shared" si="392"/>
        <v>583</v>
      </c>
      <c r="F586" s="64">
        <f t="shared" si="393"/>
        <v>88.499999999999289</v>
      </c>
      <c r="G586" s="55">
        <f t="shared" si="377"/>
        <v>1.7882078716896954E-2</v>
      </c>
      <c r="H586" s="78">
        <f t="shared" si="403"/>
        <v>8.4142941912591626E-2</v>
      </c>
      <c r="I586" s="79">
        <f t="shared" ca="1" si="378"/>
        <v>509821.16831441154</v>
      </c>
      <c r="J586" s="79">
        <f t="shared" ca="1" si="379"/>
        <v>4618.8062483890799</v>
      </c>
      <c r="K586" s="80">
        <f t="shared" ca="1" si="380"/>
        <v>-1.6828588382518326</v>
      </c>
      <c r="L586" s="80">
        <f t="shared" ca="1" si="381"/>
        <v>-212.42548679767148</v>
      </c>
      <c r="M586" s="80">
        <f t="shared" ca="1" si="382"/>
        <v>0</v>
      </c>
      <c r="N586" s="80">
        <f t="shared" ca="1" si="383"/>
        <v>0</v>
      </c>
      <c r="O586" s="81">
        <f t="shared" ca="1" si="370"/>
        <v>-152.13350816401632</v>
      </c>
      <c r="P586" s="79">
        <f t="shared" ca="1" si="371"/>
        <v>514073.73270900064</v>
      </c>
      <c r="R586">
        <f t="shared" ca="1" si="384"/>
        <v>583</v>
      </c>
      <c r="S586" s="78">
        <f t="shared" ca="1" si="394"/>
        <v>88.499999999999289</v>
      </c>
      <c r="T586" s="55">
        <f t="shared" ca="1" si="385"/>
        <v>1.7882078716896954E-2</v>
      </c>
      <c r="U586" s="78">
        <f t="shared" ca="1" si="395"/>
        <v>8.4120850565983424E-2</v>
      </c>
      <c r="V586" s="79">
        <f t="shared" ca="1" si="396"/>
        <v>509763.46290066914</v>
      </c>
      <c r="W586" s="79">
        <f t="shared" ca="1" si="372"/>
        <v>4618.283456982751</v>
      </c>
      <c r="X586" s="80">
        <f t="shared" ca="1" si="373"/>
        <v>-1.6824170113196684</v>
      </c>
      <c r="Y586" s="80">
        <f t="shared" ca="1" si="386"/>
        <v>-212.40144287527883</v>
      </c>
      <c r="Z586" s="80">
        <f t="shared" ca="1" si="374"/>
        <v>0</v>
      </c>
      <c r="AA586" s="80">
        <f t="shared" ca="1" si="387"/>
        <v>0</v>
      </c>
      <c r="AB586" s="81">
        <f t="shared" ca="1" si="375"/>
        <v>-152.13350816401632</v>
      </c>
      <c r="AC586" s="79">
        <f t="shared" ca="1" si="376"/>
        <v>514015.5289896013</v>
      </c>
      <c r="AE586" s="55">
        <f t="shared" ca="1" si="397"/>
        <v>1.7882078716896954E-2</v>
      </c>
      <c r="AF586" s="78">
        <f t="shared" ca="1" si="398"/>
        <v>8.4120850565983424E-2</v>
      </c>
      <c r="AR586" s="69">
        <f t="shared" si="388"/>
        <v>49</v>
      </c>
      <c r="AS586" s="70">
        <f t="shared" si="399"/>
        <v>583</v>
      </c>
      <c r="AT586" s="71">
        <f t="shared" ca="1" si="400"/>
        <v>5.322600057475077E-3</v>
      </c>
      <c r="AU586" s="72">
        <f t="shared" ca="1" si="389"/>
        <v>9.059659612918658E-3</v>
      </c>
      <c r="AV586" s="73">
        <f t="shared" ca="1" si="390"/>
        <v>1.0090596596129187</v>
      </c>
      <c r="AW586" s="74">
        <f ca="1">PRODUCT(AV$4:AV586)</f>
        <v>179.31526430291274</v>
      </c>
      <c r="BO586" s="70">
        <f t="shared" si="401"/>
        <v>583</v>
      </c>
      <c r="BP586" s="171">
        <f t="shared" ca="1" si="402"/>
        <v>0.1143</v>
      </c>
      <c r="BQ586" s="172">
        <f t="shared" ca="1" si="391"/>
        <v>9.059659612918658E-3</v>
      </c>
      <c r="BR586" s="172">
        <f t="shared" ca="1" si="404"/>
        <v>5.5767700752498602E-3</v>
      </c>
    </row>
    <row r="587" spans="5:70">
      <c r="E587">
        <f t="shared" si="392"/>
        <v>584</v>
      </c>
      <c r="F587" s="64">
        <f t="shared" si="393"/>
        <v>88.583333333332618</v>
      </c>
      <c r="G587" s="55">
        <f t="shared" si="377"/>
        <v>1.9598847320330681E-2</v>
      </c>
      <c r="H587" s="78">
        <f t="shared" si="403"/>
        <v>8.2493837240963291E-2</v>
      </c>
      <c r="I587" s="79">
        <f t="shared" ca="1" si="378"/>
        <v>503998.48011024448</v>
      </c>
      <c r="J587" s="79">
        <f t="shared" ca="1" si="379"/>
        <v>4566.0546752271694</v>
      </c>
      <c r="K587" s="80">
        <f t="shared" ca="1" si="380"/>
        <v>-1.6498767448192657</v>
      </c>
      <c r="L587" s="80">
        <f t="shared" ca="1" si="381"/>
        <v>-209.99936671260187</v>
      </c>
      <c r="M587" s="80">
        <f t="shared" ca="1" si="382"/>
        <v>0</v>
      </c>
      <c r="N587" s="80">
        <f t="shared" ca="1" si="383"/>
        <v>0</v>
      </c>
      <c r="O587" s="81">
        <f t="shared" ca="1" si="370"/>
        <v>-149.15186676520347</v>
      </c>
      <c r="P587" s="79">
        <f t="shared" ca="1" si="371"/>
        <v>508203.73367524898</v>
      </c>
      <c r="R587">
        <f t="shared" ca="1" si="384"/>
        <v>584</v>
      </c>
      <c r="S587" s="78">
        <f t="shared" ca="1" si="394"/>
        <v>88.583333333332618</v>
      </c>
      <c r="T587" s="55">
        <f t="shared" ca="1" si="385"/>
        <v>1.9598847320330681E-2</v>
      </c>
      <c r="U587" s="78">
        <f t="shared" ca="1" si="395"/>
        <v>8.2472178859284359E-2</v>
      </c>
      <c r="V587" s="79">
        <f t="shared" ca="1" si="396"/>
        <v>503941.4171166551</v>
      </c>
      <c r="W587" s="79">
        <f t="shared" ca="1" si="372"/>
        <v>4565.537703928755</v>
      </c>
      <c r="X587" s="80">
        <f t="shared" ca="1" si="373"/>
        <v>-1.6494435771856872</v>
      </c>
      <c r="Y587" s="80">
        <f t="shared" ca="1" si="386"/>
        <v>-209.97559046527297</v>
      </c>
      <c r="Z587" s="80">
        <f t="shared" ca="1" si="374"/>
        <v>0</v>
      </c>
      <c r="AA587" s="80">
        <f t="shared" ca="1" si="387"/>
        <v>0</v>
      </c>
      <c r="AB587" s="81">
        <f t="shared" ca="1" si="375"/>
        <v>-149.15186676520347</v>
      </c>
      <c r="AC587" s="79">
        <f t="shared" ca="1" si="376"/>
        <v>508146.17791977618</v>
      </c>
      <c r="AE587" s="55">
        <f t="shared" ca="1" si="397"/>
        <v>1.9598847320330681E-2</v>
      </c>
      <c r="AF587" s="78">
        <f t="shared" ca="1" si="398"/>
        <v>8.2472178859284359E-2</v>
      </c>
      <c r="AR587" s="69">
        <f t="shared" si="388"/>
        <v>49</v>
      </c>
      <c r="AS587" s="70">
        <f t="shared" si="399"/>
        <v>584</v>
      </c>
      <c r="AT587" s="71">
        <f t="shared" ca="1" si="400"/>
        <v>5.2743791126986517E-3</v>
      </c>
      <c r="AU587" s="72">
        <f t="shared" ca="1" si="389"/>
        <v>9.059659612918658E-3</v>
      </c>
      <c r="AV587" s="73">
        <f t="shared" ca="1" si="390"/>
        <v>1.0090596596129187</v>
      </c>
      <c r="AW587" s="74">
        <f ca="1">PRODUCT(AV$4:AV587)</f>
        <v>180.93979956089768</v>
      </c>
      <c r="BO587" s="70">
        <f t="shared" si="401"/>
        <v>584</v>
      </c>
      <c r="BP587" s="171">
        <f t="shared" ca="1" si="402"/>
        <v>0.1143</v>
      </c>
      <c r="BQ587" s="172">
        <f t="shared" ca="1" si="391"/>
        <v>9.059659612918658E-3</v>
      </c>
      <c r="BR587" s="172">
        <f t="shared" ca="1" si="404"/>
        <v>5.5267000539781196E-3</v>
      </c>
    </row>
    <row r="588" spans="5:70">
      <c r="E588">
        <f t="shared" si="392"/>
        <v>585</v>
      </c>
      <c r="F588" s="64">
        <f t="shared" si="393"/>
        <v>88.666666666665947</v>
      </c>
      <c r="G588" s="55">
        <f t="shared" si="377"/>
        <v>1.9598847320330681E-2</v>
      </c>
      <c r="H588" s="78">
        <f t="shared" si="403"/>
        <v>8.0877053120009437E-2</v>
      </c>
      <c r="I588" s="79">
        <f t="shared" ca="1" si="378"/>
        <v>498243.5262913258</v>
      </c>
      <c r="J588" s="79">
        <f t="shared" ca="1" si="379"/>
        <v>4513.9167525396997</v>
      </c>
      <c r="K588" s="80">
        <f t="shared" ca="1" si="380"/>
        <v>-1.6175410624001887</v>
      </c>
      <c r="L588" s="80">
        <f t="shared" ca="1" si="381"/>
        <v>-207.60146928805244</v>
      </c>
      <c r="M588" s="80">
        <f t="shared" ca="1" si="382"/>
        <v>0</v>
      </c>
      <c r="N588" s="80">
        <f t="shared" ca="1" si="383"/>
        <v>0</v>
      </c>
      <c r="O588" s="81">
        <f t="shared" ca="1" si="370"/>
        <v>-146.22866210092994</v>
      </c>
      <c r="P588" s="79">
        <f t="shared" ca="1" si="371"/>
        <v>502401.99537141412</v>
      </c>
      <c r="R588">
        <f t="shared" ca="1" si="384"/>
        <v>585</v>
      </c>
      <c r="S588" s="78">
        <f t="shared" ca="1" si="394"/>
        <v>88.666666666665947</v>
      </c>
      <c r="T588" s="55">
        <f t="shared" ca="1" si="385"/>
        <v>1.9598847320330681E-2</v>
      </c>
      <c r="U588" s="78">
        <f t="shared" ca="1" si="395"/>
        <v>8.0855819217646244E-2</v>
      </c>
      <c r="V588" s="79">
        <f t="shared" ca="1" si="396"/>
        <v>498187.09856231691</v>
      </c>
      <c r="W588" s="79">
        <f t="shared" ca="1" si="372"/>
        <v>4513.4055365221493</v>
      </c>
      <c r="X588" s="80">
        <f t="shared" ca="1" si="373"/>
        <v>-1.6171163843529248</v>
      </c>
      <c r="Y588" s="80">
        <f t="shared" ca="1" si="386"/>
        <v>-207.57795773429874</v>
      </c>
      <c r="Z588" s="80">
        <f t="shared" ca="1" si="374"/>
        <v>0</v>
      </c>
      <c r="AA588" s="80">
        <f t="shared" ca="1" si="387"/>
        <v>0</v>
      </c>
      <c r="AB588" s="81">
        <f t="shared" ca="1" si="375"/>
        <v>-146.22866210092994</v>
      </c>
      <c r="AC588" s="79">
        <f t="shared" ca="1" si="376"/>
        <v>502345.08036261954</v>
      </c>
      <c r="AE588" s="55">
        <f t="shared" ca="1" si="397"/>
        <v>1.9598847320330681E-2</v>
      </c>
      <c r="AF588" s="78">
        <f t="shared" ca="1" si="398"/>
        <v>8.0855819217646244E-2</v>
      </c>
      <c r="AR588" s="69">
        <f t="shared" si="388"/>
        <v>49</v>
      </c>
      <c r="AS588" s="70">
        <f t="shared" si="399"/>
        <v>585</v>
      </c>
      <c r="AT588" s="71">
        <f t="shared" ca="1" si="400"/>
        <v>5.2265950332681136E-3</v>
      </c>
      <c r="AU588" s="72">
        <f t="shared" ca="1" si="389"/>
        <v>9.059659612918658E-3</v>
      </c>
      <c r="AV588" s="73">
        <f t="shared" ca="1" si="390"/>
        <v>1.0090596596129187</v>
      </c>
      <c r="AW588" s="74">
        <f ca="1">PRODUCT(AV$4:AV588)</f>
        <v>182.57905255534914</v>
      </c>
      <c r="BO588" s="70">
        <f t="shared" si="401"/>
        <v>585</v>
      </c>
      <c r="BP588" s="171">
        <f t="shared" ca="1" si="402"/>
        <v>0.1143</v>
      </c>
      <c r="BQ588" s="172">
        <f t="shared" ca="1" si="391"/>
        <v>9.059659612918658E-3</v>
      </c>
      <c r="BR588" s="172">
        <f t="shared" ca="1" si="404"/>
        <v>5.4770795773345995E-3</v>
      </c>
    </row>
    <row r="589" spans="5:70">
      <c r="E589">
        <f t="shared" si="392"/>
        <v>586</v>
      </c>
      <c r="F589" s="64">
        <f t="shared" si="393"/>
        <v>88.749999999999275</v>
      </c>
      <c r="G589" s="55">
        <f t="shared" si="377"/>
        <v>1.9598847320330681E-2</v>
      </c>
      <c r="H589" s="78">
        <f t="shared" si="403"/>
        <v>7.9291956104192096E-2</v>
      </c>
      <c r="I589" s="79">
        <f t="shared" ca="1" si="378"/>
        <v>492555.49537070032</v>
      </c>
      <c r="J589" s="79">
        <f t="shared" ca="1" si="379"/>
        <v>4462.3851285310766</v>
      </c>
      <c r="K589" s="80">
        <f t="shared" ca="1" si="380"/>
        <v>-1.5858391220838419</v>
      </c>
      <c r="L589" s="80">
        <f t="shared" ca="1" si="381"/>
        <v>-205.23145640445847</v>
      </c>
      <c r="M589" s="80">
        <f t="shared" ca="1" si="382"/>
        <v>0</v>
      </c>
      <c r="N589" s="80">
        <f t="shared" ca="1" si="383"/>
        <v>0</v>
      </c>
      <c r="O589" s="81">
        <f t="shared" ca="1" si="370"/>
        <v>-143.3627488785576</v>
      </c>
      <c r="P589" s="79">
        <f t="shared" ca="1" si="371"/>
        <v>496667.70045482635</v>
      </c>
      <c r="R589">
        <f t="shared" ca="1" si="384"/>
        <v>586</v>
      </c>
      <c r="S589" s="78">
        <f t="shared" ca="1" si="394"/>
        <v>88.749999999999275</v>
      </c>
      <c r="T589" s="55">
        <f t="shared" ca="1" si="385"/>
        <v>1.9598847320330681E-2</v>
      </c>
      <c r="U589" s="78">
        <f t="shared" ca="1" si="395"/>
        <v>7.9271138361839341E-2</v>
      </c>
      <c r="V589" s="79">
        <f t="shared" ca="1" si="396"/>
        <v>492499.69583047333</v>
      </c>
      <c r="W589" s="79">
        <f t="shared" ca="1" si="372"/>
        <v>4461.879603690063</v>
      </c>
      <c r="X589" s="80">
        <f t="shared" ca="1" si="373"/>
        <v>-1.5854227672367869</v>
      </c>
      <c r="Y589" s="80">
        <f t="shared" ca="1" si="386"/>
        <v>-205.20820659603058</v>
      </c>
      <c r="Z589" s="80">
        <f t="shared" ca="1" si="374"/>
        <v>0</v>
      </c>
      <c r="AA589" s="80">
        <f t="shared" ca="1" si="387"/>
        <v>0</v>
      </c>
      <c r="AB589" s="81">
        <f t="shared" ca="1" si="375"/>
        <v>-143.3627488785576</v>
      </c>
      <c r="AC589" s="79">
        <f t="shared" ca="1" si="376"/>
        <v>496611.41905592161</v>
      </c>
      <c r="AE589" s="55">
        <f t="shared" ca="1" si="397"/>
        <v>1.9598847320330681E-2</v>
      </c>
      <c r="AF589" s="78">
        <f t="shared" ca="1" si="398"/>
        <v>7.9271138361839341E-2</v>
      </c>
      <c r="AR589" s="69">
        <f t="shared" si="388"/>
        <v>49</v>
      </c>
      <c r="AS589" s="70">
        <f t="shared" si="399"/>
        <v>586</v>
      </c>
      <c r="AT589" s="71">
        <f t="shared" ca="1" si="400"/>
        <v>5.1792438613321333E-3</v>
      </c>
      <c r="AU589" s="72">
        <f t="shared" ca="1" si="389"/>
        <v>9.059659612918658E-3</v>
      </c>
      <c r="AV589" s="73">
        <f t="shared" ca="1" si="390"/>
        <v>1.0090596596129187</v>
      </c>
      <c r="AW589" s="74">
        <f ca="1">PRODUCT(AV$4:AV589)</f>
        <v>184.23315662394978</v>
      </c>
      <c r="BO589" s="70">
        <f t="shared" si="401"/>
        <v>586</v>
      </c>
      <c r="BP589" s="171">
        <f t="shared" ca="1" si="402"/>
        <v>0.1143</v>
      </c>
      <c r="BQ589" s="172">
        <f t="shared" ca="1" si="391"/>
        <v>9.059659612918658E-3</v>
      </c>
      <c r="BR589" s="172">
        <f t="shared" ca="1" si="404"/>
        <v>5.4279046091641799E-3</v>
      </c>
    </row>
    <row r="590" spans="5:70">
      <c r="E590">
        <f t="shared" si="392"/>
        <v>587</v>
      </c>
      <c r="F590" s="64">
        <f t="shared" si="393"/>
        <v>88.833333333332604</v>
      </c>
      <c r="G590" s="55">
        <f t="shared" si="377"/>
        <v>1.9598847320330681E-2</v>
      </c>
      <c r="H590" s="78">
        <f t="shared" si="403"/>
        <v>7.7737925162775667E-2</v>
      </c>
      <c r="I590" s="79">
        <f t="shared" ca="1" si="378"/>
        <v>486933.58602467249</v>
      </c>
      <c r="J590" s="79">
        <f t="shared" ca="1" si="379"/>
        <v>4411.4525434813786</v>
      </c>
      <c r="K590" s="80">
        <f t="shared" ca="1" si="380"/>
        <v>-1.5547585032555133</v>
      </c>
      <c r="L590" s="80">
        <f t="shared" ca="1" si="381"/>
        <v>-202.88899417694688</v>
      </c>
      <c r="M590" s="80">
        <f t="shared" ca="1" si="382"/>
        <v>0</v>
      </c>
      <c r="N590" s="80">
        <f t="shared" ca="1" si="383"/>
        <v>0</v>
      </c>
      <c r="O590" s="81">
        <f t="shared" ca="1" si="370"/>
        <v>-140.55300425186385</v>
      </c>
      <c r="P590" s="79">
        <f t="shared" ca="1" si="371"/>
        <v>491000.0418112218</v>
      </c>
      <c r="R590">
        <f t="shared" ca="1" si="384"/>
        <v>587</v>
      </c>
      <c r="S590" s="78">
        <f t="shared" ca="1" si="394"/>
        <v>88.833333333332604</v>
      </c>
      <c r="T590" s="55">
        <f t="shared" ca="1" si="385"/>
        <v>1.9598847320330681E-2</v>
      </c>
      <c r="U590" s="78">
        <f t="shared" ca="1" si="395"/>
        <v>7.7717515424176847E-2</v>
      </c>
      <c r="V590" s="79">
        <f t="shared" ca="1" si="396"/>
        <v>486878.40767631185</v>
      </c>
      <c r="W590" s="79">
        <f t="shared" ca="1" si="372"/>
        <v>4410.9526464272276</v>
      </c>
      <c r="X590" s="80">
        <f t="shared" ca="1" si="373"/>
        <v>-1.5543503084835368</v>
      </c>
      <c r="Y590" s="80">
        <f t="shared" ca="1" si="386"/>
        <v>-202.86600319846329</v>
      </c>
      <c r="Z590" s="80">
        <f t="shared" ca="1" si="374"/>
        <v>0</v>
      </c>
      <c r="AA590" s="80">
        <f t="shared" ca="1" si="387"/>
        <v>0</v>
      </c>
      <c r="AB590" s="81">
        <f t="shared" ca="1" si="375"/>
        <v>-140.55300425186385</v>
      </c>
      <c r="AC590" s="79">
        <f t="shared" ca="1" si="376"/>
        <v>490944.38696498022</v>
      </c>
      <c r="AE590" s="55">
        <f t="shared" ca="1" si="397"/>
        <v>1.9598847320330681E-2</v>
      </c>
      <c r="AF590" s="78">
        <f t="shared" ca="1" si="398"/>
        <v>7.7717515424176847E-2</v>
      </c>
      <c r="AR590" s="69">
        <f t="shared" si="388"/>
        <v>49</v>
      </c>
      <c r="AS590" s="70">
        <f t="shared" si="399"/>
        <v>587</v>
      </c>
      <c r="AT590" s="71">
        <f t="shared" ca="1" si="400"/>
        <v>5.1323216748961654E-3</v>
      </c>
      <c r="AU590" s="72">
        <f t="shared" ca="1" si="389"/>
        <v>9.059659612918658E-3</v>
      </c>
      <c r="AV590" s="73">
        <f t="shared" ca="1" si="390"/>
        <v>1.0090596596129187</v>
      </c>
      <c r="AW590" s="74">
        <f ca="1">PRODUCT(AV$4:AV590)</f>
        <v>185.90224631237629</v>
      </c>
      <c r="BO590" s="70">
        <f t="shared" si="401"/>
        <v>587</v>
      </c>
      <c r="BP590" s="171">
        <f t="shared" ca="1" si="402"/>
        <v>0.1143</v>
      </c>
      <c r="BQ590" s="172">
        <f t="shared" ca="1" si="391"/>
        <v>9.059659612918658E-3</v>
      </c>
      <c r="BR590" s="172">
        <f t="shared" ca="1" si="404"/>
        <v>5.3791711495496282E-3</v>
      </c>
    </row>
    <row r="591" spans="5:70">
      <c r="E591">
        <f t="shared" si="392"/>
        <v>588</v>
      </c>
      <c r="F591" s="64">
        <f t="shared" si="393"/>
        <v>88.916666666665932</v>
      </c>
      <c r="G591" s="55">
        <f t="shared" si="377"/>
        <v>1.9598847320330681E-2</v>
      </c>
      <c r="H591" s="78">
        <f t="shared" si="403"/>
        <v>7.6214351436511132E-2</v>
      </c>
      <c r="I591" s="79">
        <f t="shared" ca="1" si="378"/>
        <v>481377.00695748767</v>
      </c>
      <c r="J591" s="79">
        <f t="shared" ca="1" si="379"/>
        <v>4361.1118285204147</v>
      </c>
      <c r="K591" s="80">
        <f t="shared" ca="1" si="380"/>
        <v>-1.5242870287302226</v>
      </c>
      <c r="L591" s="80">
        <f t="shared" ca="1" si="381"/>
        <v>-200.57375289895322</v>
      </c>
      <c r="M591" s="80">
        <f t="shared" ca="1" si="382"/>
        <v>0</v>
      </c>
      <c r="N591" s="80">
        <f t="shared" ca="1" si="383"/>
        <v>0</v>
      </c>
      <c r="O591" s="81">
        <f t="shared" ca="1" si="370"/>
        <v>-137.79832738111779</v>
      </c>
      <c r="P591" s="79">
        <f t="shared" ca="1" si="371"/>
        <v>485398.2224186993</v>
      </c>
      <c r="R591">
        <f t="shared" ca="1" si="384"/>
        <v>588</v>
      </c>
      <c r="S591" s="78">
        <f t="shared" ca="1" si="394"/>
        <v>88.916666666665932</v>
      </c>
      <c r="T591" s="55">
        <f t="shared" ca="1" si="385"/>
        <v>1.9598847320330681E-2</v>
      </c>
      <c r="U591" s="78">
        <f t="shared" ca="1" si="395"/>
        <v>7.6194341705262958E-2</v>
      </c>
      <c r="V591" s="79">
        <f t="shared" ca="1" si="396"/>
        <v>481322.44288208021</v>
      </c>
      <c r="W591" s="79">
        <f t="shared" ca="1" si="372"/>
        <v>4360.6174965701293</v>
      </c>
      <c r="X591" s="80">
        <f t="shared" ca="1" si="373"/>
        <v>-1.5238868341052592</v>
      </c>
      <c r="Y591" s="80">
        <f t="shared" ca="1" si="386"/>
        <v>-200.55101786753343</v>
      </c>
      <c r="Z591" s="80">
        <f t="shared" ca="1" si="374"/>
        <v>0</v>
      </c>
      <c r="AA591" s="80">
        <f t="shared" ca="1" si="387"/>
        <v>0</v>
      </c>
      <c r="AB591" s="81">
        <f t="shared" ca="1" si="375"/>
        <v>-137.79832738111779</v>
      </c>
      <c r="AC591" s="79">
        <f t="shared" ca="1" si="376"/>
        <v>485343.18714656756</v>
      </c>
      <c r="AE591" s="55">
        <f t="shared" ca="1" si="397"/>
        <v>1.9598847320330681E-2</v>
      </c>
      <c r="AF591" s="78">
        <f t="shared" ca="1" si="398"/>
        <v>7.6194341705262958E-2</v>
      </c>
      <c r="AR591" s="69">
        <f t="shared" si="388"/>
        <v>49</v>
      </c>
      <c r="AS591" s="70">
        <f t="shared" si="399"/>
        <v>588</v>
      </c>
      <c r="AT591" s="71">
        <f t="shared" ca="1" si="400"/>
        <v>5.0858245874976019E-3</v>
      </c>
      <c r="AU591" s="72">
        <f t="shared" ca="1" si="389"/>
        <v>9.059659612918658E-3</v>
      </c>
      <c r="AV591" s="73">
        <f t="shared" ca="1" si="390"/>
        <v>1.0090596596129187</v>
      </c>
      <c r="AW591" s="74">
        <f ca="1">PRODUCT(AV$4:AV591)</f>
        <v>187.58645738524339</v>
      </c>
      <c r="BO591" s="70">
        <f t="shared" si="401"/>
        <v>588</v>
      </c>
      <c r="BP591" s="171">
        <f t="shared" ca="1" si="402"/>
        <v>0.1143</v>
      </c>
      <c r="BQ591" s="172">
        <f t="shared" ca="1" si="391"/>
        <v>9.059659612918658E-3</v>
      </c>
      <c r="BR591" s="172">
        <f t="shared" ca="1" si="404"/>
        <v>5.3308752344862452E-3</v>
      </c>
    </row>
    <row r="592" spans="5:70">
      <c r="E592">
        <f t="shared" si="392"/>
        <v>589</v>
      </c>
      <c r="F592" s="64">
        <f t="shared" si="393"/>
        <v>88.999999999999261</v>
      </c>
      <c r="G592" s="55">
        <f t="shared" si="377"/>
        <v>1.9598847320330681E-2</v>
      </c>
      <c r="H592" s="78">
        <f t="shared" si="403"/>
        <v>7.4720637999088929E-2</v>
      </c>
      <c r="I592" s="79">
        <f t="shared" ca="1" si="378"/>
        <v>475884.97676795529</v>
      </c>
      <c r="J592" s="79">
        <f t="shared" ca="1" si="379"/>
        <v>4311.355904419378</v>
      </c>
      <c r="K592" s="80">
        <f t="shared" ca="1" si="380"/>
        <v>-1.4944127599817785</v>
      </c>
      <c r="L592" s="80">
        <f t="shared" ca="1" si="381"/>
        <v>-198.28540698664804</v>
      </c>
      <c r="M592" s="80">
        <f t="shared" ca="1" si="382"/>
        <v>-3569.1373257596647</v>
      </c>
      <c r="N592" s="80">
        <f t="shared" ca="1" si="383"/>
        <v>0</v>
      </c>
      <c r="O592" s="81">
        <f t="shared" ca="1" si="370"/>
        <v>-135.0976390017783</v>
      </c>
      <c r="P592" s="79">
        <f t="shared" ca="1" si="371"/>
        <v>476292.31788786658</v>
      </c>
      <c r="R592">
        <f t="shared" ca="1" si="384"/>
        <v>589</v>
      </c>
      <c r="S592" s="78">
        <f t="shared" ca="1" si="394"/>
        <v>88.999999999999261</v>
      </c>
      <c r="T592" s="55">
        <f t="shared" ca="1" si="385"/>
        <v>1.9598847320330681E-2</v>
      </c>
      <c r="U592" s="78">
        <f t="shared" ca="1" si="395"/>
        <v>7.47010204355084E-2</v>
      </c>
      <c r="V592" s="79">
        <f t="shared" ca="1" si="396"/>
        <v>475831.0201237193</v>
      </c>
      <c r="W592" s="79">
        <f t="shared" ca="1" si="372"/>
        <v>4310.8670755887451</v>
      </c>
      <c r="X592" s="80">
        <f t="shared" ca="1" si="373"/>
        <v>-1.4940204087101681</v>
      </c>
      <c r="Y592" s="80">
        <f t="shared" ca="1" si="386"/>
        <v>-198.26292505154973</v>
      </c>
      <c r="Z592" s="80">
        <f t="shared" ca="1" si="374"/>
        <v>-3568.7326509278946</v>
      </c>
      <c r="AA592" s="80">
        <f t="shared" ca="1" si="387"/>
        <v>0</v>
      </c>
      <c r="AB592" s="81">
        <f t="shared" ca="1" si="375"/>
        <v>-135.0976390017783</v>
      </c>
      <c r="AC592" s="79">
        <f t="shared" ca="1" si="376"/>
        <v>476238.29996391805</v>
      </c>
      <c r="AE592" s="55">
        <f t="shared" ca="1" si="397"/>
        <v>1.9598847320330681E-2</v>
      </c>
      <c r="AF592" s="78">
        <f t="shared" ca="1" si="398"/>
        <v>7.47010204355084E-2</v>
      </c>
      <c r="AR592" s="69">
        <f t="shared" si="388"/>
        <v>50</v>
      </c>
      <c r="AS592" s="70">
        <f t="shared" si="399"/>
        <v>589</v>
      </c>
      <c r="AT592" s="71">
        <f t="shared" ca="1" si="400"/>
        <v>5.0397487478838609E-3</v>
      </c>
      <c r="AU592" s="72">
        <f t="shared" ca="1" si="389"/>
        <v>9.059659612918658E-3</v>
      </c>
      <c r="AV592" s="73">
        <f t="shared" ca="1" si="390"/>
        <v>1.0090596596129187</v>
      </c>
      <c r="AW592" s="74">
        <f ca="1">PRODUCT(AV$4:AV592)</f>
        <v>189.28592683714697</v>
      </c>
      <c r="BO592" s="70">
        <f t="shared" si="401"/>
        <v>589</v>
      </c>
      <c r="BP592" s="171">
        <f t="shared" ca="1" si="402"/>
        <v>0.1143</v>
      </c>
      <c r="BQ592" s="172">
        <f t="shared" ca="1" si="391"/>
        <v>9.059659612918658E-3</v>
      </c>
      <c r="BR592" s="172">
        <f t="shared" ca="1" si="404"/>
        <v>5.2830129355594304E-3</v>
      </c>
    </row>
    <row r="593" spans="5:70">
      <c r="E593">
        <f t="shared" si="392"/>
        <v>590</v>
      </c>
      <c r="F593" s="64">
        <f t="shared" si="393"/>
        <v>89.08333333333259</v>
      </c>
      <c r="G593" s="55">
        <f t="shared" si="377"/>
        <v>1.9598847320330681E-2</v>
      </c>
      <c r="H593" s="78">
        <f t="shared" si="403"/>
        <v>7.3256199623267085E-2</v>
      </c>
      <c r="I593" s="79">
        <f t="shared" ca="1" si="378"/>
        <v>466957.53746973589</v>
      </c>
      <c r="J593" s="79">
        <f t="shared" ca="1" si="379"/>
        <v>4230.476343162517</v>
      </c>
      <c r="K593" s="80">
        <f t="shared" ca="1" si="380"/>
        <v>-1.4651239924653416</v>
      </c>
      <c r="L593" s="80">
        <f t="shared" ca="1" si="381"/>
        <v>-194.56564061238996</v>
      </c>
      <c r="M593" s="80">
        <f t="shared" ca="1" si="382"/>
        <v>0</v>
      </c>
      <c r="N593" s="80">
        <f t="shared" ca="1" si="383"/>
        <v>0</v>
      </c>
      <c r="O593" s="81">
        <f t="shared" ca="1" si="370"/>
        <v>-132.44988100164531</v>
      </c>
      <c r="P593" s="79">
        <f t="shared" ca="1" si="371"/>
        <v>470859.5331672919</v>
      </c>
      <c r="R593">
        <f t="shared" ca="1" si="384"/>
        <v>590</v>
      </c>
      <c r="S593" s="78">
        <f t="shared" ca="1" si="394"/>
        <v>89.08333333333259</v>
      </c>
      <c r="T593" s="55">
        <f t="shared" ca="1" si="385"/>
        <v>1.9598847320330681E-2</v>
      </c>
      <c r="U593" s="78">
        <f t="shared" ca="1" si="395"/>
        <v>7.3236966541319976E-2</v>
      </c>
      <c r="V593" s="79">
        <f t="shared" ca="1" si="396"/>
        <v>466904.5782348314</v>
      </c>
      <c r="W593" s="79">
        <f t="shared" ca="1" si="372"/>
        <v>4229.996550520922</v>
      </c>
      <c r="X593" s="80">
        <f t="shared" ca="1" si="373"/>
        <v>-1.4647393308263994</v>
      </c>
      <c r="Y593" s="80">
        <f t="shared" ca="1" si="386"/>
        <v>-194.5435742645131</v>
      </c>
      <c r="Z593" s="80">
        <f t="shared" ca="1" si="374"/>
        <v>0</v>
      </c>
      <c r="AA593" s="80">
        <f t="shared" ca="1" si="387"/>
        <v>0</v>
      </c>
      <c r="AB593" s="81">
        <f t="shared" ca="1" si="375"/>
        <v>-132.44988100164531</v>
      </c>
      <c r="AC593" s="79">
        <f t="shared" ca="1" si="376"/>
        <v>470806.11659075535</v>
      </c>
      <c r="AE593" s="55">
        <f t="shared" ca="1" si="397"/>
        <v>1.9598847320330681E-2</v>
      </c>
      <c r="AF593" s="78">
        <f t="shared" ca="1" si="398"/>
        <v>7.3236966541319976E-2</v>
      </c>
      <c r="AR593" s="69">
        <f t="shared" si="388"/>
        <v>50</v>
      </c>
      <c r="AS593" s="70">
        <f t="shared" si="399"/>
        <v>590</v>
      </c>
      <c r="AT593" s="71">
        <f t="shared" ca="1" si="400"/>
        <v>4.9940903396933998E-3</v>
      </c>
      <c r="AU593" s="72">
        <f t="shared" ca="1" si="389"/>
        <v>9.059659612918658E-3</v>
      </c>
      <c r="AV593" s="73">
        <f t="shared" ca="1" si="390"/>
        <v>1.0090596596129187</v>
      </c>
      <c r="AW593" s="74">
        <f ca="1">PRODUCT(AV$4:AV593)</f>
        <v>191.00079290380734</v>
      </c>
      <c r="BO593" s="70">
        <f t="shared" si="401"/>
        <v>590</v>
      </c>
      <c r="BP593" s="171">
        <f t="shared" ca="1" si="402"/>
        <v>0.1143</v>
      </c>
      <c r="BQ593" s="172">
        <f t="shared" ca="1" si="391"/>
        <v>9.059659612918658E-3</v>
      </c>
      <c r="BR593" s="172">
        <f t="shared" ca="1" si="404"/>
        <v>5.235580359625144E-3</v>
      </c>
    </row>
    <row r="594" spans="5:70">
      <c r="E594">
        <f t="shared" si="392"/>
        <v>591</v>
      </c>
      <c r="F594" s="64">
        <f t="shared" si="393"/>
        <v>89.166666666665918</v>
      </c>
      <c r="G594" s="55">
        <f t="shared" si="377"/>
        <v>1.9598847320330681E-2</v>
      </c>
      <c r="H594" s="78">
        <f t="shared" si="403"/>
        <v>7.1820462551583003E-2</v>
      </c>
      <c r="I594" s="79">
        <f t="shared" ca="1" si="378"/>
        <v>461631.22906742396</v>
      </c>
      <c r="J594" s="79">
        <f t="shared" ca="1" si="379"/>
        <v>4182.2218020441424</v>
      </c>
      <c r="K594" s="80">
        <f t="shared" ca="1" si="380"/>
        <v>-1.4364092510316602</v>
      </c>
      <c r="L594" s="80">
        <f t="shared" ca="1" si="381"/>
        <v>-192.34634544476</v>
      </c>
      <c r="M594" s="80">
        <f t="shared" ca="1" si="382"/>
        <v>0</v>
      </c>
      <c r="N594" s="80">
        <f t="shared" ca="1" si="383"/>
        <v>0</v>
      </c>
      <c r="O594" s="81">
        <f t="shared" ca="1" si="370"/>
        <v>-129.85401600629811</v>
      </c>
      <c r="P594" s="79">
        <f t="shared" ca="1" si="371"/>
        <v>465489.81409876607</v>
      </c>
      <c r="R594">
        <f t="shared" ca="1" si="384"/>
        <v>591</v>
      </c>
      <c r="S594" s="78">
        <f t="shared" ca="1" si="394"/>
        <v>89.166666666665918</v>
      </c>
      <c r="T594" s="55">
        <f t="shared" ca="1" si="385"/>
        <v>1.9598847320330681E-2</v>
      </c>
      <c r="U594" s="78">
        <f t="shared" ca="1" si="395"/>
        <v>7.1801606415872479E-2</v>
      </c>
      <c r="V594" s="79">
        <f t="shared" ca="1" si="396"/>
        <v>461578.85939421534</v>
      </c>
      <c r="W594" s="79">
        <f t="shared" ca="1" si="372"/>
        <v>4181.7473506308324</v>
      </c>
      <c r="X594" s="80">
        <f t="shared" ca="1" si="373"/>
        <v>-1.4360321283174495</v>
      </c>
      <c r="Y594" s="80">
        <f t="shared" ca="1" si="386"/>
        <v>-192.32452474758975</v>
      </c>
      <c r="Z594" s="80">
        <f t="shared" ca="1" si="374"/>
        <v>0</v>
      </c>
      <c r="AA594" s="80">
        <f t="shared" ca="1" si="387"/>
        <v>0</v>
      </c>
      <c r="AB594" s="81">
        <f t="shared" ca="1" si="375"/>
        <v>-129.85401600629811</v>
      </c>
      <c r="AC594" s="79">
        <f t="shared" ca="1" si="376"/>
        <v>465436.99217196391</v>
      </c>
      <c r="AE594" s="55">
        <f t="shared" ca="1" si="397"/>
        <v>1.9598847320330681E-2</v>
      </c>
      <c r="AF594" s="78">
        <f t="shared" ca="1" si="398"/>
        <v>7.1801606415872479E-2</v>
      </c>
      <c r="AR594" s="69">
        <f t="shared" si="388"/>
        <v>50</v>
      </c>
      <c r="AS594" s="70">
        <f t="shared" si="399"/>
        <v>591</v>
      </c>
      <c r="AT594" s="71">
        <f t="shared" ca="1" si="400"/>
        <v>4.9488455811396125E-3</v>
      </c>
      <c r="AU594" s="72">
        <f t="shared" ca="1" si="389"/>
        <v>9.059659612918658E-3</v>
      </c>
      <c r="AV594" s="73">
        <f t="shared" ca="1" si="390"/>
        <v>1.0090596596129187</v>
      </c>
      <c r="AW594" s="74">
        <f ca="1">PRODUCT(AV$4:AV594)</f>
        <v>192.73119507331339</v>
      </c>
      <c r="BO594" s="70">
        <f t="shared" si="401"/>
        <v>591</v>
      </c>
      <c r="BP594" s="171">
        <f t="shared" ca="1" si="402"/>
        <v>0.1143</v>
      </c>
      <c r="BQ594" s="172">
        <f t="shared" ca="1" si="391"/>
        <v>9.059659612918658E-3</v>
      </c>
      <c r="BR594" s="172">
        <f t="shared" ca="1" si="404"/>
        <v>5.1885736484932358E-3</v>
      </c>
    </row>
    <row r="595" spans="5:70">
      <c r="E595">
        <f t="shared" si="392"/>
        <v>592</v>
      </c>
      <c r="F595" s="64">
        <f t="shared" si="393"/>
        <v>89.249999999999247</v>
      </c>
      <c r="G595" s="55">
        <f t="shared" si="377"/>
        <v>1.9598847320330681E-2</v>
      </c>
      <c r="H595" s="78">
        <f t="shared" si="403"/>
        <v>7.0412864271559003E-2</v>
      </c>
      <c r="I595" s="79">
        <f t="shared" ca="1" si="378"/>
        <v>456366.75030307524</v>
      </c>
      <c r="J595" s="79">
        <f t="shared" ca="1" si="379"/>
        <v>4134.5274163997046</v>
      </c>
      <c r="K595" s="80">
        <f t="shared" ca="1" si="380"/>
        <v>-1.4082572854311801</v>
      </c>
      <c r="L595" s="80">
        <f t="shared" ca="1" si="381"/>
        <v>-190.15281262628136</v>
      </c>
      <c r="M595" s="80">
        <f t="shared" ca="1" si="382"/>
        <v>0</v>
      </c>
      <c r="N595" s="80">
        <f t="shared" ca="1" si="383"/>
        <v>0</v>
      </c>
      <c r="O595" s="81">
        <f t="shared" ca="1" si="370"/>
        <v>-127.30902697265888</v>
      </c>
      <c r="P595" s="79">
        <f t="shared" ca="1" si="371"/>
        <v>460182.40762259054</v>
      </c>
      <c r="R595">
        <f t="shared" ca="1" si="384"/>
        <v>592</v>
      </c>
      <c r="S595" s="78">
        <f t="shared" ca="1" si="394"/>
        <v>89.249999999999247</v>
      </c>
      <c r="T595" s="55">
        <f t="shared" ca="1" si="385"/>
        <v>1.9598847320330681E-2</v>
      </c>
      <c r="U595" s="78">
        <f t="shared" ca="1" si="395"/>
        <v>7.0394377694373317E-2</v>
      </c>
      <c r="V595" s="79">
        <f t="shared" ca="1" si="396"/>
        <v>456314.96362515166</v>
      </c>
      <c r="W595" s="79">
        <f t="shared" ca="1" si="372"/>
        <v>4134.0582467252334</v>
      </c>
      <c r="X595" s="80">
        <f t="shared" ca="1" si="373"/>
        <v>-1.4078875538874662</v>
      </c>
      <c r="Y595" s="80">
        <f t="shared" ca="1" si="386"/>
        <v>-190.13123484381322</v>
      </c>
      <c r="Z595" s="80">
        <f t="shared" ca="1" si="374"/>
        <v>0</v>
      </c>
      <c r="AA595" s="80">
        <f t="shared" ca="1" si="387"/>
        <v>0</v>
      </c>
      <c r="AB595" s="81">
        <f t="shared" ca="1" si="375"/>
        <v>-127.30902697265888</v>
      </c>
      <c r="AC595" s="79">
        <f t="shared" ca="1" si="376"/>
        <v>460130.1737225065</v>
      </c>
      <c r="AE595" s="55">
        <f t="shared" ca="1" si="397"/>
        <v>1.9598847320330681E-2</v>
      </c>
      <c r="AF595" s="78">
        <f t="shared" ca="1" si="398"/>
        <v>7.0394377694373317E-2</v>
      </c>
      <c r="AR595" s="69">
        <f t="shared" si="388"/>
        <v>50</v>
      </c>
      <c r="AS595" s="70">
        <f t="shared" si="399"/>
        <v>592</v>
      </c>
      <c r="AT595" s="71">
        <f t="shared" ca="1" si="400"/>
        <v>4.9040107246975913E-3</v>
      </c>
      <c r="AU595" s="72">
        <f t="shared" ca="1" si="389"/>
        <v>9.059659612918658E-3</v>
      </c>
      <c r="AV595" s="73">
        <f t="shared" ca="1" si="390"/>
        <v>1.0090596596129187</v>
      </c>
      <c r="AW595" s="74">
        <f ca="1">PRODUCT(AV$4:AV595)</f>
        <v>194.47727409746864</v>
      </c>
      <c r="BO595" s="70">
        <f t="shared" si="401"/>
        <v>592</v>
      </c>
      <c r="BP595" s="171">
        <f t="shared" ca="1" si="402"/>
        <v>0.1143</v>
      </c>
      <c r="BQ595" s="172">
        <f t="shared" ca="1" si="391"/>
        <v>9.059659612918658E-3</v>
      </c>
      <c r="BR595" s="172">
        <f t="shared" ca="1" si="404"/>
        <v>5.1419889786136173E-3</v>
      </c>
    </row>
    <row r="596" spans="5:70">
      <c r="E596">
        <f t="shared" si="392"/>
        <v>593</v>
      </c>
      <c r="F596" s="64">
        <f t="shared" si="393"/>
        <v>89.333333333332575</v>
      </c>
      <c r="G596" s="55">
        <f t="shared" si="377"/>
        <v>1.9598847320330681E-2</v>
      </c>
      <c r="H596" s="78">
        <f t="shared" si="403"/>
        <v>6.9032853295313557E-2</v>
      </c>
      <c r="I596" s="79">
        <f t="shared" ca="1" si="378"/>
        <v>451163.36287609319</v>
      </c>
      <c r="J596" s="79">
        <f t="shared" ca="1" si="379"/>
        <v>4087.3864974771063</v>
      </c>
      <c r="K596" s="80">
        <f t="shared" ca="1" si="380"/>
        <v>-1.3806570659062711</v>
      </c>
      <c r="L596" s="80">
        <f t="shared" ca="1" si="381"/>
        <v>-187.9847345317055</v>
      </c>
      <c r="M596" s="80">
        <f t="shared" ca="1" si="382"/>
        <v>0</v>
      </c>
      <c r="N596" s="80">
        <f t="shared" ca="1" si="383"/>
        <v>0</v>
      </c>
      <c r="O596" s="81">
        <f t="shared" ca="1" si="370"/>
        <v>-124.81391679052187</v>
      </c>
      <c r="P596" s="79">
        <f t="shared" ca="1" si="371"/>
        <v>454936.57006518217</v>
      </c>
      <c r="R596">
        <f t="shared" ca="1" si="384"/>
        <v>593</v>
      </c>
      <c r="S596" s="78">
        <f t="shared" ca="1" si="394"/>
        <v>89.333333333332575</v>
      </c>
      <c r="T596" s="55">
        <f t="shared" ca="1" si="385"/>
        <v>1.9598847320330681E-2</v>
      </c>
      <c r="U596" s="78">
        <f t="shared" ca="1" si="395"/>
        <v>6.9014729033731598E-2</v>
      </c>
      <c r="V596" s="79">
        <f t="shared" ca="1" si="396"/>
        <v>451112.15270024189</v>
      </c>
      <c r="W596" s="79">
        <f t="shared" ca="1" si="372"/>
        <v>4086.9225507151759</v>
      </c>
      <c r="X596" s="80">
        <f t="shared" ca="1" si="373"/>
        <v>-1.3802945806746321</v>
      </c>
      <c r="Y596" s="80">
        <f t="shared" ca="1" si="386"/>
        <v>-187.96339695843415</v>
      </c>
      <c r="Z596" s="80">
        <f t="shared" ca="1" si="374"/>
        <v>0</v>
      </c>
      <c r="AA596" s="80">
        <f t="shared" ca="1" si="387"/>
        <v>0</v>
      </c>
      <c r="AB596" s="81">
        <f t="shared" ca="1" si="375"/>
        <v>-124.81391679052187</v>
      </c>
      <c r="AC596" s="79">
        <f t="shared" ca="1" si="376"/>
        <v>454884.91764262744</v>
      </c>
      <c r="AE596" s="55">
        <f t="shared" ca="1" si="397"/>
        <v>1.9598847320330681E-2</v>
      </c>
      <c r="AF596" s="78">
        <f t="shared" ca="1" si="398"/>
        <v>6.9014729033731598E-2</v>
      </c>
      <c r="AR596" s="69">
        <f t="shared" si="388"/>
        <v>50</v>
      </c>
      <c r="AS596" s="70">
        <f t="shared" si="399"/>
        <v>593</v>
      </c>
      <c r="AT596" s="71">
        <f t="shared" ca="1" si="400"/>
        <v>4.8595820567937289E-3</v>
      </c>
      <c r="AU596" s="72">
        <f t="shared" ca="1" si="389"/>
        <v>9.059659612918658E-3</v>
      </c>
      <c r="AV596" s="73">
        <f t="shared" ca="1" si="390"/>
        <v>1.0090596596129187</v>
      </c>
      <c r="AW596" s="74">
        <f ca="1">PRODUCT(AV$4:AV596)</f>
        <v>196.23917200323999</v>
      </c>
      <c r="BO596" s="70">
        <f t="shared" si="401"/>
        <v>593</v>
      </c>
      <c r="BP596" s="171">
        <f t="shared" ca="1" si="402"/>
        <v>0.1143</v>
      </c>
      <c r="BQ596" s="172">
        <f t="shared" ca="1" si="391"/>
        <v>9.059659612918658E-3</v>
      </c>
      <c r="BR596" s="172">
        <f t="shared" ca="1" si="404"/>
        <v>5.0958225607652527E-3</v>
      </c>
    </row>
    <row r="597" spans="5:70">
      <c r="E597">
        <f t="shared" si="392"/>
        <v>594</v>
      </c>
      <c r="F597" s="64">
        <f t="shared" si="393"/>
        <v>89.416666666665904</v>
      </c>
      <c r="G597" s="55">
        <f t="shared" si="377"/>
        <v>1.9598847320330681E-2</v>
      </c>
      <c r="H597" s="78">
        <f t="shared" si="403"/>
        <v>6.7679888943491917E-2</v>
      </c>
      <c r="I597" s="79">
        <f t="shared" ca="1" si="378"/>
        <v>446020.33768803976</v>
      </c>
      <c r="J597" s="79">
        <f t="shared" ca="1" si="379"/>
        <v>4040.7924398926752</v>
      </c>
      <c r="K597" s="80">
        <f t="shared" ca="1" si="380"/>
        <v>-1.3535977788698383</v>
      </c>
      <c r="L597" s="80">
        <f t="shared" ca="1" si="381"/>
        <v>-185.84180737001657</v>
      </c>
      <c r="M597" s="80">
        <f t="shared" ca="1" si="382"/>
        <v>0</v>
      </c>
      <c r="N597" s="80">
        <f t="shared" ca="1" si="383"/>
        <v>0</v>
      </c>
      <c r="O597" s="81">
        <f t="shared" ca="1" si="370"/>
        <v>-122.36770789189195</v>
      </c>
      <c r="P597" s="79">
        <f t="shared" ca="1" si="371"/>
        <v>449751.5670148916</v>
      </c>
      <c r="R597">
        <f t="shared" ca="1" si="384"/>
        <v>594</v>
      </c>
      <c r="S597" s="78">
        <f t="shared" ca="1" si="394"/>
        <v>89.416666666665904</v>
      </c>
      <c r="T597" s="55">
        <f t="shared" ca="1" si="385"/>
        <v>1.9598847320330681E-2</v>
      </c>
      <c r="U597" s="78">
        <f t="shared" ca="1" si="395"/>
        <v>6.7662119896545497E-2</v>
      </c>
      <c r="V597" s="79">
        <f t="shared" ca="1" si="396"/>
        <v>445969.69759342837</v>
      </c>
      <c r="W597" s="79">
        <f t="shared" ca="1" si="372"/>
        <v>4040.3336578727303</v>
      </c>
      <c r="X597" s="80">
        <f t="shared" ca="1" si="373"/>
        <v>-1.3532423979309098</v>
      </c>
      <c r="Y597" s="80">
        <f t="shared" ca="1" si="386"/>
        <v>-185.82070733059516</v>
      </c>
      <c r="Z597" s="80">
        <f t="shared" ca="1" si="374"/>
        <v>0</v>
      </c>
      <c r="AA597" s="80">
        <f t="shared" ca="1" si="387"/>
        <v>0</v>
      </c>
      <c r="AB597" s="81">
        <f t="shared" ca="1" si="375"/>
        <v>-122.36770789189195</v>
      </c>
      <c r="AC597" s="79">
        <f t="shared" ca="1" si="376"/>
        <v>449700.48959368066</v>
      </c>
      <c r="AE597" s="55">
        <f t="shared" ca="1" si="397"/>
        <v>1.9598847320330681E-2</v>
      </c>
      <c r="AF597" s="78">
        <f t="shared" ca="1" si="398"/>
        <v>6.7662119896545497E-2</v>
      </c>
      <c r="AR597" s="69">
        <f t="shared" si="388"/>
        <v>50</v>
      </c>
      <c r="AS597" s="70">
        <f t="shared" si="399"/>
        <v>594</v>
      </c>
      <c r="AT597" s="71">
        <f t="shared" ca="1" si="400"/>
        <v>4.8155558974981305E-3</v>
      </c>
      <c r="AU597" s="72">
        <f t="shared" ca="1" si="389"/>
        <v>9.059659612918658E-3</v>
      </c>
      <c r="AV597" s="73">
        <f t="shared" ca="1" si="390"/>
        <v>1.0090596596129187</v>
      </c>
      <c r="AW597" s="74">
        <f ca="1">PRODUCT(AV$4:AV597)</f>
        <v>198.01703210431035</v>
      </c>
      <c r="BO597" s="70">
        <f t="shared" si="401"/>
        <v>594</v>
      </c>
      <c r="BP597" s="171">
        <f t="shared" ca="1" si="402"/>
        <v>0.1143</v>
      </c>
      <c r="BQ597" s="172">
        <f t="shared" ca="1" si="391"/>
        <v>9.059659612918658E-3</v>
      </c>
      <c r="BR597" s="172">
        <f t="shared" ca="1" si="404"/>
        <v>5.0500706397479424E-3</v>
      </c>
    </row>
    <row r="598" spans="5:70">
      <c r="E598">
        <f t="shared" si="392"/>
        <v>595</v>
      </c>
      <c r="F598" s="64">
        <f t="shared" si="393"/>
        <v>89.499999999999233</v>
      </c>
      <c r="G598" s="55">
        <f t="shared" si="377"/>
        <v>1.9598847320330681E-2</v>
      </c>
      <c r="H598" s="78">
        <f t="shared" si="403"/>
        <v>6.6353441133431487E-2</v>
      </c>
      <c r="I598" s="79">
        <f t="shared" ca="1" si="378"/>
        <v>440936.95472088724</v>
      </c>
      <c r="J598" s="79">
        <f t="shared" ca="1" si="379"/>
        <v>3994.7387205281652</v>
      </c>
      <c r="K598" s="80">
        <f t="shared" ca="1" si="380"/>
        <v>-1.3270688226686298</v>
      </c>
      <c r="L598" s="80">
        <f t="shared" ca="1" si="381"/>
        <v>-183.72373113370304</v>
      </c>
      <c r="M598" s="80">
        <f t="shared" ca="1" si="382"/>
        <v>0</v>
      </c>
      <c r="N598" s="80">
        <f t="shared" ca="1" si="383"/>
        <v>0</v>
      </c>
      <c r="O598" s="81">
        <f t="shared" ca="1" si="370"/>
        <v>-119.96944186797994</v>
      </c>
      <c r="P598" s="79">
        <f t="shared" ca="1" si="371"/>
        <v>444626.67319959105</v>
      </c>
      <c r="R598">
        <f t="shared" ca="1" si="384"/>
        <v>595</v>
      </c>
      <c r="S598" s="78">
        <f t="shared" ca="1" si="394"/>
        <v>89.499999999999233</v>
      </c>
      <c r="T598" s="55">
        <f t="shared" ca="1" si="385"/>
        <v>1.9598847320330681E-2</v>
      </c>
      <c r="U598" s="78">
        <f t="shared" ca="1" si="395"/>
        <v>6.633602033932319E-2</v>
      </c>
      <c r="V598" s="79">
        <f t="shared" ca="1" si="396"/>
        <v>440886.87835825613</v>
      </c>
      <c r="W598" s="79">
        <f t="shared" ca="1" si="372"/>
        <v>3994.2850457280742</v>
      </c>
      <c r="X598" s="80">
        <f t="shared" ca="1" si="373"/>
        <v>-1.3267204067864637</v>
      </c>
      <c r="Y598" s="80">
        <f t="shared" ca="1" si="386"/>
        <v>-183.70286598260674</v>
      </c>
      <c r="Z598" s="80">
        <f t="shared" ca="1" si="374"/>
        <v>0</v>
      </c>
      <c r="AA598" s="80">
        <f t="shared" ca="1" si="387"/>
        <v>0</v>
      </c>
      <c r="AB598" s="81">
        <f t="shared" ca="1" si="375"/>
        <v>-119.96944186797994</v>
      </c>
      <c r="AC598" s="79">
        <f t="shared" ca="1" si="376"/>
        <v>444576.16437572689</v>
      </c>
      <c r="AE598" s="55">
        <f t="shared" ca="1" si="397"/>
        <v>1.9598847320330681E-2</v>
      </c>
      <c r="AF598" s="78">
        <f t="shared" ca="1" si="398"/>
        <v>6.633602033932319E-2</v>
      </c>
      <c r="AR598" s="69">
        <f t="shared" si="388"/>
        <v>50</v>
      </c>
      <c r="AS598" s="70">
        <f t="shared" si="399"/>
        <v>595</v>
      </c>
      <c r="AT598" s="71">
        <f t="shared" ca="1" si="400"/>
        <v>4.7719286002198148E-3</v>
      </c>
      <c r="AU598" s="72">
        <f t="shared" ca="1" si="389"/>
        <v>9.059659612918658E-3</v>
      </c>
      <c r="AV598" s="73">
        <f t="shared" ca="1" si="390"/>
        <v>1.0090596596129187</v>
      </c>
      <c r="AW598" s="74">
        <f ca="1">PRODUCT(AV$4:AV598)</f>
        <v>199.81099901273578</v>
      </c>
      <c r="BO598" s="70">
        <f t="shared" si="401"/>
        <v>595</v>
      </c>
      <c r="BP598" s="171">
        <f t="shared" ca="1" si="402"/>
        <v>0.1143</v>
      </c>
      <c r="BQ598" s="172">
        <f t="shared" ca="1" si="391"/>
        <v>9.059659612918658E-3</v>
      </c>
      <c r="BR598" s="172">
        <f t="shared" ca="1" si="404"/>
        <v>5.0047294940768717E-3</v>
      </c>
    </row>
    <row r="599" spans="5:70">
      <c r="E599">
        <f t="shared" si="392"/>
        <v>596</v>
      </c>
      <c r="F599" s="64">
        <f t="shared" si="393"/>
        <v>89.583333333332561</v>
      </c>
      <c r="G599" s="55">
        <f t="shared" si="377"/>
        <v>2.1466801853951778E-2</v>
      </c>
      <c r="H599" s="78">
        <f t="shared" si="403"/>
        <v>6.4929044960292254E-2</v>
      </c>
      <c r="I599" s="79">
        <f t="shared" ca="1" si="378"/>
        <v>435081.96050703368</v>
      </c>
      <c r="J599" s="79">
        <f t="shared" ca="1" si="379"/>
        <v>3941.6944659150436</v>
      </c>
      <c r="K599" s="80">
        <f t="shared" ca="1" si="380"/>
        <v>-1.2985808992058452</v>
      </c>
      <c r="L599" s="80">
        <f t="shared" ca="1" si="381"/>
        <v>-181.28415021126403</v>
      </c>
      <c r="M599" s="80">
        <f t="shared" ca="1" si="382"/>
        <v>0</v>
      </c>
      <c r="N599" s="80">
        <f t="shared" ca="1" si="383"/>
        <v>0</v>
      </c>
      <c r="O599" s="81">
        <f t="shared" ca="1" si="370"/>
        <v>-117.39408163087084</v>
      </c>
      <c r="P599" s="79">
        <f t="shared" ca="1" si="371"/>
        <v>438723.6781602074</v>
      </c>
      <c r="R599">
        <f t="shared" ca="1" si="384"/>
        <v>596</v>
      </c>
      <c r="S599" s="78">
        <f t="shared" ca="1" si="394"/>
        <v>89.583333333332561</v>
      </c>
      <c r="T599" s="55">
        <f t="shared" ca="1" si="385"/>
        <v>2.1466801853951778E-2</v>
      </c>
      <c r="U599" s="78">
        <f t="shared" ca="1" si="395"/>
        <v>6.4911998134919227E-2</v>
      </c>
      <c r="V599" s="79">
        <f t="shared" ca="1" si="396"/>
        <v>435032.53594608326</v>
      </c>
      <c r="W599" s="79">
        <f t="shared" ca="1" si="372"/>
        <v>3941.2466962163148</v>
      </c>
      <c r="X599" s="80">
        <f t="shared" ca="1" si="373"/>
        <v>-1.2982399626983845</v>
      </c>
      <c r="Y599" s="80">
        <f t="shared" ca="1" si="386"/>
        <v>-181.26355664420137</v>
      </c>
      <c r="Z599" s="80">
        <f t="shared" ca="1" si="374"/>
        <v>0</v>
      </c>
      <c r="AA599" s="80">
        <f t="shared" ca="1" si="387"/>
        <v>0</v>
      </c>
      <c r="AB599" s="81">
        <f t="shared" ca="1" si="375"/>
        <v>-117.39408163087084</v>
      </c>
      <c r="AC599" s="79">
        <f t="shared" ca="1" si="376"/>
        <v>438673.82676406176</v>
      </c>
      <c r="AE599" s="55">
        <f t="shared" ca="1" si="397"/>
        <v>2.1466801853951778E-2</v>
      </c>
      <c r="AF599" s="78">
        <f t="shared" ca="1" si="398"/>
        <v>6.4911998134919227E-2</v>
      </c>
      <c r="AR599" s="69">
        <f t="shared" si="388"/>
        <v>50</v>
      </c>
      <c r="AS599" s="70">
        <f t="shared" si="399"/>
        <v>596</v>
      </c>
      <c r="AT599" s="71">
        <f t="shared" ca="1" si="400"/>
        <v>4.728696551404672E-3</v>
      </c>
      <c r="AU599" s="72">
        <f t="shared" ca="1" si="389"/>
        <v>9.059659612918658E-3</v>
      </c>
      <c r="AV599" s="73">
        <f t="shared" ca="1" si="390"/>
        <v>1.0090596596129187</v>
      </c>
      <c r="AW599" s="74">
        <f ca="1">PRODUCT(AV$4:AV599)</f>
        <v>201.62121865070839</v>
      </c>
      <c r="BO599" s="70">
        <f t="shared" si="401"/>
        <v>596</v>
      </c>
      <c r="BP599" s="171">
        <f t="shared" ca="1" si="402"/>
        <v>0.1143</v>
      </c>
      <c r="BQ599" s="172">
        <f t="shared" ca="1" si="391"/>
        <v>9.059659612918658E-3</v>
      </c>
      <c r="BR599" s="172">
        <f t="shared" ca="1" si="404"/>
        <v>4.959795435679904E-3</v>
      </c>
    </row>
    <row r="600" spans="5:70">
      <c r="E600">
        <f t="shared" si="392"/>
        <v>597</v>
      </c>
      <c r="F600" s="64">
        <f t="shared" si="393"/>
        <v>89.66666666666589</v>
      </c>
      <c r="G600" s="55">
        <f t="shared" si="377"/>
        <v>2.1466801853951778E-2</v>
      </c>
      <c r="H600" s="78">
        <f t="shared" si="403"/>
        <v>6.353522601756334E-2</v>
      </c>
      <c r="I600" s="79">
        <f t="shared" ca="1" si="378"/>
        <v>429305.6838925053</v>
      </c>
      <c r="J600" s="79">
        <f t="shared" ca="1" si="379"/>
        <v>3889.3633659573543</v>
      </c>
      <c r="K600" s="80">
        <f t="shared" ca="1" si="380"/>
        <v>-1.2707045203512668</v>
      </c>
      <c r="L600" s="80">
        <f t="shared" ca="1" si="381"/>
        <v>-178.87736828854389</v>
      </c>
      <c r="M600" s="80">
        <f t="shared" ca="1" si="382"/>
        <v>0</v>
      </c>
      <c r="N600" s="80">
        <f t="shared" ca="1" si="383"/>
        <v>0</v>
      </c>
      <c r="O600" s="81">
        <f t="shared" ca="1" si="370"/>
        <v>-114.87400614167431</v>
      </c>
      <c r="P600" s="79">
        <f t="shared" ca="1" si="371"/>
        <v>432900.0251795121</v>
      </c>
      <c r="R600">
        <f t="shared" ca="1" si="384"/>
        <v>597</v>
      </c>
      <c r="S600" s="78">
        <f t="shared" ca="1" si="394"/>
        <v>89.66666666666589</v>
      </c>
      <c r="T600" s="55">
        <f t="shared" ca="1" si="385"/>
        <v>2.1466801853951778E-2</v>
      </c>
      <c r="U600" s="78">
        <f t="shared" ca="1" si="395"/>
        <v>6.3518545133012833E-2</v>
      </c>
      <c r="V600" s="79">
        <f t="shared" ca="1" si="396"/>
        <v>429256.90264640289</v>
      </c>
      <c r="W600" s="79">
        <f t="shared" ca="1" si="372"/>
        <v>3888.9214244721725</v>
      </c>
      <c r="X600" s="80">
        <f t="shared" ca="1" si="373"/>
        <v>-1.2703709026602565</v>
      </c>
      <c r="Y600" s="80">
        <f t="shared" ca="1" si="386"/>
        <v>-178.85704276933456</v>
      </c>
      <c r="Z600" s="80">
        <f t="shared" ca="1" si="374"/>
        <v>0</v>
      </c>
      <c r="AA600" s="80">
        <f t="shared" ca="1" si="387"/>
        <v>0</v>
      </c>
      <c r="AB600" s="81">
        <f t="shared" ca="1" si="375"/>
        <v>-114.87400614167431</v>
      </c>
      <c r="AC600" s="79">
        <f t="shared" ca="1" si="376"/>
        <v>432850.8226510614</v>
      </c>
      <c r="AE600" s="55">
        <f t="shared" ca="1" si="397"/>
        <v>2.1466801853951778E-2</v>
      </c>
      <c r="AF600" s="78">
        <f t="shared" ca="1" si="398"/>
        <v>6.3518545133012833E-2</v>
      </c>
      <c r="AR600" s="69">
        <f t="shared" si="388"/>
        <v>50</v>
      </c>
      <c r="AS600" s="70">
        <f t="shared" si="399"/>
        <v>597</v>
      </c>
      <c r="AT600" s="71">
        <f t="shared" ca="1" si="400"/>
        <v>4.6858561702361632E-3</v>
      </c>
      <c r="AU600" s="72">
        <f t="shared" ca="1" si="389"/>
        <v>9.059659612918658E-3</v>
      </c>
      <c r="AV600" s="73">
        <f t="shared" ca="1" si="390"/>
        <v>1.0090596596129187</v>
      </c>
      <c r="AW600" s="74">
        <f ca="1">PRODUCT(AV$4:AV600)</f>
        <v>203.44783826242565</v>
      </c>
      <c r="BO600" s="70">
        <f t="shared" si="401"/>
        <v>597</v>
      </c>
      <c r="BP600" s="171">
        <f t="shared" ca="1" si="402"/>
        <v>0.1143</v>
      </c>
      <c r="BQ600" s="172">
        <f t="shared" ca="1" si="391"/>
        <v>9.059659612918658E-3</v>
      </c>
      <c r="BR600" s="172">
        <f t="shared" ca="1" si="404"/>
        <v>4.915264809597592E-3</v>
      </c>
    </row>
    <row r="601" spans="5:70">
      <c r="E601">
        <f t="shared" si="392"/>
        <v>598</v>
      </c>
      <c r="F601" s="64">
        <f t="shared" si="393"/>
        <v>89.749999999999218</v>
      </c>
      <c r="G601" s="55">
        <f t="shared" si="377"/>
        <v>2.1466801853951778E-2</v>
      </c>
      <c r="H601" s="78">
        <f t="shared" si="403"/>
        <v>6.2171327909898266E-2</v>
      </c>
      <c r="I601" s="79">
        <f t="shared" ca="1" si="378"/>
        <v>423607.04611641279</v>
      </c>
      <c r="J601" s="79">
        <f t="shared" ca="1" si="379"/>
        <v>3837.7356474486364</v>
      </c>
      <c r="K601" s="80">
        <f t="shared" ca="1" si="380"/>
        <v>-1.2434265581979653</v>
      </c>
      <c r="L601" s="80">
        <f t="shared" ca="1" si="381"/>
        <v>-176.50293588183868</v>
      </c>
      <c r="M601" s="80">
        <f t="shared" ca="1" si="382"/>
        <v>0</v>
      </c>
      <c r="N601" s="80">
        <f t="shared" ca="1" si="383"/>
        <v>0</v>
      </c>
      <c r="O601" s="81">
        <f t="shared" ca="1" si="370"/>
        <v>-112.40802861366133</v>
      </c>
      <c r="P601" s="79">
        <f t="shared" ca="1" si="371"/>
        <v>427154.62737280771</v>
      </c>
      <c r="R601">
        <f t="shared" ca="1" si="384"/>
        <v>598</v>
      </c>
      <c r="S601" s="78">
        <f t="shared" ca="1" si="394"/>
        <v>89.749999999999218</v>
      </c>
      <c r="T601" s="55">
        <f t="shared" ca="1" si="385"/>
        <v>2.1466801853951778E-2</v>
      </c>
      <c r="U601" s="78">
        <f t="shared" ca="1" si="395"/>
        <v>6.2155005110591154E-2</v>
      </c>
      <c r="V601" s="79">
        <f t="shared" ca="1" si="396"/>
        <v>423558.89980889106</v>
      </c>
      <c r="W601" s="79">
        <f t="shared" ca="1" si="372"/>
        <v>3837.2994582908705</v>
      </c>
      <c r="X601" s="80">
        <f t="shared" ca="1" si="373"/>
        <v>-1.2431001022118231</v>
      </c>
      <c r="Y601" s="80">
        <f t="shared" ca="1" si="386"/>
        <v>-176.48287492037127</v>
      </c>
      <c r="Z601" s="80">
        <f t="shared" ca="1" si="374"/>
        <v>0</v>
      </c>
      <c r="AA601" s="80">
        <f t="shared" ca="1" si="387"/>
        <v>0</v>
      </c>
      <c r="AB601" s="81">
        <f t="shared" ca="1" si="375"/>
        <v>-112.40802861366133</v>
      </c>
      <c r="AC601" s="79">
        <f t="shared" ca="1" si="376"/>
        <v>427106.06526354566</v>
      </c>
      <c r="AE601" s="55">
        <f t="shared" ca="1" si="397"/>
        <v>2.1466801853951778E-2</v>
      </c>
      <c r="AF601" s="78">
        <f t="shared" ca="1" si="398"/>
        <v>6.2155005110591154E-2</v>
      </c>
      <c r="AR601" s="69">
        <f t="shared" si="388"/>
        <v>50</v>
      </c>
      <c r="AS601" s="70">
        <f t="shared" si="399"/>
        <v>598</v>
      </c>
      <c r="AT601" s="71">
        <f t="shared" ca="1" si="400"/>
        <v>4.6434039083387288E-3</v>
      </c>
      <c r="AU601" s="72">
        <f t="shared" ca="1" si="389"/>
        <v>9.059659612918658E-3</v>
      </c>
      <c r="AV601" s="73">
        <f t="shared" ca="1" si="390"/>
        <v>1.0090596596129187</v>
      </c>
      <c r="AW601" s="74">
        <f ca="1">PRODUCT(AV$4:AV601)</f>
        <v>205.29100642606736</v>
      </c>
      <c r="BO601" s="70">
        <f t="shared" si="401"/>
        <v>598</v>
      </c>
      <c r="BP601" s="171">
        <f t="shared" ca="1" si="402"/>
        <v>0.1143</v>
      </c>
      <c r="BQ601" s="172">
        <f t="shared" ca="1" si="391"/>
        <v>9.059659612918658E-3</v>
      </c>
      <c r="BR601" s="172">
        <f t="shared" ca="1" si="404"/>
        <v>4.8711339936858807E-3</v>
      </c>
    </row>
    <row r="602" spans="5:70">
      <c r="E602">
        <f t="shared" si="392"/>
        <v>599</v>
      </c>
      <c r="F602" s="64">
        <f t="shared" si="393"/>
        <v>89.833333333332547</v>
      </c>
      <c r="G602" s="55">
        <f t="shared" si="377"/>
        <v>2.1466801853951778E-2</v>
      </c>
      <c r="H602" s="78">
        <f t="shared" si="403"/>
        <v>6.0836708332659417E-2</v>
      </c>
      <c r="I602" s="79">
        <f t="shared" ca="1" si="378"/>
        <v>417984.98362599703</v>
      </c>
      <c r="J602" s="79">
        <f t="shared" ca="1" si="379"/>
        <v>3786.8016749629119</v>
      </c>
      <c r="K602" s="80">
        <f t="shared" ca="1" si="380"/>
        <v>-1.2167341666531883</v>
      </c>
      <c r="L602" s="80">
        <f t="shared" ca="1" si="381"/>
        <v>-174.16040984416543</v>
      </c>
      <c r="M602" s="80">
        <f t="shared" ca="1" si="382"/>
        <v>0</v>
      </c>
      <c r="N602" s="80">
        <f t="shared" ca="1" si="383"/>
        <v>0</v>
      </c>
      <c r="O602" s="81">
        <f t="shared" ca="1" si="370"/>
        <v>-109.99498773661854</v>
      </c>
      <c r="P602" s="79">
        <f t="shared" ca="1" si="371"/>
        <v>421486.41316921246</v>
      </c>
      <c r="R602">
        <f t="shared" ca="1" si="384"/>
        <v>599</v>
      </c>
      <c r="S602" s="78">
        <f t="shared" ca="1" si="394"/>
        <v>89.833333333332547</v>
      </c>
      <c r="T602" s="55">
        <f t="shared" ca="1" si="385"/>
        <v>2.1466801853951778E-2</v>
      </c>
      <c r="U602" s="78">
        <f t="shared" ca="1" si="395"/>
        <v>6.0820735931650736E-2</v>
      </c>
      <c r="V602" s="79">
        <f t="shared" ca="1" si="396"/>
        <v>417937.46398991212</v>
      </c>
      <c r="W602" s="79">
        <f t="shared" ca="1" si="372"/>
        <v>3786.3711632350528</v>
      </c>
      <c r="X602" s="80">
        <f t="shared" ca="1" si="373"/>
        <v>-1.2164147186330148</v>
      </c>
      <c r="Y602" s="80">
        <f t="shared" ca="1" si="386"/>
        <v>-174.14060999579672</v>
      </c>
      <c r="Z602" s="80">
        <f t="shared" ca="1" si="374"/>
        <v>0</v>
      </c>
      <c r="AA602" s="80">
        <f t="shared" ca="1" si="387"/>
        <v>0</v>
      </c>
      <c r="AB602" s="81">
        <f t="shared" ca="1" si="375"/>
        <v>-109.99498773661854</v>
      </c>
      <c r="AC602" s="79">
        <f t="shared" ca="1" si="376"/>
        <v>421438.48314069607</v>
      </c>
      <c r="AE602" s="55">
        <f t="shared" ca="1" si="397"/>
        <v>2.1466801853951778E-2</v>
      </c>
      <c r="AF602" s="78">
        <f t="shared" ca="1" si="398"/>
        <v>6.0820735931650736E-2</v>
      </c>
      <c r="AR602" s="69">
        <f t="shared" si="388"/>
        <v>50</v>
      </c>
      <c r="AS602" s="70">
        <f t="shared" si="399"/>
        <v>599</v>
      </c>
      <c r="AT602" s="71">
        <f t="shared" ca="1" si="400"/>
        <v>4.6013362494838842E-3</v>
      </c>
      <c r="AU602" s="72">
        <f t="shared" ca="1" si="389"/>
        <v>9.059659612918658E-3</v>
      </c>
      <c r="AV602" s="73">
        <f t="shared" ca="1" si="390"/>
        <v>1.0090596596129187</v>
      </c>
      <c r="AW602" s="74">
        <f ca="1">PRODUCT(AV$4:AV602)</f>
        <v>207.15087306588103</v>
      </c>
      <c r="BO602" s="70">
        <f t="shared" si="401"/>
        <v>599</v>
      </c>
      <c r="BP602" s="171">
        <f t="shared" ca="1" si="402"/>
        <v>0.1143</v>
      </c>
      <c r="BQ602" s="172">
        <f t="shared" ca="1" si="391"/>
        <v>9.059659612918658E-3</v>
      </c>
      <c r="BR602" s="172">
        <f t="shared" ca="1" si="404"/>
        <v>4.8273993983214795E-3</v>
      </c>
    </row>
    <row r="603" spans="5:70">
      <c r="E603">
        <f t="shared" si="392"/>
        <v>600</v>
      </c>
      <c r="F603" s="64">
        <f t="shared" si="393"/>
        <v>89.916666666665876</v>
      </c>
      <c r="G603" s="55">
        <f t="shared" si="377"/>
        <v>2.1466801853951778E-2</v>
      </c>
      <c r="H603" s="78">
        <f t="shared" si="403"/>
        <v>5.9530738769435564E-2</v>
      </c>
      <c r="I603" s="79">
        <f t="shared" ca="1" si="378"/>
        <v>412438.4478535761</v>
      </c>
      <c r="J603" s="79">
        <f t="shared" ca="1" si="379"/>
        <v>3736.5519488339014</v>
      </c>
      <c r="K603" s="80">
        <f t="shared" ca="1" si="380"/>
        <v>-1.1906147753887113</v>
      </c>
      <c r="L603" s="80">
        <f t="shared" ca="1" si="381"/>
        <v>-171.84935327232338</v>
      </c>
      <c r="M603" s="80">
        <f t="shared" ca="1" si="382"/>
        <v>0</v>
      </c>
      <c r="N603" s="80">
        <f t="shared" ca="1" si="383"/>
        <v>0</v>
      </c>
      <c r="O603" s="81">
        <f t="shared" ca="1" si="370"/>
        <v>-107.63374712994869</v>
      </c>
      <c r="P603" s="79">
        <f t="shared" ca="1" si="371"/>
        <v>415894.32608723233</v>
      </c>
      <c r="R603">
        <f t="shared" ca="1" si="384"/>
        <v>600</v>
      </c>
      <c r="S603" s="78">
        <f t="shared" ca="1" si="394"/>
        <v>89.916666666665876</v>
      </c>
      <c r="T603" s="55">
        <f t="shared" ca="1" si="385"/>
        <v>2.1466801853951778E-2</v>
      </c>
      <c r="U603" s="78">
        <f t="shared" ca="1" si="395"/>
        <v>5.9515109244794466E-2</v>
      </c>
      <c r="V603" s="79">
        <f t="shared" ca="1" si="396"/>
        <v>412391.54672948475</v>
      </c>
      <c r="W603" s="79">
        <f t="shared" ca="1" si="372"/>
        <v>3736.1270406141703</v>
      </c>
      <c r="X603" s="80">
        <f t="shared" ca="1" si="373"/>
        <v>-1.1903021848958892</v>
      </c>
      <c r="Y603" s="80">
        <f t="shared" ca="1" si="386"/>
        <v>-171.82981113728533</v>
      </c>
      <c r="Z603" s="80">
        <f t="shared" ca="1" si="374"/>
        <v>0</v>
      </c>
      <c r="AA603" s="80">
        <f t="shared" ca="1" si="387"/>
        <v>0</v>
      </c>
      <c r="AB603" s="81">
        <f t="shared" ca="1" si="375"/>
        <v>-107.63374712994869</v>
      </c>
      <c r="AC603" s="79">
        <f t="shared" ca="1" si="376"/>
        <v>415847.01990964683</v>
      </c>
      <c r="AE603" s="55">
        <f t="shared" ca="1" si="397"/>
        <v>2.1466801853951778E-2</v>
      </c>
      <c r="AF603" s="78">
        <f t="shared" ca="1" si="398"/>
        <v>5.9515109244794466E-2</v>
      </c>
      <c r="AR603" s="69">
        <f t="shared" si="388"/>
        <v>50</v>
      </c>
      <c r="AS603" s="70">
        <f t="shared" si="399"/>
        <v>600</v>
      </c>
      <c r="AT603" s="71">
        <f t="shared" ca="1" si="400"/>
        <v>4.5596497092989761E-3</v>
      </c>
      <c r="AU603" s="72">
        <f t="shared" ca="1" si="389"/>
        <v>9.059659612918658E-3</v>
      </c>
      <c r="AV603" s="73">
        <f t="shared" ca="1" si="390"/>
        <v>1.0090596596129187</v>
      </c>
      <c r="AW603" s="74">
        <f ca="1">PRODUCT(AV$4:AV603)</f>
        <v>209.02758946437683</v>
      </c>
      <c r="BO603" s="70">
        <f t="shared" si="401"/>
        <v>600</v>
      </c>
      <c r="BP603" s="171">
        <f t="shared" ca="1" si="402"/>
        <v>0.1143</v>
      </c>
      <c r="BQ603" s="172">
        <f t="shared" ca="1" si="391"/>
        <v>9.059659612918658E-3</v>
      </c>
      <c r="BR603" s="172">
        <f t="shared" ca="1" si="404"/>
        <v>4.784057466109882E-3</v>
      </c>
    </row>
    <row r="604" spans="5:70">
      <c r="E604">
        <f t="shared" si="392"/>
        <v>601</v>
      </c>
      <c r="F604" s="64">
        <f t="shared" si="393"/>
        <v>89.999999999999204</v>
      </c>
      <c r="G604" s="55">
        <f t="shared" si="377"/>
        <v>2.1466801853951778E-2</v>
      </c>
      <c r="H604" s="78">
        <f t="shared" si="403"/>
        <v>5.8252804196052728E-2</v>
      </c>
      <c r="I604" s="79">
        <f t="shared" ca="1" si="378"/>
        <v>406966.40499693493</v>
      </c>
      <c r="J604" s="79">
        <f t="shared" ca="1" si="379"/>
        <v>3686.9771031654291</v>
      </c>
      <c r="K604" s="80">
        <f t="shared" ca="1" si="380"/>
        <v>-1.1650560839210546</v>
      </c>
      <c r="L604" s="80">
        <f t="shared" ca="1" si="381"/>
        <v>-169.56933541538956</v>
      </c>
      <c r="M604" s="80">
        <f t="shared" ca="1" si="382"/>
        <v>-3052.2480374770121</v>
      </c>
      <c r="N604" s="80">
        <f t="shared" ca="1" si="383"/>
        <v>0</v>
      </c>
      <c r="O604" s="81">
        <f t="shared" ca="1" si="370"/>
        <v>-105.32319480751174</v>
      </c>
      <c r="P604" s="79">
        <f t="shared" ca="1" si="371"/>
        <v>407325.07647631649</v>
      </c>
      <c r="R604">
        <f t="shared" ca="1" si="384"/>
        <v>601</v>
      </c>
      <c r="S604" s="78">
        <f t="shared" ca="1" si="394"/>
        <v>89.999999999999204</v>
      </c>
      <c r="T604" s="55">
        <f t="shared" ca="1" si="385"/>
        <v>2.1466801853951778E-2</v>
      </c>
      <c r="U604" s="78">
        <f t="shared" ca="1" si="395"/>
        <v>5.8237510187320173E-2</v>
      </c>
      <c r="V604" s="79">
        <f t="shared" ca="1" si="396"/>
        <v>406920.11433169007</v>
      </c>
      <c r="W604" s="79">
        <f t="shared" ca="1" si="372"/>
        <v>3686.5577254950554</v>
      </c>
      <c r="X604" s="80">
        <f t="shared" ca="1" si="373"/>
        <v>-1.1647502037464035</v>
      </c>
      <c r="Y604" s="80">
        <f t="shared" ca="1" si="386"/>
        <v>-169.55004763820421</v>
      </c>
      <c r="Z604" s="80">
        <f t="shared" ca="1" si="374"/>
        <v>-3051.9008574876752</v>
      </c>
      <c r="AA604" s="80">
        <f t="shared" ca="1" si="387"/>
        <v>0</v>
      </c>
      <c r="AB604" s="81">
        <f t="shared" ca="1" si="375"/>
        <v>-105.32319480751174</v>
      </c>
      <c r="AC604" s="79">
        <f t="shared" ca="1" si="376"/>
        <v>407278.73320704803</v>
      </c>
      <c r="AE604" s="55">
        <f t="shared" ca="1" si="397"/>
        <v>2.1466801853951778E-2</v>
      </c>
      <c r="AF604" s="78">
        <f t="shared" ca="1" si="398"/>
        <v>5.8237510187320173E-2</v>
      </c>
      <c r="AR604" s="69">
        <f t="shared" si="388"/>
        <v>51</v>
      </c>
      <c r="AS604" s="70">
        <f t="shared" si="399"/>
        <v>601</v>
      </c>
      <c r="AT604" s="71">
        <f t="shared" ca="1" si="400"/>
        <v>4.5183408349785837E-3</v>
      </c>
      <c r="AU604" s="72">
        <f t="shared" ca="1" si="389"/>
        <v>9.059659612918658E-3</v>
      </c>
      <c r="AV604" s="73">
        <f t="shared" ca="1" si="390"/>
        <v>1.0090596596129187</v>
      </c>
      <c r="AW604" s="74">
        <f ca="1">PRODUCT(AV$4:AV604)</f>
        <v>210.92130827463299</v>
      </c>
      <c r="BO604" s="70">
        <f t="shared" si="401"/>
        <v>601</v>
      </c>
      <c r="BP604" s="171">
        <f t="shared" ca="1" si="402"/>
        <v>0.1143</v>
      </c>
      <c r="BQ604" s="172">
        <f t="shared" ca="1" si="391"/>
        <v>9.059659612918658E-3</v>
      </c>
      <c r="BR604" s="172">
        <f t="shared" ca="1" si="404"/>
        <v>4.741104671596004E-3</v>
      </c>
    </row>
    <row r="605" spans="5:70">
      <c r="E605">
        <f t="shared" si="392"/>
        <v>602</v>
      </c>
      <c r="F605" s="64">
        <f t="shared" si="393"/>
        <v>90.083333333332533</v>
      </c>
      <c r="G605" s="55">
        <f t="shared" si="377"/>
        <v>2.1466801853951778E-2</v>
      </c>
      <c r="H605" s="78">
        <f t="shared" si="403"/>
        <v>5.7002302790939013E-2</v>
      </c>
      <c r="I605" s="79">
        <f t="shared" ca="1" si="378"/>
        <v>398581.10976945364</v>
      </c>
      <c r="J605" s="79">
        <f t="shared" ca="1" si="379"/>
        <v>3611.0091826506177</v>
      </c>
      <c r="K605" s="80">
        <f t="shared" ca="1" si="380"/>
        <v>-1.1400460558187802</v>
      </c>
      <c r="L605" s="80">
        <f t="shared" ca="1" si="381"/>
        <v>-166.07546240393904</v>
      </c>
      <c r="M605" s="80">
        <f t="shared" ca="1" si="382"/>
        <v>0</v>
      </c>
      <c r="N605" s="80">
        <f t="shared" ca="1" si="383"/>
        <v>0</v>
      </c>
      <c r="O605" s="81">
        <f t="shared" ca="1" si="370"/>
        <v>-103.06224265395372</v>
      </c>
      <c r="P605" s="79">
        <f t="shared" ca="1" si="371"/>
        <v>401921.84120099049</v>
      </c>
      <c r="R605">
        <f t="shared" ca="1" si="384"/>
        <v>602</v>
      </c>
      <c r="S605" s="78">
        <f t="shared" ca="1" si="394"/>
        <v>90.083333333332533</v>
      </c>
      <c r="T605" s="55">
        <f t="shared" ca="1" si="385"/>
        <v>2.1466801853951778E-2</v>
      </c>
      <c r="U605" s="78">
        <f t="shared" ca="1" si="395"/>
        <v>5.6987337095661471E-2</v>
      </c>
      <c r="V605" s="79">
        <f t="shared" ca="1" si="396"/>
        <v>398535.76134196384</v>
      </c>
      <c r="W605" s="79">
        <f t="shared" ca="1" si="372"/>
        <v>3610.5983413335789</v>
      </c>
      <c r="X605" s="80">
        <f t="shared" ca="1" si="373"/>
        <v>-1.1397467419132294</v>
      </c>
      <c r="Y605" s="80">
        <f t="shared" ca="1" si="386"/>
        <v>-166.05656722581827</v>
      </c>
      <c r="Z605" s="80">
        <f t="shared" ca="1" si="374"/>
        <v>0</v>
      </c>
      <c r="AA605" s="80">
        <f t="shared" ca="1" si="387"/>
        <v>0</v>
      </c>
      <c r="AB605" s="81">
        <f t="shared" ca="1" si="375"/>
        <v>-103.06224265395372</v>
      </c>
      <c r="AC605" s="79">
        <f t="shared" ca="1" si="376"/>
        <v>401876.10112667567</v>
      </c>
      <c r="AE605" s="55">
        <f t="shared" ca="1" si="397"/>
        <v>2.1466801853951778E-2</v>
      </c>
      <c r="AF605" s="78">
        <f t="shared" ca="1" si="398"/>
        <v>5.6987337095661471E-2</v>
      </c>
      <c r="AR605" s="69">
        <f t="shared" si="388"/>
        <v>51</v>
      </c>
      <c r="AS605" s="70">
        <f t="shared" si="399"/>
        <v>602</v>
      </c>
      <c r="AT605" s="71">
        <f t="shared" ca="1" si="400"/>
        <v>4.4774062049985274E-3</v>
      </c>
      <c r="AU605" s="72">
        <f t="shared" ca="1" si="389"/>
        <v>9.059659612918658E-3</v>
      </c>
      <c r="AV605" s="73">
        <f t="shared" ca="1" si="390"/>
        <v>1.0090596596129187</v>
      </c>
      <c r="AW605" s="74">
        <f ca="1">PRODUCT(AV$4:AV605)</f>
        <v>212.83218353271266</v>
      </c>
      <c r="BO605" s="70">
        <f t="shared" si="401"/>
        <v>602</v>
      </c>
      <c r="BP605" s="171">
        <f t="shared" ca="1" si="402"/>
        <v>0.1143</v>
      </c>
      <c r="BQ605" s="172">
        <f t="shared" ca="1" si="391"/>
        <v>9.059659612918658E-3</v>
      </c>
      <c r="BR605" s="172">
        <f t="shared" ca="1" si="404"/>
        <v>4.6985375209774218E-3</v>
      </c>
    </row>
    <row r="606" spans="5:70">
      <c r="E606">
        <f t="shared" si="392"/>
        <v>603</v>
      </c>
      <c r="F606" s="64">
        <f t="shared" si="393"/>
        <v>90.166666666665861</v>
      </c>
      <c r="G606" s="55">
        <f t="shared" si="377"/>
        <v>2.1466801853951778E-2</v>
      </c>
      <c r="H606" s="78">
        <f t="shared" si="403"/>
        <v>5.5778645651706961E-2</v>
      </c>
      <c r="I606" s="79">
        <f t="shared" ca="1" si="378"/>
        <v>393293.86467515334</v>
      </c>
      <c r="J606" s="79">
        <f t="shared" ca="1" si="379"/>
        <v>3563.1085418061825</v>
      </c>
      <c r="K606" s="80">
        <f t="shared" ca="1" si="380"/>
        <v>-1.1155729130341392</v>
      </c>
      <c r="L606" s="80">
        <f t="shared" ca="1" si="381"/>
        <v>-163.87244361464724</v>
      </c>
      <c r="M606" s="80">
        <f t="shared" ca="1" si="382"/>
        <v>0</v>
      </c>
      <c r="N606" s="80">
        <f t="shared" ca="1" si="383"/>
        <v>0</v>
      </c>
      <c r="O606" s="81">
        <f t="shared" ca="1" si="370"/>
        <v>-100.84982591227741</v>
      </c>
      <c r="P606" s="79">
        <f t="shared" ca="1" si="371"/>
        <v>396591.13537451957</v>
      </c>
      <c r="R606">
        <f t="shared" ca="1" si="384"/>
        <v>603</v>
      </c>
      <c r="S606" s="78">
        <f t="shared" ca="1" si="394"/>
        <v>90.166666666665861</v>
      </c>
      <c r="T606" s="55">
        <f t="shared" ca="1" si="385"/>
        <v>2.1466801853951778E-2</v>
      </c>
      <c r="U606" s="78">
        <f t="shared" ca="1" si="395"/>
        <v>5.576400122204455E-2</v>
      </c>
      <c r="V606" s="79">
        <f t="shared" ca="1" si="396"/>
        <v>393249.10649395065</v>
      </c>
      <c r="W606" s="79">
        <f t="shared" ca="1" si="372"/>
        <v>3562.7030479195928</v>
      </c>
      <c r="X606" s="80">
        <f t="shared" ca="1" si="373"/>
        <v>-1.1152800244408909</v>
      </c>
      <c r="Y606" s="80">
        <f t="shared" ca="1" si="386"/>
        <v>-163.85379437247946</v>
      </c>
      <c r="Z606" s="80">
        <f t="shared" ca="1" si="374"/>
        <v>0</v>
      </c>
      <c r="AA606" s="80">
        <f t="shared" ca="1" si="387"/>
        <v>0</v>
      </c>
      <c r="AB606" s="81">
        <f t="shared" ca="1" si="375"/>
        <v>-100.84982591227741</v>
      </c>
      <c r="AC606" s="79">
        <f t="shared" ca="1" si="376"/>
        <v>396545.9906415611</v>
      </c>
      <c r="AE606" s="55">
        <f t="shared" ca="1" si="397"/>
        <v>2.1466801853951778E-2</v>
      </c>
      <c r="AF606" s="78">
        <f t="shared" ca="1" si="398"/>
        <v>5.576400122204455E-2</v>
      </c>
      <c r="AR606" s="69">
        <f t="shared" si="388"/>
        <v>51</v>
      </c>
      <c r="AS606" s="70">
        <f t="shared" si="399"/>
        <v>603</v>
      </c>
      <c r="AT606" s="71">
        <f t="shared" ca="1" si="400"/>
        <v>4.4368424288324711E-3</v>
      </c>
      <c r="AU606" s="72">
        <f t="shared" ca="1" si="389"/>
        <v>9.059659612918658E-3</v>
      </c>
      <c r="AV606" s="73">
        <f t="shared" ca="1" si="390"/>
        <v>1.0090596596129187</v>
      </c>
      <c r="AW606" s="74">
        <f ca="1">PRODUCT(AV$4:AV606)</f>
        <v>214.76037067019328</v>
      </c>
      <c r="BO606" s="70">
        <f t="shared" si="401"/>
        <v>603</v>
      </c>
      <c r="BP606" s="171">
        <f t="shared" ca="1" si="402"/>
        <v>0.1143</v>
      </c>
      <c r="BQ606" s="172">
        <f t="shared" ca="1" si="391"/>
        <v>9.059659612918658E-3</v>
      </c>
      <c r="BR606" s="172">
        <f t="shared" ca="1" si="404"/>
        <v>4.6563525518201858E-3</v>
      </c>
    </row>
    <row r="607" spans="5:70">
      <c r="E607">
        <f t="shared" si="392"/>
        <v>604</v>
      </c>
      <c r="F607" s="64">
        <f t="shared" si="393"/>
        <v>90.24999999999919</v>
      </c>
      <c r="G607" s="55">
        <f t="shared" si="377"/>
        <v>2.1466801853951778E-2</v>
      </c>
      <c r="H607" s="78">
        <f t="shared" si="403"/>
        <v>5.4581256517819976E-2</v>
      </c>
      <c r="I607" s="79">
        <f t="shared" ca="1" si="378"/>
        <v>388077.592054401</v>
      </c>
      <c r="J607" s="79">
        <f t="shared" ca="1" si="379"/>
        <v>3515.8508874139793</v>
      </c>
      <c r="K607" s="80">
        <f t="shared" ca="1" si="380"/>
        <v>-1.0916251303563995</v>
      </c>
      <c r="L607" s="80">
        <f t="shared" ca="1" si="381"/>
        <v>-161.69899668933377</v>
      </c>
      <c r="M607" s="80">
        <f t="shared" ca="1" si="382"/>
        <v>0</v>
      </c>
      <c r="N607" s="80">
        <f t="shared" ca="1" si="383"/>
        <v>0</v>
      </c>
      <c r="O607" s="81">
        <f t="shared" ca="1" si="370"/>
        <v>-98.684902682413011</v>
      </c>
      <c r="P607" s="79">
        <f t="shared" ca="1" si="371"/>
        <v>391331.96741731284</v>
      </c>
      <c r="R607">
        <f t="shared" ca="1" si="384"/>
        <v>604</v>
      </c>
      <c r="S607" s="78">
        <f t="shared" ca="1" si="394"/>
        <v>90.24999999999919</v>
      </c>
      <c r="T607" s="55">
        <f t="shared" ca="1" si="385"/>
        <v>2.1466801853951778E-2</v>
      </c>
      <c r="U607" s="78">
        <f t="shared" ca="1" si="395"/>
        <v>5.4566926457227397E-2</v>
      </c>
      <c r="V607" s="79">
        <f t="shared" ca="1" si="396"/>
        <v>388033.4164344797</v>
      </c>
      <c r="W607" s="79">
        <f t="shared" ca="1" si="372"/>
        <v>3515.4506713343026</v>
      </c>
      <c r="X607" s="80">
        <f t="shared" ca="1" si="373"/>
        <v>-1.0913385291445479</v>
      </c>
      <c r="Y607" s="80">
        <f t="shared" ca="1" si="386"/>
        <v>-161.68059018103321</v>
      </c>
      <c r="Z607" s="80">
        <f t="shared" ca="1" si="374"/>
        <v>0</v>
      </c>
      <c r="AA607" s="80">
        <f t="shared" ca="1" si="387"/>
        <v>0</v>
      </c>
      <c r="AB607" s="81">
        <f t="shared" ca="1" si="375"/>
        <v>-98.684902682413011</v>
      </c>
      <c r="AC607" s="79">
        <f t="shared" ca="1" si="376"/>
        <v>391287.41027442139</v>
      </c>
      <c r="AE607" s="55">
        <f t="shared" ca="1" si="397"/>
        <v>2.1466801853951778E-2</v>
      </c>
      <c r="AF607" s="78">
        <f t="shared" ca="1" si="398"/>
        <v>5.4566926457227397E-2</v>
      </c>
      <c r="AR607" s="69">
        <f t="shared" si="388"/>
        <v>51</v>
      </c>
      <c r="AS607" s="70">
        <f t="shared" si="399"/>
        <v>604</v>
      </c>
      <c r="AT607" s="71">
        <f t="shared" ca="1" si="400"/>
        <v>4.3966461466710934E-3</v>
      </c>
      <c r="AU607" s="72">
        <f t="shared" ca="1" si="389"/>
        <v>9.059659612918658E-3</v>
      </c>
      <c r="AV607" s="73">
        <f t="shared" ca="1" si="390"/>
        <v>1.0090596596129187</v>
      </c>
      <c r="AW607" s="74">
        <f ca="1">PRODUCT(AV$4:AV607)</f>
        <v>216.70602652680947</v>
      </c>
      <c r="BO607" s="70">
        <f t="shared" si="401"/>
        <v>604</v>
      </c>
      <c r="BP607" s="171">
        <f t="shared" ca="1" si="402"/>
        <v>0.1143</v>
      </c>
      <c r="BQ607" s="172">
        <f t="shared" ca="1" si="391"/>
        <v>9.059659612918658E-3</v>
      </c>
      <c r="BR607" s="172">
        <f t="shared" ca="1" si="404"/>
        <v>4.6145463327771823E-3</v>
      </c>
    </row>
    <row r="608" spans="5:70">
      <c r="E608">
        <f t="shared" si="392"/>
        <v>605</v>
      </c>
      <c r="F608" s="64">
        <f t="shared" si="393"/>
        <v>90.333333333332519</v>
      </c>
      <c r="G608" s="55">
        <f t="shared" si="377"/>
        <v>2.1466801853951778E-2</v>
      </c>
      <c r="H608" s="78">
        <f t="shared" si="403"/>
        <v>5.3409571499212223E-2</v>
      </c>
      <c r="I608" s="79">
        <f t="shared" ca="1" si="378"/>
        <v>382931.32161364827</v>
      </c>
      <c r="J608" s="79">
        <f t="shared" ca="1" si="379"/>
        <v>3469.2274289447346</v>
      </c>
      <c r="K608" s="80">
        <f t="shared" ca="1" si="380"/>
        <v>-1.0681914299842445</v>
      </c>
      <c r="L608" s="80">
        <f t="shared" ca="1" si="381"/>
        <v>-159.55471733902013</v>
      </c>
      <c r="M608" s="80">
        <f t="shared" ca="1" si="382"/>
        <v>0</v>
      </c>
      <c r="N608" s="80">
        <f t="shared" ca="1" si="383"/>
        <v>0</v>
      </c>
      <c r="O608" s="81">
        <f t="shared" ca="1" si="370"/>
        <v>-96.566453430553125</v>
      </c>
      <c r="P608" s="79">
        <f t="shared" ca="1" si="371"/>
        <v>386143.35968039342</v>
      </c>
      <c r="R608">
        <f t="shared" ca="1" si="384"/>
        <v>605</v>
      </c>
      <c r="S608" s="78">
        <f t="shared" ca="1" si="394"/>
        <v>90.333333333332519</v>
      </c>
      <c r="T608" s="55">
        <f t="shared" ca="1" si="385"/>
        <v>2.1466801853951778E-2</v>
      </c>
      <c r="U608" s="78">
        <f t="shared" ca="1" si="395"/>
        <v>5.3395549059190937E-2</v>
      </c>
      <c r="V608" s="79">
        <f t="shared" ca="1" si="396"/>
        <v>382887.72097011446</v>
      </c>
      <c r="W608" s="79">
        <f t="shared" ca="1" si="372"/>
        <v>3468.8324219554142</v>
      </c>
      <c r="X608" s="80">
        <f t="shared" ca="1" si="373"/>
        <v>-1.0679109811838188</v>
      </c>
      <c r="Y608" s="80">
        <f t="shared" ca="1" si="386"/>
        <v>-159.53655040421438</v>
      </c>
      <c r="Z608" s="80">
        <f t="shared" ca="1" si="374"/>
        <v>0</v>
      </c>
      <c r="AA608" s="80">
        <f t="shared" ca="1" si="387"/>
        <v>0</v>
      </c>
      <c r="AB608" s="81">
        <f t="shared" ca="1" si="375"/>
        <v>-96.566453430553125</v>
      </c>
      <c r="AC608" s="79">
        <f t="shared" ca="1" si="376"/>
        <v>386099.38247725391</v>
      </c>
      <c r="AE608" s="55">
        <f t="shared" ca="1" si="397"/>
        <v>2.1466801853951778E-2</v>
      </c>
      <c r="AF608" s="78">
        <f t="shared" ca="1" si="398"/>
        <v>5.3395549059190937E-2</v>
      </c>
      <c r="AR608" s="69">
        <f t="shared" si="388"/>
        <v>51</v>
      </c>
      <c r="AS608" s="70">
        <f t="shared" si="399"/>
        <v>605</v>
      </c>
      <c r="AT608" s="71">
        <f t="shared" ca="1" si="400"/>
        <v>4.3568140291438025E-3</v>
      </c>
      <c r="AU608" s="72">
        <f t="shared" ca="1" si="389"/>
        <v>9.059659612918658E-3</v>
      </c>
      <c r="AV608" s="73">
        <f t="shared" ca="1" si="390"/>
        <v>1.0090596596129187</v>
      </c>
      <c r="AW608" s="74">
        <f ca="1">PRODUCT(AV$4:AV608)</f>
        <v>218.66930936321049</v>
      </c>
      <c r="BO608" s="70">
        <f t="shared" si="401"/>
        <v>605</v>
      </c>
      <c r="BP608" s="171">
        <f t="shared" ca="1" si="402"/>
        <v>0.1143</v>
      </c>
      <c r="BQ608" s="172">
        <f t="shared" ca="1" si="391"/>
        <v>9.059659612918658E-3</v>
      </c>
      <c r="BR608" s="172">
        <f t="shared" ca="1" si="404"/>
        <v>4.5731154633090274E-3</v>
      </c>
    </row>
    <row r="609" spans="5:70">
      <c r="E609">
        <f t="shared" si="392"/>
        <v>606</v>
      </c>
      <c r="F609" s="64">
        <f t="shared" si="393"/>
        <v>90.416666666665847</v>
      </c>
      <c r="G609" s="55">
        <f t="shared" si="377"/>
        <v>2.1466801853951778E-2</v>
      </c>
      <c r="H609" s="78">
        <f t="shared" si="403"/>
        <v>5.2263038810734165E-2</v>
      </c>
      <c r="I609" s="79">
        <f t="shared" ca="1" si="378"/>
        <v>377854.09669091518</v>
      </c>
      <c r="J609" s="79">
        <f t="shared" ca="1" si="379"/>
        <v>3423.229499366546</v>
      </c>
      <c r="K609" s="80">
        <f t="shared" ca="1" si="380"/>
        <v>-1.0452607762146833</v>
      </c>
      <c r="L609" s="80">
        <f t="shared" ca="1" si="381"/>
        <v>-157.43920695454801</v>
      </c>
      <c r="M609" s="80">
        <f t="shared" ca="1" si="382"/>
        <v>0</v>
      </c>
      <c r="N609" s="80">
        <f t="shared" ca="1" si="383"/>
        <v>0</v>
      </c>
      <c r="O609" s="81">
        <f t="shared" ca="1" si="370"/>
        <v>-94.493480509020586</v>
      </c>
      <c r="P609" s="79">
        <f t="shared" ca="1" si="371"/>
        <v>381024.34824204189</v>
      </c>
      <c r="R609">
        <f t="shared" ca="1" si="384"/>
        <v>606</v>
      </c>
      <c r="S609" s="78">
        <f t="shared" ca="1" si="394"/>
        <v>90.416666666665847</v>
      </c>
      <c r="T609" s="55">
        <f t="shared" ca="1" si="385"/>
        <v>2.1466801853951778E-2</v>
      </c>
      <c r="U609" s="78">
        <f t="shared" ca="1" si="395"/>
        <v>5.2249317387654322E-2</v>
      </c>
      <c r="V609" s="79">
        <f t="shared" ca="1" si="396"/>
        <v>377811.06353768153</v>
      </c>
      <c r="W609" s="79">
        <f t="shared" ca="1" si="372"/>
        <v>3422.8396336461783</v>
      </c>
      <c r="X609" s="80">
        <f t="shared" ca="1" si="373"/>
        <v>-1.0449863477530865</v>
      </c>
      <c r="Y609" s="80">
        <f t="shared" ca="1" si="386"/>
        <v>-157.42127647403399</v>
      </c>
      <c r="Z609" s="80">
        <f t="shared" ca="1" si="374"/>
        <v>0</v>
      </c>
      <c r="AA609" s="80">
        <f t="shared" ca="1" si="387"/>
        <v>0</v>
      </c>
      <c r="AB609" s="81">
        <f t="shared" ca="1" si="375"/>
        <v>-94.493480509020586</v>
      </c>
      <c r="AC609" s="79">
        <f t="shared" ca="1" si="376"/>
        <v>380980.94342799694</v>
      </c>
      <c r="AE609" s="55">
        <f t="shared" ca="1" si="397"/>
        <v>2.1466801853951778E-2</v>
      </c>
      <c r="AF609" s="78">
        <f t="shared" ca="1" si="398"/>
        <v>5.2249317387654322E-2</v>
      </c>
      <c r="AR609" s="69">
        <f t="shared" si="388"/>
        <v>51</v>
      </c>
      <c r="AS609" s="70">
        <f t="shared" si="399"/>
        <v>606</v>
      </c>
      <c r="AT609" s="71">
        <f t="shared" ca="1" si="400"/>
        <v>4.3173427770429708E-3</v>
      </c>
      <c r="AU609" s="72">
        <f t="shared" ca="1" si="389"/>
        <v>9.059659612918658E-3</v>
      </c>
      <c r="AV609" s="73">
        <f t="shared" ca="1" si="390"/>
        <v>1.0090596596129187</v>
      </c>
      <c r="AW609" s="74">
        <f ca="1">PRODUCT(AV$4:AV609)</f>
        <v>220.65037887383318</v>
      </c>
      <c r="BO609" s="70">
        <f t="shared" si="401"/>
        <v>606</v>
      </c>
      <c r="BP609" s="171">
        <f t="shared" ca="1" si="402"/>
        <v>0.1143</v>
      </c>
      <c r="BQ609" s="172">
        <f t="shared" ca="1" si="391"/>
        <v>9.059659612918658E-3</v>
      </c>
      <c r="BR609" s="172">
        <f t="shared" ca="1" si="404"/>
        <v>4.5320565734074652E-3</v>
      </c>
    </row>
    <row r="610" spans="5:70">
      <c r="E610">
        <f t="shared" si="392"/>
        <v>607</v>
      </c>
      <c r="F610" s="64">
        <f t="shared" si="393"/>
        <v>90.499999999999176</v>
      </c>
      <c r="G610" s="55">
        <f t="shared" si="377"/>
        <v>2.1466801853951778E-2</v>
      </c>
      <c r="H610" s="78">
        <f t="shared" si="403"/>
        <v>5.1141118512298744E-2</v>
      </c>
      <c r="I610" s="79">
        <f t="shared" ca="1" si="378"/>
        <v>372844.97405679885</v>
      </c>
      <c r="J610" s="79">
        <f t="shared" ca="1" si="379"/>
        <v>3377.8485533420853</v>
      </c>
      <c r="K610" s="80">
        <f t="shared" ca="1" si="380"/>
        <v>-1.0228223702459749</v>
      </c>
      <c r="L610" s="80">
        <f t="shared" ca="1" si="381"/>
        <v>-155.35207252366621</v>
      </c>
      <c r="M610" s="80">
        <f t="shared" ca="1" si="382"/>
        <v>0</v>
      </c>
      <c r="N610" s="80">
        <f t="shared" ca="1" si="383"/>
        <v>0</v>
      </c>
      <c r="O610" s="81">
        <f t="shared" ca="1" si="370"/>
        <v>-92.465007686443187</v>
      </c>
      <c r="P610" s="79">
        <f t="shared" ca="1" si="371"/>
        <v>375973.98270756059</v>
      </c>
      <c r="R610">
        <f t="shared" ca="1" si="384"/>
        <v>607</v>
      </c>
      <c r="S610" s="78">
        <f t="shared" ca="1" si="394"/>
        <v>90.499999999999176</v>
      </c>
      <c r="T610" s="55">
        <f t="shared" ca="1" si="385"/>
        <v>2.1466801853951778E-2</v>
      </c>
      <c r="U610" s="78">
        <f t="shared" ca="1" si="395"/>
        <v>5.1127691644289312E-2</v>
      </c>
      <c r="V610" s="79">
        <f t="shared" ca="1" si="396"/>
        <v>372802.50100529654</v>
      </c>
      <c r="W610" s="79">
        <f t="shared" ca="1" si="372"/>
        <v>3377.4637619527525</v>
      </c>
      <c r="X610" s="80">
        <f t="shared" ca="1" si="373"/>
        <v>-1.0225538328857862</v>
      </c>
      <c r="Y610" s="80">
        <f t="shared" ca="1" si="386"/>
        <v>-155.33437541887358</v>
      </c>
      <c r="Z610" s="80">
        <f t="shared" ca="1" si="374"/>
        <v>0</v>
      </c>
      <c r="AA610" s="80">
        <f t="shared" ca="1" si="387"/>
        <v>0</v>
      </c>
      <c r="AB610" s="81">
        <f t="shared" ca="1" si="375"/>
        <v>-92.465007686443187</v>
      </c>
      <c r="AC610" s="79">
        <f t="shared" ca="1" si="376"/>
        <v>375931.14283031103</v>
      </c>
      <c r="AE610" s="55">
        <f t="shared" ca="1" si="397"/>
        <v>2.1466801853951778E-2</v>
      </c>
      <c r="AF610" s="78">
        <f t="shared" ca="1" si="398"/>
        <v>5.1127691644289312E-2</v>
      </c>
      <c r="AR610" s="69">
        <f t="shared" si="388"/>
        <v>51</v>
      </c>
      <c r="AS610" s="70">
        <f t="shared" si="399"/>
        <v>607</v>
      </c>
      <c r="AT610" s="71">
        <f t="shared" ca="1" si="400"/>
        <v>4.2782291210506683E-3</v>
      </c>
      <c r="AU610" s="72">
        <f t="shared" ca="1" si="389"/>
        <v>9.059659612918658E-3</v>
      </c>
      <c r="AV610" s="73">
        <f t="shared" ca="1" si="390"/>
        <v>1.0090596596129187</v>
      </c>
      <c r="AW610" s="74">
        <f ca="1">PRODUCT(AV$4:AV610)</f>
        <v>222.64939619989164</v>
      </c>
      <c r="BO610" s="70">
        <f t="shared" si="401"/>
        <v>607</v>
      </c>
      <c r="BP610" s="171">
        <f t="shared" ca="1" si="402"/>
        <v>0.1143</v>
      </c>
      <c r="BQ610" s="172">
        <f t="shared" ca="1" si="391"/>
        <v>9.059659612918658E-3</v>
      </c>
      <c r="BR610" s="172">
        <f t="shared" ca="1" si="404"/>
        <v>4.4913663233212484E-3</v>
      </c>
    </row>
    <row r="611" spans="5:70">
      <c r="E611">
        <f t="shared" si="392"/>
        <v>608</v>
      </c>
      <c r="F611" s="64">
        <f t="shared" si="393"/>
        <v>90.583333333332504</v>
      </c>
      <c r="G611" s="55">
        <f t="shared" si="377"/>
        <v>2.3512861877976521E-2</v>
      </c>
      <c r="H611" s="78">
        <f t="shared" si="403"/>
        <v>4.9938644456433832E-2</v>
      </c>
      <c r="I611" s="79">
        <f t="shared" ca="1" si="378"/>
        <v>367133.75838244497</v>
      </c>
      <c r="J611" s="79">
        <f t="shared" ca="1" si="379"/>
        <v>3326.1068833564736</v>
      </c>
      <c r="K611" s="80">
        <f t="shared" ca="1" si="380"/>
        <v>-0.99877288912867668</v>
      </c>
      <c r="L611" s="80">
        <f t="shared" ca="1" si="381"/>
        <v>-152.97239932601875</v>
      </c>
      <c r="M611" s="80">
        <f t="shared" ca="1" si="382"/>
        <v>0</v>
      </c>
      <c r="N611" s="80">
        <f t="shared" ca="1" si="383"/>
        <v>0</v>
      </c>
      <c r="O611" s="81">
        <f t="shared" ca="1" si="370"/>
        <v>-90.290890732165806</v>
      </c>
      <c r="P611" s="79">
        <f t="shared" ca="1" si="371"/>
        <v>370215.60320285411</v>
      </c>
      <c r="R611">
        <f t="shared" ca="1" si="384"/>
        <v>608</v>
      </c>
      <c r="S611" s="78">
        <f t="shared" ca="1" si="394"/>
        <v>90.583333333332504</v>
      </c>
      <c r="T611" s="55">
        <f t="shared" ca="1" si="385"/>
        <v>2.3512861877976521E-2</v>
      </c>
      <c r="U611" s="78">
        <f t="shared" ca="1" si="395"/>
        <v>4.9925533292517366E-2</v>
      </c>
      <c r="V611" s="79">
        <f t="shared" ca="1" si="396"/>
        <v>367091.92579331208</v>
      </c>
      <c r="W611" s="79">
        <f t="shared" ca="1" si="372"/>
        <v>3325.7278943382025</v>
      </c>
      <c r="X611" s="80">
        <f t="shared" ca="1" si="373"/>
        <v>-0.99851066585034731</v>
      </c>
      <c r="Y611" s="80">
        <f t="shared" ca="1" si="386"/>
        <v>-152.9549690805467</v>
      </c>
      <c r="Z611" s="80">
        <f t="shared" ca="1" si="374"/>
        <v>0</v>
      </c>
      <c r="AA611" s="80">
        <f t="shared" ca="1" si="387"/>
        <v>0</v>
      </c>
      <c r="AB611" s="81">
        <f t="shared" ca="1" si="375"/>
        <v>-90.290890732165806</v>
      </c>
      <c r="AC611" s="79">
        <f t="shared" ca="1" si="376"/>
        <v>370173.40931717172</v>
      </c>
      <c r="AE611" s="55">
        <f t="shared" ca="1" si="397"/>
        <v>2.3512861877976521E-2</v>
      </c>
      <c r="AF611" s="78">
        <f t="shared" ca="1" si="398"/>
        <v>4.9925533292517366E-2</v>
      </c>
      <c r="AR611" s="69">
        <f t="shared" si="388"/>
        <v>51</v>
      </c>
      <c r="AS611" s="70">
        <f t="shared" si="399"/>
        <v>608</v>
      </c>
      <c r="AT611" s="71">
        <f t="shared" ca="1" si="400"/>
        <v>4.2394698214678729E-3</v>
      </c>
      <c r="AU611" s="72">
        <f t="shared" ca="1" si="389"/>
        <v>9.059659612918658E-3</v>
      </c>
      <c r="AV611" s="73">
        <f t="shared" ca="1" si="390"/>
        <v>1.0090596596129187</v>
      </c>
      <c r="AW611" s="74">
        <f ca="1">PRODUCT(AV$4:AV611)</f>
        <v>224.66652394248453</v>
      </c>
      <c r="BO611" s="70">
        <f t="shared" si="401"/>
        <v>608</v>
      </c>
      <c r="BP611" s="171">
        <f t="shared" ca="1" si="402"/>
        <v>0.1143</v>
      </c>
      <c r="BQ611" s="172">
        <f t="shared" ca="1" si="391"/>
        <v>9.059659612918658E-3</v>
      </c>
      <c r="BR611" s="172">
        <f t="shared" ca="1" si="404"/>
        <v>4.4510414032844833E-3</v>
      </c>
    </row>
    <row r="612" spans="5:70">
      <c r="E612">
        <f t="shared" si="392"/>
        <v>609</v>
      </c>
      <c r="F612" s="64">
        <f t="shared" si="393"/>
        <v>90.666666666665833</v>
      </c>
      <c r="G612" s="55">
        <f t="shared" si="377"/>
        <v>2.3512861877976521E-2</v>
      </c>
      <c r="H612" s="78">
        <f t="shared" si="403"/>
        <v>4.8764444006956328E-2</v>
      </c>
      <c r="I612" s="79">
        <f t="shared" ca="1" si="378"/>
        <v>361510.77485967363</v>
      </c>
      <c r="J612" s="79">
        <f t="shared" ca="1" si="379"/>
        <v>3275.1645666311151</v>
      </c>
      <c r="K612" s="80">
        <f t="shared" ca="1" si="380"/>
        <v>-0.97528888013912662</v>
      </c>
      <c r="L612" s="80">
        <f t="shared" ca="1" si="381"/>
        <v>-150.62948952486403</v>
      </c>
      <c r="M612" s="80">
        <f t="shared" ca="1" si="382"/>
        <v>0</v>
      </c>
      <c r="N612" s="80">
        <f t="shared" ca="1" si="383"/>
        <v>0</v>
      </c>
      <c r="O612" s="81">
        <f t="shared" ca="1" si="370"/>
        <v>-88.16789348954093</v>
      </c>
      <c r="P612" s="79">
        <f t="shared" ca="1" si="371"/>
        <v>364546.16675441025</v>
      </c>
      <c r="R612">
        <f t="shared" ca="1" si="384"/>
        <v>609</v>
      </c>
      <c r="S612" s="78">
        <f t="shared" ca="1" si="394"/>
        <v>90.666666666665833</v>
      </c>
      <c r="T612" s="55">
        <f t="shared" ca="1" si="385"/>
        <v>2.3512861877976521E-2</v>
      </c>
      <c r="U612" s="78">
        <f t="shared" ca="1" si="395"/>
        <v>4.8751641124026086E-2</v>
      </c>
      <c r="V612" s="79">
        <f t="shared" ca="1" si="396"/>
        <v>361469.57307299739</v>
      </c>
      <c r="W612" s="79">
        <f t="shared" ca="1" si="372"/>
        <v>3274.7912924683842</v>
      </c>
      <c r="X612" s="80">
        <f t="shared" ca="1" si="373"/>
        <v>-0.9750328224805217</v>
      </c>
      <c r="Y612" s="80">
        <f t="shared" ca="1" si="386"/>
        <v>-150.61232211374892</v>
      </c>
      <c r="Z612" s="80">
        <f t="shared" ca="1" si="374"/>
        <v>0</v>
      </c>
      <c r="AA612" s="80">
        <f t="shared" ca="1" si="387"/>
        <v>0</v>
      </c>
      <c r="AB612" s="81">
        <f t="shared" ca="1" si="375"/>
        <v>-88.16789348954093</v>
      </c>
      <c r="AC612" s="79">
        <f t="shared" ca="1" si="376"/>
        <v>364504.60911704</v>
      </c>
      <c r="AE612" s="55">
        <f t="shared" ca="1" si="397"/>
        <v>2.3512861877976521E-2</v>
      </c>
      <c r="AF612" s="78">
        <f t="shared" ca="1" si="398"/>
        <v>4.8751641124026086E-2</v>
      </c>
      <c r="AR612" s="69">
        <f t="shared" si="388"/>
        <v>51</v>
      </c>
      <c r="AS612" s="70">
        <f t="shared" si="399"/>
        <v>609</v>
      </c>
      <c r="AT612" s="71">
        <f t="shared" ca="1" si="400"/>
        <v>4.2010616679461332E-3</v>
      </c>
      <c r="AU612" s="72">
        <f t="shared" ca="1" si="389"/>
        <v>9.059659612918658E-3</v>
      </c>
      <c r="AV612" s="73">
        <f t="shared" ca="1" si="390"/>
        <v>1.0090596596129187</v>
      </c>
      <c r="AW612" s="74">
        <f ca="1">PRODUCT(AV$4:AV612)</f>
        <v>226.70192617582109</v>
      </c>
      <c r="BO612" s="70">
        <f t="shared" si="401"/>
        <v>609</v>
      </c>
      <c r="BP612" s="171">
        <f t="shared" ca="1" si="402"/>
        <v>0.1143</v>
      </c>
      <c r="BQ612" s="172">
        <f t="shared" ca="1" si="391"/>
        <v>9.059659612918658E-3</v>
      </c>
      <c r="BR612" s="172">
        <f t="shared" ca="1" si="404"/>
        <v>4.4110785332474095E-3</v>
      </c>
    </row>
    <row r="613" spans="5:70">
      <c r="E613">
        <f t="shared" si="392"/>
        <v>610</v>
      </c>
      <c r="F613" s="64">
        <f t="shared" si="393"/>
        <v>90.749999999999162</v>
      </c>
      <c r="G613" s="55">
        <f t="shared" si="377"/>
        <v>2.3512861877976521E-2</v>
      </c>
      <c r="H613" s="78">
        <f t="shared" si="403"/>
        <v>4.7617852370464446E-2</v>
      </c>
      <c r="I613" s="79">
        <f t="shared" ca="1" si="378"/>
        <v>355974.64308736799</v>
      </c>
      <c r="J613" s="79">
        <f t="shared" ca="1" si="379"/>
        <v>3225.0090972017615</v>
      </c>
      <c r="K613" s="80">
        <f t="shared" ca="1" si="380"/>
        <v>-0.95235704740928895</v>
      </c>
      <c r="L613" s="80">
        <f t="shared" ca="1" si="381"/>
        <v>-148.32276795307001</v>
      </c>
      <c r="M613" s="80">
        <f t="shared" ca="1" si="382"/>
        <v>0</v>
      </c>
      <c r="N613" s="80">
        <f t="shared" ca="1" si="383"/>
        <v>0</v>
      </c>
      <c r="O613" s="81">
        <f t="shared" ca="1" si="370"/>
        <v>-86.094813987849207</v>
      </c>
      <c r="P613" s="79">
        <f t="shared" ca="1" si="371"/>
        <v>358964.28224558139</v>
      </c>
      <c r="R613">
        <f t="shared" ca="1" si="384"/>
        <v>610</v>
      </c>
      <c r="S613" s="78">
        <f t="shared" ca="1" si="394"/>
        <v>90.749999999999162</v>
      </c>
      <c r="T613" s="55">
        <f t="shared" ca="1" si="385"/>
        <v>2.3512861877976521E-2</v>
      </c>
      <c r="U613" s="78">
        <f t="shared" ca="1" si="395"/>
        <v>4.7605350519952183E-2</v>
      </c>
      <c r="V613" s="79">
        <f t="shared" ca="1" si="396"/>
        <v>355934.06258898519</v>
      </c>
      <c r="W613" s="79">
        <f t="shared" ca="1" si="372"/>
        <v>3224.641451699491</v>
      </c>
      <c r="X613" s="80">
        <f t="shared" ca="1" si="373"/>
        <v>-0.95210701039904366</v>
      </c>
      <c r="Y613" s="80">
        <f t="shared" ca="1" si="386"/>
        <v>-148.30585941207718</v>
      </c>
      <c r="Z613" s="80">
        <f t="shared" ca="1" si="374"/>
        <v>0</v>
      </c>
      <c r="AA613" s="80">
        <f t="shared" ca="1" si="387"/>
        <v>0</v>
      </c>
      <c r="AB613" s="81">
        <f t="shared" ca="1" si="375"/>
        <v>-86.094813987849207</v>
      </c>
      <c r="AC613" s="79">
        <f t="shared" ca="1" si="376"/>
        <v>358923.35126027436</v>
      </c>
      <c r="AE613" s="55">
        <f t="shared" ca="1" si="397"/>
        <v>2.3512861877976521E-2</v>
      </c>
      <c r="AF613" s="78">
        <f t="shared" ca="1" si="398"/>
        <v>4.7605350519952183E-2</v>
      </c>
      <c r="AR613" s="69">
        <f t="shared" si="388"/>
        <v>51</v>
      </c>
      <c r="AS613" s="70">
        <f t="shared" si="399"/>
        <v>610</v>
      </c>
      <c r="AT613" s="71">
        <f t="shared" ca="1" si="400"/>
        <v>4.163001479221661E-3</v>
      </c>
      <c r="AU613" s="72">
        <f t="shared" ca="1" si="389"/>
        <v>9.059659612918658E-3</v>
      </c>
      <c r="AV613" s="73">
        <f t="shared" ca="1" si="390"/>
        <v>1.0090596596129187</v>
      </c>
      <c r="AW613" s="74">
        <f ca="1">PRODUCT(AV$4:AV613)</f>
        <v>228.75576846056703</v>
      </c>
      <c r="BO613" s="70">
        <f t="shared" si="401"/>
        <v>610</v>
      </c>
      <c r="BP613" s="171">
        <f t="shared" ca="1" si="402"/>
        <v>0.1143</v>
      </c>
      <c r="BQ613" s="172">
        <f t="shared" ca="1" si="391"/>
        <v>9.059659612918658E-3</v>
      </c>
      <c r="BR613" s="172">
        <f t="shared" ca="1" si="404"/>
        <v>4.3714744626096001E-3</v>
      </c>
    </row>
    <row r="614" spans="5:70">
      <c r="E614">
        <f t="shared" si="392"/>
        <v>611</v>
      </c>
      <c r="F614" s="64">
        <f t="shared" si="393"/>
        <v>90.83333333333249</v>
      </c>
      <c r="G614" s="55">
        <f t="shared" si="377"/>
        <v>2.3512861877976521E-2</v>
      </c>
      <c r="H614" s="78">
        <f t="shared" si="403"/>
        <v>4.6498220384751841E-2</v>
      </c>
      <c r="I614" s="79">
        <f t="shared" ca="1" si="378"/>
        <v>350524.00465801405</v>
      </c>
      <c r="J614" s="79">
        <f t="shared" ca="1" si="379"/>
        <v>3175.6281683587213</v>
      </c>
      <c r="K614" s="80">
        <f t="shared" ca="1" si="380"/>
        <v>-0.92996440769503685</v>
      </c>
      <c r="L614" s="80">
        <f t="shared" ca="1" si="381"/>
        <v>-146.05166860750586</v>
      </c>
      <c r="M614" s="80">
        <f t="shared" ca="1" si="382"/>
        <v>0</v>
      </c>
      <c r="N614" s="80">
        <f t="shared" ca="1" si="383"/>
        <v>0</v>
      </c>
      <c r="O614" s="81">
        <f t="shared" ca="1" si="370"/>
        <v>-84.070478518142835</v>
      </c>
      <c r="P614" s="79">
        <f t="shared" ca="1" si="371"/>
        <v>353468.58071483939</v>
      </c>
      <c r="R614">
        <f t="shared" ca="1" si="384"/>
        <v>611</v>
      </c>
      <c r="S614" s="78">
        <f t="shared" ca="1" si="394"/>
        <v>90.83333333333249</v>
      </c>
      <c r="T614" s="55">
        <f t="shared" ca="1" si="385"/>
        <v>2.3512861877976521E-2</v>
      </c>
      <c r="U614" s="78">
        <f t="shared" ca="1" si="395"/>
        <v>4.6486012488523888E-2</v>
      </c>
      <c r="V614" s="79">
        <f t="shared" ca="1" si="396"/>
        <v>350484.03607731109</v>
      </c>
      <c r="W614" s="79">
        <f t="shared" ca="1" si="372"/>
        <v>3175.266066622341</v>
      </c>
      <c r="X614" s="80">
        <f t="shared" ca="1" si="373"/>
        <v>-0.92972024977047774</v>
      </c>
      <c r="Y614" s="80">
        <f t="shared" ca="1" si="386"/>
        <v>-146.03501503221295</v>
      </c>
      <c r="Z614" s="80">
        <f t="shared" ca="1" si="374"/>
        <v>0</v>
      </c>
      <c r="AA614" s="80">
        <f t="shared" ca="1" si="387"/>
        <v>0</v>
      </c>
      <c r="AB614" s="81">
        <f t="shared" ca="1" si="375"/>
        <v>-84.070478518142835</v>
      </c>
      <c r="AC614" s="79">
        <f t="shared" ca="1" si="376"/>
        <v>353428.26693013328</v>
      </c>
      <c r="AE614" s="55">
        <f t="shared" ca="1" si="397"/>
        <v>2.3512861877976521E-2</v>
      </c>
      <c r="AF614" s="78">
        <f t="shared" ca="1" si="398"/>
        <v>4.6486012488523888E-2</v>
      </c>
      <c r="AR614" s="69">
        <f t="shared" si="388"/>
        <v>51</v>
      </c>
      <c r="AS614" s="70">
        <f t="shared" si="399"/>
        <v>611</v>
      </c>
      <c r="AT614" s="71">
        <f t="shared" ca="1" si="400"/>
        <v>4.1252861028518361E-3</v>
      </c>
      <c r="AU614" s="72">
        <f t="shared" ca="1" si="389"/>
        <v>9.059659612918658E-3</v>
      </c>
      <c r="AV614" s="73">
        <f t="shared" ca="1" si="390"/>
        <v>1.0090596596129187</v>
      </c>
      <c r="AW614" s="74">
        <f ca="1">PRODUCT(AV$4:AV614)</f>
        <v>230.82821785731139</v>
      </c>
      <c r="BO614" s="70">
        <f t="shared" si="401"/>
        <v>611</v>
      </c>
      <c r="BP614" s="171">
        <f t="shared" ca="1" si="402"/>
        <v>0.1143</v>
      </c>
      <c r="BQ614" s="172">
        <f t="shared" ca="1" si="391"/>
        <v>9.059659612918658E-3</v>
      </c>
      <c r="BR614" s="172">
        <f t="shared" ca="1" si="404"/>
        <v>4.3322259699555563E-3</v>
      </c>
    </row>
    <row r="615" spans="5:70">
      <c r="E615">
        <f t="shared" si="392"/>
        <v>612</v>
      </c>
      <c r="F615" s="64">
        <f t="shared" si="393"/>
        <v>90.916666666665819</v>
      </c>
      <c r="G615" s="55">
        <f t="shared" si="377"/>
        <v>2.3512861877976521E-2</v>
      </c>
      <c r="H615" s="78">
        <f t="shared" si="403"/>
        <v>4.5404914151273457E-2</v>
      </c>
      <c r="I615" s="79">
        <f t="shared" ca="1" si="378"/>
        <v>345157.52279828698</v>
      </c>
      <c r="J615" s="79">
        <f t="shared" ca="1" si="379"/>
        <v>3127.0096693906917</v>
      </c>
      <c r="K615" s="80">
        <f t="shared" ca="1" si="380"/>
        <v>-0.90809828302546913</v>
      </c>
      <c r="L615" s="80">
        <f t="shared" ca="1" si="381"/>
        <v>-143.81563449928626</v>
      </c>
      <c r="M615" s="80">
        <f t="shared" ca="1" si="382"/>
        <v>0</v>
      </c>
      <c r="N615" s="80">
        <f t="shared" ca="1" si="383"/>
        <v>0</v>
      </c>
      <c r="O615" s="81">
        <f t="shared" ca="1" si="370"/>
        <v>-82.093740968730359</v>
      </c>
      <c r="P615" s="79">
        <f t="shared" ca="1" si="371"/>
        <v>348057.71499392658</v>
      </c>
      <c r="R615">
        <f t="shared" ca="1" si="384"/>
        <v>612</v>
      </c>
      <c r="S615" s="78">
        <f t="shared" ca="1" si="394"/>
        <v>90.916666666665819</v>
      </c>
      <c r="T615" s="55">
        <f t="shared" ca="1" si="385"/>
        <v>2.3512861877976521E-2</v>
      </c>
      <c r="U615" s="78">
        <f t="shared" ca="1" si="395"/>
        <v>4.5392993297623335E-2</v>
      </c>
      <c r="V615" s="79">
        <f t="shared" ca="1" si="396"/>
        <v>345118.15690603241</v>
      </c>
      <c r="W615" s="79">
        <f t="shared" ca="1" si="372"/>
        <v>3126.6530278065061</v>
      </c>
      <c r="X615" s="80">
        <f t="shared" ca="1" si="373"/>
        <v>-0.9078598659524667</v>
      </c>
      <c r="Y615" s="80">
        <f t="shared" ca="1" si="386"/>
        <v>-143.79923204418017</v>
      </c>
      <c r="Z615" s="80">
        <f t="shared" ca="1" si="374"/>
        <v>0</v>
      </c>
      <c r="AA615" s="80">
        <f t="shared" ca="1" si="387"/>
        <v>0</v>
      </c>
      <c r="AB615" s="81">
        <f t="shared" ca="1" si="375"/>
        <v>-82.093740968730359</v>
      </c>
      <c r="AC615" s="79">
        <f t="shared" ca="1" si="376"/>
        <v>348018.00910096004</v>
      </c>
      <c r="AE615" s="55">
        <f t="shared" ca="1" si="397"/>
        <v>2.3512861877976521E-2</v>
      </c>
      <c r="AF615" s="78">
        <f t="shared" ca="1" si="398"/>
        <v>4.5392993297623335E-2</v>
      </c>
      <c r="AR615" s="69">
        <f t="shared" si="388"/>
        <v>51</v>
      </c>
      <c r="AS615" s="70">
        <f t="shared" si="399"/>
        <v>612</v>
      </c>
      <c r="AT615" s="71">
        <f t="shared" ca="1" si="400"/>
        <v>4.0879124149540945E-3</v>
      </c>
      <c r="AU615" s="72">
        <f t="shared" ca="1" si="389"/>
        <v>9.059659612918658E-3</v>
      </c>
      <c r="AV615" s="73">
        <f t="shared" ca="1" si="390"/>
        <v>1.0090596596129187</v>
      </c>
      <c r="AW615" s="74">
        <f ca="1">PRODUCT(AV$4:AV615)</f>
        <v>232.91944294015525</v>
      </c>
      <c r="BO615" s="70">
        <f t="shared" si="401"/>
        <v>612</v>
      </c>
      <c r="BP615" s="171">
        <f t="shared" ca="1" si="402"/>
        <v>0.1143</v>
      </c>
      <c r="BQ615" s="172">
        <f t="shared" ca="1" si="391"/>
        <v>9.059659612918658E-3</v>
      </c>
      <c r="BR615" s="172">
        <f t="shared" ca="1" si="404"/>
        <v>4.2933298627926761E-3</v>
      </c>
    </row>
    <row r="616" spans="5:70">
      <c r="E616">
        <f t="shared" si="392"/>
        <v>613</v>
      </c>
      <c r="F616" s="64">
        <f t="shared" si="393"/>
        <v>90.999999999999147</v>
      </c>
      <c r="G616" s="55">
        <f t="shared" si="377"/>
        <v>2.3512861877976521E-2</v>
      </c>
      <c r="H616" s="78">
        <f t="shared" si="403"/>
        <v>4.4337314676253181E-2</v>
      </c>
      <c r="I616" s="79">
        <f t="shared" ca="1" si="378"/>
        <v>339873.88201571029</v>
      </c>
      <c r="J616" s="79">
        <f t="shared" ca="1" si="379"/>
        <v>3079.1416823836116</v>
      </c>
      <c r="K616" s="80">
        <f t="shared" ca="1" si="380"/>
        <v>-0.88674629352506362</v>
      </c>
      <c r="L616" s="80">
        <f t="shared" ca="1" si="381"/>
        <v>-141.61411750654597</v>
      </c>
      <c r="M616" s="80">
        <f t="shared" ca="1" si="382"/>
        <v>-2549.0541151178272</v>
      </c>
      <c r="N616" s="80">
        <f t="shared" ca="1" si="383"/>
        <v>0</v>
      </c>
      <c r="O616" s="81">
        <f t="shared" ca="1" si="370"/>
        <v>-80.163482176286209</v>
      </c>
      <c r="P616" s="79">
        <f t="shared" ca="1" si="371"/>
        <v>340181.3052369997</v>
      </c>
      <c r="R616">
        <f t="shared" ca="1" si="384"/>
        <v>613</v>
      </c>
      <c r="S616" s="78">
        <f t="shared" ca="1" si="394"/>
        <v>90.999999999999147</v>
      </c>
      <c r="T616" s="55">
        <f t="shared" ca="1" si="385"/>
        <v>2.3512861877976521E-2</v>
      </c>
      <c r="U616" s="78">
        <f t="shared" ca="1" si="395"/>
        <v>4.4325674115988402E-2</v>
      </c>
      <c r="V616" s="79">
        <f t="shared" ca="1" si="396"/>
        <v>339835.1097219208</v>
      </c>
      <c r="W616" s="79">
        <f t="shared" ca="1" si="372"/>
        <v>3078.7904185994666</v>
      </c>
      <c r="X616" s="80">
        <f t="shared" ca="1" si="373"/>
        <v>-0.88651348231976801</v>
      </c>
      <c r="Y616" s="80">
        <f t="shared" ca="1" si="386"/>
        <v>-141.59796238413367</v>
      </c>
      <c r="Z616" s="80">
        <f t="shared" ca="1" si="374"/>
        <v>-2548.7633229144058</v>
      </c>
      <c r="AA616" s="80">
        <f t="shared" ca="1" si="387"/>
        <v>0</v>
      </c>
      <c r="AB616" s="81">
        <f t="shared" ca="1" si="375"/>
        <v>-80.163482176286209</v>
      </c>
      <c r="AC616" s="79">
        <f t="shared" ca="1" si="376"/>
        <v>340142.48885956308</v>
      </c>
      <c r="AE616" s="55">
        <f t="shared" ca="1" si="397"/>
        <v>2.3512861877976521E-2</v>
      </c>
      <c r="AF616" s="78">
        <f t="shared" ca="1" si="398"/>
        <v>4.4325674115988402E-2</v>
      </c>
      <c r="AR616" s="69">
        <f t="shared" si="388"/>
        <v>52</v>
      </c>
      <c r="AS616" s="70">
        <f t="shared" si="399"/>
        <v>613</v>
      </c>
      <c r="AT616" s="71">
        <f t="shared" ca="1" si="400"/>
        <v>4.0508773199471864E-3</v>
      </c>
      <c r="AU616" s="72">
        <f t="shared" ca="1" si="389"/>
        <v>9.059659612918658E-3</v>
      </c>
      <c r="AV616" s="73">
        <f t="shared" ca="1" si="390"/>
        <v>1.0090596596129187</v>
      </c>
      <c r="AW616" s="74">
        <f ca="1">PRODUCT(AV$4:AV616)</f>
        <v>235.02961381042368</v>
      </c>
      <c r="BO616" s="70">
        <f t="shared" si="401"/>
        <v>613</v>
      </c>
      <c r="BP616" s="171">
        <f t="shared" ca="1" si="402"/>
        <v>0.1143</v>
      </c>
      <c r="BQ616" s="172">
        <f t="shared" ca="1" si="391"/>
        <v>9.059659612918658E-3</v>
      </c>
      <c r="BR616" s="172">
        <f t="shared" ca="1" si="404"/>
        <v>4.2547829772915735E-3</v>
      </c>
    </row>
    <row r="617" spans="5:70">
      <c r="E617">
        <f t="shared" si="392"/>
        <v>614</v>
      </c>
      <c r="F617" s="64">
        <f t="shared" si="393"/>
        <v>91.083333333332476</v>
      </c>
      <c r="G617" s="55">
        <f t="shared" si="377"/>
        <v>2.3512861877976521E-2</v>
      </c>
      <c r="H617" s="78">
        <f t="shared" si="403"/>
        <v>4.329481752023006E-2</v>
      </c>
      <c r="I617" s="79">
        <f t="shared" ca="1" si="378"/>
        <v>332182.66919349233</v>
      </c>
      <c r="J617" s="79">
        <f t="shared" ca="1" si="379"/>
        <v>3009.4619122038011</v>
      </c>
      <c r="K617" s="80">
        <f t="shared" ca="1" si="380"/>
        <v>-0.86589635040460122</v>
      </c>
      <c r="L617" s="80">
        <f t="shared" ca="1" si="381"/>
        <v>-138.40944549728849</v>
      </c>
      <c r="M617" s="80">
        <f t="shared" ca="1" si="382"/>
        <v>0</v>
      </c>
      <c r="N617" s="80">
        <f t="shared" ca="1" si="383"/>
        <v>0</v>
      </c>
      <c r="O617" s="81">
        <f t="shared" ca="1" si="370"/>
        <v>-78.278609292217567</v>
      </c>
      <c r="P617" s="79">
        <f t="shared" ca="1" si="371"/>
        <v>334974.57715455623</v>
      </c>
      <c r="R617">
        <f t="shared" ca="1" si="384"/>
        <v>614</v>
      </c>
      <c r="S617" s="78">
        <f t="shared" ca="1" si="394"/>
        <v>91.083333333332476</v>
      </c>
      <c r="T617" s="55">
        <f t="shared" ca="1" si="385"/>
        <v>2.3512861877976521E-2</v>
      </c>
      <c r="U617" s="78">
        <f t="shared" ca="1" si="395"/>
        <v>4.328345066285097E-2</v>
      </c>
      <c r="V617" s="79">
        <f t="shared" ca="1" si="396"/>
        <v>332144.76550017699</v>
      </c>
      <c r="W617" s="79">
        <f t="shared" ca="1" si="372"/>
        <v>3009.1185176442918</v>
      </c>
      <c r="X617" s="80">
        <f t="shared" ca="1" si="373"/>
        <v>-0.86566901325701939</v>
      </c>
      <c r="Y617" s="80">
        <f t="shared" ca="1" si="386"/>
        <v>-138.39365229174041</v>
      </c>
      <c r="Z617" s="80">
        <f t="shared" ca="1" si="374"/>
        <v>0</v>
      </c>
      <c r="AA617" s="80">
        <f t="shared" ca="1" si="387"/>
        <v>0</v>
      </c>
      <c r="AB617" s="81">
        <f t="shared" ca="1" si="375"/>
        <v>-78.278609292217567</v>
      </c>
      <c r="AC617" s="79">
        <f t="shared" ca="1" si="376"/>
        <v>334936.34608722408</v>
      </c>
      <c r="AE617" s="55">
        <f t="shared" ca="1" si="397"/>
        <v>2.3512861877976521E-2</v>
      </c>
      <c r="AF617" s="78">
        <f t="shared" ca="1" si="398"/>
        <v>4.328345066285097E-2</v>
      </c>
      <c r="AR617" s="69">
        <f t="shared" si="388"/>
        <v>52</v>
      </c>
      <c r="AS617" s="70">
        <f t="shared" si="399"/>
        <v>614</v>
      </c>
      <c r="AT617" s="71">
        <f t="shared" ca="1" si="400"/>
        <v>4.0141777502947723E-3</v>
      </c>
      <c r="AU617" s="72">
        <f t="shared" ca="1" si="389"/>
        <v>9.059659612918658E-3</v>
      </c>
      <c r="AV617" s="73">
        <f t="shared" ca="1" si="390"/>
        <v>1.0090596596129187</v>
      </c>
      <c r="AW617" s="74">
        <f ca="1">PRODUCT(AV$4:AV617)</f>
        <v>237.15890211050186</v>
      </c>
      <c r="BO617" s="70">
        <f t="shared" si="401"/>
        <v>614</v>
      </c>
      <c r="BP617" s="171">
        <f t="shared" ca="1" si="402"/>
        <v>0.1143</v>
      </c>
      <c r="BQ617" s="172">
        <f t="shared" ca="1" si="391"/>
        <v>9.059659612918658E-3</v>
      </c>
      <c r="BR617" s="172">
        <f t="shared" ca="1" si="404"/>
        <v>4.2165821780287341E-3</v>
      </c>
    </row>
    <row r="618" spans="5:70">
      <c r="E618">
        <f t="shared" si="392"/>
        <v>615</v>
      </c>
      <c r="F618" s="64">
        <f t="shared" si="393"/>
        <v>91.166666666665805</v>
      </c>
      <c r="G618" s="55">
        <f t="shared" si="377"/>
        <v>2.3512861877976521E-2</v>
      </c>
      <c r="H618" s="78">
        <f t="shared" si="403"/>
        <v>4.2276832455844696E-2</v>
      </c>
      <c r="I618" s="79">
        <f t="shared" ca="1" si="378"/>
        <v>327098.36618928757</v>
      </c>
      <c r="J618" s="79">
        <f t="shared" ca="1" si="379"/>
        <v>2963.3998576167664</v>
      </c>
      <c r="K618" s="80">
        <f t="shared" ca="1" si="380"/>
        <v>-0.84553664911689386</v>
      </c>
      <c r="L618" s="80">
        <f t="shared" ca="1" si="381"/>
        <v>-136.29098591220315</v>
      </c>
      <c r="M618" s="80">
        <f t="shared" ca="1" si="382"/>
        <v>0</v>
      </c>
      <c r="N618" s="80">
        <f t="shared" ca="1" si="383"/>
        <v>0</v>
      </c>
      <c r="O618" s="81">
        <f t="shared" ca="1" si="370"/>
        <v>-76.438055163929562</v>
      </c>
      <c r="P618" s="79">
        <f t="shared" ca="1" si="371"/>
        <v>329848.19146917906</v>
      </c>
      <c r="R618">
        <f t="shared" ca="1" si="384"/>
        <v>615</v>
      </c>
      <c r="S618" s="78">
        <f t="shared" ca="1" si="394"/>
        <v>91.166666666665805</v>
      </c>
      <c r="T618" s="55">
        <f t="shared" ca="1" si="385"/>
        <v>2.3512861877976521E-2</v>
      </c>
      <c r="U618" s="78">
        <f t="shared" ca="1" si="395"/>
        <v>4.2265732865813144E-2</v>
      </c>
      <c r="V618" s="79">
        <f t="shared" ca="1" si="396"/>
        <v>327061.03404376103</v>
      </c>
      <c r="W618" s="79">
        <f t="shared" ca="1" si="372"/>
        <v>2963.061641085676</v>
      </c>
      <c r="X618" s="80">
        <f t="shared" ca="1" si="373"/>
        <v>-0.84531465731626287</v>
      </c>
      <c r="Y618" s="80">
        <f t="shared" ca="1" si="386"/>
        <v>-136.27543085156711</v>
      </c>
      <c r="Z618" s="80">
        <f t="shared" ca="1" si="374"/>
        <v>0</v>
      </c>
      <c r="AA618" s="80">
        <f t="shared" ca="1" si="387"/>
        <v>0</v>
      </c>
      <c r="AB618" s="81">
        <f t="shared" ca="1" si="375"/>
        <v>-76.438055163929562</v>
      </c>
      <c r="AC618" s="79">
        <f t="shared" ca="1" si="376"/>
        <v>329810.53688417387</v>
      </c>
      <c r="AE618" s="55">
        <f t="shared" ca="1" si="397"/>
        <v>2.3512861877976521E-2</v>
      </c>
      <c r="AF618" s="78">
        <f t="shared" ca="1" si="398"/>
        <v>4.2265732865813144E-2</v>
      </c>
      <c r="AR618" s="69">
        <f t="shared" si="388"/>
        <v>52</v>
      </c>
      <c r="AS618" s="70">
        <f t="shared" si="399"/>
        <v>615</v>
      </c>
      <c r="AT618" s="71">
        <f t="shared" ca="1" si="400"/>
        <v>3.9778106662513501E-3</v>
      </c>
      <c r="AU618" s="72">
        <f t="shared" ca="1" si="389"/>
        <v>9.059659612918658E-3</v>
      </c>
      <c r="AV618" s="73">
        <f t="shared" ca="1" si="390"/>
        <v>1.0090596596129187</v>
      </c>
      <c r="AW618" s="74">
        <f ca="1">PRODUCT(AV$4:AV618)</f>
        <v>239.30748103779649</v>
      </c>
      <c r="BO618" s="70">
        <f t="shared" si="401"/>
        <v>615</v>
      </c>
      <c r="BP618" s="171">
        <f t="shared" ca="1" si="402"/>
        <v>0.1143</v>
      </c>
      <c r="BQ618" s="172">
        <f t="shared" ca="1" si="391"/>
        <v>9.059659612918658E-3</v>
      </c>
      <c r="BR618" s="172">
        <f t="shared" ca="1" si="404"/>
        <v>4.1787243577314746E-3</v>
      </c>
    </row>
    <row r="619" spans="5:70">
      <c r="E619">
        <f t="shared" si="392"/>
        <v>616</v>
      </c>
      <c r="F619" s="64">
        <f t="shared" si="393"/>
        <v>91.249999999999133</v>
      </c>
      <c r="G619" s="55">
        <f t="shared" si="377"/>
        <v>2.3512861877976521E-2</v>
      </c>
      <c r="H619" s="78">
        <f t="shared" si="403"/>
        <v>4.1282783133672063E-2</v>
      </c>
      <c r="I619" s="79">
        <f t="shared" ca="1" si="378"/>
        <v>322092.5165024639</v>
      </c>
      <c r="J619" s="79">
        <f t="shared" ca="1" si="379"/>
        <v>2918.0485633807084</v>
      </c>
      <c r="K619" s="80">
        <f t="shared" ca="1" si="380"/>
        <v>-0.82565566267344126</v>
      </c>
      <c r="L619" s="80">
        <f t="shared" ca="1" si="381"/>
        <v>-134.20521520935998</v>
      </c>
      <c r="M619" s="80">
        <f t="shared" ca="1" si="382"/>
        <v>0</v>
      </c>
      <c r="N619" s="80">
        <f t="shared" ca="1" si="383"/>
        <v>0</v>
      </c>
      <c r="O619" s="81">
        <f t="shared" ca="1" si="370"/>
        <v>-74.640777730638931</v>
      </c>
      <c r="P619" s="79">
        <f t="shared" ca="1" si="371"/>
        <v>324800.89341724198</v>
      </c>
      <c r="R619">
        <f t="shared" ca="1" si="384"/>
        <v>616</v>
      </c>
      <c r="S619" s="78">
        <f t="shared" ca="1" si="394"/>
        <v>91.249999999999133</v>
      </c>
      <c r="T619" s="55">
        <f t="shared" ca="1" si="385"/>
        <v>2.3512861877976521E-2</v>
      </c>
      <c r="U619" s="78">
        <f t="shared" ca="1" si="395"/>
        <v>4.1271944526767829E-2</v>
      </c>
      <c r="V619" s="79">
        <f t="shared" ca="1" si="396"/>
        <v>322055.747284515</v>
      </c>
      <c r="W619" s="79">
        <f t="shared" ca="1" si="372"/>
        <v>2917.7154467818582</v>
      </c>
      <c r="X619" s="80">
        <f t="shared" ca="1" si="373"/>
        <v>-0.82543889053535657</v>
      </c>
      <c r="Y619" s="80">
        <f t="shared" ca="1" si="386"/>
        <v>-134.18989470188126</v>
      </c>
      <c r="Z619" s="80">
        <f t="shared" ca="1" si="374"/>
        <v>0</v>
      </c>
      <c r="AA619" s="80">
        <f t="shared" ca="1" si="387"/>
        <v>0</v>
      </c>
      <c r="AB619" s="81">
        <f t="shared" ca="1" si="375"/>
        <v>-74.640777730638931</v>
      </c>
      <c r="AC619" s="79">
        <f t="shared" ca="1" si="376"/>
        <v>324763.8066199738</v>
      </c>
      <c r="AE619" s="55">
        <f t="shared" ca="1" si="397"/>
        <v>2.3512861877976521E-2</v>
      </c>
      <c r="AF619" s="78">
        <f t="shared" ca="1" si="398"/>
        <v>4.1271944526767829E-2</v>
      </c>
      <c r="AR619" s="69">
        <f t="shared" si="388"/>
        <v>52</v>
      </c>
      <c r="AS619" s="70">
        <f t="shared" si="399"/>
        <v>616</v>
      </c>
      <c r="AT619" s="71">
        <f t="shared" ca="1" si="400"/>
        <v>3.9417730556104754E-3</v>
      </c>
      <c r="AU619" s="72">
        <f t="shared" ca="1" si="389"/>
        <v>9.059659612918658E-3</v>
      </c>
      <c r="AV619" s="73">
        <f t="shared" ca="1" si="390"/>
        <v>1.0090596596129187</v>
      </c>
      <c r="AW619" s="74">
        <f ca="1">PRODUCT(AV$4:AV619)</f>
        <v>241.47552535882392</v>
      </c>
      <c r="BO619" s="70">
        <f t="shared" si="401"/>
        <v>616</v>
      </c>
      <c r="BP619" s="171">
        <f t="shared" ca="1" si="402"/>
        <v>0.1143</v>
      </c>
      <c r="BQ619" s="172">
        <f t="shared" ca="1" si="391"/>
        <v>9.059659612918658E-3</v>
      </c>
      <c r="BR619" s="172">
        <f t="shared" ca="1" si="404"/>
        <v>4.1412064370251987E-3</v>
      </c>
    </row>
    <row r="620" spans="5:70">
      <c r="E620">
        <f t="shared" si="392"/>
        <v>617</v>
      </c>
      <c r="F620" s="64">
        <f t="shared" si="393"/>
        <v>91.333333333332462</v>
      </c>
      <c r="G620" s="55">
        <f t="shared" si="377"/>
        <v>2.3512861877976521E-2</v>
      </c>
      <c r="H620" s="78">
        <f t="shared" si="403"/>
        <v>4.031210675591157E-2</v>
      </c>
      <c r="I620" s="79">
        <f t="shared" ca="1" si="378"/>
        <v>317163.89487247902</v>
      </c>
      <c r="J620" s="79">
        <f t="shared" ca="1" si="379"/>
        <v>2873.3969290521773</v>
      </c>
      <c r="K620" s="80">
        <f t="shared" ca="1" si="380"/>
        <v>-0.8062421351182314</v>
      </c>
      <c r="L620" s="80">
        <f t="shared" ca="1" si="381"/>
        <v>-132.15162286353294</v>
      </c>
      <c r="M620" s="80">
        <f t="shared" ca="1" si="382"/>
        <v>0</v>
      </c>
      <c r="N620" s="80">
        <f t="shared" ca="1" si="383"/>
        <v>0</v>
      </c>
      <c r="O620" s="81">
        <f t="shared" ca="1" si="370"/>
        <v>-72.885759433393673</v>
      </c>
      <c r="P620" s="79">
        <f t="shared" ca="1" si="371"/>
        <v>319831.44817709917</v>
      </c>
      <c r="R620">
        <f t="shared" ca="1" si="384"/>
        <v>617</v>
      </c>
      <c r="S620" s="78">
        <f t="shared" ca="1" si="394"/>
        <v>91.333333333332462</v>
      </c>
      <c r="T620" s="55">
        <f t="shared" ca="1" si="385"/>
        <v>2.3512861877976521E-2</v>
      </c>
      <c r="U620" s="78">
        <f t="shared" ca="1" si="395"/>
        <v>4.0301522995674424E-2</v>
      </c>
      <c r="V620" s="79">
        <f t="shared" ca="1" si="396"/>
        <v>317127.6800919525</v>
      </c>
      <c r="W620" s="79">
        <f t="shared" ca="1" si="372"/>
        <v>2873.0688354676504</v>
      </c>
      <c r="X620" s="80">
        <f t="shared" ca="1" si="373"/>
        <v>-0.80603045991348843</v>
      </c>
      <c r="Y620" s="80">
        <f t="shared" ca="1" si="386"/>
        <v>-132.13653337164689</v>
      </c>
      <c r="Z620" s="80">
        <f t="shared" ca="1" si="374"/>
        <v>0</v>
      </c>
      <c r="AA620" s="80">
        <f t="shared" ca="1" si="387"/>
        <v>0</v>
      </c>
      <c r="AB620" s="81">
        <f t="shared" ca="1" si="375"/>
        <v>-72.885759433393673</v>
      </c>
      <c r="AC620" s="79">
        <f t="shared" ca="1" si="376"/>
        <v>319794.92060415517</v>
      </c>
      <c r="AE620" s="55">
        <f t="shared" ca="1" si="397"/>
        <v>2.3512861877976521E-2</v>
      </c>
      <c r="AF620" s="78">
        <f t="shared" ca="1" si="398"/>
        <v>4.0301522995674424E-2</v>
      </c>
      <c r="AR620" s="69">
        <f t="shared" si="388"/>
        <v>52</v>
      </c>
      <c r="AS620" s="70">
        <f t="shared" si="399"/>
        <v>617</v>
      </c>
      <c r="AT620" s="71">
        <f t="shared" ca="1" si="400"/>
        <v>3.9060619334552703E-3</v>
      </c>
      <c r="AU620" s="72">
        <f t="shared" ca="1" si="389"/>
        <v>9.059659612918658E-3</v>
      </c>
      <c r="AV620" s="73">
        <f t="shared" ca="1" si="390"/>
        <v>1.0090596596129187</v>
      </c>
      <c r="AW620" s="74">
        <f ca="1">PRODUCT(AV$4:AV620)</f>
        <v>243.66321142342557</v>
      </c>
      <c r="BO620" s="70">
        <f t="shared" si="401"/>
        <v>617</v>
      </c>
      <c r="BP620" s="171">
        <f t="shared" ca="1" si="402"/>
        <v>0.1143</v>
      </c>
      <c r="BQ620" s="172">
        <f t="shared" ca="1" si="391"/>
        <v>9.059659612918658E-3</v>
      </c>
      <c r="BR620" s="172">
        <f t="shared" ca="1" si="404"/>
        <v>4.1040253641829172E-3</v>
      </c>
    </row>
    <row r="621" spans="5:70">
      <c r="E621">
        <f t="shared" si="392"/>
        <v>618</v>
      </c>
      <c r="F621" s="64">
        <f t="shared" si="393"/>
        <v>91.41666666666579</v>
      </c>
      <c r="G621" s="55">
        <f t="shared" si="377"/>
        <v>2.3512861877976521E-2</v>
      </c>
      <c r="H621" s="78">
        <f t="shared" si="403"/>
        <v>3.936425375774958E-2</v>
      </c>
      <c r="I621" s="79">
        <f t="shared" ca="1" si="378"/>
        <v>312311.2955118778</v>
      </c>
      <c r="J621" s="79">
        <f t="shared" ca="1" si="379"/>
        <v>2829.4340306072636</v>
      </c>
      <c r="K621" s="80">
        <f t="shared" ca="1" si="380"/>
        <v>-0.78728507515499158</v>
      </c>
      <c r="L621" s="80">
        <f t="shared" ca="1" si="381"/>
        <v>-130.12970646328242</v>
      </c>
      <c r="M621" s="80">
        <f t="shared" ca="1" si="382"/>
        <v>0</v>
      </c>
      <c r="N621" s="80">
        <f t="shared" ca="1" si="383"/>
        <v>0</v>
      </c>
      <c r="O621" s="81">
        <f t="shared" ca="1" si="370"/>
        <v>-71.172006638964874</v>
      </c>
      <c r="P621" s="79">
        <f t="shared" ca="1" si="371"/>
        <v>314938.64054430765</v>
      </c>
      <c r="R621">
        <f t="shared" ca="1" si="384"/>
        <v>618</v>
      </c>
      <c r="S621" s="78">
        <f t="shared" ca="1" si="394"/>
        <v>91.41666666666579</v>
      </c>
      <c r="T621" s="55">
        <f t="shared" ca="1" si="385"/>
        <v>2.3512861877976521E-2</v>
      </c>
      <c r="U621" s="78">
        <f t="shared" ca="1" si="395"/>
        <v>3.9353918852005038E-2</v>
      </c>
      <c r="V621" s="79">
        <f t="shared" ca="1" si="396"/>
        <v>312275.6268067112</v>
      </c>
      <c r="W621" s="79">
        <f t="shared" ca="1" si="372"/>
        <v>2829.1108842796202</v>
      </c>
      <c r="X621" s="80">
        <f t="shared" ca="1" si="373"/>
        <v>-0.78707837704010075</v>
      </c>
      <c r="Y621" s="80">
        <f t="shared" ca="1" si="386"/>
        <v>-130.11484450279633</v>
      </c>
      <c r="Z621" s="80">
        <f t="shared" ca="1" si="374"/>
        <v>0</v>
      </c>
      <c r="AA621" s="80">
        <f t="shared" ca="1" si="387"/>
        <v>0</v>
      </c>
      <c r="AB621" s="81">
        <f t="shared" ca="1" si="375"/>
        <v>-71.172006638964874</v>
      </c>
      <c r="AC621" s="79">
        <f t="shared" ca="1" si="376"/>
        <v>314902.66376147198</v>
      </c>
      <c r="AE621" s="55">
        <f t="shared" ca="1" si="397"/>
        <v>2.3512861877976521E-2</v>
      </c>
      <c r="AF621" s="78">
        <f t="shared" ca="1" si="398"/>
        <v>3.9353918852005038E-2</v>
      </c>
      <c r="AR621" s="69">
        <f t="shared" si="388"/>
        <v>52</v>
      </c>
      <c r="AS621" s="70">
        <f t="shared" si="399"/>
        <v>618</v>
      </c>
      <c r="AT621" s="71">
        <f t="shared" ca="1" si="400"/>
        <v>3.8706743419111866E-3</v>
      </c>
      <c r="AU621" s="72">
        <f t="shared" ca="1" si="389"/>
        <v>9.059659612918658E-3</v>
      </c>
      <c r="AV621" s="73">
        <f t="shared" ca="1" si="390"/>
        <v>1.0090596596129187</v>
      </c>
      <c r="AW621" s="74">
        <f ca="1">PRODUCT(AV$4:AV621)</f>
        <v>245.87071717911243</v>
      </c>
      <c r="BO621" s="70">
        <f t="shared" si="401"/>
        <v>618</v>
      </c>
      <c r="BP621" s="171">
        <f t="shared" ca="1" si="402"/>
        <v>0.1143</v>
      </c>
      <c r="BQ621" s="172">
        <f t="shared" ca="1" si="391"/>
        <v>9.059659612918658E-3</v>
      </c>
      <c r="BR621" s="172">
        <f t="shared" ca="1" si="404"/>
        <v>4.0671781148770196E-3</v>
      </c>
    </row>
    <row r="622" spans="5:70">
      <c r="E622">
        <f t="shared" si="392"/>
        <v>619</v>
      </c>
      <c r="F622" s="64">
        <f t="shared" si="393"/>
        <v>91.499999999999119</v>
      </c>
      <c r="G622" s="55">
        <f t="shared" si="377"/>
        <v>2.3512861877976521E-2</v>
      </c>
      <c r="H622" s="78">
        <f t="shared" si="403"/>
        <v>3.8438687496213993E-2</v>
      </c>
      <c r="I622" s="79">
        <f t="shared" ca="1" si="378"/>
        <v>307533.53178915166</v>
      </c>
      <c r="J622" s="79">
        <f t="shared" ca="1" si="379"/>
        <v>2786.1491175684137</v>
      </c>
      <c r="K622" s="80">
        <f t="shared" ca="1" si="380"/>
        <v>-0.76877374992427983</v>
      </c>
      <c r="L622" s="80">
        <f t="shared" ca="1" si="381"/>
        <v>-128.1389715788132</v>
      </c>
      <c r="M622" s="80">
        <f t="shared" ca="1" si="382"/>
        <v>0</v>
      </c>
      <c r="N622" s="80">
        <f t="shared" ca="1" si="383"/>
        <v>0</v>
      </c>
      <c r="O622" s="81">
        <f t="shared" ca="1" si="370"/>
        <v>-69.498549077284466</v>
      </c>
      <c r="P622" s="79">
        <f t="shared" ca="1" si="371"/>
        <v>310121.27461231401</v>
      </c>
      <c r="R622">
        <f t="shared" ca="1" si="384"/>
        <v>619</v>
      </c>
      <c r="S622" s="78">
        <f t="shared" ca="1" si="394"/>
        <v>91.499999999999119</v>
      </c>
      <c r="T622" s="55">
        <f t="shared" ca="1" si="385"/>
        <v>2.3512861877976521E-2</v>
      </c>
      <c r="U622" s="78">
        <f t="shared" ca="1" si="395"/>
        <v>3.8428595593680746E-2</v>
      </c>
      <c r="V622" s="79">
        <f t="shared" ca="1" si="396"/>
        <v>307498.40092344163</v>
      </c>
      <c r="W622" s="79">
        <f t="shared" ca="1" si="372"/>
        <v>2785.8308438831737</v>
      </c>
      <c r="X622" s="80">
        <f t="shared" ca="1" si="373"/>
        <v>-0.76857191187361495</v>
      </c>
      <c r="Y622" s="80">
        <f t="shared" ca="1" si="386"/>
        <v>-128.1243337181007</v>
      </c>
      <c r="Z622" s="80">
        <f t="shared" ca="1" si="374"/>
        <v>0</v>
      </c>
      <c r="AA622" s="80">
        <f t="shared" ca="1" si="387"/>
        <v>0</v>
      </c>
      <c r="AB622" s="81">
        <f t="shared" ca="1" si="375"/>
        <v>-69.498549077284466</v>
      </c>
      <c r="AC622" s="79">
        <f t="shared" ca="1" si="376"/>
        <v>310085.84031261754</v>
      </c>
      <c r="AE622" s="55">
        <f t="shared" ca="1" si="397"/>
        <v>2.3512861877976521E-2</v>
      </c>
      <c r="AF622" s="78">
        <f t="shared" ca="1" si="398"/>
        <v>3.8428595593680746E-2</v>
      </c>
      <c r="AR622" s="69">
        <f t="shared" si="388"/>
        <v>52</v>
      </c>
      <c r="AS622" s="70">
        <f t="shared" si="399"/>
        <v>619</v>
      </c>
      <c r="AT622" s="71">
        <f t="shared" ca="1" si="400"/>
        <v>3.8356073499010131E-3</v>
      </c>
      <c r="AU622" s="72">
        <f t="shared" ca="1" si="389"/>
        <v>9.059659612918658E-3</v>
      </c>
      <c r="AV622" s="73">
        <f t="shared" ca="1" si="390"/>
        <v>1.0090596596129187</v>
      </c>
      <c r="AW622" s="74">
        <f ca="1">PRODUCT(AV$4:AV622)</f>
        <v>248.09822218553938</v>
      </c>
      <c r="BO622" s="70">
        <f t="shared" si="401"/>
        <v>619</v>
      </c>
      <c r="BP622" s="171">
        <f t="shared" ca="1" si="402"/>
        <v>0.1143</v>
      </c>
      <c r="BQ622" s="172">
        <f t="shared" ca="1" si="391"/>
        <v>9.059659612918658E-3</v>
      </c>
      <c r="BR622" s="172">
        <f t="shared" ca="1" si="404"/>
        <v>4.0306616919332733E-3</v>
      </c>
    </row>
    <row r="623" spans="5:70">
      <c r="E623">
        <f t="shared" si="392"/>
        <v>620</v>
      </c>
      <c r="F623" s="64">
        <f t="shared" si="393"/>
        <v>91.583333333332448</v>
      </c>
      <c r="G623" s="55">
        <f t="shared" si="377"/>
        <v>2.5756084803392754E-2</v>
      </c>
      <c r="H623" s="78">
        <f t="shared" si="403"/>
        <v>3.7448657401330396E-2</v>
      </c>
      <c r="I623" s="79">
        <f t="shared" ca="1" si="378"/>
        <v>302133.764764063</v>
      </c>
      <c r="J623" s="79">
        <f t="shared" ca="1" si="379"/>
        <v>2737.2290663320478</v>
      </c>
      <c r="K623" s="80">
        <f t="shared" ca="1" si="380"/>
        <v>-0.74897314802660797</v>
      </c>
      <c r="L623" s="80">
        <f t="shared" ca="1" si="381"/>
        <v>-125.88906865169292</v>
      </c>
      <c r="M623" s="80">
        <f t="shared" ca="1" si="382"/>
        <v>0</v>
      </c>
      <c r="N623" s="80">
        <f t="shared" ca="1" si="383"/>
        <v>0</v>
      </c>
      <c r="O623" s="81">
        <f t="shared" ca="1" si="370"/>
        <v>-67.708538553537167</v>
      </c>
      <c r="P623" s="79">
        <f t="shared" ca="1" si="371"/>
        <v>304676.64725004177</v>
      </c>
      <c r="R623">
        <f t="shared" ca="1" si="384"/>
        <v>620</v>
      </c>
      <c r="S623" s="78">
        <f t="shared" ca="1" si="394"/>
        <v>91.583333333332448</v>
      </c>
      <c r="T623" s="55">
        <f t="shared" ca="1" si="385"/>
        <v>2.5756084803392754E-2</v>
      </c>
      <c r="U623" s="78">
        <f t="shared" ca="1" si="395"/>
        <v>3.7438825426694619E-2</v>
      </c>
      <c r="V623" s="79">
        <f t="shared" ca="1" si="396"/>
        <v>302099.24311319448</v>
      </c>
      <c r="W623" s="79">
        <f t="shared" ca="1" si="372"/>
        <v>2736.9163119259028</v>
      </c>
      <c r="X623" s="80">
        <f t="shared" ca="1" si="373"/>
        <v>-0.74877650853389244</v>
      </c>
      <c r="Y623" s="80">
        <f t="shared" ca="1" si="386"/>
        <v>-125.87468463049771</v>
      </c>
      <c r="Z623" s="80">
        <f t="shared" ca="1" si="374"/>
        <v>0</v>
      </c>
      <c r="AA623" s="80">
        <f t="shared" ca="1" si="387"/>
        <v>0</v>
      </c>
      <c r="AB623" s="81">
        <f t="shared" ca="1" si="375"/>
        <v>-67.708538553537167</v>
      </c>
      <c r="AC623" s="79">
        <f t="shared" ca="1" si="376"/>
        <v>304641.82742542779</v>
      </c>
      <c r="AE623" s="55">
        <f t="shared" ca="1" si="397"/>
        <v>2.5756084803392754E-2</v>
      </c>
      <c r="AF623" s="78">
        <f t="shared" ca="1" si="398"/>
        <v>3.7438825426694619E-2</v>
      </c>
      <c r="AR623" s="69">
        <f t="shared" si="388"/>
        <v>52</v>
      </c>
      <c r="AS623" s="70">
        <f t="shared" si="399"/>
        <v>620</v>
      </c>
      <c r="AT623" s="71">
        <f t="shared" ca="1" si="400"/>
        <v>3.8008580529021009E-3</v>
      </c>
      <c r="AU623" s="72">
        <f t="shared" ca="1" si="389"/>
        <v>9.059659612918658E-3</v>
      </c>
      <c r="AV623" s="73">
        <f t="shared" ca="1" si="390"/>
        <v>1.0090596596129187</v>
      </c>
      <c r="AW623" s="74">
        <f ca="1">PRODUCT(AV$4:AV623)</f>
        <v>250.34590762911063</v>
      </c>
      <c r="BO623" s="70">
        <f t="shared" si="401"/>
        <v>620</v>
      </c>
      <c r="BP623" s="171">
        <f t="shared" ca="1" si="402"/>
        <v>0.1143</v>
      </c>
      <c r="BQ623" s="172">
        <f t="shared" ca="1" si="391"/>
        <v>9.059659612918658E-3</v>
      </c>
      <c r="BR623" s="172">
        <f t="shared" ca="1" si="404"/>
        <v>3.9944731250870337E-3</v>
      </c>
    </row>
    <row r="624" spans="5:70">
      <c r="E624">
        <f t="shared" si="392"/>
        <v>621</v>
      </c>
      <c r="F624" s="64">
        <f t="shared" si="393"/>
        <v>91.666666666665776</v>
      </c>
      <c r="G624" s="55">
        <f t="shared" si="377"/>
        <v>2.5756084803392754E-2</v>
      </c>
      <c r="H624" s="78">
        <f t="shared" si="403"/>
        <v>3.6484126605528529E-2</v>
      </c>
      <c r="I624" s="79">
        <f t="shared" ca="1" si="378"/>
        <v>296829.36968585633</v>
      </c>
      <c r="J624" s="79">
        <f t="shared" ca="1" si="379"/>
        <v>2689.1730524710542</v>
      </c>
      <c r="K624" s="80">
        <f t="shared" ca="1" si="380"/>
        <v>-0.72968253211057055</v>
      </c>
      <c r="L624" s="80">
        <f t="shared" ca="1" si="381"/>
        <v>-123.67890403577348</v>
      </c>
      <c r="M624" s="80">
        <f t="shared" ca="1" si="382"/>
        <v>0</v>
      </c>
      <c r="N624" s="80">
        <f t="shared" ca="1" si="383"/>
        <v>0</v>
      </c>
      <c r="O624" s="81">
        <f t="shared" ca="1" si="370"/>
        <v>-65.964631692638463</v>
      </c>
      <c r="P624" s="79">
        <f t="shared" ca="1" si="371"/>
        <v>299328.16952006688</v>
      </c>
      <c r="R624">
        <f t="shared" ca="1" si="384"/>
        <v>621</v>
      </c>
      <c r="S624" s="78">
        <f t="shared" ca="1" si="394"/>
        <v>91.666666666665776</v>
      </c>
      <c r="T624" s="55">
        <f t="shared" ca="1" si="385"/>
        <v>2.5756084803392754E-2</v>
      </c>
      <c r="U624" s="78">
        <f t="shared" ca="1" si="395"/>
        <v>3.6474547864065253E-2</v>
      </c>
      <c r="V624" s="79">
        <f t="shared" ca="1" si="396"/>
        <v>296795.44668359793</v>
      </c>
      <c r="W624" s="79">
        <f t="shared" ca="1" si="372"/>
        <v>2688.8657216175448</v>
      </c>
      <c r="X624" s="80">
        <f t="shared" ca="1" si="373"/>
        <v>-0.72949095728130509</v>
      </c>
      <c r="Y624" s="80">
        <f t="shared" ca="1" si="386"/>
        <v>-123.66476945149914</v>
      </c>
      <c r="Z624" s="80">
        <f t="shared" ca="1" si="374"/>
        <v>0</v>
      </c>
      <c r="AA624" s="80">
        <f t="shared" ca="1" si="387"/>
        <v>0</v>
      </c>
      <c r="AB624" s="81">
        <f t="shared" ca="1" si="375"/>
        <v>-65.964631692638463</v>
      </c>
      <c r="AC624" s="79">
        <f t="shared" ca="1" si="376"/>
        <v>299293.95351311407</v>
      </c>
      <c r="AE624" s="55">
        <f t="shared" ca="1" si="397"/>
        <v>2.5756084803392754E-2</v>
      </c>
      <c r="AF624" s="78">
        <f t="shared" ca="1" si="398"/>
        <v>3.6474547864065253E-2</v>
      </c>
      <c r="AR624" s="69">
        <f t="shared" si="388"/>
        <v>52</v>
      </c>
      <c r="AS624" s="70">
        <f t="shared" si="399"/>
        <v>621</v>
      </c>
      <c r="AT624" s="71">
        <f t="shared" ca="1" si="400"/>
        <v>3.766423572705787E-3</v>
      </c>
      <c r="AU624" s="72">
        <f t="shared" ca="1" si="389"/>
        <v>9.059659612918658E-3</v>
      </c>
      <c r="AV624" s="73">
        <f t="shared" ca="1" si="390"/>
        <v>1.0090596596129187</v>
      </c>
      <c r="AW624" s="74">
        <f ca="1">PRODUCT(AV$4:AV624)</f>
        <v>252.61395633771755</v>
      </c>
      <c r="BO624" s="70">
        <f t="shared" si="401"/>
        <v>621</v>
      </c>
      <c r="BP624" s="171">
        <f t="shared" ca="1" si="402"/>
        <v>0.1143</v>
      </c>
      <c r="BQ624" s="172">
        <f t="shared" ca="1" si="391"/>
        <v>9.059659612918658E-3</v>
      </c>
      <c r="BR624" s="172">
        <f t="shared" ca="1" si="404"/>
        <v>3.9586094707416385E-3</v>
      </c>
    </row>
    <row r="625" spans="5:70">
      <c r="E625">
        <f t="shared" si="392"/>
        <v>622</v>
      </c>
      <c r="F625" s="64">
        <f t="shared" si="393"/>
        <v>91.749999999999105</v>
      </c>
      <c r="G625" s="55">
        <f t="shared" si="377"/>
        <v>2.5756084803392754E-2</v>
      </c>
      <c r="H625" s="78">
        <f t="shared" si="403"/>
        <v>3.554443834669882E-2</v>
      </c>
      <c r="I625" s="79">
        <f t="shared" ca="1" si="378"/>
        <v>291618.64780186373</v>
      </c>
      <c r="J625" s="79">
        <f t="shared" ca="1" si="379"/>
        <v>2641.9656858644953</v>
      </c>
      <c r="K625" s="80">
        <f t="shared" ca="1" si="380"/>
        <v>-0.7108887669339764</v>
      </c>
      <c r="L625" s="80">
        <f t="shared" ca="1" si="381"/>
        <v>-121.50776991744323</v>
      </c>
      <c r="M625" s="80">
        <f t="shared" ca="1" si="382"/>
        <v>0</v>
      </c>
      <c r="N625" s="80">
        <f t="shared" ca="1" si="383"/>
        <v>0</v>
      </c>
      <c r="O625" s="81">
        <f t="shared" ca="1" si="370"/>
        <v>-64.265641044738302</v>
      </c>
      <c r="P625" s="79">
        <f t="shared" ca="1" si="371"/>
        <v>294074.12918799912</v>
      </c>
      <c r="R625">
        <f t="shared" ca="1" si="384"/>
        <v>622</v>
      </c>
      <c r="S625" s="78">
        <f t="shared" ca="1" si="394"/>
        <v>91.749999999999105</v>
      </c>
      <c r="T625" s="55">
        <f t="shared" ca="1" si="385"/>
        <v>2.5756084803392754E-2</v>
      </c>
      <c r="U625" s="78">
        <f t="shared" ca="1" si="395"/>
        <v>3.553510631611298E-2</v>
      </c>
      <c r="V625" s="79">
        <f t="shared" ca="1" si="396"/>
        <v>291585.3130652876</v>
      </c>
      <c r="W625" s="79">
        <f t="shared" ca="1" si="372"/>
        <v>2641.6636844978293</v>
      </c>
      <c r="X625" s="80">
        <f t="shared" ca="1" si="373"/>
        <v>-0.7107021263222596</v>
      </c>
      <c r="Y625" s="80">
        <f t="shared" ca="1" si="386"/>
        <v>-121.49388044386984</v>
      </c>
      <c r="Z625" s="80">
        <f t="shared" ca="1" si="374"/>
        <v>0</v>
      </c>
      <c r="AA625" s="80">
        <f t="shared" ca="1" si="387"/>
        <v>0</v>
      </c>
      <c r="AB625" s="81">
        <f t="shared" ca="1" si="375"/>
        <v>-64.265641044738302</v>
      </c>
      <c r="AC625" s="79">
        <f t="shared" ca="1" si="376"/>
        <v>294040.50652617047</v>
      </c>
      <c r="AE625" s="55">
        <f t="shared" ca="1" si="397"/>
        <v>2.5756084803392754E-2</v>
      </c>
      <c r="AF625" s="78">
        <f t="shared" ca="1" si="398"/>
        <v>3.553510631611298E-2</v>
      </c>
      <c r="AR625" s="69">
        <f t="shared" si="388"/>
        <v>52</v>
      </c>
      <c r="AS625" s="70">
        <f t="shared" si="399"/>
        <v>622</v>
      </c>
      <c r="AT625" s="71">
        <f t="shared" ca="1" si="400"/>
        <v>3.7323010571789998E-3</v>
      </c>
      <c r="AU625" s="72">
        <f t="shared" ca="1" si="389"/>
        <v>9.059659612918658E-3</v>
      </c>
      <c r="AV625" s="73">
        <f t="shared" ca="1" si="390"/>
        <v>1.0090596596129187</v>
      </c>
      <c r="AW625" s="74">
        <f ca="1">PRODUCT(AV$4:AV625)</f>
        <v>254.90255279560998</v>
      </c>
      <c r="BO625" s="70">
        <f t="shared" si="401"/>
        <v>622</v>
      </c>
      <c r="BP625" s="171">
        <f t="shared" ca="1" si="402"/>
        <v>0.1143</v>
      </c>
      <c r="BQ625" s="172">
        <f t="shared" ca="1" si="391"/>
        <v>9.059659612918658E-3</v>
      </c>
      <c r="BR625" s="172">
        <f t="shared" ca="1" si="404"/>
        <v>3.9230678117289763E-3</v>
      </c>
    </row>
    <row r="626" spans="5:70">
      <c r="E626">
        <f t="shared" si="392"/>
        <v>623</v>
      </c>
      <c r="F626" s="64">
        <f t="shared" si="393"/>
        <v>91.833333333332433</v>
      </c>
      <c r="G626" s="55">
        <f t="shared" si="377"/>
        <v>2.5756084803392754E-2</v>
      </c>
      <c r="H626" s="78">
        <f t="shared" si="403"/>
        <v>3.4628952778352283E-2</v>
      </c>
      <c r="I626" s="79">
        <f t="shared" ca="1" si="378"/>
        <v>286499.93097814912</v>
      </c>
      <c r="J626" s="79">
        <f t="shared" ca="1" si="379"/>
        <v>2595.5918537867205</v>
      </c>
      <c r="K626" s="80">
        <f t="shared" ca="1" si="380"/>
        <v>-0.69257905556704569</v>
      </c>
      <c r="L626" s="80">
        <f t="shared" ca="1" si="381"/>
        <v>-119.37497124089548</v>
      </c>
      <c r="M626" s="80">
        <f t="shared" ca="1" si="382"/>
        <v>0</v>
      </c>
      <c r="N626" s="80">
        <f t="shared" ca="1" si="383"/>
        <v>0</v>
      </c>
      <c r="O626" s="81">
        <f t="shared" ca="1" si="370"/>
        <v>-62.610409744045626</v>
      </c>
      <c r="P626" s="79">
        <f t="shared" ca="1" si="371"/>
        <v>288912.84487189539</v>
      </c>
      <c r="R626">
        <f t="shared" ca="1" si="384"/>
        <v>623</v>
      </c>
      <c r="S626" s="78">
        <f t="shared" ca="1" si="394"/>
        <v>91.833333333332433</v>
      </c>
      <c r="T626" s="55">
        <f t="shared" ca="1" si="385"/>
        <v>2.5756084803392754E-2</v>
      </c>
      <c r="U626" s="78">
        <f t="shared" ca="1" si="395"/>
        <v>3.4619861104337596E-2</v>
      </c>
      <c r="V626" s="79">
        <f t="shared" ca="1" si="396"/>
        <v>286467.17430444987</v>
      </c>
      <c r="W626" s="79">
        <f t="shared" ca="1" si="372"/>
        <v>2595.2950894729543</v>
      </c>
      <c r="X626" s="80">
        <f t="shared" ca="1" si="373"/>
        <v>-0.69239722208675192</v>
      </c>
      <c r="Y626" s="80">
        <f t="shared" ca="1" si="386"/>
        <v>-119.36132262685412</v>
      </c>
      <c r="Z626" s="80">
        <f t="shared" ca="1" si="374"/>
        <v>0</v>
      </c>
      <c r="AA626" s="80">
        <f t="shared" ca="1" si="387"/>
        <v>0</v>
      </c>
      <c r="AB626" s="81">
        <f t="shared" ca="1" si="375"/>
        <v>-62.610409744045626</v>
      </c>
      <c r="AC626" s="79">
        <f t="shared" ca="1" si="376"/>
        <v>288879.80526432983</v>
      </c>
      <c r="AE626" s="55">
        <f t="shared" ca="1" si="397"/>
        <v>2.5756084803392754E-2</v>
      </c>
      <c r="AF626" s="78">
        <f t="shared" ca="1" si="398"/>
        <v>3.4619861104337596E-2</v>
      </c>
      <c r="AR626" s="69">
        <f t="shared" si="388"/>
        <v>52</v>
      </c>
      <c r="AS626" s="70">
        <f t="shared" si="399"/>
        <v>623</v>
      </c>
      <c r="AT626" s="71">
        <f t="shared" ca="1" si="400"/>
        <v>3.6984876800280216E-3</v>
      </c>
      <c r="AU626" s="72">
        <f t="shared" ca="1" si="389"/>
        <v>9.059659612918658E-3</v>
      </c>
      <c r="AV626" s="73">
        <f t="shared" ca="1" si="390"/>
        <v>1.0090596596129187</v>
      </c>
      <c r="AW626" s="74">
        <f ca="1">PRODUCT(AV$4:AV626)</f>
        <v>257.21188315840226</v>
      </c>
      <c r="BO626" s="70">
        <f t="shared" si="401"/>
        <v>623</v>
      </c>
      <c r="BP626" s="171">
        <f t="shared" ca="1" si="402"/>
        <v>0.1143</v>
      </c>
      <c r="BQ626" s="172">
        <f t="shared" ca="1" si="391"/>
        <v>9.059659612918658E-3</v>
      </c>
      <c r="BR626" s="172">
        <f t="shared" ca="1" si="404"/>
        <v>3.8878452570722021E-3</v>
      </c>
    </row>
    <row r="627" spans="5:70">
      <c r="E627">
        <f t="shared" si="392"/>
        <v>624</v>
      </c>
      <c r="F627" s="64">
        <f t="shared" si="393"/>
        <v>91.916666666665762</v>
      </c>
      <c r="G627" s="55">
        <f t="shared" si="377"/>
        <v>2.5756084803392754E-2</v>
      </c>
      <c r="H627" s="78">
        <f t="shared" si="403"/>
        <v>3.3737046533940357E-2</v>
      </c>
      <c r="I627" s="79">
        <f t="shared" ca="1" si="378"/>
        <v>281471.5811385854</v>
      </c>
      <c r="J627" s="79">
        <f t="shared" ca="1" si="379"/>
        <v>2550.0367158255995</v>
      </c>
      <c r="K627" s="80">
        <f t="shared" ca="1" si="380"/>
        <v>-0.67474093067880714</v>
      </c>
      <c r="L627" s="80">
        <f t="shared" ca="1" si="381"/>
        <v>-117.27982547441059</v>
      </c>
      <c r="M627" s="80">
        <f t="shared" ca="1" si="382"/>
        <v>0</v>
      </c>
      <c r="N627" s="80">
        <f t="shared" ca="1" si="383"/>
        <v>0</v>
      </c>
      <c r="O627" s="81">
        <f t="shared" ca="1" si="370"/>
        <v>-60.997810721102809</v>
      </c>
      <c r="P627" s="79">
        <f t="shared" ca="1" si="371"/>
        <v>283842.66547728481</v>
      </c>
      <c r="R627">
        <f t="shared" ca="1" si="384"/>
        <v>624</v>
      </c>
      <c r="S627" s="78">
        <f t="shared" ca="1" si="394"/>
        <v>91.916666666665762</v>
      </c>
      <c r="T627" s="55">
        <f t="shared" ca="1" si="385"/>
        <v>2.5756084803392754E-2</v>
      </c>
      <c r="U627" s="78">
        <f t="shared" ca="1" si="395"/>
        <v>3.3728189025852597E-2</v>
      </c>
      <c r="V627" s="79">
        <f t="shared" ca="1" si="396"/>
        <v>281439.39250195416</v>
      </c>
      <c r="W627" s="79">
        <f t="shared" ca="1" si="372"/>
        <v>2549.7450977343165</v>
      </c>
      <c r="X627" s="80">
        <f t="shared" ca="1" si="373"/>
        <v>-0.6745637805170519</v>
      </c>
      <c r="Y627" s="80">
        <f t="shared" ca="1" si="386"/>
        <v>-117.2664135424809</v>
      </c>
      <c r="Z627" s="80">
        <f t="shared" ca="1" si="374"/>
        <v>0</v>
      </c>
      <c r="AA627" s="80">
        <f t="shared" ca="1" si="387"/>
        <v>0</v>
      </c>
      <c r="AB627" s="81">
        <f t="shared" ca="1" si="375"/>
        <v>-60.997810721102809</v>
      </c>
      <c r="AC627" s="79">
        <f t="shared" ca="1" si="376"/>
        <v>283810.19881164434</v>
      </c>
      <c r="AE627" s="55">
        <f t="shared" ca="1" si="397"/>
        <v>2.5756084803392754E-2</v>
      </c>
      <c r="AF627" s="78">
        <f t="shared" ca="1" si="398"/>
        <v>3.3728189025852597E-2</v>
      </c>
      <c r="AR627" s="69">
        <f t="shared" si="388"/>
        <v>52</v>
      </c>
      <c r="AS627" s="70">
        <f t="shared" si="399"/>
        <v>624</v>
      </c>
      <c r="AT627" s="71">
        <f t="shared" ca="1" si="400"/>
        <v>3.6649806405643945E-3</v>
      </c>
      <c r="AU627" s="72">
        <f t="shared" ca="1" si="389"/>
        <v>9.059659612918658E-3</v>
      </c>
      <c r="AV627" s="73">
        <f t="shared" ca="1" si="390"/>
        <v>1.0090596596129187</v>
      </c>
      <c r="AW627" s="74">
        <f ca="1">PRODUCT(AV$4:AV627)</f>
        <v>259.54213526821519</v>
      </c>
      <c r="BO627" s="70">
        <f t="shared" si="401"/>
        <v>624</v>
      </c>
      <c r="BP627" s="171">
        <f t="shared" ca="1" si="402"/>
        <v>0.1143</v>
      </c>
      <c r="BQ627" s="172">
        <f t="shared" ca="1" si="391"/>
        <v>9.059659612918658E-3</v>
      </c>
      <c r="BR627" s="172">
        <f t="shared" ca="1" si="404"/>
        <v>3.8529389417505827E-3</v>
      </c>
    </row>
    <row r="628" spans="5:70">
      <c r="E628">
        <f t="shared" si="392"/>
        <v>625</v>
      </c>
      <c r="F628" s="64">
        <f t="shared" si="393"/>
        <v>91.999999999999091</v>
      </c>
      <c r="G628" s="55">
        <f t="shared" si="377"/>
        <v>2.5756084803392754E-2</v>
      </c>
      <c r="H628" s="78">
        <f t="shared" si="403"/>
        <v>3.2868112302396182E-2</v>
      </c>
      <c r="I628" s="79">
        <f t="shared" ca="1" si="378"/>
        <v>276531.98971443082</v>
      </c>
      <c r="J628" s="79">
        <f t="shared" ca="1" si="379"/>
        <v>2505.2856988958665</v>
      </c>
      <c r="K628" s="80">
        <f t="shared" ca="1" si="380"/>
        <v>-0.65736224604792359</v>
      </c>
      <c r="L628" s="80">
        <f t="shared" ca="1" si="381"/>
        <v>-115.22166238101285</v>
      </c>
      <c r="M628" s="80">
        <f t="shared" ca="1" si="382"/>
        <v>-2073.9899228582312</v>
      </c>
      <c r="N628" s="80">
        <f t="shared" ca="1" si="383"/>
        <v>0</v>
      </c>
      <c r="O628" s="81">
        <f t="shared" ca="1" si="370"/>
        <v>-59.426745935348784</v>
      </c>
      <c r="P628" s="79">
        <f t="shared" ca="1" si="371"/>
        <v>276787.979719906</v>
      </c>
      <c r="R628">
        <f t="shared" ca="1" si="384"/>
        <v>625</v>
      </c>
      <c r="S628" s="78">
        <f t="shared" ca="1" si="394"/>
        <v>91.999999999999091</v>
      </c>
      <c r="T628" s="55">
        <f t="shared" ca="1" si="385"/>
        <v>2.5756084803392754E-2</v>
      </c>
      <c r="U628" s="78">
        <f t="shared" ca="1" si="395"/>
        <v>3.2859482929037877E-2</v>
      </c>
      <c r="V628" s="79">
        <f t="shared" ca="1" si="396"/>
        <v>276500.3592629839</v>
      </c>
      <c r="W628" s="79">
        <f t="shared" ca="1" si="372"/>
        <v>2504.9991377723545</v>
      </c>
      <c r="X628" s="80">
        <f t="shared" ca="1" si="373"/>
        <v>-0.65718965858075751</v>
      </c>
      <c r="Y628" s="80">
        <f t="shared" ca="1" si="386"/>
        <v>-115.2084830262433</v>
      </c>
      <c r="Z628" s="80">
        <f t="shared" ca="1" si="374"/>
        <v>-2073.7526944723791</v>
      </c>
      <c r="AA628" s="80">
        <f t="shared" ca="1" si="387"/>
        <v>0</v>
      </c>
      <c r="AB628" s="81">
        <f t="shared" ca="1" si="375"/>
        <v>-59.426745935348784</v>
      </c>
      <c r="AC628" s="79">
        <f t="shared" ca="1" si="376"/>
        <v>276756.31328766374</v>
      </c>
      <c r="AE628" s="55">
        <f t="shared" ca="1" si="397"/>
        <v>2.5756084803392754E-2</v>
      </c>
      <c r="AF628" s="78">
        <f t="shared" ca="1" si="398"/>
        <v>3.2859482929037877E-2</v>
      </c>
      <c r="AR628" s="69">
        <f t="shared" si="388"/>
        <v>53</v>
      </c>
      <c r="AS628" s="70">
        <f t="shared" si="399"/>
        <v>625</v>
      </c>
      <c r="AT628" s="71">
        <f t="shared" ca="1" si="400"/>
        <v>3.6317771634729445E-3</v>
      </c>
      <c r="AU628" s="72">
        <f t="shared" ca="1" si="389"/>
        <v>9.059659612918658E-3</v>
      </c>
      <c r="AV628" s="73">
        <f t="shared" ca="1" si="390"/>
        <v>1.0090596596129187</v>
      </c>
      <c r="AW628" s="74">
        <f ca="1">PRODUCT(AV$4:AV628)</f>
        <v>261.89349866895532</v>
      </c>
      <c r="BO628" s="70">
        <f t="shared" si="401"/>
        <v>625</v>
      </c>
      <c r="BP628" s="171">
        <f t="shared" ca="1" si="402"/>
        <v>0.1143</v>
      </c>
      <c r="BQ628" s="172">
        <f t="shared" ca="1" si="391"/>
        <v>9.059659612918658E-3</v>
      </c>
      <c r="BR628" s="172">
        <f t="shared" ca="1" si="404"/>
        <v>3.818346026466456E-3</v>
      </c>
    </row>
    <row r="629" spans="5:70">
      <c r="E629">
        <f t="shared" si="392"/>
        <v>626</v>
      </c>
      <c r="F629" s="64">
        <f t="shared" si="393"/>
        <v>92.083333333332419</v>
      </c>
      <c r="G629" s="55">
        <f t="shared" si="377"/>
        <v>2.5756084803392754E-2</v>
      </c>
      <c r="H629" s="78">
        <f t="shared" si="403"/>
        <v>3.2021558414608228E-2</v>
      </c>
      <c r="I629" s="79">
        <f t="shared" ca="1" si="378"/>
        <v>269659.00504168036</v>
      </c>
      <c r="J629" s="79">
        <f t="shared" ca="1" si="379"/>
        <v>2443.0187972359404</v>
      </c>
      <c r="K629" s="80">
        <f t="shared" ca="1" si="380"/>
        <v>-0.64043116829216462</v>
      </c>
      <c r="L629" s="80">
        <f t="shared" ca="1" si="381"/>
        <v>-112.35791876736683</v>
      </c>
      <c r="M629" s="80">
        <f t="shared" ca="1" si="382"/>
        <v>0</v>
      </c>
      <c r="N629" s="80">
        <f t="shared" ca="1" si="383"/>
        <v>0</v>
      </c>
      <c r="O629" s="81">
        <f t="shared" ca="1" si="370"/>
        <v>-57.89614562744827</v>
      </c>
      <c r="P629" s="79">
        <f t="shared" ca="1" si="371"/>
        <v>271931.12934335315</v>
      </c>
      <c r="R629">
        <f t="shared" ca="1" si="384"/>
        <v>626</v>
      </c>
      <c r="S629" s="78">
        <f t="shared" ca="1" si="394"/>
        <v>92.083333333332419</v>
      </c>
      <c r="T629" s="55">
        <f t="shared" ca="1" si="385"/>
        <v>2.5756084803392754E-2</v>
      </c>
      <c r="U629" s="78">
        <f t="shared" ca="1" si="395"/>
        <v>3.2013151300121938E-2</v>
      </c>
      <c r="V629" s="79">
        <f t="shared" ca="1" si="396"/>
        <v>269628.15421275236</v>
      </c>
      <c r="W629" s="79">
        <f t="shared" ca="1" si="372"/>
        <v>2442.7392992270761</v>
      </c>
      <c r="X629" s="80">
        <f t="shared" ca="1" si="373"/>
        <v>-0.64026302600243878</v>
      </c>
      <c r="Y629" s="80">
        <f t="shared" ca="1" si="386"/>
        <v>-112.34506425531349</v>
      </c>
      <c r="Z629" s="80">
        <f t="shared" ca="1" si="374"/>
        <v>0</v>
      </c>
      <c r="AA629" s="80">
        <f t="shared" ca="1" si="387"/>
        <v>0</v>
      </c>
      <c r="AB629" s="81">
        <f t="shared" ca="1" si="375"/>
        <v>-57.89614562744827</v>
      </c>
      <c r="AC629" s="79">
        <f t="shared" ca="1" si="376"/>
        <v>271900.01203907072</v>
      </c>
      <c r="AE629" s="55">
        <f t="shared" ca="1" si="397"/>
        <v>2.5756084803392754E-2</v>
      </c>
      <c r="AF629" s="78">
        <f t="shared" ca="1" si="398"/>
        <v>3.2013151300121938E-2</v>
      </c>
      <c r="AR629" s="69">
        <f t="shared" si="388"/>
        <v>53</v>
      </c>
      <c r="AS629" s="70">
        <f t="shared" si="399"/>
        <v>626</v>
      </c>
      <c r="AT629" s="71">
        <f t="shared" ca="1" si="400"/>
        <v>3.5988744985819086E-3</v>
      </c>
      <c r="AU629" s="72">
        <f t="shared" ca="1" si="389"/>
        <v>9.059659612918658E-3</v>
      </c>
      <c r="AV629" s="73">
        <f t="shared" ca="1" si="390"/>
        <v>1.0090596596129187</v>
      </c>
      <c r="AW629" s="74">
        <f ca="1">PRODUCT(AV$4:AV629)</f>
        <v>264.2661646217324</v>
      </c>
      <c r="BO629" s="70">
        <f t="shared" si="401"/>
        <v>626</v>
      </c>
      <c r="BP629" s="171">
        <f t="shared" ca="1" si="402"/>
        <v>0.1143</v>
      </c>
      <c r="BQ629" s="172">
        <f t="shared" ca="1" si="391"/>
        <v>9.059659612918658E-3</v>
      </c>
      <c r="BR629" s="172">
        <f t="shared" ca="1" si="404"/>
        <v>3.7840636974142802E-3</v>
      </c>
    </row>
    <row r="630" spans="5:70">
      <c r="E630">
        <f t="shared" si="392"/>
        <v>627</v>
      </c>
      <c r="F630" s="64">
        <f t="shared" si="393"/>
        <v>92.166666666665748</v>
      </c>
      <c r="G630" s="55">
        <f t="shared" si="377"/>
        <v>2.5756084803392754E-2</v>
      </c>
      <c r="H630" s="78">
        <f t="shared" si="403"/>
        <v>3.1196808440544784E-2</v>
      </c>
      <c r="I630" s="79">
        <f t="shared" ca="1" si="378"/>
        <v>264927.2481153034</v>
      </c>
      <c r="J630" s="79">
        <f t="shared" ca="1" si="379"/>
        <v>2400.1506901118951</v>
      </c>
      <c r="K630" s="80">
        <f t="shared" ca="1" si="380"/>
        <v>-0.62393616881089564</v>
      </c>
      <c r="L630" s="80">
        <f t="shared" ca="1" si="381"/>
        <v>-110.38635338137642</v>
      </c>
      <c r="M630" s="80">
        <f t="shared" ca="1" si="382"/>
        <v>0</v>
      </c>
      <c r="N630" s="80">
        <f t="shared" ca="1" si="383"/>
        <v>0</v>
      </c>
      <c r="O630" s="81">
        <f t="shared" ca="1" si="370"/>
        <v>-56.40496759087813</v>
      </c>
      <c r="P630" s="79">
        <f t="shared" ca="1" si="371"/>
        <v>267159.98354827426</v>
      </c>
      <c r="R630">
        <f t="shared" ca="1" si="384"/>
        <v>627</v>
      </c>
      <c r="S630" s="78">
        <f t="shared" ca="1" si="394"/>
        <v>92.166666666665748</v>
      </c>
      <c r="T630" s="55">
        <f t="shared" ca="1" si="385"/>
        <v>2.5756084803392754E-2</v>
      </c>
      <c r="U630" s="78">
        <f t="shared" ca="1" si="395"/>
        <v>3.1188617860412153E-2</v>
      </c>
      <c r="V630" s="79">
        <f t="shared" ca="1" si="396"/>
        <v>264896.93227094889</v>
      </c>
      <c r="W630" s="79">
        <f t="shared" ca="1" si="372"/>
        <v>2399.8760388811647</v>
      </c>
      <c r="X630" s="80">
        <f t="shared" ca="1" si="373"/>
        <v>-0.62377235720824309</v>
      </c>
      <c r="Y630" s="80">
        <f t="shared" ca="1" si="386"/>
        <v>-110.37372177956205</v>
      </c>
      <c r="Z630" s="80">
        <f t="shared" ca="1" si="374"/>
        <v>0</v>
      </c>
      <c r="AA630" s="80">
        <f t="shared" ca="1" si="387"/>
        <v>0</v>
      </c>
      <c r="AB630" s="81">
        <f t="shared" ca="1" si="375"/>
        <v>-56.40496759087813</v>
      </c>
      <c r="AC630" s="79">
        <f t="shared" ca="1" si="376"/>
        <v>267129.40584810247</v>
      </c>
      <c r="AE630" s="55">
        <f t="shared" ca="1" si="397"/>
        <v>2.5756084803392754E-2</v>
      </c>
      <c r="AF630" s="78">
        <f t="shared" ca="1" si="398"/>
        <v>3.1188617860412153E-2</v>
      </c>
      <c r="AR630" s="69">
        <f t="shared" si="388"/>
        <v>53</v>
      </c>
      <c r="AS630" s="70">
        <f t="shared" si="399"/>
        <v>627</v>
      </c>
      <c r="AT630" s="71">
        <f t="shared" ca="1" si="400"/>
        <v>3.5662699206351432E-3</v>
      </c>
      <c r="AU630" s="72">
        <f t="shared" ca="1" si="389"/>
        <v>9.059659612918658E-3</v>
      </c>
      <c r="AV630" s="73">
        <f t="shared" ca="1" si="390"/>
        <v>1.0090596596129187</v>
      </c>
      <c r="AW630" s="74">
        <f ca="1">PRODUCT(AV$4:AV630)</f>
        <v>266.66032612041681</v>
      </c>
      <c r="BO630" s="70">
        <f t="shared" si="401"/>
        <v>627</v>
      </c>
      <c r="BP630" s="171">
        <f t="shared" ca="1" si="402"/>
        <v>0.1143</v>
      </c>
      <c r="BQ630" s="172">
        <f t="shared" ca="1" si="391"/>
        <v>9.059659612918658E-3</v>
      </c>
      <c r="BR630" s="172">
        <f t="shared" ca="1" si="404"/>
        <v>3.7500891660517573E-3</v>
      </c>
    </row>
    <row r="631" spans="5:70">
      <c r="E631">
        <f t="shared" si="392"/>
        <v>628</v>
      </c>
      <c r="F631" s="64">
        <f t="shared" si="393"/>
        <v>92.249999999999076</v>
      </c>
      <c r="G631" s="55">
        <f t="shared" si="377"/>
        <v>2.5756084803392754E-2</v>
      </c>
      <c r="H631" s="78">
        <f t="shared" si="403"/>
        <v>3.0393300796754914E-2</v>
      </c>
      <c r="I631" s="79">
        <f t="shared" ca="1" si="378"/>
        <v>260278.98835593191</v>
      </c>
      <c r="J631" s="79">
        <f t="shared" ca="1" si="379"/>
        <v>2358.039038899562</v>
      </c>
      <c r="K631" s="80">
        <f t="shared" ca="1" si="380"/>
        <v>-0.60786601593509826</v>
      </c>
      <c r="L631" s="80">
        <f t="shared" ca="1" si="381"/>
        <v>-108.4495784816383</v>
      </c>
      <c r="M631" s="80">
        <f t="shared" ca="1" si="382"/>
        <v>0</v>
      </c>
      <c r="N631" s="80">
        <f t="shared" ca="1" si="383"/>
        <v>0</v>
      </c>
      <c r="O631" s="81">
        <f t="shared" ca="1" si="370"/>
        <v>-54.952196462274848</v>
      </c>
      <c r="P631" s="79">
        <f t="shared" ca="1" si="371"/>
        <v>262473.01775387168</v>
      </c>
      <c r="R631">
        <f t="shared" ca="1" si="384"/>
        <v>628</v>
      </c>
      <c r="S631" s="78">
        <f t="shared" ca="1" si="394"/>
        <v>92.249999999999076</v>
      </c>
      <c r="T631" s="55">
        <f t="shared" ca="1" si="385"/>
        <v>2.5756084803392754E-2</v>
      </c>
      <c r="U631" s="78">
        <f t="shared" ca="1" si="395"/>
        <v>3.0385321173898767E-2</v>
      </c>
      <c r="V631" s="79">
        <f t="shared" ca="1" si="396"/>
        <v>260249.19821759881</v>
      </c>
      <c r="W631" s="79">
        <f t="shared" ca="1" si="372"/>
        <v>2357.7691503864421</v>
      </c>
      <c r="X631" s="80">
        <f t="shared" ca="1" si="373"/>
        <v>-0.60770642347797532</v>
      </c>
      <c r="Y631" s="80">
        <f t="shared" ca="1" si="386"/>
        <v>-108.43716592399952</v>
      </c>
      <c r="Z631" s="80">
        <f t="shared" ca="1" si="374"/>
        <v>0</v>
      </c>
      <c r="AA631" s="80">
        <f t="shared" ca="1" si="387"/>
        <v>0</v>
      </c>
      <c r="AB631" s="81">
        <f t="shared" ca="1" si="375"/>
        <v>-54.952196462274848</v>
      </c>
      <c r="AC631" s="79">
        <f t="shared" ca="1" si="376"/>
        <v>262442.97029917547</v>
      </c>
      <c r="AE631" s="55">
        <f t="shared" ca="1" si="397"/>
        <v>2.5756084803392754E-2</v>
      </c>
      <c r="AF631" s="78">
        <f t="shared" ca="1" si="398"/>
        <v>3.0385321173898767E-2</v>
      </c>
      <c r="AR631" s="69">
        <f t="shared" si="388"/>
        <v>53</v>
      </c>
      <c r="AS631" s="70">
        <f t="shared" si="399"/>
        <v>628</v>
      </c>
      <c r="AT631" s="71">
        <f t="shared" ca="1" si="400"/>
        <v>3.5339607290663985E-3</v>
      </c>
      <c r="AU631" s="72">
        <f t="shared" ca="1" si="389"/>
        <v>9.059659612918658E-3</v>
      </c>
      <c r="AV631" s="73">
        <f t="shared" ca="1" si="390"/>
        <v>1.0090596596129187</v>
      </c>
      <c r="AW631" s="74">
        <f ca="1">PRODUCT(AV$4:AV631)</f>
        <v>269.07617790733769</v>
      </c>
      <c r="BO631" s="70">
        <f t="shared" si="401"/>
        <v>628</v>
      </c>
      <c r="BP631" s="171">
        <f t="shared" ca="1" si="402"/>
        <v>0.1143</v>
      </c>
      <c r="BQ631" s="172">
        <f t="shared" ca="1" si="391"/>
        <v>9.059659612918658E-3</v>
      </c>
      <c r="BR631" s="172">
        <f t="shared" ca="1" si="404"/>
        <v>3.716419668873012E-3</v>
      </c>
    </row>
    <row r="632" spans="5:70">
      <c r="E632">
        <f t="shared" si="392"/>
        <v>629</v>
      </c>
      <c r="F632" s="64">
        <f t="shared" si="393"/>
        <v>92.333333333332405</v>
      </c>
      <c r="G632" s="55">
        <f t="shared" si="377"/>
        <v>2.5756084803392754E-2</v>
      </c>
      <c r="H632" s="78">
        <f t="shared" si="403"/>
        <v>2.9610488363978671E-2</v>
      </c>
      <c r="I632" s="79">
        <f t="shared" ca="1" si="378"/>
        <v>255712.74045000057</v>
      </c>
      <c r="J632" s="79">
        <f t="shared" ca="1" si="379"/>
        <v>2316.6703871636214</v>
      </c>
      <c r="K632" s="80">
        <f t="shared" ca="1" si="380"/>
        <v>-0.59220976727957342</v>
      </c>
      <c r="L632" s="80">
        <f t="shared" ca="1" si="381"/>
        <v>-106.54697518750024</v>
      </c>
      <c r="M632" s="80">
        <f t="shared" ca="1" si="382"/>
        <v>0</v>
      </c>
      <c r="N632" s="80">
        <f t="shared" ca="1" si="383"/>
        <v>0</v>
      </c>
      <c r="O632" s="81">
        <f t="shared" ca="1" si="370"/>
        <v>-53.536843030059799</v>
      </c>
      <c r="P632" s="79">
        <f t="shared" ca="1" si="371"/>
        <v>257868.73480917932</v>
      </c>
      <c r="R632">
        <f t="shared" ca="1" si="384"/>
        <v>629</v>
      </c>
      <c r="S632" s="78">
        <f t="shared" ca="1" si="394"/>
        <v>92.333333333332405</v>
      </c>
      <c r="T632" s="55">
        <f t="shared" ca="1" si="385"/>
        <v>2.5756084803392754E-2</v>
      </c>
      <c r="U632" s="78">
        <f t="shared" ca="1" si="395"/>
        <v>2.9602714264965503E-2</v>
      </c>
      <c r="V632" s="79">
        <f t="shared" ca="1" si="396"/>
        <v>255683.46690009563</v>
      </c>
      <c r="W632" s="79">
        <f t="shared" ca="1" si="372"/>
        <v>2316.4051787658209</v>
      </c>
      <c r="X632" s="80">
        <f t="shared" ca="1" si="373"/>
        <v>-0.59205428529931003</v>
      </c>
      <c r="Y632" s="80">
        <f t="shared" ca="1" si="386"/>
        <v>-106.53477787503985</v>
      </c>
      <c r="Z632" s="80">
        <f t="shared" ca="1" si="374"/>
        <v>0</v>
      </c>
      <c r="AA632" s="80">
        <f t="shared" ca="1" si="387"/>
        <v>0</v>
      </c>
      <c r="AB632" s="81">
        <f t="shared" ca="1" si="375"/>
        <v>-53.536843030059799</v>
      </c>
      <c r="AC632" s="79">
        <f t="shared" ca="1" si="376"/>
        <v>257839.20840367104</v>
      </c>
      <c r="AE632" s="55">
        <f t="shared" ca="1" si="397"/>
        <v>2.5756084803392754E-2</v>
      </c>
      <c r="AF632" s="78">
        <f t="shared" ca="1" si="398"/>
        <v>2.9602714264965503E-2</v>
      </c>
      <c r="AR632" s="69">
        <f t="shared" si="388"/>
        <v>53</v>
      </c>
      <c r="AS632" s="70">
        <f t="shared" si="399"/>
        <v>629</v>
      </c>
      <c r="AT632" s="71">
        <f t="shared" ca="1" si="400"/>
        <v>3.501944247775635E-3</v>
      </c>
      <c r="AU632" s="72">
        <f t="shared" ca="1" si="389"/>
        <v>9.059659612918658E-3</v>
      </c>
      <c r="AV632" s="73">
        <f t="shared" ca="1" si="390"/>
        <v>1.0090596596129187</v>
      </c>
      <c r="AW632" s="74">
        <f ca="1">PRODUCT(AV$4:AV632)</f>
        <v>271.51391648912329</v>
      </c>
      <c r="BO632" s="70">
        <f t="shared" si="401"/>
        <v>629</v>
      </c>
      <c r="BP632" s="171">
        <f t="shared" ca="1" si="402"/>
        <v>0.1143</v>
      </c>
      <c r="BQ632" s="172">
        <f t="shared" ca="1" si="391"/>
        <v>9.059659612918658E-3</v>
      </c>
      <c r="BR632" s="172">
        <f t="shared" ca="1" si="404"/>
        <v>3.6830524671838064E-3</v>
      </c>
    </row>
    <row r="633" spans="5:70">
      <c r="E633">
        <f t="shared" si="392"/>
        <v>630</v>
      </c>
      <c r="F633" s="64">
        <f t="shared" si="393"/>
        <v>92.416666666665733</v>
      </c>
      <c r="G633" s="55">
        <f t="shared" si="377"/>
        <v>2.5756084803392754E-2</v>
      </c>
      <c r="H633" s="78">
        <f t="shared" si="403"/>
        <v>2.8847838114606162E-2</v>
      </c>
      <c r="I633" s="79">
        <f t="shared" ca="1" si="378"/>
        <v>251227.0458072905</v>
      </c>
      <c r="J633" s="79">
        <f t="shared" ca="1" si="379"/>
        <v>2276.0315205731754</v>
      </c>
      <c r="K633" s="80">
        <f t="shared" ca="1" si="380"/>
        <v>-0.57695676229212323</v>
      </c>
      <c r="L633" s="80">
        <f t="shared" ca="1" si="381"/>
        <v>-104.67793575303772</v>
      </c>
      <c r="M633" s="80">
        <f t="shared" ca="1" si="382"/>
        <v>0</v>
      </c>
      <c r="N633" s="80">
        <f t="shared" ca="1" si="383"/>
        <v>0</v>
      </c>
      <c r="O633" s="81">
        <f t="shared" ca="1" si="370"/>
        <v>-52.157943560871651</v>
      </c>
      <c r="P633" s="79">
        <f t="shared" ca="1" si="371"/>
        <v>253345.66449178749</v>
      </c>
      <c r="R633">
        <f t="shared" ca="1" si="384"/>
        <v>630</v>
      </c>
      <c r="S633" s="78">
        <f t="shared" ca="1" si="394"/>
        <v>92.416666666665733</v>
      </c>
      <c r="T633" s="55">
        <f t="shared" ca="1" si="385"/>
        <v>2.5756084803392754E-2</v>
      </c>
      <c r="U633" s="78">
        <f t="shared" ca="1" si="395"/>
        <v>2.8840264245946448E-2</v>
      </c>
      <c r="V633" s="79">
        <f t="shared" ca="1" si="396"/>
        <v>251198.27988638644</v>
      </c>
      <c r="W633" s="79">
        <f t="shared" ca="1" si="372"/>
        <v>2275.7709111213326</v>
      </c>
      <c r="X633" s="80">
        <f t="shared" ca="1" si="373"/>
        <v>-0.57680528491892891</v>
      </c>
      <c r="Y633" s="80">
        <f t="shared" ca="1" si="386"/>
        <v>-104.66594995266102</v>
      </c>
      <c r="Z633" s="80">
        <f t="shared" ca="1" si="374"/>
        <v>0</v>
      </c>
      <c r="AA633" s="80">
        <f t="shared" ca="1" si="387"/>
        <v>0</v>
      </c>
      <c r="AB633" s="81">
        <f t="shared" ca="1" si="375"/>
        <v>-52.157943560871651</v>
      </c>
      <c r="AC633" s="79">
        <f t="shared" ca="1" si="376"/>
        <v>253316.65009870933</v>
      </c>
      <c r="AE633" s="55">
        <f t="shared" ca="1" si="397"/>
        <v>2.5756084803392754E-2</v>
      </c>
      <c r="AF633" s="78">
        <f t="shared" ca="1" si="398"/>
        <v>2.8840264245946448E-2</v>
      </c>
      <c r="AR633" s="69">
        <f t="shared" si="388"/>
        <v>53</v>
      </c>
      <c r="AS633" s="70">
        <f t="shared" si="399"/>
        <v>630</v>
      </c>
      <c r="AT633" s="71">
        <f t="shared" ca="1" si="400"/>
        <v>3.4702178249073692E-3</v>
      </c>
      <c r="AU633" s="72">
        <f t="shared" ca="1" si="389"/>
        <v>9.059659612918658E-3</v>
      </c>
      <c r="AV633" s="73">
        <f t="shared" ca="1" si="390"/>
        <v>1.0090596596129187</v>
      </c>
      <c r="AW633" s="74">
        <f ca="1">PRODUCT(AV$4:AV633)</f>
        <v>273.9737401526852</v>
      </c>
      <c r="BO633" s="70">
        <f t="shared" si="401"/>
        <v>630</v>
      </c>
      <c r="BP633" s="171">
        <f t="shared" ca="1" si="402"/>
        <v>0.1143</v>
      </c>
      <c r="BQ633" s="172">
        <f t="shared" ca="1" si="391"/>
        <v>9.059659612918658E-3</v>
      </c>
      <c r="BR633" s="172">
        <f t="shared" ca="1" si="404"/>
        <v>3.6499848468787739E-3</v>
      </c>
    </row>
    <row r="634" spans="5:70">
      <c r="E634">
        <f t="shared" si="392"/>
        <v>631</v>
      </c>
      <c r="F634" s="64">
        <f t="shared" si="393"/>
        <v>92.499999999999062</v>
      </c>
      <c r="G634" s="55">
        <f t="shared" si="377"/>
        <v>2.5756084803392754E-2</v>
      </c>
      <c r="H634" s="78">
        <f t="shared" si="403"/>
        <v>2.8104830749731819E-2</v>
      </c>
      <c r="I634" s="79">
        <f t="shared" ca="1" si="378"/>
        <v>246820.47207256511</v>
      </c>
      <c r="J634" s="79">
        <f t="shared" ca="1" si="379"/>
        <v>2236.1094624773355</v>
      </c>
      <c r="K634" s="80">
        <f t="shared" ca="1" si="380"/>
        <v>-0.56209661499463637</v>
      </c>
      <c r="L634" s="80">
        <f t="shared" ca="1" si="381"/>
        <v>-102.84186336356881</v>
      </c>
      <c r="M634" s="80">
        <f t="shared" ca="1" si="382"/>
        <v>0</v>
      </c>
      <c r="N634" s="80">
        <f t="shared" ca="1" si="383"/>
        <v>0</v>
      </c>
      <c r="O634" s="81">
        <f t="shared" ca="1" si="370"/>
        <v>-50.814559143347275</v>
      </c>
      <c r="P634" s="79">
        <f t="shared" ca="1" si="371"/>
        <v>248902.36301592051</v>
      </c>
      <c r="R634">
        <f t="shared" ca="1" si="384"/>
        <v>631</v>
      </c>
      <c r="S634" s="78">
        <f t="shared" ca="1" si="394"/>
        <v>92.499999999999062</v>
      </c>
      <c r="T634" s="55">
        <f t="shared" ca="1" si="385"/>
        <v>2.5756084803392754E-2</v>
      </c>
      <c r="U634" s="78">
        <f t="shared" ca="1" si="395"/>
        <v>2.8097451954275595E-2</v>
      </c>
      <c r="V634" s="79">
        <f t="shared" ca="1" si="396"/>
        <v>246792.2049766556</v>
      </c>
      <c r="W634" s="79">
        <f t="shared" ca="1" si="372"/>
        <v>2235.8533722101497</v>
      </c>
      <c r="X634" s="80">
        <f t="shared" ca="1" si="373"/>
        <v>-0.56194903908551186</v>
      </c>
      <c r="Y634" s="80">
        <f t="shared" ca="1" si="386"/>
        <v>-102.83008540693984</v>
      </c>
      <c r="Z634" s="80">
        <f t="shared" ca="1" si="374"/>
        <v>0</v>
      </c>
      <c r="AA634" s="80">
        <f t="shared" ca="1" si="387"/>
        <v>0</v>
      </c>
      <c r="AB634" s="81">
        <f t="shared" ca="1" si="375"/>
        <v>-50.814559143347275</v>
      </c>
      <c r="AC634" s="79">
        <f t="shared" ca="1" si="376"/>
        <v>248873.85175527635</v>
      </c>
      <c r="AE634" s="55">
        <f t="shared" ca="1" si="397"/>
        <v>2.5756084803392754E-2</v>
      </c>
      <c r="AF634" s="78">
        <f t="shared" ca="1" si="398"/>
        <v>2.8097451954275595E-2</v>
      </c>
      <c r="AR634" s="69">
        <f t="shared" si="388"/>
        <v>53</v>
      </c>
      <c r="AS634" s="70">
        <f t="shared" si="399"/>
        <v>631</v>
      </c>
      <c r="AT634" s="71">
        <f t="shared" ca="1" si="400"/>
        <v>3.4387788326310257E-3</v>
      </c>
      <c r="AU634" s="72">
        <f t="shared" ca="1" si="389"/>
        <v>9.059659612918658E-3</v>
      </c>
      <c r="AV634" s="73">
        <f t="shared" ca="1" si="390"/>
        <v>1.0090596596129187</v>
      </c>
      <c r="AW634" s="74">
        <f ca="1">PRODUCT(AV$4:AV634)</f>
        <v>276.45584898134678</v>
      </c>
      <c r="BO634" s="70">
        <f t="shared" si="401"/>
        <v>631</v>
      </c>
      <c r="BP634" s="171">
        <f t="shared" ca="1" si="402"/>
        <v>0.1143</v>
      </c>
      <c r="BQ634" s="172">
        <f t="shared" ca="1" si="391"/>
        <v>9.059659612918658E-3</v>
      </c>
      <c r="BR634" s="172">
        <f t="shared" ca="1" si="404"/>
        <v>3.6172141182206513E-3</v>
      </c>
    </row>
    <row r="635" spans="5:70">
      <c r="E635">
        <f t="shared" si="392"/>
        <v>632</v>
      </c>
      <c r="F635" s="64">
        <f t="shared" si="393"/>
        <v>92.583333333332391</v>
      </c>
      <c r="G635" s="55">
        <f t="shared" si="377"/>
        <v>2.8214445801184374E-2</v>
      </c>
      <c r="H635" s="78">
        <f t="shared" si="403"/>
        <v>2.7311868525792052E-2</v>
      </c>
      <c r="I635" s="79">
        <f t="shared" ca="1" si="378"/>
        <v>241879.72078482111</v>
      </c>
      <c r="J635" s="79">
        <f t="shared" ca="1" si="379"/>
        <v>2191.3479375782854</v>
      </c>
      <c r="K635" s="80">
        <f t="shared" ca="1" si="380"/>
        <v>-0.54623737051584098</v>
      </c>
      <c r="L635" s="80">
        <f t="shared" ca="1" si="381"/>
        <v>-100.78321699367547</v>
      </c>
      <c r="M635" s="80">
        <f t="shared" ca="1" si="382"/>
        <v>0</v>
      </c>
      <c r="N635" s="80">
        <f t="shared" ca="1" si="383"/>
        <v>0</v>
      </c>
      <c r="O635" s="81">
        <f t="shared" ca="1" si="370"/>
        <v>-49.380854518486217</v>
      </c>
      <c r="P635" s="79">
        <f t="shared" ca="1" si="371"/>
        <v>243920.35841351672</v>
      </c>
      <c r="R635">
        <f t="shared" ca="1" si="384"/>
        <v>632</v>
      </c>
      <c r="S635" s="78">
        <f t="shared" ca="1" si="394"/>
        <v>92.583333333332391</v>
      </c>
      <c r="T635" s="55">
        <f t="shared" ca="1" si="385"/>
        <v>2.8214445801184374E-2</v>
      </c>
      <c r="U635" s="78">
        <f t="shared" ca="1" si="395"/>
        <v>2.7304697918960303E-2</v>
      </c>
      <c r="V635" s="79">
        <f t="shared" ca="1" si="396"/>
        <v>241852.0139535951</v>
      </c>
      <c r="W635" s="79">
        <f t="shared" ca="1" si="372"/>
        <v>2191.0969231184254</v>
      </c>
      <c r="X635" s="80">
        <f t="shared" ca="1" si="373"/>
        <v>-0.54609395837920605</v>
      </c>
      <c r="Y635" s="80">
        <f t="shared" ca="1" si="386"/>
        <v>-100.77167248066463</v>
      </c>
      <c r="Z635" s="80">
        <f t="shared" ca="1" si="374"/>
        <v>0</v>
      </c>
      <c r="AA635" s="80">
        <f t="shared" ca="1" si="387"/>
        <v>0</v>
      </c>
      <c r="AB635" s="81">
        <f t="shared" ca="1" si="375"/>
        <v>-49.380854518486217</v>
      </c>
      <c r="AC635" s="79">
        <f t="shared" ca="1" si="376"/>
        <v>243892.41225575603</v>
      </c>
      <c r="AE635" s="55">
        <f t="shared" ca="1" si="397"/>
        <v>2.8214445801184374E-2</v>
      </c>
      <c r="AF635" s="78">
        <f t="shared" ca="1" si="398"/>
        <v>2.7304697918960303E-2</v>
      </c>
      <c r="AR635" s="69">
        <f t="shared" si="388"/>
        <v>53</v>
      </c>
      <c r="AS635" s="70">
        <f t="shared" si="399"/>
        <v>632</v>
      </c>
      <c r="AT635" s="71">
        <f t="shared" ca="1" si="400"/>
        <v>3.4076246669232789E-3</v>
      </c>
      <c r="AU635" s="72">
        <f t="shared" ca="1" si="389"/>
        <v>9.059659612918658E-3</v>
      </c>
      <c r="AV635" s="73">
        <f t="shared" ca="1" si="390"/>
        <v>1.0090596596129187</v>
      </c>
      <c r="AW635" s="74">
        <f ca="1">PRODUCT(AV$4:AV635)</f>
        <v>278.96044487111823</v>
      </c>
      <c r="BO635" s="70">
        <f t="shared" si="401"/>
        <v>632</v>
      </c>
      <c r="BP635" s="171">
        <f t="shared" ca="1" si="402"/>
        <v>0.1143</v>
      </c>
      <c r="BQ635" s="172">
        <f t="shared" ca="1" si="391"/>
        <v>9.059659612918658E-3</v>
      </c>
      <c r="BR635" s="172">
        <f t="shared" ca="1" si="404"/>
        <v>3.5847376156214949E-3</v>
      </c>
    </row>
    <row r="636" spans="5:70">
      <c r="E636">
        <f t="shared" si="392"/>
        <v>633</v>
      </c>
      <c r="F636" s="64">
        <f t="shared" si="393"/>
        <v>92.666666666665719</v>
      </c>
      <c r="G636" s="55">
        <f t="shared" si="377"/>
        <v>2.8214445801184374E-2</v>
      </c>
      <c r="H636" s="78">
        <f t="shared" si="403"/>
        <v>2.6541279291542017E-2</v>
      </c>
      <c r="I636" s="79">
        <f t="shared" ca="1" si="378"/>
        <v>237038.28068125309</v>
      </c>
      <c r="J636" s="79">
        <f t="shared" ca="1" si="379"/>
        <v>2147.4861382036256</v>
      </c>
      <c r="K636" s="80">
        <f t="shared" ca="1" si="380"/>
        <v>-0.53082558583084039</v>
      </c>
      <c r="L636" s="80">
        <f t="shared" ca="1" si="381"/>
        <v>-98.76595028385546</v>
      </c>
      <c r="M636" s="80">
        <f t="shared" ca="1" si="382"/>
        <v>0</v>
      </c>
      <c r="N636" s="80">
        <f t="shared" ca="1" si="383"/>
        <v>0</v>
      </c>
      <c r="O636" s="81">
        <f t="shared" ca="1" si="370"/>
        <v>-47.987601075058215</v>
      </c>
      <c r="P636" s="79">
        <f t="shared" ca="1" si="371"/>
        <v>239038.48244251197</v>
      </c>
      <c r="R636">
        <f t="shared" ca="1" si="384"/>
        <v>633</v>
      </c>
      <c r="S636" s="78">
        <f t="shared" ca="1" si="394"/>
        <v>92.666666666665719</v>
      </c>
      <c r="T636" s="55">
        <f t="shared" ca="1" si="385"/>
        <v>2.8214445801184374E-2</v>
      </c>
      <c r="U636" s="78">
        <f t="shared" ca="1" si="395"/>
        <v>2.6534310999408086E-2</v>
      </c>
      <c r="V636" s="79">
        <f t="shared" ca="1" si="396"/>
        <v>237011.1230088459</v>
      </c>
      <c r="W636" s="79">
        <f t="shared" ca="1" si="372"/>
        <v>2147.2400989357375</v>
      </c>
      <c r="X636" s="80">
        <f t="shared" ca="1" si="373"/>
        <v>-0.53068621998816168</v>
      </c>
      <c r="Y636" s="80">
        <f t="shared" ca="1" si="386"/>
        <v>-98.754634587019126</v>
      </c>
      <c r="Z636" s="80">
        <f t="shared" ca="1" si="374"/>
        <v>0</v>
      </c>
      <c r="AA636" s="80">
        <f t="shared" ca="1" si="387"/>
        <v>0</v>
      </c>
      <c r="AB636" s="81">
        <f t="shared" ca="1" si="375"/>
        <v>-47.987601075058215</v>
      </c>
      <c r="AC636" s="79">
        <f t="shared" ca="1" si="376"/>
        <v>239011.09018589958</v>
      </c>
      <c r="AE636" s="55">
        <f t="shared" ca="1" si="397"/>
        <v>2.8214445801184374E-2</v>
      </c>
      <c r="AF636" s="78">
        <f t="shared" ca="1" si="398"/>
        <v>2.6534310999408086E-2</v>
      </c>
      <c r="AR636" s="69">
        <f t="shared" si="388"/>
        <v>53</v>
      </c>
      <c r="AS636" s="70">
        <f t="shared" si="399"/>
        <v>633</v>
      </c>
      <c r="AT636" s="71">
        <f t="shared" ca="1" si="400"/>
        <v>3.3767527473523686E-3</v>
      </c>
      <c r="AU636" s="72">
        <f t="shared" ca="1" si="389"/>
        <v>9.059659612918658E-3</v>
      </c>
      <c r="AV636" s="73">
        <f t="shared" ca="1" si="390"/>
        <v>1.0090596596129187</v>
      </c>
      <c r="AW636" s="74">
        <f ca="1">PRODUCT(AV$4:AV636)</f>
        <v>281.48773154711893</v>
      </c>
      <c r="BO636" s="70">
        <f t="shared" si="401"/>
        <v>633</v>
      </c>
      <c r="BP636" s="171">
        <f t="shared" ca="1" si="402"/>
        <v>0.1143</v>
      </c>
      <c r="BQ636" s="172">
        <f t="shared" ca="1" si="391"/>
        <v>9.059659612918658E-3</v>
      </c>
      <c r="BR636" s="172">
        <f t="shared" ca="1" si="404"/>
        <v>3.5525526974258606E-3</v>
      </c>
    </row>
    <row r="637" spans="5:70">
      <c r="E637">
        <f t="shared" si="392"/>
        <v>634</v>
      </c>
      <c r="F637" s="64">
        <f t="shared" si="393"/>
        <v>92.749999999999048</v>
      </c>
      <c r="G637" s="55">
        <f t="shared" si="377"/>
        <v>2.8214445801184374E-2</v>
      </c>
      <c r="H637" s="78">
        <f t="shared" si="403"/>
        <v>2.5792431805476707E-2</v>
      </c>
      <c r="I637" s="79">
        <f t="shared" ca="1" si="378"/>
        <v>232294.14413524035</v>
      </c>
      <c r="J637" s="79">
        <f t="shared" ca="1" si="379"/>
        <v>2104.5058759395424</v>
      </c>
      <c r="K637" s="80">
        <f t="shared" ca="1" si="380"/>
        <v>-0.51584863610953413</v>
      </c>
      <c r="L637" s="80">
        <f t="shared" ca="1" si="381"/>
        <v>-96.789226723016824</v>
      </c>
      <c r="M637" s="80">
        <f t="shared" ca="1" si="382"/>
        <v>0</v>
      </c>
      <c r="N637" s="80">
        <f t="shared" ca="1" si="383"/>
        <v>0</v>
      </c>
      <c r="O637" s="81">
        <f t="shared" ca="1" si="370"/>
        <v>-46.633657505397132</v>
      </c>
      <c r="P637" s="79">
        <f t="shared" ca="1" si="371"/>
        <v>234254.71127831537</v>
      </c>
      <c r="R637">
        <f t="shared" ca="1" si="384"/>
        <v>634</v>
      </c>
      <c r="S637" s="78">
        <f t="shared" ca="1" si="394"/>
        <v>92.749999999999048</v>
      </c>
      <c r="T637" s="55">
        <f t="shared" ca="1" si="385"/>
        <v>2.8214445801184374E-2</v>
      </c>
      <c r="U637" s="78">
        <f t="shared" ca="1" si="395"/>
        <v>2.5785660119843515E-2</v>
      </c>
      <c r="V637" s="79">
        <f t="shared" ca="1" si="396"/>
        <v>232267.52473596751</v>
      </c>
      <c r="W637" s="79">
        <f t="shared" ca="1" si="372"/>
        <v>2104.2647132430302</v>
      </c>
      <c r="X637" s="80">
        <f t="shared" ca="1" si="373"/>
        <v>-0.51571320239687035</v>
      </c>
      <c r="Y637" s="80">
        <f t="shared" ca="1" si="386"/>
        <v>-96.778135306653141</v>
      </c>
      <c r="Z637" s="80">
        <f t="shared" ca="1" si="374"/>
        <v>0</v>
      </c>
      <c r="AA637" s="80">
        <f t="shared" ca="1" si="387"/>
        <v>0</v>
      </c>
      <c r="AB637" s="81">
        <f t="shared" ca="1" si="375"/>
        <v>-46.633657505397132</v>
      </c>
      <c r="AC637" s="79">
        <f t="shared" ca="1" si="376"/>
        <v>234227.8619431961</v>
      </c>
      <c r="AE637" s="55">
        <f t="shared" ca="1" si="397"/>
        <v>2.8214445801184374E-2</v>
      </c>
      <c r="AF637" s="78">
        <f t="shared" ca="1" si="398"/>
        <v>2.5785660119843515E-2</v>
      </c>
      <c r="AR637" s="69">
        <f t="shared" si="388"/>
        <v>53</v>
      </c>
      <c r="AS637" s="70">
        <f t="shared" si="399"/>
        <v>634</v>
      </c>
      <c r="AT637" s="71">
        <f t="shared" ca="1" si="400"/>
        <v>3.3461605168643681E-3</v>
      </c>
      <c r="AU637" s="72">
        <f t="shared" ca="1" si="389"/>
        <v>9.059659612918658E-3</v>
      </c>
      <c r="AV637" s="73">
        <f t="shared" ca="1" si="390"/>
        <v>1.0090596596129187</v>
      </c>
      <c r="AW637" s="74">
        <f ca="1">PRODUCT(AV$4:AV637)</f>
        <v>284.03791458014842</v>
      </c>
      <c r="BO637" s="70">
        <f t="shared" si="401"/>
        <v>634</v>
      </c>
      <c r="BP637" s="171">
        <f t="shared" ca="1" si="402"/>
        <v>0.1143</v>
      </c>
      <c r="BQ637" s="172">
        <f t="shared" ca="1" si="391"/>
        <v>9.059659612918658E-3</v>
      </c>
      <c r="BR637" s="172">
        <f t="shared" ca="1" si="404"/>
        <v>3.5206567456959295E-3</v>
      </c>
    </row>
    <row r="638" spans="5:70">
      <c r="E638">
        <f t="shared" si="392"/>
        <v>635</v>
      </c>
      <c r="F638" s="64">
        <f t="shared" si="393"/>
        <v>92.833333333332376</v>
      </c>
      <c r="G638" s="55">
        <f t="shared" si="377"/>
        <v>2.8214445801184374E-2</v>
      </c>
      <c r="H638" s="78">
        <f t="shared" si="403"/>
        <v>2.506471263622034E-2</v>
      </c>
      <c r="I638" s="79">
        <f t="shared" ca="1" si="378"/>
        <v>227645.34442328126</v>
      </c>
      <c r="J638" s="79">
        <f t="shared" ca="1" si="379"/>
        <v>2062.3893329405587</v>
      </c>
      <c r="K638" s="80">
        <f t="shared" ca="1" si="380"/>
        <v>-0.50129425272440675</v>
      </c>
      <c r="L638" s="80">
        <f t="shared" ca="1" si="381"/>
        <v>-94.852226843033861</v>
      </c>
      <c r="M638" s="80">
        <f t="shared" ca="1" si="382"/>
        <v>0</v>
      </c>
      <c r="N638" s="80">
        <f t="shared" ca="1" si="383"/>
        <v>0</v>
      </c>
      <c r="O638" s="81">
        <f t="shared" ca="1" si="370"/>
        <v>-45.317914703200103</v>
      </c>
      <c r="P638" s="79">
        <f t="shared" ca="1" si="371"/>
        <v>229567.06232042288</v>
      </c>
      <c r="R638">
        <f t="shared" ca="1" si="384"/>
        <v>635</v>
      </c>
      <c r="S638" s="78">
        <f t="shared" ca="1" si="394"/>
        <v>92.833333333332376</v>
      </c>
      <c r="T638" s="55">
        <f t="shared" ca="1" si="385"/>
        <v>2.8214445801184374E-2</v>
      </c>
      <c r="U638" s="78">
        <f t="shared" ca="1" si="395"/>
        <v>2.5058132009944428E-2</v>
      </c>
      <c r="V638" s="79">
        <f t="shared" ca="1" si="396"/>
        <v>227619.25262727251</v>
      </c>
      <c r="W638" s="79">
        <f t="shared" ca="1" si="372"/>
        <v>2062.1529501500299</v>
      </c>
      <c r="X638" s="80">
        <f t="shared" ca="1" si="373"/>
        <v>-0.50116264019888856</v>
      </c>
      <c r="Y638" s="80">
        <f t="shared" ca="1" si="386"/>
        <v>-94.841355261363546</v>
      </c>
      <c r="Z638" s="80">
        <f t="shared" ca="1" si="374"/>
        <v>0</v>
      </c>
      <c r="AA638" s="80">
        <f t="shared" ca="1" si="387"/>
        <v>0</v>
      </c>
      <c r="AB638" s="81">
        <f t="shared" ca="1" si="375"/>
        <v>-45.317914703200103</v>
      </c>
      <c r="AC638" s="79">
        <f t="shared" ca="1" si="376"/>
        <v>229540.74514481777</v>
      </c>
      <c r="AE638" s="55">
        <f t="shared" ca="1" si="397"/>
        <v>2.8214445801184374E-2</v>
      </c>
      <c r="AF638" s="78">
        <f t="shared" ca="1" si="398"/>
        <v>2.5058132009944428E-2</v>
      </c>
      <c r="AR638" s="69">
        <f t="shared" si="388"/>
        <v>53</v>
      </c>
      <c r="AS638" s="70">
        <f t="shared" si="399"/>
        <v>635</v>
      </c>
      <c r="AT638" s="71">
        <f t="shared" ca="1" si="400"/>
        <v>3.3158454415713888E-3</v>
      </c>
      <c r="AU638" s="72">
        <f t="shared" ca="1" si="389"/>
        <v>9.059659612918658E-3</v>
      </c>
      <c r="AV638" s="73">
        <f t="shared" ca="1" si="390"/>
        <v>1.0090596596129187</v>
      </c>
      <c r="AW638" s="74">
        <f ca="1">PRODUCT(AV$4:AV638)</f>
        <v>286.61120140340785</v>
      </c>
      <c r="BO638" s="70">
        <f t="shared" si="401"/>
        <v>635</v>
      </c>
      <c r="BP638" s="171">
        <f t="shared" ca="1" si="402"/>
        <v>0.1143</v>
      </c>
      <c r="BQ638" s="172">
        <f t="shared" ca="1" si="391"/>
        <v>9.059659612918658E-3</v>
      </c>
      <c r="BR638" s="172">
        <f t="shared" ca="1" si="404"/>
        <v>3.4890471659985642E-3</v>
      </c>
    </row>
    <row r="639" spans="5:70">
      <c r="E639">
        <f t="shared" si="392"/>
        <v>636</v>
      </c>
      <c r="F639" s="64">
        <f t="shared" si="393"/>
        <v>92.916666666665705</v>
      </c>
      <c r="G639" s="55">
        <f t="shared" si="377"/>
        <v>2.8214445801184374E-2</v>
      </c>
      <c r="H639" s="78">
        <f t="shared" si="403"/>
        <v>2.435752566002344E-2</v>
      </c>
      <c r="I639" s="79">
        <f t="shared" ca="1" si="378"/>
        <v>223089.95488284618</v>
      </c>
      <c r="J639" s="79">
        <f t="shared" ca="1" si="379"/>
        <v>2021.119054299967</v>
      </c>
      <c r="K639" s="80">
        <f t="shared" ca="1" si="380"/>
        <v>-0.48715051320046882</v>
      </c>
      <c r="L639" s="80">
        <f t="shared" ca="1" si="381"/>
        <v>-92.954147867852583</v>
      </c>
      <c r="M639" s="80">
        <f t="shared" ca="1" si="382"/>
        <v>0</v>
      </c>
      <c r="N639" s="80">
        <f t="shared" ca="1" si="383"/>
        <v>0</v>
      </c>
      <c r="O639" s="81">
        <f t="shared" ca="1" si="370"/>
        <v>-44.039294854983972</v>
      </c>
      <c r="P639" s="79">
        <f t="shared" ca="1" si="371"/>
        <v>224973.59334391012</v>
      </c>
      <c r="R639">
        <f t="shared" ca="1" si="384"/>
        <v>636</v>
      </c>
      <c r="S639" s="78">
        <f t="shared" ca="1" si="394"/>
        <v>92.916666666665705</v>
      </c>
      <c r="T639" s="55">
        <f t="shared" ca="1" si="385"/>
        <v>2.8214445801184374E-2</v>
      </c>
      <c r="U639" s="78">
        <f t="shared" ca="1" si="395"/>
        <v>2.4351130702470927E-2</v>
      </c>
      <c r="V639" s="79">
        <f t="shared" ca="1" si="396"/>
        <v>223064.38023176583</v>
      </c>
      <c r="W639" s="79">
        <f t="shared" ca="1" si="372"/>
        <v>2020.8873566664599</v>
      </c>
      <c r="X639" s="80">
        <f t="shared" ca="1" si="373"/>
        <v>-0.48702261404941855</v>
      </c>
      <c r="Y639" s="80">
        <f t="shared" ca="1" si="386"/>
        <v>-92.94349176323577</v>
      </c>
      <c r="Z639" s="80">
        <f t="shared" ca="1" si="374"/>
        <v>0</v>
      </c>
      <c r="AA639" s="80">
        <f t="shared" ca="1" si="387"/>
        <v>0</v>
      </c>
      <c r="AB639" s="81">
        <f t="shared" ca="1" si="375"/>
        <v>-44.039294854983972</v>
      </c>
      <c r="AC639" s="79">
        <f t="shared" ca="1" si="376"/>
        <v>224947.79777920005</v>
      </c>
      <c r="AE639" s="55">
        <f t="shared" ca="1" si="397"/>
        <v>2.8214445801184374E-2</v>
      </c>
      <c r="AF639" s="78">
        <f t="shared" ca="1" si="398"/>
        <v>2.4351130702470927E-2</v>
      </c>
      <c r="AR639" s="69">
        <f t="shared" si="388"/>
        <v>53</v>
      </c>
      <c r="AS639" s="70">
        <f t="shared" si="399"/>
        <v>636</v>
      </c>
      <c r="AT639" s="71">
        <f t="shared" ca="1" si="400"/>
        <v>3.2858050105417039E-3</v>
      </c>
      <c r="AU639" s="72">
        <f t="shared" ca="1" si="389"/>
        <v>9.059659612918658E-3</v>
      </c>
      <c r="AV639" s="73">
        <f t="shared" ca="1" si="390"/>
        <v>1.0090596596129187</v>
      </c>
      <c r="AW639" s="74">
        <f ca="1">PRODUCT(AV$4:AV639)</f>
        <v>289.20780132937239</v>
      </c>
      <c r="BO639" s="70">
        <f t="shared" si="401"/>
        <v>636</v>
      </c>
      <c r="BP639" s="171">
        <f t="shared" ca="1" si="402"/>
        <v>0.1143</v>
      </c>
      <c r="BQ639" s="172">
        <f t="shared" ca="1" si="391"/>
        <v>9.059659612918658E-3</v>
      </c>
      <c r="BR639" s="172">
        <f t="shared" ca="1" si="404"/>
        <v>3.4577213871942753E-3</v>
      </c>
    </row>
    <row r="640" spans="5:70">
      <c r="E640">
        <f t="shared" si="392"/>
        <v>637</v>
      </c>
      <c r="F640" s="64">
        <f t="shared" si="393"/>
        <v>92.999999999999034</v>
      </c>
      <c r="G640" s="55">
        <f t="shared" si="377"/>
        <v>2.8214445801184374E-2</v>
      </c>
      <c r="H640" s="78">
        <f t="shared" si="403"/>
        <v>2.367029157243775E-2</v>
      </c>
      <c r="I640" s="79">
        <f t="shared" ca="1" si="378"/>
        <v>218626.08808781067</v>
      </c>
      <c r="J640" s="79">
        <f t="shared" ca="1" si="379"/>
        <v>1980.6779405795353</v>
      </c>
      <c r="K640" s="80">
        <f t="shared" ca="1" si="380"/>
        <v>-0.47340583144875498</v>
      </c>
      <c r="L640" s="80">
        <f t="shared" ca="1" si="381"/>
        <v>-91.094203369921118</v>
      </c>
      <c r="M640" s="80">
        <f t="shared" ca="1" si="382"/>
        <v>-1639.69566065858</v>
      </c>
      <c r="N640" s="80">
        <f t="shared" ca="1" si="383"/>
        <v>0</v>
      </c>
      <c r="O640" s="81">
        <f t="shared" ca="1" si="370"/>
        <v>-42.796750557175642</v>
      </c>
      <c r="P640" s="79">
        <f t="shared" ca="1" si="371"/>
        <v>218832.70600797309</v>
      </c>
      <c r="R640">
        <f t="shared" ca="1" si="384"/>
        <v>637</v>
      </c>
      <c r="S640" s="78">
        <f t="shared" ca="1" si="394"/>
        <v>92.999999999999034</v>
      </c>
      <c r="T640" s="55">
        <f t="shared" ca="1" si="385"/>
        <v>2.8214445801184374E-2</v>
      </c>
      <c r="U640" s="78">
        <f t="shared" ca="1" si="395"/>
        <v>2.3664077045068503E-2</v>
      </c>
      <c r="V640" s="79">
        <f t="shared" ca="1" si="396"/>
        <v>218601.02033066301</v>
      </c>
      <c r="W640" s="79">
        <f t="shared" ca="1" si="372"/>
        <v>1980.4508352325181</v>
      </c>
      <c r="X640" s="80">
        <f t="shared" ca="1" si="373"/>
        <v>-0.47328154090137009</v>
      </c>
      <c r="Y640" s="80">
        <f t="shared" ca="1" si="386"/>
        <v>-91.08375847110959</v>
      </c>
      <c r="Z640" s="80">
        <f t="shared" ca="1" si="374"/>
        <v>-1639.5076524799726</v>
      </c>
      <c r="AA640" s="80">
        <f t="shared" ca="1" si="387"/>
        <v>0</v>
      </c>
      <c r="AB640" s="81">
        <f t="shared" ca="1" si="375"/>
        <v>-42.796750557175642</v>
      </c>
      <c r="AC640" s="79">
        <f t="shared" ca="1" si="376"/>
        <v>218807.60972284636</v>
      </c>
      <c r="AE640" s="55">
        <f t="shared" ca="1" si="397"/>
        <v>2.8214445801184374E-2</v>
      </c>
      <c r="AF640" s="78">
        <f t="shared" ca="1" si="398"/>
        <v>2.3664077045068503E-2</v>
      </c>
      <c r="AR640" s="69">
        <f t="shared" si="388"/>
        <v>54</v>
      </c>
      <c r="AS640" s="70">
        <f t="shared" si="399"/>
        <v>637</v>
      </c>
      <c r="AT640" s="71">
        <f t="shared" ca="1" si="400"/>
        <v>3.2560367355917736E-3</v>
      </c>
      <c r="AU640" s="72">
        <f t="shared" ca="1" si="389"/>
        <v>9.059659612918658E-3</v>
      </c>
      <c r="AV640" s="73">
        <f t="shared" ca="1" si="390"/>
        <v>1.0090596596129187</v>
      </c>
      <c r="AW640" s="74">
        <f ca="1">PRODUCT(AV$4:AV640)</f>
        <v>291.8279255668171</v>
      </c>
      <c r="BO640" s="70">
        <f t="shared" si="401"/>
        <v>637</v>
      </c>
      <c r="BP640" s="171">
        <f t="shared" ca="1" si="402"/>
        <v>0.1143</v>
      </c>
      <c r="BQ640" s="172">
        <f t="shared" ca="1" si="391"/>
        <v>9.059659612918658E-3</v>
      </c>
      <c r="BR640" s="172">
        <f t="shared" ca="1" si="404"/>
        <v>3.4266768612280845E-3</v>
      </c>
    </row>
    <row r="641" spans="5:70">
      <c r="E641">
        <f t="shared" si="392"/>
        <v>638</v>
      </c>
      <c r="F641" s="64">
        <f t="shared" si="393"/>
        <v>93.083333333332362</v>
      </c>
      <c r="G641" s="55">
        <f t="shared" si="377"/>
        <v>2.8214445801184374E-2</v>
      </c>
      <c r="H641" s="78">
        <f t="shared" si="403"/>
        <v>2.3002447413768973E-2</v>
      </c>
      <c r="I641" s="79">
        <f t="shared" ca="1" si="378"/>
        <v>212658.46248478463</v>
      </c>
      <c r="J641" s="79">
        <f t="shared" ca="1" si="379"/>
        <v>1926.6132839187808</v>
      </c>
      <c r="K641" s="80">
        <f t="shared" ca="1" si="380"/>
        <v>-0.46004894827537945</v>
      </c>
      <c r="L641" s="80">
        <f t="shared" ca="1" si="381"/>
        <v>-88.607692701993599</v>
      </c>
      <c r="M641" s="80">
        <f t="shared" ca="1" si="382"/>
        <v>0</v>
      </c>
      <c r="N641" s="80">
        <f t="shared" ca="1" si="383"/>
        <v>0</v>
      </c>
      <c r="O641" s="81">
        <f t="shared" ca="1" si="370"/>
        <v>-41.589263958113399</v>
      </c>
      <c r="P641" s="79">
        <f t="shared" ca="1" si="371"/>
        <v>214454.41876309505</v>
      </c>
      <c r="R641">
        <f t="shared" ca="1" si="384"/>
        <v>638</v>
      </c>
      <c r="S641" s="78">
        <f t="shared" ca="1" si="394"/>
        <v>93.083333333332362</v>
      </c>
      <c r="T641" s="55">
        <f t="shared" ca="1" si="385"/>
        <v>2.8214445801184374E-2</v>
      </c>
      <c r="U641" s="78">
        <f t="shared" ca="1" si="395"/>
        <v>2.2996408225845366E-2</v>
      </c>
      <c r="V641" s="79">
        <f t="shared" ca="1" si="396"/>
        <v>212634.07427743441</v>
      </c>
      <c r="W641" s="79">
        <f t="shared" ca="1" si="372"/>
        <v>1926.3923350616185</v>
      </c>
      <c r="X641" s="80">
        <f t="shared" ca="1" si="373"/>
        <v>-0.45992816451690732</v>
      </c>
      <c r="Y641" s="80">
        <f t="shared" ca="1" si="386"/>
        <v>-88.597530948931009</v>
      </c>
      <c r="Z641" s="80">
        <f t="shared" ca="1" si="374"/>
        <v>0</v>
      </c>
      <c r="AA641" s="80">
        <f t="shared" ca="1" si="387"/>
        <v>0</v>
      </c>
      <c r="AB641" s="81">
        <f t="shared" ca="1" si="375"/>
        <v>-41.589263958113399</v>
      </c>
      <c r="AC641" s="79">
        <f t="shared" ca="1" si="376"/>
        <v>214429.81988942449</v>
      </c>
      <c r="AE641" s="55">
        <f t="shared" ca="1" si="397"/>
        <v>2.8214445801184374E-2</v>
      </c>
      <c r="AF641" s="78">
        <f t="shared" ca="1" si="398"/>
        <v>2.2996408225845366E-2</v>
      </c>
      <c r="AR641" s="69">
        <f t="shared" si="388"/>
        <v>54</v>
      </c>
      <c r="AS641" s="70">
        <f t="shared" si="399"/>
        <v>638</v>
      </c>
      <c r="AT641" s="71">
        <f t="shared" ca="1" si="400"/>
        <v>3.2265381510801533E-3</v>
      </c>
      <c r="AU641" s="72">
        <f t="shared" ca="1" si="389"/>
        <v>9.059659612918658E-3</v>
      </c>
      <c r="AV641" s="73">
        <f t="shared" ca="1" si="390"/>
        <v>1.0090596596129187</v>
      </c>
      <c r="AW641" s="74">
        <f ca="1">PRODUCT(AV$4:AV641)</f>
        <v>294.47178723799664</v>
      </c>
      <c r="BO641" s="70">
        <f t="shared" si="401"/>
        <v>638</v>
      </c>
      <c r="BP641" s="171">
        <f t="shared" ca="1" si="402"/>
        <v>0.1143</v>
      </c>
      <c r="BQ641" s="172">
        <f t="shared" ca="1" si="391"/>
        <v>9.059659612918658E-3</v>
      </c>
      <c r="BR641" s="172">
        <f t="shared" ca="1" si="404"/>
        <v>3.3959110629222639E-3</v>
      </c>
    </row>
    <row r="642" spans="5:70">
      <c r="E642">
        <f t="shared" si="392"/>
        <v>639</v>
      </c>
      <c r="F642" s="64">
        <f t="shared" si="393"/>
        <v>93.166666666665691</v>
      </c>
      <c r="G642" s="55">
        <f t="shared" si="377"/>
        <v>2.8214445801184374E-2</v>
      </c>
      <c r="H642" s="78">
        <f t="shared" si="403"/>
        <v>2.2353446107918593E-2</v>
      </c>
      <c r="I642" s="79">
        <f t="shared" ca="1" si="378"/>
        <v>208403.7061880792</v>
      </c>
      <c r="J642" s="79">
        <f t="shared" ca="1" si="379"/>
        <v>1888.0666401347073</v>
      </c>
      <c r="K642" s="80">
        <f t="shared" ca="1" si="380"/>
        <v>-0.44706892215837185</v>
      </c>
      <c r="L642" s="80">
        <f t="shared" ca="1" si="381"/>
        <v>-86.834877578366346</v>
      </c>
      <c r="M642" s="80">
        <f t="shared" ca="1" si="382"/>
        <v>0</v>
      </c>
      <c r="N642" s="80">
        <f t="shared" ca="1" si="383"/>
        <v>0</v>
      </c>
      <c r="O642" s="81">
        <f t="shared" ca="1" si="370"/>
        <v>-40.415845924256061</v>
      </c>
      <c r="P642" s="79">
        <f t="shared" ca="1" si="371"/>
        <v>210164.07503578911</v>
      </c>
      <c r="R642">
        <f t="shared" ca="1" si="384"/>
        <v>639</v>
      </c>
      <c r="S642" s="78">
        <f t="shared" ca="1" si="394"/>
        <v>93.166666666665691</v>
      </c>
      <c r="T642" s="55">
        <f t="shared" ca="1" si="385"/>
        <v>2.8214445801184374E-2</v>
      </c>
      <c r="U642" s="78">
        <f t="shared" ca="1" si="395"/>
        <v>2.2347577312335342E-2</v>
      </c>
      <c r="V642" s="79">
        <f t="shared" ca="1" si="396"/>
        <v>208379.80135799659</v>
      </c>
      <c r="W642" s="79">
        <f t="shared" ca="1" si="372"/>
        <v>1887.8500705110541</v>
      </c>
      <c r="X642" s="80">
        <f t="shared" ca="1" si="373"/>
        <v>-0.44695154624670685</v>
      </c>
      <c r="Y642" s="80">
        <f t="shared" ca="1" si="386"/>
        <v>-86.824917232498592</v>
      </c>
      <c r="Z642" s="80">
        <f t="shared" ca="1" si="374"/>
        <v>0</v>
      </c>
      <c r="AA642" s="80">
        <f t="shared" ca="1" si="387"/>
        <v>0</v>
      </c>
      <c r="AB642" s="81">
        <f t="shared" ca="1" si="375"/>
        <v>-40.415845924256061</v>
      </c>
      <c r="AC642" s="79">
        <f t="shared" ca="1" si="376"/>
        <v>210139.96371380464</v>
      </c>
      <c r="AE642" s="55">
        <f t="shared" ca="1" si="397"/>
        <v>2.8214445801184374E-2</v>
      </c>
      <c r="AF642" s="78">
        <f t="shared" ca="1" si="398"/>
        <v>2.2347577312335342E-2</v>
      </c>
      <c r="AR642" s="69">
        <f t="shared" si="388"/>
        <v>54</v>
      </c>
      <c r="AS642" s="70">
        <f t="shared" si="399"/>
        <v>639</v>
      </c>
      <c r="AT642" s="71">
        <f t="shared" ca="1" si="400"/>
        <v>3.197306813703271E-3</v>
      </c>
      <c r="AU642" s="72">
        <f t="shared" ca="1" si="389"/>
        <v>9.059659612918658E-3</v>
      </c>
      <c r="AV642" s="73">
        <f t="shared" ca="1" si="390"/>
        <v>1.0090596596129187</v>
      </c>
      <c r="AW642" s="74">
        <f ca="1">PRODUCT(AV$4:AV642)</f>
        <v>297.13960139598066</v>
      </c>
      <c r="BO642" s="70">
        <f t="shared" si="401"/>
        <v>639</v>
      </c>
      <c r="BP642" s="171">
        <f t="shared" ca="1" si="402"/>
        <v>0.1143</v>
      </c>
      <c r="BQ642" s="172">
        <f t="shared" ca="1" si="391"/>
        <v>9.059659612918658E-3</v>
      </c>
      <c r="BR642" s="172">
        <f t="shared" ca="1" si="404"/>
        <v>3.3654214897709377E-3</v>
      </c>
    </row>
    <row r="643" spans="5:70">
      <c r="E643">
        <f t="shared" si="392"/>
        <v>640</v>
      </c>
      <c r="F643" s="64">
        <f t="shared" si="393"/>
        <v>93.249999999999019</v>
      </c>
      <c r="G643" s="55">
        <f t="shared" si="377"/>
        <v>2.8214445801184374E-2</v>
      </c>
      <c r="H643" s="78">
        <f t="shared" si="403"/>
        <v>2.1722756014237028E-2</v>
      </c>
      <c r="I643" s="79">
        <f t="shared" ca="1" si="378"/>
        <v>204234.41213133579</v>
      </c>
      <c r="J643" s="79">
        <f t="shared" ca="1" si="379"/>
        <v>1850.2942551544472</v>
      </c>
      <c r="K643" s="80">
        <f t="shared" ca="1" si="380"/>
        <v>-0.43445512028474054</v>
      </c>
      <c r="L643" s="80">
        <f t="shared" ca="1" si="381"/>
        <v>-85.097671721389915</v>
      </c>
      <c r="M643" s="80">
        <f t="shared" ca="1" si="382"/>
        <v>0</v>
      </c>
      <c r="N643" s="80">
        <f t="shared" ca="1" si="383"/>
        <v>0</v>
      </c>
      <c r="O643" s="81">
        <f t="shared" ca="1" si="370"/>
        <v>-39.275535229917118</v>
      </c>
      <c r="P643" s="79">
        <f t="shared" ca="1" si="371"/>
        <v>205959.89872441863</v>
      </c>
      <c r="R643">
        <f t="shared" ca="1" si="384"/>
        <v>640</v>
      </c>
      <c r="S643" s="78">
        <f t="shared" ca="1" si="394"/>
        <v>93.249999999999019</v>
      </c>
      <c r="T643" s="55">
        <f t="shared" ca="1" si="385"/>
        <v>2.8214445801184374E-2</v>
      </c>
      <c r="U643" s="78">
        <f t="shared" ca="1" si="395"/>
        <v>2.1717052803468678E-2</v>
      </c>
      <c r="V643" s="79">
        <f t="shared" ca="1" si="396"/>
        <v>204210.98109693866</v>
      </c>
      <c r="W643" s="79">
        <f t="shared" ca="1" si="372"/>
        <v>1850.0819779584306</v>
      </c>
      <c r="X643" s="80">
        <f t="shared" ca="1" si="373"/>
        <v>-0.43434105606937357</v>
      </c>
      <c r="Y643" s="80">
        <f t="shared" ca="1" si="386"/>
        <v>-85.087908790391111</v>
      </c>
      <c r="Z643" s="80">
        <f t="shared" ca="1" si="374"/>
        <v>0</v>
      </c>
      <c r="AA643" s="80">
        <f t="shared" ca="1" si="387"/>
        <v>0</v>
      </c>
      <c r="AB643" s="81">
        <f t="shared" ca="1" si="375"/>
        <v>-39.275535229917118</v>
      </c>
      <c r="AC643" s="79">
        <f t="shared" ca="1" si="376"/>
        <v>205936.26528982073</v>
      </c>
      <c r="AE643" s="55">
        <f t="shared" ca="1" si="397"/>
        <v>2.8214445801184374E-2</v>
      </c>
      <c r="AF643" s="78">
        <f t="shared" ca="1" si="398"/>
        <v>2.1717052803468678E-2</v>
      </c>
      <c r="AR643" s="69">
        <f t="shared" si="388"/>
        <v>54</v>
      </c>
      <c r="AS643" s="70">
        <f t="shared" si="399"/>
        <v>640</v>
      </c>
      <c r="AT643" s="71">
        <f t="shared" ca="1" si="400"/>
        <v>3.1683403022930538E-3</v>
      </c>
      <c r="AU643" s="72">
        <f t="shared" ca="1" si="389"/>
        <v>9.059659612918658E-3</v>
      </c>
      <c r="AV643" s="73">
        <f t="shared" ca="1" si="390"/>
        <v>1.0090596596129187</v>
      </c>
      <c r="AW643" s="74">
        <f ca="1">PRODUCT(AV$4:AV643)</f>
        <v>299.83158504214657</v>
      </c>
      <c r="BO643" s="70">
        <f t="shared" si="401"/>
        <v>640</v>
      </c>
      <c r="BP643" s="171">
        <f t="shared" ca="1" si="402"/>
        <v>0.1143</v>
      </c>
      <c r="BQ643" s="172">
        <f t="shared" ca="1" si="391"/>
        <v>9.059659612918658E-3</v>
      </c>
      <c r="BR643" s="172">
        <f t="shared" ca="1" si="404"/>
        <v>3.3352056617365258E-3</v>
      </c>
    </row>
    <row r="644" spans="5:70">
      <c r="E644">
        <f t="shared" si="392"/>
        <v>641</v>
      </c>
      <c r="F644" s="64">
        <f t="shared" si="393"/>
        <v>93.333333333332348</v>
      </c>
      <c r="G644" s="55">
        <f t="shared" si="377"/>
        <v>2.8214445801184374E-2</v>
      </c>
      <c r="H644" s="78">
        <f t="shared" si="403"/>
        <v>2.1109860492020984E-2</v>
      </c>
      <c r="I644" s="79">
        <f t="shared" ca="1" si="378"/>
        <v>200148.85432464108</v>
      </c>
      <c r="J644" s="79">
        <f t="shared" ca="1" si="379"/>
        <v>1813.2804920968906</v>
      </c>
      <c r="K644" s="80">
        <f t="shared" ca="1" si="380"/>
        <v>-0.4221972098404197</v>
      </c>
      <c r="L644" s="80">
        <f t="shared" ca="1" si="381"/>
        <v>-83.395355968600455</v>
      </c>
      <c r="M644" s="80">
        <f t="shared" ca="1" si="382"/>
        <v>0</v>
      </c>
      <c r="N644" s="80">
        <f t="shared" ca="1" si="383"/>
        <v>0</v>
      </c>
      <c r="O644" s="81">
        <f t="shared" ref="O644:O707" ca="1" si="405">-MIN(IF(MOD(R644,IF($C$5="Annual",12,1))=0,1,0)*$C$33*U644/IF($C$5="Monthly",12,1),I644)</f>
        <v>-38.167397769860116</v>
      </c>
      <c r="P644" s="79">
        <f t="shared" ref="P644:P707" ca="1" si="406">SUM(I644:O644)</f>
        <v>201840.14986578966</v>
      </c>
      <c r="R644">
        <f t="shared" ca="1" si="384"/>
        <v>641</v>
      </c>
      <c r="S644" s="78">
        <f t="shared" ca="1" si="394"/>
        <v>93.333333333332348</v>
      </c>
      <c r="T644" s="55">
        <f t="shared" ca="1" si="385"/>
        <v>2.8214445801184374E-2</v>
      </c>
      <c r="U644" s="78">
        <f t="shared" ca="1" si="395"/>
        <v>2.1104318194183753E-2</v>
      </c>
      <c r="V644" s="79">
        <f t="shared" ca="1" si="396"/>
        <v>200125.88769430274</v>
      </c>
      <c r="W644" s="79">
        <f t="shared" ref="W644:W707" ca="1" si="407">(V644)*$AU644</f>
        <v>1813.0724222435697</v>
      </c>
      <c r="X644" s="80">
        <f t="shared" ref="X644:X707" ca="1" si="408">IF(V644=0,0,-$C$19)*U644</f>
        <v>-0.42208636388367504</v>
      </c>
      <c r="Y644" s="80">
        <f t="shared" ca="1" si="386"/>
        <v>-83.385786539292809</v>
      </c>
      <c r="Z644" s="80">
        <f t="shared" ref="Z644:Z707" ca="1" si="409">-IF(MOD(R644-1,12)=0,1,0)*V644*($C$17)</f>
        <v>0</v>
      </c>
      <c r="AA644" s="80">
        <f t="shared" ca="1" si="387"/>
        <v>0</v>
      </c>
      <c r="AB644" s="81">
        <f t="shared" ref="AB644:AB707" ca="1" si="410">-MIN(IF(MOD(R644,IF($C$5="Annual",12,1))=0,1,0)*$C$33*U644/IF($C$5="Monthly",12,1),V644)</f>
        <v>-38.167397769860116</v>
      </c>
      <c r="AC644" s="79">
        <f t="shared" ref="AC644:AC707" ca="1" si="411">SUM(V644:AB644)</f>
        <v>201816.98484587326</v>
      </c>
      <c r="AE644" s="55">
        <f t="shared" ca="1" si="397"/>
        <v>2.8214445801184374E-2</v>
      </c>
      <c r="AF644" s="78">
        <f t="shared" ca="1" si="398"/>
        <v>2.1104318194183753E-2</v>
      </c>
      <c r="AR644" s="69">
        <f t="shared" si="388"/>
        <v>54</v>
      </c>
      <c r="AS644" s="70">
        <f t="shared" si="399"/>
        <v>641</v>
      </c>
      <c r="AT644" s="71">
        <f t="shared" ca="1" si="400"/>
        <v>3.1396362176163871E-3</v>
      </c>
      <c r="AU644" s="72">
        <f t="shared" ca="1" si="389"/>
        <v>9.059659612918658E-3</v>
      </c>
      <c r="AV644" s="73">
        <f t="shared" ca="1" si="390"/>
        <v>1.0090596596129187</v>
      </c>
      <c r="AW644" s="74">
        <f ca="1">PRODUCT(AV$4:AV644)</f>
        <v>302.54795714383027</v>
      </c>
      <c r="BO644" s="70">
        <f t="shared" si="401"/>
        <v>641</v>
      </c>
      <c r="BP644" s="171">
        <f t="shared" ca="1" si="402"/>
        <v>0.1143</v>
      </c>
      <c r="BQ644" s="172">
        <f t="shared" ca="1" si="391"/>
        <v>9.059659612918658E-3</v>
      </c>
      <c r="BR644" s="172">
        <f t="shared" ca="1" si="404"/>
        <v>3.305261121048017E-3</v>
      </c>
    </row>
    <row r="645" spans="5:70">
      <c r="E645">
        <f t="shared" si="392"/>
        <v>642</v>
      </c>
      <c r="F645" s="64">
        <f t="shared" si="393"/>
        <v>93.416666666665677</v>
      </c>
      <c r="G645" s="55">
        <f t="shared" ref="G645:G708" si="412">(1-(1-IF(F645&gt;$AJ$90,0,VLOOKUP(ROUND(F645,0),$AJ$4:$AK$90,2,FALSE)))^(1/12))</f>
        <v>2.8214445801184374E-2</v>
      </c>
      <c r="H645" s="78">
        <f t="shared" si="403"/>
        <v>2.0514257477298296E-2</v>
      </c>
      <c r="I645" s="79">
        <f t="shared" ref="I645:I708" ca="1" si="413">MAX(P644,0)*(1-G645)</f>
        <v>196145.3418968984</v>
      </c>
      <c r="J645" s="79">
        <f t="shared" ref="J645:J708" ca="1" si="414">(I645)*$AU645</f>
        <v>1777.0100322454525</v>
      </c>
      <c r="K645" s="80">
        <f t="shared" ref="K645:K708" ca="1" si="415">IF(I645=0,0,-$C$19)*H645</f>
        <v>-0.4102851495459659</v>
      </c>
      <c r="L645" s="80">
        <f t="shared" ref="L645:L708" ca="1" si="416">IF(OR(I644+O644=0,K644=0),0,-I645*($C$16/12))</f>
        <v>-81.727225790374334</v>
      </c>
      <c r="M645" s="80">
        <f t="shared" ref="M645:M708" ca="1" si="417">IF(OR(I644+O644=0,K644=0),0,-IF(MOD(E645-1,12)=0,1,0)*I645*($C$17))</f>
        <v>0</v>
      </c>
      <c r="N645" s="80">
        <f t="shared" ref="N645:N708" ca="1" si="418">IF(OR(I644+O644=0,K644=0),0,-I645*($C$18*(1+$C$20))/12)</f>
        <v>0</v>
      </c>
      <c r="O645" s="81">
        <f t="shared" ca="1" si="405"/>
        <v>-37.09052579411015</v>
      </c>
      <c r="P645" s="79">
        <f t="shared" ca="1" si="406"/>
        <v>197803.12389240981</v>
      </c>
      <c r="R645">
        <f t="shared" ref="R645:R708" ca="1" si="419">R644+1</f>
        <v>642</v>
      </c>
      <c r="S645" s="78">
        <f t="shared" ca="1" si="394"/>
        <v>93.416666666665677</v>
      </c>
      <c r="T645" s="55">
        <f t="shared" ref="T645:T708" ca="1" si="420">(1-(1-IF(S645&gt;$AJ$90,0,VLOOKUP(ROUND(S645,0),$AJ$4:$AK$90,2,FALSE)))^(1/12))
*IF(S646-S$4&lt;SUBSTITUTE($C$6, "years", "", 1)/1,0,1)</f>
        <v>2.8214445801184374E-2</v>
      </c>
      <c r="U645" s="78">
        <f t="shared" ca="1" si="395"/>
        <v>2.0508871552323005E-2</v>
      </c>
      <c r="V645" s="79">
        <f t="shared" ca="1" si="396"/>
        <v>196122.83046518092</v>
      </c>
      <c r="W645" s="79">
        <f t="shared" ca="1" si="407"/>
        <v>1776.8060863366925</v>
      </c>
      <c r="X645" s="80">
        <f t="shared" ca="1" si="408"/>
        <v>-0.41017743104646009</v>
      </c>
      <c r="Y645" s="80">
        <f t="shared" ref="Y645:Y708" ca="1" si="421">IF(OR(V644+AB644=0,X644=0),0,-V645*($C$16/12))</f>
        <v>-81.717846027158714</v>
      </c>
      <c r="Z645" s="80">
        <f t="shared" ca="1" si="409"/>
        <v>0</v>
      </c>
      <c r="AA645" s="80">
        <f t="shared" ref="AA645:AA708" ca="1" si="422">IF(OR(V644+AB644=0,X644=0),0,-V645*($C$18*(1+$C$20))/12)</f>
        <v>0</v>
      </c>
      <c r="AB645" s="81">
        <f t="shared" ca="1" si="410"/>
        <v>-37.09052579411015</v>
      </c>
      <c r="AC645" s="79">
        <f t="shared" ca="1" si="411"/>
        <v>197780.4180022653</v>
      </c>
      <c r="AE645" s="55">
        <f t="shared" ca="1" si="397"/>
        <v>2.8214445801184374E-2</v>
      </c>
      <c r="AF645" s="78">
        <f t="shared" ca="1" si="398"/>
        <v>2.0508871552323005E-2</v>
      </c>
      <c r="AR645" s="69">
        <f t="shared" ref="AR645:AR708" si="423">ROUNDDOWN((AS645-1)/12,0)+1</f>
        <v>54</v>
      </c>
      <c r="AS645" s="70">
        <f t="shared" si="399"/>
        <v>642</v>
      </c>
      <c r="AT645" s="71">
        <f t="shared" ca="1" si="400"/>
        <v>3.1111921821763912E-3</v>
      </c>
      <c r="AU645" s="72">
        <f t="shared" ref="AU645:AU708" ca="1" si="424">IF($AU$2="Yes",BQ645,((1+$AH$21)^(1/12))-1)</f>
        <v>9.059659612918658E-3</v>
      </c>
      <c r="AV645" s="73">
        <f t="shared" ref="AV645:AV708" ca="1" si="425">(1+AU645)</f>
        <v>1.0090596596129187</v>
      </c>
      <c r="AW645" s="74">
        <f ca="1">PRODUCT(AV$4:AV645)</f>
        <v>305.28893865213729</v>
      </c>
      <c r="BO645" s="70">
        <f t="shared" si="401"/>
        <v>642</v>
      </c>
      <c r="BP645" s="171">
        <f t="shared" ca="1" si="402"/>
        <v>0.1143</v>
      </c>
      <c r="BQ645" s="172">
        <f t="shared" ref="BQ645:BQ708" ca="1" si="426">(1+BP645)^(1/12)-1</f>
        <v>9.059659612918658E-3</v>
      </c>
      <c r="BR645" s="172">
        <f t="shared" ca="1" si="404"/>
        <v>3.2755854320010522E-3</v>
      </c>
    </row>
    <row r="646" spans="5:70">
      <c r="E646">
        <f t="shared" ref="E646:E709" si="427">E645+1</f>
        <v>643</v>
      </c>
      <c r="F646" s="64">
        <f t="shared" ref="F646:F709" si="428">(E646-E645)/12+F645</f>
        <v>93.499999999999005</v>
      </c>
      <c r="G646" s="55">
        <f t="shared" si="412"/>
        <v>2.8214445801184374E-2</v>
      </c>
      <c r="H646" s="78">
        <f t="shared" si="403"/>
        <v>1.9935459071553523E-2</v>
      </c>
      <c r="I646" s="79">
        <f t="shared" ca="1" si="413"/>
        <v>192222.21837404245</v>
      </c>
      <c r="J646" s="79">
        <f t="shared" ca="1" si="414"/>
        <v>1741.4678685089432</v>
      </c>
      <c r="K646" s="80">
        <f t="shared" ca="1" si="415"/>
        <v>-0.39870918143107048</v>
      </c>
      <c r="L646" s="80">
        <f t="shared" ca="1" si="416"/>
        <v>-80.092590989184359</v>
      </c>
      <c r="M646" s="80">
        <f t="shared" ca="1" si="417"/>
        <v>0</v>
      </c>
      <c r="N646" s="80">
        <f t="shared" ca="1" si="418"/>
        <v>0</v>
      </c>
      <c r="O646" s="81">
        <f t="shared" ca="1" si="405"/>
        <v>-36.044037164354798</v>
      </c>
      <c r="P646" s="79">
        <f t="shared" ca="1" si="406"/>
        <v>193847.1509052164</v>
      </c>
      <c r="R646">
        <f t="shared" ca="1" si="419"/>
        <v>643</v>
      </c>
      <c r="S646" s="78">
        <f t="shared" ref="S646:S709" ca="1" si="429">(R646-R645)/12+S645</f>
        <v>93.499999999999005</v>
      </c>
      <c r="T646" s="55">
        <f t="shared" ca="1" si="420"/>
        <v>2.8214445801184374E-2</v>
      </c>
      <c r="U646" s="78">
        <f t="shared" ref="U646:U709" ca="1" si="430">IF(S647-S$4&lt;SUBSTITUTE($C$6, "years", "", 1)/1,U645,AF645)*
(1-T646)</f>
        <v>1.9930225107466535E-2</v>
      </c>
      <c r="V646" s="79">
        <f t="shared" ref="V646:V709" ca="1" si="431">MAX(AC645,0)*(1-AE646)</f>
        <v>192200.15311800479</v>
      </c>
      <c r="W646" s="79">
        <f t="shared" ca="1" si="407"/>
        <v>1741.2679647999701</v>
      </c>
      <c r="X646" s="80">
        <f t="shared" ca="1" si="408"/>
        <v>-0.39860450214933069</v>
      </c>
      <c r="Y646" s="80">
        <f t="shared" ca="1" si="421"/>
        <v>-80.083397132502</v>
      </c>
      <c r="Z646" s="80">
        <f t="shared" ca="1" si="409"/>
        <v>0</v>
      </c>
      <c r="AA646" s="80">
        <f t="shared" ca="1" si="422"/>
        <v>0</v>
      </c>
      <c r="AB646" s="81">
        <f t="shared" ca="1" si="410"/>
        <v>-36.044037164354798</v>
      </c>
      <c r="AC646" s="79">
        <f t="shared" ca="1" si="411"/>
        <v>193824.89504400577</v>
      </c>
      <c r="AE646" s="55">
        <f t="shared" ref="AE646:AE709" ca="1" si="432">(1-(1-IF(S646&gt;$AJ$90,0,VLOOKUP(ROUND(S646,0),$AJ$4:$AK$90,2,FALSE)))^(1/12))</f>
        <v>2.8214445801184374E-2</v>
      </c>
      <c r="AF646" s="78">
        <f t="shared" ref="AF646:AF709" ca="1" si="433">AF645*(1-AE646)</f>
        <v>1.9930225107466535E-2</v>
      </c>
      <c r="AR646" s="69">
        <f t="shared" si="423"/>
        <v>54</v>
      </c>
      <c r="AS646" s="70">
        <f t="shared" ref="AS646:AS709" si="434">AS645+1</f>
        <v>643</v>
      </c>
      <c r="AT646" s="71">
        <f t="shared" ref="AT646:AT709" ca="1" si="435">(1-AU646)*AT645</f>
        <v>3.0830058400154996E-3</v>
      </c>
      <c r="AU646" s="72">
        <f t="shared" ca="1" si="424"/>
        <v>9.059659612918658E-3</v>
      </c>
      <c r="AV646" s="73">
        <f t="shared" ca="1" si="425"/>
        <v>1.0090596596129187</v>
      </c>
      <c r="AW646" s="74">
        <f ca="1">PRODUCT(AV$4:AV646)</f>
        <v>308.05475251991487</v>
      </c>
      <c r="BO646" s="70">
        <f t="shared" ref="BO646:BO709" si="436">BO645+1</f>
        <v>643</v>
      </c>
      <c r="BP646" s="171">
        <f t="shared" ref="BP646:BP709" ca="1" si="437">VLOOKUP(BO646,$BT$4:$BX$13,5,TRUE)/100</f>
        <v>0.1143</v>
      </c>
      <c r="BQ646" s="172">
        <f t="shared" ca="1" si="426"/>
        <v>9.059659612918658E-3</v>
      </c>
      <c r="BR646" s="172">
        <f t="shared" ca="1" si="404"/>
        <v>3.2461761807598042E-3</v>
      </c>
    </row>
    <row r="647" spans="5:70">
      <c r="E647">
        <f t="shared" si="427"/>
        <v>644</v>
      </c>
      <c r="F647" s="64">
        <f t="shared" si="428"/>
        <v>93.583333333332334</v>
      </c>
      <c r="G647" s="55">
        <f t="shared" si="412"/>
        <v>3.0908757876424664E-2</v>
      </c>
      <c r="H647" s="78">
        <f t="shared" ref="H647:H710" si="438">H646*(1-G647)</f>
        <v>1.9319278793955501E-2</v>
      </c>
      <c r="I647" s="79">
        <f t="shared" ca="1" si="413"/>
        <v>187855.5762528523</v>
      </c>
      <c r="J647" s="79">
        <f t="shared" ca="1" si="414"/>
        <v>1701.9075772395274</v>
      </c>
      <c r="K647" s="80">
        <f t="shared" ca="1" si="415"/>
        <v>-0.38638557587911004</v>
      </c>
      <c r="L647" s="80">
        <f t="shared" ca="1" si="416"/>
        <v>-78.273156772021792</v>
      </c>
      <c r="M647" s="80">
        <f t="shared" ca="1" si="417"/>
        <v>0</v>
      </c>
      <c r="N647" s="80">
        <f t="shared" ca="1" si="418"/>
        <v>0</v>
      </c>
      <c r="O647" s="81">
        <f t="shared" ca="1" si="405"/>
        <v>-34.929960746752904</v>
      </c>
      <c r="P647" s="79">
        <f t="shared" ca="1" si="406"/>
        <v>189443.89432699719</v>
      </c>
      <c r="R647">
        <f t="shared" ca="1" si="419"/>
        <v>644</v>
      </c>
      <c r="S647" s="78">
        <f t="shared" ca="1" si="429"/>
        <v>93.583333333332334</v>
      </c>
      <c r="T647" s="55">
        <f t="shared" ca="1" si="420"/>
        <v>3.0908757876424664E-2</v>
      </c>
      <c r="U647" s="78">
        <f t="shared" ca="1" si="430"/>
        <v>1.9314206605197212E-2</v>
      </c>
      <c r="V647" s="79">
        <f t="shared" ca="1" si="431"/>
        <v>187834.00829266716</v>
      </c>
      <c r="W647" s="79">
        <f t="shared" ca="1" si="407"/>
        <v>1701.7121788617048</v>
      </c>
      <c r="X647" s="80">
        <f t="shared" ca="1" si="408"/>
        <v>-0.38628413210394424</v>
      </c>
      <c r="Y647" s="80">
        <f t="shared" ca="1" si="421"/>
        <v>-78.264170121944659</v>
      </c>
      <c r="Z647" s="80">
        <f t="shared" ca="1" si="409"/>
        <v>0</v>
      </c>
      <c r="AA647" s="80">
        <f t="shared" ca="1" si="422"/>
        <v>0</v>
      </c>
      <c r="AB647" s="81">
        <f t="shared" ca="1" si="410"/>
        <v>-34.929960746752904</v>
      </c>
      <c r="AC647" s="79">
        <f t="shared" ca="1" si="411"/>
        <v>189422.14005652803</v>
      </c>
      <c r="AE647" s="55">
        <f t="shared" ca="1" si="432"/>
        <v>3.0908757876424664E-2</v>
      </c>
      <c r="AF647" s="78">
        <f t="shared" ca="1" si="433"/>
        <v>1.9314206605197212E-2</v>
      </c>
      <c r="AR647" s="69">
        <f t="shared" si="423"/>
        <v>54</v>
      </c>
      <c r="AS647" s="70">
        <f t="shared" si="434"/>
        <v>644</v>
      </c>
      <c r="AT647" s="71">
        <f t="shared" ca="1" si="435"/>
        <v>3.0550748565203187E-3</v>
      </c>
      <c r="AU647" s="72">
        <f t="shared" ca="1" si="424"/>
        <v>9.059659612918658E-3</v>
      </c>
      <c r="AV647" s="73">
        <f t="shared" ca="1" si="425"/>
        <v>1.0090596596129187</v>
      </c>
      <c r="AW647" s="74">
        <f ca="1">PRODUCT(AV$4:AV647)</f>
        <v>310.84562371988721</v>
      </c>
      <c r="BO647" s="70">
        <f t="shared" si="436"/>
        <v>644</v>
      </c>
      <c r="BP647" s="171">
        <f t="shared" ca="1" si="437"/>
        <v>0.1143</v>
      </c>
      <c r="BQ647" s="172">
        <f t="shared" ca="1" si="426"/>
        <v>9.059659612918658E-3</v>
      </c>
      <c r="BR647" s="172">
        <f t="shared" ref="BR647:BR710" ca="1" si="439">BR646/(1+BQ647)</f>
        <v>3.2170309751606329E-3</v>
      </c>
    </row>
    <row r="648" spans="5:70">
      <c r="E648">
        <f t="shared" si="427"/>
        <v>645</v>
      </c>
      <c r="F648" s="64">
        <f t="shared" si="428"/>
        <v>93.666666666665662</v>
      </c>
      <c r="G648" s="55">
        <f t="shared" si="412"/>
        <v>3.0908757876424664E-2</v>
      </c>
      <c r="H648" s="78">
        <f t="shared" si="438"/>
        <v>1.8722143883365985E-2</v>
      </c>
      <c r="I648" s="79">
        <f t="shared" ca="1" si="413"/>
        <v>183588.41886607706</v>
      </c>
      <c r="J648" s="79">
        <f t="shared" ca="1" si="414"/>
        <v>1663.2485838005921</v>
      </c>
      <c r="K648" s="80">
        <f t="shared" ca="1" si="415"/>
        <v>-0.37444287766731971</v>
      </c>
      <c r="L648" s="80">
        <f t="shared" ca="1" si="416"/>
        <v>-76.495174527532114</v>
      </c>
      <c r="M648" s="80">
        <f t="shared" ca="1" si="417"/>
        <v>0</v>
      </c>
      <c r="N648" s="80">
        <f t="shared" ca="1" si="418"/>
        <v>0</v>
      </c>
      <c r="O648" s="81">
        <f t="shared" ca="1" si="405"/>
        <v>-33.8503190473985</v>
      </c>
      <c r="P648" s="79">
        <f t="shared" ca="1" si="406"/>
        <v>185140.94751342505</v>
      </c>
      <c r="R648">
        <f t="shared" ca="1" si="419"/>
        <v>645</v>
      </c>
      <c r="S648" s="78">
        <f t="shared" ca="1" si="429"/>
        <v>93.666666666665662</v>
      </c>
      <c r="T648" s="55">
        <f t="shared" ca="1" si="420"/>
        <v>3.0908757876424664E-2</v>
      </c>
      <c r="U648" s="78">
        <f t="shared" ca="1" si="430"/>
        <v>1.871722846966193E-2</v>
      </c>
      <c r="V648" s="79">
        <f t="shared" ca="1" si="431"/>
        <v>183567.33699308662</v>
      </c>
      <c r="W648" s="79">
        <f t="shared" ca="1" si="407"/>
        <v>1663.0575892072959</v>
      </c>
      <c r="X648" s="80">
        <f t="shared" ca="1" si="408"/>
        <v>-0.37434456939323857</v>
      </c>
      <c r="Y648" s="80">
        <f t="shared" ca="1" si="421"/>
        <v>-76.486390413786097</v>
      </c>
      <c r="Z648" s="80">
        <f t="shared" ca="1" si="409"/>
        <v>0</v>
      </c>
      <c r="AA648" s="80">
        <f t="shared" ca="1" si="422"/>
        <v>0</v>
      </c>
      <c r="AB648" s="81">
        <f t="shared" ca="1" si="410"/>
        <v>-33.8503190473985</v>
      </c>
      <c r="AC648" s="79">
        <f t="shared" ca="1" si="411"/>
        <v>185119.68352826335</v>
      </c>
      <c r="AE648" s="55">
        <f t="shared" ca="1" si="432"/>
        <v>3.0908757876424664E-2</v>
      </c>
      <c r="AF648" s="78">
        <f t="shared" ca="1" si="433"/>
        <v>1.871722846966193E-2</v>
      </c>
      <c r="AR648" s="69">
        <f t="shared" si="423"/>
        <v>54</v>
      </c>
      <c r="AS648" s="70">
        <f t="shared" si="434"/>
        <v>645</v>
      </c>
      <c r="AT648" s="71">
        <f t="shared" ca="1" si="435"/>
        <v>3.0273969182282585E-3</v>
      </c>
      <c r="AU648" s="72">
        <f t="shared" ca="1" si="424"/>
        <v>9.059659612918658E-3</v>
      </c>
      <c r="AV648" s="73">
        <f t="shared" ca="1" si="425"/>
        <v>1.0090596596129187</v>
      </c>
      <c r="AW648" s="74">
        <f ca="1">PRODUCT(AV$4:AV648)</f>
        <v>313.66177926295478</v>
      </c>
      <c r="BO648" s="70">
        <f t="shared" si="436"/>
        <v>645</v>
      </c>
      <c r="BP648" s="171">
        <f t="shared" ca="1" si="437"/>
        <v>0.1143</v>
      </c>
      <c r="BQ648" s="172">
        <f t="shared" ca="1" si="426"/>
        <v>9.059659612918658E-3</v>
      </c>
      <c r="BR648" s="172">
        <f t="shared" ca="1" si="439"/>
        <v>3.1881474445175076E-3</v>
      </c>
    </row>
    <row r="649" spans="5:70">
      <c r="E649">
        <f t="shared" si="427"/>
        <v>646</v>
      </c>
      <c r="F649" s="64">
        <f t="shared" si="428"/>
        <v>93.749999999998991</v>
      </c>
      <c r="G649" s="55">
        <f t="shared" si="412"/>
        <v>3.0908757876424664E-2</v>
      </c>
      <c r="H649" s="78">
        <f t="shared" si="438"/>
        <v>1.8143465671147441E-2</v>
      </c>
      <c r="I649" s="79">
        <f t="shared" ca="1" si="413"/>
        <v>179418.47079372074</v>
      </c>
      <c r="J649" s="79">
        <f t="shared" ca="1" si="414"/>
        <v>1625.4702736614977</v>
      </c>
      <c r="K649" s="80">
        <f t="shared" ca="1" si="415"/>
        <v>-0.36286931342294881</v>
      </c>
      <c r="L649" s="80">
        <f t="shared" ca="1" si="416"/>
        <v>-74.757696164050316</v>
      </c>
      <c r="M649" s="80">
        <f t="shared" ca="1" si="417"/>
        <v>0</v>
      </c>
      <c r="N649" s="80">
        <f t="shared" ca="1" si="418"/>
        <v>0</v>
      </c>
      <c r="O649" s="81">
        <f t="shared" ca="1" si="405"/>
        <v>-32.804047731922736</v>
      </c>
      <c r="P649" s="79">
        <f t="shared" ca="1" si="406"/>
        <v>180936.01645417284</v>
      </c>
      <c r="R649">
        <f t="shared" ca="1" si="419"/>
        <v>646</v>
      </c>
      <c r="S649" s="78">
        <f t="shared" ca="1" si="429"/>
        <v>93.749999999998991</v>
      </c>
      <c r="T649" s="55">
        <f t="shared" ca="1" si="420"/>
        <v>3.0908757876424664E-2</v>
      </c>
      <c r="U649" s="78">
        <f t="shared" ca="1" si="430"/>
        <v>1.8138702186775428E-2</v>
      </c>
      <c r="V649" s="79">
        <f t="shared" ca="1" si="431"/>
        <v>179397.8640519279</v>
      </c>
      <c r="W649" s="79">
        <f t="shared" ca="1" si="407"/>
        <v>1625.2835835951232</v>
      </c>
      <c r="X649" s="80">
        <f t="shared" ca="1" si="408"/>
        <v>-0.36277404373550859</v>
      </c>
      <c r="Y649" s="80">
        <f t="shared" ca="1" si="421"/>
        <v>-74.749110021636625</v>
      </c>
      <c r="Z649" s="80">
        <f t="shared" ca="1" si="409"/>
        <v>0</v>
      </c>
      <c r="AA649" s="80">
        <f t="shared" ca="1" si="422"/>
        <v>0</v>
      </c>
      <c r="AB649" s="81">
        <f t="shared" ca="1" si="410"/>
        <v>-32.804047731922736</v>
      </c>
      <c r="AC649" s="79">
        <f t="shared" ca="1" si="411"/>
        <v>180915.23170372576</v>
      </c>
      <c r="AE649" s="55">
        <f t="shared" ca="1" si="432"/>
        <v>3.0908757876424664E-2</v>
      </c>
      <c r="AF649" s="78">
        <f t="shared" ca="1" si="433"/>
        <v>1.8138702186775428E-2</v>
      </c>
      <c r="AR649" s="69">
        <f t="shared" si="423"/>
        <v>54</v>
      </c>
      <c r="AS649" s="70">
        <f t="shared" si="434"/>
        <v>646</v>
      </c>
      <c r="AT649" s="71">
        <f t="shared" ca="1" si="435"/>
        <v>2.9999697326359115E-3</v>
      </c>
      <c r="AU649" s="72">
        <f t="shared" ca="1" si="424"/>
        <v>9.059659612918658E-3</v>
      </c>
      <c r="AV649" s="73">
        <f t="shared" ca="1" si="425"/>
        <v>1.0090596596129187</v>
      </c>
      <c r="AW649" s="74">
        <f ca="1">PRODUCT(AV$4:AV649)</f>
        <v>316.50344821665959</v>
      </c>
      <c r="BO649" s="70">
        <f t="shared" si="436"/>
        <v>646</v>
      </c>
      <c r="BP649" s="171">
        <f t="shared" ca="1" si="437"/>
        <v>0.1143</v>
      </c>
      <c r="BQ649" s="172">
        <f t="shared" ca="1" si="426"/>
        <v>9.059659612918658E-3</v>
      </c>
      <c r="BR649" s="172">
        <f t="shared" ca="1" si="439"/>
        <v>3.1595232394291731E-3</v>
      </c>
    </row>
    <row r="650" spans="5:70">
      <c r="E650">
        <f t="shared" si="427"/>
        <v>647</v>
      </c>
      <c r="F650" s="64">
        <f t="shared" si="428"/>
        <v>93.83333333333232</v>
      </c>
      <c r="G650" s="55">
        <f t="shared" si="412"/>
        <v>3.0908757876424664E-2</v>
      </c>
      <c r="H650" s="78">
        <f t="shared" si="438"/>
        <v>1.7582673683678721E-2</v>
      </c>
      <c r="I650" s="79">
        <f t="shared" ca="1" si="413"/>
        <v>175343.50893046602</v>
      </c>
      <c r="J650" s="79">
        <f t="shared" ca="1" si="414"/>
        <v>1588.552506244785</v>
      </c>
      <c r="K650" s="80">
        <f t="shared" ca="1" si="415"/>
        <v>-0.35165347367357441</v>
      </c>
      <c r="L650" s="80">
        <f t="shared" ca="1" si="416"/>
        <v>-73.05979538769418</v>
      </c>
      <c r="M650" s="80">
        <f t="shared" ca="1" si="417"/>
        <v>0</v>
      </c>
      <c r="N650" s="80">
        <f t="shared" ca="1" si="418"/>
        <v>0</v>
      </c>
      <c r="O650" s="81">
        <f t="shared" ca="1" si="405"/>
        <v>-31.790115363210059</v>
      </c>
      <c r="P650" s="79">
        <f t="shared" ca="1" si="406"/>
        <v>176826.85987248624</v>
      </c>
      <c r="R650">
        <f t="shared" ca="1" si="419"/>
        <v>647</v>
      </c>
      <c r="S650" s="78">
        <f t="shared" ca="1" si="429"/>
        <v>93.83333333333232</v>
      </c>
      <c r="T650" s="55">
        <f t="shared" ca="1" si="420"/>
        <v>3.0908757876424664E-2</v>
      </c>
      <c r="U650" s="78">
        <f t="shared" ca="1" si="430"/>
        <v>1.7578057432691811E-2</v>
      </c>
      <c r="V650" s="79">
        <f t="shared" ca="1" si="431"/>
        <v>175323.36661083804</v>
      </c>
      <c r="W650" s="79">
        <f t="shared" ca="1" si="407"/>
        <v>1588.3700236851409</v>
      </c>
      <c r="X650" s="80">
        <f t="shared" ca="1" si="408"/>
        <v>-0.3515611486538362</v>
      </c>
      <c r="Y650" s="80">
        <f t="shared" ca="1" si="421"/>
        <v>-73.051402754515863</v>
      </c>
      <c r="Z650" s="80">
        <f t="shared" ca="1" si="409"/>
        <v>0</v>
      </c>
      <c r="AA650" s="80">
        <f t="shared" ca="1" si="422"/>
        <v>0</v>
      </c>
      <c r="AB650" s="81">
        <f t="shared" ca="1" si="410"/>
        <v>-31.790115363210059</v>
      </c>
      <c r="AC650" s="79">
        <f t="shared" ca="1" si="411"/>
        <v>176806.54355525679</v>
      </c>
      <c r="AE650" s="55">
        <f t="shared" ca="1" si="432"/>
        <v>3.0908757876424664E-2</v>
      </c>
      <c r="AF650" s="78">
        <f t="shared" ca="1" si="433"/>
        <v>1.7578057432691811E-2</v>
      </c>
      <c r="AR650" s="69">
        <f t="shared" si="423"/>
        <v>54</v>
      </c>
      <c r="AS650" s="70">
        <f t="shared" si="434"/>
        <v>647</v>
      </c>
      <c r="AT650" s="71">
        <f t="shared" ca="1" si="435"/>
        <v>2.9727910280091716E-3</v>
      </c>
      <c r="AU650" s="72">
        <f t="shared" ca="1" si="424"/>
        <v>9.059659612918658E-3</v>
      </c>
      <c r="AV650" s="73">
        <f t="shared" ca="1" si="425"/>
        <v>1.0090596596129187</v>
      </c>
      <c r="AW650" s="74">
        <f ca="1">PRODUCT(AV$4:AV650)</f>
        <v>319.37086172381754</v>
      </c>
      <c r="BO650" s="70">
        <f t="shared" si="436"/>
        <v>647</v>
      </c>
      <c r="BP650" s="171">
        <f t="shared" ca="1" si="437"/>
        <v>0.1143</v>
      </c>
      <c r="BQ650" s="172">
        <f t="shared" ca="1" si="426"/>
        <v>9.059659612918658E-3</v>
      </c>
      <c r="BR650" s="172">
        <f t="shared" ca="1" si="439"/>
        <v>3.1311560315880481E-3</v>
      </c>
    </row>
    <row r="651" spans="5:70">
      <c r="E651">
        <f t="shared" si="427"/>
        <v>648</v>
      </c>
      <c r="F651" s="64">
        <f t="shared" si="428"/>
        <v>93.916666666665648</v>
      </c>
      <c r="G651" s="55">
        <f t="shared" si="412"/>
        <v>3.0908757876424664E-2</v>
      </c>
      <c r="H651" s="78">
        <f t="shared" si="438"/>
        <v>1.7039215079969711E-2</v>
      </c>
      <c r="I651" s="79">
        <f t="shared" ca="1" si="413"/>
        <v>171361.36127463909</v>
      </c>
      <c r="J651" s="79">
        <f t="shared" ca="1" si="414"/>
        <v>1552.475603954611</v>
      </c>
      <c r="K651" s="80">
        <f t="shared" ca="1" si="415"/>
        <v>-0.34078430159939421</v>
      </c>
      <c r="L651" s="80">
        <f t="shared" ca="1" si="416"/>
        <v>-71.400567197766293</v>
      </c>
      <c r="M651" s="80">
        <f t="shared" ca="1" si="417"/>
        <v>0</v>
      </c>
      <c r="N651" s="80">
        <f t="shared" ca="1" si="418"/>
        <v>0</v>
      </c>
      <c r="O651" s="81">
        <f t="shared" ca="1" si="405"/>
        <v>-30.807522384584995</v>
      </c>
      <c r="P651" s="79">
        <f t="shared" ca="1" si="406"/>
        <v>172811.28800470973</v>
      </c>
      <c r="R651">
        <f t="shared" ca="1" si="419"/>
        <v>648</v>
      </c>
      <c r="S651" s="78">
        <f t="shared" ca="1" si="429"/>
        <v>93.916666666665648</v>
      </c>
      <c r="T651" s="55">
        <f t="shared" ca="1" si="420"/>
        <v>3.0908757876424664E-2</v>
      </c>
      <c r="U651" s="78">
        <f t="shared" ca="1" si="430"/>
        <v>1.7034741511566854E-2</v>
      </c>
      <c r="V651" s="79">
        <f t="shared" ca="1" si="431"/>
        <v>171341.67290953983</v>
      </c>
      <c r="W651" s="79">
        <f t="shared" ca="1" si="407"/>
        <v>1552.2972340684769</v>
      </c>
      <c r="X651" s="80">
        <f t="shared" ca="1" si="408"/>
        <v>-0.34069483023133706</v>
      </c>
      <c r="Y651" s="80">
        <f t="shared" ca="1" si="421"/>
        <v>-71.392363712308267</v>
      </c>
      <c r="Z651" s="80">
        <f t="shared" ca="1" si="409"/>
        <v>0</v>
      </c>
      <c r="AA651" s="80">
        <f t="shared" ca="1" si="422"/>
        <v>0</v>
      </c>
      <c r="AB651" s="81">
        <f t="shared" ca="1" si="410"/>
        <v>-30.807522384584995</v>
      </c>
      <c r="AC651" s="79">
        <f t="shared" ca="1" si="411"/>
        <v>172791.42956268118</v>
      </c>
      <c r="AE651" s="55">
        <f t="shared" ca="1" si="432"/>
        <v>3.0908757876424664E-2</v>
      </c>
      <c r="AF651" s="78">
        <f t="shared" ca="1" si="433"/>
        <v>1.7034741511566854E-2</v>
      </c>
      <c r="AR651" s="69">
        <f t="shared" si="423"/>
        <v>54</v>
      </c>
      <c r="AS651" s="70">
        <f t="shared" si="434"/>
        <v>648</v>
      </c>
      <c r="AT651" s="71">
        <f t="shared" ca="1" si="435"/>
        <v>2.94585855319507E-3</v>
      </c>
      <c r="AU651" s="72">
        <f t="shared" ca="1" si="424"/>
        <v>9.059659612918658E-3</v>
      </c>
      <c r="AV651" s="73">
        <f t="shared" ca="1" si="425"/>
        <v>1.0090596596129187</v>
      </c>
      <c r="AW651" s="74">
        <f ca="1">PRODUCT(AV$4:AV651)</f>
        <v>322.26425302131986</v>
      </c>
      <c r="BO651" s="70">
        <f t="shared" si="436"/>
        <v>648</v>
      </c>
      <c r="BP651" s="171">
        <f t="shared" ca="1" si="437"/>
        <v>0.1143</v>
      </c>
      <c r="BQ651" s="172">
        <f t="shared" ca="1" si="426"/>
        <v>9.059659612918658E-3</v>
      </c>
      <c r="BR651" s="172">
        <f t="shared" ca="1" si="439"/>
        <v>3.1030435135908398E-3</v>
      </c>
    </row>
    <row r="652" spans="5:70">
      <c r="E652">
        <f t="shared" si="427"/>
        <v>649</v>
      </c>
      <c r="F652" s="64">
        <f t="shared" si="428"/>
        <v>93.999999999998977</v>
      </c>
      <c r="G652" s="55">
        <f t="shared" si="412"/>
        <v>3.0908757876424664E-2</v>
      </c>
      <c r="H652" s="78">
        <f t="shared" si="438"/>
        <v>1.6512554106658604E-2</v>
      </c>
      <c r="I652" s="79">
        <f t="shared" ca="1" si="413"/>
        <v>167469.90574545905</v>
      </c>
      <c r="J652" s="79">
        <f t="shared" ca="1" si="414"/>
        <v>1517.2203414614296</v>
      </c>
      <c r="K652" s="80">
        <f t="shared" ca="1" si="415"/>
        <v>-0.33025108213317211</v>
      </c>
      <c r="L652" s="80">
        <f t="shared" ca="1" si="416"/>
        <v>-69.77912739394128</v>
      </c>
      <c r="M652" s="80">
        <f t="shared" ca="1" si="417"/>
        <v>-1256.0242930909428</v>
      </c>
      <c r="N652" s="80">
        <f t="shared" ca="1" si="418"/>
        <v>0</v>
      </c>
      <c r="O652" s="81">
        <f t="shared" ca="1" si="405"/>
        <v>-29.855300134427324</v>
      </c>
      <c r="P652" s="79">
        <f t="shared" ca="1" si="406"/>
        <v>167631.13711521903</v>
      </c>
      <c r="R652">
        <f t="shared" ca="1" si="419"/>
        <v>649</v>
      </c>
      <c r="S652" s="78">
        <f t="shared" ca="1" si="429"/>
        <v>93.999999999998977</v>
      </c>
      <c r="T652" s="55">
        <f t="shared" ca="1" si="420"/>
        <v>3.0908757876424664E-2</v>
      </c>
      <c r="U652" s="78">
        <f t="shared" ca="1" si="430"/>
        <v>1.6508218810698354E-2</v>
      </c>
      <c r="V652" s="79">
        <f t="shared" ca="1" si="431"/>
        <v>167450.66110320698</v>
      </c>
      <c r="W652" s="79">
        <f t="shared" ca="1" si="407"/>
        <v>1517.0459915532535</v>
      </c>
      <c r="X652" s="80">
        <f t="shared" ca="1" si="408"/>
        <v>-0.3301643762139671</v>
      </c>
      <c r="Y652" s="80">
        <f t="shared" ca="1" si="421"/>
        <v>-69.771108793002909</v>
      </c>
      <c r="Z652" s="80">
        <f t="shared" ca="1" si="409"/>
        <v>-1255.8799582740523</v>
      </c>
      <c r="AA652" s="80">
        <f t="shared" ca="1" si="422"/>
        <v>0</v>
      </c>
      <c r="AB652" s="81">
        <f t="shared" ca="1" si="410"/>
        <v>-29.855300134427324</v>
      </c>
      <c r="AC652" s="79">
        <f t="shared" ca="1" si="411"/>
        <v>167611.87056318254</v>
      </c>
      <c r="AE652" s="55">
        <f t="shared" ca="1" si="432"/>
        <v>3.0908757876424664E-2</v>
      </c>
      <c r="AF652" s="78">
        <f t="shared" ca="1" si="433"/>
        <v>1.6508218810698354E-2</v>
      </c>
      <c r="AR652" s="69">
        <f t="shared" si="423"/>
        <v>55</v>
      </c>
      <c r="AS652" s="70">
        <f t="shared" si="434"/>
        <v>649</v>
      </c>
      <c r="AT652" s="71">
        <f t="shared" ca="1" si="435"/>
        <v>2.9191700774353177E-3</v>
      </c>
      <c r="AU652" s="72">
        <f t="shared" ca="1" si="424"/>
        <v>9.059659612918658E-3</v>
      </c>
      <c r="AV652" s="73">
        <f t="shared" ca="1" si="425"/>
        <v>1.0090596596129187</v>
      </c>
      <c r="AW652" s="74">
        <f ca="1">PRODUCT(AV$4:AV652)</f>
        <v>325.1838574591045</v>
      </c>
      <c r="BO652" s="70">
        <f t="shared" si="436"/>
        <v>649</v>
      </c>
      <c r="BP652" s="171">
        <f t="shared" ca="1" si="437"/>
        <v>0.1143</v>
      </c>
      <c r="BQ652" s="172">
        <f t="shared" ca="1" si="426"/>
        <v>9.059659612918658E-3</v>
      </c>
      <c r="BR652" s="172">
        <f t="shared" ca="1" si="439"/>
        <v>3.0751833987508587E-3</v>
      </c>
    </row>
    <row r="653" spans="5:70">
      <c r="E653">
        <f t="shared" si="427"/>
        <v>650</v>
      </c>
      <c r="F653" s="64">
        <f t="shared" si="428"/>
        <v>94.083333333332305</v>
      </c>
      <c r="G653" s="55">
        <f t="shared" si="412"/>
        <v>3.0908757876424664E-2</v>
      </c>
      <c r="H653" s="78">
        <f t="shared" si="438"/>
        <v>1.6002171569854531E-2</v>
      </c>
      <c r="I653" s="79">
        <f t="shared" ca="1" si="413"/>
        <v>162449.86688557497</v>
      </c>
      <c r="J653" s="79">
        <f t="shared" ca="1" si="414"/>
        <v>1471.7404981472557</v>
      </c>
      <c r="K653" s="80">
        <f t="shared" ca="1" si="415"/>
        <v>-0.32004343139709063</v>
      </c>
      <c r="L653" s="80">
        <f t="shared" ca="1" si="416"/>
        <v>-67.68744453565624</v>
      </c>
      <c r="M653" s="80">
        <f t="shared" ca="1" si="417"/>
        <v>0</v>
      </c>
      <c r="N653" s="80">
        <f t="shared" ca="1" si="418"/>
        <v>0</v>
      </c>
      <c r="O653" s="81">
        <f t="shared" ca="1" si="405"/>
        <v>-28.932509891244322</v>
      </c>
      <c r="P653" s="79">
        <f t="shared" ca="1" si="406"/>
        <v>163824.66738586393</v>
      </c>
      <c r="R653">
        <f t="shared" ca="1" si="419"/>
        <v>650</v>
      </c>
      <c r="S653" s="78">
        <f t="shared" ca="1" si="429"/>
        <v>94.083333333332305</v>
      </c>
      <c r="T653" s="55">
        <f t="shared" ca="1" si="420"/>
        <v>3.0908757876424664E-2</v>
      </c>
      <c r="U653" s="78">
        <f t="shared" ca="1" si="430"/>
        <v>1.599797027250744E-2</v>
      </c>
      <c r="V653" s="79">
        <f t="shared" ca="1" si="431"/>
        <v>162431.19583873049</v>
      </c>
      <c r="W653" s="79">
        <f t="shared" ca="1" si="407"/>
        <v>1471.5713448182278</v>
      </c>
      <c r="X653" s="80">
        <f t="shared" ca="1" si="408"/>
        <v>-0.31995940545014878</v>
      </c>
      <c r="Y653" s="80">
        <f t="shared" ca="1" si="421"/>
        <v>-67.679664932804371</v>
      </c>
      <c r="Z653" s="80">
        <f t="shared" ca="1" si="409"/>
        <v>0</v>
      </c>
      <c r="AA653" s="80">
        <f t="shared" ca="1" si="422"/>
        <v>0</v>
      </c>
      <c r="AB653" s="81">
        <f t="shared" ca="1" si="410"/>
        <v>-28.932509891244322</v>
      </c>
      <c r="AC653" s="79">
        <f t="shared" ca="1" si="411"/>
        <v>163805.8350493192</v>
      </c>
      <c r="AE653" s="55">
        <f t="shared" ca="1" si="432"/>
        <v>3.0908757876424664E-2</v>
      </c>
      <c r="AF653" s="78">
        <f t="shared" ca="1" si="433"/>
        <v>1.599797027250744E-2</v>
      </c>
      <c r="AR653" s="69">
        <f t="shared" si="423"/>
        <v>55</v>
      </c>
      <c r="AS653" s="70">
        <f t="shared" si="434"/>
        <v>650</v>
      </c>
      <c r="AT653" s="71">
        <f t="shared" ca="1" si="435"/>
        <v>2.8927233901815362E-3</v>
      </c>
      <c r="AU653" s="72">
        <f t="shared" ca="1" si="424"/>
        <v>9.059659612918658E-3</v>
      </c>
      <c r="AV653" s="73">
        <f t="shared" ca="1" si="425"/>
        <v>1.0090596596129187</v>
      </c>
      <c r="AW653" s="74">
        <f ca="1">PRODUCT(AV$4:AV653)</f>
        <v>328.12991251929986</v>
      </c>
      <c r="BO653" s="70">
        <f t="shared" si="436"/>
        <v>650</v>
      </c>
      <c r="BP653" s="171">
        <f t="shared" ca="1" si="437"/>
        <v>0.1143</v>
      </c>
      <c r="BQ653" s="172">
        <f t="shared" ca="1" si="426"/>
        <v>9.059659612918658E-3</v>
      </c>
      <c r="BR653" s="172">
        <f t="shared" ca="1" si="439"/>
        <v>3.0475734209120179E-3</v>
      </c>
    </row>
    <row r="654" spans="5:70">
      <c r="E654">
        <f t="shared" si="427"/>
        <v>651</v>
      </c>
      <c r="F654" s="64">
        <f t="shared" si="428"/>
        <v>94.166666666665634</v>
      </c>
      <c r="G654" s="55">
        <f t="shared" si="412"/>
        <v>3.0908757876424664E-2</v>
      </c>
      <c r="H654" s="78">
        <f t="shared" si="438"/>
        <v>1.5507564323304891E-2</v>
      </c>
      <c r="I654" s="79">
        <f t="shared" ca="1" si="413"/>
        <v>158761.05040744846</v>
      </c>
      <c r="J654" s="79">
        <f t="shared" ca="1" si="414"/>
        <v>1438.3210764809041</v>
      </c>
      <c r="K654" s="80">
        <f t="shared" ca="1" si="415"/>
        <v>-0.3101512864660978</v>
      </c>
      <c r="L654" s="80">
        <f t="shared" ca="1" si="416"/>
        <v>-66.150437669770199</v>
      </c>
      <c r="M654" s="80">
        <f t="shared" ca="1" si="417"/>
        <v>0</v>
      </c>
      <c r="N654" s="80">
        <f t="shared" ca="1" si="418"/>
        <v>0</v>
      </c>
      <c r="O654" s="81">
        <f t="shared" ca="1" si="405"/>
        <v>-28.038241948258587</v>
      </c>
      <c r="P654" s="79">
        <f t="shared" ca="1" si="406"/>
        <v>160104.87265302488</v>
      </c>
      <c r="R654">
        <f t="shared" ca="1" si="419"/>
        <v>651</v>
      </c>
      <c r="S654" s="78">
        <f t="shared" ca="1" si="429"/>
        <v>94.166666666665634</v>
      </c>
      <c r="T654" s="55">
        <f t="shared" ca="1" si="420"/>
        <v>3.0908757876424664E-2</v>
      </c>
      <c r="U654" s="78">
        <f t="shared" ca="1" si="430"/>
        <v>1.5503492882840269E-2</v>
      </c>
      <c r="V654" s="79">
        <f t="shared" ca="1" si="431"/>
        <v>158742.80015503423</v>
      </c>
      <c r="W654" s="79">
        <f t="shared" ca="1" si="407"/>
        <v>1438.1557354061813</v>
      </c>
      <c r="X654" s="80">
        <f t="shared" ca="1" si="408"/>
        <v>-0.31006985765680539</v>
      </c>
      <c r="Y654" s="80">
        <f t="shared" ca="1" si="421"/>
        <v>-66.142833397930929</v>
      </c>
      <c r="Z654" s="80">
        <f t="shared" ca="1" si="409"/>
        <v>0</v>
      </c>
      <c r="AA654" s="80">
        <f t="shared" ca="1" si="422"/>
        <v>0</v>
      </c>
      <c r="AB654" s="81">
        <f t="shared" ca="1" si="410"/>
        <v>-28.038241948258587</v>
      </c>
      <c r="AC654" s="79">
        <f t="shared" ca="1" si="411"/>
        <v>160086.46474523656</v>
      </c>
      <c r="AE654" s="55">
        <f t="shared" ca="1" si="432"/>
        <v>3.0908757876424664E-2</v>
      </c>
      <c r="AF654" s="78">
        <f t="shared" ca="1" si="433"/>
        <v>1.5503492882840269E-2</v>
      </c>
      <c r="AR654" s="69">
        <f t="shared" si="423"/>
        <v>55</v>
      </c>
      <c r="AS654" s="70">
        <f t="shared" si="434"/>
        <v>651</v>
      </c>
      <c r="AT654" s="71">
        <f t="shared" ca="1" si="435"/>
        <v>2.8665163009121636E-3</v>
      </c>
      <c r="AU654" s="72">
        <f t="shared" ca="1" si="424"/>
        <v>9.059659612918658E-3</v>
      </c>
      <c r="AV654" s="73">
        <f t="shared" ca="1" si="425"/>
        <v>1.0090596596129187</v>
      </c>
      <c r="AW654" s="74">
        <f ca="1">PRODUCT(AV$4:AV654)</f>
        <v>331.10265783554149</v>
      </c>
      <c r="BO654" s="70">
        <f t="shared" si="436"/>
        <v>651</v>
      </c>
      <c r="BP654" s="171">
        <f t="shared" ca="1" si="437"/>
        <v>0.1143</v>
      </c>
      <c r="BQ654" s="172">
        <f t="shared" ca="1" si="426"/>
        <v>9.059659612918658E-3</v>
      </c>
      <c r="BR654" s="172">
        <f t="shared" ca="1" si="439"/>
        <v>3.0202113342645029E-3</v>
      </c>
    </row>
    <row r="655" spans="5:70">
      <c r="E655">
        <f t="shared" si="427"/>
        <v>652</v>
      </c>
      <c r="F655" s="64">
        <f t="shared" si="428"/>
        <v>94.249999999998963</v>
      </c>
      <c r="G655" s="55">
        <f t="shared" si="412"/>
        <v>3.0908757876424664E-2</v>
      </c>
      <c r="H655" s="78">
        <f t="shared" si="438"/>
        <v>1.5028244772382779E-2</v>
      </c>
      <c r="I655" s="79">
        <f t="shared" ca="1" si="413"/>
        <v>155156.22990935674</v>
      </c>
      <c r="J655" s="79">
        <f t="shared" ca="1" si="414"/>
        <v>1405.6626298025212</v>
      </c>
      <c r="K655" s="80">
        <f t="shared" ca="1" si="415"/>
        <v>-0.30056489544765558</v>
      </c>
      <c r="L655" s="80">
        <f t="shared" ca="1" si="416"/>
        <v>-64.648429128898641</v>
      </c>
      <c r="M655" s="80">
        <f t="shared" ca="1" si="417"/>
        <v>0</v>
      </c>
      <c r="N655" s="80">
        <f t="shared" ca="1" si="418"/>
        <v>0</v>
      </c>
      <c r="O655" s="81">
        <f t="shared" ca="1" si="405"/>
        <v>-27.171614716599251</v>
      </c>
      <c r="P655" s="79">
        <f t="shared" ca="1" si="406"/>
        <v>156469.77193041833</v>
      </c>
      <c r="R655">
        <f t="shared" ca="1" si="419"/>
        <v>652</v>
      </c>
      <c r="S655" s="78">
        <f t="shared" ca="1" si="429"/>
        <v>94.249999999998963</v>
      </c>
      <c r="T655" s="55">
        <f t="shared" ca="1" si="420"/>
        <v>3.0908757876424664E-2</v>
      </c>
      <c r="U655" s="78">
        <f t="shared" ca="1" si="430"/>
        <v>1.5024299175085685E-2</v>
      </c>
      <c r="V655" s="79">
        <f t="shared" ca="1" si="431"/>
        <v>155138.39096713325</v>
      </c>
      <c r="W655" s="79">
        <f t="shared" ca="1" si="407"/>
        <v>1405.5010150581218</v>
      </c>
      <c r="X655" s="80">
        <f t="shared" ca="1" si="408"/>
        <v>-0.30048598350171368</v>
      </c>
      <c r="Y655" s="80">
        <f t="shared" ca="1" si="421"/>
        <v>-64.640996236305526</v>
      </c>
      <c r="Z655" s="80">
        <f t="shared" ca="1" si="409"/>
        <v>0</v>
      </c>
      <c r="AA655" s="80">
        <f t="shared" ca="1" si="422"/>
        <v>0</v>
      </c>
      <c r="AB655" s="81">
        <f t="shared" ca="1" si="410"/>
        <v>-27.171614716599251</v>
      </c>
      <c r="AC655" s="79">
        <f t="shared" ca="1" si="411"/>
        <v>156451.77888525499</v>
      </c>
      <c r="AE655" s="55">
        <f t="shared" ca="1" si="432"/>
        <v>3.0908757876424664E-2</v>
      </c>
      <c r="AF655" s="78">
        <f t="shared" ca="1" si="433"/>
        <v>1.5024299175085685E-2</v>
      </c>
      <c r="AR655" s="69">
        <f t="shared" si="423"/>
        <v>55</v>
      </c>
      <c r="AS655" s="70">
        <f t="shared" si="434"/>
        <v>652</v>
      </c>
      <c r="AT655" s="71">
        <f t="shared" ca="1" si="435"/>
        <v>2.8405466389510169E-3</v>
      </c>
      <c r="AU655" s="72">
        <f t="shared" ca="1" si="424"/>
        <v>9.059659612918658E-3</v>
      </c>
      <c r="AV655" s="73">
        <f t="shared" ca="1" si="425"/>
        <v>1.0090596596129187</v>
      </c>
      <c r="AW655" s="74">
        <f ca="1">PRODUCT(AV$4:AV655)</f>
        <v>334.1023352124642</v>
      </c>
      <c r="BO655" s="70">
        <f t="shared" si="436"/>
        <v>652</v>
      </c>
      <c r="BP655" s="171">
        <f t="shared" ca="1" si="437"/>
        <v>0.1143</v>
      </c>
      <c r="BQ655" s="172">
        <f t="shared" ca="1" si="426"/>
        <v>9.059659612918658E-3</v>
      </c>
      <c r="BR655" s="172">
        <f t="shared" ca="1" si="439"/>
        <v>2.9930949131620958E-3</v>
      </c>
    </row>
    <row r="656" spans="5:70">
      <c r="E656">
        <f t="shared" si="427"/>
        <v>653</v>
      </c>
      <c r="F656" s="64">
        <f t="shared" si="428"/>
        <v>94.333333333332291</v>
      </c>
      <c r="G656" s="55">
        <f t="shared" si="412"/>
        <v>3.0908757876424664E-2</v>
      </c>
      <c r="H656" s="78">
        <f t="shared" si="438"/>
        <v>1.4563740393405555E-2</v>
      </c>
      <c r="I656" s="79">
        <f t="shared" ca="1" si="413"/>
        <v>151633.48563484164</v>
      </c>
      <c r="J656" s="79">
        <f t="shared" ca="1" si="414"/>
        <v>1373.7477657720563</v>
      </c>
      <c r="K656" s="80">
        <f t="shared" ca="1" si="415"/>
        <v>-0.29127480786811111</v>
      </c>
      <c r="L656" s="80">
        <f t="shared" ca="1" si="416"/>
        <v>-63.180619014517355</v>
      </c>
      <c r="M656" s="80">
        <f t="shared" ca="1" si="417"/>
        <v>0</v>
      </c>
      <c r="N656" s="80">
        <f t="shared" ca="1" si="418"/>
        <v>0</v>
      </c>
      <c r="O656" s="81">
        <f t="shared" ca="1" si="405"/>
        <v>-26.33177385621239</v>
      </c>
      <c r="P656" s="79">
        <f t="shared" ca="1" si="406"/>
        <v>152917.42973293507</v>
      </c>
      <c r="R656">
        <f t="shared" ca="1" si="419"/>
        <v>653</v>
      </c>
      <c r="S656" s="78">
        <f t="shared" ca="1" si="429"/>
        <v>94.333333333332291</v>
      </c>
      <c r="T656" s="55">
        <f t="shared" ca="1" si="420"/>
        <v>3.0908757876424664E-2</v>
      </c>
      <c r="U656" s="78">
        <f t="shared" ca="1" si="430"/>
        <v>1.4559916749619995E-2</v>
      </c>
      <c r="V656" s="79">
        <f t="shared" ca="1" si="431"/>
        <v>151616.04873235471</v>
      </c>
      <c r="W656" s="79">
        <f t="shared" ca="1" si="407"/>
        <v>1373.5897933708211</v>
      </c>
      <c r="X656" s="80">
        <f t="shared" ca="1" si="408"/>
        <v>-0.29119833499239989</v>
      </c>
      <c r="Y656" s="80">
        <f t="shared" ca="1" si="421"/>
        <v>-63.173353638481132</v>
      </c>
      <c r="Z656" s="80">
        <f t="shared" ca="1" si="409"/>
        <v>0</v>
      </c>
      <c r="AA656" s="80">
        <f t="shared" ca="1" si="422"/>
        <v>0</v>
      </c>
      <c r="AB656" s="81">
        <f t="shared" ca="1" si="410"/>
        <v>-26.33177385621239</v>
      </c>
      <c r="AC656" s="79">
        <f t="shared" ca="1" si="411"/>
        <v>152899.84219989585</v>
      </c>
      <c r="AE656" s="55">
        <f t="shared" ca="1" si="432"/>
        <v>3.0908757876424664E-2</v>
      </c>
      <c r="AF656" s="78">
        <f t="shared" ca="1" si="433"/>
        <v>1.4559916749619995E-2</v>
      </c>
      <c r="AR656" s="69">
        <f t="shared" si="423"/>
        <v>55</v>
      </c>
      <c r="AS656" s="70">
        <f t="shared" si="434"/>
        <v>653</v>
      </c>
      <c r="AT656" s="71">
        <f t="shared" ca="1" si="435"/>
        <v>2.8148122532875007E-3</v>
      </c>
      <c r="AU656" s="72">
        <f t="shared" ca="1" si="424"/>
        <v>9.059659612918658E-3</v>
      </c>
      <c r="AV656" s="73">
        <f t="shared" ca="1" si="425"/>
        <v>1.0090596596129187</v>
      </c>
      <c r="AW656" s="74">
        <f ca="1">PRODUCT(AV$4:AV656)</f>
        <v>337.12918864537039</v>
      </c>
      <c r="BO656" s="70">
        <f t="shared" si="436"/>
        <v>653</v>
      </c>
      <c r="BP656" s="171">
        <f t="shared" ca="1" si="437"/>
        <v>0.1143</v>
      </c>
      <c r="BQ656" s="172">
        <f t="shared" ca="1" si="426"/>
        <v>9.059659612918658E-3</v>
      </c>
      <c r="BR656" s="172">
        <f t="shared" ca="1" si="439"/>
        <v>2.966221951941142E-3</v>
      </c>
    </row>
    <row r="657" spans="5:70">
      <c r="E657">
        <f t="shared" si="427"/>
        <v>654</v>
      </c>
      <c r="F657" s="64">
        <f t="shared" si="428"/>
        <v>94.41666666666562</v>
      </c>
      <c r="G657" s="55">
        <f t="shared" si="412"/>
        <v>3.0908757876424664E-2</v>
      </c>
      <c r="H657" s="78">
        <f t="shared" si="438"/>
        <v>1.4113593267810677E-2</v>
      </c>
      <c r="I657" s="79">
        <f t="shared" ca="1" si="413"/>
        <v>148190.9419222346</v>
      </c>
      <c r="J657" s="79">
        <f t="shared" ca="1" si="414"/>
        <v>1342.5594915332433</v>
      </c>
      <c r="K657" s="80">
        <f t="shared" ca="1" si="415"/>
        <v>-0.28227186535621351</v>
      </c>
      <c r="L657" s="80">
        <f t="shared" ca="1" si="416"/>
        <v>-61.746225800931086</v>
      </c>
      <c r="M657" s="80">
        <f t="shared" ca="1" si="417"/>
        <v>0</v>
      </c>
      <c r="N657" s="80">
        <f t="shared" ca="1" si="418"/>
        <v>0</v>
      </c>
      <c r="O657" s="81">
        <f t="shared" ca="1" si="405"/>
        <v>-25.517891433633949</v>
      </c>
      <c r="P657" s="79">
        <f t="shared" ca="1" si="406"/>
        <v>149445.95502466793</v>
      </c>
      <c r="R657">
        <f t="shared" ca="1" si="419"/>
        <v>654</v>
      </c>
      <c r="S657" s="78">
        <f t="shared" ca="1" si="429"/>
        <v>94.41666666666562</v>
      </c>
      <c r="T657" s="55">
        <f t="shared" ca="1" si="420"/>
        <v>3.0908757876424664E-2</v>
      </c>
      <c r="U657" s="78">
        <f t="shared" ca="1" si="430"/>
        <v>1.4109887808105091E-2</v>
      </c>
      <c r="V657" s="79">
        <f t="shared" ca="1" si="431"/>
        <v>148173.89799799572</v>
      </c>
      <c r="W657" s="79">
        <f t="shared" ca="1" si="407"/>
        <v>1342.4050793811707</v>
      </c>
      <c r="X657" s="80">
        <f t="shared" ca="1" si="408"/>
        <v>-0.28219775616210185</v>
      </c>
      <c r="Y657" s="80">
        <f t="shared" ca="1" si="421"/>
        <v>-61.739124165831555</v>
      </c>
      <c r="Z657" s="80">
        <f t="shared" ca="1" si="409"/>
        <v>0</v>
      </c>
      <c r="AA657" s="80">
        <f t="shared" ca="1" si="422"/>
        <v>0</v>
      </c>
      <c r="AB657" s="81">
        <f t="shared" ca="1" si="410"/>
        <v>-25.517891433633949</v>
      </c>
      <c r="AC657" s="79">
        <f t="shared" ca="1" si="411"/>
        <v>149428.76386402125</v>
      </c>
      <c r="AE657" s="55">
        <f t="shared" ca="1" si="432"/>
        <v>3.0908757876424664E-2</v>
      </c>
      <c r="AF657" s="78">
        <f t="shared" ca="1" si="433"/>
        <v>1.4109887808105091E-2</v>
      </c>
      <c r="AR657" s="69">
        <f t="shared" si="423"/>
        <v>55</v>
      </c>
      <c r="AS657" s="70">
        <f t="shared" si="434"/>
        <v>654</v>
      </c>
      <c r="AT657" s="71">
        <f t="shared" ca="1" si="435"/>
        <v>2.7893110123984434E-3</v>
      </c>
      <c r="AU657" s="72">
        <f t="shared" ca="1" si="424"/>
        <v>9.059659612918658E-3</v>
      </c>
      <c r="AV657" s="73">
        <f t="shared" ca="1" si="425"/>
        <v>1.0090596596129187</v>
      </c>
      <c r="AW657" s="74">
        <f ca="1">PRODUCT(AV$4:AV657)</f>
        <v>340.18346434007691</v>
      </c>
      <c r="BO657" s="70">
        <f t="shared" si="436"/>
        <v>654</v>
      </c>
      <c r="BP657" s="171">
        <f t="shared" ca="1" si="437"/>
        <v>0.1143</v>
      </c>
      <c r="BQ657" s="172">
        <f t="shared" ca="1" si="426"/>
        <v>9.059659612918658E-3</v>
      </c>
      <c r="BR657" s="172">
        <f t="shared" ca="1" si="439"/>
        <v>2.939590264741138E-3</v>
      </c>
    </row>
    <row r="658" spans="5:70">
      <c r="E658">
        <f t="shared" si="427"/>
        <v>655</v>
      </c>
      <c r="F658" s="64">
        <f t="shared" si="428"/>
        <v>94.499999999998948</v>
      </c>
      <c r="G658" s="55">
        <f t="shared" si="412"/>
        <v>3.0908757876424664E-2</v>
      </c>
      <c r="H658" s="78">
        <f t="shared" si="438"/>
        <v>1.367735963072958E-2</v>
      </c>
      <c r="I658" s="79">
        <f t="shared" ca="1" si="413"/>
        <v>144826.76618519941</v>
      </c>
      <c r="J658" s="79">
        <f t="shared" ca="1" si="414"/>
        <v>1312.0812044776646</v>
      </c>
      <c r="K658" s="80">
        <f t="shared" ca="1" si="415"/>
        <v>-0.27354719261459159</v>
      </c>
      <c r="L658" s="80">
        <f t="shared" ca="1" si="416"/>
        <v>-60.344485910499756</v>
      </c>
      <c r="M658" s="80">
        <f t="shared" ca="1" si="417"/>
        <v>0</v>
      </c>
      <c r="N658" s="80">
        <f t="shared" ca="1" si="418"/>
        <v>0</v>
      </c>
      <c r="O658" s="81">
        <f t="shared" ca="1" si="405"/>
        <v>-24.729165105794866</v>
      </c>
      <c r="P658" s="79">
        <f t="shared" ca="1" si="406"/>
        <v>146053.50019146816</v>
      </c>
      <c r="R658">
        <f t="shared" ca="1" si="419"/>
        <v>655</v>
      </c>
      <c r="S658" s="78">
        <f t="shared" ca="1" si="429"/>
        <v>94.499999999998948</v>
      </c>
      <c r="T658" s="55">
        <f t="shared" ca="1" si="420"/>
        <v>3.0908757876424664E-2</v>
      </c>
      <c r="U658" s="78">
        <f t="shared" ca="1" si="430"/>
        <v>1.3673768702180854E-2</v>
      </c>
      <c r="V658" s="79">
        <f t="shared" ca="1" si="431"/>
        <v>144810.10638197479</v>
      </c>
      <c r="W658" s="79">
        <f t="shared" ca="1" si="407"/>
        <v>1311.9302723312314</v>
      </c>
      <c r="X658" s="80">
        <f t="shared" ca="1" si="408"/>
        <v>-0.2734753740436171</v>
      </c>
      <c r="Y658" s="80">
        <f t="shared" ca="1" si="421"/>
        <v>-60.337544325822833</v>
      </c>
      <c r="Z658" s="80">
        <f t="shared" ca="1" si="409"/>
        <v>0</v>
      </c>
      <c r="AA658" s="80">
        <f t="shared" ca="1" si="422"/>
        <v>0</v>
      </c>
      <c r="AB658" s="81">
        <f t="shared" ca="1" si="410"/>
        <v>-24.729165105794866</v>
      </c>
      <c r="AC658" s="79">
        <f t="shared" ca="1" si="411"/>
        <v>146036.69646950037</v>
      </c>
      <c r="AE658" s="55">
        <f t="shared" ca="1" si="432"/>
        <v>3.0908757876424664E-2</v>
      </c>
      <c r="AF658" s="78">
        <f t="shared" ca="1" si="433"/>
        <v>1.3673768702180854E-2</v>
      </c>
      <c r="AR658" s="69">
        <f t="shared" si="423"/>
        <v>55</v>
      </c>
      <c r="AS658" s="70">
        <f t="shared" si="434"/>
        <v>655</v>
      </c>
      <c r="AT658" s="71">
        <f t="shared" ca="1" si="435"/>
        <v>2.7640408040715478E-3</v>
      </c>
      <c r="AU658" s="72">
        <f t="shared" ca="1" si="424"/>
        <v>9.059659612918658E-3</v>
      </c>
      <c r="AV658" s="73">
        <f t="shared" ca="1" si="425"/>
        <v>1.0090596596129187</v>
      </c>
      <c r="AW658" s="74">
        <f ca="1">PRODUCT(AV$4:AV658)</f>
        <v>343.26541073294146</v>
      </c>
      <c r="BO658" s="70">
        <f t="shared" si="436"/>
        <v>655</v>
      </c>
      <c r="BP658" s="171">
        <f t="shared" ca="1" si="437"/>
        <v>0.1143</v>
      </c>
      <c r="BQ658" s="172">
        <f t="shared" ca="1" si="426"/>
        <v>9.059659612918658E-3</v>
      </c>
      <c r="BR658" s="172">
        <f t="shared" ca="1" si="439"/>
        <v>2.9131976853269334E-3</v>
      </c>
    </row>
    <row r="659" spans="5:70">
      <c r="E659">
        <f t="shared" si="427"/>
        <v>656</v>
      </c>
      <c r="F659" s="64">
        <f t="shared" si="428"/>
        <v>94.583333333332277</v>
      </c>
      <c r="G659" s="55">
        <f t="shared" si="412"/>
        <v>3.3865992701875847E-2</v>
      </c>
      <c r="H659" s="78">
        <f t="shared" si="438"/>
        <v>1.3214162269294361E-2</v>
      </c>
      <c r="I659" s="79">
        <f t="shared" ca="1" si="413"/>
        <v>141107.25341990049</v>
      </c>
      <c r="J659" s="79">
        <f t="shared" ca="1" si="414"/>
        <v>1278.3836848981507</v>
      </c>
      <c r="K659" s="80">
        <f t="shared" ca="1" si="415"/>
        <v>-0.26428324538588721</v>
      </c>
      <c r="L659" s="80">
        <f t="shared" ca="1" si="416"/>
        <v>-58.794688924958542</v>
      </c>
      <c r="M659" s="80">
        <f t="shared" ca="1" si="417"/>
        <v>0</v>
      </c>
      <c r="N659" s="80">
        <f t="shared" ca="1" si="418"/>
        <v>0</v>
      </c>
      <c r="O659" s="81">
        <f t="shared" ca="1" si="405"/>
        <v>-23.891687380798533</v>
      </c>
      <c r="P659" s="79">
        <f t="shared" ca="1" si="406"/>
        <v>142302.68644524747</v>
      </c>
      <c r="R659">
        <f t="shared" ca="1" si="419"/>
        <v>656</v>
      </c>
      <c r="S659" s="78">
        <f t="shared" ca="1" si="429"/>
        <v>94.583333333332277</v>
      </c>
      <c r="T659" s="55">
        <f t="shared" ca="1" si="420"/>
        <v>3.3865992701875847E-2</v>
      </c>
      <c r="U659" s="78">
        <f t="shared" ca="1" si="430"/>
        <v>1.3210692951105659E-2</v>
      </c>
      <c r="V659" s="79">
        <f t="shared" ca="1" si="431"/>
        <v>141091.01877265822</v>
      </c>
      <c r="W659" s="79">
        <f t="shared" ca="1" si="407"/>
        <v>1278.2366045202</v>
      </c>
      <c r="X659" s="80">
        <f t="shared" ca="1" si="408"/>
        <v>-0.2642138590221132</v>
      </c>
      <c r="Y659" s="80">
        <f t="shared" ca="1" si="421"/>
        <v>-58.787924488607594</v>
      </c>
      <c r="Z659" s="80">
        <f t="shared" ca="1" si="409"/>
        <v>0</v>
      </c>
      <c r="AA659" s="80">
        <f t="shared" ca="1" si="422"/>
        <v>0</v>
      </c>
      <c r="AB659" s="81">
        <f t="shared" ca="1" si="410"/>
        <v>-23.891687380798533</v>
      </c>
      <c r="AC659" s="79">
        <f t="shared" ca="1" si="411"/>
        <v>142286.31155145002</v>
      </c>
      <c r="AE659" s="55">
        <f t="shared" ca="1" si="432"/>
        <v>3.3865992701875847E-2</v>
      </c>
      <c r="AF659" s="78">
        <f t="shared" ca="1" si="433"/>
        <v>1.3210692951105659E-2</v>
      </c>
      <c r="AR659" s="69">
        <f t="shared" si="423"/>
        <v>55</v>
      </c>
      <c r="AS659" s="70">
        <f t="shared" si="434"/>
        <v>656</v>
      </c>
      <c r="AT659" s="71">
        <f t="shared" ca="1" si="435"/>
        <v>2.7389995352304418E-3</v>
      </c>
      <c r="AU659" s="72">
        <f t="shared" ca="1" si="424"/>
        <v>9.059659612918658E-3</v>
      </c>
      <c r="AV659" s="73">
        <f t="shared" ca="1" si="425"/>
        <v>1.0090596596129187</v>
      </c>
      <c r="AW659" s="74">
        <f ca="1">PRODUCT(AV$4:AV659)</f>
        <v>346.37527851107063</v>
      </c>
      <c r="BO659" s="70">
        <f t="shared" si="436"/>
        <v>656</v>
      </c>
      <c r="BP659" s="171">
        <f t="shared" ca="1" si="437"/>
        <v>0.1143</v>
      </c>
      <c r="BQ659" s="172">
        <f t="shared" ca="1" si="426"/>
        <v>9.059659612918658E-3</v>
      </c>
      <c r="BR659" s="172">
        <f t="shared" ca="1" si="439"/>
        <v>2.8870420669125287E-3</v>
      </c>
    </row>
    <row r="660" spans="5:70">
      <c r="E660">
        <f t="shared" si="427"/>
        <v>657</v>
      </c>
      <c r="F660" s="64">
        <f t="shared" si="428"/>
        <v>94.666666666665606</v>
      </c>
      <c r="G660" s="55">
        <f t="shared" si="412"/>
        <v>3.3865992701875847E-2</v>
      </c>
      <c r="H660" s="78">
        <f t="shared" si="438"/>
        <v>1.2766651546321036E-2</v>
      </c>
      <c r="I660" s="79">
        <f t="shared" ca="1" si="413"/>
        <v>137483.46470463538</v>
      </c>
      <c r="J660" s="79">
        <f t="shared" ca="1" si="414"/>
        <v>1245.553392628713</v>
      </c>
      <c r="K660" s="80">
        <f t="shared" ca="1" si="415"/>
        <v>-0.25533303092642073</v>
      </c>
      <c r="L660" s="80">
        <f t="shared" ca="1" si="416"/>
        <v>-57.284776960264743</v>
      </c>
      <c r="M660" s="80">
        <f t="shared" ca="1" si="417"/>
        <v>0</v>
      </c>
      <c r="N660" s="80">
        <f t="shared" ca="1" si="418"/>
        <v>0</v>
      </c>
      <c r="O660" s="81">
        <f t="shared" ca="1" si="405"/>
        <v>-23.082571670324914</v>
      </c>
      <c r="P660" s="79">
        <f t="shared" ca="1" si="406"/>
        <v>138648.39541560257</v>
      </c>
      <c r="R660">
        <f t="shared" ca="1" si="419"/>
        <v>657</v>
      </c>
      <c r="S660" s="78">
        <f t="shared" ca="1" si="429"/>
        <v>94.666666666665606</v>
      </c>
      <c r="T660" s="55">
        <f t="shared" ca="1" si="420"/>
        <v>3.3865992701875847E-2</v>
      </c>
      <c r="U660" s="78">
        <f t="shared" ca="1" si="430"/>
        <v>1.2763299720036793E-2</v>
      </c>
      <c r="V660" s="79">
        <f t="shared" ca="1" si="431"/>
        <v>137467.6443628718</v>
      </c>
      <c r="W660" s="79">
        <f t="shared" ca="1" si="407"/>
        <v>1245.4100657173749</v>
      </c>
      <c r="X660" s="80">
        <f t="shared" ca="1" si="408"/>
        <v>-0.25526599440073583</v>
      </c>
      <c r="Y660" s="80">
        <f t="shared" ca="1" si="421"/>
        <v>-57.278185151196588</v>
      </c>
      <c r="Z660" s="80">
        <f t="shared" ca="1" si="409"/>
        <v>0</v>
      </c>
      <c r="AA660" s="80">
        <f t="shared" ca="1" si="422"/>
        <v>0</v>
      </c>
      <c r="AB660" s="81">
        <f t="shared" ca="1" si="410"/>
        <v>-23.082571670324914</v>
      </c>
      <c r="AC660" s="79">
        <f t="shared" ca="1" si="411"/>
        <v>138632.43840577325</v>
      </c>
      <c r="AE660" s="55">
        <f t="shared" ca="1" si="432"/>
        <v>3.3865992701875847E-2</v>
      </c>
      <c r="AF660" s="78">
        <f t="shared" ca="1" si="433"/>
        <v>1.2763299720036793E-2</v>
      </c>
      <c r="AR660" s="69">
        <f t="shared" si="423"/>
        <v>55</v>
      </c>
      <c r="AS660" s="70">
        <f t="shared" si="434"/>
        <v>657</v>
      </c>
      <c r="AT660" s="71">
        <f t="shared" ca="1" si="435"/>
        <v>2.7141851317613115E-3</v>
      </c>
      <c r="AU660" s="72">
        <f t="shared" ca="1" si="424"/>
        <v>9.059659612918658E-3</v>
      </c>
      <c r="AV660" s="73">
        <f t="shared" ca="1" si="425"/>
        <v>1.0090596596129187</v>
      </c>
      <c r="AW660" s="74">
        <f ca="1">PRODUCT(AV$4:AV660)</f>
        <v>349.51332063271082</v>
      </c>
      <c r="BO660" s="70">
        <f t="shared" si="436"/>
        <v>657</v>
      </c>
      <c r="BP660" s="171">
        <f t="shared" ca="1" si="437"/>
        <v>0.1143</v>
      </c>
      <c r="BQ660" s="172">
        <f t="shared" ca="1" si="426"/>
        <v>9.059659612918658E-3</v>
      </c>
      <c r="BR660" s="172">
        <f t="shared" ca="1" si="439"/>
        <v>2.861121281986454E-3</v>
      </c>
    </row>
    <row r="661" spans="5:70">
      <c r="E661">
        <f t="shared" si="427"/>
        <v>658</v>
      </c>
      <c r="F661" s="64">
        <f t="shared" si="428"/>
        <v>94.749999999998934</v>
      </c>
      <c r="G661" s="55">
        <f t="shared" si="412"/>
        <v>3.3865992701875847E-2</v>
      </c>
      <c r="H661" s="78">
        <f t="shared" si="438"/>
        <v>1.2334296218225935E-2</v>
      </c>
      <c r="I661" s="79">
        <f t="shared" ca="1" si="413"/>
        <v>133952.92986833098</v>
      </c>
      <c r="J661" s="79">
        <f t="shared" ca="1" si="414"/>
        <v>1213.5679487602436</v>
      </c>
      <c r="K661" s="80">
        <f t="shared" ca="1" si="415"/>
        <v>-0.24668592436451869</v>
      </c>
      <c r="L661" s="80">
        <f t="shared" ca="1" si="416"/>
        <v>-55.813720778471243</v>
      </c>
      <c r="M661" s="80">
        <f t="shared" ca="1" si="417"/>
        <v>0</v>
      </c>
      <c r="N661" s="80">
        <f t="shared" ca="1" si="418"/>
        <v>0</v>
      </c>
      <c r="O661" s="81">
        <f t="shared" ca="1" si="405"/>
        <v>-22.300857466597165</v>
      </c>
      <c r="P661" s="79">
        <f t="shared" ca="1" si="406"/>
        <v>135088.13655292179</v>
      </c>
      <c r="R661">
        <f t="shared" ca="1" si="419"/>
        <v>658</v>
      </c>
      <c r="S661" s="78">
        <f t="shared" ca="1" si="429"/>
        <v>94.749999999998934</v>
      </c>
      <c r="T661" s="55">
        <f t="shared" ca="1" si="420"/>
        <v>3.3865992701875847E-2</v>
      </c>
      <c r="U661" s="78">
        <f t="shared" ca="1" si="430"/>
        <v>1.2331057904866173E-2</v>
      </c>
      <c r="V661" s="79">
        <f t="shared" ca="1" si="431"/>
        <v>133937.51325848009</v>
      </c>
      <c r="W661" s="79">
        <f t="shared" ca="1" si="407"/>
        <v>1213.4282795226093</v>
      </c>
      <c r="X661" s="80">
        <f t="shared" ca="1" si="408"/>
        <v>-0.24662115809732346</v>
      </c>
      <c r="Y661" s="80">
        <f t="shared" ca="1" si="421"/>
        <v>-55.807297191033371</v>
      </c>
      <c r="Z661" s="80">
        <f t="shared" ca="1" si="409"/>
        <v>0</v>
      </c>
      <c r="AA661" s="80">
        <f t="shared" ca="1" si="422"/>
        <v>0</v>
      </c>
      <c r="AB661" s="81">
        <f t="shared" ca="1" si="410"/>
        <v>-22.300857466597165</v>
      </c>
      <c r="AC661" s="79">
        <f t="shared" ca="1" si="411"/>
        <v>135072.58676218698</v>
      </c>
      <c r="AE661" s="55">
        <f t="shared" ca="1" si="432"/>
        <v>3.3865992701875847E-2</v>
      </c>
      <c r="AF661" s="78">
        <f t="shared" ca="1" si="433"/>
        <v>1.2331057904866173E-2</v>
      </c>
      <c r="AR661" s="69">
        <f t="shared" si="423"/>
        <v>55</v>
      </c>
      <c r="AS661" s="70">
        <f t="shared" si="434"/>
        <v>658</v>
      </c>
      <c r="AT661" s="71">
        <f t="shared" ca="1" si="435"/>
        <v>2.6895955383411095E-3</v>
      </c>
      <c r="AU661" s="72">
        <f t="shared" ca="1" si="424"/>
        <v>9.059659612918658E-3</v>
      </c>
      <c r="AV661" s="73">
        <f t="shared" ca="1" si="425"/>
        <v>1.0090596596129187</v>
      </c>
      <c r="AW661" s="74">
        <f ca="1">PRODUCT(AV$4:AV661)</f>
        <v>352.67979234782405</v>
      </c>
      <c r="BO661" s="70">
        <f t="shared" si="436"/>
        <v>658</v>
      </c>
      <c r="BP661" s="171">
        <f t="shared" ca="1" si="437"/>
        <v>0.1143</v>
      </c>
      <c r="BQ661" s="172">
        <f t="shared" ca="1" si="426"/>
        <v>9.059659612918658E-3</v>
      </c>
      <c r="BR661" s="172">
        <f t="shared" ca="1" si="439"/>
        <v>2.8354332221387159E-3</v>
      </c>
    </row>
    <row r="662" spans="5:70">
      <c r="E662">
        <f t="shared" si="427"/>
        <v>659</v>
      </c>
      <c r="F662" s="64">
        <f t="shared" si="428"/>
        <v>94.833333333332263</v>
      </c>
      <c r="G662" s="55">
        <f t="shared" si="412"/>
        <v>3.3865992701875847E-2</v>
      </c>
      <c r="H662" s="78">
        <f t="shared" si="438"/>
        <v>1.1916583032516722E-2</v>
      </c>
      <c r="I662" s="79">
        <f t="shared" ca="1" si="413"/>
        <v>130513.24270631053</v>
      </c>
      <c r="J662" s="79">
        <f t="shared" ca="1" si="414"/>
        <v>1182.4055538974121</v>
      </c>
      <c r="K662" s="80">
        <f t="shared" ca="1" si="415"/>
        <v>-0.23833166065033443</v>
      </c>
      <c r="L662" s="80">
        <f t="shared" ca="1" si="416"/>
        <v>-54.380517794296054</v>
      </c>
      <c r="M662" s="80">
        <f t="shared" ca="1" si="417"/>
        <v>0</v>
      </c>
      <c r="N662" s="80">
        <f t="shared" ca="1" si="418"/>
        <v>0</v>
      </c>
      <c r="O662" s="81">
        <f t="shared" ca="1" si="405"/>
        <v>-21.545616790387811</v>
      </c>
      <c r="P662" s="79">
        <f t="shared" ca="1" si="406"/>
        <v>131619.4837939626</v>
      </c>
      <c r="R662">
        <f t="shared" ca="1" si="419"/>
        <v>659</v>
      </c>
      <c r="S662" s="78">
        <f t="shared" ca="1" si="429"/>
        <v>94.833333333332263</v>
      </c>
      <c r="T662" s="55">
        <f t="shared" ca="1" si="420"/>
        <v>3.3865992701875847E-2</v>
      </c>
      <c r="U662" s="78">
        <f t="shared" ca="1" si="430"/>
        <v>1.1913454387853566E-2</v>
      </c>
      <c r="V662" s="79">
        <f t="shared" ca="1" si="431"/>
        <v>130498.21952467527</v>
      </c>
      <c r="W662" s="79">
        <f t="shared" ca="1" si="407"/>
        <v>1182.2694489854937</v>
      </c>
      <c r="X662" s="80">
        <f t="shared" ca="1" si="408"/>
        <v>-0.23826908775707131</v>
      </c>
      <c r="Y662" s="80">
        <f t="shared" ca="1" si="421"/>
        <v>-54.374258135281366</v>
      </c>
      <c r="Z662" s="80">
        <f t="shared" ca="1" si="409"/>
        <v>0</v>
      </c>
      <c r="AA662" s="80">
        <f t="shared" ca="1" si="422"/>
        <v>0</v>
      </c>
      <c r="AB662" s="81">
        <f t="shared" ca="1" si="410"/>
        <v>-21.545616790387811</v>
      </c>
      <c r="AC662" s="79">
        <f t="shared" ca="1" si="411"/>
        <v>131604.33082964734</v>
      </c>
      <c r="AE662" s="55">
        <f t="shared" ca="1" si="432"/>
        <v>3.3865992701875847E-2</v>
      </c>
      <c r="AF662" s="78">
        <f t="shared" ca="1" si="433"/>
        <v>1.1913454387853566E-2</v>
      </c>
      <c r="AR662" s="69">
        <f t="shared" si="423"/>
        <v>55</v>
      </c>
      <c r="AS662" s="70">
        <f t="shared" si="434"/>
        <v>659</v>
      </c>
      <c r="AT662" s="71">
        <f t="shared" ca="1" si="435"/>
        <v>2.6652287182673145E-3</v>
      </c>
      <c r="AU662" s="72">
        <f t="shared" ca="1" si="424"/>
        <v>9.059659612918658E-3</v>
      </c>
      <c r="AV662" s="73">
        <f t="shared" ca="1" si="425"/>
        <v>1.0090596596129187</v>
      </c>
      <c r="AW662" s="74">
        <f ca="1">PRODUCT(AV$4:AV662)</f>
        <v>355.87495121885019</v>
      </c>
      <c r="BO662" s="70">
        <f t="shared" si="436"/>
        <v>659</v>
      </c>
      <c r="BP662" s="171">
        <f t="shared" ca="1" si="437"/>
        <v>0.1143</v>
      </c>
      <c r="BQ662" s="172">
        <f t="shared" ca="1" si="426"/>
        <v>9.059659612918658E-3</v>
      </c>
      <c r="BR662" s="172">
        <f t="shared" ca="1" si="439"/>
        <v>2.8099757978892995E-3</v>
      </c>
    </row>
    <row r="663" spans="5:70">
      <c r="E663">
        <f t="shared" si="427"/>
        <v>660</v>
      </c>
      <c r="F663" s="64">
        <f t="shared" si="428"/>
        <v>94.916666666665591</v>
      </c>
      <c r="G663" s="55">
        <f t="shared" si="412"/>
        <v>3.3865992701875847E-2</v>
      </c>
      <c r="H663" s="78">
        <f t="shared" si="438"/>
        <v>1.1513016118506213E-2</v>
      </c>
      <c r="I663" s="79">
        <f t="shared" ca="1" si="413"/>
        <v>127162.0593163716</v>
      </c>
      <c r="J663" s="79">
        <f t="shared" ca="1" si="414"/>
        <v>1152.0449730840985</v>
      </c>
      <c r="K663" s="80">
        <f t="shared" ca="1" si="415"/>
        <v>-0.23026032237012425</v>
      </c>
      <c r="L663" s="80">
        <f t="shared" ca="1" si="416"/>
        <v>-52.984191381821503</v>
      </c>
      <c r="M663" s="80">
        <f t="shared" ca="1" si="417"/>
        <v>0</v>
      </c>
      <c r="N663" s="80">
        <f t="shared" ca="1" si="418"/>
        <v>0</v>
      </c>
      <c r="O663" s="81">
        <f t="shared" ca="1" si="405"/>
        <v>-20.81595308940712</v>
      </c>
      <c r="P663" s="79">
        <f t="shared" ca="1" si="406"/>
        <v>128240.0738846621</v>
      </c>
      <c r="R663">
        <f t="shared" ca="1" si="419"/>
        <v>660</v>
      </c>
      <c r="S663" s="78">
        <f t="shared" ca="1" si="429"/>
        <v>94.916666666665591</v>
      </c>
      <c r="T663" s="55">
        <f t="shared" ca="1" si="420"/>
        <v>3.3865992701875847E-2</v>
      </c>
      <c r="U663" s="78">
        <f t="shared" ca="1" si="430"/>
        <v>1.1509993428500386E-2</v>
      </c>
      <c r="V663" s="79">
        <f t="shared" ca="1" si="431"/>
        <v>127147.41952223524</v>
      </c>
      <c r="W663" s="79">
        <f t="shared" ca="1" si="407"/>
        <v>1151.91234153242</v>
      </c>
      <c r="X663" s="80">
        <f t="shared" ca="1" si="408"/>
        <v>-0.23019986857000771</v>
      </c>
      <c r="Y663" s="80">
        <f t="shared" ca="1" si="421"/>
        <v>-52.97809146759802</v>
      </c>
      <c r="Z663" s="80">
        <f t="shared" ca="1" si="409"/>
        <v>0</v>
      </c>
      <c r="AA663" s="80">
        <f t="shared" ca="1" si="422"/>
        <v>0</v>
      </c>
      <c r="AB663" s="81">
        <f t="shared" ca="1" si="410"/>
        <v>-20.81595308940712</v>
      </c>
      <c r="AC663" s="79">
        <f t="shared" ca="1" si="411"/>
        <v>128225.30761934209</v>
      </c>
      <c r="AE663" s="55">
        <f t="shared" ca="1" si="432"/>
        <v>3.3865992701875847E-2</v>
      </c>
      <c r="AF663" s="78">
        <f t="shared" ca="1" si="433"/>
        <v>1.1509993428500386E-2</v>
      </c>
      <c r="AR663" s="69">
        <f t="shared" si="423"/>
        <v>55</v>
      </c>
      <c r="AS663" s="70">
        <f t="shared" si="434"/>
        <v>660</v>
      </c>
      <c r="AT663" s="71">
        <f t="shared" ca="1" si="435"/>
        <v>2.6410826532892373E-3</v>
      </c>
      <c r="AU663" s="72">
        <f t="shared" ca="1" si="424"/>
        <v>9.059659612918658E-3</v>
      </c>
      <c r="AV663" s="73">
        <f t="shared" ca="1" si="425"/>
        <v>1.0090596596129187</v>
      </c>
      <c r="AW663" s="74">
        <f ca="1">PRODUCT(AV$4:AV663)</f>
        <v>359.099057141657</v>
      </c>
      <c r="BO663" s="70">
        <f t="shared" si="436"/>
        <v>660</v>
      </c>
      <c r="BP663" s="171">
        <f t="shared" ca="1" si="437"/>
        <v>0.1143</v>
      </c>
      <c r="BQ663" s="172">
        <f t="shared" ca="1" si="426"/>
        <v>9.059659612918658E-3</v>
      </c>
      <c r="BR663" s="172">
        <f t="shared" ca="1" si="439"/>
        <v>2.784746938518207E-3</v>
      </c>
    </row>
    <row r="664" spans="5:70">
      <c r="E664">
        <f t="shared" si="427"/>
        <v>661</v>
      </c>
      <c r="F664" s="64">
        <f t="shared" si="428"/>
        <v>94.99999999999892</v>
      </c>
      <c r="G664" s="55">
        <f t="shared" si="412"/>
        <v>3.3865992701875847E-2</v>
      </c>
      <c r="H664" s="78">
        <f t="shared" si="438"/>
        <v>1.1123116398660302E-2</v>
      </c>
      <c r="I664" s="79">
        <f t="shared" ca="1" si="413"/>
        <v>123897.09647839611</v>
      </c>
      <c r="J664" s="79">
        <f t="shared" ca="1" si="414"/>
        <v>1122.4655211232118</v>
      </c>
      <c r="K664" s="80">
        <f t="shared" ca="1" si="415"/>
        <v>-0.22246232797320603</v>
      </c>
      <c r="L664" s="80">
        <f t="shared" ca="1" si="416"/>
        <v>-51.623790199331715</v>
      </c>
      <c r="M664" s="80">
        <f t="shared" ca="1" si="417"/>
        <v>-929.22822358797077</v>
      </c>
      <c r="N664" s="80">
        <f t="shared" ca="1" si="418"/>
        <v>0</v>
      </c>
      <c r="O664" s="81">
        <f t="shared" ca="1" si="405"/>
        <v>-20.111000173998672</v>
      </c>
      <c r="P664" s="79">
        <f t="shared" ca="1" si="406"/>
        <v>124018.37652323005</v>
      </c>
      <c r="R664">
        <f t="shared" ca="1" si="419"/>
        <v>661</v>
      </c>
      <c r="S664" s="78">
        <f t="shared" ca="1" si="429"/>
        <v>94.99999999999892</v>
      </c>
      <c r="T664" s="55">
        <f t="shared" ca="1" si="420"/>
        <v>3.3865992701875847E-2</v>
      </c>
      <c r="U664" s="78">
        <f t="shared" ca="1" si="430"/>
        <v>1.1120196075052153E-2</v>
      </c>
      <c r="V664" s="79">
        <f t="shared" ca="1" si="431"/>
        <v>123882.83028730965</v>
      </c>
      <c r="W664" s="79">
        <f t="shared" ca="1" si="407"/>
        <v>1122.3362742879956</v>
      </c>
      <c r="X664" s="80">
        <f t="shared" ca="1" si="408"/>
        <v>-0.22240392150104304</v>
      </c>
      <c r="Y664" s="80">
        <f t="shared" ca="1" si="421"/>
        <v>-51.617845953045695</v>
      </c>
      <c r="Z664" s="80">
        <f t="shared" ca="1" si="409"/>
        <v>-929.12122715482235</v>
      </c>
      <c r="AA664" s="80">
        <f t="shared" ca="1" si="422"/>
        <v>0</v>
      </c>
      <c r="AB664" s="81">
        <f t="shared" ca="1" si="410"/>
        <v>-20.111000173998672</v>
      </c>
      <c r="AC664" s="79">
        <f t="shared" ca="1" si="411"/>
        <v>124004.09408439427</v>
      </c>
      <c r="AE664" s="55">
        <f t="shared" ca="1" si="432"/>
        <v>3.3865992701875847E-2</v>
      </c>
      <c r="AF664" s="78">
        <f t="shared" ca="1" si="433"/>
        <v>1.1120196075052153E-2</v>
      </c>
      <c r="AR664" s="69">
        <f t="shared" si="423"/>
        <v>56</v>
      </c>
      <c r="AS664" s="70">
        <f t="shared" si="434"/>
        <v>661</v>
      </c>
      <c r="AT664" s="71">
        <f t="shared" ca="1" si="435"/>
        <v>2.6171553434408529E-3</v>
      </c>
      <c r="AU664" s="72">
        <f t="shared" ca="1" si="424"/>
        <v>9.059659612918658E-3</v>
      </c>
      <c r="AV664" s="73">
        <f t="shared" ca="1" si="425"/>
        <v>1.0090596596129187</v>
      </c>
      <c r="AW664" s="74">
        <f ca="1">PRODUCT(AV$4:AV664)</f>
        <v>362.35237236668041</v>
      </c>
      <c r="BO664" s="70">
        <f t="shared" si="436"/>
        <v>661</v>
      </c>
      <c r="BP664" s="171">
        <f t="shared" ca="1" si="437"/>
        <v>0.1143</v>
      </c>
      <c r="BQ664" s="172">
        <f t="shared" ca="1" si="426"/>
        <v>9.059659612918658E-3</v>
      </c>
      <c r="BR664" s="172">
        <f t="shared" ca="1" si="439"/>
        <v>2.7597445918970268E-3</v>
      </c>
    </row>
    <row r="665" spans="5:70">
      <c r="E665">
        <f t="shared" si="427"/>
        <v>662</v>
      </c>
      <c r="F665" s="64">
        <f t="shared" si="428"/>
        <v>95.083333333332249</v>
      </c>
      <c r="G665" s="55">
        <f t="shared" si="412"/>
        <v>3.3865992701875847E-2</v>
      </c>
      <c r="H665" s="78">
        <f t="shared" si="438"/>
        <v>1.0746421019881157E-2</v>
      </c>
      <c r="I665" s="79">
        <f t="shared" ca="1" si="413"/>
        <v>119818.37108899585</v>
      </c>
      <c r="J665" s="79">
        <f t="shared" ca="1" si="414"/>
        <v>1085.5136574406763</v>
      </c>
      <c r="K665" s="80">
        <f t="shared" ca="1" si="415"/>
        <v>-0.21492842039762314</v>
      </c>
      <c r="L665" s="80">
        <f t="shared" ca="1" si="416"/>
        <v>-49.924321287081604</v>
      </c>
      <c r="M665" s="80">
        <f t="shared" ca="1" si="417"/>
        <v>0</v>
      </c>
      <c r="N665" s="80">
        <f t="shared" ca="1" si="418"/>
        <v>0</v>
      </c>
      <c r="O665" s="81">
        <f t="shared" ca="1" si="405"/>
        <v>-19.429921188878605</v>
      </c>
      <c r="P665" s="79">
        <f t="shared" ca="1" si="406"/>
        <v>120834.31557554018</v>
      </c>
      <c r="R665">
        <f t="shared" ca="1" si="419"/>
        <v>662</v>
      </c>
      <c r="S665" s="78">
        <f t="shared" ca="1" si="429"/>
        <v>95.083333333332249</v>
      </c>
      <c r="T665" s="55">
        <f t="shared" ca="1" si="420"/>
        <v>3.3865992701875847E-2</v>
      </c>
      <c r="U665" s="78">
        <f t="shared" ca="1" si="430"/>
        <v>1.0743599595931007E-2</v>
      </c>
      <c r="V665" s="79">
        <f t="shared" ca="1" si="431"/>
        <v>119804.57233912945</v>
      </c>
      <c r="W665" s="79">
        <f t="shared" ca="1" si="407"/>
        <v>1085.3886454638027</v>
      </c>
      <c r="X665" s="80">
        <f t="shared" ca="1" si="408"/>
        <v>-0.21487199191862014</v>
      </c>
      <c r="Y665" s="80">
        <f t="shared" ca="1" si="421"/>
        <v>-49.918571807970608</v>
      </c>
      <c r="Z665" s="80">
        <f t="shared" ca="1" si="409"/>
        <v>0</v>
      </c>
      <c r="AA665" s="80">
        <f t="shared" ca="1" si="422"/>
        <v>0</v>
      </c>
      <c r="AB665" s="81">
        <f t="shared" ca="1" si="410"/>
        <v>-19.429921188878605</v>
      </c>
      <c r="AC665" s="79">
        <f t="shared" ca="1" si="411"/>
        <v>120820.39761960448</v>
      </c>
      <c r="AE665" s="55">
        <f t="shared" ca="1" si="432"/>
        <v>3.3865992701875847E-2</v>
      </c>
      <c r="AF665" s="78">
        <f t="shared" ca="1" si="433"/>
        <v>1.0743599595931007E-2</v>
      </c>
      <c r="AR665" s="69">
        <f t="shared" si="423"/>
        <v>56</v>
      </c>
      <c r="AS665" s="70">
        <f t="shared" si="434"/>
        <v>662</v>
      </c>
      <c r="AT665" s="71">
        <f t="shared" ca="1" si="435"/>
        <v>2.5934448068751477E-3</v>
      </c>
      <c r="AU665" s="72">
        <f t="shared" ca="1" si="424"/>
        <v>9.059659612918658E-3</v>
      </c>
      <c r="AV665" s="73">
        <f t="shared" ca="1" si="425"/>
        <v>1.0090596596129187</v>
      </c>
      <c r="AW665" s="74">
        <f ca="1">PRODUCT(AV$4:AV665)</f>
        <v>365.63516152025608</v>
      </c>
      <c r="BO665" s="70">
        <f t="shared" si="436"/>
        <v>662</v>
      </c>
      <c r="BP665" s="171">
        <f t="shared" ca="1" si="437"/>
        <v>0.1143</v>
      </c>
      <c r="BQ665" s="172">
        <f t="shared" ca="1" si="426"/>
        <v>9.059659612918658E-3</v>
      </c>
      <c r="BR665" s="172">
        <f t="shared" ca="1" si="439"/>
        <v>2.7349667243220101E-3</v>
      </c>
    </row>
    <row r="666" spans="5:70">
      <c r="E666">
        <f t="shared" si="427"/>
        <v>663</v>
      </c>
      <c r="F666" s="64">
        <f t="shared" si="428"/>
        <v>95.166666666665577</v>
      </c>
      <c r="G666" s="55">
        <f t="shared" si="412"/>
        <v>3.3865992701875847E-2</v>
      </c>
      <c r="H666" s="78">
        <f t="shared" si="438"/>
        <v>1.0382482804050576E-2</v>
      </c>
      <c r="I666" s="79">
        <f t="shared" ca="1" si="413"/>
        <v>116742.14152612278</v>
      </c>
      <c r="J666" s="79">
        <f t="shared" ca="1" si="414"/>
        <v>1057.6440647098486</v>
      </c>
      <c r="K666" s="80">
        <f t="shared" ca="1" si="415"/>
        <v>-0.20764965608101152</v>
      </c>
      <c r="L666" s="80">
        <f t="shared" ca="1" si="416"/>
        <v>-48.642558969217831</v>
      </c>
      <c r="M666" s="80">
        <f t="shared" ca="1" si="417"/>
        <v>0</v>
      </c>
      <c r="N666" s="80">
        <f t="shared" ca="1" si="418"/>
        <v>0</v>
      </c>
      <c r="O666" s="81">
        <f t="shared" ca="1" si="405"/>
        <v>-18.77190761969802</v>
      </c>
      <c r="P666" s="79">
        <f t="shared" ca="1" si="406"/>
        <v>117732.16347458764</v>
      </c>
      <c r="R666">
        <f t="shared" ca="1" si="419"/>
        <v>663</v>
      </c>
      <c r="S666" s="78">
        <f t="shared" ca="1" si="429"/>
        <v>95.166666666665577</v>
      </c>
      <c r="T666" s="55">
        <f t="shared" ca="1" si="420"/>
        <v>3.3865992701875847E-2</v>
      </c>
      <c r="U666" s="78">
        <f t="shared" ca="1" si="430"/>
        <v>1.0379756930423331E-2</v>
      </c>
      <c r="V666" s="79">
        <f t="shared" ca="1" si="431"/>
        <v>116728.69491558122</v>
      </c>
      <c r="W666" s="79">
        <f t="shared" ca="1" si="407"/>
        <v>1057.5222429953947</v>
      </c>
      <c r="X666" s="80">
        <f t="shared" ca="1" si="408"/>
        <v>-0.20759513860846662</v>
      </c>
      <c r="Y666" s="80">
        <f t="shared" ca="1" si="421"/>
        <v>-48.63695621482551</v>
      </c>
      <c r="Z666" s="80">
        <f t="shared" ca="1" si="409"/>
        <v>0</v>
      </c>
      <c r="AA666" s="80">
        <f t="shared" ca="1" si="422"/>
        <v>0</v>
      </c>
      <c r="AB666" s="81">
        <f t="shared" ca="1" si="410"/>
        <v>-18.77190761969802</v>
      </c>
      <c r="AC666" s="79">
        <f t="shared" ca="1" si="411"/>
        <v>117718.60069960348</v>
      </c>
      <c r="AE666" s="55">
        <f t="shared" ca="1" si="432"/>
        <v>3.3865992701875847E-2</v>
      </c>
      <c r="AF666" s="78">
        <f t="shared" ca="1" si="433"/>
        <v>1.0379756930423331E-2</v>
      </c>
      <c r="AR666" s="69">
        <f t="shared" si="423"/>
        <v>56</v>
      </c>
      <c r="AS666" s="70">
        <f t="shared" si="434"/>
        <v>663</v>
      </c>
      <c r="AT666" s="71">
        <f t="shared" ca="1" si="435"/>
        <v>2.5699490796999673E-3</v>
      </c>
      <c r="AU666" s="72">
        <f t="shared" ca="1" si="424"/>
        <v>9.059659612918658E-3</v>
      </c>
      <c r="AV666" s="73">
        <f t="shared" ca="1" si="425"/>
        <v>1.0090596596129187</v>
      </c>
      <c r="AW666" s="74">
        <f ca="1">PRODUCT(AV$4:AV666)</f>
        <v>368.94769162614415</v>
      </c>
      <c r="BO666" s="70">
        <f t="shared" si="436"/>
        <v>663</v>
      </c>
      <c r="BP666" s="171">
        <f t="shared" ca="1" si="437"/>
        <v>0.1143</v>
      </c>
      <c r="BQ666" s="172">
        <f t="shared" ca="1" si="426"/>
        <v>9.059659612918658E-3</v>
      </c>
      <c r="BR666" s="172">
        <f t="shared" ca="1" si="439"/>
        <v>2.7104113203486498E-3</v>
      </c>
    </row>
    <row r="667" spans="5:70">
      <c r="E667">
        <f t="shared" si="427"/>
        <v>664</v>
      </c>
      <c r="F667" s="64">
        <f t="shared" si="428"/>
        <v>95.249999999998906</v>
      </c>
      <c r="G667" s="55">
        <f t="shared" si="412"/>
        <v>3.3865992701875847E-2</v>
      </c>
      <c r="H667" s="78">
        <f t="shared" si="438"/>
        <v>1.0030869717181248E-2</v>
      </c>
      <c r="I667" s="79">
        <f t="shared" ca="1" si="413"/>
        <v>113745.04688558119</v>
      </c>
      <c r="J667" s="79">
        <f t="shared" ca="1" si="414"/>
        <v>1030.4914074388391</v>
      </c>
      <c r="K667" s="80">
        <f t="shared" ca="1" si="415"/>
        <v>-0.20061739434362497</v>
      </c>
      <c r="L667" s="80">
        <f t="shared" ca="1" si="416"/>
        <v>-47.393769535658834</v>
      </c>
      <c r="M667" s="80">
        <f t="shared" ca="1" si="417"/>
        <v>0</v>
      </c>
      <c r="N667" s="80">
        <f t="shared" ca="1" si="418"/>
        <v>0</v>
      </c>
      <c r="O667" s="81">
        <f t="shared" ca="1" si="405"/>
        <v>-18.136178333249038</v>
      </c>
      <c r="P667" s="79">
        <f t="shared" ca="1" si="406"/>
        <v>114709.80772775678</v>
      </c>
      <c r="R667">
        <f t="shared" ca="1" si="419"/>
        <v>664</v>
      </c>
      <c r="S667" s="78">
        <f t="shared" ca="1" si="429"/>
        <v>95.249999999998906</v>
      </c>
      <c r="T667" s="55">
        <f t="shared" ca="1" si="420"/>
        <v>3.3865992701875847E-2</v>
      </c>
      <c r="U667" s="78">
        <f t="shared" ca="1" si="430"/>
        <v>1.0028236157970369E-2</v>
      </c>
      <c r="V667" s="79">
        <f t="shared" ca="1" si="431"/>
        <v>113731.94342743568</v>
      </c>
      <c r="W667" s="79">
        <f t="shared" ca="1" si="407"/>
        <v>1030.3726945682886</v>
      </c>
      <c r="X667" s="80">
        <f t="shared" ca="1" si="408"/>
        <v>-0.20056472315940738</v>
      </c>
      <c r="Y667" s="80">
        <f t="shared" ca="1" si="421"/>
        <v>-47.388309761431536</v>
      </c>
      <c r="Z667" s="80">
        <f t="shared" ca="1" si="409"/>
        <v>0</v>
      </c>
      <c r="AA667" s="80">
        <f t="shared" ca="1" si="422"/>
        <v>0</v>
      </c>
      <c r="AB667" s="81">
        <f t="shared" ca="1" si="410"/>
        <v>-18.136178333249038</v>
      </c>
      <c r="AC667" s="79">
        <f t="shared" ca="1" si="411"/>
        <v>114696.59106918612</v>
      </c>
      <c r="AE667" s="55">
        <f t="shared" ca="1" si="432"/>
        <v>3.3865992701875847E-2</v>
      </c>
      <c r="AF667" s="78">
        <f t="shared" ca="1" si="433"/>
        <v>1.0028236157970369E-2</v>
      </c>
      <c r="AR667" s="69">
        <f t="shared" si="423"/>
        <v>56</v>
      </c>
      <c r="AS667" s="70">
        <f t="shared" si="434"/>
        <v>664</v>
      </c>
      <c r="AT667" s="71">
        <f t="shared" ca="1" si="435"/>
        <v>2.5466662158153521E-3</v>
      </c>
      <c r="AU667" s="72">
        <f t="shared" ca="1" si="424"/>
        <v>9.059659612918658E-3</v>
      </c>
      <c r="AV667" s="73">
        <f t="shared" ca="1" si="425"/>
        <v>1.0090596596129187</v>
      </c>
      <c r="AW667" s="74">
        <f ca="1">PRODUCT(AV$4:AV667)</f>
        <v>372.29023212724911</v>
      </c>
      <c r="BO667" s="70">
        <f t="shared" si="436"/>
        <v>664</v>
      </c>
      <c r="BP667" s="171">
        <f t="shared" ca="1" si="437"/>
        <v>0.1143</v>
      </c>
      <c r="BQ667" s="172">
        <f t="shared" ca="1" si="426"/>
        <v>9.059659612918658E-3</v>
      </c>
      <c r="BR667" s="172">
        <f t="shared" ca="1" si="439"/>
        <v>2.6860763826277428E-3</v>
      </c>
    </row>
    <row r="668" spans="5:70">
      <c r="E668">
        <f t="shared" si="427"/>
        <v>665</v>
      </c>
      <c r="F668" s="64">
        <f t="shared" si="428"/>
        <v>95.333333333332234</v>
      </c>
      <c r="G668" s="55">
        <f t="shared" si="412"/>
        <v>3.3865992701875847E-2</v>
      </c>
      <c r="H668" s="78">
        <f t="shared" si="438"/>
        <v>9.6911643565457204E-3</v>
      </c>
      <c r="I668" s="79">
        <f t="shared" ca="1" si="413"/>
        <v>110825.04621641498</v>
      </c>
      <c r="J668" s="79">
        <f t="shared" ca="1" si="414"/>
        <v>1004.0371953066985</v>
      </c>
      <c r="K668" s="80">
        <f t="shared" ca="1" si="415"/>
        <v>-0.1938232871309144</v>
      </c>
      <c r="L668" s="80">
        <f t="shared" ca="1" si="416"/>
        <v>-46.177102590172908</v>
      </c>
      <c r="M668" s="80">
        <f t="shared" ca="1" si="417"/>
        <v>0</v>
      </c>
      <c r="N668" s="80">
        <f t="shared" ca="1" si="418"/>
        <v>0</v>
      </c>
      <c r="O668" s="81">
        <f t="shared" ca="1" si="405"/>
        <v>-17.521978650175306</v>
      </c>
      <c r="P668" s="79">
        <f t="shared" ca="1" si="406"/>
        <v>111765.1905071942</v>
      </c>
      <c r="R668">
        <f t="shared" ca="1" si="419"/>
        <v>665</v>
      </c>
      <c r="S668" s="78">
        <f t="shared" ca="1" si="429"/>
        <v>95.333333333332234</v>
      </c>
      <c r="T668" s="55">
        <f t="shared" ca="1" si="420"/>
        <v>3.3865992701875847E-2</v>
      </c>
      <c r="U668" s="78">
        <f t="shared" ca="1" si="430"/>
        <v>9.6886199854318567E-3</v>
      </c>
      <c r="V668" s="79">
        <f t="shared" ca="1" si="431"/>
        <v>110812.27715310703</v>
      </c>
      <c r="W668" s="79">
        <f t="shared" ca="1" si="407"/>
        <v>1003.9215119395527</v>
      </c>
      <c r="X668" s="80">
        <f t="shared" ca="1" si="408"/>
        <v>-0.19377239970863713</v>
      </c>
      <c r="Y668" s="80">
        <f t="shared" ca="1" si="421"/>
        <v>-46.171782147127935</v>
      </c>
      <c r="Z668" s="80">
        <f t="shared" ca="1" si="409"/>
        <v>0</v>
      </c>
      <c r="AA668" s="80">
        <f t="shared" ca="1" si="422"/>
        <v>0</v>
      </c>
      <c r="AB668" s="81">
        <f t="shared" ca="1" si="410"/>
        <v>-17.521978650175306</v>
      </c>
      <c r="AC668" s="79">
        <f t="shared" ca="1" si="411"/>
        <v>111752.31113184958</v>
      </c>
      <c r="AE668" s="55">
        <f t="shared" ca="1" si="432"/>
        <v>3.3865992701875847E-2</v>
      </c>
      <c r="AF668" s="78">
        <f t="shared" ca="1" si="433"/>
        <v>9.6886199854318567E-3</v>
      </c>
      <c r="AR668" s="69">
        <f t="shared" si="423"/>
        <v>56</v>
      </c>
      <c r="AS668" s="70">
        <f t="shared" si="434"/>
        <v>665</v>
      </c>
      <c r="AT668" s="71">
        <f t="shared" ca="1" si="435"/>
        <v>2.5235942867523455E-3</v>
      </c>
      <c r="AU668" s="72">
        <f t="shared" ca="1" si="424"/>
        <v>9.059659612918658E-3</v>
      </c>
      <c r="AV668" s="73">
        <f t="shared" ca="1" si="425"/>
        <v>1.0090596596129187</v>
      </c>
      <c r="AW668" s="74">
        <f ca="1">PRODUCT(AV$4:AV668)</f>
        <v>375.66305490753649</v>
      </c>
      <c r="BO668" s="70">
        <f t="shared" si="436"/>
        <v>665</v>
      </c>
      <c r="BP668" s="171">
        <f t="shared" ca="1" si="437"/>
        <v>0.1143</v>
      </c>
      <c r="BQ668" s="172">
        <f t="shared" ca="1" si="426"/>
        <v>9.059659612918658E-3</v>
      </c>
      <c r="BR668" s="172">
        <f t="shared" ca="1" si="439"/>
        <v>2.6619599317429239E-3</v>
      </c>
    </row>
    <row r="669" spans="5:70">
      <c r="E669">
        <f t="shared" si="427"/>
        <v>666</v>
      </c>
      <c r="F669" s="64">
        <f t="shared" si="428"/>
        <v>95.416666666665563</v>
      </c>
      <c r="G669" s="55">
        <f t="shared" si="412"/>
        <v>3.3865992701875847E-2</v>
      </c>
      <c r="H669" s="78">
        <f t="shared" si="438"/>
        <v>9.3629634551742631E-3</v>
      </c>
      <c r="I669" s="79">
        <f t="shared" ca="1" si="413"/>
        <v>107980.1513811538</v>
      </c>
      <c r="J669" s="79">
        <f t="shared" ca="1" si="414"/>
        <v>978.263416464682</v>
      </c>
      <c r="K669" s="80">
        <f t="shared" ca="1" si="415"/>
        <v>-0.18725926910348525</v>
      </c>
      <c r="L669" s="80">
        <f t="shared" ca="1" si="416"/>
        <v>-44.99172974214742</v>
      </c>
      <c r="M669" s="80">
        <f t="shared" ca="1" si="417"/>
        <v>0</v>
      </c>
      <c r="N669" s="80">
        <f t="shared" ca="1" si="418"/>
        <v>0</v>
      </c>
      <c r="O669" s="81">
        <f t="shared" ca="1" si="405"/>
        <v>-16.928579449086044</v>
      </c>
      <c r="P669" s="79">
        <f t="shared" ca="1" si="406"/>
        <v>108896.30722915815</v>
      </c>
      <c r="R669">
        <f t="shared" ca="1" si="419"/>
        <v>666</v>
      </c>
      <c r="S669" s="78">
        <f t="shared" ca="1" si="429"/>
        <v>95.416666666665563</v>
      </c>
      <c r="T669" s="55">
        <f t="shared" ca="1" si="420"/>
        <v>3.3865992701875847E-2</v>
      </c>
      <c r="U669" s="78">
        <f t="shared" ca="1" si="430"/>
        <v>9.3605052517139724E-3</v>
      </c>
      <c r="V669" s="79">
        <f t="shared" ca="1" si="431"/>
        <v>107967.70817864061</v>
      </c>
      <c r="W669" s="79">
        <f t="shared" ca="1" si="407"/>
        <v>978.15068528541781</v>
      </c>
      <c r="X669" s="80">
        <f t="shared" ca="1" si="408"/>
        <v>-0.18721010503427946</v>
      </c>
      <c r="Y669" s="80">
        <f t="shared" ca="1" si="421"/>
        <v>-44.986545074433586</v>
      </c>
      <c r="Z669" s="80">
        <f t="shared" ca="1" si="409"/>
        <v>0</v>
      </c>
      <c r="AA669" s="80">
        <f t="shared" ca="1" si="422"/>
        <v>0</v>
      </c>
      <c r="AB669" s="81">
        <f t="shared" ca="1" si="410"/>
        <v>-16.928579449086044</v>
      </c>
      <c r="AC669" s="79">
        <f t="shared" ca="1" si="411"/>
        <v>108883.75652929746</v>
      </c>
      <c r="AE669" s="55">
        <f t="shared" ca="1" si="432"/>
        <v>3.3865992701875847E-2</v>
      </c>
      <c r="AF669" s="78">
        <f t="shared" ca="1" si="433"/>
        <v>9.3605052517139724E-3</v>
      </c>
      <c r="AR669" s="69">
        <f t="shared" si="423"/>
        <v>56</v>
      </c>
      <c r="AS669" s="70">
        <f t="shared" si="434"/>
        <v>666</v>
      </c>
      <c r="AT669" s="71">
        <f t="shared" ca="1" si="435"/>
        <v>2.5007313815132628E-3</v>
      </c>
      <c r="AU669" s="72">
        <f t="shared" ca="1" si="424"/>
        <v>9.059659612918658E-3</v>
      </c>
      <c r="AV669" s="73">
        <f t="shared" ca="1" si="425"/>
        <v>1.0090596596129187</v>
      </c>
      <c r="AW669" s="74">
        <f ca="1">PRODUCT(AV$4:AV669)</f>
        <v>379.06643431414795</v>
      </c>
      <c r="BO669" s="70">
        <f t="shared" si="436"/>
        <v>666</v>
      </c>
      <c r="BP669" s="171">
        <f t="shared" ca="1" si="437"/>
        <v>0.1143</v>
      </c>
      <c r="BQ669" s="172">
        <f t="shared" ca="1" si="426"/>
        <v>9.059659612918658E-3</v>
      </c>
      <c r="BR669" s="172">
        <f t="shared" ca="1" si="439"/>
        <v>2.6380600060496597E-3</v>
      </c>
    </row>
    <row r="670" spans="5:70">
      <c r="E670">
        <f t="shared" si="427"/>
        <v>667</v>
      </c>
      <c r="F670" s="64">
        <f t="shared" si="428"/>
        <v>95.499999999998892</v>
      </c>
      <c r="G670" s="55">
        <f t="shared" si="412"/>
        <v>3.3865992701875847E-2</v>
      </c>
      <c r="H670" s="78">
        <f t="shared" si="438"/>
        <v>9.0458774031334007E-3</v>
      </c>
      <c r="I670" s="79">
        <f t="shared" ca="1" si="413"/>
        <v>105208.42568327425</v>
      </c>
      <c r="J670" s="79">
        <f t="shared" ca="1" si="414"/>
        <v>953.15252510151379</v>
      </c>
      <c r="K670" s="80">
        <f t="shared" ca="1" si="415"/>
        <v>-0.18091754806266802</v>
      </c>
      <c r="L670" s="80">
        <f t="shared" ca="1" si="416"/>
        <v>-43.836844034697606</v>
      </c>
      <c r="M670" s="80">
        <f t="shared" ca="1" si="417"/>
        <v>0</v>
      </c>
      <c r="N670" s="80">
        <f t="shared" ca="1" si="418"/>
        <v>0</v>
      </c>
      <c r="O670" s="81">
        <f t="shared" ca="1" si="405"/>
        <v>-16.355276301010171</v>
      </c>
      <c r="P670" s="79">
        <f t="shared" ca="1" si="406"/>
        <v>106101.205170492</v>
      </c>
      <c r="R670">
        <f t="shared" ca="1" si="419"/>
        <v>667</v>
      </c>
      <c r="S670" s="78">
        <f t="shared" ca="1" si="429"/>
        <v>95.499999999998892</v>
      </c>
      <c r="T670" s="55">
        <f t="shared" ca="1" si="420"/>
        <v>3.3865992701875847E-2</v>
      </c>
      <c r="U670" s="78">
        <f t="shared" ca="1" si="430"/>
        <v>9.0435024491735561E-3</v>
      </c>
      <c r="V670" s="79">
        <f t="shared" ca="1" si="431"/>
        <v>105196.30002532345</v>
      </c>
      <c r="W670" s="79">
        <f t="shared" ca="1" si="407"/>
        <v>953.04267076789688</v>
      </c>
      <c r="X670" s="80">
        <f t="shared" ca="1" si="408"/>
        <v>-0.18087004898347112</v>
      </c>
      <c r="Y670" s="80">
        <f t="shared" ca="1" si="421"/>
        <v>-43.831791677218106</v>
      </c>
      <c r="Z670" s="80">
        <f t="shared" ca="1" si="409"/>
        <v>0</v>
      </c>
      <c r="AA670" s="80">
        <f t="shared" ca="1" si="422"/>
        <v>0</v>
      </c>
      <c r="AB670" s="81">
        <f t="shared" ca="1" si="410"/>
        <v>-16.355276301010171</v>
      </c>
      <c r="AC670" s="79">
        <f t="shared" ca="1" si="411"/>
        <v>106088.97475806414</v>
      </c>
      <c r="AE670" s="55">
        <f t="shared" ca="1" si="432"/>
        <v>3.3865992701875847E-2</v>
      </c>
      <c r="AF670" s="78">
        <f t="shared" ca="1" si="433"/>
        <v>9.0435024491735561E-3</v>
      </c>
      <c r="AR670" s="69">
        <f t="shared" si="423"/>
        <v>56</v>
      </c>
      <c r="AS670" s="70">
        <f t="shared" si="434"/>
        <v>667</v>
      </c>
      <c r="AT670" s="71">
        <f t="shared" ca="1" si="435"/>
        <v>2.4780756064134088E-3</v>
      </c>
      <c r="AU670" s="72">
        <f t="shared" ca="1" si="424"/>
        <v>9.059659612918658E-3</v>
      </c>
      <c r="AV670" s="73">
        <f t="shared" ca="1" si="425"/>
        <v>1.0090596596129187</v>
      </c>
      <c r="AW670" s="74">
        <f ca="1">PRODUCT(AV$4:AV670)</f>
        <v>382.50064717971691</v>
      </c>
      <c r="BO670" s="70">
        <f t="shared" si="436"/>
        <v>667</v>
      </c>
      <c r="BP670" s="171">
        <f t="shared" ca="1" si="437"/>
        <v>0.1143</v>
      </c>
      <c r="BQ670" s="172">
        <f t="shared" ca="1" si="426"/>
        <v>9.059659612918658E-3</v>
      </c>
      <c r="BR670" s="172">
        <f t="shared" ca="1" si="439"/>
        <v>2.6143746615156882E-3</v>
      </c>
    </row>
    <row r="671" spans="5:70">
      <c r="E671">
        <f t="shared" si="427"/>
        <v>668</v>
      </c>
      <c r="F671" s="64">
        <f t="shared" si="428"/>
        <v>95.58333333333222</v>
      </c>
      <c r="G671" s="55">
        <f t="shared" si="412"/>
        <v>3.710811547546744E-2</v>
      </c>
      <c r="H671" s="78">
        <f t="shared" si="438"/>
        <v>8.7102019398810054E-3</v>
      </c>
      <c r="I671" s="79">
        <f t="shared" ca="1" si="413"/>
        <v>102163.98939693913</v>
      </c>
      <c r="J671" s="79">
        <f t="shared" ca="1" si="414"/>
        <v>925.57096863409936</v>
      </c>
      <c r="K671" s="80">
        <f t="shared" ca="1" si="415"/>
        <v>-0.17420403879762011</v>
      </c>
      <c r="L671" s="80">
        <f t="shared" ca="1" si="416"/>
        <v>-42.568328915391305</v>
      </c>
      <c r="M671" s="80">
        <f t="shared" ca="1" si="417"/>
        <v>0</v>
      </c>
      <c r="N671" s="80">
        <f t="shared" ca="1" si="418"/>
        <v>0</v>
      </c>
      <c r="O671" s="81">
        <f t="shared" ca="1" si="405"/>
        <v>-15.748362819399107</v>
      </c>
      <c r="P671" s="79">
        <f t="shared" ca="1" si="406"/>
        <v>103031.06946979964</v>
      </c>
      <c r="R671">
        <f t="shared" ca="1" si="419"/>
        <v>668</v>
      </c>
      <c r="S671" s="78">
        <f t="shared" ca="1" si="429"/>
        <v>95.58333333333222</v>
      </c>
      <c r="T671" s="55">
        <f t="shared" ca="1" si="420"/>
        <v>3.710811547546744E-2</v>
      </c>
      <c r="U671" s="78">
        <f t="shared" ca="1" si="430"/>
        <v>8.707915115986951E-3</v>
      </c>
      <c r="V671" s="79">
        <f t="shared" ca="1" si="431"/>
        <v>102152.21283206795</v>
      </c>
      <c r="W671" s="79">
        <f t="shared" ca="1" si="407"/>
        <v>925.46427696495709</v>
      </c>
      <c r="X671" s="80">
        <f t="shared" ca="1" si="408"/>
        <v>-0.17415830231973903</v>
      </c>
      <c r="Y671" s="80">
        <f t="shared" ca="1" si="421"/>
        <v>-42.563422013361645</v>
      </c>
      <c r="Z671" s="80">
        <f t="shared" ca="1" si="409"/>
        <v>0</v>
      </c>
      <c r="AA671" s="80">
        <f t="shared" ca="1" si="422"/>
        <v>0</v>
      </c>
      <c r="AB671" s="81">
        <f t="shared" ca="1" si="410"/>
        <v>-15.748362819399107</v>
      </c>
      <c r="AC671" s="79">
        <f t="shared" ca="1" si="411"/>
        <v>103019.19116589781</v>
      </c>
      <c r="AE671" s="55">
        <f t="shared" ca="1" si="432"/>
        <v>3.710811547546744E-2</v>
      </c>
      <c r="AF671" s="78">
        <f t="shared" ca="1" si="433"/>
        <v>8.707915115986951E-3</v>
      </c>
      <c r="AR671" s="69">
        <f t="shared" si="423"/>
        <v>56</v>
      </c>
      <c r="AS671" s="70">
        <f t="shared" si="434"/>
        <v>668</v>
      </c>
      <c r="AT671" s="71">
        <f t="shared" ca="1" si="435"/>
        <v>2.4556250849242264E-3</v>
      </c>
      <c r="AU671" s="72">
        <f t="shared" ca="1" si="424"/>
        <v>9.059659612918658E-3</v>
      </c>
      <c r="AV671" s="73">
        <f t="shared" ca="1" si="425"/>
        <v>1.0090596596129187</v>
      </c>
      <c r="AW671" s="74">
        <f ca="1">PRODUCT(AV$4:AV671)</f>
        <v>385.96597284488621</v>
      </c>
      <c r="BO671" s="70">
        <f t="shared" si="436"/>
        <v>668</v>
      </c>
      <c r="BP671" s="171">
        <f t="shared" ca="1" si="437"/>
        <v>0.1143</v>
      </c>
      <c r="BQ671" s="172">
        <f t="shared" ca="1" si="426"/>
        <v>9.059659612918658E-3</v>
      </c>
      <c r="BR671" s="172">
        <f t="shared" ca="1" si="439"/>
        <v>2.5909019715628884E-3</v>
      </c>
    </row>
    <row r="672" spans="5:70">
      <c r="E672">
        <f t="shared" si="427"/>
        <v>669</v>
      </c>
      <c r="F672" s="64">
        <f t="shared" si="428"/>
        <v>95.666666666665549</v>
      </c>
      <c r="G672" s="55">
        <f t="shared" si="412"/>
        <v>3.710811547546744E-2</v>
      </c>
      <c r="H672" s="78">
        <f t="shared" si="438"/>
        <v>8.3869827604812607E-3</v>
      </c>
      <c r="I672" s="79">
        <f t="shared" ca="1" si="413"/>
        <v>99207.780646353407</v>
      </c>
      <c r="J672" s="79">
        <f t="shared" ca="1" si="414"/>
        <v>898.78872360906121</v>
      </c>
      <c r="K672" s="80">
        <f t="shared" ca="1" si="415"/>
        <v>-0.16773965520962522</v>
      </c>
      <c r="L672" s="80">
        <f t="shared" ca="1" si="416"/>
        <v>-41.336575269313926</v>
      </c>
      <c r="M672" s="80">
        <f t="shared" ca="1" si="417"/>
        <v>0</v>
      </c>
      <c r="N672" s="80">
        <f t="shared" ca="1" si="418"/>
        <v>0</v>
      </c>
      <c r="O672" s="81">
        <f t="shared" ca="1" si="405"/>
        <v>-15.163970753347288</v>
      </c>
      <c r="P672" s="79">
        <f t="shared" ca="1" si="406"/>
        <v>100049.90108428459</v>
      </c>
      <c r="R672">
        <f t="shared" ca="1" si="419"/>
        <v>669</v>
      </c>
      <c r="S672" s="78">
        <f t="shared" ca="1" si="429"/>
        <v>95.666666666665549</v>
      </c>
      <c r="T672" s="55">
        <f t="shared" ca="1" si="420"/>
        <v>3.710811547546744E-2</v>
      </c>
      <c r="U672" s="78">
        <f t="shared" ca="1" si="430"/>
        <v>8.3847807963123386E-3</v>
      </c>
      <c r="V672" s="79">
        <f t="shared" ca="1" si="431"/>
        <v>99196.343123924409</v>
      </c>
      <c r="W672" s="79">
        <f t="shared" ca="1" si="407"/>
        <v>898.68510354903935</v>
      </c>
      <c r="X672" s="80">
        <f t="shared" ca="1" si="408"/>
        <v>-0.16769561592624677</v>
      </c>
      <c r="Y672" s="80">
        <f t="shared" ca="1" si="421"/>
        <v>-41.331809634968508</v>
      </c>
      <c r="Z672" s="80">
        <f t="shared" ca="1" si="409"/>
        <v>0</v>
      </c>
      <c r="AA672" s="80">
        <f t="shared" ca="1" si="422"/>
        <v>0</v>
      </c>
      <c r="AB672" s="81">
        <f t="shared" ca="1" si="410"/>
        <v>-15.163970753347288</v>
      </c>
      <c r="AC672" s="79">
        <f t="shared" ca="1" si="411"/>
        <v>100038.36475146921</v>
      </c>
      <c r="AE672" s="55">
        <f t="shared" ca="1" si="432"/>
        <v>3.710811547546744E-2</v>
      </c>
      <c r="AF672" s="78">
        <f t="shared" ca="1" si="433"/>
        <v>8.3847807963123386E-3</v>
      </c>
      <c r="AR672" s="69">
        <f t="shared" si="423"/>
        <v>56</v>
      </c>
      <c r="AS672" s="70">
        <f t="shared" si="434"/>
        <v>669</v>
      </c>
      <c r="AT672" s="71">
        <f t="shared" ca="1" si="435"/>
        <v>2.4333779575178684E-3</v>
      </c>
      <c r="AU672" s="72">
        <f t="shared" ca="1" si="424"/>
        <v>9.059659612918658E-3</v>
      </c>
      <c r="AV672" s="73">
        <f t="shared" ca="1" si="425"/>
        <v>1.0090596596129187</v>
      </c>
      <c r="AW672" s="74">
        <f ca="1">PRODUCT(AV$4:AV672)</f>
        <v>389.46269318102986</v>
      </c>
      <c r="BO672" s="70">
        <f t="shared" si="436"/>
        <v>669</v>
      </c>
      <c r="BP672" s="171">
        <f t="shared" ca="1" si="437"/>
        <v>0.1143</v>
      </c>
      <c r="BQ672" s="172">
        <f t="shared" ca="1" si="426"/>
        <v>9.059659612918658E-3</v>
      </c>
      <c r="BR672" s="172">
        <f t="shared" ca="1" si="439"/>
        <v>2.5676400269105731E-3</v>
      </c>
    </row>
    <row r="673" spans="5:70">
      <c r="E673">
        <f t="shared" si="427"/>
        <v>670</v>
      </c>
      <c r="F673" s="64">
        <f t="shared" si="428"/>
        <v>95.749999999998877</v>
      </c>
      <c r="G673" s="55">
        <f t="shared" si="412"/>
        <v>3.710811547546744E-2</v>
      </c>
      <c r="H673" s="78">
        <f t="shared" si="438"/>
        <v>8.0757576357145672E-3</v>
      </c>
      <c r="I673" s="79">
        <f t="shared" ca="1" si="413"/>
        <v>96337.237801539857</v>
      </c>
      <c r="J673" s="79">
        <f t="shared" ca="1" si="414"/>
        <v>872.78258253075126</v>
      </c>
      <c r="K673" s="80">
        <f t="shared" ca="1" si="415"/>
        <v>-0.16151515271429134</v>
      </c>
      <c r="L673" s="80">
        <f t="shared" ca="1" si="416"/>
        <v>-40.140515750641612</v>
      </c>
      <c r="M673" s="80">
        <f t="shared" ca="1" si="417"/>
        <v>0</v>
      </c>
      <c r="N673" s="80">
        <f t="shared" ca="1" si="418"/>
        <v>0</v>
      </c>
      <c r="O673" s="81">
        <f t="shared" ca="1" si="405"/>
        <v>-14.601264375565465</v>
      </c>
      <c r="P673" s="79">
        <f t="shared" ca="1" si="406"/>
        <v>97155.117088791696</v>
      </c>
      <c r="R673">
        <f t="shared" ca="1" si="419"/>
        <v>670</v>
      </c>
      <c r="S673" s="78">
        <f t="shared" ca="1" si="429"/>
        <v>95.749999999998877</v>
      </c>
      <c r="T673" s="55">
        <f t="shared" ca="1" si="420"/>
        <v>3.710811547546744E-2</v>
      </c>
      <c r="U673" s="78">
        <f t="shared" ca="1" si="430"/>
        <v>8.0736373822862979E-3</v>
      </c>
      <c r="V673" s="79">
        <f t="shared" ca="1" si="431"/>
        <v>96326.129560294765</v>
      </c>
      <c r="W673" s="79">
        <f t="shared" ca="1" si="407"/>
        <v>872.68194564617261</v>
      </c>
      <c r="X673" s="80">
        <f t="shared" ca="1" si="408"/>
        <v>-0.16147274764572594</v>
      </c>
      <c r="Y673" s="80">
        <f t="shared" ca="1" si="421"/>
        <v>-40.135887316789486</v>
      </c>
      <c r="Z673" s="80">
        <f t="shared" ca="1" si="409"/>
        <v>0</v>
      </c>
      <c r="AA673" s="80">
        <f t="shared" ca="1" si="422"/>
        <v>0</v>
      </c>
      <c r="AB673" s="81">
        <f t="shared" ca="1" si="410"/>
        <v>-14.601264375565465</v>
      </c>
      <c r="AC673" s="79">
        <f t="shared" ca="1" si="411"/>
        <v>97143.912881500932</v>
      </c>
      <c r="AE673" s="55">
        <f t="shared" ca="1" si="432"/>
        <v>3.710811547546744E-2</v>
      </c>
      <c r="AF673" s="78">
        <f t="shared" ca="1" si="433"/>
        <v>8.0736373822862979E-3</v>
      </c>
      <c r="AR673" s="69">
        <f t="shared" si="423"/>
        <v>56</v>
      </c>
      <c r="AS673" s="70">
        <f t="shared" si="434"/>
        <v>670</v>
      </c>
      <c r="AT673" s="71">
        <f t="shared" ca="1" si="435"/>
        <v>2.4113323815131774E-3</v>
      </c>
      <c r="AU673" s="72">
        <f t="shared" ca="1" si="424"/>
        <v>9.059659612918658E-3</v>
      </c>
      <c r="AV673" s="73">
        <f t="shared" ca="1" si="425"/>
        <v>1.0090596596129187</v>
      </c>
      <c r="AW673" s="74">
        <f ca="1">PRODUCT(AV$4:AV673)</f>
        <v>392.99109261318057</v>
      </c>
      <c r="BO673" s="70">
        <f t="shared" si="436"/>
        <v>670</v>
      </c>
      <c r="BP673" s="171">
        <f t="shared" ca="1" si="437"/>
        <v>0.1143</v>
      </c>
      <c r="BQ673" s="172">
        <f t="shared" ca="1" si="426"/>
        <v>9.059659612918658E-3</v>
      </c>
      <c r="BR673" s="172">
        <f t="shared" ca="1" si="439"/>
        <v>2.5445869354201863E-3</v>
      </c>
    </row>
    <row r="674" spans="5:70">
      <c r="E674">
        <f t="shared" si="427"/>
        <v>671</v>
      </c>
      <c r="F674" s="64">
        <f t="shared" si="428"/>
        <v>95.833333333332206</v>
      </c>
      <c r="G674" s="55">
        <f t="shared" si="412"/>
        <v>3.710811547546744E-2</v>
      </c>
      <c r="H674" s="78">
        <f t="shared" si="438"/>
        <v>7.7760814888165834E-3</v>
      </c>
      <c r="I674" s="79">
        <f t="shared" ca="1" si="413"/>
        <v>93549.873784828247</v>
      </c>
      <c r="J674" s="79">
        <f t="shared" ca="1" si="414"/>
        <v>847.53001332204633</v>
      </c>
      <c r="K674" s="80">
        <f t="shared" ca="1" si="415"/>
        <v>-0.15552162977633166</v>
      </c>
      <c r="L674" s="80">
        <f t="shared" ca="1" si="416"/>
        <v>-38.979114077011772</v>
      </c>
      <c r="M674" s="80">
        <f t="shared" ca="1" si="417"/>
        <v>0</v>
      </c>
      <c r="N674" s="80">
        <f t="shared" ca="1" si="418"/>
        <v>0</v>
      </c>
      <c r="O674" s="81">
        <f t="shared" ca="1" si="405"/>
        <v>-14.059438971029152</v>
      </c>
      <c r="P674" s="79">
        <f t="shared" ca="1" si="406"/>
        <v>94344.209723472479</v>
      </c>
      <c r="R674">
        <f t="shared" ca="1" si="419"/>
        <v>671</v>
      </c>
      <c r="S674" s="78">
        <f t="shared" ca="1" si="429"/>
        <v>95.833333333332206</v>
      </c>
      <c r="T674" s="55">
        <f t="shared" ca="1" si="420"/>
        <v>3.710811547546744E-2</v>
      </c>
      <c r="U674" s="78">
        <f t="shared" ca="1" si="430"/>
        <v>7.7740399139973673E-3</v>
      </c>
      <c r="V674" s="79">
        <f t="shared" ca="1" si="431"/>
        <v>93539.085344555453</v>
      </c>
      <c r="W674" s="79">
        <f t="shared" ca="1" si="407"/>
        <v>847.4322737254206</v>
      </c>
      <c r="X674" s="80">
        <f t="shared" ca="1" si="408"/>
        <v>-0.15548079827994735</v>
      </c>
      <c r="Y674" s="80">
        <f t="shared" ca="1" si="421"/>
        <v>-38.974618893564774</v>
      </c>
      <c r="Z674" s="80">
        <f t="shared" ca="1" si="409"/>
        <v>0</v>
      </c>
      <c r="AA674" s="80">
        <f t="shared" ca="1" si="422"/>
        <v>0</v>
      </c>
      <c r="AB674" s="81">
        <f t="shared" ca="1" si="410"/>
        <v>-14.059438971029152</v>
      </c>
      <c r="AC674" s="79">
        <f t="shared" ca="1" si="411"/>
        <v>94333.328079618004</v>
      </c>
      <c r="AE674" s="55">
        <f t="shared" ca="1" si="432"/>
        <v>3.710811547546744E-2</v>
      </c>
      <c r="AF674" s="78">
        <f t="shared" ca="1" si="433"/>
        <v>7.7740399139973673E-3</v>
      </c>
      <c r="AR674" s="69">
        <f t="shared" si="423"/>
        <v>56</v>
      </c>
      <c r="AS674" s="70">
        <f t="shared" si="434"/>
        <v>671</v>
      </c>
      <c r="AT674" s="71">
        <f t="shared" ca="1" si="435"/>
        <v>2.3894865309230595E-3</v>
      </c>
      <c r="AU674" s="72">
        <f t="shared" ca="1" si="424"/>
        <v>9.059659612918658E-3</v>
      </c>
      <c r="AV674" s="73">
        <f t="shared" ca="1" si="425"/>
        <v>1.0090596596129187</v>
      </c>
      <c r="AW674" s="74">
        <f ca="1">PRODUCT(AV$4:AV674)</f>
        <v>396.55145814316495</v>
      </c>
      <c r="BO674" s="70">
        <f t="shared" si="436"/>
        <v>671</v>
      </c>
      <c r="BP674" s="171">
        <f t="shared" ca="1" si="437"/>
        <v>0.1143</v>
      </c>
      <c r="BQ674" s="172">
        <f t="shared" ca="1" si="426"/>
        <v>9.059659612918658E-3</v>
      </c>
      <c r="BR674" s="172">
        <f t="shared" ca="1" si="439"/>
        <v>2.5217408219413958E-3</v>
      </c>
    </row>
    <row r="675" spans="5:70">
      <c r="E675">
        <f t="shared" si="427"/>
        <v>672</v>
      </c>
      <c r="F675" s="64">
        <f t="shared" si="428"/>
        <v>95.916666666665535</v>
      </c>
      <c r="G675" s="55">
        <f t="shared" si="412"/>
        <v>3.710811547546744E-2</v>
      </c>
      <c r="H675" s="78">
        <f t="shared" si="438"/>
        <v>7.487525758982933E-3</v>
      </c>
      <c r="I675" s="79">
        <f t="shared" ca="1" si="413"/>
        <v>90843.273894612139</v>
      </c>
      <c r="J675" s="79">
        <f t="shared" ca="1" si="414"/>
        <v>823.00913960832543</v>
      </c>
      <c r="K675" s="80">
        <f t="shared" ca="1" si="415"/>
        <v>-0.14975051517965865</v>
      </c>
      <c r="L675" s="80">
        <f t="shared" ca="1" si="416"/>
        <v>-37.851364122755058</v>
      </c>
      <c r="M675" s="80">
        <f t="shared" ca="1" si="417"/>
        <v>0</v>
      </c>
      <c r="N675" s="80">
        <f t="shared" ca="1" si="418"/>
        <v>0</v>
      </c>
      <c r="O675" s="81">
        <f t="shared" ca="1" si="405"/>
        <v>-13.537719686171917</v>
      </c>
      <c r="P675" s="79">
        <f t="shared" ca="1" si="406"/>
        <v>91614.744199896362</v>
      </c>
      <c r="R675">
        <f t="shared" ca="1" si="419"/>
        <v>672</v>
      </c>
      <c r="S675" s="78">
        <f t="shared" ca="1" si="429"/>
        <v>95.916666666665535</v>
      </c>
      <c r="T675" s="55">
        <f t="shared" ca="1" si="420"/>
        <v>3.710811547546744E-2</v>
      </c>
      <c r="U675" s="78">
        <f t="shared" ca="1" si="430"/>
        <v>7.4855599431578601E-3</v>
      </c>
      <c r="V675" s="79">
        <f t="shared" ca="1" si="431"/>
        <v>90832.796048054384</v>
      </c>
      <c r="W675" s="79">
        <f t="shared" ca="1" si="407"/>
        <v>822.91421388503579</v>
      </c>
      <c r="X675" s="80">
        <f t="shared" ca="1" si="408"/>
        <v>-0.1497111988631572</v>
      </c>
      <c r="Y675" s="80">
        <f t="shared" ca="1" si="421"/>
        <v>-37.846998353355993</v>
      </c>
      <c r="Z675" s="80">
        <f t="shared" ca="1" si="409"/>
        <v>0</v>
      </c>
      <c r="AA675" s="80">
        <f t="shared" ca="1" si="422"/>
        <v>0</v>
      </c>
      <c r="AB675" s="81">
        <f t="shared" ca="1" si="410"/>
        <v>-13.537719686171917</v>
      </c>
      <c r="AC675" s="79">
        <f t="shared" ca="1" si="411"/>
        <v>91604.175832701032</v>
      </c>
      <c r="AE675" s="55">
        <f t="shared" ca="1" si="432"/>
        <v>3.710811547546744E-2</v>
      </c>
      <c r="AF675" s="78">
        <f t="shared" ca="1" si="433"/>
        <v>7.4855599431578601E-3</v>
      </c>
      <c r="AR675" s="69">
        <f t="shared" si="423"/>
        <v>56</v>
      </c>
      <c r="AS675" s="70">
        <f t="shared" si="434"/>
        <v>672</v>
      </c>
      <c r="AT675" s="71">
        <f t="shared" ca="1" si="435"/>
        <v>2.3678385963032426E-3</v>
      </c>
      <c r="AU675" s="72">
        <f t="shared" ca="1" si="424"/>
        <v>9.059659612918658E-3</v>
      </c>
      <c r="AV675" s="73">
        <f t="shared" ca="1" si="425"/>
        <v>1.0090596596129187</v>
      </c>
      <c r="AW675" s="74">
        <f ca="1">PRODUCT(AV$4:AV675)</f>
        <v>400.14407937294857</v>
      </c>
      <c r="BO675" s="70">
        <f t="shared" si="436"/>
        <v>672</v>
      </c>
      <c r="BP675" s="171">
        <f t="shared" ca="1" si="437"/>
        <v>0.1143</v>
      </c>
      <c r="BQ675" s="172">
        <f t="shared" ca="1" si="426"/>
        <v>9.059659612918658E-3</v>
      </c>
      <c r="BR675" s="172">
        <f t="shared" ca="1" si="439"/>
        <v>2.4990998281595664E-3</v>
      </c>
    </row>
    <row r="676" spans="5:70">
      <c r="E676">
        <f t="shared" si="427"/>
        <v>673</v>
      </c>
      <c r="F676" s="64">
        <f t="shared" si="428"/>
        <v>95.999999999998863</v>
      </c>
      <c r="G676" s="55">
        <f t="shared" si="412"/>
        <v>3.710811547546744E-2</v>
      </c>
      <c r="H676" s="78">
        <f t="shared" si="438"/>
        <v>7.2096777884930576E-3</v>
      </c>
      <c r="I676" s="79">
        <f t="shared" ca="1" si="413"/>
        <v>88215.093692871204</v>
      </c>
      <c r="J676" s="79">
        <f t="shared" ca="1" si="414"/>
        <v>799.19872157914062</v>
      </c>
      <c r="K676" s="80">
        <f t="shared" ca="1" si="415"/>
        <v>-0.14419355576986115</v>
      </c>
      <c r="L676" s="80">
        <f t="shared" ca="1" si="416"/>
        <v>-36.756289038696337</v>
      </c>
      <c r="M676" s="80">
        <f t="shared" ca="1" si="417"/>
        <v>-661.61320269653402</v>
      </c>
      <c r="N676" s="80">
        <f t="shared" ca="1" si="418"/>
        <v>0</v>
      </c>
      <c r="O676" s="81">
        <f t="shared" ca="1" si="405"/>
        <v>-13.035360420782938</v>
      </c>
      <c r="P676" s="79">
        <f t="shared" ca="1" si="406"/>
        <v>88302.743368738578</v>
      </c>
      <c r="R676">
        <f t="shared" ca="1" si="419"/>
        <v>673</v>
      </c>
      <c r="S676" s="78">
        <f t="shared" ca="1" si="429"/>
        <v>95.999999999998863</v>
      </c>
      <c r="T676" s="55">
        <f t="shared" ca="1" si="420"/>
        <v>3.710811547546744E-2</v>
      </c>
      <c r="U676" s="78">
        <f t="shared" ca="1" si="430"/>
        <v>7.2077849203886248E-3</v>
      </c>
      <c r="V676" s="79">
        <f t="shared" ca="1" si="431"/>
        <v>88204.917497866132</v>
      </c>
      <c r="W676" s="79">
        <f t="shared" ca="1" si="407"/>
        <v>799.10652871624006</v>
      </c>
      <c r="X676" s="80">
        <f t="shared" ca="1" si="408"/>
        <v>-0.14415569840777248</v>
      </c>
      <c r="Y676" s="80">
        <f t="shared" ca="1" si="421"/>
        <v>-36.752048957444224</v>
      </c>
      <c r="Z676" s="80">
        <f t="shared" ca="1" si="409"/>
        <v>-661.53688123399593</v>
      </c>
      <c r="AA676" s="80">
        <f t="shared" ca="1" si="422"/>
        <v>0</v>
      </c>
      <c r="AB676" s="81">
        <f t="shared" ca="1" si="410"/>
        <v>-13.035360420782938</v>
      </c>
      <c r="AC676" s="79">
        <f t="shared" ca="1" si="411"/>
        <v>88292.555580271743</v>
      </c>
      <c r="AE676" s="55">
        <f t="shared" ca="1" si="432"/>
        <v>3.710811547546744E-2</v>
      </c>
      <c r="AF676" s="78">
        <f t="shared" ca="1" si="433"/>
        <v>7.2077849203886248E-3</v>
      </c>
      <c r="AR676" s="69">
        <f t="shared" si="423"/>
        <v>57</v>
      </c>
      <c r="AS676" s="70">
        <f t="shared" si="434"/>
        <v>673</v>
      </c>
      <c r="AT676" s="71">
        <f t="shared" ca="1" si="435"/>
        <v>2.3463867846024041E-3</v>
      </c>
      <c r="AU676" s="72">
        <f t="shared" ca="1" si="424"/>
        <v>9.059659612918658E-3</v>
      </c>
      <c r="AV676" s="73">
        <f t="shared" ca="1" si="425"/>
        <v>1.0090596596129187</v>
      </c>
      <c r="AW676" s="74">
        <f ca="1">PRODUCT(AV$4:AV676)</f>
        <v>403.76924852819218</v>
      </c>
      <c r="BO676" s="70">
        <f t="shared" si="436"/>
        <v>673</v>
      </c>
      <c r="BP676" s="171">
        <f t="shared" ca="1" si="437"/>
        <v>0.1143</v>
      </c>
      <c r="BQ676" s="172">
        <f t="shared" ca="1" si="426"/>
        <v>9.059659612918658E-3</v>
      </c>
      <c r="BR676" s="172">
        <f t="shared" ca="1" si="439"/>
        <v>2.4766621124446063E-3</v>
      </c>
    </row>
    <row r="677" spans="5:70">
      <c r="E677">
        <f t="shared" si="427"/>
        <v>674</v>
      </c>
      <c r="F677" s="64">
        <f t="shared" si="428"/>
        <v>96.083333333332192</v>
      </c>
      <c r="G677" s="55">
        <f t="shared" si="412"/>
        <v>3.710811547546744E-2</v>
      </c>
      <c r="H677" s="78">
        <f t="shared" si="438"/>
        <v>6.9421402325767446E-3</v>
      </c>
      <c r="I677" s="79">
        <f t="shared" ca="1" si="413"/>
        <v>85025.994971010863</v>
      </c>
      <c r="J677" s="79">
        <f t="shared" ca="1" si="414"/>
        <v>770.30657268709206</v>
      </c>
      <c r="K677" s="80">
        <f t="shared" ca="1" si="415"/>
        <v>-0.1388428046515349</v>
      </c>
      <c r="L677" s="80">
        <f t="shared" ca="1" si="416"/>
        <v>-35.42749790458786</v>
      </c>
      <c r="M677" s="80">
        <f t="shared" ca="1" si="417"/>
        <v>0</v>
      </c>
      <c r="N677" s="80">
        <f t="shared" ca="1" si="418"/>
        <v>0</v>
      </c>
      <c r="O677" s="81">
        <f t="shared" ca="1" si="405"/>
        <v>-12.551642761024189</v>
      </c>
      <c r="P677" s="79">
        <f t="shared" ca="1" si="406"/>
        <v>85748.183560227699</v>
      </c>
      <c r="R677">
        <f t="shared" ca="1" si="419"/>
        <v>674</v>
      </c>
      <c r="S677" s="78">
        <f t="shared" ca="1" si="429"/>
        <v>96.083333333332192</v>
      </c>
      <c r="T677" s="55">
        <f t="shared" ca="1" si="420"/>
        <v>3.710811547546744E-2</v>
      </c>
      <c r="U677" s="78">
        <f t="shared" ca="1" si="430"/>
        <v>6.940317605240511E-3</v>
      </c>
      <c r="V677" s="79">
        <f t="shared" ca="1" si="431"/>
        <v>85016.185232174888</v>
      </c>
      <c r="W677" s="79">
        <f t="shared" ca="1" si="407"/>
        <v>770.21769979234648</v>
      </c>
      <c r="X677" s="80">
        <f t="shared" ca="1" si="408"/>
        <v>-0.13880635210481021</v>
      </c>
      <c r="Y677" s="80">
        <f t="shared" ca="1" si="421"/>
        <v>-35.423410513406203</v>
      </c>
      <c r="Z677" s="80">
        <f t="shared" ca="1" si="409"/>
        <v>0</v>
      </c>
      <c r="AA677" s="80">
        <f t="shared" ca="1" si="422"/>
        <v>0</v>
      </c>
      <c r="AB677" s="81">
        <f t="shared" ca="1" si="410"/>
        <v>-12.551642761024189</v>
      </c>
      <c r="AC677" s="79">
        <f t="shared" ca="1" si="411"/>
        <v>85738.289072340704</v>
      </c>
      <c r="AE677" s="55">
        <f t="shared" ca="1" si="432"/>
        <v>3.710811547546744E-2</v>
      </c>
      <c r="AF677" s="78">
        <f t="shared" ca="1" si="433"/>
        <v>6.940317605240511E-3</v>
      </c>
      <c r="AR677" s="69">
        <f t="shared" si="423"/>
        <v>57</v>
      </c>
      <c r="AS677" s="70">
        <f t="shared" si="434"/>
        <v>674</v>
      </c>
      <c r="AT677" s="71">
        <f t="shared" ca="1" si="435"/>
        <v>2.3251293190136558E-3</v>
      </c>
      <c r="AU677" s="72">
        <f t="shared" ca="1" si="424"/>
        <v>9.059659612918658E-3</v>
      </c>
      <c r="AV677" s="73">
        <f t="shared" ca="1" si="425"/>
        <v>1.0090596596129187</v>
      </c>
      <c r="AW677" s="74">
        <f ca="1">PRODUCT(AV$4:AV677)</f>
        <v>407.42726048202155</v>
      </c>
      <c r="BO677" s="70">
        <f t="shared" si="436"/>
        <v>674</v>
      </c>
      <c r="BP677" s="171">
        <f t="shared" ca="1" si="437"/>
        <v>0.1143</v>
      </c>
      <c r="BQ677" s="172">
        <f t="shared" ca="1" si="426"/>
        <v>9.059659612918658E-3</v>
      </c>
      <c r="BR677" s="172">
        <f t="shared" ca="1" si="439"/>
        <v>2.454425849701165E-3</v>
      </c>
    </row>
    <row r="678" spans="5:70">
      <c r="E678">
        <f t="shared" si="427"/>
        <v>675</v>
      </c>
      <c r="F678" s="64">
        <f t="shared" si="428"/>
        <v>96.16666666666552</v>
      </c>
      <c r="G678" s="55">
        <f t="shared" si="412"/>
        <v>3.710811547546744E-2</v>
      </c>
      <c r="H678" s="78">
        <f t="shared" si="438"/>
        <v>6.6845304911793985E-3</v>
      </c>
      <c r="I678" s="79">
        <f t="shared" ca="1" si="413"/>
        <v>82566.230062863193</v>
      </c>
      <c r="J678" s="79">
        <f t="shared" ca="1" si="414"/>
        <v>748.02193989147202</v>
      </c>
      <c r="K678" s="80">
        <f t="shared" ca="1" si="415"/>
        <v>-0.13369060982358796</v>
      </c>
      <c r="L678" s="80">
        <f t="shared" ca="1" si="416"/>
        <v>-34.402595859526329</v>
      </c>
      <c r="M678" s="80">
        <f t="shared" ca="1" si="417"/>
        <v>0</v>
      </c>
      <c r="N678" s="80">
        <f t="shared" ca="1" si="418"/>
        <v>0</v>
      </c>
      <c r="O678" s="81">
        <f t="shared" ca="1" si="405"/>
        <v>-12.085874952041287</v>
      </c>
      <c r="P678" s="79">
        <f t="shared" ca="1" si="406"/>
        <v>83267.62984133327</v>
      </c>
      <c r="R678">
        <f t="shared" ca="1" si="419"/>
        <v>675</v>
      </c>
      <c r="S678" s="78">
        <f t="shared" ca="1" si="429"/>
        <v>96.16666666666552</v>
      </c>
      <c r="T678" s="55">
        <f t="shared" ca="1" si="420"/>
        <v>3.710811547546744E-2</v>
      </c>
      <c r="U678" s="78">
        <f t="shared" ca="1" si="430"/>
        <v>6.6827754981088261E-3</v>
      </c>
      <c r="V678" s="79">
        <f t="shared" ca="1" si="431"/>
        <v>82556.702740775276</v>
      </c>
      <c r="W678" s="79">
        <f t="shared" ca="1" si="407"/>
        <v>747.9356255963329</v>
      </c>
      <c r="X678" s="80">
        <f t="shared" ca="1" si="408"/>
        <v>-0.13365550996217651</v>
      </c>
      <c r="Y678" s="80">
        <f t="shared" ca="1" si="421"/>
        <v>-34.398626141989702</v>
      </c>
      <c r="Z678" s="80">
        <f t="shared" ca="1" si="409"/>
        <v>0</v>
      </c>
      <c r="AA678" s="80">
        <f t="shared" ca="1" si="422"/>
        <v>0</v>
      </c>
      <c r="AB678" s="81">
        <f t="shared" ca="1" si="410"/>
        <v>-12.085874952041287</v>
      </c>
      <c r="AC678" s="79">
        <f t="shared" ca="1" si="411"/>
        <v>83258.020209767623</v>
      </c>
      <c r="AE678" s="55">
        <f t="shared" ca="1" si="432"/>
        <v>3.710811547546744E-2</v>
      </c>
      <c r="AF678" s="78">
        <f t="shared" ca="1" si="433"/>
        <v>6.6827754981088261E-3</v>
      </c>
      <c r="AR678" s="69">
        <f t="shared" si="423"/>
        <v>57</v>
      </c>
      <c r="AS678" s="70">
        <f t="shared" si="434"/>
        <v>675</v>
      </c>
      <c r="AT678" s="71">
        <f t="shared" ca="1" si="435"/>
        <v>2.3040644388273748E-3</v>
      </c>
      <c r="AU678" s="72">
        <f t="shared" ca="1" si="424"/>
        <v>9.059659612918658E-3</v>
      </c>
      <c r="AV678" s="73">
        <f t="shared" ca="1" si="425"/>
        <v>1.0090596596129187</v>
      </c>
      <c r="AW678" s="74">
        <f ca="1">PRODUCT(AV$4:AV678)</f>
        <v>411.1184127790126</v>
      </c>
      <c r="BO678" s="70">
        <f t="shared" si="436"/>
        <v>675</v>
      </c>
      <c r="BP678" s="171">
        <f t="shared" ca="1" si="437"/>
        <v>0.1143</v>
      </c>
      <c r="BQ678" s="172">
        <f t="shared" ca="1" si="426"/>
        <v>9.059659612918658E-3</v>
      </c>
      <c r="BR678" s="172">
        <f t="shared" ca="1" si="439"/>
        <v>2.4323892312201811E-3</v>
      </c>
    </row>
    <row r="679" spans="5:70">
      <c r="E679">
        <f t="shared" si="427"/>
        <v>676</v>
      </c>
      <c r="F679" s="64">
        <f t="shared" si="428"/>
        <v>96.249999999998849</v>
      </c>
      <c r="G679" s="55">
        <f t="shared" si="412"/>
        <v>3.710811547546744E-2</v>
      </c>
      <c r="H679" s="78">
        <f t="shared" si="438"/>
        <v>6.4364801618134303E-3</v>
      </c>
      <c r="I679" s="79">
        <f t="shared" ca="1" si="413"/>
        <v>80177.725017812598</v>
      </c>
      <c r="J679" s="79">
        <f t="shared" ca="1" si="414"/>
        <v>726.3828971995747</v>
      </c>
      <c r="K679" s="80">
        <f t="shared" ca="1" si="415"/>
        <v>-0.12872960323626861</v>
      </c>
      <c r="L679" s="80">
        <f t="shared" ca="1" si="416"/>
        <v>-33.407385424088588</v>
      </c>
      <c r="M679" s="80">
        <f t="shared" ca="1" si="417"/>
        <v>0</v>
      </c>
      <c r="N679" s="80">
        <f t="shared" ca="1" si="418"/>
        <v>0</v>
      </c>
      <c r="O679" s="81">
        <f t="shared" ca="1" si="405"/>
        <v>-11.637390908698881</v>
      </c>
      <c r="P679" s="79">
        <f t="shared" ca="1" si="406"/>
        <v>80858.934409076144</v>
      </c>
      <c r="R679">
        <f t="shared" ca="1" si="419"/>
        <v>676</v>
      </c>
      <c r="S679" s="78">
        <f t="shared" ca="1" si="429"/>
        <v>96.249999999998849</v>
      </c>
      <c r="T679" s="55">
        <f t="shared" ca="1" si="420"/>
        <v>3.710811547546744E-2</v>
      </c>
      <c r="U679" s="78">
        <f t="shared" ca="1" si="430"/>
        <v>6.4347902932283792E-3</v>
      </c>
      <c r="V679" s="79">
        <f t="shared" ca="1" si="431"/>
        <v>80168.47198156477</v>
      </c>
      <c r="W679" s="79">
        <f t="shared" ca="1" si="407"/>
        <v>726.29906784078332</v>
      </c>
      <c r="X679" s="80">
        <f t="shared" ca="1" si="408"/>
        <v>-0.12869580586456758</v>
      </c>
      <c r="Y679" s="80">
        <f t="shared" ca="1" si="421"/>
        <v>-33.403529992318653</v>
      </c>
      <c r="Z679" s="80">
        <f t="shared" ca="1" si="409"/>
        <v>0</v>
      </c>
      <c r="AA679" s="80">
        <f t="shared" ca="1" si="422"/>
        <v>0</v>
      </c>
      <c r="AB679" s="81">
        <f t="shared" ca="1" si="410"/>
        <v>-11.637390908698881</v>
      </c>
      <c r="AC679" s="79">
        <f t="shared" ca="1" si="411"/>
        <v>80849.601432698677</v>
      </c>
      <c r="AE679" s="55">
        <f t="shared" ca="1" si="432"/>
        <v>3.710811547546744E-2</v>
      </c>
      <c r="AF679" s="78">
        <f t="shared" ca="1" si="433"/>
        <v>6.4347902932283792E-3</v>
      </c>
      <c r="AR679" s="69">
        <f t="shared" si="423"/>
        <v>57</v>
      </c>
      <c r="AS679" s="70">
        <f t="shared" si="434"/>
        <v>676</v>
      </c>
      <c r="AT679" s="71">
        <f t="shared" ca="1" si="435"/>
        <v>2.2831903992853683E-3</v>
      </c>
      <c r="AU679" s="72">
        <f t="shared" ca="1" si="424"/>
        <v>9.059659612918658E-3</v>
      </c>
      <c r="AV679" s="73">
        <f t="shared" ca="1" si="425"/>
        <v>1.0090596596129187</v>
      </c>
      <c r="AW679" s="74">
        <f ca="1">PRODUCT(AV$4:AV679)</f>
        <v>414.84300565939384</v>
      </c>
      <c r="BO679" s="70">
        <f t="shared" si="436"/>
        <v>676</v>
      </c>
      <c r="BP679" s="171">
        <f t="shared" ca="1" si="437"/>
        <v>0.1143</v>
      </c>
      <c r="BQ679" s="172">
        <f t="shared" ca="1" si="426"/>
        <v>9.059659612918658E-3</v>
      </c>
      <c r="BR679" s="172">
        <f t="shared" ca="1" si="439"/>
        <v>2.4105504645317603E-3</v>
      </c>
    </row>
    <row r="680" spans="5:70">
      <c r="E680">
        <f t="shared" si="427"/>
        <v>677</v>
      </c>
      <c r="F680" s="64">
        <f t="shared" si="428"/>
        <v>96.333333333332178</v>
      </c>
      <c r="G680" s="55">
        <f t="shared" si="412"/>
        <v>3.710811547546744E-2</v>
      </c>
      <c r="H680" s="78">
        <f t="shared" si="438"/>
        <v>6.197634512713302E-3</v>
      </c>
      <c r="I680" s="79">
        <f t="shared" ca="1" si="413"/>
        <v>77858.411733800895</v>
      </c>
      <c r="J680" s="79">
        <f t="shared" ca="1" si="414"/>
        <v>705.3707083107081</v>
      </c>
      <c r="K680" s="80">
        <f t="shared" ca="1" si="415"/>
        <v>-0.12395269025426604</v>
      </c>
      <c r="L680" s="80">
        <f t="shared" ca="1" si="416"/>
        <v>-32.441004889083707</v>
      </c>
      <c r="M680" s="80">
        <f t="shared" ca="1" si="417"/>
        <v>0</v>
      </c>
      <c r="N680" s="80">
        <f t="shared" ca="1" si="418"/>
        <v>0</v>
      </c>
      <c r="O680" s="81">
        <f t="shared" ca="1" si="405"/>
        <v>-11.205549263025725</v>
      </c>
      <c r="P680" s="79">
        <f t="shared" ca="1" si="406"/>
        <v>78520.011935269242</v>
      </c>
      <c r="R680">
        <f t="shared" ca="1" si="419"/>
        <v>677</v>
      </c>
      <c r="S680" s="78">
        <f t="shared" ca="1" si="429"/>
        <v>96.333333333332178</v>
      </c>
      <c r="T680" s="55">
        <f t="shared" ca="1" si="420"/>
        <v>3.710811547546744E-2</v>
      </c>
      <c r="U680" s="78">
        <f t="shared" ca="1" si="430"/>
        <v>6.1960073519668436E-3</v>
      </c>
      <c r="V680" s="79">
        <f t="shared" ca="1" si="431"/>
        <v>77849.42508658857</v>
      </c>
      <c r="W680" s="79">
        <f t="shared" ca="1" si="407"/>
        <v>705.28929234590305</v>
      </c>
      <c r="X680" s="80">
        <f t="shared" ca="1" si="408"/>
        <v>-0.12392014703933688</v>
      </c>
      <c r="Y680" s="80">
        <f t="shared" ca="1" si="421"/>
        <v>-32.437260452745242</v>
      </c>
      <c r="Z680" s="80">
        <f t="shared" ca="1" si="409"/>
        <v>0</v>
      </c>
      <c r="AA680" s="80">
        <f t="shared" ca="1" si="422"/>
        <v>0</v>
      </c>
      <c r="AB680" s="81">
        <f t="shared" ca="1" si="410"/>
        <v>-11.205549263025725</v>
      </c>
      <c r="AC680" s="79">
        <f t="shared" ca="1" si="411"/>
        <v>78510.947649071648</v>
      </c>
      <c r="AE680" s="55">
        <f t="shared" ca="1" si="432"/>
        <v>3.710811547546744E-2</v>
      </c>
      <c r="AF680" s="78">
        <f t="shared" ca="1" si="433"/>
        <v>6.1960073519668436E-3</v>
      </c>
      <c r="AR680" s="69">
        <f t="shared" si="423"/>
        <v>57</v>
      </c>
      <c r="AS680" s="70">
        <f t="shared" si="434"/>
        <v>677</v>
      </c>
      <c r="AT680" s="71">
        <f t="shared" ca="1" si="435"/>
        <v>2.2625054714363589E-3</v>
      </c>
      <c r="AU680" s="72">
        <f t="shared" ca="1" si="424"/>
        <v>9.059659612918658E-3</v>
      </c>
      <c r="AV680" s="73">
        <f t="shared" ca="1" si="425"/>
        <v>1.0090596596129187</v>
      </c>
      <c r="AW680" s="74">
        <f ca="1">PRODUCT(AV$4:AV680)</f>
        <v>418.60134208346801</v>
      </c>
      <c r="BO680" s="70">
        <f t="shared" si="436"/>
        <v>677</v>
      </c>
      <c r="BP680" s="171">
        <f t="shared" ca="1" si="437"/>
        <v>0.1143</v>
      </c>
      <c r="BQ680" s="172">
        <f t="shared" ca="1" si="426"/>
        <v>9.059659612918658E-3</v>
      </c>
      <c r="BR680" s="172">
        <f t="shared" ca="1" si="439"/>
        <v>2.3889077732593749E-3</v>
      </c>
    </row>
    <row r="681" spans="5:70">
      <c r="E681">
        <f t="shared" si="427"/>
        <v>678</v>
      </c>
      <c r="F681" s="64">
        <f t="shared" si="428"/>
        <v>96.416666666665506</v>
      </c>
      <c r="G681" s="55">
        <f t="shared" si="412"/>
        <v>3.710811547546744E-2</v>
      </c>
      <c r="H681" s="78">
        <f t="shared" si="438"/>
        <v>5.967651975540794E-3</v>
      </c>
      <c r="I681" s="79">
        <f t="shared" ca="1" si="413"/>
        <v>75606.282265240196</v>
      </c>
      <c r="J681" s="79">
        <f t="shared" ca="1" si="414"/>
        <v>684.96718192132482</v>
      </c>
      <c r="K681" s="80">
        <f t="shared" ca="1" si="415"/>
        <v>-0.11935303951081588</v>
      </c>
      <c r="L681" s="80">
        <f t="shared" ca="1" si="416"/>
        <v>-31.502617610516751</v>
      </c>
      <c r="M681" s="80">
        <f t="shared" ca="1" si="417"/>
        <v>0</v>
      </c>
      <c r="N681" s="80">
        <f t="shared" ca="1" si="418"/>
        <v>0</v>
      </c>
      <c r="O681" s="81">
        <f t="shared" ca="1" si="405"/>
        <v>-10.78973244700733</v>
      </c>
      <c r="P681" s="79">
        <f t="shared" ca="1" si="406"/>
        <v>76248.837744064484</v>
      </c>
      <c r="R681">
        <f t="shared" ca="1" si="419"/>
        <v>678</v>
      </c>
      <c r="S681" s="78">
        <f t="shared" ca="1" si="429"/>
        <v>96.416666666665506</v>
      </c>
      <c r="T681" s="55">
        <f t="shared" ca="1" si="420"/>
        <v>3.710811547546744E-2</v>
      </c>
      <c r="U681" s="78">
        <f t="shared" ca="1" si="430"/>
        <v>5.9660851956632125E-3</v>
      </c>
      <c r="V681" s="79">
        <f t="shared" ca="1" si="431"/>
        <v>75597.554337621521</v>
      </c>
      <c r="W681" s="79">
        <f t="shared" ca="1" si="407"/>
        <v>684.88810986797341</v>
      </c>
      <c r="X681" s="80">
        <f t="shared" ca="1" si="408"/>
        <v>-0.11932170391326424</v>
      </c>
      <c r="Y681" s="80">
        <f t="shared" ca="1" si="421"/>
        <v>-31.498980974008969</v>
      </c>
      <c r="Z681" s="80">
        <f t="shared" ca="1" si="409"/>
        <v>0</v>
      </c>
      <c r="AA681" s="80">
        <f t="shared" ca="1" si="422"/>
        <v>0</v>
      </c>
      <c r="AB681" s="81">
        <f t="shared" ca="1" si="410"/>
        <v>-10.78973244700733</v>
      </c>
      <c r="AC681" s="79">
        <f t="shared" ca="1" si="411"/>
        <v>76240.034412364563</v>
      </c>
      <c r="AE681" s="55">
        <f t="shared" ca="1" si="432"/>
        <v>3.710811547546744E-2</v>
      </c>
      <c r="AF681" s="78">
        <f t="shared" ca="1" si="433"/>
        <v>5.9660851956632125E-3</v>
      </c>
      <c r="AR681" s="69">
        <f t="shared" si="423"/>
        <v>57</v>
      </c>
      <c r="AS681" s="70">
        <f t="shared" si="434"/>
        <v>678</v>
      </c>
      <c r="AT681" s="71">
        <f t="shared" ca="1" si="435"/>
        <v>2.2420079419927792E-3</v>
      </c>
      <c r="AU681" s="72">
        <f t="shared" ca="1" si="424"/>
        <v>9.059659612918658E-3</v>
      </c>
      <c r="AV681" s="73">
        <f t="shared" ca="1" si="425"/>
        <v>1.0090596596129187</v>
      </c>
      <c r="AW681" s="74">
        <f ca="1">PRODUCT(AV$4:AV681)</f>
        <v>422.39372775625515</v>
      </c>
      <c r="BO681" s="70">
        <f t="shared" si="436"/>
        <v>678</v>
      </c>
      <c r="BP681" s="171">
        <f t="shared" ca="1" si="437"/>
        <v>0.1143</v>
      </c>
      <c r="BQ681" s="172">
        <f t="shared" ca="1" si="426"/>
        <v>9.059659612918658E-3</v>
      </c>
      <c r="BR681" s="172">
        <f t="shared" ca="1" si="439"/>
        <v>2.3674593969753724E-3</v>
      </c>
    </row>
    <row r="682" spans="5:70">
      <c r="E682">
        <f t="shared" si="427"/>
        <v>679</v>
      </c>
      <c r="F682" s="64">
        <f t="shared" si="428"/>
        <v>96.499999999998835</v>
      </c>
      <c r="G682" s="55">
        <f t="shared" si="412"/>
        <v>3.710811547546744E-2</v>
      </c>
      <c r="H682" s="78">
        <f t="shared" si="438"/>
        <v>5.7462036569150251E-3</v>
      </c>
      <c r="I682" s="79">
        <f t="shared" ca="1" si="413"/>
        <v>73419.387068187556</v>
      </c>
      <c r="J682" s="79">
        <f t="shared" ca="1" si="414"/>
        <v>665.15465582690115</v>
      </c>
      <c r="K682" s="80">
        <f t="shared" ca="1" si="415"/>
        <v>-0.1149240731383005</v>
      </c>
      <c r="L682" s="80">
        <f t="shared" ca="1" si="416"/>
        <v>-30.591411278411485</v>
      </c>
      <c r="M682" s="80">
        <f t="shared" ca="1" si="417"/>
        <v>0</v>
      </c>
      <c r="N682" s="80">
        <f t="shared" ca="1" si="418"/>
        <v>0</v>
      </c>
      <c r="O682" s="81">
        <f t="shared" ca="1" si="405"/>
        <v>-10.389345809414383</v>
      </c>
      <c r="P682" s="79">
        <f t="shared" ca="1" si="406"/>
        <v>74043.446042853509</v>
      </c>
      <c r="R682">
        <f t="shared" ca="1" si="419"/>
        <v>679</v>
      </c>
      <c r="S682" s="78">
        <f t="shared" ca="1" si="429"/>
        <v>96.499999999998835</v>
      </c>
      <c r="T682" s="55">
        <f t="shared" ca="1" si="420"/>
        <v>3.710811547546744E-2</v>
      </c>
      <c r="U682" s="78">
        <f t="shared" ca="1" si="430"/>
        <v>5.7446950172860651E-3</v>
      </c>
      <c r="V682" s="79">
        <f t="shared" ca="1" si="431"/>
        <v>73410.910411536926</v>
      </c>
      <c r="W682" s="79">
        <f t="shared" ca="1" si="407"/>
        <v>665.07786020299091</v>
      </c>
      <c r="X682" s="80">
        <f t="shared" ca="1" si="408"/>
        <v>-0.11489390034572131</v>
      </c>
      <c r="Y682" s="80">
        <f t="shared" ca="1" si="421"/>
        <v>-30.58787933814039</v>
      </c>
      <c r="Z682" s="80">
        <f t="shared" ca="1" si="409"/>
        <v>0</v>
      </c>
      <c r="AA682" s="80">
        <f t="shared" ca="1" si="422"/>
        <v>0</v>
      </c>
      <c r="AB682" s="81">
        <f t="shared" ca="1" si="410"/>
        <v>-10.389345809414383</v>
      </c>
      <c r="AC682" s="79">
        <f t="shared" ca="1" si="411"/>
        <v>74034.896152692017</v>
      </c>
      <c r="AE682" s="55">
        <f t="shared" ca="1" si="432"/>
        <v>3.710811547546744E-2</v>
      </c>
      <c r="AF682" s="78">
        <f t="shared" ca="1" si="433"/>
        <v>5.7446950172860651E-3</v>
      </c>
      <c r="AR682" s="69">
        <f t="shared" si="423"/>
        <v>57</v>
      </c>
      <c r="AS682" s="70">
        <f t="shared" si="434"/>
        <v>679</v>
      </c>
      <c r="AT682" s="71">
        <f t="shared" ca="1" si="435"/>
        <v>2.2216961131888645E-3</v>
      </c>
      <c r="AU682" s="72">
        <f t="shared" ca="1" si="424"/>
        <v>9.059659612918658E-3</v>
      </c>
      <c r="AV682" s="73">
        <f t="shared" ca="1" si="425"/>
        <v>1.0090596596129187</v>
      </c>
      <c r="AW682" s="74">
        <f ca="1">PRODUCT(AV$4:AV682)</f>
        <v>426.22047115235864</v>
      </c>
      <c r="BO682" s="70">
        <f t="shared" si="436"/>
        <v>679</v>
      </c>
      <c r="BP682" s="171">
        <f t="shared" ca="1" si="437"/>
        <v>0.1143</v>
      </c>
      <c r="BQ682" s="172">
        <f t="shared" ca="1" si="426"/>
        <v>9.059659612918658E-3</v>
      </c>
      <c r="BR682" s="172">
        <f t="shared" ca="1" si="439"/>
        <v>2.3462035910577815E-3</v>
      </c>
    </row>
    <row r="683" spans="5:70">
      <c r="E683">
        <f t="shared" si="427"/>
        <v>680</v>
      </c>
      <c r="F683" s="64">
        <f t="shared" si="428"/>
        <v>96.583333333332163</v>
      </c>
      <c r="G683" s="55">
        <f t="shared" si="412"/>
        <v>4.0667232332721959E-2</v>
      </c>
      <c r="H683" s="78">
        <f t="shared" si="438"/>
        <v>5.5125214577681249E-3</v>
      </c>
      <c r="I683" s="79">
        <f t="shared" ca="1" si="413"/>
        <v>71032.304019913427</v>
      </c>
      <c r="J683" s="79">
        <f t="shared" ca="1" si="414"/>
        <v>643.52849594176928</v>
      </c>
      <c r="K683" s="80">
        <f t="shared" ca="1" si="415"/>
        <v>-0.1102504291553625</v>
      </c>
      <c r="L683" s="80">
        <f t="shared" ca="1" si="416"/>
        <v>-29.596793341630597</v>
      </c>
      <c r="M683" s="80">
        <f t="shared" ca="1" si="417"/>
        <v>0</v>
      </c>
      <c r="N683" s="80">
        <f t="shared" ca="1" si="418"/>
        <v>0</v>
      </c>
      <c r="O683" s="81">
        <f t="shared" ca="1" si="405"/>
        <v>-9.966839869597937</v>
      </c>
      <c r="P683" s="79">
        <f t="shared" ca="1" si="406"/>
        <v>71636.158632214821</v>
      </c>
      <c r="R683">
        <f t="shared" ca="1" si="419"/>
        <v>680</v>
      </c>
      <c r="S683" s="78">
        <f t="shared" ca="1" si="429"/>
        <v>96.583333333332163</v>
      </c>
      <c r="T683" s="55">
        <f t="shared" ca="1" si="420"/>
        <v>4.0667232332721959E-2</v>
      </c>
      <c r="U683" s="78">
        <f t="shared" ca="1" si="430"/>
        <v>5.5110741703374624E-3</v>
      </c>
      <c r="V683" s="79">
        <f t="shared" ca="1" si="431"/>
        <v>71024.101830121552</v>
      </c>
      <c r="W683" s="79">
        <f t="shared" ca="1" si="407"/>
        <v>643.45418689417431</v>
      </c>
      <c r="X683" s="80">
        <f t="shared" ca="1" si="408"/>
        <v>-0.11022148340674925</v>
      </c>
      <c r="Y683" s="80">
        <f t="shared" ca="1" si="421"/>
        <v>-29.59337576255065</v>
      </c>
      <c r="Z683" s="80">
        <f t="shared" ca="1" si="409"/>
        <v>0</v>
      </c>
      <c r="AA683" s="80">
        <f t="shared" ca="1" si="422"/>
        <v>0</v>
      </c>
      <c r="AB683" s="81">
        <f t="shared" ca="1" si="410"/>
        <v>-9.966839869597937</v>
      </c>
      <c r="AC683" s="79">
        <f t="shared" ca="1" si="411"/>
        <v>71627.885579900176</v>
      </c>
      <c r="AE683" s="55">
        <f t="shared" ca="1" si="432"/>
        <v>4.0667232332721959E-2</v>
      </c>
      <c r="AF683" s="78">
        <f t="shared" ca="1" si="433"/>
        <v>5.5110741703374624E-3</v>
      </c>
      <c r="AR683" s="69">
        <f t="shared" si="423"/>
        <v>57</v>
      </c>
      <c r="AS683" s="70">
        <f t="shared" si="434"/>
        <v>680</v>
      </c>
      <c r="AT683" s="71">
        <f t="shared" ca="1" si="435"/>
        <v>2.201568302640029E-3</v>
      </c>
      <c r="AU683" s="72">
        <f t="shared" ca="1" si="424"/>
        <v>9.059659612918658E-3</v>
      </c>
      <c r="AV683" s="73">
        <f t="shared" ca="1" si="425"/>
        <v>1.0090596596129187</v>
      </c>
      <c r="AW683" s="74">
        <f ca="1">PRODUCT(AV$4:AV683)</f>
        <v>430.08188354105681</v>
      </c>
      <c r="BO683" s="70">
        <f t="shared" si="436"/>
        <v>680</v>
      </c>
      <c r="BP683" s="171">
        <f t="shared" ca="1" si="437"/>
        <v>0.1143</v>
      </c>
      <c r="BQ683" s="172">
        <f t="shared" ca="1" si="426"/>
        <v>9.059659612918658E-3</v>
      </c>
      <c r="BR683" s="172">
        <f t="shared" ca="1" si="439"/>
        <v>2.3251386265484039E-3</v>
      </c>
    </row>
    <row r="684" spans="5:70">
      <c r="E684">
        <f t="shared" si="427"/>
        <v>681</v>
      </c>
      <c r="F684" s="64">
        <f t="shared" si="428"/>
        <v>96.666666666665492</v>
      </c>
      <c r="G684" s="55">
        <f t="shared" si="412"/>
        <v>4.0667232332721959E-2</v>
      </c>
      <c r="H684" s="78">
        <f t="shared" si="438"/>
        <v>5.2883424669059537E-3</v>
      </c>
      <c r="I684" s="79">
        <f t="shared" ca="1" si="413"/>
        <v>68722.914325694815</v>
      </c>
      <c r="J684" s="79">
        <f t="shared" ca="1" si="414"/>
        <v>622.60621139856642</v>
      </c>
      <c r="K684" s="80">
        <f t="shared" ca="1" si="415"/>
        <v>-0.10576684933811907</v>
      </c>
      <c r="L684" s="80">
        <f t="shared" ca="1" si="416"/>
        <v>-28.634547635706173</v>
      </c>
      <c r="M684" s="80">
        <f t="shared" ca="1" si="417"/>
        <v>0</v>
      </c>
      <c r="N684" s="80">
        <f t="shared" ca="1" si="418"/>
        <v>0</v>
      </c>
      <c r="O684" s="81">
        <f t="shared" ca="1" si="405"/>
        <v>-9.5615160769979592</v>
      </c>
      <c r="P684" s="79">
        <f t="shared" ca="1" si="406"/>
        <v>69307.218706531334</v>
      </c>
      <c r="R684">
        <f t="shared" ca="1" si="419"/>
        <v>681</v>
      </c>
      <c r="S684" s="78">
        <f t="shared" ca="1" si="429"/>
        <v>96.666666666665492</v>
      </c>
      <c r="T684" s="55">
        <f t="shared" ca="1" si="420"/>
        <v>4.0667232332721959E-2</v>
      </c>
      <c r="U684" s="78">
        <f t="shared" ca="1" si="430"/>
        <v>5.2869540366494855E-3</v>
      </c>
      <c r="V684" s="79">
        <f t="shared" ca="1" si="431"/>
        <v>68714.977715520756</v>
      </c>
      <c r="W684" s="79">
        <f t="shared" ca="1" si="407"/>
        <v>622.53430841190902</v>
      </c>
      <c r="X684" s="80">
        <f t="shared" ca="1" si="408"/>
        <v>-0.10573908073298971</v>
      </c>
      <c r="Y684" s="80">
        <f t="shared" ca="1" si="421"/>
        <v>-28.631240714800317</v>
      </c>
      <c r="Z684" s="80">
        <f t="shared" ca="1" si="409"/>
        <v>0</v>
      </c>
      <c r="AA684" s="80">
        <f t="shared" ca="1" si="422"/>
        <v>0</v>
      </c>
      <c r="AB684" s="81">
        <f t="shared" ca="1" si="410"/>
        <v>-9.5615160769979592</v>
      </c>
      <c r="AC684" s="79">
        <f t="shared" ca="1" si="411"/>
        <v>69299.213528060121</v>
      </c>
      <c r="AE684" s="55">
        <f t="shared" ca="1" si="432"/>
        <v>4.0667232332721959E-2</v>
      </c>
      <c r="AF684" s="78">
        <f t="shared" ca="1" si="433"/>
        <v>5.2869540366494855E-3</v>
      </c>
      <c r="AR684" s="69">
        <f t="shared" si="423"/>
        <v>57</v>
      </c>
      <c r="AS684" s="70">
        <f t="shared" si="434"/>
        <v>681</v>
      </c>
      <c r="AT684" s="71">
        <f t="shared" ca="1" si="435"/>
        <v>2.1816228432035194E-3</v>
      </c>
      <c r="AU684" s="72">
        <f t="shared" ca="1" si="424"/>
        <v>9.059659612918658E-3</v>
      </c>
      <c r="AV684" s="73">
        <f t="shared" ca="1" si="425"/>
        <v>1.0090596596129187</v>
      </c>
      <c r="AW684" s="74">
        <f ca="1">PRODUCT(AV$4:AV684)</f>
        <v>433.97827901162174</v>
      </c>
      <c r="BO684" s="70">
        <f t="shared" si="436"/>
        <v>681</v>
      </c>
      <c r="BP684" s="171">
        <f t="shared" ca="1" si="437"/>
        <v>0.1143</v>
      </c>
      <c r="BQ684" s="172">
        <f t="shared" ca="1" si="426"/>
        <v>9.059659612918658E-3</v>
      </c>
      <c r="BR684" s="172">
        <f t="shared" ca="1" si="439"/>
        <v>2.3042627900121794E-3</v>
      </c>
    </row>
    <row r="685" spans="5:70">
      <c r="E685">
        <f t="shared" si="427"/>
        <v>682</v>
      </c>
      <c r="F685" s="64">
        <f t="shared" si="428"/>
        <v>96.74999999999882</v>
      </c>
      <c r="G685" s="55">
        <f t="shared" si="412"/>
        <v>4.0667232332721959E-2</v>
      </c>
      <c r="H685" s="78">
        <f t="shared" si="438"/>
        <v>5.0732802151492893E-3</v>
      </c>
      <c r="I685" s="79">
        <f t="shared" ca="1" si="413"/>
        <v>66488.685941058051</v>
      </c>
      <c r="J685" s="79">
        <f t="shared" ca="1" si="414"/>
        <v>602.3648627362362</v>
      </c>
      <c r="K685" s="80">
        <f t="shared" ca="1" si="415"/>
        <v>-0.10146560430298579</v>
      </c>
      <c r="L685" s="80">
        <f t="shared" ca="1" si="416"/>
        <v>-27.703619142107524</v>
      </c>
      <c r="M685" s="80">
        <f t="shared" ca="1" si="417"/>
        <v>0</v>
      </c>
      <c r="N685" s="80">
        <f t="shared" ca="1" si="418"/>
        <v>0</v>
      </c>
      <c r="O685" s="81">
        <f t="shared" ca="1" si="405"/>
        <v>-9.1726756812416284</v>
      </c>
      <c r="P685" s="79">
        <f t="shared" ca="1" si="406"/>
        <v>67054.073043366647</v>
      </c>
      <c r="R685">
        <f t="shared" ca="1" si="419"/>
        <v>682</v>
      </c>
      <c r="S685" s="78">
        <f t="shared" ca="1" si="429"/>
        <v>96.74999999999882</v>
      </c>
      <c r="T685" s="55">
        <f t="shared" ca="1" si="420"/>
        <v>4.0667232332721959E-2</v>
      </c>
      <c r="U685" s="78">
        <f t="shared" ca="1" si="430"/>
        <v>5.0719482485086387E-3</v>
      </c>
      <c r="V685" s="79">
        <f t="shared" ca="1" si="431"/>
        <v>66481.006311039586</v>
      </c>
      <c r="W685" s="79">
        <f t="shared" ca="1" si="407"/>
        <v>602.29528790231575</v>
      </c>
      <c r="X685" s="80">
        <f t="shared" ca="1" si="408"/>
        <v>-0.10143896497017277</v>
      </c>
      <c r="Y685" s="80">
        <f t="shared" ca="1" si="421"/>
        <v>-27.700419296266496</v>
      </c>
      <c r="Z685" s="80">
        <f t="shared" ca="1" si="409"/>
        <v>0</v>
      </c>
      <c r="AA685" s="80">
        <f t="shared" ca="1" si="422"/>
        <v>0</v>
      </c>
      <c r="AB685" s="81">
        <f t="shared" ca="1" si="410"/>
        <v>-9.1726756812416284</v>
      </c>
      <c r="AC685" s="79">
        <f t="shared" ca="1" si="411"/>
        <v>67046.327064999437</v>
      </c>
      <c r="AE685" s="55">
        <f t="shared" ca="1" si="432"/>
        <v>4.0667232332721959E-2</v>
      </c>
      <c r="AF685" s="78">
        <f t="shared" ca="1" si="433"/>
        <v>5.0719482485086387E-3</v>
      </c>
      <c r="AR685" s="69">
        <f t="shared" si="423"/>
        <v>57</v>
      </c>
      <c r="AS685" s="70">
        <f t="shared" si="434"/>
        <v>682</v>
      </c>
      <c r="AT685" s="71">
        <f t="shared" ca="1" si="435"/>
        <v>2.1618580828403279E-3</v>
      </c>
      <c r="AU685" s="72">
        <f t="shared" ca="1" si="424"/>
        <v>9.059659612918658E-3</v>
      </c>
      <c r="AV685" s="73">
        <f t="shared" ca="1" si="425"/>
        <v>1.0090596596129187</v>
      </c>
      <c r="AW685" s="74">
        <f ca="1">PRODUCT(AV$4:AV685)</f>
        <v>437.90997449886726</v>
      </c>
      <c r="BO685" s="70">
        <f t="shared" si="436"/>
        <v>682</v>
      </c>
      <c r="BP685" s="171">
        <f t="shared" ca="1" si="437"/>
        <v>0.1143</v>
      </c>
      <c r="BQ685" s="172">
        <f t="shared" ca="1" si="426"/>
        <v>9.059659612918658E-3</v>
      </c>
      <c r="BR685" s="172">
        <f t="shared" ca="1" si="439"/>
        <v>2.2835743833978148E-3</v>
      </c>
    </row>
    <row r="686" spans="5:70">
      <c r="E686">
        <f t="shared" si="427"/>
        <v>683</v>
      </c>
      <c r="F686" s="64">
        <f t="shared" si="428"/>
        <v>96.833333333332149</v>
      </c>
      <c r="G686" s="55">
        <f t="shared" si="412"/>
        <v>4.0667232332721959E-2</v>
      </c>
      <c r="H686" s="78">
        <f t="shared" si="438"/>
        <v>4.8669639499508118E-3</v>
      </c>
      <c r="I686" s="79">
        <f t="shared" ca="1" si="413"/>
        <v>64327.169476056748</v>
      </c>
      <c r="J686" s="79">
        <f t="shared" ca="1" si="414"/>
        <v>582.78225931560519</v>
      </c>
      <c r="K686" s="80">
        <f t="shared" ca="1" si="415"/>
        <v>-9.7339278999016232E-2</v>
      </c>
      <c r="L686" s="80">
        <f t="shared" ca="1" si="416"/>
        <v>-26.802987281690314</v>
      </c>
      <c r="M686" s="80">
        <f t="shared" ca="1" si="417"/>
        <v>0</v>
      </c>
      <c r="N686" s="80">
        <f t="shared" ca="1" si="418"/>
        <v>0</v>
      </c>
      <c r="O686" s="81">
        <f t="shared" ca="1" si="405"/>
        <v>-8.7996483481998649</v>
      </c>
      <c r="P686" s="79">
        <f t="shared" ca="1" si="406"/>
        <v>64874.251760463463</v>
      </c>
      <c r="R686">
        <f t="shared" ca="1" si="419"/>
        <v>683</v>
      </c>
      <c r="S686" s="78">
        <f t="shared" ca="1" si="429"/>
        <v>96.833333333332149</v>
      </c>
      <c r="T686" s="55">
        <f t="shared" ca="1" si="420"/>
        <v>4.0667232332721959E-2</v>
      </c>
      <c r="U686" s="78">
        <f t="shared" ca="1" si="430"/>
        <v>4.8656861507069956E-3</v>
      </c>
      <c r="V686" s="79">
        <f t="shared" ca="1" si="431"/>
        <v>64319.738505191439</v>
      </c>
      <c r="W686" s="79">
        <f t="shared" ca="1" si="407"/>
        <v>582.71493724897198</v>
      </c>
      <c r="X686" s="80">
        <f t="shared" ca="1" si="408"/>
        <v>-9.7313723014139916E-2</v>
      </c>
      <c r="Y686" s="80">
        <f t="shared" ca="1" si="421"/>
        <v>-26.799891043829767</v>
      </c>
      <c r="Z686" s="80">
        <f t="shared" ca="1" si="409"/>
        <v>0</v>
      </c>
      <c r="AA686" s="80">
        <f t="shared" ca="1" si="422"/>
        <v>0</v>
      </c>
      <c r="AB686" s="81">
        <f t="shared" ca="1" si="410"/>
        <v>-8.7996483481998649</v>
      </c>
      <c r="AC686" s="79">
        <f t="shared" ca="1" si="411"/>
        <v>64866.756589325363</v>
      </c>
      <c r="AE686" s="55">
        <f t="shared" ca="1" si="432"/>
        <v>4.0667232332721959E-2</v>
      </c>
      <c r="AF686" s="78">
        <f t="shared" ca="1" si="433"/>
        <v>4.8656861507069956E-3</v>
      </c>
      <c r="AR686" s="69">
        <f t="shared" si="423"/>
        <v>57</v>
      </c>
      <c r="AS686" s="70">
        <f t="shared" si="434"/>
        <v>683</v>
      </c>
      <c r="AT686" s="71">
        <f t="shared" ca="1" si="435"/>
        <v>2.1422723844783578E-3</v>
      </c>
      <c r="AU686" s="72">
        <f t="shared" ca="1" si="424"/>
        <v>9.059659612918658E-3</v>
      </c>
      <c r="AV686" s="73">
        <f t="shared" ca="1" si="425"/>
        <v>1.0090596596129187</v>
      </c>
      <c r="AW686" s="74">
        <f ca="1">PRODUCT(AV$4:AV686)</f>
        <v>441.87728980892888</v>
      </c>
      <c r="BO686" s="70">
        <f t="shared" si="436"/>
        <v>683</v>
      </c>
      <c r="BP686" s="171">
        <f t="shared" ca="1" si="437"/>
        <v>0.1143</v>
      </c>
      <c r="BQ686" s="172">
        <f t="shared" ca="1" si="426"/>
        <v>9.059659612918658E-3</v>
      </c>
      <c r="BR686" s="172">
        <f t="shared" ca="1" si="439"/>
        <v>2.263071723899663E-3</v>
      </c>
    </row>
    <row r="687" spans="5:70">
      <c r="E687">
        <f t="shared" si="427"/>
        <v>684</v>
      </c>
      <c r="F687" s="64">
        <f t="shared" si="428"/>
        <v>96.916666666665478</v>
      </c>
      <c r="G687" s="55">
        <f t="shared" si="412"/>
        <v>4.0667232332721959E-2</v>
      </c>
      <c r="H687" s="78">
        <f t="shared" si="438"/>
        <v>4.66903799624318E-3</v>
      </c>
      <c r="I687" s="79">
        <f t="shared" ca="1" si="413"/>
        <v>62235.995491709196</v>
      </c>
      <c r="J687" s="79">
        <f t="shared" ca="1" si="414"/>
        <v>563.83693482602553</v>
      </c>
      <c r="K687" s="80">
        <f t="shared" ca="1" si="415"/>
        <v>-9.3380759924863596E-2</v>
      </c>
      <c r="L687" s="80">
        <f t="shared" ca="1" si="416"/>
        <v>-25.931664788212167</v>
      </c>
      <c r="M687" s="80">
        <f t="shared" ca="1" si="417"/>
        <v>0</v>
      </c>
      <c r="N687" s="80">
        <f t="shared" ca="1" si="418"/>
        <v>0</v>
      </c>
      <c r="O687" s="81">
        <f t="shared" ca="1" si="405"/>
        <v>-8.4417910043773698</v>
      </c>
      <c r="P687" s="79">
        <f t="shared" ca="1" si="406"/>
        <v>62765.365589982706</v>
      </c>
      <c r="R687">
        <f t="shared" ca="1" si="419"/>
        <v>684</v>
      </c>
      <c r="S687" s="78">
        <f t="shared" ca="1" si="429"/>
        <v>96.916666666665478</v>
      </c>
      <c r="T687" s="55">
        <f t="shared" ca="1" si="420"/>
        <v>4.0667232332721959E-2</v>
      </c>
      <c r="U687" s="78">
        <f t="shared" ca="1" si="430"/>
        <v>4.6678121615580867E-3</v>
      </c>
      <c r="V687" s="79">
        <f t="shared" ca="1" si="431"/>
        <v>62228.805128437147</v>
      </c>
      <c r="W687" s="79">
        <f t="shared" ca="1" si="407"/>
        <v>563.7717925822875</v>
      </c>
      <c r="X687" s="80">
        <f t="shared" ca="1" si="408"/>
        <v>-9.3356243231161734E-2</v>
      </c>
      <c r="Y687" s="80">
        <f t="shared" ca="1" si="421"/>
        <v>-25.928668803515478</v>
      </c>
      <c r="Z687" s="80">
        <f t="shared" ca="1" si="409"/>
        <v>0</v>
      </c>
      <c r="AA687" s="80">
        <f t="shared" ca="1" si="422"/>
        <v>0</v>
      </c>
      <c r="AB687" s="81">
        <f t="shared" ca="1" si="410"/>
        <v>-8.4417910043773698</v>
      </c>
      <c r="AC687" s="79">
        <f t="shared" ca="1" si="411"/>
        <v>62758.11310496831</v>
      </c>
      <c r="AE687" s="55">
        <f t="shared" ca="1" si="432"/>
        <v>4.0667232332721959E-2</v>
      </c>
      <c r="AF687" s="78">
        <f t="shared" ca="1" si="433"/>
        <v>4.6678121615580867E-3</v>
      </c>
      <c r="AR687" s="69">
        <f t="shared" si="423"/>
        <v>57</v>
      </c>
      <c r="AS687" s="70">
        <f t="shared" si="434"/>
        <v>684</v>
      </c>
      <c r="AT687" s="71">
        <f t="shared" ca="1" si="435"/>
        <v>2.1228641258768284E-3</v>
      </c>
      <c r="AU687" s="72">
        <f t="shared" ca="1" si="424"/>
        <v>9.059659612918658E-3</v>
      </c>
      <c r="AV687" s="73">
        <f t="shared" ca="1" si="425"/>
        <v>1.0090596596129187</v>
      </c>
      <c r="AW687" s="74">
        <f ca="1">PRODUCT(AV$4:AV687)</f>
        <v>445.88054764527681</v>
      </c>
      <c r="BO687" s="70">
        <f t="shared" si="436"/>
        <v>684</v>
      </c>
      <c r="BP687" s="171">
        <f t="shared" ca="1" si="437"/>
        <v>0.1143</v>
      </c>
      <c r="BQ687" s="172">
        <f t="shared" ca="1" si="426"/>
        <v>9.059659612918658E-3</v>
      </c>
      <c r="BR687" s="172">
        <f t="shared" ca="1" si="439"/>
        <v>2.2427531438208429E-3</v>
      </c>
    </row>
    <row r="688" spans="5:70">
      <c r="E688">
        <f t="shared" si="427"/>
        <v>685</v>
      </c>
      <c r="F688" s="64">
        <f t="shared" si="428"/>
        <v>96.999999999998806</v>
      </c>
      <c r="G688" s="55">
        <f t="shared" si="412"/>
        <v>4.0667232332721959E-2</v>
      </c>
      <c r="H688" s="78">
        <f t="shared" si="438"/>
        <v>4.4791611432796518E-3</v>
      </c>
      <c r="I688" s="79">
        <f t="shared" ca="1" si="413"/>
        <v>60212.87188508665</v>
      </c>
      <c r="J688" s="79">
        <f t="shared" ca="1" si="414"/>
        <v>545.50812359516488</v>
      </c>
      <c r="K688" s="80">
        <f t="shared" ca="1" si="415"/>
        <v>-8.9583222865593032E-2</v>
      </c>
      <c r="L688" s="80">
        <f t="shared" ca="1" si="416"/>
        <v>-25.088696618786106</v>
      </c>
      <c r="M688" s="80">
        <f t="shared" ca="1" si="417"/>
        <v>-451.59653913814986</v>
      </c>
      <c r="N688" s="80">
        <f t="shared" ca="1" si="418"/>
        <v>0</v>
      </c>
      <c r="O688" s="81">
        <f t="shared" ca="1" si="405"/>
        <v>-8.0984867282980719</v>
      </c>
      <c r="P688" s="79">
        <f t="shared" ca="1" si="406"/>
        <v>60273.506702973726</v>
      </c>
      <c r="R688">
        <f t="shared" ca="1" si="419"/>
        <v>685</v>
      </c>
      <c r="S688" s="78">
        <f t="shared" ca="1" si="429"/>
        <v>96.999999999998806</v>
      </c>
      <c r="T688" s="55">
        <f t="shared" ca="1" si="420"/>
        <v>4.0667232332721959E-2</v>
      </c>
      <c r="U688" s="78">
        <f t="shared" ca="1" si="430"/>
        <v>4.4779851598984993E-3</v>
      </c>
      <c r="V688" s="79">
        <f t="shared" ca="1" si="431"/>
        <v>60205.914338565322</v>
      </c>
      <c r="W688" s="79">
        <f t="shared" ca="1" si="407"/>
        <v>545.44509059194058</v>
      </c>
      <c r="X688" s="80">
        <f t="shared" ca="1" si="408"/>
        <v>-8.9559703197969992E-2</v>
      </c>
      <c r="Y688" s="80">
        <f t="shared" ca="1" si="421"/>
        <v>-25.085797641068886</v>
      </c>
      <c r="Z688" s="80">
        <f t="shared" ca="1" si="409"/>
        <v>-451.54435753923991</v>
      </c>
      <c r="AA688" s="80">
        <f t="shared" ca="1" si="422"/>
        <v>0</v>
      </c>
      <c r="AB688" s="81">
        <f t="shared" ca="1" si="410"/>
        <v>-8.0984867282980719</v>
      </c>
      <c r="AC688" s="79">
        <f t="shared" ca="1" si="411"/>
        <v>60266.541227545458</v>
      </c>
      <c r="AE688" s="55">
        <f t="shared" ca="1" si="432"/>
        <v>4.0667232332721959E-2</v>
      </c>
      <c r="AF688" s="78">
        <f t="shared" ca="1" si="433"/>
        <v>4.4779851598984993E-3</v>
      </c>
      <c r="AR688" s="69">
        <f t="shared" si="423"/>
        <v>58</v>
      </c>
      <c r="AS688" s="70">
        <f t="shared" si="434"/>
        <v>685</v>
      </c>
      <c r="AT688" s="71">
        <f t="shared" ca="1" si="435"/>
        <v>2.1036316994919083E-3</v>
      </c>
      <c r="AU688" s="72">
        <f t="shared" ca="1" si="424"/>
        <v>9.059659612918658E-3</v>
      </c>
      <c r="AV688" s="73">
        <f t="shared" ca="1" si="425"/>
        <v>1.0090596596129187</v>
      </c>
      <c r="AW688" s="74">
        <f ca="1">PRODUCT(AV$4:AV688)</f>
        <v>449.92007363496475</v>
      </c>
      <c r="BO688" s="70">
        <f t="shared" si="436"/>
        <v>685</v>
      </c>
      <c r="BP688" s="171">
        <f t="shared" ca="1" si="437"/>
        <v>0.1143</v>
      </c>
      <c r="BQ688" s="172">
        <f t="shared" ca="1" si="426"/>
        <v>9.059659612918658E-3</v>
      </c>
      <c r="BR688" s="172">
        <f t="shared" ca="1" si="439"/>
        <v>2.2226169904375889E-3</v>
      </c>
    </row>
    <row r="689" spans="5:70">
      <c r="E689">
        <f t="shared" si="427"/>
        <v>686</v>
      </c>
      <c r="F689" s="64">
        <f t="shared" si="428"/>
        <v>97.083333333332135</v>
      </c>
      <c r="G689" s="55">
        <f t="shared" si="412"/>
        <v>4.0667232332721959E-2</v>
      </c>
      <c r="H689" s="78">
        <f t="shared" si="438"/>
        <v>4.2970060564101976E-3</v>
      </c>
      <c r="I689" s="79">
        <f t="shared" ca="1" si="413"/>
        <v>57822.350002376021</v>
      </c>
      <c r="J689" s="79">
        <f t="shared" ca="1" si="414"/>
        <v>523.85080904057315</v>
      </c>
      <c r="K689" s="80">
        <f t="shared" ca="1" si="415"/>
        <v>-8.5940121128203956E-2</v>
      </c>
      <c r="L689" s="80">
        <f t="shared" ca="1" si="416"/>
        <v>-24.092645834323342</v>
      </c>
      <c r="M689" s="80">
        <f t="shared" ca="1" si="417"/>
        <v>0</v>
      </c>
      <c r="N689" s="80">
        <f t="shared" ca="1" si="418"/>
        <v>0</v>
      </c>
      <c r="O689" s="81">
        <f t="shared" ca="1" si="405"/>
        <v>-7.7691436869749095</v>
      </c>
      <c r="P689" s="79">
        <f t="shared" ca="1" si="406"/>
        <v>58314.253081774172</v>
      </c>
      <c r="R689">
        <f t="shared" ca="1" si="419"/>
        <v>686</v>
      </c>
      <c r="S689" s="78">
        <f t="shared" ca="1" si="429"/>
        <v>97.083333333332135</v>
      </c>
      <c r="T689" s="55">
        <f t="shared" ca="1" si="420"/>
        <v>4.0667232332721959E-2</v>
      </c>
      <c r="U689" s="78">
        <f t="shared" ca="1" si="430"/>
        <v>4.2958778970184257E-3</v>
      </c>
      <c r="V689" s="79">
        <f t="shared" ca="1" si="431"/>
        <v>57815.667793555302</v>
      </c>
      <c r="W689" s="79">
        <f t="shared" ca="1" si="407"/>
        <v>523.79027050319496</v>
      </c>
      <c r="X689" s="80">
        <f t="shared" ca="1" si="408"/>
        <v>-8.5917557940368511E-2</v>
      </c>
      <c r="Y689" s="80">
        <f t="shared" ca="1" si="421"/>
        <v>-24.089861580648044</v>
      </c>
      <c r="Z689" s="80">
        <f t="shared" ca="1" si="409"/>
        <v>0</v>
      </c>
      <c r="AA689" s="80">
        <f t="shared" ca="1" si="422"/>
        <v>0</v>
      </c>
      <c r="AB689" s="81">
        <f t="shared" ca="1" si="410"/>
        <v>-7.7691436869749095</v>
      </c>
      <c r="AC689" s="79">
        <f t="shared" ca="1" si="411"/>
        <v>58307.513141232936</v>
      </c>
      <c r="AE689" s="55">
        <f t="shared" ca="1" si="432"/>
        <v>4.0667232332721959E-2</v>
      </c>
      <c r="AF689" s="78">
        <f t="shared" ca="1" si="433"/>
        <v>4.2958778970184257E-3</v>
      </c>
      <c r="AR689" s="69">
        <f t="shared" si="423"/>
        <v>58</v>
      </c>
      <c r="AS689" s="70">
        <f t="shared" si="434"/>
        <v>686</v>
      </c>
      <c r="AT689" s="71">
        <f t="shared" ca="1" si="435"/>
        <v>2.0845735123435662E-3</v>
      </c>
      <c r="AU689" s="72">
        <f t="shared" ca="1" si="424"/>
        <v>9.059659612918658E-3</v>
      </c>
      <c r="AV689" s="73">
        <f t="shared" ca="1" si="425"/>
        <v>1.0090596596129187</v>
      </c>
      <c r="AW689" s="74">
        <f ca="1">PRODUCT(AV$4:AV689)</f>
        <v>453.99619635511681</v>
      </c>
      <c r="BO689" s="70">
        <f t="shared" si="436"/>
        <v>686</v>
      </c>
      <c r="BP689" s="171">
        <f t="shared" ca="1" si="437"/>
        <v>0.1143</v>
      </c>
      <c r="BQ689" s="172">
        <f t="shared" ca="1" si="426"/>
        <v>9.059659612918658E-3</v>
      </c>
      <c r="BR689" s="172">
        <f t="shared" ca="1" si="439"/>
        <v>2.2026616258648156E-3</v>
      </c>
    </row>
    <row r="690" spans="5:70">
      <c r="E690">
        <f t="shared" si="427"/>
        <v>687</v>
      </c>
      <c r="F690" s="64">
        <f t="shared" si="428"/>
        <v>97.166666666665463</v>
      </c>
      <c r="G690" s="55">
        <f t="shared" si="412"/>
        <v>4.0667232332721959E-2</v>
      </c>
      <c r="H690" s="78">
        <f t="shared" si="438"/>
        <v>4.1222587127790504E-3</v>
      </c>
      <c r="I690" s="79">
        <f t="shared" ca="1" si="413"/>
        <v>55942.773803388511</v>
      </c>
      <c r="J690" s="79">
        <f t="shared" ca="1" si="414"/>
        <v>506.82248846120279</v>
      </c>
      <c r="K690" s="80">
        <f t="shared" ca="1" si="415"/>
        <v>-8.2445174255581011E-2</v>
      </c>
      <c r="L690" s="80">
        <f t="shared" ca="1" si="416"/>
        <v>-23.309489084745213</v>
      </c>
      <c r="M690" s="80">
        <f t="shared" ca="1" si="417"/>
        <v>0</v>
      </c>
      <c r="N690" s="80">
        <f t="shared" ca="1" si="418"/>
        <v>0</v>
      </c>
      <c r="O690" s="81">
        <f t="shared" ca="1" si="405"/>
        <v>-7.453194115630402</v>
      </c>
      <c r="P690" s="79">
        <f t="shared" ca="1" si="406"/>
        <v>56418.751163475084</v>
      </c>
      <c r="R690">
        <f t="shared" ca="1" si="419"/>
        <v>687</v>
      </c>
      <c r="S690" s="78">
        <f t="shared" ca="1" si="429"/>
        <v>97.166666666665463</v>
      </c>
      <c r="T690" s="55">
        <f t="shared" ca="1" si="420"/>
        <v>4.0667232332721959E-2</v>
      </c>
      <c r="U690" s="78">
        <f t="shared" ca="1" si="430"/>
        <v>4.1211764325073726E-3</v>
      </c>
      <c r="V690" s="79">
        <f t="shared" ca="1" si="431"/>
        <v>55936.307957575176</v>
      </c>
      <c r="W690" s="79">
        <f t="shared" ca="1" si="407"/>
        <v>506.76391009902437</v>
      </c>
      <c r="X690" s="80">
        <f t="shared" ca="1" si="408"/>
        <v>-8.242352865014746E-2</v>
      </c>
      <c r="Y690" s="80">
        <f t="shared" ca="1" si="421"/>
        <v>-23.306794982322991</v>
      </c>
      <c r="Z690" s="80">
        <f t="shared" ca="1" si="409"/>
        <v>0</v>
      </c>
      <c r="AA690" s="80">
        <f t="shared" ca="1" si="422"/>
        <v>0</v>
      </c>
      <c r="AB690" s="81">
        <f t="shared" ca="1" si="410"/>
        <v>-7.453194115630402</v>
      </c>
      <c r="AC690" s="79">
        <f t="shared" ca="1" si="411"/>
        <v>56412.2294550476</v>
      </c>
      <c r="AE690" s="55">
        <f t="shared" ca="1" si="432"/>
        <v>4.0667232332721959E-2</v>
      </c>
      <c r="AF690" s="78">
        <f t="shared" ca="1" si="433"/>
        <v>4.1211764325073726E-3</v>
      </c>
      <c r="AR690" s="69">
        <f t="shared" si="423"/>
        <v>58</v>
      </c>
      <c r="AS690" s="70">
        <f t="shared" si="434"/>
        <v>687</v>
      </c>
      <c r="AT690" s="71">
        <f t="shared" ca="1" si="435"/>
        <v>2.065687985883627E-3</v>
      </c>
      <c r="AU690" s="72">
        <f t="shared" ca="1" si="424"/>
        <v>9.059659612918658E-3</v>
      </c>
      <c r="AV690" s="73">
        <f t="shared" ca="1" si="425"/>
        <v>1.0090596596129187</v>
      </c>
      <c r="AW690" s="74">
        <f ca="1">PRODUCT(AV$4:AV690)</f>
        <v>458.10924735965392</v>
      </c>
      <c r="BO690" s="70">
        <f t="shared" si="436"/>
        <v>687</v>
      </c>
      <c r="BP690" s="171">
        <f t="shared" ca="1" si="437"/>
        <v>0.1143</v>
      </c>
      <c r="BQ690" s="172">
        <f t="shared" ca="1" si="426"/>
        <v>9.059659612918658E-3</v>
      </c>
      <c r="BR690" s="172">
        <f t="shared" ca="1" si="439"/>
        <v>2.1828854269228936E-3</v>
      </c>
    </row>
    <row r="691" spans="5:70">
      <c r="E691">
        <f t="shared" si="427"/>
        <v>688</v>
      </c>
      <c r="F691" s="64">
        <f t="shared" si="428"/>
        <v>97.249999999998792</v>
      </c>
      <c r="G691" s="55">
        <f t="shared" si="412"/>
        <v>4.0667232332721959E-2</v>
      </c>
      <c r="H691" s="78">
        <f t="shared" si="438"/>
        <v>3.9546178599708772E-3</v>
      </c>
      <c r="I691" s="79">
        <f t="shared" ca="1" si="413"/>
        <v>54124.356701988014</v>
      </c>
      <c r="J691" s="79">
        <f t="shared" ca="1" si="414"/>
        <v>490.34824848820409</v>
      </c>
      <c r="K691" s="80">
        <f t="shared" ca="1" si="415"/>
        <v>-7.909235719941754E-2</v>
      </c>
      <c r="L691" s="80">
        <f t="shared" ca="1" si="416"/>
        <v>-22.551815292495007</v>
      </c>
      <c r="M691" s="80">
        <f t="shared" ca="1" si="417"/>
        <v>0</v>
      </c>
      <c r="N691" s="80">
        <f t="shared" ca="1" si="418"/>
        <v>0</v>
      </c>
      <c r="O691" s="81">
        <f t="shared" ca="1" si="405"/>
        <v>-7.1500933389091834</v>
      </c>
      <c r="P691" s="79">
        <f t="shared" ca="1" si="406"/>
        <v>54584.923949487616</v>
      </c>
      <c r="R691">
        <f t="shared" ca="1" si="419"/>
        <v>688</v>
      </c>
      <c r="S691" s="78">
        <f t="shared" ca="1" si="429"/>
        <v>97.249999999998792</v>
      </c>
      <c r="T691" s="55">
        <f t="shared" ca="1" si="420"/>
        <v>4.0667232332721959E-2</v>
      </c>
      <c r="U691" s="78">
        <f t="shared" ca="1" si="430"/>
        <v>3.9535795930424568E-3</v>
      </c>
      <c r="V691" s="79">
        <f t="shared" ca="1" si="431"/>
        <v>54118.100213392361</v>
      </c>
      <c r="W691" s="79">
        <f t="shared" ca="1" si="407"/>
        <v>490.29156683115536</v>
      </c>
      <c r="X691" s="80">
        <f t="shared" ca="1" si="408"/>
        <v>-7.9071591860849139E-2</v>
      </c>
      <c r="Y691" s="80">
        <f t="shared" ca="1" si="421"/>
        <v>-22.549208422246817</v>
      </c>
      <c r="Z691" s="80">
        <f t="shared" ca="1" si="409"/>
        <v>0</v>
      </c>
      <c r="AA691" s="80">
        <f t="shared" ca="1" si="422"/>
        <v>0</v>
      </c>
      <c r="AB691" s="81">
        <f t="shared" ca="1" si="410"/>
        <v>-7.1500933389091834</v>
      </c>
      <c r="AC691" s="79">
        <f t="shared" ca="1" si="411"/>
        <v>54578.613406870492</v>
      </c>
      <c r="AE691" s="55">
        <f t="shared" ca="1" si="432"/>
        <v>4.0667232332721959E-2</v>
      </c>
      <c r="AF691" s="78">
        <f t="shared" ca="1" si="433"/>
        <v>3.9535795930424568E-3</v>
      </c>
      <c r="AR691" s="69">
        <f t="shared" si="423"/>
        <v>58</v>
      </c>
      <c r="AS691" s="70">
        <f t="shared" si="434"/>
        <v>688</v>
      </c>
      <c r="AT691" s="71">
        <f t="shared" ca="1" si="435"/>
        <v>2.046973555865026E-3</v>
      </c>
      <c r="AU691" s="72">
        <f t="shared" ca="1" si="424"/>
        <v>9.059659612918658E-3</v>
      </c>
      <c r="AV691" s="73">
        <f t="shared" ca="1" si="425"/>
        <v>1.0090596596129187</v>
      </c>
      <c r="AW691" s="74">
        <f ca="1">PRODUCT(AV$4:AV691)</f>
        <v>462.25956120626273</v>
      </c>
      <c r="BO691" s="70">
        <f t="shared" si="436"/>
        <v>688</v>
      </c>
      <c r="BP691" s="171">
        <f t="shared" ca="1" si="437"/>
        <v>0.1143</v>
      </c>
      <c r="BQ691" s="172">
        <f t="shared" ca="1" si="426"/>
        <v>9.059659612918658E-3</v>
      </c>
      <c r="BR691" s="172">
        <f t="shared" ca="1" si="439"/>
        <v>2.1632867850056177E-3</v>
      </c>
    </row>
    <row r="692" spans="5:70">
      <c r="E692">
        <f t="shared" si="427"/>
        <v>689</v>
      </c>
      <c r="F692" s="64">
        <f t="shared" si="428"/>
        <v>97.333333333332121</v>
      </c>
      <c r="G692" s="55">
        <f t="shared" si="412"/>
        <v>4.0667232332721959E-2</v>
      </c>
      <c r="H692" s="78">
        <f t="shared" si="438"/>
        <v>3.7937944966723097E-3</v>
      </c>
      <c r="I692" s="79">
        <f t="shared" ca="1" si="413"/>
        <v>52365.106165369842</v>
      </c>
      <c r="J692" s="79">
        <f t="shared" ca="1" si="414"/>
        <v>474.41003745259894</v>
      </c>
      <c r="K692" s="80">
        <f t="shared" ca="1" si="415"/>
        <v>-7.5875889933446197E-2</v>
      </c>
      <c r="L692" s="80">
        <f t="shared" ca="1" si="416"/>
        <v>-21.81879423557077</v>
      </c>
      <c r="M692" s="80">
        <f t="shared" ca="1" si="417"/>
        <v>0</v>
      </c>
      <c r="N692" s="80">
        <f t="shared" ca="1" si="418"/>
        <v>0</v>
      </c>
      <c r="O692" s="81">
        <f t="shared" ca="1" si="405"/>
        <v>-6.8593188318951164</v>
      </c>
      <c r="P692" s="79">
        <f t="shared" ca="1" si="406"/>
        <v>52810.762213865048</v>
      </c>
      <c r="R692">
        <f t="shared" ca="1" si="419"/>
        <v>689</v>
      </c>
      <c r="S692" s="78">
        <f t="shared" ca="1" si="429"/>
        <v>97.333333333332121</v>
      </c>
      <c r="T692" s="55">
        <f t="shared" ca="1" si="420"/>
        <v>4.0667232332721959E-2</v>
      </c>
      <c r="U692" s="78">
        <f t="shared" ca="1" si="430"/>
        <v>3.792798453186291E-3</v>
      </c>
      <c r="V692" s="79">
        <f t="shared" ca="1" si="431"/>
        <v>52359.052255055474</v>
      </c>
      <c r="W692" s="79">
        <f t="shared" ca="1" si="407"/>
        <v>474.35519108582366</v>
      </c>
      <c r="X692" s="80">
        <f t="shared" ca="1" si="408"/>
        <v>-7.5855969063725825E-2</v>
      </c>
      <c r="Y692" s="80">
        <f t="shared" ca="1" si="421"/>
        <v>-21.816271772939782</v>
      </c>
      <c r="Z692" s="80">
        <f t="shared" ca="1" si="409"/>
        <v>0</v>
      </c>
      <c r="AA692" s="80">
        <f t="shared" ca="1" si="422"/>
        <v>0</v>
      </c>
      <c r="AB692" s="81">
        <f t="shared" ca="1" si="410"/>
        <v>-6.8593188318951164</v>
      </c>
      <c r="AC692" s="79">
        <f t="shared" ca="1" si="411"/>
        <v>52804.655999567396</v>
      </c>
      <c r="AE692" s="55">
        <f t="shared" ca="1" si="432"/>
        <v>4.0667232332721959E-2</v>
      </c>
      <c r="AF692" s="78">
        <f t="shared" ca="1" si="433"/>
        <v>3.792798453186291E-3</v>
      </c>
      <c r="AR692" s="69">
        <f t="shared" si="423"/>
        <v>58</v>
      </c>
      <c r="AS692" s="70">
        <f t="shared" si="434"/>
        <v>689</v>
      </c>
      <c r="AT692" s="71">
        <f t="shared" ca="1" si="435"/>
        <v>2.028428672212243E-3</v>
      </c>
      <c r="AU692" s="72">
        <f t="shared" ca="1" si="424"/>
        <v>9.059659612918658E-3</v>
      </c>
      <c r="AV692" s="73">
        <f t="shared" ca="1" si="425"/>
        <v>1.0090596596129187</v>
      </c>
      <c r="AW692" s="74">
        <f ca="1">PRODUCT(AV$4:AV692)</f>
        <v>466.44747548360863</v>
      </c>
      <c r="BO692" s="70">
        <f t="shared" si="436"/>
        <v>689</v>
      </c>
      <c r="BP692" s="171">
        <f t="shared" ca="1" si="437"/>
        <v>0.1143</v>
      </c>
      <c r="BQ692" s="172">
        <f t="shared" ca="1" si="426"/>
        <v>9.059659612918658E-3</v>
      </c>
      <c r="BR692" s="172">
        <f t="shared" ca="1" si="439"/>
        <v>2.1438641059493622E-3</v>
      </c>
    </row>
    <row r="693" spans="5:70">
      <c r="E693">
        <f t="shared" si="427"/>
        <v>690</v>
      </c>
      <c r="F693" s="64">
        <f t="shared" si="428"/>
        <v>97.416666666665449</v>
      </c>
      <c r="G693" s="55">
        <f t="shared" si="412"/>
        <v>4.0667232332721959E-2</v>
      </c>
      <c r="H693" s="78">
        <f t="shared" si="438"/>
        <v>3.6395113744535348E-3</v>
      </c>
      <c r="I693" s="79">
        <f t="shared" ca="1" si="413"/>
        <v>50663.094677245666</v>
      </c>
      <c r="J693" s="79">
        <f t="shared" ca="1" si="414"/>
        <v>458.99039271291679</v>
      </c>
      <c r="K693" s="80">
        <f t="shared" ca="1" si="415"/>
        <v>-7.27902274890707E-2</v>
      </c>
      <c r="L693" s="80">
        <f t="shared" ca="1" si="416"/>
        <v>-21.109622782185696</v>
      </c>
      <c r="M693" s="80">
        <f t="shared" ca="1" si="417"/>
        <v>0</v>
      </c>
      <c r="N693" s="80">
        <f t="shared" ca="1" si="418"/>
        <v>0</v>
      </c>
      <c r="O693" s="81">
        <f t="shared" ca="1" si="405"/>
        <v>-6.5803693193142223</v>
      </c>
      <c r="P693" s="79">
        <f t="shared" ca="1" si="406"/>
        <v>51094.322287629599</v>
      </c>
      <c r="R693">
        <f t="shared" ca="1" si="419"/>
        <v>690</v>
      </c>
      <c r="S693" s="78">
        <f t="shared" ca="1" si="429"/>
        <v>97.416666666665449</v>
      </c>
      <c r="T693" s="55">
        <f t="shared" ca="1" si="420"/>
        <v>4.0667232332721959E-2</v>
      </c>
      <c r="U693" s="78">
        <f t="shared" ca="1" si="430"/>
        <v>3.6385558372993756E-3</v>
      </c>
      <c r="V693" s="79">
        <f t="shared" ca="1" si="431"/>
        <v>50657.236785783527</v>
      </c>
      <c r="W693" s="79">
        <f t="shared" ca="1" si="407"/>
        <v>458.93732221022037</v>
      </c>
      <c r="X693" s="80">
        <f t="shared" ca="1" si="408"/>
        <v>-7.2771116745987519E-2</v>
      </c>
      <c r="Y693" s="80">
        <f t="shared" ca="1" si="421"/>
        <v>-21.10718199407647</v>
      </c>
      <c r="Z693" s="80">
        <f t="shared" ca="1" si="409"/>
        <v>0</v>
      </c>
      <c r="AA693" s="80">
        <f t="shared" ca="1" si="422"/>
        <v>0</v>
      </c>
      <c r="AB693" s="81">
        <f t="shared" ca="1" si="410"/>
        <v>-6.5803693193142223</v>
      </c>
      <c r="AC693" s="79">
        <f t="shared" ca="1" si="411"/>
        <v>51088.413785563607</v>
      </c>
      <c r="AE693" s="55">
        <f t="shared" ca="1" si="432"/>
        <v>4.0667232332721959E-2</v>
      </c>
      <c r="AF693" s="78">
        <f t="shared" ca="1" si="433"/>
        <v>3.6385558372993756E-3</v>
      </c>
      <c r="AR693" s="69">
        <f t="shared" si="423"/>
        <v>58</v>
      </c>
      <c r="AS693" s="70">
        <f t="shared" si="434"/>
        <v>690</v>
      </c>
      <c r="AT693" s="71">
        <f t="shared" ca="1" si="435"/>
        <v>2.0100517988929155E-3</v>
      </c>
      <c r="AU693" s="72">
        <f t="shared" ca="1" si="424"/>
        <v>9.059659612918658E-3</v>
      </c>
      <c r="AV693" s="73">
        <f t="shared" ca="1" si="425"/>
        <v>1.0090596596129187</v>
      </c>
      <c r="AW693" s="74">
        <f ca="1">PRODUCT(AV$4:AV693)</f>
        <v>470.67333083879532</v>
      </c>
      <c r="BO693" s="70">
        <f t="shared" si="436"/>
        <v>690</v>
      </c>
      <c r="BP693" s="171">
        <f t="shared" ca="1" si="437"/>
        <v>0.1143</v>
      </c>
      <c r="BQ693" s="172">
        <f t="shared" ca="1" si="426"/>
        <v>9.059659612918658E-3</v>
      </c>
      <c r="BR693" s="172">
        <f t="shared" ca="1" si="439"/>
        <v>2.124615809903412E-3</v>
      </c>
    </row>
    <row r="694" spans="5:70">
      <c r="E694">
        <f t="shared" si="427"/>
        <v>691</v>
      </c>
      <c r="F694" s="64">
        <f t="shared" si="428"/>
        <v>97.499999999998778</v>
      </c>
      <c r="G694" s="55">
        <f t="shared" si="412"/>
        <v>4.0667232332721959E-2</v>
      </c>
      <c r="H694" s="78">
        <f t="shared" si="438"/>
        <v>3.4915025198110489E-3</v>
      </c>
      <c r="I694" s="79">
        <f t="shared" ca="1" si="413"/>
        <v>49016.45761227559</v>
      </c>
      <c r="J694" s="79">
        <f t="shared" ca="1" si="414"/>
        <v>444.07242139827247</v>
      </c>
      <c r="K694" s="80">
        <f t="shared" ca="1" si="415"/>
        <v>-6.9830050396220977E-2</v>
      </c>
      <c r="L694" s="80">
        <f t="shared" ca="1" si="416"/>
        <v>-20.423524005114832</v>
      </c>
      <c r="M694" s="80">
        <f t="shared" ca="1" si="417"/>
        <v>0</v>
      </c>
      <c r="N694" s="80">
        <f t="shared" ca="1" si="418"/>
        <v>0</v>
      </c>
      <c r="O694" s="81">
        <f t="shared" ca="1" si="405"/>
        <v>-6.3127639113705554</v>
      </c>
      <c r="P694" s="79">
        <f t="shared" ca="1" si="406"/>
        <v>49433.723915706985</v>
      </c>
      <c r="R694">
        <f t="shared" ca="1" si="419"/>
        <v>691</v>
      </c>
      <c r="S694" s="78">
        <f t="shared" ca="1" si="429"/>
        <v>97.499999999998778</v>
      </c>
      <c r="T694" s="55">
        <f t="shared" ca="1" si="420"/>
        <v>4.0667232332721959E-2</v>
      </c>
      <c r="U694" s="78">
        <f t="shared" ca="1" si="430"/>
        <v>3.4905858417083402E-3</v>
      </c>
      <c r="V694" s="79">
        <f t="shared" ca="1" si="431"/>
        <v>49010.789392635859</v>
      </c>
      <c r="W694" s="79">
        <f t="shared" ca="1" si="407"/>
        <v>444.02106925772523</v>
      </c>
      <c r="X694" s="80">
        <f t="shared" ca="1" si="408"/>
        <v>-6.9811716834166801E-2</v>
      </c>
      <c r="Y694" s="80">
        <f t="shared" ca="1" si="421"/>
        <v>-20.421162246931608</v>
      </c>
      <c r="Z694" s="80">
        <f t="shared" ca="1" si="409"/>
        <v>0</v>
      </c>
      <c r="AA694" s="80">
        <f t="shared" ca="1" si="422"/>
        <v>0</v>
      </c>
      <c r="AB694" s="81">
        <f t="shared" ca="1" si="410"/>
        <v>-6.3127639113705554</v>
      </c>
      <c r="AC694" s="79">
        <f t="shared" ca="1" si="411"/>
        <v>49428.006724018443</v>
      </c>
      <c r="AE694" s="55">
        <f t="shared" ca="1" si="432"/>
        <v>4.0667232332721959E-2</v>
      </c>
      <c r="AF694" s="78">
        <f t="shared" ca="1" si="433"/>
        <v>3.4905858417083402E-3</v>
      </c>
      <c r="AR694" s="69">
        <f t="shared" si="423"/>
        <v>58</v>
      </c>
      <c r="AS694" s="70">
        <f t="shared" si="434"/>
        <v>691</v>
      </c>
      <c r="AT694" s="71">
        <f t="shared" ca="1" si="435"/>
        <v>1.991841413790611E-3</v>
      </c>
      <c r="AU694" s="72">
        <f t="shared" ca="1" si="424"/>
        <v>9.059659612918658E-3</v>
      </c>
      <c r="AV694" s="73">
        <f t="shared" ca="1" si="425"/>
        <v>1.0090596596129187</v>
      </c>
      <c r="AW694" s="74">
        <f ca="1">PRODUCT(AV$4:AV694)</f>
        <v>474.93747100507346</v>
      </c>
      <c r="BO694" s="70">
        <f t="shared" si="436"/>
        <v>691</v>
      </c>
      <c r="BP694" s="171">
        <f t="shared" ca="1" si="437"/>
        <v>0.1143</v>
      </c>
      <c r="BQ694" s="172">
        <f t="shared" ca="1" si="426"/>
        <v>9.059659612918658E-3</v>
      </c>
      <c r="BR694" s="172">
        <f t="shared" ca="1" si="439"/>
        <v>2.1055403312014546E-3</v>
      </c>
    </row>
    <row r="695" spans="5:70">
      <c r="E695">
        <f t="shared" si="427"/>
        <v>692</v>
      </c>
      <c r="F695" s="64">
        <f t="shared" si="428"/>
        <v>97.583333333332106</v>
      </c>
      <c r="G695" s="55">
        <f t="shared" si="412"/>
        <v>4.4574366695104062E-2</v>
      </c>
      <c r="H695" s="78">
        <f t="shared" si="438"/>
        <v>3.3358710061761115E-3</v>
      </c>
      <c r="I695" s="79">
        <f t="shared" ca="1" si="413"/>
        <v>47230.246978783725</v>
      </c>
      <c r="J695" s="79">
        <f t="shared" ca="1" si="414"/>
        <v>427.88996106186039</v>
      </c>
      <c r="K695" s="80">
        <f t="shared" ca="1" si="415"/>
        <v>-6.6717420123522234E-2</v>
      </c>
      <c r="L695" s="80">
        <f t="shared" ca="1" si="416"/>
        <v>-19.679269574493219</v>
      </c>
      <c r="M695" s="80">
        <f t="shared" ca="1" si="417"/>
        <v>0</v>
      </c>
      <c r="N695" s="80">
        <f t="shared" ca="1" si="418"/>
        <v>0</v>
      </c>
      <c r="O695" s="81">
        <f t="shared" ca="1" si="405"/>
        <v>-6.0313764579255045</v>
      </c>
      <c r="P695" s="79">
        <f t="shared" ca="1" si="406"/>
        <v>47632.359576393043</v>
      </c>
      <c r="R695">
        <f t="shared" ca="1" si="419"/>
        <v>692</v>
      </c>
      <c r="S695" s="78">
        <f t="shared" ca="1" si="429"/>
        <v>97.583333333332106</v>
      </c>
      <c r="T695" s="55">
        <f t="shared" ca="1" si="420"/>
        <v>4.4574366695104062E-2</v>
      </c>
      <c r="U695" s="78">
        <f t="shared" ca="1" si="430"/>
        <v>3.3349951884192944E-3</v>
      </c>
      <c r="V695" s="79">
        <f t="shared" ca="1" si="431"/>
        <v>47224.784627293979</v>
      </c>
      <c r="W695" s="79">
        <f t="shared" ca="1" si="407"/>
        <v>427.84047401667715</v>
      </c>
      <c r="X695" s="80">
        <f t="shared" ca="1" si="408"/>
        <v>-6.6699903768385888E-2</v>
      </c>
      <c r="Y695" s="80">
        <f t="shared" ca="1" si="421"/>
        <v>-19.676993594705827</v>
      </c>
      <c r="Z695" s="80">
        <f t="shared" ca="1" si="409"/>
        <v>0</v>
      </c>
      <c r="AA695" s="80">
        <f t="shared" ca="1" si="422"/>
        <v>0</v>
      </c>
      <c r="AB695" s="81">
        <f t="shared" ca="1" si="410"/>
        <v>-6.0313764579255045</v>
      </c>
      <c r="AC695" s="79">
        <f t="shared" ca="1" si="411"/>
        <v>47626.850031354254</v>
      </c>
      <c r="AE695" s="55">
        <f t="shared" ca="1" si="432"/>
        <v>4.4574366695104062E-2</v>
      </c>
      <c r="AF695" s="78">
        <f t="shared" ca="1" si="433"/>
        <v>3.3349951884192944E-3</v>
      </c>
      <c r="AR695" s="69">
        <f t="shared" si="423"/>
        <v>58</v>
      </c>
      <c r="AS695" s="70">
        <f t="shared" si="434"/>
        <v>692</v>
      </c>
      <c r="AT695" s="71">
        <f t="shared" ca="1" si="435"/>
        <v>1.9737960085787535E-3</v>
      </c>
      <c r="AU695" s="72">
        <f t="shared" ca="1" si="424"/>
        <v>9.059659612918658E-3</v>
      </c>
      <c r="AV695" s="73">
        <f t="shared" ca="1" si="425"/>
        <v>1.0090596596129187</v>
      </c>
      <c r="AW695" s="74">
        <f ca="1">PRODUCT(AV$4:AV695)</f>
        <v>479.24024282979985</v>
      </c>
      <c r="BO695" s="70">
        <f t="shared" si="436"/>
        <v>692</v>
      </c>
      <c r="BP695" s="171">
        <f t="shared" ca="1" si="437"/>
        <v>0.1143</v>
      </c>
      <c r="BQ695" s="172">
        <f t="shared" ca="1" si="426"/>
        <v>9.059659612918658E-3</v>
      </c>
      <c r="BR695" s="172">
        <f t="shared" ca="1" si="439"/>
        <v>2.0866361182342308E-3</v>
      </c>
    </row>
    <row r="696" spans="5:70">
      <c r="E696">
        <f t="shared" si="427"/>
        <v>693</v>
      </c>
      <c r="F696" s="64">
        <f t="shared" si="428"/>
        <v>97.666666666665435</v>
      </c>
      <c r="G696" s="55">
        <f t="shared" si="412"/>
        <v>4.4574366695104062E-2</v>
      </c>
      <c r="H696" s="78">
        <f t="shared" si="438"/>
        <v>3.1871766686992517E-3</v>
      </c>
      <c r="I696" s="79">
        <f t="shared" ca="1" si="413"/>
        <v>45509.177314081848</v>
      </c>
      <c r="J696" s="79">
        <f t="shared" ca="1" si="414"/>
        <v>412.2976557295413</v>
      </c>
      <c r="K696" s="80">
        <f t="shared" ca="1" si="415"/>
        <v>-6.3743533373985029E-2</v>
      </c>
      <c r="L696" s="80">
        <f t="shared" ca="1" si="416"/>
        <v>-18.962157214200772</v>
      </c>
      <c r="M696" s="80">
        <f t="shared" ca="1" si="417"/>
        <v>0</v>
      </c>
      <c r="N696" s="80">
        <f t="shared" ca="1" si="418"/>
        <v>0</v>
      </c>
      <c r="O696" s="81">
        <f t="shared" ca="1" si="405"/>
        <v>-5.7625316720137159</v>
      </c>
      <c r="P696" s="79">
        <f t="shared" ca="1" si="406"/>
        <v>45896.686537391797</v>
      </c>
      <c r="R696">
        <f t="shared" ca="1" si="419"/>
        <v>693</v>
      </c>
      <c r="S696" s="78">
        <f t="shared" ca="1" si="429"/>
        <v>97.666666666665435</v>
      </c>
      <c r="T696" s="55">
        <f t="shared" ca="1" si="420"/>
        <v>4.4574366695104062E-2</v>
      </c>
      <c r="U696" s="78">
        <f t="shared" ca="1" si="430"/>
        <v>3.1863398899642853E-3</v>
      </c>
      <c r="V696" s="79">
        <f t="shared" ca="1" si="431"/>
        <v>45503.913353523938</v>
      </c>
      <c r="W696" s="79">
        <f t="shared" ca="1" si="407"/>
        <v>412.24996603867083</v>
      </c>
      <c r="X696" s="80">
        <f t="shared" ca="1" si="408"/>
        <v>-6.3726797799285709E-2</v>
      </c>
      <c r="Y696" s="80">
        <f t="shared" ca="1" si="421"/>
        <v>-18.959963897301641</v>
      </c>
      <c r="Z696" s="80">
        <f t="shared" ca="1" si="409"/>
        <v>0</v>
      </c>
      <c r="AA696" s="80">
        <f t="shared" ca="1" si="422"/>
        <v>0</v>
      </c>
      <c r="AB696" s="81">
        <f t="shared" ca="1" si="410"/>
        <v>-5.7625316720137159</v>
      </c>
      <c r="AC696" s="79">
        <f t="shared" ca="1" si="411"/>
        <v>45891.377097195487</v>
      </c>
      <c r="AE696" s="55">
        <f t="shared" ca="1" si="432"/>
        <v>4.4574366695104062E-2</v>
      </c>
      <c r="AF696" s="78">
        <f t="shared" ca="1" si="433"/>
        <v>3.1863398899642853E-3</v>
      </c>
      <c r="AR696" s="69">
        <f t="shared" si="423"/>
        <v>58</v>
      </c>
      <c r="AS696" s="70">
        <f t="shared" si="434"/>
        <v>693</v>
      </c>
      <c r="AT696" s="71">
        <f t="shared" ca="1" si="435"/>
        <v>1.9559140885956924E-3</v>
      </c>
      <c r="AU696" s="72">
        <f t="shared" ca="1" si="424"/>
        <v>9.059659612918658E-3</v>
      </c>
      <c r="AV696" s="73">
        <f t="shared" ca="1" si="425"/>
        <v>1.0090596596129187</v>
      </c>
      <c r="AW696" s="74">
        <f ca="1">PRODUCT(AV$4:AV696)</f>
        <v>483.58199630265034</v>
      </c>
      <c r="BO696" s="70">
        <f t="shared" si="436"/>
        <v>693</v>
      </c>
      <c r="BP696" s="171">
        <f t="shared" ca="1" si="437"/>
        <v>0.1143</v>
      </c>
      <c r="BQ696" s="172">
        <f t="shared" ca="1" si="426"/>
        <v>9.059659612918658E-3</v>
      </c>
      <c r="BR696" s="172">
        <f t="shared" ca="1" si="439"/>
        <v>2.0679016333233231E-3</v>
      </c>
    </row>
    <row r="697" spans="5:70">
      <c r="E697">
        <f t="shared" si="427"/>
        <v>694</v>
      </c>
      <c r="F697" s="64">
        <f t="shared" si="428"/>
        <v>97.749999999998764</v>
      </c>
      <c r="G697" s="55">
        <f t="shared" si="412"/>
        <v>4.4574366695104062E-2</v>
      </c>
      <c r="H697" s="78">
        <f t="shared" si="438"/>
        <v>3.045110287146571E-3</v>
      </c>
      <c r="I697" s="79">
        <f t="shared" ca="1" si="413"/>
        <v>43850.870801583849</v>
      </c>
      <c r="J697" s="79">
        <f t="shared" ca="1" si="414"/>
        <v>397.2739631924232</v>
      </c>
      <c r="K697" s="80">
        <f t="shared" ca="1" si="415"/>
        <v>-6.0902205742931419E-2</v>
      </c>
      <c r="L697" s="80">
        <f t="shared" ca="1" si="416"/>
        <v>-18.271196167326604</v>
      </c>
      <c r="M697" s="80">
        <f t="shared" ca="1" si="417"/>
        <v>0</v>
      </c>
      <c r="N697" s="80">
        <f t="shared" ca="1" si="418"/>
        <v>0</v>
      </c>
      <c r="O697" s="81">
        <f t="shared" ca="1" si="405"/>
        <v>-5.5056704721732252</v>
      </c>
      <c r="P697" s="79">
        <f t="shared" ca="1" si="406"/>
        <v>44224.306995931031</v>
      </c>
      <c r="R697">
        <f t="shared" ca="1" si="419"/>
        <v>694</v>
      </c>
      <c r="S697" s="78">
        <f t="shared" ca="1" si="429"/>
        <v>97.749999999998764</v>
      </c>
      <c r="T697" s="55">
        <f t="shared" ca="1" si="420"/>
        <v>4.4574366695104062E-2</v>
      </c>
      <c r="U697" s="78">
        <f t="shared" ca="1" si="430"/>
        <v>3.0443108072937797E-3</v>
      </c>
      <c r="V697" s="79">
        <f t="shared" ca="1" si="431"/>
        <v>43845.798026321798</v>
      </c>
      <c r="W697" s="79">
        <f t="shared" ca="1" si="407"/>
        <v>397.22800557525619</v>
      </c>
      <c r="X697" s="80">
        <f t="shared" ca="1" si="408"/>
        <v>-6.0886216145875596E-2</v>
      </c>
      <c r="Y697" s="80">
        <f t="shared" ca="1" si="421"/>
        <v>-18.269082510967419</v>
      </c>
      <c r="Z697" s="80">
        <f t="shared" ca="1" si="409"/>
        <v>0</v>
      </c>
      <c r="AA697" s="80">
        <f t="shared" ca="1" si="422"/>
        <v>0</v>
      </c>
      <c r="AB697" s="81">
        <f t="shared" ca="1" si="410"/>
        <v>-5.5056704721732252</v>
      </c>
      <c r="AC697" s="79">
        <f t="shared" ca="1" si="411"/>
        <v>44219.190392697768</v>
      </c>
      <c r="AE697" s="55">
        <f t="shared" ca="1" si="432"/>
        <v>4.4574366695104062E-2</v>
      </c>
      <c r="AF697" s="78">
        <f t="shared" ca="1" si="433"/>
        <v>3.0443108072937797E-3</v>
      </c>
      <c r="AR697" s="69">
        <f t="shared" si="423"/>
        <v>58</v>
      </c>
      <c r="AS697" s="70">
        <f t="shared" si="434"/>
        <v>694</v>
      </c>
      <c r="AT697" s="71">
        <f t="shared" ca="1" si="435"/>
        <v>1.9381941727209034E-3</v>
      </c>
      <c r="AU697" s="72">
        <f t="shared" ca="1" si="424"/>
        <v>9.059659612918658E-3</v>
      </c>
      <c r="AV697" s="73">
        <f t="shared" ca="1" si="425"/>
        <v>1.0090596596129187</v>
      </c>
      <c r="AW697" s="74">
        <f ca="1">PRODUCT(AV$4:AV697)</f>
        <v>487.96308458408805</v>
      </c>
      <c r="BO697" s="70">
        <f t="shared" si="436"/>
        <v>694</v>
      </c>
      <c r="BP697" s="171">
        <f t="shared" ca="1" si="437"/>
        <v>0.1143</v>
      </c>
      <c r="BQ697" s="172">
        <f t="shared" ca="1" si="426"/>
        <v>9.059659612918658E-3</v>
      </c>
      <c r="BR697" s="172">
        <f t="shared" ca="1" si="439"/>
        <v>2.0493353525960819E-3</v>
      </c>
    </row>
    <row r="698" spans="5:70">
      <c r="E698">
        <f t="shared" si="427"/>
        <v>695</v>
      </c>
      <c r="F698" s="64">
        <f t="shared" si="428"/>
        <v>97.833333333332092</v>
      </c>
      <c r="G698" s="55">
        <f t="shared" si="412"/>
        <v>4.4574366695104062E-2</v>
      </c>
      <c r="H698" s="78">
        <f t="shared" si="438"/>
        <v>2.9093764245802663E-3</v>
      </c>
      <c r="I698" s="79">
        <f t="shared" ca="1" si="413"/>
        <v>42253.036519057547</v>
      </c>
      <c r="J698" s="79">
        <f t="shared" ca="1" si="414"/>
        <v>382.79812847488279</v>
      </c>
      <c r="K698" s="80">
        <f t="shared" ca="1" si="415"/>
        <v>-5.8187528491605328E-2</v>
      </c>
      <c r="L698" s="80">
        <f t="shared" ca="1" si="416"/>
        <v>-17.605431882940646</v>
      </c>
      <c r="M698" s="80">
        <f t="shared" ca="1" si="417"/>
        <v>0</v>
      </c>
      <c r="N698" s="80">
        <f t="shared" ca="1" si="418"/>
        <v>0</v>
      </c>
      <c r="O698" s="81">
        <f t="shared" ca="1" si="405"/>
        <v>-5.2602586976441694</v>
      </c>
      <c r="P698" s="79">
        <f t="shared" ca="1" si="406"/>
        <v>42612.910769423353</v>
      </c>
      <c r="R698">
        <f t="shared" ca="1" si="419"/>
        <v>695</v>
      </c>
      <c r="S698" s="78">
        <f t="shared" ca="1" si="429"/>
        <v>97.833333333332092</v>
      </c>
      <c r="T698" s="55">
        <f t="shared" ca="1" si="420"/>
        <v>4.4574366695104062E-2</v>
      </c>
      <c r="U698" s="78">
        <f t="shared" ca="1" si="430"/>
        <v>2.9086125810355986E-3</v>
      </c>
      <c r="V698" s="79">
        <f t="shared" ca="1" si="431"/>
        <v>42248.147985173033</v>
      </c>
      <c r="W698" s="79">
        <f t="shared" ca="1" si="407"/>
        <v>382.75384002188292</v>
      </c>
      <c r="X698" s="80">
        <f t="shared" ca="1" si="408"/>
        <v>-5.8172251620711976E-2</v>
      </c>
      <c r="Y698" s="80">
        <f t="shared" ca="1" si="421"/>
        <v>-17.603394993822096</v>
      </c>
      <c r="Z698" s="80">
        <f t="shared" ca="1" si="409"/>
        <v>0</v>
      </c>
      <c r="AA698" s="80">
        <f t="shared" ca="1" si="422"/>
        <v>0</v>
      </c>
      <c r="AB698" s="81">
        <f t="shared" ca="1" si="410"/>
        <v>-5.2602586976441694</v>
      </c>
      <c r="AC698" s="79">
        <f t="shared" ca="1" si="411"/>
        <v>42607.979999251831</v>
      </c>
      <c r="AE698" s="55">
        <f t="shared" ca="1" si="432"/>
        <v>4.4574366695104062E-2</v>
      </c>
      <c r="AF698" s="78">
        <f t="shared" ca="1" si="433"/>
        <v>2.9086125810355986E-3</v>
      </c>
      <c r="AR698" s="69">
        <f t="shared" si="423"/>
        <v>58</v>
      </c>
      <c r="AS698" s="70">
        <f t="shared" si="434"/>
        <v>695</v>
      </c>
      <c r="AT698" s="71">
        <f t="shared" ca="1" si="435"/>
        <v>1.9206347932523096E-3</v>
      </c>
      <c r="AU698" s="72">
        <f t="shared" ca="1" si="424"/>
        <v>9.059659612918658E-3</v>
      </c>
      <c r="AV698" s="73">
        <f t="shared" ca="1" si="425"/>
        <v>1.0090596596129187</v>
      </c>
      <c r="AW698" s="74">
        <f ca="1">PRODUCT(AV$4:AV698)</f>
        <v>492.3838640340897</v>
      </c>
      <c r="BO698" s="70">
        <f t="shared" si="436"/>
        <v>695</v>
      </c>
      <c r="BP698" s="171">
        <f t="shared" ca="1" si="437"/>
        <v>0.1143</v>
      </c>
      <c r="BQ698" s="172">
        <f t="shared" ca="1" si="426"/>
        <v>9.059659612918658E-3</v>
      </c>
      <c r="BR698" s="172">
        <f t="shared" ca="1" si="439"/>
        <v>2.0309357658616729E-3</v>
      </c>
    </row>
    <row r="699" spans="5:70">
      <c r="E699">
        <f t="shared" si="427"/>
        <v>696</v>
      </c>
      <c r="F699" s="64">
        <f t="shared" si="428"/>
        <v>97.916666666665421</v>
      </c>
      <c r="G699" s="55">
        <f t="shared" si="412"/>
        <v>4.4574366695104062E-2</v>
      </c>
      <c r="H699" s="78">
        <f t="shared" si="438"/>
        <v>2.7796928129769347E-3</v>
      </c>
      <c r="I699" s="79">
        <f t="shared" ca="1" si="413"/>
        <v>40713.46725884133</v>
      </c>
      <c r="J699" s="79">
        <f t="shared" ca="1" si="414"/>
        <v>368.85015502681091</v>
      </c>
      <c r="K699" s="80">
        <f t="shared" ca="1" si="415"/>
        <v>-5.5593856259538693E-2</v>
      </c>
      <c r="L699" s="80">
        <f t="shared" ca="1" si="416"/>
        <v>-16.96394469118389</v>
      </c>
      <c r="M699" s="80">
        <f t="shared" ca="1" si="417"/>
        <v>0</v>
      </c>
      <c r="N699" s="80">
        <f t="shared" ca="1" si="418"/>
        <v>0</v>
      </c>
      <c r="O699" s="81">
        <f t="shared" ca="1" si="405"/>
        <v>-5.0257859975442685</v>
      </c>
      <c r="P699" s="79">
        <f t="shared" ca="1" si="406"/>
        <v>41060.272089323153</v>
      </c>
      <c r="R699">
        <f t="shared" ca="1" si="419"/>
        <v>696</v>
      </c>
      <c r="S699" s="78">
        <f t="shared" ca="1" si="429"/>
        <v>97.916666666665421</v>
      </c>
      <c r="T699" s="55">
        <f t="shared" ca="1" si="420"/>
        <v>4.4574366695104062E-2</v>
      </c>
      <c r="U699" s="78">
        <f t="shared" ca="1" si="430"/>
        <v>2.7789630172745249E-3</v>
      </c>
      <c r="V699" s="79">
        <f t="shared" ca="1" si="431"/>
        <v>40708.756274627522</v>
      </c>
      <c r="W699" s="79">
        <f t="shared" ca="1" si="407"/>
        <v>368.80747511339194</v>
      </c>
      <c r="X699" s="80">
        <f t="shared" ca="1" si="408"/>
        <v>-5.5579260345490496E-2</v>
      </c>
      <c r="Y699" s="80">
        <f t="shared" ca="1" si="421"/>
        <v>-16.961981781094803</v>
      </c>
      <c r="Z699" s="80">
        <f t="shared" ca="1" si="409"/>
        <v>0</v>
      </c>
      <c r="AA699" s="80">
        <f t="shared" ca="1" si="422"/>
        <v>0</v>
      </c>
      <c r="AB699" s="81">
        <f t="shared" ca="1" si="410"/>
        <v>-5.0257859975442685</v>
      </c>
      <c r="AC699" s="79">
        <f t="shared" ca="1" si="411"/>
        <v>41055.520402701921</v>
      </c>
      <c r="AE699" s="55">
        <f t="shared" ca="1" si="432"/>
        <v>4.4574366695104062E-2</v>
      </c>
      <c r="AF699" s="78">
        <f t="shared" ca="1" si="433"/>
        <v>2.7789630172745249E-3</v>
      </c>
      <c r="AR699" s="69">
        <f t="shared" si="423"/>
        <v>58</v>
      </c>
      <c r="AS699" s="70">
        <f t="shared" si="434"/>
        <v>696</v>
      </c>
      <c r="AT699" s="71">
        <f t="shared" ca="1" si="435"/>
        <v>1.9032344957847153E-3</v>
      </c>
      <c r="AU699" s="72">
        <f t="shared" ca="1" si="424"/>
        <v>9.059659612918658E-3</v>
      </c>
      <c r="AV699" s="73">
        <f t="shared" ca="1" si="425"/>
        <v>1.0090596596129187</v>
      </c>
      <c r="AW699" s="74">
        <f ca="1">PRODUCT(AV$4:AV699)</f>
        <v>496.84469424113217</v>
      </c>
      <c r="BO699" s="70">
        <f t="shared" si="436"/>
        <v>696</v>
      </c>
      <c r="BP699" s="171">
        <f t="shared" ca="1" si="437"/>
        <v>0.1143</v>
      </c>
      <c r="BQ699" s="172">
        <f t="shared" ca="1" si="426"/>
        <v>9.059659612918658E-3</v>
      </c>
      <c r="BR699" s="172">
        <f t="shared" ca="1" si="439"/>
        <v>2.0127013764882368E-3</v>
      </c>
    </row>
    <row r="700" spans="5:70">
      <c r="E700">
        <f t="shared" si="427"/>
        <v>697</v>
      </c>
      <c r="F700" s="64">
        <f t="shared" si="428"/>
        <v>97.999999999998749</v>
      </c>
      <c r="G700" s="55">
        <f t="shared" si="412"/>
        <v>4.4574366695104062E-2</v>
      </c>
      <c r="H700" s="78">
        <f t="shared" si="438"/>
        <v>2.6557897662315556E-3</v>
      </c>
      <c r="I700" s="79">
        <f t="shared" ca="1" si="413"/>
        <v>39230.036464612916</v>
      </c>
      <c r="J700" s="79">
        <f t="shared" ca="1" si="414"/>
        <v>355.41077697177991</v>
      </c>
      <c r="K700" s="80">
        <f t="shared" ca="1" si="415"/>
        <v>-5.3115795324631114E-2</v>
      </c>
      <c r="L700" s="80">
        <f t="shared" ca="1" si="416"/>
        <v>-16.345848526922051</v>
      </c>
      <c r="M700" s="80">
        <f t="shared" ca="1" si="417"/>
        <v>-294.22527348459687</v>
      </c>
      <c r="N700" s="80">
        <f t="shared" ca="1" si="418"/>
        <v>0</v>
      </c>
      <c r="O700" s="81">
        <f t="shared" ca="1" si="405"/>
        <v>-4.801764769558611</v>
      </c>
      <c r="P700" s="79">
        <f t="shared" ca="1" si="406"/>
        <v>39270.021239008296</v>
      </c>
      <c r="R700">
        <f t="shared" ca="1" si="419"/>
        <v>697</v>
      </c>
      <c r="S700" s="78">
        <f t="shared" ca="1" si="429"/>
        <v>97.999999999998749</v>
      </c>
      <c r="T700" s="55">
        <f t="shared" ca="1" si="420"/>
        <v>4.4574366695104062E-2</v>
      </c>
      <c r="U700" s="78">
        <f t="shared" ca="1" si="430"/>
        <v>2.6550925007103976E-3</v>
      </c>
      <c r="V700" s="79">
        <f t="shared" ca="1" si="431"/>
        <v>39225.496581413558</v>
      </c>
      <c r="W700" s="79">
        <f t="shared" ca="1" si="407"/>
        <v>355.36964717531129</v>
      </c>
      <c r="X700" s="80">
        <f t="shared" ca="1" si="408"/>
        <v>-5.3101850014207953E-2</v>
      </c>
      <c r="Y700" s="80">
        <f t="shared" ca="1" si="421"/>
        <v>-16.343956908922316</v>
      </c>
      <c r="Z700" s="80">
        <f t="shared" ca="1" si="409"/>
        <v>-294.19122436060167</v>
      </c>
      <c r="AA700" s="80">
        <f t="shared" ca="1" si="422"/>
        <v>0</v>
      </c>
      <c r="AB700" s="81">
        <f t="shared" ca="1" si="410"/>
        <v>-4.801764769558611</v>
      </c>
      <c r="AC700" s="79">
        <f t="shared" ca="1" si="411"/>
        <v>39265.476180699778</v>
      </c>
      <c r="AE700" s="55">
        <f t="shared" ca="1" si="432"/>
        <v>4.4574366695104062E-2</v>
      </c>
      <c r="AF700" s="78">
        <f t="shared" ca="1" si="433"/>
        <v>2.6550925007103976E-3</v>
      </c>
      <c r="AR700" s="69">
        <f t="shared" si="423"/>
        <v>59</v>
      </c>
      <c r="AS700" s="70">
        <f t="shared" si="434"/>
        <v>697</v>
      </c>
      <c r="AT700" s="71">
        <f t="shared" ca="1" si="435"/>
        <v>1.885991839089341E-3</v>
      </c>
      <c r="AU700" s="72">
        <f t="shared" ca="1" si="424"/>
        <v>9.059659612918658E-3</v>
      </c>
      <c r="AV700" s="73">
        <f t="shared" ca="1" si="425"/>
        <v>1.0090596596129187</v>
      </c>
      <c r="AW700" s="74">
        <f ca="1">PRODUCT(AV$4:AV700)</f>
        <v>501.34593805144146</v>
      </c>
      <c r="BO700" s="70">
        <f t="shared" si="436"/>
        <v>697</v>
      </c>
      <c r="BP700" s="171">
        <f t="shared" ca="1" si="437"/>
        <v>0.1143</v>
      </c>
      <c r="BQ700" s="172">
        <f t="shared" ca="1" si="426"/>
        <v>9.059659612918658E-3</v>
      </c>
      <c r="BR700" s="172">
        <f t="shared" ca="1" si="439"/>
        <v>1.9946307012811523E-3</v>
      </c>
    </row>
    <row r="701" spans="5:70">
      <c r="E701">
        <f t="shared" si="427"/>
        <v>698</v>
      </c>
      <c r="F701" s="64">
        <f t="shared" si="428"/>
        <v>98.083333333332078</v>
      </c>
      <c r="G701" s="55">
        <f t="shared" si="412"/>
        <v>4.4574366695104062E-2</v>
      </c>
      <c r="H701" s="78">
        <f t="shared" si="438"/>
        <v>2.5374096193264456E-3</v>
      </c>
      <c r="I701" s="79">
        <f t="shared" ca="1" si="413"/>
        <v>37519.584912176215</v>
      </c>
      <c r="J701" s="79">
        <f t="shared" ca="1" si="414"/>
        <v>339.91466812231511</v>
      </c>
      <c r="K701" s="80">
        <f t="shared" ca="1" si="415"/>
        <v>-5.0748192386528911E-2</v>
      </c>
      <c r="L701" s="80">
        <f t="shared" ca="1" si="416"/>
        <v>-15.633160380073424</v>
      </c>
      <c r="M701" s="80">
        <f t="shared" ca="1" si="417"/>
        <v>0</v>
      </c>
      <c r="N701" s="80">
        <f t="shared" ca="1" si="418"/>
        <v>0</v>
      </c>
      <c r="O701" s="81">
        <f t="shared" ca="1" si="405"/>
        <v>-4.5877291459366738</v>
      </c>
      <c r="P701" s="79">
        <f t="shared" ca="1" si="406"/>
        <v>37839.227942580132</v>
      </c>
      <c r="R701">
        <f t="shared" ca="1" si="419"/>
        <v>698</v>
      </c>
      <c r="S701" s="78">
        <f t="shared" ca="1" si="429"/>
        <v>98.083333333332078</v>
      </c>
      <c r="T701" s="55">
        <f t="shared" ca="1" si="420"/>
        <v>4.4574366695104062E-2</v>
      </c>
      <c r="U701" s="78">
        <f t="shared" ca="1" si="430"/>
        <v>2.5367434339743115E-3</v>
      </c>
      <c r="V701" s="79">
        <f t="shared" ca="1" si="431"/>
        <v>37515.242446963392</v>
      </c>
      <c r="W701" s="79">
        <f t="shared" ca="1" si="407"/>
        <v>339.87532686560598</v>
      </c>
      <c r="X701" s="80">
        <f t="shared" ca="1" si="408"/>
        <v>-5.0734868679486234E-2</v>
      </c>
      <c r="Y701" s="80">
        <f t="shared" ca="1" si="421"/>
        <v>-15.631351019568081</v>
      </c>
      <c r="Z701" s="80">
        <f t="shared" ca="1" si="409"/>
        <v>0</v>
      </c>
      <c r="AA701" s="80">
        <f t="shared" ca="1" si="422"/>
        <v>0</v>
      </c>
      <c r="AB701" s="81">
        <f t="shared" ca="1" si="410"/>
        <v>-4.5877291459366738</v>
      </c>
      <c r="AC701" s="79">
        <f t="shared" ca="1" si="411"/>
        <v>37834.84795879481</v>
      </c>
      <c r="AE701" s="55">
        <f t="shared" ca="1" si="432"/>
        <v>4.4574366695104062E-2</v>
      </c>
      <c r="AF701" s="78">
        <f t="shared" ca="1" si="433"/>
        <v>2.5367434339743115E-3</v>
      </c>
      <c r="AR701" s="69">
        <f t="shared" si="423"/>
        <v>59</v>
      </c>
      <c r="AS701" s="70">
        <f t="shared" si="434"/>
        <v>698</v>
      </c>
      <c r="AT701" s="71">
        <f t="shared" ca="1" si="435"/>
        <v>1.8689053949944492E-3</v>
      </c>
      <c r="AU701" s="72">
        <f t="shared" ca="1" si="424"/>
        <v>9.059659612918658E-3</v>
      </c>
      <c r="AV701" s="73">
        <f t="shared" ca="1" si="425"/>
        <v>1.0090596596129187</v>
      </c>
      <c r="AW701" s="74">
        <f ca="1">PRODUCT(AV$4:AV701)</f>
        <v>505.88796159850693</v>
      </c>
      <c r="BO701" s="70">
        <f t="shared" si="436"/>
        <v>698</v>
      </c>
      <c r="BP701" s="171">
        <f t="shared" ca="1" si="437"/>
        <v>0.1143</v>
      </c>
      <c r="BQ701" s="172">
        <f t="shared" ca="1" si="426"/>
        <v>9.059659612918658E-3</v>
      </c>
      <c r="BR701" s="172">
        <f t="shared" ca="1" si="439"/>
        <v>1.9767222703623933E-3</v>
      </c>
    </row>
    <row r="702" spans="5:70">
      <c r="E702">
        <f t="shared" si="427"/>
        <v>699</v>
      </c>
      <c r="F702" s="64">
        <f t="shared" si="428"/>
        <v>98.166666666665407</v>
      </c>
      <c r="G702" s="55">
        <f t="shared" si="412"/>
        <v>4.4574366695104062E-2</v>
      </c>
      <c r="H702" s="78">
        <f t="shared" si="438"/>
        <v>2.4243061924989042E-3</v>
      </c>
      <c r="I702" s="79">
        <f t="shared" ca="1" si="413"/>
        <v>36152.568320807935</v>
      </c>
      <c r="J702" s="79">
        <f t="shared" ca="1" si="414"/>
        <v>327.52996311930616</v>
      </c>
      <c r="K702" s="80">
        <f t="shared" ca="1" si="415"/>
        <v>-4.848612384997808E-2</v>
      </c>
      <c r="L702" s="80">
        <f t="shared" ca="1" si="416"/>
        <v>-15.063570133669973</v>
      </c>
      <c r="M702" s="80">
        <f t="shared" ca="1" si="417"/>
        <v>0</v>
      </c>
      <c r="N702" s="80">
        <f t="shared" ca="1" si="418"/>
        <v>0</v>
      </c>
      <c r="O702" s="81">
        <f t="shared" ca="1" si="405"/>
        <v>-4.3832340246878756</v>
      </c>
      <c r="P702" s="79">
        <f t="shared" ca="1" si="406"/>
        <v>36460.602993645029</v>
      </c>
      <c r="R702">
        <f t="shared" ca="1" si="419"/>
        <v>699</v>
      </c>
      <c r="S702" s="78">
        <f t="shared" ca="1" si="429"/>
        <v>98.166666666665407</v>
      </c>
      <c r="T702" s="55">
        <f t="shared" ca="1" si="420"/>
        <v>4.4574366695104062E-2</v>
      </c>
      <c r="U702" s="78">
        <f t="shared" ca="1" si="430"/>
        <v>2.4236697019369429E-3</v>
      </c>
      <c r="V702" s="79">
        <f t="shared" ca="1" si="431"/>
        <v>36148.383572025981</v>
      </c>
      <c r="W702" s="79">
        <f t="shared" ca="1" si="407"/>
        <v>327.4920507197761</v>
      </c>
      <c r="X702" s="80">
        <f t="shared" ca="1" si="408"/>
        <v>-4.8473394038738855E-2</v>
      </c>
      <c r="Y702" s="80">
        <f t="shared" ca="1" si="421"/>
        <v>-15.06182648834416</v>
      </c>
      <c r="Z702" s="80">
        <f t="shared" ca="1" si="409"/>
        <v>0</v>
      </c>
      <c r="AA702" s="80">
        <f t="shared" ca="1" si="422"/>
        <v>0</v>
      </c>
      <c r="AB702" s="81">
        <f t="shared" ca="1" si="410"/>
        <v>-4.3832340246878756</v>
      </c>
      <c r="AC702" s="79">
        <f t="shared" ca="1" si="411"/>
        <v>36456.382088838684</v>
      </c>
      <c r="AE702" s="55">
        <f t="shared" ca="1" si="432"/>
        <v>4.4574366695104062E-2</v>
      </c>
      <c r="AF702" s="78">
        <f t="shared" ca="1" si="433"/>
        <v>2.4236697019369429E-3</v>
      </c>
      <c r="AR702" s="69">
        <f t="shared" si="423"/>
        <v>59</v>
      </c>
      <c r="AS702" s="70">
        <f t="shared" si="434"/>
        <v>699</v>
      </c>
      <c r="AT702" s="71">
        <f t="shared" ca="1" si="435"/>
        <v>1.8519737482670521E-3</v>
      </c>
      <c r="AU702" s="72">
        <f t="shared" ca="1" si="424"/>
        <v>9.059659612918658E-3</v>
      </c>
      <c r="AV702" s="73">
        <f t="shared" ca="1" si="425"/>
        <v>1.0090596596129187</v>
      </c>
      <c r="AW702" s="74">
        <f ca="1">PRODUCT(AV$4:AV702)</f>
        <v>510.47113433286268</v>
      </c>
      <c r="BO702" s="70">
        <f t="shared" si="436"/>
        <v>699</v>
      </c>
      <c r="BP702" s="171">
        <f t="shared" ca="1" si="437"/>
        <v>0.1143</v>
      </c>
      <c r="BQ702" s="172">
        <f t="shared" ca="1" si="426"/>
        <v>9.059659612918658E-3</v>
      </c>
      <c r="BR702" s="172">
        <f t="shared" ca="1" si="439"/>
        <v>1.9589746270509672E-3</v>
      </c>
    </row>
    <row r="703" spans="5:70">
      <c r="E703">
        <f t="shared" si="427"/>
        <v>700</v>
      </c>
      <c r="F703" s="64">
        <f t="shared" si="428"/>
        <v>98.249999999998735</v>
      </c>
      <c r="G703" s="55">
        <f t="shared" si="412"/>
        <v>4.4574366695104062E-2</v>
      </c>
      <c r="H703" s="78">
        <f t="shared" si="438"/>
        <v>2.3162442792932464E-3</v>
      </c>
      <c r="I703" s="79">
        <f t="shared" ca="1" si="413"/>
        <v>34835.394705881685</v>
      </c>
      <c r="J703" s="79">
        <f t="shared" ca="1" si="414"/>
        <v>315.59681851695672</v>
      </c>
      <c r="K703" s="80">
        <f t="shared" ca="1" si="415"/>
        <v>-4.6324885585864929E-2</v>
      </c>
      <c r="L703" s="80">
        <f t="shared" ca="1" si="416"/>
        <v>-14.514747794117369</v>
      </c>
      <c r="M703" s="80">
        <f t="shared" ca="1" si="417"/>
        <v>0</v>
      </c>
      <c r="N703" s="80">
        <f t="shared" ca="1" si="418"/>
        <v>0</v>
      </c>
      <c r="O703" s="81">
        <f t="shared" ca="1" si="405"/>
        <v>-4.1878541439609815</v>
      </c>
      <c r="P703" s="79">
        <f t="shared" ca="1" si="406"/>
        <v>35132.242597574972</v>
      </c>
      <c r="R703">
        <f t="shared" ca="1" si="419"/>
        <v>700</v>
      </c>
      <c r="S703" s="78">
        <f t="shared" ca="1" si="429"/>
        <v>98.249999999998735</v>
      </c>
      <c r="T703" s="55">
        <f t="shared" ca="1" si="420"/>
        <v>4.4574366695104062E-2</v>
      </c>
      <c r="U703" s="78">
        <f t="shared" ca="1" si="430"/>
        <v>2.315636159894992E-3</v>
      </c>
      <c r="V703" s="79">
        <f t="shared" ca="1" si="431"/>
        <v>34831.361945233963</v>
      </c>
      <c r="W703" s="79">
        <f t="shared" ca="1" si="407"/>
        <v>315.56028307818798</v>
      </c>
      <c r="X703" s="80">
        <f t="shared" ca="1" si="408"/>
        <v>-4.6312723197899842E-2</v>
      </c>
      <c r="Y703" s="80">
        <f t="shared" ca="1" si="421"/>
        <v>-14.513067477180819</v>
      </c>
      <c r="Z703" s="80">
        <f t="shared" ca="1" si="409"/>
        <v>0</v>
      </c>
      <c r="AA703" s="80">
        <f t="shared" ca="1" si="422"/>
        <v>0</v>
      </c>
      <c r="AB703" s="81">
        <f t="shared" ca="1" si="410"/>
        <v>-4.1878541439609815</v>
      </c>
      <c r="AC703" s="79">
        <f t="shared" ca="1" si="411"/>
        <v>35128.174993967812</v>
      </c>
      <c r="AE703" s="55">
        <f t="shared" ca="1" si="432"/>
        <v>4.4574366695104062E-2</v>
      </c>
      <c r="AF703" s="78">
        <f t="shared" ca="1" si="433"/>
        <v>2.315636159894992E-3</v>
      </c>
      <c r="AR703" s="69">
        <f t="shared" si="423"/>
        <v>59</v>
      </c>
      <c r="AS703" s="70">
        <f t="shared" si="434"/>
        <v>700</v>
      </c>
      <c r="AT703" s="71">
        <f t="shared" ca="1" si="435"/>
        <v>1.8351954964956915E-3</v>
      </c>
      <c r="AU703" s="72">
        <f t="shared" ca="1" si="424"/>
        <v>9.059659612918658E-3</v>
      </c>
      <c r="AV703" s="73">
        <f t="shared" ca="1" si="425"/>
        <v>1.0090596596129187</v>
      </c>
      <c r="AW703" s="74">
        <f ca="1">PRODUCT(AV$4:AV703)</f>
        <v>515.09582905213892</v>
      </c>
      <c r="BO703" s="70">
        <f t="shared" si="436"/>
        <v>700</v>
      </c>
      <c r="BP703" s="171">
        <f t="shared" ca="1" si="437"/>
        <v>0.1143</v>
      </c>
      <c r="BQ703" s="172">
        <f t="shared" ca="1" si="426"/>
        <v>9.059659612918658E-3</v>
      </c>
      <c r="BR703" s="172">
        <f t="shared" ca="1" si="439"/>
        <v>1.9413863277444286E-3</v>
      </c>
    </row>
    <row r="704" spans="5:70">
      <c r="E704">
        <f t="shared" si="427"/>
        <v>701</v>
      </c>
      <c r="F704" s="64">
        <f t="shared" si="428"/>
        <v>98.333333333332064</v>
      </c>
      <c r="G704" s="55">
        <f t="shared" si="412"/>
        <v>4.4574366695104062E-2</v>
      </c>
      <c r="H704" s="78">
        <f t="shared" si="438"/>
        <v>2.2129991574325924E-3</v>
      </c>
      <c r="I704" s="79">
        <f t="shared" ca="1" si="413"/>
        <v>33566.245133209311</v>
      </c>
      <c r="J704" s="79">
        <f t="shared" ca="1" si="414"/>
        <v>304.09875539066388</v>
      </c>
      <c r="K704" s="80">
        <f t="shared" ca="1" si="415"/>
        <v>-4.4259983148651844E-2</v>
      </c>
      <c r="L704" s="80">
        <f t="shared" ca="1" si="416"/>
        <v>-13.985935472170548</v>
      </c>
      <c r="M704" s="80">
        <f t="shared" ca="1" si="417"/>
        <v>0</v>
      </c>
      <c r="N704" s="80">
        <f t="shared" ca="1" si="418"/>
        <v>0</v>
      </c>
      <c r="O704" s="81">
        <f t="shared" ca="1" si="405"/>
        <v>-4.0011831976824537</v>
      </c>
      <c r="P704" s="79">
        <f t="shared" ca="1" si="406"/>
        <v>33852.312509946976</v>
      </c>
      <c r="R704">
        <f t="shared" ca="1" si="419"/>
        <v>701</v>
      </c>
      <c r="S704" s="78">
        <f t="shared" ca="1" si="429"/>
        <v>98.333333333332064</v>
      </c>
      <c r="T704" s="55">
        <f t="shared" ca="1" si="420"/>
        <v>4.4574366695104062E-2</v>
      </c>
      <c r="U704" s="78">
        <f t="shared" ca="1" si="430"/>
        <v>2.2124181445713899E-3</v>
      </c>
      <c r="V704" s="79">
        <f t="shared" ca="1" si="431"/>
        <v>33562.358840456909</v>
      </c>
      <c r="W704" s="79">
        <f t="shared" ca="1" si="407"/>
        <v>304.06354690117092</v>
      </c>
      <c r="X704" s="80">
        <f t="shared" ca="1" si="408"/>
        <v>-4.4248362891427799E-2</v>
      </c>
      <c r="Y704" s="80">
        <f t="shared" ca="1" si="421"/>
        <v>-13.984316183523713</v>
      </c>
      <c r="Z704" s="80">
        <f t="shared" ca="1" si="409"/>
        <v>0</v>
      </c>
      <c r="AA704" s="80">
        <f t="shared" ca="1" si="422"/>
        <v>0</v>
      </c>
      <c r="AB704" s="81">
        <f t="shared" ca="1" si="410"/>
        <v>-4.0011831976824537</v>
      </c>
      <c r="AC704" s="79">
        <f t="shared" ca="1" si="411"/>
        <v>33848.39263961398</v>
      </c>
      <c r="AE704" s="55">
        <f t="shared" ca="1" si="432"/>
        <v>4.4574366695104062E-2</v>
      </c>
      <c r="AF704" s="78">
        <f t="shared" ca="1" si="433"/>
        <v>2.2124181445713899E-3</v>
      </c>
      <c r="AR704" s="69">
        <f t="shared" si="423"/>
        <v>59</v>
      </c>
      <c r="AS704" s="70">
        <f t="shared" si="434"/>
        <v>701</v>
      </c>
      <c r="AT704" s="71">
        <f t="shared" ca="1" si="435"/>
        <v>1.8185692499742793E-3</v>
      </c>
      <c r="AU704" s="72">
        <f t="shared" ca="1" si="424"/>
        <v>9.059659612918658E-3</v>
      </c>
      <c r="AV704" s="73">
        <f t="shared" ca="1" si="425"/>
        <v>1.0090596596129187</v>
      </c>
      <c r="AW704" s="74">
        <f ca="1">PRODUCT(AV$4:AV704)</f>
        <v>519.76242193138546</v>
      </c>
      <c r="BO704" s="70">
        <f t="shared" si="436"/>
        <v>701</v>
      </c>
      <c r="BP704" s="171">
        <f t="shared" ca="1" si="437"/>
        <v>0.1143</v>
      </c>
      <c r="BQ704" s="172">
        <f t="shared" ca="1" si="426"/>
        <v>9.059659612918658E-3</v>
      </c>
      <c r="BR704" s="172">
        <f t="shared" ca="1" si="439"/>
        <v>1.9239559418014552E-3</v>
      </c>
    </row>
    <row r="705" spans="5:70">
      <c r="E705">
        <f t="shared" si="427"/>
        <v>702</v>
      </c>
      <c r="F705" s="64">
        <f t="shared" si="428"/>
        <v>98.416666666665392</v>
      </c>
      <c r="G705" s="55">
        <f t="shared" si="412"/>
        <v>4.4574366695104062E-2</v>
      </c>
      <c r="H705" s="78">
        <f t="shared" si="438"/>
        <v>2.1143561214932356E-3</v>
      </c>
      <c r="I705" s="79">
        <f t="shared" ca="1" si="413"/>
        <v>32343.367118651342</v>
      </c>
      <c r="J705" s="79">
        <f t="shared" ca="1" si="414"/>
        <v>293.01989683064687</v>
      </c>
      <c r="K705" s="80">
        <f t="shared" ca="1" si="415"/>
        <v>-4.228712242986471E-2</v>
      </c>
      <c r="L705" s="80">
        <f t="shared" ca="1" si="416"/>
        <v>-13.476402966104727</v>
      </c>
      <c r="M705" s="80">
        <f t="shared" ca="1" si="417"/>
        <v>0</v>
      </c>
      <c r="N705" s="80">
        <f t="shared" ca="1" si="418"/>
        <v>0</v>
      </c>
      <c r="O705" s="81">
        <f t="shared" ca="1" si="405"/>
        <v>-3.8228329906146659</v>
      </c>
      <c r="P705" s="79">
        <f t="shared" ca="1" si="406"/>
        <v>32619.045492402838</v>
      </c>
      <c r="R705">
        <f t="shared" ca="1" si="419"/>
        <v>702</v>
      </c>
      <c r="S705" s="78">
        <f t="shared" ca="1" si="429"/>
        <v>98.416666666665392</v>
      </c>
      <c r="T705" s="55">
        <f t="shared" ca="1" si="420"/>
        <v>4.4574366695104062E-2</v>
      </c>
      <c r="U705" s="78">
        <f t="shared" ca="1" si="430"/>
        <v>2.1138010069123628E-3</v>
      </c>
      <c r="V705" s="79">
        <f t="shared" ca="1" si="431"/>
        <v>32339.621974055965</v>
      </c>
      <c r="W705" s="79">
        <f t="shared" ca="1" si="407"/>
        <v>292.98596709541158</v>
      </c>
      <c r="X705" s="80">
        <f t="shared" ca="1" si="408"/>
        <v>-4.2276020138247258E-2</v>
      </c>
      <c r="Y705" s="80">
        <f t="shared" ca="1" si="421"/>
        <v>-13.474842489189987</v>
      </c>
      <c r="Z705" s="80">
        <f t="shared" ca="1" si="409"/>
        <v>0</v>
      </c>
      <c r="AA705" s="80">
        <f t="shared" ca="1" si="422"/>
        <v>0</v>
      </c>
      <c r="AB705" s="81">
        <f t="shared" ca="1" si="410"/>
        <v>-3.8228329906146659</v>
      </c>
      <c r="AC705" s="79">
        <f t="shared" ca="1" si="411"/>
        <v>32615.267989651427</v>
      </c>
      <c r="AE705" s="55">
        <f t="shared" ca="1" si="432"/>
        <v>4.4574366695104062E-2</v>
      </c>
      <c r="AF705" s="78">
        <f t="shared" ca="1" si="433"/>
        <v>2.1138010069123628E-3</v>
      </c>
      <c r="AR705" s="69">
        <f t="shared" si="423"/>
        <v>59</v>
      </c>
      <c r="AS705" s="70">
        <f t="shared" si="434"/>
        <v>702</v>
      </c>
      <c r="AT705" s="71">
        <f t="shared" ca="1" si="435"/>
        <v>1.8020936315869915E-3</v>
      </c>
      <c r="AU705" s="72">
        <f t="shared" ca="1" si="424"/>
        <v>9.059659612918658E-3</v>
      </c>
      <c r="AV705" s="73">
        <f t="shared" ca="1" si="425"/>
        <v>1.0090596596129187</v>
      </c>
      <c r="AW705" s="74">
        <f ca="1">PRODUCT(AV$4:AV705)</f>
        <v>524.47129255366997</v>
      </c>
      <c r="BO705" s="70">
        <f t="shared" si="436"/>
        <v>702</v>
      </c>
      <c r="BP705" s="171">
        <f t="shared" ca="1" si="437"/>
        <v>0.1143</v>
      </c>
      <c r="BQ705" s="172">
        <f t="shared" ca="1" si="426"/>
        <v>9.059659612918658E-3</v>
      </c>
      <c r="BR705" s="172">
        <f t="shared" ca="1" si="439"/>
        <v>1.9066820514254789E-3</v>
      </c>
    </row>
    <row r="706" spans="5:70">
      <c r="E706">
        <f t="shared" si="427"/>
        <v>703</v>
      </c>
      <c r="F706" s="64">
        <f t="shared" si="428"/>
        <v>98.499999999998721</v>
      </c>
      <c r="G706" s="55">
        <f t="shared" si="412"/>
        <v>4.4574366695104062E-2</v>
      </c>
      <c r="H706" s="78">
        <f t="shared" si="438"/>
        <v>2.0201100364097579E-3</v>
      </c>
      <c r="I706" s="79">
        <f t="shared" ca="1" si="413"/>
        <v>31165.072197380192</v>
      </c>
      <c r="J706" s="79">
        <f t="shared" ca="1" si="414"/>
        <v>282.34494592029944</v>
      </c>
      <c r="K706" s="80">
        <f t="shared" ca="1" si="415"/>
        <v>-4.0402200728195156E-2</v>
      </c>
      <c r="L706" s="80">
        <f t="shared" ca="1" si="416"/>
        <v>-12.985446748908414</v>
      </c>
      <c r="M706" s="80">
        <f t="shared" ca="1" si="417"/>
        <v>0</v>
      </c>
      <c r="N706" s="80">
        <f t="shared" ca="1" si="418"/>
        <v>0</v>
      </c>
      <c r="O706" s="81">
        <f t="shared" ca="1" si="405"/>
        <v>-3.6524326310768664</v>
      </c>
      <c r="P706" s="79">
        <f t="shared" ca="1" si="406"/>
        <v>31430.738861719779</v>
      </c>
      <c r="R706">
        <f t="shared" ca="1" si="419"/>
        <v>703</v>
      </c>
      <c r="S706" s="78">
        <f t="shared" ca="1" si="429"/>
        <v>98.499999999998721</v>
      </c>
      <c r="T706" s="55">
        <f t="shared" ca="1" si="420"/>
        <v>4.4574366695104062E-2</v>
      </c>
      <c r="U706" s="78">
        <f t="shared" ca="1" si="430"/>
        <v>2.0195796657097708E-3</v>
      </c>
      <c r="V706" s="79">
        <f t="shared" ca="1" si="431"/>
        <v>31161.463074421616</v>
      </c>
      <c r="W706" s="79">
        <f t="shared" ca="1" si="407"/>
        <v>282.31224849479361</v>
      </c>
      <c r="X706" s="80">
        <f t="shared" ca="1" si="408"/>
        <v>-4.0391593314195416E-2</v>
      </c>
      <c r="Y706" s="80">
        <f t="shared" ca="1" si="421"/>
        <v>-12.983942947675674</v>
      </c>
      <c r="Z706" s="80">
        <f t="shared" ca="1" si="409"/>
        <v>0</v>
      </c>
      <c r="AA706" s="80">
        <f t="shared" ca="1" si="422"/>
        <v>0</v>
      </c>
      <c r="AB706" s="81">
        <f t="shared" ca="1" si="410"/>
        <v>-3.6524326310768664</v>
      </c>
      <c r="AC706" s="79">
        <f t="shared" ca="1" si="411"/>
        <v>31427.098555744346</v>
      </c>
      <c r="AE706" s="55">
        <f t="shared" ca="1" si="432"/>
        <v>4.4574366695104062E-2</v>
      </c>
      <c r="AF706" s="78">
        <f t="shared" ca="1" si="433"/>
        <v>2.0195796657097708E-3</v>
      </c>
      <c r="AR706" s="69">
        <f t="shared" si="423"/>
        <v>59</v>
      </c>
      <c r="AS706" s="70">
        <f t="shared" si="434"/>
        <v>703</v>
      </c>
      <c r="AT706" s="71">
        <f t="shared" ca="1" si="435"/>
        <v>1.785767276694205E-3</v>
      </c>
      <c r="AU706" s="72">
        <f t="shared" ca="1" si="424"/>
        <v>9.059659612918658E-3</v>
      </c>
      <c r="AV706" s="73">
        <f t="shared" ca="1" si="425"/>
        <v>1.0090596596129187</v>
      </c>
      <c r="AW706" s="74">
        <f ca="1">PRODUCT(AV$4:AV706)</f>
        <v>529.22282394095373</v>
      </c>
      <c r="BO706" s="70">
        <f t="shared" si="436"/>
        <v>703</v>
      </c>
      <c r="BP706" s="171">
        <f t="shared" ca="1" si="437"/>
        <v>0.1143</v>
      </c>
      <c r="BQ706" s="172">
        <f t="shared" ca="1" si="426"/>
        <v>9.059659612918658E-3</v>
      </c>
      <c r="BR706" s="172">
        <f t="shared" ca="1" si="439"/>
        <v>1.889563251549362E-3</v>
      </c>
    </row>
    <row r="707" spans="5:70">
      <c r="E707">
        <f t="shared" si="427"/>
        <v>704</v>
      </c>
      <c r="F707" s="64">
        <f t="shared" si="428"/>
        <v>98.58333333333205</v>
      </c>
      <c r="G707" s="55">
        <f t="shared" si="412"/>
        <v>4.8867350363173689E-2</v>
      </c>
      <c r="H707" s="78">
        <f t="shared" si="438"/>
        <v>1.9213926114883587E-3</v>
      </c>
      <c r="I707" s="79">
        <f t="shared" ca="1" si="413"/>
        <v>29894.801933590701</v>
      </c>
      <c r="J707" s="79">
        <f t="shared" ca="1" si="414"/>
        <v>270.8367297139543</v>
      </c>
      <c r="K707" s="80">
        <f t="shared" ca="1" si="415"/>
        <v>-3.8427852229767176E-2</v>
      </c>
      <c r="L707" s="80">
        <f t="shared" ca="1" si="416"/>
        <v>-12.45616747232946</v>
      </c>
      <c r="M707" s="80">
        <f t="shared" ca="1" si="417"/>
        <v>0</v>
      </c>
      <c r="N707" s="80">
        <f t="shared" ca="1" si="418"/>
        <v>0</v>
      </c>
      <c r="O707" s="81">
        <f t="shared" ca="1" si="405"/>
        <v>-3.4739479260161445</v>
      </c>
      <c r="P707" s="79">
        <f t="shared" ca="1" si="406"/>
        <v>30149.670120054081</v>
      </c>
      <c r="R707">
        <f t="shared" ca="1" si="419"/>
        <v>704</v>
      </c>
      <c r="S707" s="78">
        <f t="shared" ca="1" si="429"/>
        <v>98.58333333333205</v>
      </c>
      <c r="T707" s="55">
        <f t="shared" ca="1" si="420"/>
        <v>4.8867350363173689E-2</v>
      </c>
      <c r="U707" s="78">
        <f t="shared" ca="1" si="430"/>
        <v>1.9208881585991901E-3</v>
      </c>
      <c r="V707" s="79">
        <f t="shared" ca="1" si="431"/>
        <v>29891.339519722798</v>
      </c>
      <c r="W707" s="79">
        <f t="shared" ca="1" si="407"/>
        <v>270.80536142287201</v>
      </c>
      <c r="X707" s="80">
        <f t="shared" ca="1" si="408"/>
        <v>-3.8417763171983803E-2</v>
      </c>
      <c r="Y707" s="80">
        <f t="shared" ca="1" si="421"/>
        <v>-12.454724799884501</v>
      </c>
      <c r="Z707" s="80">
        <f t="shared" ca="1" si="409"/>
        <v>0</v>
      </c>
      <c r="AA707" s="80">
        <f t="shared" ca="1" si="422"/>
        <v>0</v>
      </c>
      <c r="AB707" s="81">
        <f t="shared" ca="1" si="410"/>
        <v>-3.4739479260161445</v>
      </c>
      <c r="AC707" s="79">
        <f t="shared" ca="1" si="411"/>
        <v>30146.177790656599</v>
      </c>
      <c r="AE707" s="55">
        <f t="shared" ca="1" si="432"/>
        <v>4.8867350363173689E-2</v>
      </c>
      <c r="AF707" s="78">
        <f t="shared" ca="1" si="433"/>
        <v>1.9208881585991901E-3</v>
      </c>
      <c r="AR707" s="69">
        <f t="shared" si="423"/>
        <v>59</v>
      </c>
      <c r="AS707" s="70">
        <f t="shared" si="434"/>
        <v>704</v>
      </c>
      <c r="AT707" s="71">
        <f t="shared" ca="1" si="435"/>
        <v>1.7695888330194669E-3</v>
      </c>
      <c r="AU707" s="72">
        <f t="shared" ca="1" si="424"/>
        <v>9.059659612918658E-3</v>
      </c>
      <c r="AV707" s="73">
        <f t="shared" ca="1" si="425"/>
        <v>1.0090596596129187</v>
      </c>
      <c r="AW707" s="74">
        <f ca="1">PRODUCT(AV$4:AV707)</f>
        <v>534.01740258524637</v>
      </c>
      <c r="BO707" s="70">
        <f t="shared" si="436"/>
        <v>704</v>
      </c>
      <c r="BP707" s="171">
        <f t="shared" ca="1" si="437"/>
        <v>0.1143</v>
      </c>
      <c r="BQ707" s="172">
        <f t="shared" ca="1" si="426"/>
        <v>9.059659612918658E-3</v>
      </c>
      <c r="BR707" s="172">
        <f t="shared" ca="1" si="439"/>
        <v>1.8725981497211075E-3</v>
      </c>
    </row>
    <row r="708" spans="5:70">
      <c r="E708">
        <f t="shared" si="427"/>
        <v>705</v>
      </c>
      <c r="F708" s="64">
        <f t="shared" si="428"/>
        <v>98.666666666665378</v>
      </c>
      <c r="G708" s="55">
        <f t="shared" si="412"/>
        <v>4.8867350363173689E-2</v>
      </c>
      <c r="H708" s="78">
        <f t="shared" si="438"/>
        <v>1.8274992455575439E-3</v>
      </c>
      <c r="I708" s="79">
        <f t="shared" ca="1" si="413"/>
        <v>28676.33562696329</v>
      </c>
      <c r="J708" s="79">
        <f t="shared" ca="1" si="414"/>
        <v>259.79783972609977</v>
      </c>
      <c r="K708" s="80">
        <f t="shared" ca="1" si="415"/>
        <v>-3.6549984911150878E-2</v>
      </c>
      <c r="L708" s="80">
        <f t="shared" ca="1" si="416"/>
        <v>-11.948473177901372</v>
      </c>
      <c r="M708" s="80">
        <f t="shared" ca="1" si="417"/>
        <v>0</v>
      </c>
      <c r="N708" s="80">
        <f t="shared" ca="1" si="418"/>
        <v>0</v>
      </c>
      <c r="O708" s="81">
        <f t="shared" ref="O708:O771" ca="1" si="440">-MIN(IF(MOD(R708,IF($C$5="Annual",12,1))=0,1,0)*$C$33*U708/IF($C$5="Monthly",12,1),I708)</f>
        <v>-3.3041852955720934</v>
      </c>
      <c r="P708" s="79">
        <f t="shared" ref="P708:P771" ca="1" si="441">SUM(I708:O708)</f>
        <v>28920.844258231005</v>
      </c>
      <c r="R708">
        <f t="shared" ca="1" si="419"/>
        <v>705</v>
      </c>
      <c r="S708" s="78">
        <f t="shared" ca="1" si="429"/>
        <v>98.666666666665378</v>
      </c>
      <c r="T708" s="55">
        <f t="shared" ca="1" si="420"/>
        <v>4.8867350363173689E-2</v>
      </c>
      <c r="U708" s="78">
        <f t="shared" ca="1" si="430"/>
        <v>1.827019443944452E-3</v>
      </c>
      <c r="V708" s="79">
        <f t="shared" ca="1" si="431"/>
        <v>28673.013958450058</v>
      </c>
      <c r="W708" s="79">
        <f t="shared" ref="W708:W771" ca="1" si="442">(V708)*$AU708</f>
        <v>259.76774654002293</v>
      </c>
      <c r="X708" s="80">
        <f t="shared" ref="X708:X771" ca="1" si="443">IF(V708=0,0,-$C$19)*U708</f>
        <v>-3.6540388878889038E-2</v>
      </c>
      <c r="Y708" s="80">
        <f t="shared" ca="1" si="421"/>
        <v>-11.947089149354191</v>
      </c>
      <c r="Z708" s="80">
        <f t="shared" ref="Z708:Z771" ca="1" si="444">-IF(MOD(R708-1,12)=0,1,0)*V708*($C$17)</f>
        <v>0</v>
      </c>
      <c r="AA708" s="80">
        <f t="shared" ca="1" si="422"/>
        <v>0</v>
      </c>
      <c r="AB708" s="81">
        <f t="shared" ref="AB708:AB771" ca="1" si="445">-MIN(IF(MOD(R708,IF($C$5="Annual",12,1))=0,1,0)*$C$33*U708/IF($C$5="Monthly",12,1),V708)</f>
        <v>-3.3041852955720934</v>
      </c>
      <c r="AC708" s="79">
        <f t="shared" ref="AC708:AC771" ca="1" si="446">SUM(V708:AB708)</f>
        <v>28917.493890156275</v>
      </c>
      <c r="AE708" s="55">
        <f t="shared" ca="1" si="432"/>
        <v>4.8867350363173689E-2</v>
      </c>
      <c r="AF708" s="78">
        <f t="shared" ca="1" si="433"/>
        <v>1.827019443944452E-3</v>
      </c>
      <c r="AR708" s="69">
        <f t="shared" si="423"/>
        <v>59</v>
      </c>
      <c r="AS708" s="70">
        <f t="shared" si="434"/>
        <v>705</v>
      </c>
      <c r="AT708" s="71">
        <f t="shared" ca="1" si="435"/>
        <v>1.7535569605374886E-3</v>
      </c>
      <c r="AU708" s="72">
        <f t="shared" ca="1" si="424"/>
        <v>9.059659612918658E-3</v>
      </c>
      <c r="AV708" s="73">
        <f t="shared" ca="1" si="425"/>
        <v>1.0090596596129187</v>
      </c>
      <c r="AW708" s="74">
        <f ca="1">PRODUCT(AV$4:AV708)</f>
        <v>538.85541848004368</v>
      </c>
      <c r="BO708" s="70">
        <f t="shared" si="436"/>
        <v>705</v>
      </c>
      <c r="BP708" s="171">
        <f t="shared" ca="1" si="437"/>
        <v>0.1143</v>
      </c>
      <c r="BQ708" s="172">
        <f t="shared" ca="1" si="426"/>
        <v>9.059659612918658E-3</v>
      </c>
      <c r="BR708" s="172">
        <f t="shared" ca="1" si="439"/>
        <v>1.855785365990597E-3</v>
      </c>
    </row>
    <row r="709" spans="5:70">
      <c r="E709">
        <f t="shared" si="427"/>
        <v>706</v>
      </c>
      <c r="F709" s="64">
        <f t="shared" si="428"/>
        <v>98.749999999998707</v>
      </c>
      <c r="G709" s="55">
        <f t="shared" ref="G709:G772" si="447">(1-(1-IF(F709&gt;$AJ$90,0,VLOOKUP(ROUND(F709,0),$AJ$4:$AK$90,2,FALSE)))^(1/12))</f>
        <v>4.8867350363173689E-2</v>
      </c>
      <c r="H709" s="78">
        <f t="shared" si="438"/>
        <v>1.7381941996364478E-3</v>
      </c>
      <c r="I709" s="79">
        <f t="shared" ref="I709:I772" ca="1" si="448">MAX(P708,0)*(1-G709)</f>
        <v>27507.559229065249</v>
      </c>
      <c r="J709" s="79">
        <f t="shared" ref="J709:J772" ca="1" si="449">(I709)*$AU709</f>
        <v>249.20912339753033</v>
      </c>
      <c r="K709" s="80">
        <f t="shared" ref="K709:K772" ca="1" si="450">IF(I709=0,0,-$C$19)*H709</f>
        <v>-3.4763883992728957E-2</v>
      </c>
      <c r="L709" s="80">
        <f t="shared" ref="L709:L772" ca="1" si="451">IF(OR(I708+O708=0,K708=0),0,-I709*($C$16/12))</f>
        <v>-11.461483012110522</v>
      </c>
      <c r="M709" s="80">
        <f t="shared" ref="M709:M772" ca="1" si="452">IF(OR(I708+O708=0,K708=0),0,-IF(MOD(E709-1,12)=0,1,0)*I709*($C$17))</f>
        <v>0</v>
      </c>
      <c r="N709" s="80">
        <f t="shared" ref="N709:N772" ca="1" si="453">IF(OR(I708+O708=0,K708=0),0,-I709*($C$18*(1+$C$20))/12)</f>
        <v>0</v>
      </c>
      <c r="O709" s="81">
        <f t="shared" ca="1" si="440"/>
        <v>-3.1427185150685251</v>
      </c>
      <c r="P709" s="79">
        <f t="shared" ca="1" si="441"/>
        <v>27742.129387051609</v>
      </c>
      <c r="R709">
        <f t="shared" ref="R709:R772" ca="1" si="454">R708+1</f>
        <v>706</v>
      </c>
      <c r="S709" s="78">
        <f t="shared" ca="1" si="429"/>
        <v>98.749999999998707</v>
      </c>
      <c r="T709" s="55">
        <f t="shared" ref="T709:T772" ca="1" si="455">(1-(1-IF(S709&gt;$AJ$90,0,VLOOKUP(ROUND(S709,0),$AJ$4:$AK$90,2,FALSE)))^(1/12))
*IF(S710-S$4&lt;SUBSTITUTE($C$6, "years", "", 1)/1,0,1)</f>
        <v>4.8867350363173689E-2</v>
      </c>
      <c r="U709" s="78">
        <f t="shared" ca="1" si="430"/>
        <v>1.7377378446568877E-3</v>
      </c>
      <c r="V709" s="79">
        <f t="shared" ca="1" si="431"/>
        <v>27504.372584601075</v>
      </c>
      <c r="W709" s="79">
        <f t="shared" ca="1" si="442"/>
        <v>249.18025348337753</v>
      </c>
      <c r="X709" s="80">
        <f t="shared" ca="1" si="443"/>
        <v>-3.4754756893137756E-2</v>
      </c>
      <c r="Y709" s="80">
        <f t="shared" ref="Y709:Y772" ca="1" si="456">IF(OR(V708+AB708=0,X708=0),0,-V709*($C$16/12))</f>
        <v>-11.460155243583781</v>
      </c>
      <c r="Z709" s="80">
        <f t="shared" ca="1" si="444"/>
        <v>0</v>
      </c>
      <c r="AA709" s="80">
        <f t="shared" ref="AA709:AA772" ca="1" si="457">IF(OR(V708+AB708=0,X708=0),0,-V709*($C$18*(1+$C$20))/12)</f>
        <v>0</v>
      </c>
      <c r="AB709" s="81">
        <f t="shared" ca="1" si="445"/>
        <v>-3.1427185150685251</v>
      </c>
      <c r="AC709" s="79">
        <f t="shared" ca="1" si="446"/>
        <v>27738.915209568906</v>
      </c>
      <c r="AE709" s="55">
        <f t="shared" ca="1" si="432"/>
        <v>4.8867350363173689E-2</v>
      </c>
      <c r="AF709" s="78">
        <f t="shared" ca="1" si="433"/>
        <v>1.7377378446568877E-3</v>
      </c>
      <c r="AR709" s="69">
        <f t="shared" ref="AR709:AR772" si="458">ROUNDDOWN((AS709-1)/12,0)+1</f>
        <v>59</v>
      </c>
      <c r="AS709" s="70">
        <f t="shared" si="434"/>
        <v>706</v>
      </c>
      <c r="AT709" s="71">
        <f t="shared" ca="1" si="435"/>
        <v>1.7376703313631548E-3</v>
      </c>
      <c r="AU709" s="72">
        <f t="shared" ref="AU709:AU772" ca="1" si="459">IF($AU$2="Yes",BQ709,((1+$AH$21)^(1/12))-1)</f>
        <v>9.059659612918658E-3</v>
      </c>
      <c r="AV709" s="73">
        <f t="shared" ref="AV709:AV772" ca="1" si="460">(1+AU709)</f>
        <v>1.0090596596129187</v>
      </c>
      <c r="AW709" s="74">
        <f ca="1">PRODUCT(AV$4:AV709)</f>
        <v>543.73726515204976</v>
      </c>
      <c r="BO709" s="70">
        <f t="shared" si="436"/>
        <v>706</v>
      </c>
      <c r="BP709" s="171">
        <f t="shared" ca="1" si="437"/>
        <v>0.1143</v>
      </c>
      <c r="BQ709" s="172">
        <f t="shared" ref="BQ709:BQ772" ca="1" si="461">(1+BP709)^(1/12)-1</f>
        <v>9.059659612918658E-3</v>
      </c>
      <c r="BR709" s="172">
        <f t="shared" ca="1" si="439"/>
        <v>1.8391235327973447E-3</v>
      </c>
    </row>
    <row r="710" spans="5:70">
      <c r="E710">
        <f t="shared" ref="E710:E773" si="462">E709+1</f>
        <v>707</v>
      </c>
      <c r="F710" s="64">
        <f t="shared" ref="F710:F773" si="463">(E710-E709)/12+F709</f>
        <v>98.833333333332035</v>
      </c>
      <c r="G710" s="55">
        <f t="shared" si="447"/>
        <v>4.8867350363173689E-2</v>
      </c>
      <c r="H710" s="78">
        <f t="shared" si="438"/>
        <v>1.6532532546835771E-3</v>
      </c>
      <c r="I710" s="79">
        <f t="shared" ca="1" si="448"/>
        <v>26386.44503047406</v>
      </c>
      <c r="J710" s="79">
        <f t="shared" ca="1" si="449"/>
        <v>239.05221037108407</v>
      </c>
      <c r="K710" s="80">
        <f t="shared" ca="1" si="450"/>
        <v>-3.306506509367154E-2</v>
      </c>
      <c r="L710" s="80">
        <f t="shared" ca="1" si="451"/>
        <v>-10.994352096030859</v>
      </c>
      <c r="M710" s="80">
        <f t="shared" ca="1" si="452"/>
        <v>0</v>
      </c>
      <c r="N710" s="80">
        <f t="shared" ca="1" si="453"/>
        <v>0</v>
      </c>
      <c r="O710" s="81">
        <f t="shared" ca="1" si="440"/>
        <v>-2.9891421882998386</v>
      </c>
      <c r="P710" s="79">
        <f t="shared" ca="1" si="441"/>
        <v>26611.480681495719</v>
      </c>
      <c r="R710">
        <f t="shared" ca="1" si="454"/>
        <v>707</v>
      </c>
      <c r="S710" s="78">
        <f t="shared" ref="S710:S773" ca="1" si="464">(R710-R709)/12+S709</f>
        <v>98.833333333332035</v>
      </c>
      <c r="T710" s="55">
        <f t="shared" ca="1" si="455"/>
        <v>4.8867350363173689E-2</v>
      </c>
      <c r="U710" s="78">
        <f t="shared" ref="U710:U773" ca="1" si="465">IF(S711-S$4&lt;SUBSTITUTE($C$6, "years", "", 1)/1,U709,AF709)*
(1-T710)</f>
        <v>1.6528192005626932E-3</v>
      </c>
      <c r="V710" s="79">
        <f t="shared" ref="V710:V773" ca="1" si="466">MAX(AC709,0)*(1-AE710)</f>
        <v>26383.387921328536</v>
      </c>
      <c r="W710" s="79">
        <f t="shared" ca="1" si="442"/>
        <v>239.02451400282609</v>
      </c>
      <c r="X710" s="80">
        <f t="shared" ca="1" si="443"/>
        <v>-3.3056384011253867E-2</v>
      </c>
      <c r="Y710" s="80">
        <f t="shared" ca="1" si="456"/>
        <v>-10.993078300553558</v>
      </c>
      <c r="Z710" s="80">
        <f t="shared" ca="1" si="444"/>
        <v>0</v>
      </c>
      <c r="AA710" s="80">
        <f t="shared" ca="1" si="457"/>
        <v>0</v>
      </c>
      <c r="AB710" s="81">
        <f t="shared" ca="1" si="445"/>
        <v>-2.9891421882998386</v>
      </c>
      <c r="AC710" s="79">
        <f t="shared" ca="1" si="446"/>
        <v>26608.397158458498</v>
      </c>
      <c r="AE710" s="55">
        <f t="shared" ref="AE710:AE773" ca="1" si="467">(1-(1-IF(S710&gt;$AJ$90,0,VLOOKUP(ROUND(S710,0),$AJ$4:$AK$90,2,FALSE)))^(1/12))</f>
        <v>4.8867350363173689E-2</v>
      </c>
      <c r="AF710" s="78">
        <f t="shared" ref="AF710:AF773" ca="1" si="468">AF709*(1-AE710)</f>
        <v>1.6528192005626932E-3</v>
      </c>
      <c r="AR710" s="69">
        <f t="shared" si="458"/>
        <v>59</v>
      </c>
      <c r="AS710" s="70">
        <f t="shared" ref="AS710:AS773" si="469">AS709+1</f>
        <v>707</v>
      </c>
      <c r="AT710" s="71">
        <f t="shared" ref="AT710:AT773" ca="1" si="470">(1-AU710)*AT709</f>
        <v>1.7219276296415371E-3</v>
      </c>
      <c r="AU710" s="72">
        <f t="shared" ca="1" si="459"/>
        <v>9.059659612918658E-3</v>
      </c>
      <c r="AV710" s="73">
        <f t="shared" ca="1" si="460"/>
        <v>1.0090596596129187</v>
      </c>
      <c r="AW710" s="74">
        <f ca="1">PRODUCT(AV$4:AV710)</f>
        <v>548.66333969318657</v>
      </c>
      <c r="BO710" s="70">
        <f t="shared" ref="BO710:BO773" si="471">BO709+1</f>
        <v>707</v>
      </c>
      <c r="BP710" s="171">
        <f t="shared" ref="BP710:BP773" ca="1" si="472">VLOOKUP(BO710,$BT$4:$BX$13,5,TRUE)/100</f>
        <v>0.1143</v>
      </c>
      <c r="BQ710" s="172">
        <f t="shared" ca="1" si="461"/>
        <v>9.059659612918658E-3</v>
      </c>
      <c r="BR710" s="172">
        <f t="shared" ca="1" si="439"/>
        <v>1.8226112948592588E-3</v>
      </c>
    </row>
    <row r="711" spans="5:70">
      <c r="E711">
        <f t="shared" si="462"/>
        <v>708</v>
      </c>
      <c r="F711" s="64">
        <f t="shared" si="463"/>
        <v>98.916666666665364</v>
      </c>
      <c r="G711" s="55">
        <f t="shared" si="447"/>
        <v>4.8867350363173689E-2</v>
      </c>
      <c r="H711" s="78">
        <f t="shared" ref="H711:H774" si="473">H710*(1-G711)</f>
        <v>1.5724631486478974E-3</v>
      </c>
      <c r="I711" s="79">
        <f t="shared" ca="1" si="448"/>
        <v>25311.048131350239</v>
      </c>
      <c r="J711" s="79">
        <f t="shared" ca="1" si="449"/>
        <v>229.30948051623403</v>
      </c>
      <c r="K711" s="80">
        <f t="shared" ca="1" si="450"/>
        <v>-3.1449262972957949E-2</v>
      </c>
      <c r="L711" s="80">
        <f t="shared" ca="1" si="451"/>
        <v>-10.546270054729266</v>
      </c>
      <c r="M711" s="80">
        <f t="shared" ca="1" si="452"/>
        <v>0</v>
      </c>
      <c r="N711" s="80">
        <f t="shared" ca="1" si="453"/>
        <v>0</v>
      </c>
      <c r="O711" s="81">
        <f t="shared" ca="1" si="440"/>
        <v>-2.8430707296988467</v>
      </c>
      <c r="P711" s="79">
        <f t="shared" ca="1" si="441"/>
        <v>25526.936821819072</v>
      </c>
      <c r="R711">
        <f t="shared" ca="1" si="454"/>
        <v>708</v>
      </c>
      <c r="S711" s="78">
        <f t="shared" ca="1" si="464"/>
        <v>98.916666666665364</v>
      </c>
      <c r="T711" s="55">
        <f t="shared" ca="1" si="455"/>
        <v>4.8867350363173689E-2</v>
      </c>
      <c r="U711" s="78">
        <f t="shared" ca="1" si="465"/>
        <v>1.5720503056018155E-3</v>
      </c>
      <c r="V711" s="79">
        <f t="shared" ca="1" si="466"/>
        <v>25308.115291913633</v>
      </c>
      <c r="W711" s="79">
        <f t="shared" ca="1" si="442"/>
        <v>229.28290998923904</v>
      </c>
      <c r="X711" s="80">
        <f t="shared" ca="1" si="443"/>
        <v>-3.1441006112036311E-2</v>
      </c>
      <c r="Y711" s="80">
        <f t="shared" ca="1" si="456"/>
        <v>-10.545048038297347</v>
      </c>
      <c r="Z711" s="80">
        <f t="shared" ca="1" si="444"/>
        <v>0</v>
      </c>
      <c r="AA711" s="80">
        <f t="shared" ca="1" si="457"/>
        <v>0</v>
      </c>
      <c r="AB711" s="81">
        <f t="shared" ca="1" si="445"/>
        <v>-2.8430707296988467</v>
      </c>
      <c r="AC711" s="79">
        <f t="shared" ca="1" si="446"/>
        <v>25523.978642128768</v>
      </c>
      <c r="AE711" s="55">
        <f t="shared" ca="1" si="467"/>
        <v>4.8867350363173689E-2</v>
      </c>
      <c r="AF711" s="78">
        <f t="shared" ca="1" si="468"/>
        <v>1.5720503056018155E-3</v>
      </c>
      <c r="AR711" s="69">
        <f t="shared" si="458"/>
        <v>59</v>
      </c>
      <c r="AS711" s="70">
        <f t="shared" si="469"/>
        <v>708</v>
      </c>
      <c r="AT711" s="71">
        <f t="shared" ca="1" si="470"/>
        <v>1.7063275514389048E-3</v>
      </c>
      <c r="AU711" s="72">
        <f t="shared" ca="1" si="459"/>
        <v>9.059659612918658E-3</v>
      </c>
      <c r="AV711" s="73">
        <f t="shared" ca="1" si="460"/>
        <v>1.0090596596129187</v>
      </c>
      <c r="AW711" s="74">
        <f ca="1">PRODUCT(AV$4:AV711)</f>
        <v>553.63404279289398</v>
      </c>
      <c r="BO711" s="70">
        <f t="shared" si="471"/>
        <v>708</v>
      </c>
      <c r="BP711" s="171">
        <f t="shared" ca="1" si="472"/>
        <v>0.1143</v>
      </c>
      <c r="BQ711" s="172">
        <f t="shared" ca="1" si="461"/>
        <v>9.059659612918658E-3</v>
      </c>
      <c r="BR711" s="172">
        <f t="shared" ref="BR711:BR774" ca="1" si="474">BR710/(1+BQ711)</f>
        <v>1.806247309062403E-3</v>
      </c>
    </row>
    <row r="712" spans="5:70">
      <c r="E712">
        <f t="shared" si="462"/>
        <v>709</v>
      </c>
      <c r="F712" s="64">
        <f t="shared" si="463"/>
        <v>98.999999999998693</v>
      </c>
      <c r="G712" s="55">
        <f t="shared" si="447"/>
        <v>4.8867350363173689E-2</v>
      </c>
      <c r="H712" s="78">
        <f t="shared" si="473"/>
        <v>1.4956210410297414E-3</v>
      </c>
      <c r="I712" s="79">
        <f t="shared" ca="1" si="448"/>
        <v>24279.503056448641</v>
      </c>
      <c r="J712" s="79">
        <f t="shared" ca="1" si="449"/>
        <v>219.96403326224285</v>
      </c>
      <c r="K712" s="80">
        <f t="shared" ca="1" si="450"/>
        <v>-2.9912420820594827E-2</v>
      </c>
      <c r="L712" s="80">
        <f t="shared" ca="1" si="451"/>
        <v>-10.116459606853601</v>
      </c>
      <c r="M712" s="80">
        <f t="shared" ca="1" si="452"/>
        <v>-182.09627292336481</v>
      </c>
      <c r="N712" s="80">
        <f t="shared" ca="1" si="453"/>
        <v>0</v>
      </c>
      <c r="O712" s="81">
        <f t="shared" ca="1" si="440"/>
        <v>-2.7041373962433695</v>
      </c>
      <c r="P712" s="79">
        <f t="shared" ca="1" si="441"/>
        <v>24304.520307363604</v>
      </c>
      <c r="R712">
        <f t="shared" ca="1" si="454"/>
        <v>709</v>
      </c>
      <c r="S712" s="78">
        <f t="shared" ca="1" si="464"/>
        <v>98.999999999998693</v>
      </c>
      <c r="T712" s="55">
        <f t="shared" ca="1" si="455"/>
        <v>4.8867350363173689E-2</v>
      </c>
      <c r="U712" s="78">
        <f t="shared" ca="1" si="465"/>
        <v>1.4952283725294373E-3</v>
      </c>
      <c r="V712" s="79">
        <f t="shared" ca="1" si="466"/>
        <v>24276.689435161701</v>
      </c>
      <c r="W712" s="79">
        <f t="shared" ca="1" si="442"/>
        <v>219.93854281110353</v>
      </c>
      <c r="X712" s="80">
        <f t="shared" ca="1" si="443"/>
        <v>-2.9904567450588747E-2</v>
      </c>
      <c r="Y712" s="80">
        <f t="shared" ca="1" si="456"/>
        <v>-10.115287264650709</v>
      </c>
      <c r="Z712" s="80">
        <f t="shared" ca="1" si="444"/>
        <v>-182.07517076371275</v>
      </c>
      <c r="AA712" s="80">
        <f t="shared" ca="1" si="457"/>
        <v>0</v>
      </c>
      <c r="AB712" s="81">
        <f t="shared" ca="1" si="445"/>
        <v>-2.7041373962433695</v>
      </c>
      <c r="AC712" s="79">
        <f t="shared" ca="1" si="446"/>
        <v>24301.703477980747</v>
      </c>
      <c r="AE712" s="55">
        <f t="shared" ca="1" si="467"/>
        <v>4.8867350363173689E-2</v>
      </c>
      <c r="AF712" s="78">
        <f t="shared" ca="1" si="468"/>
        <v>1.4952283725294373E-3</v>
      </c>
      <c r="AR712" s="69">
        <f t="shared" si="458"/>
        <v>60</v>
      </c>
      <c r="AS712" s="70">
        <f t="shared" si="469"/>
        <v>709</v>
      </c>
      <c r="AT712" s="71">
        <f t="shared" ca="1" si="470"/>
        <v>1.6908688046347233E-3</v>
      </c>
      <c r="AU712" s="72">
        <f t="shared" ca="1" si="459"/>
        <v>9.059659612918658E-3</v>
      </c>
      <c r="AV712" s="73">
        <f t="shared" ca="1" si="460"/>
        <v>1.0090596596129187</v>
      </c>
      <c r="AW712" s="74">
        <f ca="1">PRODUCT(AV$4:AV712)</f>
        <v>558.6497787707217</v>
      </c>
      <c r="BO712" s="70">
        <f t="shared" si="471"/>
        <v>709</v>
      </c>
      <c r="BP712" s="171">
        <f t="shared" ca="1" si="472"/>
        <v>0.1143</v>
      </c>
      <c r="BQ712" s="172">
        <f t="shared" ca="1" si="461"/>
        <v>9.059659612918658E-3</v>
      </c>
      <c r="BR712" s="172">
        <f t="shared" ca="1" si="474"/>
        <v>1.7900302443517467E-3</v>
      </c>
    </row>
    <row r="713" spans="5:70">
      <c r="E713">
        <f t="shared" si="462"/>
        <v>710</v>
      </c>
      <c r="F713" s="64">
        <f t="shared" si="463"/>
        <v>99.083333333332021</v>
      </c>
      <c r="G713" s="55">
        <f t="shared" si="447"/>
        <v>4.8867350363173689E-2</v>
      </c>
      <c r="H713" s="78">
        <f t="shared" si="473"/>
        <v>1.4225340036072064E-3</v>
      </c>
      <c r="I713" s="79">
        <f t="shared" ca="1" si="448"/>
        <v>23116.822798094796</v>
      </c>
      <c r="J713" s="79">
        <f t="shared" ca="1" si="449"/>
        <v>209.43054588289669</v>
      </c>
      <c r="K713" s="80">
        <f t="shared" ca="1" si="450"/>
        <v>-2.8450680072144127E-2</v>
      </c>
      <c r="L713" s="80">
        <f t="shared" ca="1" si="451"/>
        <v>-9.6320094992061662</v>
      </c>
      <c r="M713" s="80">
        <f t="shared" ca="1" si="452"/>
        <v>0</v>
      </c>
      <c r="N713" s="80">
        <f t="shared" ca="1" si="453"/>
        <v>0</v>
      </c>
      <c r="O713" s="81">
        <f t="shared" ca="1" si="440"/>
        <v>-2.5719933666709842</v>
      </c>
      <c r="P713" s="79">
        <f t="shared" ca="1" si="441"/>
        <v>23314.020890431744</v>
      </c>
      <c r="R713">
        <f t="shared" ca="1" si="454"/>
        <v>710</v>
      </c>
      <c r="S713" s="78">
        <f t="shared" ca="1" si="464"/>
        <v>99.083333333332021</v>
      </c>
      <c r="T713" s="55">
        <f t="shared" ca="1" si="455"/>
        <v>4.8867350363173689E-2</v>
      </c>
      <c r="U713" s="78">
        <f t="shared" ca="1" si="465"/>
        <v>1.4221605237760833E-3</v>
      </c>
      <c r="V713" s="79">
        <f t="shared" ca="1" si="466"/>
        <v>23114.143619700306</v>
      </c>
      <c r="W713" s="79">
        <f t="shared" ca="1" si="442"/>
        <v>209.40627343860035</v>
      </c>
      <c r="X713" s="80">
        <f t="shared" ca="1" si="443"/>
        <v>-2.8443210475521667E-2</v>
      </c>
      <c r="Y713" s="80">
        <f t="shared" ca="1" si="456"/>
        <v>-9.6308931748751281</v>
      </c>
      <c r="Z713" s="80">
        <f t="shared" ca="1" si="444"/>
        <v>0</v>
      </c>
      <c r="AA713" s="80">
        <f t="shared" ca="1" si="457"/>
        <v>0</v>
      </c>
      <c r="AB713" s="81">
        <f t="shared" ca="1" si="445"/>
        <v>-2.5719933666709842</v>
      </c>
      <c r="AC713" s="79">
        <f t="shared" ca="1" si="446"/>
        <v>23311.318563386885</v>
      </c>
      <c r="AE713" s="55">
        <f t="shared" ca="1" si="467"/>
        <v>4.8867350363173689E-2</v>
      </c>
      <c r="AF713" s="78">
        <f t="shared" ca="1" si="468"/>
        <v>1.4221605237760833E-3</v>
      </c>
      <c r="AR713" s="69">
        <f t="shared" si="458"/>
        <v>60</v>
      </c>
      <c r="AS713" s="70">
        <f t="shared" si="469"/>
        <v>710</v>
      </c>
      <c r="AT713" s="71">
        <f t="shared" ca="1" si="470"/>
        <v>1.6755501088146301E-3</v>
      </c>
      <c r="AU713" s="72">
        <f t="shared" ca="1" si="459"/>
        <v>9.059659612918658E-3</v>
      </c>
      <c r="AV713" s="73">
        <f t="shared" ca="1" si="460"/>
        <v>1.0090596596129187</v>
      </c>
      <c r="AW713" s="74">
        <f ca="1">PRODUCT(AV$4:AV713)</f>
        <v>563.71095560921674</v>
      </c>
      <c r="BO713" s="70">
        <f t="shared" si="471"/>
        <v>710</v>
      </c>
      <c r="BP713" s="171">
        <f t="shared" ca="1" si="472"/>
        <v>0.1143</v>
      </c>
      <c r="BQ713" s="172">
        <f t="shared" ca="1" si="461"/>
        <v>9.059659612918658E-3</v>
      </c>
      <c r="BR713" s="172">
        <f t="shared" ca="1" si="474"/>
        <v>1.7739587816228953E-3</v>
      </c>
    </row>
    <row r="714" spans="5:70">
      <c r="E714">
        <f t="shared" si="462"/>
        <v>711</v>
      </c>
      <c r="F714" s="64">
        <f t="shared" si="463"/>
        <v>99.16666666666535</v>
      </c>
      <c r="G714" s="55">
        <f t="shared" si="447"/>
        <v>4.8867350363173689E-2</v>
      </c>
      <c r="H714" s="78">
        <f t="shared" si="473"/>
        <v>1.3530185360494048E-3</v>
      </c>
      <c r="I714" s="79">
        <f t="shared" ca="1" si="448"/>
        <v>22174.726463204664</v>
      </c>
      <c r="J714" s="79">
        <f t="shared" ca="1" si="449"/>
        <v>200.89547376621388</v>
      </c>
      <c r="K714" s="80">
        <f t="shared" ca="1" si="450"/>
        <v>-2.7060370720988096E-2</v>
      </c>
      <c r="L714" s="80">
        <f t="shared" ca="1" si="451"/>
        <v>-9.239469359668611</v>
      </c>
      <c r="M714" s="80">
        <f t="shared" ca="1" si="452"/>
        <v>0</v>
      </c>
      <c r="N714" s="80">
        <f t="shared" ca="1" si="453"/>
        <v>0</v>
      </c>
      <c r="O714" s="81">
        <f t="shared" ca="1" si="440"/>
        <v>-2.4463068656901146</v>
      </c>
      <c r="P714" s="79">
        <f t="shared" ca="1" si="441"/>
        <v>22363.909100374796</v>
      </c>
      <c r="R714">
        <f t="shared" ca="1" si="454"/>
        <v>711</v>
      </c>
      <c r="S714" s="78">
        <f t="shared" ca="1" si="464"/>
        <v>99.16666666666535</v>
      </c>
      <c r="T714" s="55">
        <f t="shared" ca="1" si="455"/>
        <v>4.8867350363173689E-2</v>
      </c>
      <c r="U714" s="78">
        <f t="shared" ca="1" si="465"/>
        <v>1.3526633071880428E-3</v>
      </c>
      <c r="V714" s="79">
        <f t="shared" ca="1" si="466"/>
        <v>22172.156191722304</v>
      </c>
      <c r="W714" s="79">
        <f t="shared" ca="1" si="442"/>
        <v>200.87218798147092</v>
      </c>
      <c r="X714" s="80">
        <f t="shared" ca="1" si="443"/>
        <v>-2.7053266143760857E-2</v>
      </c>
      <c r="Y714" s="80">
        <f t="shared" ca="1" si="456"/>
        <v>-9.2383984132176273</v>
      </c>
      <c r="Z714" s="80">
        <f t="shared" ca="1" si="444"/>
        <v>0</v>
      </c>
      <c r="AA714" s="80">
        <f t="shared" ca="1" si="457"/>
        <v>0</v>
      </c>
      <c r="AB714" s="81">
        <f t="shared" ca="1" si="445"/>
        <v>-2.4463068656901146</v>
      </c>
      <c r="AC714" s="79">
        <f t="shared" ca="1" si="446"/>
        <v>22361.316621158719</v>
      </c>
      <c r="AE714" s="55">
        <f t="shared" ca="1" si="467"/>
        <v>4.8867350363173689E-2</v>
      </c>
      <c r="AF714" s="78">
        <f t="shared" ca="1" si="468"/>
        <v>1.3526633071880428E-3</v>
      </c>
      <c r="AR714" s="69">
        <f t="shared" si="458"/>
        <v>60</v>
      </c>
      <c r="AS714" s="70">
        <f t="shared" si="469"/>
        <v>711</v>
      </c>
      <c r="AT714" s="71">
        <f t="shared" ca="1" si="470"/>
        <v>1.6603701951643807E-3</v>
      </c>
      <c r="AU714" s="72">
        <f t="shared" ca="1" si="459"/>
        <v>9.059659612918658E-3</v>
      </c>
      <c r="AV714" s="73">
        <f t="shared" ca="1" si="460"/>
        <v>1.0090596596129187</v>
      </c>
      <c r="AW714" s="74">
        <f ca="1">PRODUCT(AV$4:AV714)</f>
        <v>568.8179849871093</v>
      </c>
      <c r="BO714" s="70">
        <f t="shared" si="471"/>
        <v>711</v>
      </c>
      <c r="BP714" s="171">
        <f t="shared" ca="1" si="472"/>
        <v>0.1143</v>
      </c>
      <c r="BQ714" s="172">
        <f t="shared" ca="1" si="461"/>
        <v>9.059659612918658E-3</v>
      </c>
      <c r="BR714" s="172">
        <f t="shared" ca="1" si="474"/>
        <v>1.758031613614795E-3</v>
      </c>
    </row>
    <row r="715" spans="5:70">
      <c r="E715">
        <f t="shared" si="462"/>
        <v>712</v>
      </c>
      <c r="F715" s="64">
        <f t="shared" si="463"/>
        <v>99.249999999998678</v>
      </c>
      <c r="G715" s="55">
        <f t="shared" si="447"/>
        <v>4.8867350363173689E-2</v>
      </c>
      <c r="H715" s="78">
        <f t="shared" si="473"/>
        <v>1.2869001052004101E-3</v>
      </c>
      <c r="I715" s="79">
        <f t="shared" ca="1" si="448"/>
        <v>21271.044118876613</v>
      </c>
      <c r="J715" s="79">
        <f t="shared" ca="1" si="449"/>
        <v>192.70841932839738</v>
      </c>
      <c r="K715" s="80">
        <f t="shared" ca="1" si="450"/>
        <v>-2.5738002104008201E-2</v>
      </c>
      <c r="L715" s="80">
        <f t="shared" ca="1" si="451"/>
        <v>-8.8629350495319219</v>
      </c>
      <c r="M715" s="80">
        <f t="shared" ca="1" si="452"/>
        <v>0</v>
      </c>
      <c r="N715" s="80">
        <f t="shared" ca="1" si="453"/>
        <v>0</v>
      </c>
      <c r="O715" s="81">
        <f t="shared" ca="1" si="440"/>
        <v>-2.3267623309885983</v>
      </c>
      <c r="P715" s="79">
        <f t="shared" ca="1" si="441"/>
        <v>21452.537102822389</v>
      </c>
      <c r="R715">
        <f t="shared" ca="1" si="454"/>
        <v>712</v>
      </c>
      <c r="S715" s="78">
        <f t="shared" ca="1" si="464"/>
        <v>99.249999999998678</v>
      </c>
      <c r="T715" s="55">
        <f t="shared" ca="1" si="455"/>
        <v>4.8867350363173689E-2</v>
      </c>
      <c r="U715" s="78">
        <f t="shared" ca="1" si="465"/>
        <v>1.2865622354322754E-3</v>
      </c>
      <c r="V715" s="79">
        <f t="shared" ca="1" si="466"/>
        <v>21268.578327250696</v>
      </c>
      <c r="W715" s="79">
        <f t="shared" ca="1" si="442"/>
        <v>192.6860800955902</v>
      </c>
      <c r="X715" s="80">
        <f t="shared" ca="1" si="443"/>
        <v>-2.5731244708645511E-2</v>
      </c>
      <c r="Y715" s="80">
        <f t="shared" ca="1" si="456"/>
        <v>-8.8619076363544576</v>
      </c>
      <c r="Z715" s="80">
        <f t="shared" ca="1" si="444"/>
        <v>0</v>
      </c>
      <c r="AA715" s="80">
        <f t="shared" ca="1" si="457"/>
        <v>0</v>
      </c>
      <c r="AB715" s="81">
        <f t="shared" ca="1" si="445"/>
        <v>-2.3267623309885983</v>
      </c>
      <c r="AC715" s="79">
        <f t="shared" ca="1" si="446"/>
        <v>21450.050006134235</v>
      </c>
      <c r="AE715" s="55">
        <f t="shared" ca="1" si="467"/>
        <v>4.8867350363173689E-2</v>
      </c>
      <c r="AF715" s="78">
        <f t="shared" ca="1" si="468"/>
        <v>1.2865622354322754E-3</v>
      </c>
      <c r="AR715" s="69">
        <f t="shared" si="458"/>
        <v>60</v>
      </c>
      <c r="AS715" s="70">
        <f t="shared" si="469"/>
        <v>712</v>
      </c>
      <c r="AT715" s="71">
        <f t="shared" ca="1" si="470"/>
        <v>1.645327806364756E-3</v>
      </c>
      <c r="AU715" s="72">
        <f t="shared" ca="1" si="459"/>
        <v>9.059659612918658E-3</v>
      </c>
      <c r="AV715" s="73">
        <f t="shared" ca="1" si="460"/>
        <v>1.0090596596129187</v>
      </c>
      <c r="AW715" s="74">
        <f ca="1">PRODUCT(AV$4:AV715)</f>
        <v>573.97128231279873</v>
      </c>
      <c r="BO715" s="70">
        <f t="shared" si="471"/>
        <v>712</v>
      </c>
      <c r="BP715" s="171">
        <f t="shared" ca="1" si="472"/>
        <v>0.1143</v>
      </c>
      <c r="BQ715" s="172">
        <f t="shared" ca="1" si="461"/>
        <v>9.059659612918658E-3</v>
      </c>
      <c r="BR715" s="172">
        <f t="shared" ca="1" si="474"/>
        <v>1.7422474448033989E-3</v>
      </c>
    </row>
    <row r="716" spans="5:70">
      <c r="E716">
        <f t="shared" si="462"/>
        <v>713</v>
      </c>
      <c r="F716" s="64">
        <f t="shared" si="463"/>
        <v>99.333333333332007</v>
      </c>
      <c r="G716" s="55">
        <f t="shared" si="447"/>
        <v>4.8867350363173689E-2</v>
      </c>
      <c r="H716" s="78">
        <f t="shared" si="473"/>
        <v>1.2240127068771766E-3</v>
      </c>
      <c r="I716" s="79">
        <f t="shared" ca="1" si="448"/>
        <v>20404.208456039785</v>
      </c>
      <c r="J716" s="79">
        <f t="shared" ca="1" si="449"/>
        <v>184.855183282757</v>
      </c>
      <c r="K716" s="80">
        <f t="shared" ca="1" si="450"/>
        <v>-2.4480254137543532E-2</v>
      </c>
      <c r="L716" s="80">
        <f t="shared" ca="1" si="451"/>
        <v>-8.5017535233499117</v>
      </c>
      <c r="M716" s="80">
        <f t="shared" ca="1" si="452"/>
        <v>0</v>
      </c>
      <c r="N716" s="80">
        <f t="shared" ca="1" si="453"/>
        <v>0</v>
      </c>
      <c r="O716" s="81">
        <f t="shared" ca="1" si="440"/>
        <v>-2.2130596209483437</v>
      </c>
      <c r="P716" s="79">
        <f t="shared" ca="1" si="441"/>
        <v>20578.324345924106</v>
      </c>
      <c r="R716">
        <f t="shared" ca="1" si="454"/>
        <v>713</v>
      </c>
      <c r="S716" s="78">
        <f t="shared" ca="1" si="464"/>
        <v>99.333333333332007</v>
      </c>
      <c r="T716" s="55">
        <f t="shared" ca="1" si="455"/>
        <v>4.8867350363173689E-2</v>
      </c>
      <c r="U716" s="78">
        <f t="shared" ca="1" si="465"/>
        <v>1.2236913479093784E-3</v>
      </c>
      <c r="V716" s="79">
        <f t="shared" ca="1" si="466"/>
        <v>20401.842897176877</v>
      </c>
      <c r="W716" s="79">
        <f t="shared" ca="1" si="442"/>
        <v>184.83375212466473</v>
      </c>
      <c r="X716" s="80">
        <f t="shared" ca="1" si="443"/>
        <v>-2.4473826958187568E-2</v>
      </c>
      <c r="Y716" s="80">
        <f t="shared" ca="1" si="456"/>
        <v>-8.5007678738236994</v>
      </c>
      <c r="Z716" s="80">
        <f t="shared" ca="1" si="444"/>
        <v>0</v>
      </c>
      <c r="AA716" s="80">
        <f t="shared" ca="1" si="457"/>
        <v>0</v>
      </c>
      <c r="AB716" s="81">
        <f t="shared" ca="1" si="445"/>
        <v>-2.2130596209483437</v>
      </c>
      <c r="AC716" s="79">
        <f t="shared" ca="1" si="446"/>
        <v>20575.938347979813</v>
      </c>
      <c r="AE716" s="55">
        <f t="shared" ca="1" si="467"/>
        <v>4.8867350363173689E-2</v>
      </c>
      <c r="AF716" s="78">
        <f t="shared" ca="1" si="468"/>
        <v>1.2236913479093784E-3</v>
      </c>
      <c r="AR716" s="69">
        <f t="shared" si="458"/>
        <v>60</v>
      </c>
      <c r="AS716" s="70">
        <f t="shared" si="469"/>
        <v>713</v>
      </c>
      <c r="AT716" s="71">
        <f t="shared" ca="1" si="470"/>
        <v>1.6304216964874213E-3</v>
      </c>
      <c r="AU716" s="72">
        <f t="shared" ca="1" si="459"/>
        <v>9.059659612918658E-3</v>
      </c>
      <c r="AV716" s="73">
        <f t="shared" ca="1" si="460"/>
        <v>1.0090596596129187</v>
      </c>
      <c r="AW716" s="74">
        <f ca="1">PRODUCT(AV$4:AV716)</f>
        <v>579.17126675814313</v>
      </c>
      <c r="BO716" s="70">
        <f t="shared" si="471"/>
        <v>713</v>
      </c>
      <c r="BP716" s="171">
        <f t="shared" ca="1" si="472"/>
        <v>0.1143</v>
      </c>
      <c r="BQ716" s="172">
        <f t="shared" ca="1" si="461"/>
        <v>9.059659612918658E-3</v>
      </c>
      <c r="BR716" s="172">
        <f t="shared" ca="1" si="474"/>
        <v>1.7266049912962882E-3</v>
      </c>
    </row>
    <row r="717" spans="5:70">
      <c r="E717">
        <f t="shared" si="462"/>
        <v>714</v>
      </c>
      <c r="F717" s="64">
        <f t="shared" si="463"/>
        <v>99.416666666665336</v>
      </c>
      <c r="G717" s="55">
        <f t="shared" si="447"/>
        <v>4.8867350363173689E-2</v>
      </c>
      <c r="H717" s="78">
        <f t="shared" si="473"/>
        <v>1.1641984490812329E-3</v>
      </c>
      <c r="I717" s="79">
        <f t="shared" ca="1" si="448"/>
        <v>19572.716160224805</v>
      </c>
      <c r="J717" s="79">
        <f t="shared" ca="1" si="449"/>
        <v>177.32214611190901</v>
      </c>
      <c r="K717" s="80">
        <f t="shared" ca="1" si="450"/>
        <v>-2.3283968981624659E-2</v>
      </c>
      <c r="L717" s="80">
        <f t="shared" ca="1" si="451"/>
        <v>-8.1552984000936686</v>
      </c>
      <c r="M717" s="80">
        <f t="shared" ca="1" si="452"/>
        <v>0</v>
      </c>
      <c r="N717" s="80">
        <f t="shared" ca="1" si="453"/>
        <v>0</v>
      </c>
      <c r="O717" s="81">
        <f t="shared" ca="1" si="440"/>
        <v>-2.1049132610768688</v>
      </c>
      <c r="P717" s="79">
        <f t="shared" ca="1" si="441"/>
        <v>19739.754810706567</v>
      </c>
      <c r="R717">
        <f t="shared" ca="1" si="454"/>
        <v>714</v>
      </c>
      <c r="S717" s="78">
        <f t="shared" ca="1" si="464"/>
        <v>99.416666666665336</v>
      </c>
      <c r="T717" s="55">
        <f t="shared" ca="1" si="455"/>
        <v>4.8867350363173689E-2</v>
      </c>
      <c r="U717" s="78">
        <f t="shared" ca="1" si="465"/>
        <v>1.1638927940747065E-3</v>
      </c>
      <c r="V717" s="79">
        <f t="shared" ca="1" si="466"/>
        <v>19570.446759678023</v>
      </c>
      <c r="W717" s="79">
        <f t="shared" ca="1" si="442"/>
        <v>177.30158611542981</v>
      </c>
      <c r="X717" s="80">
        <f t="shared" ca="1" si="443"/>
        <v>-2.3277855881494131E-2</v>
      </c>
      <c r="Y717" s="80">
        <f t="shared" ca="1" si="456"/>
        <v>-8.1543528165325103</v>
      </c>
      <c r="Z717" s="80">
        <f t="shared" ca="1" si="444"/>
        <v>0</v>
      </c>
      <c r="AA717" s="80">
        <f t="shared" ca="1" si="457"/>
        <v>0</v>
      </c>
      <c r="AB717" s="81">
        <f t="shared" ca="1" si="445"/>
        <v>-2.1049132610768688</v>
      </c>
      <c r="AC717" s="79">
        <f t="shared" ca="1" si="446"/>
        <v>19737.465801859966</v>
      </c>
      <c r="AE717" s="55">
        <f t="shared" ca="1" si="467"/>
        <v>4.8867350363173689E-2</v>
      </c>
      <c r="AF717" s="78">
        <f t="shared" ca="1" si="468"/>
        <v>1.1638927940747065E-3</v>
      </c>
      <c r="AR717" s="69">
        <f t="shared" si="458"/>
        <v>60</v>
      </c>
      <c r="AS717" s="70">
        <f t="shared" si="469"/>
        <v>714</v>
      </c>
      <c r="AT717" s="71">
        <f t="shared" ca="1" si="470"/>
        <v>1.6156506308917279E-3</v>
      </c>
      <c r="AU717" s="72">
        <f t="shared" ca="1" si="459"/>
        <v>9.059659612918658E-3</v>
      </c>
      <c r="AV717" s="73">
        <f t="shared" ca="1" si="460"/>
        <v>1.0090596596129187</v>
      </c>
      <c r="AW717" s="74">
        <f ca="1">PRODUCT(AV$4:AV717)</f>
        <v>584.41836129255478</v>
      </c>
      <c r="BO717" s="70">
        <f t="shared" si="471"/>
        <v>714</v>
      </c>
      <c r="BP717" s="171">
        <f t="shared" ca="1" si="472"/>
        <v>0.1143</v>
      </c>
      <c r="BQ717" s="172">
        <f t="shared" ca="1" si="461"/>
        <v>9.059659612918658E-3</v>
      </c>
      <c r="BR717" s="172">
        <f t="shared" ca="1" si="474"/>
        <v>1.7111029807282399E-3</v>
      </c>
    </row>
    <row r="718" spans="5:70">
      <c r="E718">
        <f t="shared" si="462"/>
        <v>715</v>
      </c>
      <c r="F718" s="64">
        <f t="shared" si="463"/>
        <v>99.499999999998664</v>
      </c>
      <c r="G718" s="55">
        <f t="shared" si="447"/>
        <v>4.8867350363173689E-2</v>
      </c>
      <c r="H718" s="78">
        <f t="shared" si="473"/>
        <v>1.1073071555777168E-3</v>
      </c>
      <c r="I718" s="79">
        <f t="shared" ca="1" si="448"/>
        <v>18775.125296288625</v>
      </c>
      <c r="J718" s="79">
        <f t="shared" ca="1" si="449"/>
        <v>170.09624437427351</v>
      </c>
      <c r="K718" s="80">
        <f t="shared" ca="1" si="450"/>
        <v>-2.2146143111554335E-2</v>
      </c>
      <c r="L718" s="80">
        <f t="shared" ca="1" si="451"/>
        <v>-7.8229688734535943</v>
      </c>
      <c r="M718" s="80">
        <f t="shared" ca="1" si="452"/>
        <v>0</v>
      </c>
      <c r="N718" s="80">
        <f t="shared" ca="1" si="453"/>
        <v>0</v>
      </c>
      <c r="O718" s="81">
        <f t="shared" ca="1" si="440"/>
        <v>-2.0020517272637348</v>
      </c>
      <c r="P718" s="79">
        <f t="shared" ca="1" si="441"/>
        <v>18935.374373919069</v>
      </c>
      <c r="R718">
        <f t="shared" ca="1" si="454"/>
        <v>715</v>
      </c>
      <c r="S718" s="78">
        <f t="shared" ca="1" si="464"/>
        <v>99.499999999998664</v>
      </c>
      <c r="T718" s="55">
        <f t="shared" ca="1" si="455"/>
        <v>4.8867350363173689E-2</v>
      </c>
      <c r="U718" s="78">
        <f t="shared" ca="1" si="465"/>
        <v>1.1070164371214846E-3</v>
      </c>
      <c r="V718" s="79">
        <f t="shared" ca="1" si="466"/>
        <v>18772.948145239316</v>
      </c>
      <c r="W718" s="79">
        <f t="shared" ca="1" si="442"/>
        <v>170.07652012684085</v>
      </c>
      <c r="X718" s="80">
        <f t="shared" ca="1" si="443"/>
        <v>-2.2140328742429691E-2</v>
      </c>
      <c r="Y718" s="80">
        <f t="shared" ca="1" si="456"/>
        <v>-7.8220617271830486</v>
      </c>
      <c r="Z718" s="80">
        <f t="shared" ca="1" si="444"/>
        <v>0</v>
      </c>
      <c r="AA718" s="80">
        <f t="shared" ca="1" si="457"/>
        <v>0</v>
      </c>
      <c r="AB718" s="81">
        <f t="shared" ca="1" si="445"/>
        <v>-2.0020517272637348</v>
      </c>
      <c r="AC718" s="79">
        <f t="shared" ca="1" si="446"/>
        <v>18933.178411582965</v>
      </c>
      <c r="AE718" s="55">
        <f t="shared" ca="1" si="467"/>
        <v>4.8867350363173689E-2</v>
      </c>
      <c r="AF718" s="78">
        <f t="shared" ca="1" si="468"/>
        <v>1.1070164371214846E-3</v>
      </c>
      <c r="AR718" s="69">
        <f t="shared" si="458"/>
        <v>60</v>
      </c>
      <c r="AS718" s="70">
        <f t="shared" si="469"/>
        <v>715</v>
      </c>
      <c r="AT718" s="71">
        <f t="shared" ca="1" si="470"/>
        <v>1.6010133861224516E-3</v>
      </c>
      <c r="AU718" s="72">
        <f t="shared" ca="1" si="459"/>
        <v>9.059659612918658E-3</v>
      </c>
      <c r="AV718" s="73">
        <f t="shared" ca="1" si="460"/>
        <v>1.0090596596129187</v>
      </c>
      <c r="AW718" s="74">
        <f ca="1">PRODUCT(AV$4:AV718)</f>
        <v>589.71299271740509</v>
      </c>
      <c r="BO718" s="70">
        <f t="shared" si="471"/>
        <v>715</v>
      </c>
      <c r="BP718" s="171">
        <f t="shared" ca="1" si="472"/>
        <v>0.1143</v>
      </c>
      <c r="BQ718" s="172">
        <f t="shared" ca="1" si="461"/>
        <v>9.059659612918658E-3</v>
      </c>
      <c r="BR718" s="172">
        <f t="shared" ca="1" si="474"/>
        <v>1.695740152157732E-3</v>
      </c>
    </row>
    <row r="719" spans="5:70">
      <c r="E719">
        <f t="shared" si="462"/>
        <v>716</v>
      </c>
      <c r="F719" s="64">
        <f t="shared" si="463"/>
        <v>99.583333333331993</v>
      </c>
      <c r="G719" s="55">
        <f t="shared" si="447"/>
        <v>5.3587726218805809E-2</v>
      </c>
      <c r="H719" s="78">
        <f t="shared" si="473"/>
        <v>1.0479690828844935E-3</v>
      </c>
      <c r="I719" s="79">
        <f t="shared" ca="1" si="448"/>
        <v>17920.670716118901</v>
      </c>
      <c r="J719" s="79">
        <f t="shared" ca="1" si="449"/>
        <v>162.3551767232365</v>
      </c>
      <c r="K719" s="80">
        <f t="shared" ca="1" si="450"/>
        <v>-2.095938165768987E-2</v>
      </c>
      <c r="L719" s="80">
        <f t="shared" ca="1" si="451"/>
        <v>-7.4669461317162087</v>
      </c>
      <c r="M719" s="80">
        <f t="shared" ca="1" si="452"/>
        <v>0</v>
      </c>
      <c r="N719" s="80">
        <f t="shared" ca="1" si="453"/>
        <v>0</v>
      </c>
      <c r="O719" s="81">
        <f t="shared" ca="1" si="440"/>
        <v>-1.8947663274272382</v>
      </c>
      <c r="P719" s="79">
        <f t="shared" ca="1" si="441"/>
        <v>18073.643221001334</v>
      </c>
      <c r="R719">
        <f t="shared" ca="1" si="454"/>
        <v>716</v>
      </c>
      <c r="S719" s="78">
        <f t="shared" ca="1" si="464"/>
        <v>99.583333333331993</v>
      </c>
      <c r="T719" s="55">
        <f t="shared" ca="1" si="455"/>
        <v>5.3587726218805809E-2</v>
      </c>
      <c r="U719" s="78">
        <f t="shared" ca="1" si="465"/>
        <v>1.0476939433693006E-3</v>
      </c>
      <c r="V719" s="79">
        <f t="shared" ca="1" si="466"/>
        <v>17918.592430411252</v>
      </c>
      <c r="W719" s="79">
        <f t="shared" ca="1" si="442"/>
        <v>162.33634816214681</v>
      </c>
      <c r="X719" s="80">
        <f t="shared" ca="1" si="443"/>
        <v>-2.0953878867386012E-2</v>
      </c>
      <c r="Y719" s="80">
        <f t="shared" ca="1" si="456"/>
        <v>-7.4660801793380225</v>
      </c>
      <c r="Z719" s="80">
        <f t="shared" ca="1" si="444"/>
        <v>0</v>
      </c>
      <c r="AA719" s="80">
        <f t="shared" ca="1" si="457"/>
        <v>0</v>
      </c>
      <c r="AB719" s="81">
        <f t="shared" ca="1" si="445"/>
        <v>-1.8947663274272382</v>
      </c>
      <c r="AC719" s="79">
        <f t="shared" ca="1" si="446"/>
        <v>18071.546978187765</v>
      </c>
      <c r="AE719" s="55">
        <f t="shared" ca="1" si="467"/>
        <v>5.3587726218805809E-2</v>
      </c>
      <c r="AF719" s="78">
        <f t="shared" ca="1" si="468"/>
        <v>1.0476939433693006E-3</v>
      </c>
      <c r="AR719" s="69">
        <f t="shared" si="458"/>
        <v>60</v>
      </c>
      <c r="AS719" s="70">
        <f t="shared" si="469"/>
        <v>716</v>
      </c>
      <c r="AT719" s="71">
        <f t="shared" ca="1" si="470"/>
        <v>1.5865087498084559E-3</v>
      </c>
      <c r="AU719" s="72">
        <f t="shared" ca="1" si="459"/>
        <v>9.059659612918658E-3</v>
      </c>
      <c r="AV719" s="73">
        <f t="shared" ca="1" si="460"/>
        <v>1.0090596596129187</v>
      </c>
      <c r="AW719" s="74">
        <f ca="1">PRODUCT(AV$4:AV719)</f>
        <v>595.05559170074037</v>
      </c>
      <c r="BO719" s="70">
        <f t="shared" si="471"/>
        <v>716</v>
      </c>
      <c r="BP719" s="171">
        <f t="shared" ca="1" si="472"/>
        <v>0.1143</v>
      </c>
      <c r="BQ719" s="172">
        <f t="shared" ca="1" si="461"/>
        <v>9.059659612918658E-3</v>
      </c>
      <c r="BR719" s="172">
        <f t="shared" ca="1" si="474"/>
        <v>1.6805152559643778E-3</v>
      </c>
    </row>
    <row r="720" spans="5:70">
      <c r="E720">
        <f t="shared" si="462"/>
        <v>717</v>
      </c>
      <c r="F720" s="64">
        <f t="shared" si="463"/>
        <v>99.666666666665321</v>
      </c>
      <c r="G720" s="55">
        <f t="shared" si="447"/>
        <v>5.3587726218805809E-2</v>
      </c>
      <c r="H720" s="78">
        <f t="shared" si="473"/>
        <v>9.9181080258510632E-4</v>
      </c>
      <c r="I720" s="79">
        <f t="shared" ca="1" si="448"/>
        <v>17105.117776297939</v>
      </c>
      <c r="J720" s="79">
        <f t="shared" ca="1" si="449"/>
        <v>154.96654469214343</v>
      </c>
      <c r="K720" s="80">
        <f t="shared" ca="1" si="450"/>
        <v>-1.9836216051702125E-2</v>
      </c>
      <c r="L720" s="80">
        <f t="shared" ca="1" si="451"/>
        <v>-7.1271324067908086</v>
      </c>
      <c r="M720" s="80">
        <f t="shared" ca="1" si="452"/>
        <v>0</v>
      </c>
      <c r="N720" s="80">
        <f t="shared" ca="1" si="453"/>
        <v>0</v>
      </c>
      <c r="O720" s="81">
        <f t="shared" ca="1" si="440"/>
        <v>-1.7932301082244555</v>
      </c>
      <c r="P720" s="79">
        <f t="shared" ca="1" si="441"/>
        <v>17251.144122259015</v>
      </c>
      <c r="R720">
        <f t="shared" ca="1" si="454"/>
        <v>717</v>
      </c>
      <c r="S720" s="78">
        <f t="shared" ca="1" si="464"/>
        <v>99.666666666665321</v>
      </c>
      <c r="T720" s="55">
        <f t="shared" ca="1" si="455"/>
        <v>5.3587726218805809E-2</v>
      </c>
      <c r="U720" s="78">
        <f t="shared" ca="1" si="465"/>
        <v>9.9155040717092556E-4</v>
      </c>
      <c r="V720" s="79">
        <f t="shared" ca="1" si="466"/>
        <v>17103.133866370354</v>
      </c>
      <c r="W720" s="79">
        <f t="shared" ca="1" si="442"/>
        <v>154.94857114349682</v>
      </c>
      <c r="X720" s="80">
        <f t="shared" ca="1" si="443"/>
        <v>-1.983100814341851E-2</v>
      </c>
      <c r="Y720" s="80">
        <f t="shared" ca="1" si="456"/>
        <v>-7.1263057776543146</v>
      </c>
      <c r="Z720" s="80">
        <f t="shared" ca="1" si="444"/>
        <v>0</v>
      </c>
      <c r="AA720" s="80">
        <f t="shared" ca="1" si="457"/>
        <v>0</v>
      </c>
      <c r="AB720" s="81">
        <f t="shared" ca="1" si="445"/>
        <v>-1.7932301082244555</v>
      </c>
      <c r="AC720" s="79">
        <f t="shared" ca="1" si="446"/>
        <v>17249.143070619826</v>
      </c>
      <c r="AE720" s="55">
        <f t="shared" ca="1" si="467"/>
        <v>5.3587726218805809E-2</v>
      </c>
      <c r="AF720" s="78">
        <f t="shared" ca="1" si="468"/>
        <v>9.9155040717092556E-4</v>
      </c>
      <c r="AR720" s="69">
        <f t="shared" si="458"/>
        <v>60</v>
      </c>
      <c r="AS720" s="70">
        <f t="shared" si="469"/>
        <v>717</v>
      </c>
      <c r="AT720" s="71">
        <f t="shared" ca="1" si="470"/>
        <v>1.5721355205622742E-3</v>
      </c>
      <c r="AU720" s="72">
        <f t="shared" ca="1" si="459"/>
        <v>9.059659612918658E-3</v>
      </c>
      <c r="AV720" s="73">
        <f t="shared" ca="1" si="460"/>
        <v>1.0090596596129187</v>
      </c>
      <c r="AW720" s="74">
        <f ca="1">PRODUCT(AV$4:AV720)</f>
        <v>600.44659281231293</v>
      </c>
      <c r="BO720" s="70">
        <f t="shared" si="471"/>
        <v>717</v>
      </c>
      <c r="BP720" s="171">
        <f t="shared" ca="1" si="472"/>
        <v>0.1143</v>
      </c>
      <c r="BQ720" s="172">
        <f t="shared" ca="1" si="461"/>
        <v>9.059659612918658E-3</v>
      </c>
      <c r="BR720" s="172">
        <f t="shared" ca="1" si="474"/>
        <v>1.6654270537472815E-3</v>
      </c>
    </row>
    <row r="721" spans="5:70">
      <c r="E721">
        <f t="shared" si="462"/>
        <v>718</v>
      </c>
      <c r="F721" s="64">
        <f t="shared" si="463"/>
        <v>99.74999999999865</v>
      </c>
      <c r="G721" s="55">
        <f t="shared" si="447"/>
        <v>5.3587726218805809E-2</v>
      </c>
      <c r="H721" s="78">
        <f t="shared" si="473"/>
        <v>9.3866191683532156E-4</v>
      </c>
      <c r="I721" s="79">
        <f t="shared" ca="1" si="448"/>
        <v>16326.694534074237</v>
      </c>
      <c r="J721" s="79">
        <f t="shared" ca="1" si="449"/>
        <v>147.91429508281217</v>
      </c>
      <c r="K721" s="80">
        <f t="shared" ca="1" si="450"/>
        <v>-1.8773238336706431E-2</v>
      </c>
      <c r="L721" s="80">
        <f t="shared" ca="1" si="451"/>
        <v>-6.8027893891975992</v>
      </c>
      <c r="M721" s="80">
        <f t="shared" ca="1" si="452"/>
        <v>0</v>
      </c>
      <c r="N721" s="80">
        <f t="shared" ca="1" si="453"/>
        <v>0</v>
      </c>
      <c r="O721" s="81">
        <f t="shared" ca="1" si="440"/>
        <v>-1.6971349841376038</v>
      </c>
      <c r="P721" s="79">
        <f t="shared" ca="1" si="441"/>
        <v>16466.090131545378</v>
      </c>
      <c r="R721">
        <f t="shared" ca="1" si="454"/>
        <v>718</v>
      </c>
      <c r="S721" s="78">
        <f t="shared" ca="1" si="464"/>
        <v>99.74999999999865</v>
      </c>
      <c r="T721" s="55">
        <f t="shared" ca="1" si="455"/>
        <v>5.3587726218805809E-2</v>
      </c>
      <c r="U721" s="78">
        <f t="shared" ca="1" si="465"/>
        <v>9.3841547541930457E-4</v>
      </c>
      <c r="V721" s="79">
        <f t="shared" ca="1" si="466"/>
        <v>16324.800714242439</v>
      </c>
      <c r="W721" s="79">
        <f t="shared" ca="1" si="442"/>
        <v>147.8971377197679</v>
      </c>
      <c r="X721" s="80">
        <f t="shared" ca="1" si="443"/>
        <v>-1.8768309508386091E-2</v>
      </c>
      <c r="Y721" s="80">
        <f t="shared" ca="1" si="456"/>
        <v>-6.8020002976010172</v>
      </c>
      <c r="Z721" s="80">
        <f t="shared" ca="1" si="444"/>
        <v>0</v>
      </c>
      <c r="AA721" s="80">
        <f t="shared" ca="1" si="457"/>
        <v>0</v>
      </c>
      <c r="AB721" s="81">
        <f t="shared" ca="1" si="445"/>
        <v>-1.6971349841376038</v>
      </c>
      <c r="AC721" s="79">
        <f t="shared" ca="1" si="446"/>
        <v>16464.179948370958</v>
      </c>
      <c r="AE721" s="55">
        <f t="shared" ca="1" si="467"/>
        <v>5.3587726218805809E-2</v>
      </c>
      <c r="AF721" s="78">
        <f t="shared" ca="1" si="468"/>
        <v>9.3841547541930457E-4</v>
      </c>
      <c r="AR721" s="69">
        <f t="shared" si="458"/>
        <v>60</v>
      </c>
      <c r="AS721" s="70">
        <f t="shared" si="469"/>
        <v>718</v>
      </c>
      <c r="AT721" s="71">
        <f t="shared" ca="1" si="470"/>
        <v>1.5578925078806012E-3</v>
      </c>
      <c r="AU721" s="72">
        <f t="shared" ca="1" si="459"/>
        <v>9.059659612918658E-3</v>
      </c>
      <c r="AV721" s="73">
        <f t="shared" ca="1" si="460"/>
        <v>1.0090596596129187</v>
      </c>
      <c r="AW721" s="74">
        <f ca="1">PRODUCT(AV$4:AV721)</f>
        <v>605.8864345589293</v>
      </c>
      <c r="BO721" s="70">
        <f t="shared" si="471"/>
        <v>718</v>
      </c>
      <c r="BP721" s="171">
        <f t="shared" ca="1" si="472"/>
        <v>0.1143</v>
      </c>
      <c r="BQ721" s="172">
        <f t="shared" ca="1" si="461"/>
        <v>9.059659612918658E-3</v>
      </c>
      <c r="BR721" s="172">
        <f t="shared" ca="1" si="474"/>
        <v>1.6504743182243053E-3</v>
      </c>
    </row>
    <row r="722" spans="5:70">
      <c r="E722">
        <f t="shared" si="462"/>
        <v>719</v>
      </c>
      <c r="F722" s="64">
        <f t="shared" si="463"/>
        <v>99.833333333331979</v>
      </c>
      <c r="G722" s="55">
        <f t="shared" si="447"/>
        <v>5.3587726218805809E-2</v>
      </c>
      <c r="H722" s="78">
        <f t="shared" si="473"/>
        <v>8.8836115902393091E-4</v>
      </c>
      <c r="I722" s="79">
        <f t="shared" ca="1" si="448"/>
        <v>15583.709801681944</v>
      </c>
      <c r="J722" s="79">
        <f t="shared" ca="1" si="449"/>
        <v>141.18310630974253</v>
      </c>
      <c r="K722" s="80">
        <f t="shared" ca="1" si="450"/>
        <v>-1.7767223180478617E-2</v>
      </c>
      <c r="L722" s="80">
        <f t="shared" ca="1" si="451"/>
        <v>-6.4932124173674772</v>
      </c>
      <c r="M722" s="80">
        <f t="shared" ca="1" si="452"/>
        <v>0</v>
      </c>
      <c r="N722" s="80">
        <f t="shared" ca="1" si="453"/>
        <v>0</v>
      </c>
      <c r="O722" s="81">
        <f t="shared" ca="1" si="440"/>
        <v>-1.6061893792512805</v>
      </c>
      <c r="P722" s="79">
        <f t="shared" ca="1" si="441"/>
        <v>15716.775738971886</v>
      </c>
      <c r="R722">
        <f t="shared" ca="1" si="454"/>
        <v>719</v>
      </c>
      <c r="S722" s="78">
        <f t="shared" ca="1" si="464"/>
        <v>99.833333333331979</v>
      </c>
      <c r="T722" s="55">
        <f t="shared" ca="1" si="455"/>
        <v>5.3587726218805809E-2</v>
      </c>
      <c r="U722" s="78">
        <f t="shared" ca="1" si="465"/>
        <v>8.8812792384304433E-4</v>
      </c>
      <c r="V722" s="79">
        <f t="shared" ca="1" si="466"/>
        <v>15581.901980880502</v>
      </c>
      <c r="W722" s="79">
        <f t="shared" ca="1" si="442"/>
        <v>141.16672806864031</v>
      </c>
      <c r="X722" s="80">
        <f t="shared" ca="1" si="443"/>
        <v>-1.7762558476860885E-2</v>
      </c>
      <c r="Y722" s="80">
        <f t="shared" ca="1" si="456"/>
        <v>-6.4924591587002096</v>
      </c>
      <c r="Z722" s="80">
        <f t="shared" ca="1" si="444"/>
        <v>0</v>
      </c>
      <c r="AA722" s="80">
        <f t="shared" ca="1" si="457"/>
        <v>0</v>
      </c>
      <c r="AB722" s="81">
        <f t="shared" ca="1" si="445"/>
        <v>-1.6061893792512805</v>
      </c>
      <c r="AC722" s="79">
        <f t="shared" ca="1" si="446"/>
        <v>15714.952297852713</v>
      </c>
      <c r="AE722" s="55">
        <f t="shared" ca="1" si="467"/>
        <v>5.3587726218805809E-2</v>
      </c>
      <c r="AF722" s="78">
        <f t="shared" ca="1" si="468"/>
        <v>8.8812792384304433E-4</v>
      </c>
      <c r="AR722" s="69">
        <f t="shared" si="458"/>
        <v>60</v>
      </c>
      <c r="AS722" s="70">
        <f t="shared" si="469"/>
        <v>719</v>
      </c>
      <c r="AT722" s="71">
        <f t="shared" ca="1" si="470"/>
        <v>1.5437785320456868E-3</v>
      </c>
      <c r="AU722" s="72">
        <f t="shared" ca="1" si="459"/>
        <v>9.059659612918658E-3</v>
      </c>
      <c r="AV722" s="73">
        <f t="shared" ca="1" si="460"/>
        <v>1.0090596596129187</v>
      </c>
      <c r="AW722" s="74">
        <f ca="1">PRODUCT(AV$4:AV722)</f>
        <v>611.37555942011807</v>
      </c>
      <c r="BO722" s="70">
        <f t="shared" si="471"/>
        <v>719</v>
      </c>
      <c r="BP722" s="171">
        <f t="shared" ca="1" si="472"/>
        <v>0.1143</v>
      </c>
      <c r="BQ722" s="172">
        <f t="shared" ca="1" si="461"/>
        <v>9.059659612918658E-3</v>
      </c>
      <c r="BR722" s="172">
        <f t="shared" ca="1" si="474"/>
        <v>1.6356558331322422E-3</v>
      </c>
    </row>
    <row r="723" spans="5:70">
      <c r="E723">
        <f t="shared" si="462"/>
        <v>720</v>
      </c>
      <c r="F723" s="64">
        <f t="shared" si="463"/>
        <v>99.916666666665307</v>
      </c>
      <c r="G723" s="55">
        <f t="shared" si="447"/>
        <v>5.3587726218805809E-2</v>
      </c>
      <c r="H723" s="78">
        <f t="shared" si="473"/>
        <v>8.4075590445073544E-4</v>
      </c>
      <c r="I723" s="79">
        <f t="shared" ca="1" si="448"/>
        <v>14874.549463629492</v>
      </c>
      <c r="J723" s="79">
        <f t="shared" ca="1" si="449"/>
        <v>134.75835503600499</v>
      </c>
      <c r="K723" s="80">
        <f t="shared" ca="1" si="450"/>
        <v>-1.6815118089014709E-2</v>
      </c>
      <c r="L723" s="80">
        <f t="shared" ca="1" si="451"/>
        <v>-6.1977289431789551</v>
      </c>
      <c r="M723" s="80">
        <f t="shared" ca="1" si="452"/>
        <v>0</v>
      </c>
      <c r="N723" s="80">
        <f t="shared" ca="1" si="453"/>
        <v>0</v>
      </c>
      <c r="O723" s="81">
        <f t="shared" ca="1" si="440"/>
        <v>-1.5201173425404093</v>
      </c>
      <c r="P723" s="79">
        <f t="shared" ca="1" si="441"/>
        <v>15001.573157261686</v>
      </c>
      <c r="R723">
        <f t="shared" ca="1" si="454"/>
        <v>720</v>
      </c>
      <c r="S723" s="78">
        <f t="shared" ca="1" si="464"/>
        <v>99.916666666665307</v>
      </c>
      <c r="T723" s="55">
        <f t="shared" ca="1" si="455"/>
        <v>5.3587726218805809E-2</v>
      </c>
      <c r="U723" s="78">
        <f t="shared" ca="1" si="465"/>
        <v>8.405351678128669E-4</v>
      </c>
      <c r="V723" s="79">
        <f t="shared" ca="1" si="466"/>
        <v>14872.823736573788</v>
      </c>
      <c r="W723" s="79">
        <f t="shared" ca="1" si="442"/>
        <v>134.74272053629551</v>
      </c>
      <c r="X723" s="80">
        <f t="shared" ca="1" si="443"/>
        <v>-1.6810703356257339E-2</v>
      </c>
      <c r="Y723" s="80">
        <f t="shared" ca="1" si="456"/>
        <v>-6.1970098902390784</v>
      </c>
      <c r="Z723" s="80">
        <f t="shared" ca="1" si="444"/>
        <v>0</v>
      </c>
      <c r="AA723" s="80">
        <f t="shared" ca="1" si="457"/>
        <v>0</v>
      </c>
      <c r="AB723" s="81">
        <f t="shared" ca="1" si="445"/>
        <v>-1.5201173425404093</v>
      </c>
      <c r="AC723" s="79">
        <f t="shared" ca="1" si="446"/>
        <v>14999.832519173946</v>
      </c>
      <c r="AE723" s="55">
        <f t="shared" ca="1" si="467"/>
        <v>5.3587726218805809E-2</v>
      </c>
      <c r="AF723" s="78">
        <f t="shared" ca="1" si="468"/>
        <v>8.405351678128669E-4</v>
      </c>
      <c r="AR723" s="69">
        <f t="shared" si="458"/>
        <v>60</v>
      </c>
      <c r="AS723" s="70">
        <f t="shared" si="469"/>
        <v>720</v>
      </c>
      <c r="AT723" s="71">
        <f t="shared" ca="1" si="470"/>
        <v>1.5297924240276217E-3</v>
      </c>
      <c r="AU723" s="72">
        <f t="shared" ca="1" si="459"/>
        <v>9.059659612918658E-3</v>
      </c>
      <c r="AV723" s="73">
        <f t="shared" ca="1" si="460"/>
        <v>1.0090596596129187</v>
      </c>
      <c r="AW723" s="74">
        <f ca="1">PRODUCT(AV$4:AV723)</f>
        <v>616.91441388412204</v>
      </c>
      <c r="BO723" s="70">
        <f t="shared" si="471"/>
        <v>720</v>
      </c>
      <c r="BP723" s="171">
        <f t="shared" ca="1" si="472"/>
        <v>0.1143</v>
      </c>
      <c r="BQ723" s="172">
        <f t="shared" ca="1" si="461"/>
        <v>9.059659612918658E-3</v>
      </c>
      <c r="BR723" s="172">
        <f t="shared" ca="1" si="474"/>
        <v>1.6209703931278846E-3</v>
      </c>
    </row>
    <row r="724" spans="5:70">
      <c r="E724">
        <f t="shared" si="462"/>
        <v>721</v>
      </c>
      <c r="F724" s="64">
        <f t="shared" si="463"/>
        <v>99.999999999998636</v>
      </c>
      <c r="G724" s="55">
        <f t="shared" si="447"/>
        <v>5.3587726218805809E-2</v>
      </c>
      <c r="H724" s="78">
        <f t="shared" si="473"/>
        <v>7.9570170722618495E-4</v>
      </c>
      <c r="I724" s="79">
        <f t="shared" ca="1" si="448"/>
        <v>14197.672962058961</v>
      </c>
      <c r="J724" s="79">
        <f t="shared" ca="1" si="449"/>
        <v>128.62608433179278</v>
      </c>
      <c r="K724" s="80">
        <f t="shared" ca="1" si="450"/>
        <v>-1.5914034144523699E-2</v>
      </c>
      <c r="L724" s="80">
        <f t="shared" ca="1" si="451"/>
        <v>-5.9156970675245679</v>
      </c>
      <c r="M724" s="80">
        <f t="shared" ca="1" si="452"/>
        <v>-106.48254721544221</v>
      </c>
      <c r="N724" s="80">
        <f t="shared" ca="1" si="453"/>
        <v>0</v>
      </c>
      <c r="O724" s="81">
        <f t="shared" ca="1" si="440"/>
        <v>-1.438657710567895</v>
      </c>
      <c r="P724" s="79">
        <f t="shared" ca="1" si="441"/>
        <v>14212.446230363075</v>
      </c>
      <c r="R724">
        <f t="shared" ca="1" si="454"/>
        <v>721</v>
      </c>
      <c r="S724" s="78">
        <f t="shared" ca="1" si="464"/>
        <v>99.999999999998636</v>
      </c>
      <c r="T724" s="55">
        <f t="shared" ca="1" si="455"/>
        <v>5.3587726218805809E-2</v>
      </c>
      <c r="U724" s="78">
        <f t="shared" ca="1" si="465"/>
        <v>7.9549279936283294E-4</v>
      </c>
      <c r="V724" s="79">
        <f t="shared" ca="1" si="466"/>
        <v>14196.025600808513</v>
      </c>
      <c r="W724" s="79">
        <f t="shared" ca="1" si="442"/>
        <v>128.6111597996042</v>
      </c>
      <c r="X724" s="80">
        <f t="shared" ca="1" si="443"/>
        <v>-1.5909855987256659E-2</v>
      </c>
      <c r="Y724" s="80">
        <f t="shared" ca="1" si="456"/>
        <v>-5.9150106670035472</v>
      </c>
      <c r="Z724" s="80">
        <f t="shared" ca="1" si="444"/>
        <v>-106.47019200606384</v>
      </c>
      <c r="AA724" s="80">
        <f t="shared" ca="1" si="457"/>
        <v>0</v>
      </c>
      <c r="AB724" s="81">
        <f t="shared" ca="1" si="445"/>
        <v>-1.438657710567895</v>
      </c>
      <c r="AC724" s="79">
        <f t="shared" ca="1" si="446"/>
        <v>14210.796990368495</v>
      </c>
      <c r="AE724" s="55">
        <f t="shared" ca="1" si="467"/>
        <v>5.3587726218805809E-2</v>
      </c>
      <c r="AF724" s="78">
        <f t="shared" ca="1" si="468"/>
        <v>7.9549279936283294E-4</v>
      </c>
      <c r="AR724" s="69">
        <f t="shared" si="458"/>
        <v>61</v>
      </c>
      <c r="AS724" s="70">
        <f t="shared" si="469"/>
        <v>721</v>
      </c>
      <c r="AT724" s="71">
        <f t="shared" ca="1" si="470"/>
        <v>1.5159330253875097E-3</v>
      </c>
      <c r="AU724" s="72">
        <f t="shared" ca="1" si="459"/>
        <v>9.059659612918658E-3</v>
      </c>
      <c r="AV724" s="73">
        <f t="shared" ca="1" si="460"/>
        <v>1.0090596596129187</v>
      </c>
      <c r="AW724" s="74">
        <f ca="1">PRODUCT(AV$4:AV724)</f>
        <v>622.50344848421537</v>
      </c>
      <c r="BO724" s="70">
        <f t="shared" si="471"/>
        <v>721</v>
      </c>
      <c r="BP724" s="171">
        <f t="shared" ca="1" si="472"/>
        <v>0.1143</v>
      </c>
      <c r="BQ724" s="172">
        <f t="shared" ca="1" si="461"/>
        <v>9.059659612918658E-3</v>
      </c>
      <c r="BR724" s="172">
        <f t="shared" ca="1" si="474"/>
        <v>1.6064168036899807E-3</v>
      </c>
    </row>
    <row r="725" spans="5:70">
      <c r="E725">
        <f t="shared" si="462"/>
        <v>722</v>
      </c>
      <c r="F725" s="64">
        <f t="shared" si="463"/>
        <v>100.08333333333196</v>
      </c>
      <c r="G725" s="55">
        <f t="shared" si="447"/>
        <v>5.3587726218805809E-2</v>
      </c>
      <c r="H725" s="78">
        <f t="shared" si="473"/>
        <v>7.5306186198751182E-4</v>
      </c>
      <c r="I725" s="79">
        <f t="shared" ca="1" si="448"/>
        <v>13450.833552870879</v>
      </c>
      <c r="J725" s="79">
        <f t="shared" ca="1" si="449"/>
        <v>121.85997349903549</v>
      </c>
      <c r="K725" s="80">
        <f t="shared" ca="1" si="450"/>
        <v>-1.5061237239750237E-2</v>
      </c>
      <c r="L725" s="80">
        <f t="shared" ca="1" si="451"/>
        <v>-5.6045139803628672</v>
      </c>
      <c r="M725" s="80">
        <f t="shared" ca="1" si="452"/>
        <v>0</v>
      </c>
      <c r="N725" s="80">
        <f t="shared" ca="1" si="453"/>
        <v>0</v>
      </c>
      <c r="O725" s="81">
        <f t="shared" ca="1" si="440"/>
        <v>-1.361563315051409</v>
      </c>
      <c r="P725" s="79">
        <f t="shared" ca="1" si="441"/>
        <v>13565.71238783726</v>
      </c>
      <c r="R725">
        <f t="shared" ca="1" si="454"/>
        <v>722</v>
      </c>
      <c r="S725" s="78">
        <f t="shared" ca="1" si="464"/>
        <v>100.08333333333196</v>
      </c>
      <c r="T725" s="55">
        <f t="shared" ca="1" si="455"/>
        <v>5.3587726218805809E-2</v>
      </c>
      <c r="U725" s="78">
        <f t="shared" ca="1" si="465"/>
        <v>7.5286414902154609E-4</v>
      </c>
      <c r="V725" s="79">
        <f t="shared" ca="1" si="466"/>
        <v>13449.272691897599</v>
      </c>
      <c r="W725" s="79">
        <f t="shared" ca="1" si="442"/>
        <v>121.84583262991447</v>
      </c>
      <c r="X725" s="80">
        <f t="shared" ca="1" si="443"/>
        <v>-1.5057282980430922E-2</v>
      </c>
      <c r="Y725" s="80">
        <f t="shared" ca="1" si="456"/>
        <v>-5.6038636216239999</v>
      </c>
      <c r="Z725" s="80">
        <f t="shared" ca="1" si="444"/>
        <v>0</v>
      </c>
      <c r="AA725" s="80">
        <f t="shared" ca="1" si="457"/>
        <v>0</v>
      </c>
      <c r="AB725" s="81">
        <f t="shared" ca="1" si="445"/>
        <v>-1.361563315051409</v>
      </c>
      <c r="AC725" s="79">
        <f t="shared" ca="1" si="446"/>
        <v>13564.138040307858</v>
      </c>
      <c r="AE725" s="55">
        <f t="shared" ca="1" si="467"/>
        <v>5.3587726218805809E-2</v>
      </c>
      <c r="AF725" s="78">
        <f t="shared" ca="1" si="468"/>
        <v>7.5286414902154609E-4</v>
      </c>
      <c r="AR725" s="69">
        <f t="shared" si="458"/>
        <v>61</v>
      </c>
      <c r="AS725" s="70">
        <f t="shared" si="469"/>
        <v>722</v>
      </c>
      <c r="AT725" s="71">
        <f t="shared" ca="1" si="470"/>
        <v>1.5021991881815169E-3</v>
      </c>
      <c r="AU725" s="72">
        <f t="shared" ca="1" si="459"/>
        <v>9.059659612918658E-3</v>
      </c>
      <c r="AV725" s="73">
        <f t="shared" ca="1" si="460"/>
        <v>1.0090596596129187</v>
      </c>
      <c r="AW725" s="74">
        <f ca="1">PRODUCT(AV$4:AV725)</f>
        <v>628.14311783535038</v>
      </c>
      <c r="BO725" s="70">
        <f t="shared" si="471"/>
        <v>722</v>
      </c>
      <c r="BP725" s="171">
        <f t="shared" ca="1" si="472"/>
        <v>0.1143</v>
      </c>
      <c r="BQ725" s="172">
        <f t="shared" ca="1" si="461"/>
        <v>9.059659612918658E-3</v>
      </c>
      <c r="BR725" s="172">
        <f t="shared" ca="1" si="474"/>
        <v>1.5919938810220714E-3</v>
      </c>
    </row>
    <row r="726" spans="5:70">
      <c r="E726">
        <f t="shared" si="462"/>
        <v>723</v>
      </c>
      <c r="F726" s="64">
        <f t="shared" si="463"/>
        <v>100.16666666666529</v>
      </c>
      <c r="G726" s="55">
        <f t="shared" si="447"/>
        <v>5.3587726218805809E-2</v>
      </c>
      <c r="H726" s="78">
        <f t="shared" si="473"/>
        <v>7.1270698910150092E-4</v>
      </c>
      <c r="I726" s="79">
        <f t="shared" ca="1" si="448"/>
        <v>12838.756706434775</v>
      </c>
      <c r="J726" s="79">
        <f t="shared" ca="1" si="449"/>
        <v>116.3147656133757</v>
      </c>
      <c r="K726" s="80">
        <f t="shared" ca="1" si="450"/>
        <v>-1.4254139782030018E-2</v>
      </c>
      <c r="L726" s="80">
        <f t="shared" ca="1" si="451"/>
        <v>-5.3494819610144901</v>
      </c>
      <c r="M726" s="80">
        <f t="shared" ca="1" si="452"/>
        <v>0</v>
      </c>
      <c r="N726" s="80">
        <f t="shared" ca="1" si="453"/>
        <v>0</v>
      </c>
      <c r="O726" s="81">
        <f t="shared" ca="1" si="440"/>
        <v>-1.2886002328948643</v>
      </c>
      <c r="P726" s="79">
        <f t="shared" ca="1" si="441"/>
        <v>12948.419135714459</v>
      </c>
      <c r="R726">
        <f t="shared" ca="1" si="454"/>
        <v>723</v>
      </c>
      <c r="S726" s="78">
        <f t="shared" ca="1" si="464"/>
        <v>100.16666666666529</v>
      </c>
      <c r="T726" s="55">
        <f t="shared" ca="1" si="455"/>
        <v>5.3587726218805809E-2</v>
      </c>
      <c r="U726" s="78">
        <f t="shared" ca="1" si="465"/>
        <v>7.1251987112382531E-4</v>
      </c>
      <c r="V726" s="79">
        <f t="shared" ca="1" si="466"/>
        <v>12837.266724609752</v>
      </c>
      <c r="W726" s="79">
        <f t="shared" ca="1" si="442"/>
        <v>116.30126688521155</v>
      </c>
      <c r="X726" s="80">
        <f t="shared" ca="1" si="443"/>
        <v>-1.4250397422476507E-2</v>
      </c>
      <c r="Y726" s="80">
        <f t="shared" ca="1" si="456"/>
        <v>-5.3488611352540634</v>
      </c>
      <c r="Z726" s="80">
        <f t="shared" ca="1" si="444"/>
        <v>0</v>
      </c>
      <c r="AA726" s="80">
        <f t="shared" ca="1" si="457"/>
        <v>0</v>
      </c>
      <c r="AB726" s="81">
        <f t="shared" ca="1" si="445"/>
        <v>-1.2886002328948643</v>
      </c>
      <c r="AC726" s="79">
        <f t="shared" ca="1" si="446"/>
        <v>12946.916279729394</v>
      </c>
      <c r="AE726" s="55">
        <f t="shared" ca="1" si="467"/>
        <v>5.3587726218805809E-2</v>
      </c>
      <c r="AF726" s="78">
        <f t="shared" ca="1" si="468"/>
        <v>7.1251987112382531E-4</v>
      </c>
      <c r="AR726" s="69">
        <f t="shared" si="458"/>
        <v>61</v>
      </c>
      <c r="AS726" s="70">
        <f t="shared" si="469"/>
        <v>723</v>
      </c>
      <c r="AT726" s="71">
        <f t="shared" ca="1" si="470"/>
        <v>1.4885897748657896E-3</v>
      </c>
      <c r="AU726" s="72">
        <f t="shared" ca="1" si="459"/>
        <v>9.059659612918658E-3</v>
      </c>
      <c r="AV726" s="73">
        <f t="shared" ca="1" si="460"/>
        <v>1.0090596596129187</v>
      </c>
      <c r="AW726" s="74">
        <f ca="1">PRODUCT(AV$4:AV726)</f>
        <v>633.83388067113606</v>
      </c>
      <c r="BO726" s="70">
        <f t="shared" si="471"/>
        <v>723</v>
      </c>
      <c r="BP726" s="171">
        <f t="shared" ca="1" si="472"/>
        <v>0.1143</v>
      </c>
      <c r="BQ726" s="172">
        <f t="shared" ca="1" si="461"/>
        <v>9.059659612918658E-3</v>
      </c>
      <c r="BR726" s="172">
        <f t="shared" ca="1" si="474"/>
        <v>1.5777004519562004E-3</v>
      </c>
    </row>
    <row r="727" spans="5:70">
      <c r="E727">
        <f t="shared" si="462"/>
        <v>724</v>
      </c>
      <c r="F727" s="64">
        <f t="shared" si="463"/>
        <v>100.24999999999862</v>
      </c>
      <c r="G727" s="55">
        <f t="shared" si="447"/>
        <v>5.3587726218805809E-2</v>
      </c>
      <c r="H727" s="78">
        <f t="shared" si="473"/>
        <v>6.745146420953003E-4</v>
      </c>
      <c r="I727" s="79">
        <f t="shared" ca="1" si="448"/>
        <v>12254.542796103446</v>
      </c>
      <c r="J727" s="79">
        <f t="shared" ca="1" si="449"/>
        <v>111.02198644464167</v>
      </c>
      <c r="K727" s="80">
        <f t="shared" ca="1" si="450"/>
        <v>-1.3490292841906006E-2</v>
      </c>
      <c r="L727" s="80">
        <f t="shared" ca="1" si="451"/>
        <v>-5.1060594983764362</v>
      </c>
      <c r="M727" s="80">
        <f t="shared" ca="1" si="452"/>
        <v>0</v>
      </c>
      <c r="N727" s="80">
        <f t="shared" ca="1" si="453"/>
        <v>0</v>
      </c>
      <c r="O727" s="81">
        <f t="shared" ca="1" si="440"/>
        <v>-1.2195470764090051</v>
      </c>
      <c r="P727" s="79">
        <f t="shared" ca="1" si="441"/>
        <v>12359.22568568046</v>
      </c>
      <c r="R727">
        <f t="shared" ca="1" si="454"/>
        <v>724</v>
      </c>
      <c r="S727" s="78">
        <f t="shared" ca="1" si="464"/>
        <v>100.24999999999862</v>
      </c>
      <c r="T727" s="55">
        <f t="shared" ca="1" si="455"/>
        <v>5.3587726218805809E-2</v>
      </c>
      <c r="U727" s="78">
        <f t="shared" ca="1" si="465"/>
        <v>6.7433755134458295E-4</v>
      </c>
      <c r="V727" s="79">
        <f t="shared" ca="1" si="466"/>
        <v>12253.120474753456</v>
      </c>
      <c r="W727" s="79">
        <f t="shared" ca="1" si="442"/>
        <v>111.00910069735058</v>
      </c>
      <c r="X727" s="80">
        <f t="shared" ca="1" si="443"/>
        <v>-1.3486751026891659E-2</v>
      </c>
      <c r="Y727" s="80">
        <f t="shared" ca="1" si="456"/>
        <v>-5.1054668644806069</v>
      </c>
      <c r="Z727" s="80">
        <f t="shared" ca="1" si="444"/>
        <v>0</v>
      </c>
      <c r="AA727" s="80">
        <f t="shared" ca="1" si="457"/>
        <v>0</v>
      </c>
      <c r="AB727" s="81">
        <f t="shared" ca="1" si="445"/>
        <v>-1.2195470764090051</v>
      </c>
      <c r="AC727" s="79">
        <f t="shared" ca="1" si="446"/>
        <v>12357.79107475889</v>
      </c>
      <c r="AE727" s="55">
        <f t="shared" ca="1" si="467"/>
        <v>5.3587726218805809E-2</v>
      </c>
      <c r="AF727" s="78">
        <f t="shared" ca="1" si="468"/>
        <v>6.7433755134458295E-4</v>
      </c>
      <c r="AR727" s="69">
        <f t="shared" si="458"/>
        <v>61</v>
      </c>
      <c r="AS727" s="70">
        <f t="shared" si="469"/>
        <v>724</v>
      </c>
      <c r="AT727" s="71">
        <f t="shared" ca="1" si="470"/>
        <v>1.4751036582022344E-3</v>
      </c>
      <c r="AU727" s="72">
        <f t="shared" ca="1" si="459"/>
        <v>9.059659612918658E-3</v>
      </c>
      <c r="AV727" s="73">
        <f t="shared" ca="1" si="460"/>
        <v>1.0090596596129187</v>
      </c>
      <c r="AW727" s="74">
        <f ca="1">PRODUCT(AV$4:AV727)</f>
        <v>639.57619988115187</v>
      </c>
      <c r="BO727" s="70">
        <f t="shared" si="471"/>
        <v>724</v>
      </c>
      <c r="BP727" s="171">
        <f t="shared" ca="1" si="472"/>
        <v>0.1143</v>
      </c>
      <c r="BQ727" s="172">
        <f t="shared" ca="1" si="461"/>
        <v>9.059659612918658E-3</v>
      </c>
      <c r="BR727" s="172">
        <f t="shared" ca="1" si="474"/>
        <v>1.5635353538574872E-3</v>
      </c>
    </row>
    <row r="728" spans="5:70">
      <c r="E728">
        <f t="shared" si="462"/>
        <v>725</v>
      </c>
      <c r="F728" s="64">
        <f t="shared" si="463"/>
        <v>100.33333333333195</v>
      </c>
      <c r="G728" s="55">
        <f t="shared" si="447"/>
        <v>5.3587726218805809E-2</v>
      </c>
      <c r="H728" s="78">
        <f t="shared" si="473"/>
        <v>6.3836893612412152E-4</v>
      </c>
      <c r="I728" s="79">
        <f t="shared" ca="1" si="448"/>
        <v>11696.922883359783</v>
      </c>
      <c r="J728" s="79">
        <f t="shared" ca="1" si="449"/>
        <v>105.97013984179868</v>
      </c>
      <c r="K728" s="80">
        <f t="shared" ca="1" si="450"/>
        <v>-1.2767378722482431E-2</v>
      </c>
      <c r="L728" s="80">
        <f t="shared" ca="1" si="451"/>
        <v>-4.873717868066576</v>
      </c>
      <c r="M728" s="80">
        <f t="shared" ca="1" si="452"/>
        <v>0</v>
      </c>
      <c r="N728" s="80">
        <f t="shared" ca="1" si="453"/>
        <v>0</v>
      </c>
      <c r="O728" s="81">
        <f t="shared" ca="1" si="440"/>
        <v>-1.1541943215674542</v>
      </c>
      <c r="P728" s="79">
        <f t="shared" ca="1" si="441"/>
        <v>11796.852343633225</v>
      </c>
      <c r="R728">
        <f t="shared" ca="1" si="454"/>
        <v>725</v>
      </c>
      <c r="S728" s="78">
        <f t="shared" ca="1" si="464"/>
        <v>100.33333333333195</v>
      </c>
      <c r="T728" s="55">
        <f t="shared" ca="1" si="455"/>
        <v>5.3587726218805809E-2</v>
      </c>
      <c r="U728" s="78">
        <f t="shared" ca="1" si="465"/>
        <v>6.3820133526406957E-4</v>
      </c>
      <c r="V728" s="79">
        <f t="shared" ca="1" si="466"/>
        <v>11695.565149975509</v>
      </c>
      <c r="W728" s="79">
        <f t="shared" ca="1" si="442"/>
        <v>105.95783923949207</v>
      </c>
      <c r="X728" s="80">
        <f t="shared" ca="1" si="443"/>
        <v>-1.2764026705281392E-2</v>
      </c>
      <c r="Y728" s="80">
        <f t="shared" ca="1" si="456"/>
        <v>-4.8731521458231288</v>
      </c>
      <c r="Z728" s="80">
        <f t="shared" ca="1" si="444"/>
        <v>0</v>
      </c>
      <c r="AA728" s="80">
        <f t="shared" ca="1" si="457"/>
        <v>0</v>
      </c>
      <c r="AB728" s="81">
        <f t="shared" ca="1" si="445"/>
        <v>-1.1541943215674542</v>
      </c>
      <c r="AC728" s="79">
        <f t="shared" ca="1" si="446"/>
        <v>11795.482878720906</v>
      </c>
      <c r="AE728" s="55">
        <f t="shared" ca="1" si="467"/>
        <v>5.3587726218805809E-2</v>
      </c>
      <c r="AF728" s="78">
        <f t="shared" ca="1" si="468"/>
        <v>6.3820133526406957E-4</v>
      </c>
      <c r="AR728" s="69">
        <f t="shared" si="458"/>
        <v>61</v>
      </c>
      <c r="AS728" s="70">
        <f t="shared" si="469"/>
        <v>725</v>
      </c>
      <c r="AT728" s="71">
        <f t="shared" ca="1" si="470"/>
        <v>1.4617397211651511E-3</v>
      </c>
      <c r="AU728" s="72">
        <f t="shared" ca="1" si="459"/>
        <v>9.059659612918658E-3</v>
      </c>
      <c r="AV728" s="73">
        <f t="shared" ca="1" si="460"/>
        <v>1.0090596596129187</v>
      </c>
      <c r="AW728" s="74">
        <f ca="1">PRODUCT(AV$4:AV728)</f>
        <v>645.37054254859913</v>
      </c>
      <c r="BO728" s="70">
        <f t="shared" si="471"/>
        <v>725</v>
      </c>
      <c r="BP728" s="171">
        <f t="shared" ca="1" si="472"/>
        <v>0.1143</v>
      </c>
      <c r="BQ728" s="172">
        <f t="shared" ca="1" si="461"/>
        <v>9.059659612918658E-3</v>
      </c>
      <c r="BR728" s="172">
        <f t="shared" ca="1" si="474"/>
        <v>1.5494974345295585E-3</v>
      </c>
    </row>
    <row r="729" spans="5:70">
      <c r="E729">
        <f t="shared" si="462"/>
        <v>726</v>
      </c>
      <c r="F729" s="64">
        <f t="shared" si="463"/>
        <v>100.41666666666528</v>
      </c>
      <c r="G729" s="55">
        <f t="shared" si="447"/>
        <v>5.3587726218805809E-2</v>
      </c>
      <c r="H729" s="78">
        <f t="shared" si="473"/>
        <v>6.0416019634851174E-4</v>
      </c>
      <c r="I729" s="79">
        <f t="shared" ca="1" si="448"/>
        <v>11164.68584999893</v>
      </c>
      <c r="J729" s="79">
        <f t="shared" ca="1" si="449"/>
        <v>101.14825348615973</v>
      </c>
      <c r="K729" s="80">
        <f t="shared" ca="1" si="450"/>
        <v>-1.2083203926970234E-2</v>
      </c>
      <c r="L729" s="80">
        <f t="shared" ca="1" si="451"/>
        <v>-4.6519524374995544</v>
      </c>
      <c r="M729" s="80">
        <f t="shared" ca="1" si="452"/>
        <v>0</v>
      </c>
      <c r="N729" s="80">
        <f t="shared" ca="1" si="453"/>
        <v>0</v>
      </c>
      <c r="O729" s="81">
        <f t="shared" ca="1" si="440"/>
        <v>-1.0923436722599973</v>
      </c>
      <c r="P729" s="79">
        <f t="shared" ca="1" si="441"/>
        <v>11260.077724171402</v>
      </c>
      <c r="R729">
        <f t="shared" ca="1" si="454"/>
        <v>726</v>
      </c>
      <c r="S729" s="78">
        <f t="shared" ca="1" si="464"/>
        <v>100.41666666666528</v>
      </c>
      <c r="T729" s="55">
        <f t="shared" ca="1" si="455"/>
        <v>5.3587726218805809E-2</v>
      </c>
      <c r="U729" s="78">
        <f t="shared" ca="1" si="465"/>
        <v>6.040015768374623E-4</v>
      </c>
      <c r="V729" s="79">
        <f t="shared" ca="1" si="466"/>
        <v>11163.389771597398</v>
      </c>
      <c r="W729" s="79">
        <f t="shared" ca="1" si="442"/>
        <v>101.13651145701019</v>
      </c>
      <c r="X729" s="80">
        <f t="shared" ca="1" si="443"/>
        <v>-1.2080031536749245E-2</v>
      </c>
      <c r="Y729" s="80">
        <f t="shared" ca="1" si="456"/>
        <v>-4.6514124048322492</v>
      </c>
      <c r="Z729" s="80">
        <f t="shared" ca="1" si="444"/>
        <v>0</v>
      </c>
      <c r="AA729" s="80">
        <f t="shared" ca="1" si="457"/>
        <v>0</v>
      </c>
      <c r="AB729" s="81">
        <f t="shared" ca="1" si="445"/>
        <v>-1.0923436722599973</v>
      </c>
      <c r="AC729" s="79">
        <f t="shared" ca="1" si="446"/>
        <v>11258.77044694578</v>
      </c>
      <c r="AE729" s="55">
        <f t="shared" ca="1" si="467"/>
        <v>5.3587726218805809E-2</v>
      </c>
      <c r="AF729" s="78">
        <f t="shared" ca="1" si="468"/>
        <v>6.040015768374623E-4</v>
      </c>
      <c r="AR729" s="69">
        <f t="shared" si="458"/>
        <v>61</v>
      </c>
      <c r="AS729" s="70">
        <f t="shared" si="469"/>
        <v>726</v>
      </c>
      <c r="AT729" s="71">
        <f t="shared" ca="1" si="470"/>
        <v>1.4484968568487123E-3</v>
      </c>
      <c r="AU729" s="72">
        <f t="shared" ca="1" si="459"/>
        <v>9.059659612918658E-3</v>
      </c>
      <c r="AV729" s="73">
        <f t="shared" ca="1" si="460"/>
        <v>1.0090596596129187</v>
      </c>
      <c r="AW729" s="74">
        <f ca="1">PRODUCT(AV$4:AV729)</f>
        <v>651.21737998829406</v>
      </c>
      <c r="BO729" s="70">
        <f t="shared" si="471"/>
        <v>726</v>
      </c>
      <c r="BP729" s="171">
        <f t="shared" ca="1" si="472"/>
        <v>0.1143</v>
      </c>
      <c r="BQ729" s="172">
        <f t="shared" ca="1" si="461"/>
        <v>9.059659612918658E-3</v>
      </c>
      <c r="BR729" s="172">
        <f t="shared" ca="1" si="474"/>
        <v>1.5355855521208281E-3</v>
      </c>
    </row>
    <row r="730" spans="5:70">
      <c r="E730">
        <f t="shared" si="462"/>
        <v>727</v>
      </c>
      <c r="F730" s="64">
        <f t="shared" si="463"/>
        <v>100.49999999999861</v>
      </c>
      <c r="G730" s="55">
        <f t="shared" si="447"/>
        <v>5.3587726218805809E-2</v>
      </c>
      <c r="H730" s="78">
        <f t="shared" si="473"/>
        <v>5.717846251542877E-4</v>
      </c>
      <c r="I730" s="79">
        <f t="shared" ca="1" si="448"/>
        <v>10656.675761886032</v>
      </c>
      <c r="J730" s="79">
        <f t="shared" ca="1" si="449"/>
        <v>96.545855007928054</v>
      </c>
      <c r="K730" s="80">
        <f t="shared" ca="1" si="450"/>
        <v>-1.1435692503085754E-2</v>
      </c>
      <c r="L730" s="80">
        <f t="shared" ca="1" si="451"/>
        <v>-4.440281567452514</v>
      </c>
      <c r="M730" s="80">
        <f t="shared" ca="1" si="452"/>
        <v>0</v>
      </c>
      <c r="N730" s="80">
        <f t="shared" ca="1" si="453"/>
        <v>0</v>
      </c>
      <c r="O730" s="81">
        <f t="shared" ca="1" si="440"/>
        <v>-1.0338074586140835</v>
      </c>
      <c r="P730" s="79">
        <f t="shared" ca="1" si="441"/>
        <v>10747.73609217539</v>
      </c>
      <c r="R730">
        <f t="shared" ca="1" si="454"/>
        <v>727</v>
      </c>
      <c r="S730" s="78">
        <f t="shared" ca="1" si="464"/>
        <v>100.49999999999861</v>
      </c>
      <c r="T730" s="55">
        <f t="shared" ca="1" si="455"/>
        <v>5.3587726218805809E-2</v>
      </c>
      <c r="U730" s="78">
        <f t="shared" ca="1" si="465"/>
        <v>5.7163450570216939E-4</v>
      </c>
      <c r="V730" s="79">
        <f t="shared" ca="1" si="466"/>
        <v>10655.438538674467</v>
      </c>
      <c r="W730" s="79">
        <f t="shared" ca="1" si="442"/>
        <v>96.534646186766068</v>
      </c>
      <c r="X730" s="80">
        <f t="shared" ca="1" si="443"/>
        <v>-1.1432690114043388E-2</v>
      </c>
      <c r="Y730" s="80">
        <f t="shared" ca="1" si="456"/>
        <v>-4.4397660577810285</v>
      </c>
      <c r="Z730" s="80">
        <f t="shared" ca="1" si="444"/>
        <v>0</v>
      </c>
      <c r="AA730" s="80">
        <f t="shared" ca="1" si="457"/>
        <v>0</v>
      </c>
      <c r="AB730" s="81">
        <f t="shared" ca="1" si="445"/>
        <v>-1.0338074586140835</v>
      </c>
      <c r="AC730" s="79">
        <f t="shared" ca="1" si="446"/>
        <v>10746.488178654723</v>
      </c>
      <c r="AE730" s="55">
        <f t="shared" ca="1" si="467"/>
        <v>5.3587726218805809E-2</v>
      </c>
      <c r="AF730" s="78">
        <f t="shared" ca="1" si="468"/>
        <v>5.7163450570216939E-4</v>
      </c>
      <c r="AR730" s="69">
        <f t="shared" si="458"/>
        <v>61</v>
      </c>
      <c r="AS730" s="70">
        <f t="shared" si="469"/>
        <v>727</v>
      </c>
      <c r="AT730" s="71">
        <f t="shared" ca="1" si="470"/>
        <v>1.4353739683752803E-3</v>
      </c>
      <c r="AU730" s="72">
        <f t="shared" ca="1" si="459"/>
        <v>9.059659612918658E-3</v>
      </c>
      <c r="AV730" s="73">
        <f t="shared" ca="1" si="460"/>
        <v>1.0090596596129187</v>
      </c>
      <c r="AW730" s="74">
        <f ca="1">PRODUCT(AV$4:AV730)</f>
        <v>657.11718778500472</v>
      </c>
      <c r="BO730" s="70">
        <f t="shared" si="471"/>
        <v>727</v>
      </c>
      <c r="BP730" s="171">
        <f t="shared" ca="1" si="472"/>
        <v>0.1143</v>
      </c>
      <c r="BQ730" s="172">
        <f t="shared" ca="1" si="461"/>
        <v>9.059659612918658E-3</v>
      </c>
      <c r="BR730" s="172">
        <f t="shared" ca="1" si="474"/>
        <v>1.5217985750316169E-3</v>
      </c>
    </row>
    <row r="731" spans="5:70">
      <c r="E731">
        <f t="shared" si="462"/>
        <v>728</v>
      </c>
      <c r="F731" s="64">
        <f t="shared" si="463"/>
        <v>100.58333333333194</v>
      </c>
      <c r="G731" s="55">
        <f t="shared" si="447"/>
        <v>5.8781892102293565E-2</v>
      </c>
      <c r="H731" s="78">
        <f t="shared" si="473"/>
        <v>5.3817404301271794E-4</v>
      </c>
      <c r="I731" s="79">
        <f t="shared" ca="1" si="448"/>
        <v>10115.96382886121</v>
      </c>
      <c r="J731" s="79">
        <f t="shared" ca="1" si="449"/>
        <v>91.647188946079893</v>
      </c>
      <c r="K731" s="80">
        <f t="shared" ca="1" si="450"/>
        <v>-1.076348086025436E-2</v>
      </c>
      <c r="L731" s="80">
        <f t="shared" ca="1" si="451"/>
        <v>-4.2149849286921706</v>
      </c>
      <c r="M731" s="80">
        <f t="shared" ca="1" si="452"/>
        <v>0</v>
      </c>
      <c r="N731" s="80">
        <f t="shared" ca="1" si="453"/>
        <v>0</v>
      </c>
      <c r="O731" s="81">
        <f t="shared" ca="1" si="440"/>
        <v>-0.97303830012728421</v>
      </c>
      <c r="P731" s="79">
        <f t="shared" ca="1" si="441"/>
        <v>10202.412231097607</v>
      </c>
      <c r="R731">
        <f t="shared" ca="1" si="454"/>
        <v>728</v>
      </c>
      <c r="S731" s="78">
        <f t="shared" ca="1" si="464"/>
        <v>100.58333333333194</v>
      </c>
      <c r="T731" s="55">
        <f t="shared" ca="1" si="455"/>
        <v>5.8781892102293565E-2</v>
      </c>
      <c r="U731" s="78">
        <f t="shared" ca="1" si="465"/>
        <v>5.380327478660366E-4</v>
      </c>
      <c r="V731" s="79">
        <f t="shared" ca="1" si="466"/>
        <v>10114.789270058467</v>
      </c>
      <c r="W731" s="79">
        <f t="shared" ca="1" si="442"/>
        <v>91.63654784313168</v>
      </c>
      <c r="X731" s="80">
        <f t="shared" ca="1" si="443"/>
        <v>-1.0760654957320731E-2</v>
      </c>
      <c r="Y731" s="80">
        <f t="shared" ca="1" si="456"/>
        <v>-4.2144955291910282</v>
      </c>
      <c r="Z731" s="80">
        <f t="shared" ca="1" si="444"/>
        <v>0</v>
      </c>
      <c r="AA731" s="80">
        <f t="shared" ca="1" si="457"/>
        <v>0</v>
      </c>
      <c r="AB731" s="81">
        <f t="shared" ca="1" si="445"/>
        <v>-0.97303830012728421</v>
      </c>
      <c r="AC731" s="79">
        <f t="shared" ca="1" si="446"/>
        <v>10201.227523417323</v>
      </c>
      <c r="AE731" s="55">
        <f t="shared" ca="1" si="467"/>
        <v>5.8781892102293565E-2</v>
      </c>
      <c r="AF731" s="78">
        <f t="shared" ca="1" si="468"/>
        <v>5.380327478660366E-4</v>
      </c>
      <c r="AR731" s="69">
        <f t="shared" si="458"/>
        <v>61</v>
      </c>
      <c r="AS731" s="70">
        <f t="shared" si="469"/>
        <v>728</v>
      </c>
      <c r="AT731" s="71">
        <f t="shared" ca="1" si="470"/>
        <v>1.422369968804556E-3</v>
      </c>
      <c r="AU731" s="72">
        <f t="shared" ca="1" si="459"/>
        <v>9.059659612918658E-3</v>
      </c>
      <c r="AV731" s="73">
        <f t="shared" ca="1" si="460"/>
        <v>1.0090596596129187</v>
      </c>
      <c r="AW731" s="74">
        <f ca="1">PRODUCT(AV$4:AV731)</f>
        <v>663.07044583213519</v>
      </c>
      <c r="BO731" s="70">
        <f t="shared" si="471"/>
        <v>728</v>
      </c>
      <c r="BP731" s="171">
        <f t="shared" ca="1" si="472"/>
        <v>0.1143</v>
      </c>
      <c r="BQ731" s="172">
        <f t="shared" ca="1" si="461"/>
        <v>9.059659612918658E-3</v>
      </c>
      <c r="BR731" s="172">
        <f t="shared" ca="1" si="474"/>
        <v>1.5081353818221096E-3</v>
      </c>
    </row>
    <row r="732" spans="5:70">
      <c r="E732">
        <f t="shared" si="462"/>
        <v>729</v>
      </c>
      <c r="F732" s="64">
        <f t="shared" si="463"/>
        <v>100.66666666666526</v>
      </c>
      <c r="G732" s="55">
        <f t="shared" si="447"/>
        <v>5.8781892102293565E-2</v>
      </c>
      <c r="H732" s="78">
        <f t="shared" si="473"/>
        <v>5.0653915448408923E-4</v>
      </c>
      <c r="I732" s="79">
        <f t="shared" ca="1" si="448"/>
        <v>9602.695136146107</v>
      </c>
      <c r="J732" s="79">
        <f t="shared" ca="1" si="449"/>
        <v>86.997149300113321</v>
      </c>
      <c r="K732" s="80">
        <f t="shared" ca="1" si="450"/>
        <v>-1.0130783089681784E-2</v>
      </c>
      <c r="L732" s="80">
        <f t="shared" ca="1" si="451"/>
        <v>-4.0011229733942111</v>
      </c>
      <c r="M732" s="80">
        <f t="shared" ca="1" si="452"/>
        <v>0</v>
      </c>
      <c r="N732" s="80">
        <f t="shared" ca="1" si="453"/>
        <v>0</v>
      </c>
      <c r="O732" s="81">
        <f t="shared" ca="1" si="440"/>
        <v>-0.91584126775780295</v>
      </c>
      <c r="P732" s="79">
        <f t="shared" ca="1" si="441"/>
        <v>9684.7651904219802</v>
      </c>
      <c r="R732">
        <f t="shared" ca="1" si="454"/>
        <v>729</v>
      </c>
      <c r="S732" s="78">
        <f t="shared" ca="1" si="464"/>
        <v>100.66666666666526</v>
      </c>
      <c r="T732" s="55">
        <f t="shared" ca="1" si="455"/>
        <v>5.8781892102293565E-2</v>
      </c>
      <c r="U732" s="78">
        <f t="shared" ca="1" si="465"/>
        <v>5.0640616493347469E-4</v>
      </c>
      <c r="V732" s="79">
        <f t="shared" ca="1" si="466"/>
        <v>9601.5800678248579</v>
      </c>
      <c r="W732" s="79">
        <f t="shared" ca="1" si="442"/>
        <v>86.987047160677648</v>
      </c>
      <c r="X732" s="80">
        <f t="shared" ca="1" si="443"/>
        <v>-1.0128123298669495E-2</v>
      </c>
      <c r="Y732" s="80">
        <f t="shared" ca="1" si="456"/>
        <v>-4.0006583615936915</v>
      </c>
      <c r="Z732" s="80">
        <f t="shared" ca="1" si="444"/>
        <v>0</v>
      </c>
      <c r="AA732" s="80">
        <f t="shared" ca="1" si="457"/>
        <v>0</v>
      </c>
      <c r="AB732" s="81">
        <f t="shared" ca="1" si="445"/>
        <v>-0.91584126775780295</v>
      </c>
      <c r="AC732" s="79">
        <f t="shared" ca="1" si="446"/>
        <v>9683.6404872328858</v>
      </c>
      <c r="AE732" s="55">
        <f t="shared" ca="1" si="467"/>
        <v>5.8781892102293565E-2</v>
      </c>
      <c r="AF732" s="78">
        <f t="shared" ca="1" si="468"/>
        <v>5.0640616493347469E-4</v>
      </c>
      <c r="AR732" s="69">
        <f t="shared" si="458"/>
        <v>61</v>
      </c>
      <c r="AS732" s="70">
        <f t="shared" si="469"/>
        <v>729</v>
      </c>
      <c r="AT732" s="71">
        <f t="shared" ca="1" si="470"/>
        <v>1.4094837810435491E-3</v>
      </c>
      <c r="AU732" s="72">
        <f t="shared" ca="1" si="459"/>
        <v>9.059659612918658E-3</v>
      </c>
      <c r="AV732" s="73">
        <f t="shared" ca="1" si="460"/>
        <v>1.0090596596129187</v>
      </c>
      <c r="AW732" s="74">
        <f ca="1">PRODUCT(AV$4:AV732)</f>
        <v>669.07763837076061</v>
      </c>
      <c r="BO732" s="70">
        <f t="shared" si="471"/>
        <v>729</v>
      </c>
      <c r="BP732" s="171">
        <f t="shared" ca="1" si="472"/>
        <v>0.1143</v>
      </c>
      <c r="BQ732" s="172">
        <f t="shared" ca="1" si="461"/>
        <v>9.059659612918658E-3</v>
      </c>
      <c r="BR732" s="172">
        <f t="shared" ca="1" si="474"/>
        <v>1.4945948611211346E-3</v>
      </c>
    </row>
    <row r="733" spans="5:70">
      <c r="E733">
        <f t="shared" si="462"/>
        <v>730</v>
      </c>
      <c r="F733" s="64">
        <f t="shared" si="463"/>
        <v>100.74999999999859</v>
      </c>
      <c r="G733" s="55">
        <f t="shared" si="447"/>
        <v>5.8781892102293565E-2</v>
      </c>
      <c r="H733" s="78">
        <f t="shared" si="473"/>
        <v>4.767638245596185E-4</v>
      </c>
      <c r="I733" s="79">
        <f t="shared" ca="1" si="448"/>
        <v>9115.4763679625466</v>
      </c>
      <c r="J733" s="79">
        <f t="shared" ca="1" si="449"/>
        <v>82.583113103344743</v>
      </c>
      <c r="K733" s="80">
        <f t="shared" ca="1" si="450"/>
        <v>-9.5352764911923703E-3</v>
      </c>
      <c r="L733" s="80">
        <f t="shared" ca="1" si="451"/>
        <v>-3.798115153317728</v>
      </c>
      <c r="M733" s="80">
        <f t="shared" ca="1" si="452"/>
        <v>0</v>
      </c>
      <c r="N733" s="80">
        <f t="shared" ca="1" si="453"/>
        <v>0</v>
      </c>
      <c r="O733" s="81">
        <f t="shared" ca="1" si="440"/>
        <v>-0.86200638517363615</v>
      </c>
      <c r="P733" s="79">
        <f t="shared" ca="1" si="441"/>
        <v>9193.3898242509076</v>
      </c>
      <c r="R733">
        <f t="shared" ca="1" si="454"/>
        <v>730</v>
      </c>
      <c r="S733" s="78">
        <f t="shared" ca="1" si="464"/>
        <v>100.74999999999859</v>
      </c>
      <c r="T733" s="55">
        <f t="shared" ca="1" si="455"/>
        <v>5.8781892102293565E-2</v>
      </c>
      <c r="U733" s="78">
        <f t="shared" ca="1" si="465"/>
        <v>4.7663865238641891E-4</v>
      </c>
      <c r="V733" s="79">
        <f t="shared" ca="1" si="466"/>
        <v>9114.4177769549606</v>
      </c>
      <c r="W733" s="79">
        <f t="shared" ca="1" si="442"/>
        <v>82.573522629146709</v>
      </c>
      <c r="X733" s="80">
        <f t="shared" ca="1" si="443"/>
        <v>-9.5327730477283781E-3</v>
      </c>
      <c r="Y733" s="80">
        <f t="shared" ca="1" si="456"/>
        <v>-3.7976740737312338</v>
      </c>
      <c r="Z733" s="80">
        <f t="shared" ca="1" si="444"/>
        <v>0</v>
      </c>
      <c r="AA733" s="80">
        <f t="shared" ca="1" si="457"/>
        <v>0</v>
      </c>
      <c r="AB733" s="81">
        <f t="shared" ca="1" si="445"/>
        <v>-0.86200638517363615</v>
      </c>
      <c r="AC733" s="79">
        <f t="shared" ca="1" si="446"/>
        <v>9192.3220863521565</v>
      </c>
      <c r="AE733" s="55">
        <f t="shared" ca="1" si="467"/>
        <v>5.8781892102293565E-2</v>
      </c>
      <c r="AF733" s="78">
        <f t="shared" ca="1" si="468"/>
        <v>4.7663865238641891E-4</v>
      </c>
      <c r="AR733" s="69">
        <f t="shared" si="458"/>
        <v>61</v>
      </c>
      <c r="AS733" s="70">
        <f t="shared" si="469"/>
        <v>730</v>
      </c>
      <c r="AT733" s="71">
        <f t="shared" ca="1" si="470"/>
        <v>1.3967143377573649E-3</v>
      </c>
      <c r="AU733" s="72">
        <f t="shared" ca="1" si="459"/>
        <v>9.059659612918658E-3</v>
      </c>
      <c r="AV733" s="73">
        <f t="shared" ca="1" si="460"/>
        <v>1.0090596596129187</v>
      </c>
      <c r="AW733" s="74">
        <f ca="1">PRODUCT(AV$4:AV733)</f>
        <v>675.13925402901521</v>
      </c>
      <c r="BO733" s="70">
        <f t="shared" si="471"/>
        <v>730</v>
      </c>
      <c r="BP733" s="171">
        <f t="shared" ca="1" si="472"/>
        <v>0.1143</v>
      </c>
      <c r="BQ733" s="172">
        <f t="shared" ca="1" si="461"/>
        <v>9.059659612918658E-3</v>
      </c>
      <c r="BR733" s="172">
        <f t="shared" ca="1" si="474"/>
        <v>1.4811759115357661E-3</v>
      </c>
    </row>
    <row r="734" spans="5:70">
      <c r="E734">
        <f t="shared" si="462"/>
        <v>731</v>
      </c>
      <c r="F734" s="64">
        <f t="shared" si="463"/>
        <v>100.83333333333192</v>
      </c>
      <c r="G734" s="55">
        <f t="shared" si="447"/>
        <v>5.8781892102293565E-2</v>
      </c>
      <c r="H734" s="78">
        <f t="shared" si="473"/>
        <v>4.4873874486607817E-4</v>
      </c>
      <c r="I734" s="79">
        <f t="shared" ca="1" si="448"/>
        <v>8652.9849755474679</v>
      </c>
      <c r="J734" s="79">
        <f t="shared" ca="1" si="449"/>
        <v>78.393098514159334</v>
      </c>
      <c r="K734" s="80">
        <f t="shared" ca="1" si="450"/>
        <v>-8.9747748973215639E-3</v>
      </c>
      <c r="L734" s="80">
        <f t="shared" ca="1" si="451"/>
        <v>-3.6054104064781121</v>
      </c>
      <c r="M734" s="80">
        <f t="shared" ca="1" si="452"/>
        <v>0</v>
      </c>
      <c r="N734" s="80">
        <f t="shared" ca="1" si="453"/>
        <v>0</v>
      </c>
      <c r="O734" s="81">
        <f t="shared" ca="1" si="440"/>
        <v>-0.8113360188488713</v>
      </c>
      <c r="P734" s="79">
        <f t="shared" ca="1" si="441"/>
        <v>8726.9523528614027</v>
      </c>
      <c r="R734">
        <f t="shared" ca="1" si="454"/>
        <v>731</v>
      </c>
      <c r="S734" s="78">
        <f t="shared" ca="1" si="464"/>
        <v>100.83333333333192</v>
      </c>
      <c r="T734" s="55">
        <f t="shared" ca="1" si="455"/>
        <v>5.8781892102293565E-2</v>
      </c>
      <c r="U734" s="78">
        <f t="shared" ca="1" si="465"/>
        <v>4.486209305500578E-4</v>
      </c>
      <c r="V734" s="79">
        <f t="shared" ca="1" si="466"/>
        <v>8651.9800013026743</v>
      </c>
      <c r="W734" s="79">
        <f t="shared" ca="1" si="442"/>
        <v>78.383993789581751</v>
      </c>
      <c r="X734" s="80">
        <f t="shared" ca="1" si="443"/>
        <v>-8.9724186110011553E-3</v>
      </c>
      <c r="Y734" s="80">
        <f t="shared" ca="1" si="456"/>
        <v>-3.6049916672094477</v>
      </c>
      <c r="Z734" s="80">
        <f t="shared" ca="1" si="444"/>
        <v>0</v>
      </c>
      <c r="AA734" s="80">
        <f t="shared" ca="1" si="457"/>
        <v>0</v>
      </c>
      <c r="AB734" s="81">
        <f t="shared" ca="1" si="445"/>
        <v>-0.8113360188488713</v>
      </c>
      <c r="AC734" s="79">
        <f t="shared" ca="1" si="446"/>
        <v>8725.9386949875861</v>
      </c>
      <c r="AE734" s="55">
        <f t="shared" ca="1" si="467"/>
        <v>5.8781892102293565E-2</v>
      </c>
      <c r="AF734" s="78">
        <f t="shared" ca="1" si="468"/>
        <v>4.486209305500578E-4</v>
      </c>
      <c r="AR734" s="69">
        <f t="shared" si="458"/>
        <v>61</v>
      </c>
      <c r="AS734" s="70">
        <f t="shared" si="469"/>
        <v>731</v>
      </c>
      <c r="AT734" s="71">
        <f t="shared" ca="1" si="470"/>
        <v>1.3840605812808001E-3</v>
      </c>
      <c r="AU734" s="72">
        <f t="shared" ca="1" si="459"/>
        <v>9.059659612918658E-3</v>
      </c>
      <c r="AV734" s="73">
        <f t="shared" ca="1" si="460"/>
        <v>1.0090596596129187</v>
      </c>
      <c r="AW734" s="74">
        <f ca="1">PRODUCT(AV$4:AV734)</f>
        <v>681.25578586183792</v>
      </c>
      <c r="BO734" s="70">
        <f t="shared" si="471"/>
        <v>731</v>
      </c>
      <c r="BP734" s="171">
        <f t="shared" ca="1" si="472"/>
        <v>0.1143</v>
      </c>
      <c r="BQ734" s="172">
        <f t="shared" ca="1" si="461"/>
        <v>9.059659612918658E-3</v>
      </c>
      <c r="BR734" s="172">
        <f t="shared" ca="1" si="474"/>
        <v>1.4678774415617349E-3</v>
      </c>
    </row>
    <row r="735" spans="5:70">
      <c r="E735">
        <f t="shared" si="462"/>
        <v>732</v>
      </c>
      <c r="F735" s="64">
        <f t="shared" si="463"/>
        <v>100.91666666666525</v>
      </c>
      <c r="G735" s="55">
        <f t="shared" si="447"/>
        <v>5.8781892102293565E-2</v>
      </c>
      <c r="H735" s="78">
        <f t="shared" si="473"/>
        <v>4.2236103238324171E-4</v>
      </c>
      <c r="I735" s="79">
        <f t="shared" ca="1" si="448"/>
        <v>8213.9655812736473</v>
      </c>
      <c r="J735" s="79">
        <f t="shared" ca="1" si="449"/>
        <v>74.415732238568793</v>
      </c>
      <c r="K735" s="80">
        <f t="shared" ca="1" si="450"/>
        <v>-8.4472206476648333E-3</v>
      </c>
      <c r="L735" s="80">
        <f t="shared" ca="1" si="451"/>
        <v>-3.4224856588640198</v>
      </c>
      <c r="M735" s="80">
        <f t="shared" ca="1" si="452"/>
        <v>0</v>
      </c>
      <c r="N735" s="80">
        <f t="shared" ca="1" si="453"/>
        <v>0</v>
      </c>
      <c r="O735" s="81">
        <f t="shared" ca="1" si="440"/>
        <v>-0.76364415253019235</v>
      </c>
      <c r="P735" s="79">
        <f t="shared" ca="1" si="441"/>
        <v>8284.1867364801747</v>
      </c>
      <c r="R735">
        <f t="shared" ca="1" si="454"/>
        <v>732</v>
      </c>
      <c r="S735" s="78">
        <f t="shared" ca="1" si="464"/>
        <v>100.91666666666525</v>
      </c>
      <c r="T735" s="55">
        <f t="shared" ca="1" si="455"/>
        <v>5.8781892102293565E-2</v>
      </c>
      <c r="U735" s="78">
        <f t="shared" ca="1" si="465"/>
        <v>4.2225014341563374E-4</v>
      </c>
      <c r="V735" s="79">
        <f t="shared" ca="1" si="466"/>
        <v>8213.0115081275981</v>
      </c>
      <c r="W735" s="79">
        <f t="shared" ca="1" si="442"/>
        <v>74.407088660619763</v>
      </c>
      <c r="X735" s="80">
        <f t="shared" ca="1" si="443"/>
        <v>-8.4450028683126753E-3</v>
      </c>
      <c r="Y735" s="80">
        <f t="shared" ca="1" si="456"/>
        <v>-3.4220881283864992</v>
      </c>
      <c r="Z735" s="80">
        <f t="shared" ca="1" si="444"/>
        <v>0</v>
      </c>
      <c r="AA735" s="80">
        <f t="shared" ca="1" si="457"/>
        <v>0</v>
      </c>
      <c r="AB735" s="81">
        <f t="shared" ca="1" si="445"/>
        <v>-0.76364415253019235</v>
      </c>
      <c r="AC735" s="79">
        <f t="shared" ca="1" si="446"/>
        <v>8283.2244195044332</v>
      </c>
      <c r="AE735" s="55">
        <f t="shared" ca="1" si="467"/>
        <v>5.8781892102293565E-2</v>
      </c>
      <c r="AF735" s="78">
        <f t="shared" ca="1" si="468"/>
        <v>4.2225014341563374E-4</v>
      </c>
      <c r="AR735" s="69">
        <f t="shared" si="458"/>
        <v>61</v>
      </c>
      <c r="AS735" s="70">
        <f t="shared" si="469"/>
        <v>732</v>
      </c>
      <c r="AT735" s="71">
        <f t="shared" ca="1" si="470"/>
        <v>1.3715214635307378E-3</v>
      </c>
      <c r="AU735" s="72">
        <f t="shared" ca="1" si="459"/>
        <v>9.059659612918658E-3</v>
      </c>
      <c r="AV735" s="73">
        <f t="shared" ca="1" si="460"/>
        <v>1.0090596596129187</v>
      </c>
      <c r="AW735" s="74">
        <f ca="1">PRODUCT(AV$4:AV735)</f>
        <v>687.4277313910776</v>
      </c>
      <c r="BO735" s="70">
        <f t="shared" si="471"/>
        <v>732</v>
      </c>
      <c r="BP735" s="171">
        <f t="shared" ca="1" si="472"/>
        <v>0.1143</v>
      </c>
      <c r="BQ735" s="172">
        <f t="shared" ca="1" si="461"/>
        <v>9.059659612918658E-3</v>
      </c>
      <c r="BR735" s="172">
        <f t="shared" ca="1" si="474"/>
        <v>1.4546983694946457E-3</v>
      </c>
    </row>
    <row r="736" spans="5:70">
      <c r="E736">
        <f t="shared" si="462"/>
        <v>733</v>
      </c>
      <c r="F736" s="64">
        <f t="shared" si="463"/>
        <v>100.99999999999858</v>
      </c>
      <c r="G736" s="55">
        <f t="shared" si="447"/>
        <v>5.8781892102293565E-2</v>
      </c>
      <c r="H736" s="78">
        <f t="shared" si="473"/>
        <v>3.9753385174947666E-4</v>
      </c>
      <c r="I736" s="79">
        <f t="shared" ca="1" si="448"/>
        <v>7797.2265655811452</v>
      </c>
      <c r="J736" s="79">
        <f t="shared" ca="1" si="449"/>
        <v>70.640218608971949</v>
      </c>
      <c r="K736" s="80">
        <f t="shared" ca="1" si="450"/>
        <v>-7.9506770349895336E-3</v>
      </c>
      <c r="L736" s="80">
        <f t="shared" ca="1" si="451"/>
        <v>-3.2488444023254774</v>
      </c>
      <c r="M736" s="80">
        <f t="shared" ca="1" si="452"/>
        <v>-58.479199241858588</v>
      </c>
      <c r="N736" s="80">
        <f t="shared" ca="1" si="453"/>
        <v>0</v>
      </c>
      <c r="O736" s="81">
        <f t="shared" ca="1" si="440"/>
        <v>-0.71875570435161518</v>
      </c>
      <c r="P736" s="79">
        <f t="shared" ca="1" si="441"/>
        <v>7805.4120341645457</v>
      </c>
      <c r="R736">
        <f t="shared" ca="1" si="454"/>
        <v>733</v>
      </c>
      <c r="S736" s="78">
        <f t="shared" ca="1" si="464"/>
        <v>100.99999999999858</v>
      </c>
      <c r="T736" s="55">
        <f t="shared" ca="1" si="455"/>
        <v>5.8781892102293565E-2</v>
      </c>
      <c r="U736" s="78">
        <f t="shared" ca="1" si="465"/>
        <v>3.9742948104519796E-4</v>
      </c>
      <c r="V736" s="79">
        <f t="shared" ca="1" si="466"/>
        <v>7796.3208154180402</v>
      </c>
      <c r="W736" s="79">
        <f t="shared" ca="1" si="442"/>
        <v>70.632012820799872</v>
      </c>
      <c r="X736" s="80">
        <f t="shared" ca="1" si="443"/>
        <v>-7.9485896209039592E-3</v>
      </c>
      <c r="Y736" s="80">
        <f t="shared" ca="1" si="456"/>
        <v>-3.2484670064241836</v>
      </c>
      <c r="Z736" s="80">
        <f t="shared" ca="1" si="444"/>
        <v>-58.472406115635302</v>
      </c>
      <c r="AA736" s="80">
        <f t="shared" ca="1" si="457"/>
        <v>0</v>
      </c>
      <c r="AB736" s="81">
        <f t="shared" ca="1" si="445"/>
        <v>-0.71875570435161518</v>
      </c>
      <c r="AC736" s="79">
        <f t="shared" ca="1" si="446"/>
        <v>7804.5052508228073</v>
      </c>
      <c r="AE736" s="55">
        <f t="shared" ca="1" si="467"/>
        <v>5.8781892102293565E-2</v>
      </c>
      <c r="AF736" s="78">
        <f t="shared" ca="1" si="468"/>
        <v>3.9742948104519796E-4</v>
      </c>
      <c r="AR736" s="69">
        <f t="shared" si="458"/>
        <v>62</v>
      </c>
      <c r="AS736" s="70">
        <f t="shared" si="469"/>
        <v>733</v>
      </c>
      <c r="AT736" s="71">
        <f t="shared" ca="1" si="470"/>
        <v>1.3590959459193373E-3</v>
      </c>
      <c r="AU736" s="72">
        <f t="shared" ca="1" si="459"/>
        <v>9.059659612918658E-3</v>
      </c>
      <c r="AV736" s="73">
        <f t="shared" ca="1" si="460"/>
        <v>1.0090596596129187</v>
      </c>
      <c r="AW736" s="74">
        <f ca="1">PRODUCT(AV$4:AV736)</f>
        <v>693.65559264596163</v>
      </c>
      <c r="BO736" s="70">
        <f t="shared" si="471"/>
        <v>733</v>
      </c>
      <c r="BP736" s="171">
        <f t="shared" ca="1" si="472"/>
        <v>0.1143</v>
      </c>
      <c r="BQ736" s="172">
        <f t="shared" ca="1" si="461"/>
        <v>9.059659612918658E-3</v>
      </c>
      <c r="BR736" s="172">
        <f t="shared" ca="1" si="474"/>
        <v>1.4416376233419902E-3</v>
      </c>
    </row>
    <row r="737" spans="5:70">
      <c r="E737">
        <f t="shared" si="462"/>
        <v>734</v>
      </c>
      <c r="F737" s="64">
        <f t="shared" si="463"/>
        <v>101.08333333333191</v>
      </c>
      <c r="G737" s="55">
        <f t="shared" si="447"/>
        <v>5.8781892102293565E-2</v>
      </c>
      <c r="H737" s="78">
        <f t="shared" si="473"/>
        <v>3.7416605976892976E-4</v>
      </c>
      <c r="I737" s="79">
        <f t="shared" ca="1" si="448"/>
        <v>7346.5951461583418</v>
      </c>
      <c r="J737" s="79">
        <f t="shared" ca="1" si="449"/>
        <v>66.557651338114979</v>
      </c>
      <c r="K737" s="80">
        <f t="shared" ca="1" si="450"/>
        <v>-7.4833211953785955E-3</v>
      </c>
      <c r="L737" s="80">
        <f t="shared" ca="1" si="451"/>
        <v>-3.0610813108993091</v>
      </c>
      <c r="M737" s="80">
        <f t="shared" ca="1" si="452"/>
        <v>0</v>
      </c>
      <c r="N737" s="80">
        <f t="shared" ca="1" si="453"/>
        <v>0</v>
      </c>
      <c r="O737" s="81">
        <f t="shared" ca="1" si="440"/>
        <v>-0.6765058840905106</v>
      </c>
      <c r="P737" s="79">
        <f t="shared" ca="1" si="441"/>
        <v>7409.407726980271</v>
      </c>
      <c r="R737">
        <f t="shared" ca="1" si="454"/>
        <v>734</v>
      </c>
      <c r="S737" s="78">
        <f t="shared" ca="1" si="464"/>
        <v>101.08333333333191</v>
      </c>
      <c r="T737" s="55">
        <f t="shared" ca="1" si="455"/>
        <v>5.8781892102293565E-2</v>
      </c>
      <c r="U737" s="78">
        <f t="shared" ca="1" si="465"/>
        <v>3.7406782417212861E-4</v>
      </c>
      <c r="V737" s="79">
        <f t="shared" ca="1" si="466"/>
        <v>7345.7416652571574</v>
      </c>
      <c r="W737" s="79">
        <f t="shared" ca="1" si="442"/>
        <v>66.549919091664123</v>
      </c>
      <c r="X737" s="80">
        <f t="shared" ca="1" si="443"/>
        <v>-7.4813564834425722E-3</v>
      </c>
      <c r="Y737" s="80">
        <f t="shared" ca="1" si="456"/>
        <v>-3.0607256938571492</v>
      </c>
      <c r="Z737" s="80">
        <f t="shared" ca="1" si="444"/>
        <v>0</v>
      </c>
      <c r="AA737" s="80">
        <f t="shared" ca="1" si="457"/>
        <v>0</v>
      </c>
      <c r="AB737" s="81">
        <f t="shared" ca="1" si="445"/>
        <v>-0.6765058840905106</v>
      </c>
      <c r="AC737" s="79">
        <f t="shared" ca="1" si="446"/>
        <v>7408.5468714143908</v>
      </c>
      <c r="AE737" s="55">
        <f t="shared" ca="1" si="467"/>
        <v>5.8781892102293565E-2</v>
      </c>
      <c r="AF737" s="78">
        <f t="shared" ca="1" si="468"/>
        <v>3.7406782417212861E-4</v>
      </c>
      <c r="AR737" s="69">
        <f t="shared" si="458"/>
        <v>62</v>
      </c>
      <c r="AS737" s="70">
        <f t="shared" si="469"/>
        <v>734</v>
      </c>
      <c r="AT737" s="71">
        <f t="shared" ca="1" si="470"/>
        <v>1.3467829992680103E-3</v>
      </c>
      <c r="AU737" s="72">
        <f t="shared" ca="1" si="459"/>
        <v>9.059659612918658E-3</v>
      </c>
      <c r="AV737" s="73">
        <f t="shared" ca="1" si="460"/>
        <v>1.0090596596129187</v>
      </c>
      <c r="AW737" s="74">
        <f ca="1">PRODUCT(AV$4:AV737)</f>
        <v>699.93987620393136</v>
      </c>
      <c r="BO737" s="70">
        <f t="shared" si="471"/>
        <v>734</v>
      </c>
      <c r="BP737" s="171">
        <f t="shared" ca="1" si="472"/>
        <v>0.1143</v>
      </c>
      <c r="BQ737" s="172">
        <f t="shared" ca="1" si="461"/>
        <v>9.059659612918658E-3</v>
      </c>
      <c r="BR737" s="172">
        <f t="shared" ca="1" si="474"/>
        <v>1.4286941407359512E-3</v>
      </c>
    </row>
    <row r="738" spans="5:70">
      <c r="E738">
        <f t="shared" si="462"/>
        <v>735</v>
      </c>
      <c r="F738" s="64">
        <f t="shared" si="463"/>
        <v>101.16666666666524</v>
      </c>
      <c r="G738" s="55">
        <f t="shared" si="447"/>
        <v>5.8781892102293565E-2</v>
      </c>
      <c r="H738" s="78">
        <f t="shared" si="473"/>
        <v>3.5217187081525218E-4</v>
      </c>
      <c r="I738" s="79">
        <f t="shared" ca="1" si="448"/>
        <v>6973.8687214310166</v>
      </c>
      <c r="J738" s="79">
        <f t="shared" ca="1" si="449"/>
        <v>63.180876801345264</v>
      </c>
      <c r="K738" s="80">
        <f t="shared" ca="1" si="450"/>
        <v>-7.0434374163050439E-3</v>
      </c>
      <c r="L738" s="80">
        <f t="shared" ca="1" si="451"/>
        <v>-2.9057786339295903</v>
      </c>
      <c r="M738" s="80">
        <f t="shared" ca="1" si="452"/>
        <v>0</v>
      </c>
      <c r="N738" s="80">
        <f t="shared" ca="1" si="453"/>
        <v>0</v>
      </c>
      <c r="O738" s="81">
        <f t="shared" ca="1" si="440"/>
        <v>-0.63673958820533549</v>
      </c>
      <c r="P738" s="79">
        <f t="shared" ca="1" si="441"/>
        <v>7033.5000365728101</v>
      </c>
      <c r="R738">
        <f t="shared" ca="1" si="454"/>
        <v>735</v>
      </c>
      <c r="S738" s="78">
        <f t="shared" ca="1" si="464"/>
        <v>101.16666666666524</v>
      </c>
      <c r="T738" s="55">
        <f t="shared" ca="1" si="455"/>
        <v>5.8781892102293565E-2</v>
      </c>
      <c r="U738" s="78">
        <f t="shared" ca="1" si="465"/>
        <v>3.5207940969270282E-4</v>
      </c>
      <c r="V738" s="79">
        <f t="shared" ca="1" si="466"/>
        <v>6973.0584685841259</v>
      </c>
      <c r="W738" s="79">
        <f t="shared" ca="1" si="442"/>
        <v>63.173536186352031</v>
      </c>
      <c r="X738" s="80">
        <f t="shared" ca="1" si="443"/>
        <v>-7.0415881938540566E-3</v>
      </c>
      <c r="Y738" s="80">
        <f t="shared" ca="1" si="456"/>
        <v>-2.9054410285767194</v>
      </c>
      <c r="Z738" s="80">
        <f t="shared" ca="1" si="444"/>
        <v>0</v>
      </c>
      <c r="AA738" s="80">
        <f t="shared" ca="1" si="457"/>
        <v>0</v>
      </c>
      <c r="AB738" s="81">
        <f t="shared" ca="1" si="445"/>
        <v>-0.63673958820533549</v>
      </c>
      <c r="AC738" s="79">
        <f t="shared" ca="1" si="446"/>
        <v>7032.6827825655018</v>
      </c>
      <c r="AE738" s="55">
        <f t="shared" ca="1" si="467"/>
        <v>5.8781892102293565E-2</v>
      </c>
      <c r="AF738" s="78">
        <f t="shared" ca="1" si="468"/>
        <v>3.5207940969270282E-4</v>
      </c>
      <c r="AR738" s="69">
        <f t="shared" si="458"/>
        <v>62</v>
      </c>
      <c r="AS738" s="70">
        <f t="shared" si="469"/>
        <v>735</v>
      </c>
      <c r="AT738" s="71">
        <f t="shared" ca="1" si="470"/>
        <v>1.3345816037221765E-3</v>
      </c>
      <c r="AU738" s="72">
        <f t="shared" ca="1" si="459"/>
        <v>9.059659612918658E-3</v>
      </c>
      <c r="AV738" s="73">
        <f t="shared" ca="1" si="460"/>
        <v>1.0090596596129187</v>
      </c>
      <c r="AW738" s="74">
        <f ca="1">PRODUCT(AV$4:AV738)</f>
        <v>706.28109323184742</v>
      </c>
      <c r="BO738" s="70">
        <f t="shared" si="471"/>
        <v>735</v>
      </c>
      <c r="BP738" s="171">
        <f t="shared" ca="1" si="472"/>
        <v>0.1143</v>
      </c>
      <c r="BQ738" s="172">
        <f t="shared" ca="1" si="461"/>
        <v>9.059659612918658E-3</v>
      </c>
      <c r="BR738" s="172">
        <f t="shared" ca="1" si="474"/>
        <v>1.4158668688469885E-3</v>
      </c>
    </row>
    <row r="739" spans="5:70">
      <c r="E739">
        <f t="shared" si="462"/>
        <v>736</v>
      </c>
      <c r="F739" s="64">
        <f t="shared" si="463"/>
        <v>101.24999999999856</v>
      </c>
      <c r="G739" s="55">
        <f t="shared" si="447"/>
        <v>5.8781892102293565E-2</v>
      </c>
      <c r="H739" s="78">
        <f t="shared" si="473"/>
        <v>3.3147054190352715E-4</v>
      </c>
      <c r="I739" s="79">
        <f t="shared" ca="1" si="448"/>
        <v>6620.0575963215097</v>
      </c>
      <c r="J739" s="79">
        <f t="shared" ca="1" si="449"/>
        <v>59.975468440589353</v>
      </c>
      <c r="K739" s="80">
        <f t="shared" ca="1" si="450"/>
        <v>-6.6294108380705432E-3</v>
      </c>
      <c r="L739" s="80">
        <f t="shared" ca="1" si="451"/>
        <v>-2.7583573318006294</v>
      </c>
      <c r="M739" s="80">
        <f t="shared" ca="1" si="452"/>
        <v>0</v>
      </c>
      <c r="N739" s="80">
        <f t="shared" ca="1" si="453"/>
        <v>0</v>
      </c>
      <c r="O739" s="81">
        <f t="shared" ca="1" si="440"/>
        <v>-0.59931083043419064</v>
      </c>
      <c r="P739" s="79">
        <f t="shared" ca="1" si="441"/>
        <v>6676.6687671890268</v>
      </c>
      <c r="R739">
        <f t="shared" ca="1" si="454"/>
        <v>736</v>
      </c>
      <c r="S739" s="78">
        <f t="shared" ca="1" si="464"/>
        <v>101.24999999999856</v>
      </c>
      <c r="T739" s="55">
        <f t="shared" ca="1" si="455"/>
        <v>5.8781892102293565E-2</v>
      </c>
      <c r="U739" s="78">
        <f t="shared" ca="1" si="465"/>
        <v>3.3138351582070715E-4</v>
      </c>
      <c r="V739" s="79">
        <f t="shared" ca="1" si="466"/>
        <v>6619.2883820510788</v>
      </c>
      <c r="W739" s="79">
        <f t="shared" ca="1" si="442"/>
        <v>59.968499621129844</v>
      </c>
      <c r="X739" s="80">
        <f t="shared" ca="1" si="443"/>
        <v>-6.6276703164141427E-3</v>
      </c>
      <c r="Y739" s="80">
        <f t="shared" ca="1" si="456"/>
        <v>-2.7580368258546164</v>
      </c>
      <c r="Z739" s="80">
        <f t="shared" ca="1" si="444"/>
        <v>0</v>
      </c>
      <c r="AA739" s="80">
        <f t="shared" ca="1" si="457"/>
        <v>0</v>
      </c>
      <c r="AB739" s="81">
        <f t="shared" ca="1" si="445"/>
        <v>-0.59931083043419064</v>
      </c>
      <c r="AC739" s="79">
        <f t="shared" ca="1" si="446"/>
        <v>6675.8929063456035</v>
      </c>
      <c r="AE739" s="55">
        <f t="shared" ca="1" si="467"/>
        <v>5.8781892102293565E-2</v>
      </c>
      <c r="AF739" s="78">
        <f t="shared" ca="1" si="468"/>
        <v>3.3138351582070715E-4</v>
      </c>
      <c r="AR739" s="69">
        <f t="shared" si="458"/>
        <v>62</v>
      </c>
      <c r="AS739" s="70">
        <f t="shared" si="469"/>
        <v>736</v>
      </c>
      <c r="AT739" s="71">
        <f t="shared" ca="1" si="470"/>
        <v>1.3224907486667904E-3</v>
      </c>
      <c r="AU739" s="72">
        <f t="shared" ca="1" si="459"/>
        <v>9.059659612918658E-3</v>
      </c>
      <c r="AV739" s="73">
        <f t="shared" ca="1" si="460"/>
        <v>1.0090596596129187</v>
      </c>
      <c r="AW739" s="74">
        <f ca="1">PRODUCT(AV$4:AV739)</f>
        <v>712.67975952756808</v>
      </c>
      <c r="BO739" s="70">
        <f t="shared" si="471"/>
        <v>736</v>
      </c>
      <c r="BP739" s="171">
        <f t="shared" ca="1" si="472"/>
        <v>0.1143</v>
      </c>
      <c r="BQ739" s="172">
        <f t="shared" ca="1" si="461"/>
        <v>9.059659612918658E-3</v>
      </c>
      <c r="BR739" s="172">
        <f t="shared" ca="1" si="474"/>
        <v>1.4031547642982018E-3</v>
      </c>
    </row>
    <row r="740" spans="5:70">
      <c r="E740">
        <f t="shared" si="462"/>
        <v>737</v>
      </c>
      <c r="F740" s="64">
        <f t="shared" si="463"/>
        <v>101.33333333333189</v>
      </c>
      <c r="G740" s="55">
        <f t="shared" si="447"/>
        <v>5.8781892102293565E-2</v>
      </c>
      <c r="H740" s="78">
        <f t="shared" si="473"/>
        <v>3.1198607627426521E-4</v>
      </c>
      <c r="I740" s="79">
        <f t="shared" ca="1" si="448"/>
        <v>6284.2015441133681</v>
      </c>
      <c r="J740" s="79">
        <f t="shared" ca="1" si="449"/>
        <v>56.932726928644946</v>
      </c>
      <c r="K740" s="80">
        <f t="shared" ca="1" si="450"/>
        <v>-6.2397215254853047E-3</v>
      </c>
      <c r="L740" s="80">
        <f t="shared" ca="1" si="451"/>
        <v>-2.6184173100472368</v>
      </c>
      <c r="M740" s="80">
        <f t="shared" ca="1" si="452"/>
        <v>0</v>
      </c>
      <c r="N740" s="80">
        <f t="shared" ca="1" si="453"/>
        <v>0</v>
      </c>
      <c r="O740" s="81">
        <f t="shared" ca="1" si="440"/>
        <v>-0.56408220586387203</v>
      </c>
      <c r="P740" s="79">
        <f t="shared" ca="1" si="441"/>
        <v>6337.9455318045766</v>
      </c>
      <c r="R740">
        <f t="shared" ca="1" si="454"/>
        <v>737</v>
      </c>
      <c r="S740" s="78">
        <f t="shared" ca="1" si="464"/>
        <v>101.33333333333189</v>
      </c>
      <c r="T740" s="55">
        <f t="shared" ca="1" si="455"/>
        <v>5.8781892102293565E-2</v>
      </c>
      <c r="U740" s="78">
        <f t="shared" ca="1" si="465"/>
        <v>3.1190416574925563E-4</v>
      </c>
      <c r="V740" s="79">
        <f t="shared" ca="1" si="466"/>
        <v>6283.4712898383295</v>
      </c>
      <c r="W740" s="79">
        <f t="shared" ca="1" si="442"/>
        <v>56.926111073482218</v>
      </c>
      <c r="X740" s="80">
        <f t="shared" ca="1" si="443"/>
        <v>-6.2380833149851128E-3</v>
      </c>
      <c r="Y740" s="80">
        <f t="shared" ca="1" si="456"/>
        <v>-2.6181130374326376</v>
      </c>
      <c r="Z740" s="80">
        <f t="shared" ca="1" si="444"/>
        <v>0</v>
      </c>
      <c r="AA740" s="80">
        <f t="shared" ca="1" si="457"/>
        <v>0</v>
      </c>
      <c r="AB740" s="81">
        <f t="shared" ca="1" si="445"/>
        <v>-0.56408220586387203</v>
      </c>
      <c r="AC740" s="79">
        <f t="shared" ca="1" si="446"/>
        <v>6337.2089675852003</v>
      </c>
      <c r="AE740" s="55">
        <f t="shared" ca="1" si="467"/>
        <v>5.8781892102293565E-2</v>
      </c>
      <c r="AF740" s="78">
        <f t="shared" ca="1" si="468"/>
        <v>3.1190416574925563E-4</v>
      </c>
      <c r="AR740" s="69">
        <f t="shared" si="458"/>
        <v>62</v>
      </c>
      <c r="AS740" s="70">
        <f t="shared" si="469"/>
        <v>737</v>
      </c>
      <c r="AT740" s="71">
        <f t="shared" ca="1" si="470"/>
        <v>1.3105094326426353E-3</v>
      </c>
      <c r="AU740" s="72">
        <f t="shared" ca="1" si="459"/>
        <v>9.059659612918658E-3</v>
      </c>
      <c r="AV740" s="73">
        <f t="shared" ca="1" si="460"/>
        <v>1.0090596596129187</v>
      </c>
      <c r="AW740" s="74">
        <f ca="1">PRODUCT(AV$4:AV740)</f>
        <v>719.13639556190458</v>
      </c>
      <c r="BO740" s="70">
        <f t="shared" si="471"/>
        <v>737</v>
      </c>
      <c r="BP740" s="171">
        <f t="shared" ca="1" si="472"/>
        <v>0.1143</v>
      </c>
      <c r="BQ740" s="172">
        <f t="shared" ca="1" si="461"/>
        <v>9.059659612918658E-3</v>
      </c>
      <c r="BR740" s="172">
        <f t="shared" ca="1" si="474"/>
        <v>1.3905567930804609E-3</v>
      </c>
    </row>
    <row r="741" spans="5:70">
      <c r="E741">
        <f t="shared" si="462"/>
        <v>738</v>
      </c>
      <c r="F741" s="64">
        <f t="shared" si="463"/>
        <v>101.41666666666522</v>
      </c>
      <c r="G741" s="55">
        <f t="shared" si="447"/>
        <v>5.8781892102293565E-2</v>
      </c>
      <c r="H741" s="78">
        <f t="shared" si="473"/>
        <v>2.9364694440129344E-4</v>
      </c>
      <c r="I741" s="79">
        <f t="shared" ca="1" si="448"/>
        <v>5965.3891014038263</v>
      </c>
      <c r="J741" s="79">
        <f t="shared" ca="1" si="449"/>
        <v>54.044394717333368</v>
      </c>
      <c r="K741" s="80">
        <f t="shared" ca="1" si="450"/>
        <v>-5.8729388880258693E-3</v>
      </c>
      <c r="L741" s="80">
        <f t="shared" ca="1" si="451"/>
        <v>-2.4855787922515944</v>
      </c>
      <c r="M741" s="80">
        <f t="shared" ca="1" si="452"/>
        <v>0</v>
      </c>
      <c r="N741" s="80">
        <f t="shared" ca="1" si="453"/>
        <v>0</v>
      </c>
      <c r="O741" s="81">
        <f t="shared" ca="1" si="440"/>
        <v>-0.53092438650195817</v>
      </c>
      <c r="P741" s="79">
        <f t="shared" ca="1" si="441"/>
        <v>6016.4111200035177</v>
      </c>
      <c r="R741">
        <f t="shared" ca="1" si="454"/>
        <v>738</v>
      </c>
      <c r="S741" s="78">
        <f t="shared" ca="1" si="464"/>
        <v>101.41666666666522</v>
      </c>
      <c r="T741" s="55">
        <f t="shared" ca="1" si="455"/>
        <v>5.8781892102293565E-2</v>
      </c>
      <c r="U741" s="78">
        <f t="shared" ca="1" si="465"/>
        <v>2.93569848731927E-4</v>
      </c>
      <c r="V741" s="79">
        <f t="shared" ca="1" si="466"/>
        <v>5964.6958338229197</v>
      </c>
      <c r="W741" s="79">
        <f t="shared" ca="1" si="442"/>
        <v>54.038113949029686</v>
      </c>
      <c r="X741" s="80">
        <f t="shared" ca="1" si="443"/>
        <v>-5.8713969746385401E-3</v>
      </c>
      <c r="Y741" s="80">
        <f t="shared" ca="1" si="456"/>
        <v>-2.4852899307595502</v>
      </c>
      <c r="Z741" s="80">
        <f t="shared" ca="1" si="444"/>
        <v>0</v>
      </c>
      <c r="AA741" s="80">
        <f t="shared" ca="1" si="457"/>
        <v>0</v>
      </c>
      <c r="AB741" s="81">
        <f t="shared" ca="1" si="445"/>
        <v>-0.53092438650195817</v>
      </c>
      <c r="AC741" s="79">
        <f t="shared" ca="1" si="446"/>
        <v>6015.711862057713</v>
      </c>
      <c r="AE741" s="55">
        <f t="shared" ca="1" si="467"/>
        <v>5.8781892102293565E-2</v>
      </c>
      <c r="AF741" s="78">
        <f t="shared" ca="1" si="468"/>
        <v>2.93569848731927E-4</v>
      </c>
      <c r="AR741" s="69">
        <f t="shared" si="458"/>
        <v>62</v>
      </c>
      <c r="AS741" s="70">
        <f t="shared" si="469"/>
        <v>738</v>
      </c>
      <c r="AT741" s="71">
        <f t="shared" ca="1" si="470"/>
        <v>1.2986366632633738E-3</v>
      </c>
      <c r="AU741" s="72">
        <f t="shared" ca="1" si="459"/>
        <v>9.059659612918658E-3</v>
      </c>
      <c r="AV741" s="73">
        <f t="shared" ca="1" si="460"/>
        <v>1.0090596596129187</v>
      </c>
      <c r="AW741" s="74">
        <f ca="1">PRODUCT(AV$4:AV741)</f>
        <v>725.65152652095662</v>
      </c>
      <c r="BO741" s="70">
        <f t="shared" si="471"/>
        <v>738</v>
      </c>
      <c r="BP741" s="171">
        <f t="shared" ca="1" si="472"/>
        <v>0.1143</v>
      </c>
      <c r="BQ741" s="172">
        <f t="shared" ca="1" si="461"/>
        <v>9.059659612918658E-3</v>
      </c>
      <c r="BR741" s="172">
        <f t="shared" ca="1" si="474"/>
        <v>1.3780719304683005E-3</v>
      </c>
    </row>
    <row r="742" spans="5:70">
      <c r="E742">
        <f t="shared" si="462"/>
        <v>739</v>
      </c>
      <c r="F742" s="64">
        <f t="shared" si="463"/>
        <v>101.49999999999855</v>
      </c>
      <c r="G742" s="55">
        <f t="shared" si="447"/>
        <v>5.8781892102293565E-2</v>
      </c>
      <c r="H742" s="78">
        <f t="shared" si="473"/>
        <v>2.7638582139932841E-4</v>
      </c>
      <c r="I742" s="79">
        <f t="shared" ca="1" si="448"/>
        <v>5662.7550907044315</v>
      </c>
      <c r="J742" s="79">
        <f t="shared" ca="1" si="449"/>
        <v>51.302633593104467</v>
      </c>
      <c r="K742" s="80">
        <f t="shared" ca="1" si="450"/>
        <v>-5.5277164279865683E-3</v>
      </c>
      <c r="L742" s="80">
        <f t="shared" ca="1" si="451"/>
        <v>-2.3594812877935132</v>
      </c>
      <c r="M742" s="80">
        <f t="shared" ca="1" si="452"/>
        <v>0</v>
      </c>
      <c r="N742" s="80">
        <f t="shared" ca="1" si="453"/>
        <v>0</v>
      </c>
      <c r="O742" s="81">
        <f t="shared" ca="1" si="440"/>
        <v>-0.49971564650012373</v>
      </c>
      <c r="P742" s="79">
        <f t="shared" ca="1" si="441"/>
        <v>5711.1929996468143</v>
      </c>
      <c r="R742">
        <f t="shared" ca="1" si="454"/>
        <v>739</v>
      </c>
      <c r="S742" s="78">
        <f t="shared" ca="1" si="464"/>
        <v>101.49999999999855</v>
      </c>
      <c r="T742" s="55">
        <f t="shared" ca="1" si="455"/>
        <v>5.8781892102293565E-2</v>
      </c>
      <c r="U742" s="78">
        <f t="shared" ca="1" si="465"/>
        <v>2.7631325755928025E-4</v>
      </c>
      <c r="V742" s="79">
        <f t="shared" ca="1" si="466"/>
        <v>5662.0969364637494</v>
      </c>
      <c r="W742" s="79">
        <f t="shared" ca="1" si="442"/>
        <v>51.296670939711092</v>
      </c>
      <c r="X742" s="80">
        <f t="shared" ca="1" si="443"/>
        <v>-5.5262651511856047E-3</v>
      </c>
      <c r="Y742" s="80">
        <f t="shared" ca="1" si="456"/>
        <v>-2.359207056859896</v>
      </c>
      <c r="Z742" s="80">
        <f t="shared" ca="1" si="444"/>
        <v>0</v>
      </c>
      <c r="AA742" s="80">
        <f t="shared" ca="1" si="457"/>
        <v>0</v>
      </c>
      <c r="AB742" s="81">
        <f t="shared" ca="1" si="445"/>
        <v>-0.49971564650012373</v>
      </c>
      <c r="AC742" s="79">
        <f t="shared" ca="1" si="446"/>
        <v>5710.5291584349497</v>
      </c>
      <c r="AE742" s="55">
        <f t="shared" ca="1" si="467"/>
        <v>5.8781892102293565E-2</v>
      </c>
      <c r="AF742" s="78">
        <f t="shared" ca="1" si="468"/>
        <v>2.7631325755928025E-4</v>
      </c>
      <c r="AR742" s="69">
        <f t="shared" si="458"/>
        <v>62</v>
      </c>
      <c r="AS742" s="70">
        <f t="shared" si="469"/>
        <v>739</v>
      </c>
      <c r="AT742" s="71">
        <f t="shared" ca="1" si="470"/>
        <v>1.2868714571333511E-3</v>
      </c>
      <c r="AU742" s="72">
        <f t="shared" ca="1" si="459"/>
        <v>9.059659612918658E-3</v>
      </c>
      <c r="AV742" s="73">
        <f t="shared" ca="1" si="460"/>
        <v>1.0090596596129187</v>
      </c>
      <c r="AW742" s="74">
        <f ca="1">PRODUCT(AV$4:AV742)</f>
        <v>732.22568234883136</v>
      </c>
      <c r="BO742" s="70">
        <f t="shared" si="471"/>
        <v>739</v>
      </c>
      <c r="BP742" s="171">
        <f t="shared" ca="1" si="472"/>
        <v>0.1143</v>
      </c>
      <c r="BQ742" s="172">
        <f t="shared" ca="1" si="461"/>
        <v>9.059659612918658E-3</v>
      </c>
      <c r="BR742" s="172">
        <f t="shared" ca="1" si="474"/>
        <v>1.3656991609365665E-3</v>
      </c>
    </row>
    <row r="743" spans="5:70">
      <c r="E743">
        <f t="shared" si="462"/>
        <v>740</v>
      </c>
      <c r="F743" s="64">
        <f t="shared" si="463"/>
        <v>101.58333333333188</v>
      </c>
      <c r="G743" s="55">
        <f t="shared" si="447"/>
        <v>6.4504460562804344E-2</v>
      </c>
      <c r="H743" s="78">
        <f t="shared" si="473"/>
        <v>2.5855770308275713E-4</v>
      </c>
      <c r="I743" s="79">
        <f t="shared" ca="1" si="448"/>
        <v>5342.7955760345321</v>
      </c>
      <c r="J743" s="79">
        <f t="shared" ca="1" si="449"/>
        <v>48.403909300280525</v>
      </c>
      <c r="K743" s="80">
        <f t="shared" ca="1" si="450"/>
        <v>-5.1711540616551427E-3</v>
      </c>
      <c r="L743" s="80">
        <f t="shared" ca="1" si="451"/>
        <v>-2.2261648233477218</v>
      </c>
      <c r="M743" s="80">
        <f t="shared" ca="1" si="452"/>
        <v>0</v>
      </c>
      <c r="N743" s="80">
        <f t="shared" ca="1" si="453"/>
        <v>0</v>
      </c>
      <c r="O743" s="81">
        <f t="shared" ca="1" si="440"/>
        <v>-0.46748175828784017</v>
      </c>
      <c r="P743" s="79">
        <f t="shared" ca="1" si="441"/>
        <v>5388.5006675991144</v>
      </c>
      <c r="R743">
        <f t="shared" ca="1" si="454"/>
        <v>740</v>
      </c>
      <c r="S743" s="78">
        <f t="shared" ca="1" si="464"/>
        <v>101.58333333333188</v>
      </c>
      <c r="T743" s="55">
        <f t="shared" ca="1" si="455"/>
        <v>6.4504460562804344E-2</v>
      </c>
      <c r="U743" s="78">
        <f t="shared" ca="1" si="465"/>
        <v>2.5848981993406767E-4</v>
      </c>
      <c r="V743" s="79">
        <f t="shared" ca="1" si="466"/>
        <v>5342.1745555419384</v>
      </c>
      <c r="W743" s="79">
        <f t="shared" ca="1" si="442"/>
        <v>48.398283066004979</v>
      </c>
      <c r="X743" s="80">
        <f t="shared" ca="1" si="443"/>
        <v>-5.1697963986813535E-3</v>
      </c>
      <c r="Y743" s="80">
        <f t="shared" ca="1" si="456"/>
        <v>-2.2259060648091413</v>
      </c>
      <c r="Z743" s="80">
        <f t="shared" ca="1" si="444"/>
        <v>0</v>
      </c>
      <c r="AA743" s="80">
        <f t="shared" ca="1" si="457"/>
        <v>0</v>
      </c>
      <c r="AB743" s="81">
        <f t="shared" ca="1" si="445"/>
        <v>-0.46748175828784017</v>
      </c>
      <c r="AC743" s="79">
        <f t="shared" ca="1" si="446"/>
        <v>5387.874280988447</v>
      </c>
      <c r="AE743" s="55">
        <f t="shared" ca="1" si="467"/>
        <v>6.4504460562804344E-2</v>
      </c>
      <c r="AF743" s="78">
        <f t="shared" ca="1" si="468"/>
        <v>2.5848981993406767E-4</v>
      </c>
      <c r="AR743" s="69">
        <f t="shared" si="458"/>
        <v>62</v>
      </c>
      <c r="AS743" s="70">
        <f t="shared" si="469"/>
        <v>740</v>
      </c>
      <c r="AT743" s="71">
        <f t="shared" ca="1" si="470"/>
        <v>1.2752128397661422E-3</v>
      </c>
      <c r="AU743" s="72">
        <f t="shared" ca="1" si="459"/>
        <v>9.059659612918658E-3</v>
      </c>
      <c r="AV743" s="73">
        <f t="shared" ca="1" si="460"/>
        <v>1.0090596596129187</v>
      </c>
      <c r="AW743" s="74">
        <f ca="1">PRODUCT(AV$4:AV743)</f>
        <v>738.85939779074886</v>
      </c>
      <c r="BO743" s="70">
        <f t="shared" si="471"/>
        <v>740</v>
      </c>
      <c r="BP743" s="171">
        <f t="shared" ca="1" si="472"/>
        <v>0.1143</v>
      </c>
      <c r="BQ743" s="172">
        <f t="shared" ca="1" si="461"/>
        <v>9.059659612918658E-3</v>
      </c>
      <c r="BR743" s="172">
        <f t="shared" ca="1" si="474"/>
        <v>1.3534374780778144E-3</v>
      </c>
    </row>
    <row r="744" spans="5:70">
      <c r="E744">
        <f t="shared" si="462"/>
        <v>741</v>
      </c>
      <c r="F744" s="64">
        <f t="shared" si="463"/>
        <v>101.66666666666521</v>
      </c>
      <c r="G744" s="55">
        <f t="shared" si="447"/>
        <v>6.4504460562804344E-2</v>
      </c>
      <c r="H744" s="78">
        <f t="shared" si="473"/>
        <v>2.4187957792104616E-4</v>
      </c>
      <c r="I744" s="79">
        <f t="shared" ca="1" si="448"/>
        <v>5040.9183387933226</v>
      </c>
      <c r="J744" s="79">
        <f t="shared" ca="1" si="449"/>
        <v>45.66900428598688</v>
      </c>
      <c r="K744" s="80">
        <f t="shared" ca="1" si="450"/>
        <v>-4.8375915584209228E-3</v>
      </c>
      <c r="L744" s="80">
        <f t="shared" ca="1" si="451"/>
        <v>-2.1003826411638844</v>
      </c>
      <c r="M744" s="80">
        <f t="shared" ca="1" si="452"/>
        <v>0</v>
      </c>
      <c r="N744" s="80">
        <f t="shared" ca="1" si="453"/>
        <v>0</v>
      </c>
      <c r="O744" s="81">
        <f t="shared" ca="1" si="440"/>
        <v>-0.43732709964653177</v>
      </c>
      <c r="P744" s="79">
        <f t="shared" ca="1" si="441"/>
        <v>5084.0447957469405</v>
      </c>
      <c r="R744">
        <f t="shared" ca="1" si="454"/>
        <v>741</v>
      </c>
      <c r="S744" s="78">
        <f t="shared" ca="1" si="464"/>
        <v>101.66666666666521</v>
      </c>
      <c r="T744" s="55">
        <f t="shared" ca="1" si="455"/>
        <v>6.4504460562804344E-2</v>
      </c>
      <c r="U744" s="78">
        <f t="shared" ca="1" si="465"/>
        <v>2.4181607353824421E-4</v>
      </c>
      <c r="V744" s="79">
        <f t="shared" ca="1" si="466"/>
        <v>5040.3323569130798</v>
      </c>
      <c r="W744" s="79">
        <f t="shared" ca="1" si="442"/>
        <v>45.663695489612543</v>
      </c>
      <c r="X744" s="80">
        <f t="shared" ca="1" si="443"/>
        <v>-4.8363214707648839E-3</v>
      </c>
      <c r="Y744" s="80">
        <f t="shared" ca="1" si="456"/>
        <v>-2.1001384820471167</v>
      </c>
      <c r="Z744" s="80">
        <f t="shared" ca="1" si="444"/>
        <v>0</v>
      </c>
      <c r="AA744" s="80">
        <f t="shared" ca="1" si="457"/>
        <v>0</v>
      </c>
      <c r="AB744" s="81">
        <f t="shared" ca="1" si="445"/>
        <v>-0.43732709964653177</v>
      </c>
      <c r="AC744" s="79">
        <f t="shared" ca="1" si="446"/>
        <v>5083.4537504995269</v>
      </c>
      <c r="AE744" s="55">
        <f t="shared" ca="1" si="467"/>
        <v>6.4504460562804344E-2</v>
      </c>
      <c r="AF744" s="78">
        <f t="shared" ca="1" si="468"/>
        <v>2.4181607353824421E-4</v>
      </c>
      <c r="AR744" s="69">
        <f t="shared" si="458"/>
        <v>62</v>
      </c>
      <c r="AS744" s="70">
        <f t="shared" si="469"/>
        <v>741</v>
      </c>
      <c r="AT744" s="71">
        <f t="shared" ca="1" si="470"/>
        <v>1.2636598455038376E-3</v>
      </c>
      <c r="AU744" s="72">
        <f t="shared" ca="1" si="459"/>
        <v>9.059659612918658E-3</v>
      </c>
      <c r="AV744" s="73">
        <f t="shared" ca="1" si="460"/>
        <v>1.0090596596129187</v>
      </c>
      <c r="AW744" s="74">
        <f ca="1">PRODUCT(AV$4:AV744)</f>
        <v>745.55321243653907</v>
      </c>
      <c r="BO744" s="70">
        <f t="shared" si="471"/>
        <v>741</v>
      </c>
      <c r="BP744" s="171">
        <f t="shared" ca="1" si="472"/>
        <v>0.1143</v>
      </c>
      <c r="BQ744" s="172">
        <f t="shared" ca="1" si="461"/>
        <v>9.059659612918658E-3</v>
      </c>
      <c r="BR744" s="172">
        <f t="shared" ca="1" si="474"/>
        <v>1.3412858845204467E-3</v>
      </c>
    </row>
    <row r="745" spans="5:70">
      <c r="E745">
        <f t="shared" si="462"/>
        <v>742</v>
      </c>
      <c r="F745" s="64">
        <f t="shared" si="463"/>
        <v>101.74999999999854</v>
      </c>
      <c r="G745" s="55">
        <f t="shared" si="447"/>
        <v>6.4504460562804344E-2</v>
      </c>
      <c r="H745" s="78">
        <f t="shared" si="473"/>
        <v>2.2627726622609029E-4</v>
      </c>
      <c r="I745" s="79">
        <f t="shared" ca="1" si="448"/>
        <v>4756.1012287201511</v>
      </c>
      <c r="J745" s="79">
        <f t="shared" ca="1" si="449"/>
        <v>43.088658216788758</v>
      </c>
      <c r="K745" s="80">
        <f t="shared" ca="1" si="450"/>
        <v>-4.5255453245218059E-3</v>
      </c>
      <c r="L745" s="80">
        <f t="shared" ca="1" si="451"/>
        <v>-1.9817088453000631</v>
      </c>
      <c r="M745" s="80">
        <f t="shared" ca="1" si="452"/>
        <v>0</v>
      </c>
      <c r="N745" s="80">
        <f t="shared" ca="1" si="453"/>
        <v>0</v>
      </c>
      <c r="O745" s="81">
        <f t="shared" ca="1" si="440"/>
        <v>-0.4091175509943365</v>
      </c>
      <c r="P745" s="79">
        <f t="shared" ca="1" si="441"/>
        <v>4796.7945349953206</v>
      </c>
      <c r="R745">
        <f t="shared" ca="1" si="454"/>
        <v>742</v>
      </c>
      <c r="S745" s="78">
        <f t="shared" ca="1" si="464"/>
        <v>101.74999999999854</v>
      </c>
      <c r="T745" s="55">
        <f t="shared" ca="1" si="455"/>
        <v>6.4504460562804344E-2</v>
      </c>
      <c r="U745" s="78">
        <f t="shared" ca="1" si="465"/>
        <v>2.2621785815924434E-4</v>
      </c>
      <c r="V745" s="79">
        <f t="shared" ca="1" si="466"/>
        <v>4755.5483085275901</v>
      </c>
      <c r="W745" s="79">
        <f t="shared" ca="1" si="442"/>
        <v>43.083648948051042</v>
      </c>
      <c r="X745" s="80">
        <f t="shared" ca="1" si="443"/>
        <v>-4.5243571631848872E-3</v>
      </c>
      <c r="Y745" s="80">
        <f t="shared" ca="1" si="456"/>
        <v>-1.981478461886496</v>
      </c>
      <c r="Z745" s="80">
        <f t="shared" ca="1" si="444"/>
        <v>0</v>
      </c>
      <c r="AA745" s="80">
        <f t="shared" ca="1" si="457"/>
        <v>0</v>
      </c>
      <c r="AB745" s="81">
        <f t="shared" ca="1" si="445"/>
        <v>-0.4091175509943365</v>
      </c>
      <c r="AC745" s="79">
        <f t="shared" ca="1" si="446"/>
        <v>4796.2368371055964</v>
      </c>
      <c r="AE745" s="55">
        <f t="shared" ca="1" si="467"/>
        <v>6.4504460562804344E-2</v>
      </c>
      <c r="AF745" s="78">
        <f t="shared" ca="1" si="468"/>
        <v>2.2621785815924434E-4</v>
      </c>
      <c r="AR745" s="69">
        <f t="shared" si="458"/>
        <v>62</v>
      </c>
      <c r="AS745" s="70">
        <f t="shared" si="469"/>
        <v>742</v>
      </c>
      <c r="AT745" s="71">
        <f t="shared" ca="1" si="470"/>
        <v>1.2522115174370594E-3</v>
      </c>
      <c r="AU745" s="72">
        <f t="shared" ca="1" si="459"/>
        <v>9.059659612918658E-3</v>
      </c>
      <c r="AV745" s="73">
        <f t="shared" ca="1" si="460"/>
        <v>1.0090596596129187</v>
      </c>
      <c r="AW745" s="74">
        <f ca="1">PRODUCT(AV$4:AV745)</f>
        <v>752.30767076453219</v>
      </c>
      <c r="BO745" s="70">
        <f t="shared" si="471"/>
        <v>742</v>
      </c>
      <c r="BP745" s="171">
        <f t="shared" ca="1" si="472"/>
        <v>0.1143</v>
      </c>
      <c r="BQ745" s="172">
        <f t="shared" ca="1" si="461"/>
        <v>9.059659612918658E-3</v>
      </c>
      <c r="BR745" s="172">
        <f t="shared" ca="1" si="474"/>
        <v>1.3292433918475862E-3</v>
      </c>
    </row>
    <row r="746" spans="5:70">
      <c r="E746">
        <f t="shared" si="462"/>
        <v>743</v>
      </c>
      <c r="F746" s="64">
        <f t="shared" si="463"/>
        <v>101.83333333333186</v>
      </c>
      <c r="G746" s="55">
        <f t="shared" si="447"/>
        <v>6.4504460562804344E-2</v>
      </c>
      <c r="H746" s="78">
        <f t="shared" si="473"/>
        <v>2.1168137323055027E-4</v>
      </c>
      <c r="I746" s="79">
        <f t="shared" ca="1" si="448"/>
        <v>4487.37989108484</v>
      </c>
      <c r="J746" s="79">
        <f t="shared" ca="1" si="449"/>
        <v>40.654134367084652</v>
      </c>
      <c r="K746" s="80">
        <f t="shared" ca="1" si="450"/>
        <v>-4.2336274646110053E-3</v>
      </c>
      <c r="L746" s="80">
        <f t="shared" ca="1" si="451"/>
        <v>-1.8697416212853502</v>
      </c>
      <c r="M746" s="80">
        <f t="shared" ca="1" si="452"/>
        <v>0</v>
      </c>
      <c r="N746" s="80">
        <f t="shared" ca="1" si="453"/>
        <v>0</v>
      </c>
      <c r="O746" s="81">
        <f t="shared" ca="1" si="440"/>
        <v>-0.38272764406067122</v>
      </c>
      <c r="P746" s="79">
        <f t="shared" ca="1" si="441"/>
        <v>4525.7773225591136</v>
      </c>
      <c r="R746">
        <f t="shared" ca="1" si="454"/>
        <v>743</v>
      </c>
      <c r="S746" s="78">
        <f t="shared" ca="1" si="464"/>
        <v>101.83333333333186</v>
      </c>
      <c r="T746" s="55">
        <f t="shared" ca="1" si="455"/>
        <v>6.4504460562804344E-2</v>
      </c>
      <c r="U746" s="78">
        <f t="shared" ca="1" si="465"/>
        <v>2.116257972490093E-4</v>
      </c>
      <c r="V746" s="79">
        <f t="shared" ca="1" si="466"/>
        <v>4486.8581671966485</v>
      </c>
      <c r="W746" s="79">
        <f t="shared" ca="1" si="442"/>
        <v>40.649407726245705</v>
      </c>
      <c r="X746" s="80">
        <f t="shared" ca="1" si="443"/>
        <v>-4.2325159449801862E-3</v>
      </c>
      <c r="Y746" s="80">
        <f t="shared" ca="1" si="456"/>
        <v>-1.8695242363319371</v>
      </c>
      <c r="Z746" s="80">
        <f t="shared" ca="1" si="444"/>
        <v>0</v>
      </c>
      <c r="AA746" s="80">
        <f t="shared" ca="1" si="457"/>
        <v>0</v>
      </c>
      <c r="AB746" s="81">
        <f t="shared" ca="1" si="445"/>
        <v>-0.38272764406067122</v>
      </c>
      <c r="AC746" s="79">
        <f t="shared" ca="1" si="446"/>
        <v>4525.2510905265572</v>
      </c>
      <c r="AE746" s="55">
        <f t="shared" ca="1" si="467"/>
        <v>6.4504460562804344E-2</v>
      </c>
      <c r="AF746" s="78">
        <f t="shared" ca="1" si="468"/>
        <v>2.116257972490093E-4</v>
      </c>
      <c r="AR746" s="69">
        <f t="shared" si="458"/>
        <v>62</v>
      </c>
      <c r="AS746" s="70">
        <f t="shared" si="469"/>
        <v>743</v>
      </c>
      <c r="AT746" s="71">
        <f t="shared" ca="1" si="470"/>
        <v>1.2408669073257033E-3</v>
      </c>
      <c r="AU746" s="72">
        <f t="shared" ca="1" si="459"/>
        <v>9.059659612918658E-3</v>
      </c>
      <c r="AV746" s="73">
        <f t="shared" ca="1" si="460"/>
        <v>1.0090596596129187</v>
      </c>
      <c r="AW746" s="74">
        <f ca="1">PRODUCT(AV$4:AV746)</f>
        <v>759.12332218584652</v>
      </c>
      <c r="BO746" s="70">
        <f t="shared" si="471"/>
        <v>743</v>
      </c>
      <c r="BP746" s="171">
        <f t="shared" ca="1" si="472"/>
        <v>0.1143</v>
      </c>
      <c r="BQ746" s="172">
        <f t="shared" ca="1" si="461"/>
        <v>9.059659612918658E-3</v>
      </c>
      <c r="BR746" s="172">
        <f t="shared" ca="1" si="474"/>
        <v>1.3173090205166778E-3</v>
      </c>
    </row>
    <row r="747" spans="5:70">
      <c r="E747">
        <f t="shared" si="462"/>
        <v>744</v>
      </c>
      <c r="F747" s="64">
        <f t="shared" si="463"/>
        <v>101.91666666666519</v>
      </c>
      <c r="G747" s="55">
        <f t="shared" si="447"/>
        <v>6.4504460562804344E-2</v>
      </c>
      <c r="H747" s="78">
        <f t="shared" si="473"/>
        <v>1.9802698043911996E-4</v>
      </c>
      <c r="I747" s="79">
        <f t="shared" ca="1" si="448"/>
        <v>4233.844497740065</v>
      </c>
      <c r="J747" s="79">
        <f t="shared" ca="1" si="449"/>
        <v>38.357190003553548</v>
      </c>
      <c r="K747" s="80">
        <f t="shared" ca="1" si="450"/>
        <v>-3.9605396087823994E-3</v>
      </c>
      <c r="L747" s="80">
        <f t="shared" ca="1" si="451"/>
        <v>-1.7641018740583605</v>
      </c>
      <c r="M747" s="80">
        <f t="shared" ca="1" si="452"/>
        <v>0</v>
      </c>
      <c r="N747" s="80">
        <f t="shared" ca="1" si="453"/>
        <v>0</v>
      </c>
      <c r="O747" s="81">
        <f t="shared" ca="1" si="440"/>
        <v>-0.35804000383806467</v>
      </c>
      <c r="P747" s="79">
        <f t="shared" ca="1" si="441"/>
        <v>4270.0755853261126</v>
      </c>
      <c r="R747">
        <f t="shared" ca="1" si="454"/>
        <v>744</v>
      </c>
      <c r="S747" s="78">
        <f t="shared" ca="1" si="464"/>
        <v>101.91666666666519</v>
      </c>
      <c r="T747" s="55">
        <f t="shared" ca="1" si="455"/>
        <v>6.4504460562804344E-2</v>
      </c>
      <c r="U747" s="78">
        <f t="shared" ca="1" si="465"/>
        <v>1.9797498935628856E-4</v>
      </c>
      <c r="V747" s="79">
        <f t="shared" ca="1" si="466"/>
        <v>4233.3522100208993</v>
      </c>
      <c r="W747" s="79">
        <f t="shared" ca="1" si="442"/>
        <v>38.352730044386284</v>
      </c>
      <c r="X747" s="80">
        <f t="shared" ca="1" si="443"/>
        <v>-3.9594997871257708E-3</v>
      </c>
      <c r="Y747" s="80">
        <f t="shared" ca="1" si="456"/>
        <v>-1.7638967541753747</v>
      </c>
      <c r="Z747" s="80">
        <f t="shared" ca="1" si="444"/>
        <v>0</v>
      </c>
      <c r="AA747" s="80">
        <f t="shared" ca="1" si="457"/>
        <v>0</v>
      </c>
      <c r="AB747" s="81">
        <f t="shared" ca="1" si="445"/>
        <v>-0.35804000383806467</v>
      </c>
      <c r="AC747" s="79">
        <f t="shared" ca="1" si="446"/>
        <v>4269.5790438074855</v>
      </c>
      <c r="AE747" s="55">
        <f t="shared" ca="1" si="467"/>
        <v>6.4504460562804344E-2</v>
      </c>
      <c r="AF747" s="78">
        <f t="shared" ca="1" si="468"/>
        <v>1.9797498935628856E-4</v>
      </c>
      <c r="AR747" s="69">
        <f t="shared" si="458"/>
        <v>62</v>
      </c>
      <c r="AS747" s="70">
        <f t="shared" si="469"/>
        <v>744</v>
      </c>
      <c r="AT747" s="71">
        <f t="shared" ca="1" si="470"/>
        <v>1.2296250755203973E-3</v>
      </c>
      <c r="AU747" s="72">
        <f t="shared" ca="1" si="459"/>
        <v>9.059659612918658E-3</v>
      </c>
      <c r="AV747" s="73">
        <f t="shared" ca="1" si="460"/>
        <v>1.0090596596129187</v>
      </c>
      <c r="AW747" s="74">
        <f ca="1">PRODUCT(AV$4:AV747)</f>
        <v>766.0007210890783</v>
      </c>
      <c r="BO747" s="70">
        <f t="shared" si="471"/>
        <v>744</v>
      </c>
      <c r="BP747" s="171">
        <f t="shared" ca="1" si="472"/>
        <v>0.1143</v>
      </c>
      <c r="BQ747" s="172">
        <f t="shared" ca="1" si="461"/>
        <v>9.059659612918658E-3</v>
      </c>
      <c r="BR747" s="172">
        <f t="shared" ca="1" si="474"/>
        <v>1.3054817997798123E-3</v>
      </c>
    </row>
    <row r="748" spans="5:70">
      <c r="E748">
        <f t="shared" si="462"/>
        <v>745</v>
      </c>
      <c r="F748" s="64">
        <f t="shared" si="463"/>
        <v>101.99999999999852</v>
      </c>
      <c r="G748" s="55">
        <f t="shared" si="447"/>
        <v>6.4504460562804344E-2</v>
      </c>
      <c r="H748" s="78">
        <f t="shared" si="473"/>
        <v>1.8525335688901351E-4</v>
      </c>
      <c r="I748" s="79">
        <f t="shared" ca="1" si="448"/>
        <v>3994.6366631322508</v>
      </c>
      <c r="J748" s="79">
        <f t="shared" ca="1" si="449"/>
        <v>36.190048445263407</v>
      </c>
      <c r="K748" s="80">
        <f t="shared" ca="1" si="450"/>
        <v>-3.7050671377802701E-3</v>
      </c>
      <c r="L748" s="80">
        <f t="shared" ca="1" si="451"/>
        <v>-1.6644319429717713</v>
      </c>
      <c r="M748" s="80">
        <f t="shared" ca="1" si="452"/>
        <v>-29.959774973491879</v>
      </c>
      <c r="N748" s="80">
        <f t="shared" ca="1" si="453"/>
        <v>0</v>
      </c>
      <c r="O748" s="81">
        <f t="shared" ca="1" si="440"/>
        <v>-0.33494482653058588</v>
      </c>
      <c r="P748" s="79">
        <f t="shared" ca="1" si="441"/>
        <v>3998.8638547673822</v>
      </c>
      <c r="R748">
        <f t="shared" ca="1" si="454"/>
        <v>745</v>
      </c>
      <c r="S748" s="78">
        <f t="shared" ca="1" si="464"/>
        <v>101.99999999999852</v>
      </c>
      <c r="T748" s="55">
        <f t="shared" ca="1" si="455"/>
        <v>6.4504460562804344E-2</v>
      </c>
      <c r="U748" s="78">
        <f t="shared" ca="1" si="465"/>
        <v>1.8520471946293423E-4</v>
      </c>
      <c r="V748" s="79">
        <f t="shared" ca="1" si="466"/>
        <v>3994.1721507564298</v>
      </c>
      <c r="W748" s="79">
        <f t="shared" ca="1" si="442"/>
        <v>36.185840121252483</v>
      </c>
      <c r="X748" s="80">
        <f t="shared" ca="1" si="443"/>
        <v>-3.7040943892586845E-3</v>
      </c>
      <c r="Y748" s="80">
        <f t="shared" ca="1" si="456"/>
        <v>-1.6642383961485125</v>
      </c>
      <c r="Z748" s="80">
        <f t="shared" ca="1" si="444"/>
        <v>-29.956291130673222</v>
      </c>
      <c r="AA748" s="80">
        <f t="shared" ca="1" si="457"/>
        <v>0</v>
      </c>
      <c r="AB748" s="81">
        <f t="shared" ca="1" si="445"/>
        <v>-0.33494482653058588</v>
      </c>
      <c r="AC748" s="79">
        <f t="shared" ca="1" si="446"/>
        <v>3998.3988124299403</v>
      </c>
      <c r="AE748" s="55">
        <f t="shared" ca="1" si="467"/>
        <v>6.4504460562804344E-2</v>
      </c>
      <c r="AF748" s="78">
        <f t="shared" ca="1" si="468"/>
        <v>1.8520471946293423E-4</v>
      </c>
      <c r="AR748" s="69">
        <f t="shared" si="458"/>
        <v>63</v>
      </c>
      <c r="AS748" s="70">
        <f t="shared" si="469"/>
        <v>745</v>
      </c>
      <c r="AT748" s="71">
        <f t="shared" ca="1" si="470"/>
        <v>1.2184850908846731E-3</v>
      </c>
      <c r="AU748" s="72">
        <f t="shared" ca="1" si="459"/>
        <v>9.059659612918658E-3</v>
      </c>
      <c r="AV748" s="73">
        <f t="shared" ca="1" si="460"/>
        <v>1.0090596596129187</v>
      </c>
      <c r="AW748" s="74">
        <f ca="1">PRODUCT(AV$4:AV748)</f>
        <v>772.9404268853956</v>
      </c>
      <c r="BO748" s="70">
        <f t="shared" si="471"/>
        <v>745</v>
      </c>
      <c r="BP748" s="171">
        <f t="shared" ca="1" si="472"/>
        <v>0.1143</v>
      </c>
      <c r="BQ748" s="172">
        <f t="shared" ca="1" si="461"/>
        <v>9.059659612918658E-3</v>
      </c>
      <c r="BR748" s="172">
        <f t="shared" ca="1" si="474"/>
        <v>1.2937607676047648E-3</v>
      </c>
    </row>
    <row r="749" spans="5:70">
      <c r="E749">
        <f t="shared" si="462"/>
        <v>746</v>
      </c>
      <c r="F749" s="64">
        <f t="shared" si="463"/>
        <v>102.08333333333185</v>
      </c>
      <c r="G749" s="55">
        <f t="shared" si="447"/>
        <v>6.4504460562804344E-2</v>
      </c>
      <c r="H749" s="78">
        <f t="shared" si="473"/>
        <v>1.7330368903543901E-4</v>
      </c>
      <c r="I749" s="79">
        <f t="shared" ca="1" si="448"/>
        <v>3740.9192989515159</v>
      </c>
      <c r="J749" s="79">
        <f t="shared" ca="1" si="449"/>
        <v>33.89145548789903</v>
      </c>
      <c r="K749" s="80">
        <f t="shared" ca="1" si="450"/>
        <v>-3.4660737807087802E-3</v>
      </c>
      <c r="L749" s="80">
        <f t="shared" ca="1" si="451"/>
        <v>-1.5587163745631316</v>
      </c>
      <c r="M749" s="80">
        <f t="shared" ca="1" si="452"/>
        <v>0</v>
      </c>
      <c r="N749" s="80">
        <f t="shared" ca="1" si="453"/>
        <v>0</v>
      </c>
      <c r="O749" s="81">
        <f t="shared" ca="1" si="440"/>
        <v>-0.31333939117692838</v>
      </c>
      <c r="P749" s="79">
        <f t="shared" ca="1" si="441"/>
        <v>3772.9352325998939</v>
      </c>
      <c r="R749">
        <f t="shared" ca="1" si="454"/>
        <v>746</v>
      </c>
      <c r="S749" s="78">
        <f t="shared" ca="1" si="464"/>
        <v>102.08333333333185</v>
      </c>
      <c r="T749" s="55">
        <f t="shared" ca="1" si="455"/>
        <v>6.4504460562804344E-2</v>
      </c>
      <c r="U749" s="78">
        <f t="shared" ca="1" si="465"/>
        <v>1.7325818894029215E-4</v>
      </c>
      <c r="V749" s="79">
        <f t="shared" ca="1" si="466"/>
        <v>3740.4842539191895</v>
      </c>
      <c r="W749" s="79">
        <f t="shared" ca="1" si="442"/>
        <v>33.88751412798986</v>
      </c>
      <c r="X749" s="80">
        <f t="shared" ca="1" si="443"/>
        <v>-3.465163778805843E-3</v>
      </c>
      <c r="Y749" s="80">
        <f t="shared" ca="1" si="456"/>
        <v>-1.5585351057996624</v>
      </c>
      <c r="Z749" s="80">
        <f t="shared" ca="1" si="444"/>
        <v>0</v>
      </c>
      <c r="AA749" s="80">
        <f t="shared" ca="1" si="457"/>
        <v>0</v>
      </c>
      <c r="AB749" s="81">
        <f t="shared" ca="1" si="445"/>
        <v>-0.31333939117692838</v>
      </c>
      <c r="AC749" s="79">
        <f t="shared" ca="1" si="446"/>
        <v>3772.4964283864238</v>
      </c>
      <c r="AE749" s="55">
        <f t="shared" ca="1" si="467"/>
        <v>6.4504460562804344E-2</v>
      </c>
      <c r="AF749" s="78">
        <f t="shared" ca="1" si="468"/>
        <v>1.7325818894029215E-4</v>
      </c>
      <c r="AR749" s="69">
        <f t="shared" si="458"/>
        <v>63</v>
      </c>
      <c r="AS749" s="70">
        <f t="shared" si="469"/>
        <v>746</v>
      </c>
      <c r="AT749" s="71">
        <f t="shared" ca="1" si="470"/>
        <v>1.2074460307178417E-3</v>
      </c>
      <c r="AU749" s="72">
        <f t="shared" ca="1" si="459"/>
        <v>9.059659612918658E-3</v>
      </c>
      <c r="AV749" s="73">
        <f t="shared" ca="1" si="460"/>
        <v>1.0090596596129187</v>
      </c>
      <c r="AW749" s="74">
        <f ca="1">PRODUCT(AV$4:AV749)</f>
        <v>779.94300405404135</v>
      </c>
      <c r="BO749" s="70">
        <f t="shared" si="471"/>
        <v>746</v>
      </c>
      <c r="BP749" s="171">
        <f t="shared" ca="1" si="472"/>
        <v>0.1143</v>
      </c>
      <c r="BQ749" s="172">
        <f t="shared" ca="1" si="461"/>
        <v>9.059659612918658E-3</v>
      </c>
      <c r="BR749" s="172">
        <f t="shared" ca="1" si="474"/>
        <v>1.2821449705967428E-3</v>
      </c>
    </row>
    <row r="750" spans="5:70">
      <c r="E750">
        <f t="shared" si="462"/>
        <v>747</v>
      </c>
      <c r="F750" s="64">
        <f t="shared" si="463"/>
        <v>102.16666666666518</v>
      </c>
      <c r="G750" s="55">
        <f t="shared" si="447"/>
        <v>6.4504460562804344E-2</v>
      </c>
      <c r="H750" s="78">
        <f t="shared" si="473"/>
        <v>1.6212482806066402E-4</v>
      </c>
      <c r="I750" s="79">
        <f t="shared" ca="1" si="448"/>
        <v>3529.5640806826391</v>
      </c>
      <c r="J750" s="79">
        <f t="shared" ca="1" si="449"/>
        <v>31.976649152968879</v>
      </c>
      <c r="K750" s="80">
        <f t="shared" ca="1" si="450"/>
        <v>-3.2424965612132804E-3</v>
      </c>
      <c r="L750" s="80">
        <f t="shared" ca="1" si="451"/>
        <v>-1.470651700284433</v>
      </c>
      <c r="M750" s="80">
        <f t="shared" ca="1" si="452"/>
        <v>0</v>
      </c>
      <c r="N750" s="80">
        <f t="shared" ca="1" si="453"/>
        <v>0</v>
      </c>
      <c r="O750" s="81">
        <f t="shared" ca="1" si="440"/>
        <v>-0.29312760277598304</v>
      </c>
      <c r="P750" s="79">
        <f t="shared" ca="1" si="441"/>
        <v>3559.7737080359861</v>
      </c>
      <c r="R750">
        <f t="shared" ca="1" si="454"/>
        <v>747</v>
      </c>
      <c r="S750" s="78">
        <f t="shared" ca="1" si="464"/>
        <v>102.16666666666518</v>
      </c>
      <c r="T750" s="55">
        <f t="shared" ca="1" si="455"/>
        <v>6.4504460562804344E-2</v>
      </c>
      <c r="U750" s="78">
        <f t="shared" ca="1" si="465"/>
        <v>1.6208226292461017E-4</v>
      </c>
      <c r="V750" s="79">
        <f t="shared" ca="1" si="466"/>
        <v>3529.1535812982515</v>
      </c>
      <c r="W750" s="79">
        <f t="shared" ca="1" si="442"/>
        <v>31.972930168275013</v>
      </c>
      <c r="X750" s="80">
        <f t="shared" ca="1" si="443"/>
        <v>-3.2416452584922034E-3</v>
      </c>
      <c r="Y750" s="80">
        <f t="shared" ca="1" si="456"/>
        <v>-1.4704806588742716</v>
      </c>
      <c r="Z750" s="80">
        <f t="shared" ca="1" si="444"/>
        <v>0</v>
      </c>
      <c r="AA750" s="80">
        <f t="shared" ca="1" si="457"/>
        <v>0</v>
      </c>
      <c r="AB750" s="81">
        <f t="shared" ca="1" si="445"/>
        <v>-0.29312760277598304</v>
      </c>
      <c r="AC750" s="79">
        <f t="shared" ca="1" si="446"/>
        <v>3559.3596615596175</v>
      </c>
      <c r="AE750" s="55">
        <f t="shared" ca="1" si="467"/>
        <v>6.4504460562804344E-2</v>
      </c>
      <c r="AF750" s="78">
        <f t="shared" ca="1" si="468"/>
        <v>1.6208226292461017E-4</v>
      </c>
      <c r="AR750" s="69">
        <f t="shared" si="458"/>
        <v>63</v>
      </c>
      <c r="AS750" s="70">
        <f t="shared" si="469"/>
        <v>747</v>
      </c>
      <c r="AT750" s="71">
        <f t="shared" ca="1" si="470"/>
        <v>1.1965069806785683E-3</v>
      </c>
      <c r="AU750" s="72">
        <f t="shared" ca="1" si="459"/>
        <v>9.059659612918658E-3</v>
      </c>
      <c r="AV750" s="73">
        <f t="shared" ca="1" si="460"/>
        <v>1.0090596596129187</v>
      </c>
      <c r="AW750" s="74">
        <f ca="1">PRODUCT(AV$4:AV750)</f>
        <v>787.0090221882482</v>
      </c>
      <c r="BO750" s="70">
        <f t="shared" si="471"/>
        <v>747</v>
      </c>
      <c r="BP750" s="171">
        <f t="shared" ca="1" si="472"/>
        <v>0.1143</v>
      </c>
      <c r="BQ750" s="172">
        <f t="shared" ca="1" si="461"/>
        <v>9.059659612918658E-3</v>
      </c>
      <c r="BR750" s="172">
        <f t="shared" ca="1" si="474"/>
        <v>1.2706334639208362E-3</v>
      </c>
    </row>
    <row r="751" spans="5:70">
      <c r="E751">
        <f t="shared" si="462"/>
        <v>748</v>
      </c>
      <c r="F751" s="64">
        <f t="shared" si="463"/>
        <v>102.24999999999851</v>
      </c>
      <c r="G751" s="55">
        <f t="shared" si="447"/>
        <v>6.4504460562804344E-2</v>
      </c>
      <c r="H751" s="78">
        <f t="shared" si="473"/>
        <v>1.5166705348277349E-4</v>
      </c>
      <c r="I751" s="79">
        <f t="shared" ca="1" si="448"/>
        <v>3330.1524252734712</v>
      </c>
      <c r="J751" s="79">
        <f t="shared" ca="1" si="449"/>
        <v>30.170047432113186</v>
      </c>
      <c r="K751" s="80">
        <f t="shared" ca="1" si="450"/>
        <v>-3.0333410696554699E-3</v>
      </c>
      <c r="L751" s="80">
        <f t="shared" ca="1" si="451"/>
        <v>-1.387563510530613</v>
      </c>
      <c r="M751" s="80">
        <f t="shared" ca="1" si="452"/>
        <v>0</v>
      </c>
      <c r="N751" s="80">
        <f t="shared" ca="1" si="453"/>
        <v>0</v>
      </c>
      <c r="O751" s="81">
        <f t="shared" ca="1" si="440"/>
        <v>-0.27421956488285032</v>
      </c>
      <c r="P751" s="79">
        <f t="shared" ca="1" si="441"/>
        <v>3358.6576562891014</v>
      </c>
      <c r="R751">
        <f t="shared" ca="1" si="454"/>
        <v>748</v>
      </c>
      <c r="S751" s="78">
        <f t="shared" ca="1" si="464"/>
        <v>102.24999999999851</v>
      </c>
      <c r="T751" s="55">
        <f t="shared" ca="1" si="455"/>
        <v>6.4504460562804344E-2</v>
      </c>
      <c r="U751" s="78">
        <f t="shared" ca="1" si="465"/>
        <v>1.5162723398785957E-4</v>
      </c>
      <c r="V751" s="79">
        <f t="shared" ca="1" si="466"/>
        <v>3329.7650866417084</v>
      </c>
      <c r="W751" s="79">
        <f t="shared" ca="1" si="442"/>
        <v>30.166538275954483</v>
      </c>
      <c r="X751" s="80">
        <f t="shared" ca="1" si="443"/>
        <v>-3.0325446797571914E-3</v>
      </c>
      <c r="Y751" s="80">
        <f t="shared" ca="1" si="456"/>
        <v>-1.3874021194340453</v>
      </c>
      <c r="Z751" s="80">
        <f t="shared" ca="1" si="444"/>
        <v>0</v>
      </c>
      <c r="AA751" s="80">
        <f t="shared" ca="1" si="457"/>
        <v>0</v>
      </c>
      <c r="AB751" s="81">
        <f t="shared" ca="1" si="445"/>
        <v>-0.27421956488285032</v>
      </c>
      <c r="AC751" s="79">
        <f t="shared" ca="1" si="446"/>
        <v>3358.2669706886659</v>
      </c>
      <c r="AE751" s="55">
        <f t="shared" ca="1" si="467"/>
        <v>6.4504460562804344E-2</v>
      </c>
      <c r="AF751" s="78">
        <f t="shared" ca="1" si="468"/>
        <v>1.5162723398785957E-4</v>
      </c>
      <c r="AR751" s="69">
        <f t="shared" si="458"/>
        <v>63</v>
      </c>
      <c r="AS751" s="70">
        <f t="shared" si="469"/>
        <v>748</v>
      </c>
      <c r="AT751" s="71">
        <f t="shared" ca="1" si="470"/>
        <v>1.1856670347091395E-3</v>
      </c>
      <c r="AU751" s="72">
        <f t="shared" ca="1" si="459"/>
        <v>9.059659612918658E-3</v>
      </c>
      <c r="AV751" s="73">
        <f t="shared" ca="1" si="460"/>
        <v>1.0090596596129187</v>
      </c>
      <c r="AW751" s="74">
        <f ca="1">PRODUCT(AV$4:AV751)</f>
        <v>794.13905604156969</v>
      </c>
      <c r="BO751" s="70">
        <f t="shared" si="471"/>
        <v>748</v>
      </c>
      <c r="BP751" s="171">
        <f t="shared" ca="1" si="472"/>
        <v>0.1143</v>
      </c>
      <c r="BQ751" s="172">
        <f t="shared" ca="1" si="461"/>
        <v>9.059659612918658E-3</v>
      </c>
      <c r="BR751" s="172">
        <f t="shared" ca="1" si="474"/>
        <v>1.2592253112251647E-3</v>
      </c>
    </row>
    <row r="752" spans="5:70">
      <c r="E752">
        <f t="shared" si="462"/>
        <v>749</v>
      </c>
      <c r="F752" s="64">
        <f t="shared" si="463"/>
        <v>102.33333333333184</v>
      </c>
      <c r="G752" s="55">
        <f t="shared" si="447"/>
        <v>6.4504460562804344E-2</v>
      </c>
      <c r="H752" s="78">
        <f t="shared" si="473"/>
        <v>1.418838520127172E-4</v>
      </c>
      <c r="I752" s="79">
        <f t="shared" ca="1" si="448"/>
        <v>3142.0092559550403</v>
      </c>
      <c r="J752" s="79">
        <f t="shared" ca="1" si="449"/>
        <v>28.465534359592482</v>
      </c>
      <c r="K752" s="80">
        <f t="shared" ca="1" si="450"/>
        <v>-2.8376770402543439E-3</v>
      </c>
      <c r="L752" s="80">
        <f t="shared" ca="1" si="451"/>
        <v>-1.3091705233146003</v>
      </c>
      <c r="M752" s="80">
        <f t="shared" ca="1" si="452"/>
        <v>0</v>
      </c>
      <c r="N752" s="80">
        <f t="shared" ca="1" si="453"/>
        <v>0</v>
      </c>
      <c r="O752" s="81">
        <f t="shared" ca="1" si="440"/>
        <v>-0.25653117977431511</v>
      </c>
      <c r="P752" s="79">
        <f t="shared" ca="1" si="441"/>
        <v>3168.9062509345035</v>
      </c>
      <c r="R752">
        <f t="shared" ca="1" si="454"/>
        <v>749</v>
      </c>
      <c r="S752" s="78">
        <f t="shared" ca="1" si="464"/>
        <v>102.33333333333184</v>
      </c>
      <c r="T752" s="55">
        <f t="shared" ca="1" si="455"/>
        <v>6.4504460562804344E-2</v>
      </c>
      <c r="U752" s="78">
        <f t="shared" ca="1" si="465"/>
        <v>1.4184660105284259E-4</v>
      </c>
      <c r="V752" s="79">
        <f t="shared" ca="1" si="466"/>
        <v>3141.6437713185105</v>
      </c>
      <c r="W752" s="79">
        <f t="shared" ca="1" si="442"/>
        <v>28.462223193191768</v>
      </c>
      <c r="X752" s="80">
        <f t="shared" ca="1" si="443"/>
        <v>-2.8369320210568519E-3</v>
      </c>
      <c r="Y752" s="80">
        <f t="shared" ca="1" si="456"/>
        <v>-1.3090182380493796</v>
      </c>
      <c r="Z752" s="80">
        <f t="shared" ca="1" si="444"/>
        <v>0</v>
      </c>
      <c r="AA752" s="80">
        <f t="shared" ca="1" si="457"/>
        <v>0</v>
      </c>
      <c r="AB752" s="81">
        <f t="shared" ca="1" si="445"/>
        <v>-0.25653117977431511</v>
      </c>
      <c r="AC752" s="79">
        <f t="shared" ca="1" si="446"/>
        <v>3168.5376081618574</v>
      </c>
      <c r="AE752" s="55">
        <f t="shared" ca="1" si="467"/>
        <v>6.4504460562804344E-2</v>
      </c>
      <c r="AF752" s="78">
        <f t="shared" ca="1" si="468"/>
        <v>1.4184660105284259E-4</v>
      </c>
      <c r="AR752" s="69">
        <f t="shared" si="458"/>
        <v>63</v>
      </c>
      <c r="AS752" s="70">
        <f t="shared" si="469"/>
        <v>749</v>
      </c>
      <c r="AT752" s="71">
        <f t="shared" ca="1" si="470"/>
        <v>1.1749252949604162E-3</v>
      </c>
      <c r="AU752" s="72">
        <f t="shared" ca="1" si="459"/>
        <v>9.059659612918658E-3</v>
      </c>
      <c r="AV752" s="73">
        <f t="shared" ca="1" si="460"/>
        <v>1.0090596596129187</v>
      </c>
      <c r="AW752" s="74">
        <f ca="1">PRODUCT(AV$4:AV752)</f>
        <v>801.33368557463086</v>
      </c>
      <c r="BO752" s="70">
        <f t="shared" si="471"/>
        <v>749</v>
      </c>
      <c r="BP752" s="171">
        <f t="shared" ca="1" si="472"/>
        <v>0.1143</v>
      </c>
      <c r="BQ752" s="172">
        <f t="shared" ca="1" si="461"/>
        <v>9.059659612918658E-3</v>
      </c>
      <c r="BR752" s="172">
        <f t="shared" ca="1" si="474"/>
        <v>1.2479195845647136E-3</v>
      </c>
    </row>
    <row r="753" spans="5:70">
      <c r="E753">
        <f t="shared" si="462"/>
        <v>750</v>
      </c>
      <c r="F753" s="64">
        <f t="shared" si="463"/>
        <v>102.41666666666517</v>
      </c>
      <c r="G753" s="55">
        <f t="shared" si="447"/>
        <v>6.4504460562804344E-2</v>
      </c>
      <c r="H753" s="78">
        <f t="shared" si="473"/>
        <v>1.3273171067606411E-4</v>
      </c>
      <c r="I753" s="79">
        <f t="shared" ca="1" si="448"/>
        <v>2964.4976626438747</v>
      </c>
      <c r="J753" s="79">
        <f t="shared" ca="1" si="449"/>
        <v>26.857339746846471</v>
      </c>
      <c r="K753" s="80">
        <f t="shared" ca="1" si="450"/>
        <v>-2.6546342135212822E-3</v>
      </c>
      <c r="L753" s="80">
        <f t="shared" ca="1" si="451"/>
        <v>-1.235207359434948</v>
      </c>
      <c r="M753" s="80">
        <f t="shared" ca="1" si="452"/>
        <v>0</v>
      </c>
      <c r="N753" s="80">
        <f t="shared" ca="1" si="453"/>
        <v>0</v>
      </c>
      <c r="O753" s="81">
        <f t="shared" ca="1" si="440"/>
        <v>-0.23998377440543317</v>
      </c>
      <c r="P753" s="79">
        <f t="shared" ca="1" si="441"/>
        <v>2989.8771566226669</v>
      </c>
      <c r="R753">
        <f t="shared" ca="1" si="454"/>
        <v>750</v>
      </c>
      <c r="S753" s="78">
        <f t="shared" ca="1" si="464"/>
        <v>102.41666666666517</v>
      </c>
      <c r="T753" s="55">
        <f t="shared" ca="1" si="455"/>
        <v>6.4504460562804344E-2</v>
      </c>
      <c r="U753" s="78">
        <f t="shared" ca="1" si="465"/>
        <v>1.3269686256926167E-4</v>
      </c>
      <c r="V753" s="79">
        <f t="shared" ca="1" si="466"/>
        <v>2964.1527989744186</v>
      </c>
      <c r="W753" s="79">
        <f t="shared" ca="1" si="442"/>
        <v>26.854215399388337</v>
      </c>
      <c r="X753" s="80">
        <f t="shared" ca="1" si="443"/>
        <v>-2.6539372513852333E-3</v>
      </c>
      <c r="Y753" s="80">
        <f t="shared" ca="1" si="456"/>
        <v>-1.2350636662393413</v>
      </c>
      <c r="Z753" s="80">
        <f t="shared" ca="1" si="444"/>
        <v>0</v>
      </c>
      <c r="AA753" s="80">
        <f t="shared" ca="1" si="457"/>
        <v>0</v>
      </c>
      <c r="AB753" s="81">
        <f t="shared" ca="1" si="445"/>
        <v>-0.23998377440543317</v>
      </c>
      <c r="AC753" s="79">
        <f t="shared" ca="1" si="446"/>
        <v>2989.5293129959105</v>
      </c>
      <c r="AE753" s="55">
        <f t="shared" ca="1" si="467"/>
        <v>6.4504460562804344E-2</v>
      </c>
      <c r="AF753" s="78">
        <f t="shared" ca="1" si="468"/>
        <v>1.3269686256926167E-4</v>
      </c>
      <c r="AR753" s="69">
        <f t="shared" si="458"/>
        <v>63</v>
      </c>
      <c r="AS753" s="70">
        <f t="shared" si="469"/>
        <v>750</v>
      </c>
      <c r="AT753" s="71">
        <f t="shared" ca="1" si="470"/>
        <v>1.1642808717174668E-3</v>
      </c>
      <c r="AU753" s="72">
        <f t="shared" ca="1" si="459"/>
        <v>9.059659612918658E-3</v>
      </c>
      <c r="AV753" s="73">
        <f t="shared" ca="1" si="460"/>
        <v>1.0090596596129187</v>
      </c>
      <c r="AW753" s="74">
        <f ca="1">PRODUCT(AV$4:AV753)</f>
        <v>808.59349600230257</v>
      </c>
      <c r="BO753" s="70">
        <f t="shared" si="471"/>
        <v>750</v>
      </c>
      <c r="BP753" s="171">
        <f t="shared" ca="1" si="472"/>
        <v>0.1143</v>
      </c>
      <c r="BQ753" s="172">
        <f t="shared" ca="1" si="461"/>
        <v>9.059659612918658E-3</v>
      </c>
      <c r="BR753" s="172">
        <f t="shared" ca="1" si="474"/>
        <v>1.2367153643258546E-3</v>
      </c>
    </row>
    <row r="754" spans="5:70">
      <c r="E754">
        <f t="shared" si="462"/>
        <v>751</v>
      </c>
      <c r="F754" s="64">
        <f t="shared" si="463"/>
        <v>102.49999999999849</v>
      </c>
      <c r="G754" s="55">
        <f t="shared" si="447"/>
        <v>6.4504460562804344E-2</v>
      </c>
      <c r="H754" s="78">
        <f t="shared" si="473"/>
        <v>1.2416992327932637E-4</v>
      </c>
      <c r="I754" s="79">
        <f t="shared" ca="1" si="448"/>
        <v>2797.0167434856703</v>
      </c>
      <c r="J754" s="79">
        <f t="shared" ca="1" si="449"/>
        <v>25.340019627614392</v>
      </c>
      <c r="K754" s="80">
        <f t="shared" ca="1" si="450"/>
        <v>-2.4833984655865276E-3</v>
      </c>
      <c r="L754" s="80">
        <f t="shared" ca="1" si="451"/>
        <v>-1.1654236431190295</v>
      </c>
      <c r="M754" s="80">
        <f t="shared" ca="1" si="452"/>
        <v>0</v>
      </c>
      <c r="N754" s="80">
        <f t="shared" ca="1" si="453"/>
        <v>0</v>
      </c>
      <c r="O754" s="81">
        <f t="shared" ca="1" si="440"/>
        <v>-0.22450375049358495</v>
      </c>
      <c r="P754" s="79">
        <f t="shared" ca="1" si="441"/>
        <v>2820.9643523212062</v>
      </c>
      <c r="R754">
        <f t="shared" ca="1" si="454"/>
        <v>751</v>
      </c>
      <c r="S754" s="78">
        <f t="shared" ca="1" si="464"/>
        <v>102.49999999999849</v>
      </c>
      <c r="T754" s="55">
        <f t="shared" ca="1" si="455"/>
        <v>6.4504460562804344E-2</v>
      </c>
      <c r="U754" s="78">
        <f t="shared" ca="1" si="465"/>
        <v>1.2413732303085485E-4</v>
      </c>
      <c r="V754" s="79">
        <f t="shared" ca="1" si="466"/>
        <v>2796.6913373244183</v>
      </c>
      <c r="W754" s="79">
        <f t="shared" ca="1" si="442"/>
        <v>25.337071558557504</v>
      </c>
      <c r="X754" s="80">
        <f t="shared" ca="1" si="443"/>
        <v>-2.4827464606170971E-3</v>
      </c>
      <c r="Y754" s="80">
        <f t="shared" ca="1" si="456"/>
        <v>-1.1652880572185078</v>
      </c>
      <c r="Z754" s="80">
        <f t="shared" ca="1" si="444"/>
        <v>0</v>
      </c>
      <c r="AA754" s="80">
        <f t="shared" ca="1" si="457"/>
        <v>0</v>
      </c>
      <c r="AB754" s="81">
        <f t="shared" ca="1" si="445"/>
        <v>-0.22450375049358495</v>
      </c>
      <c r="AC754" s="79">
        <f t="shared" ca="1" si="446"/>
        <v>2820.6361343288027</v>
      </c>
      <c r="AE754" s="55">
        <f t="shared" ca="1" si="467"/>
        <v>6.4504460562804344E-2</v>
      </c>
      <c r="AF754" s="78">
        <f t="shared" ca="1" si="468"/>
        <v>1.2413732303085485E-4</v>
      </c>
      <c r="AR754" s="69">
        <f t="shared" si="458"/>
        <v>63</v>
      </c>
      <c r="AS754" s="70">
        <f t="shared" si="469"/>
        <v>751</v>
      </c>
      <c r="AT754" s="71">
        <f t="shared" ca="1" si="470"/>
        <v>1.1537328833258744E-3</v>
      </c>
      <c r="AU754" s="72">
        <f t="shared" ca="1" si="459"/>
        <v>9.059659612918658E-3</v>
      </c>
      <c r="AV754" s="73">
        <f t="shared" ca="1" si="460"/>
        <v>1.0090596596129187</v>
      </c>
      <c r="AW754" s="74">
        <f ca="1">PRODUCT(AV$4:AV754)</f>
        <v>815.91907784130331</v>
      </c>
      <c r="BO754" s="70">
        <f t="shared" si="471"/>
        <v>751</v>
      </c>
      <c r="BP754" s="171">
        <f t="shared" ca="1" si="472"/>
        <v>0.1143</v>
      </c>
      <c r="BQ754" s="172">
        <f t="shared" ca="1" si="461"/>
        <v>9.059659612918658E-3</v>
      </c>
      <c r="BR754" s="172">
        <f t="shared" ca="1" si="474"/>
        <v>1.2256117391515444E-3</v>
      </c>
    </row>
    <row r="755" spans="5:70">
      <c r="E755">
        <f t="shared" si="462"/>
        <v>752</v>
      </c>
      <c r="F755" s="64">
        <f t="shared" si="463"/>
        <v>102.58333333333182</v>
      </c>
      <c r="G755" s="55">
        <f t="shared" si="447"/>
        <v>7.0818821105846697E-2</v>
      </c>
      <c r="H755" s="78">
        <f t="shared" si="473"/>
        <v>1.1537635569588105E-4</v>
      </c>
      <c r="I755" s="79">
        <f t="shared" ca="1" si="448"/>
        <v>2621.1869825081999</v>
      </c>
      <c r="J755" s="79">
        <f t="shared" ca="1" si="449"/>
        <v>23.747061843337665</v>
      </c>
      <c r="K755" s="80">
        <f t="shared" ca="1" si="450"/>
        <v>-2.3075271139176212E-3</v>
      </c>
      <c r="L755" s="80">
        <f t="shared" ca="1" si="451"/>
        <v>-1.09216124271175</v>
      </c>
      <c r="M755" s="80">
        <f t="shared" ca="1" si="452"/>
        <v>0</v>
      </c>
      <c r="N755" s="80">
        <f t="shared" ca="1" si="453"/>
        <v>0</v>
      </c>
      <c r="O755" s="81">
        <f t="shared" ca="1" si="440"/>
        <v>-0.20860465954978813</v>
      </c>
      <c r="P755" s="79">
        <f t="shared" ca="1" si="441"/>
        <v>2643.6309709221623</v>
      </c>
      <c r="R755">
        <f t="shared" ca="1" si="454"/>
        <v>752</v>
      </c>
      <c r="S755" s="78">
        <f t="shared" ca="1" si="464"/>
        <v>102.58333333333182</v>
      </c>
      <c r="T755" s="55">
        <f t="shared" ca="1" si="455"/>
        <v>7.0818821105846697E-2</v>
      </c>
      <c r="U755" s="78">
        <f t="shared" ca="1" si="465"/>
        <v>1.1534606415857405E-4</v>
      </c>
      <c r="V755" s="79">
        <f t="shared" ca="1" si="466"/>
        <v>2620.8820085270841</v>
      </c>
      <c r="W755" s="79">
        <f t="shared" ca="1" si="442"/>
        <v>23.744298882877956</v>
      </c>
      <c r="X755" s="80">
        <f t="shared" ca="1" si="443"/>
        <v>-2.306921283171481E-3</v>
      </c>
      <c r="Y755" s="80">
        <f t="shared" ca="1" si="456"/>
        <v>-1.0920341702196183</v>
      </c>
      <c r="Z755" s="80">
        <f t="shared" ca="1" si="444"/>
        <v>0</v>
      </c>
      <c r="AA755" s="80">
        <f t="shared" ca="1" si="457"/>
        <v>0</v>
      </c>
      <c r="AB755" s="81">
        <f t="shared" ca="1" si="445"/>
        <v>-0.20860465954978813</v>
      </c>
      <c r="AC755" s="79">
        <f t="shared" ca="1" si="446"/>
        <v>2643.32336165891</v>
      </c>
      <c r="AE755" s="55">
        <f t="shared" ca="1" si="467"/>
        <v>7.0818821105846697E-2</v>
      </c>
      <c r="AF755" s="78">
        <f t="shared" ca="1" si="468"/>
        <v>1.1534606415857405E-4</v>
      </c>
      <c r="AR755" s="69">
        <f t="shared" si="458"/>
        <v>63</v>
      </c>
      <c r="AS755" s="70">
        <f t="shared" si="469"/>
        <v>752</v>
      </c>
      <c r="AT755" s="71">
        <f t="shared" ca="1" si="470"/>
        <v>1.1432804561187109E-3</v>
      </c>
      <c r="AU755" s="72">
        <f t="shared" ca="1" si="459"/>
        <v>9.059659612918658E-3</v>
      </c>
      <c r="AV755" s="73">
        <f t="shared" ca="1" si="460"/>
        <v>1.0090596596129187</v>
      </c>
      <c r="AW755" s="74">
        <f ca="1">PRODUCT(AV$4:AV755)</f>
        <v>823.31102695823199</v>
      </c>
      <c r="BO755" s="70">
        <f t="shared" si="471"/>
        <v>752</v>
      </c>
      <c r="BP755" s="171">
        <f t="shared" ca="1" si="472"/>
        <v>0.1143</v>
      </c>
      <c r="BQ755" s="172">
        <f t="shared" ca="1" si="461"/>
        <v>9.059659612918658E-3</v>
      </c>
      <c r="BR755" s="172">
        <f t="shared" ca="1" si="474"/>
        <v>1.2146078058671936E-3</v>
      </c>
    </row>
    <row r="756" spans="5:70">
      <c r="E756">
        <f t="shared" si="462"/>
        <v>753</v>
      </c>
      <c r="F756" s="64">
        <f t="shared" si="463"/>
        <v>102.66666666666515</v>
      </c>
      <c r="G756" s="55">
        <f t="shared" si="447"/>
        <v>7.0818821105846697E-2</v>
      </c>
      <c r="H756" s="78">
        <f t="shared" si="473"/>
        <v>1.0720553820200991E-4</v>
      </c>
      <c r="I756" s="79">
        <f t="shared" ca="1" si="448"/>
        <v>2456.41214212255</v>
      </c>
      <c r="J756" s="79">
        <f t="shared" ca="1" si="449"/>
        <v>22.254257876670671</v>
      </c>
      <c r="K756" s="80">
        <f t="shared" ca="1" si="450"/>
        <v>-2.1441107640401981E-3</v>
      </c>
      <c r="L756" s="80">
        <f t="shared" ca="1" si="451"/>
        <v>-1.0235050592177293</v>
      </c>
      <c r="M756" s="80">
        <f t="shared" ca="1" si="452"/>
        <v>0</v>
      </c>
      <c r="N756" s="80">
        <f t="shared" ca="1" si="453"/>
        <v>0</v>
      </c>
      <c r="O756" s="81">
        <f t="shared" ca="1" si="440"/>
        <v>-0.19383152348328561</v>
      </c>
      <c r="P756" s="79">
        <f t="shared" ca="1" si="441"/>
        <v>2477.4469193057553</v>
      </c>
      <c r="R756">
        <f t="shared" ca="1" si="454"/>
        <v>753</v>
      </c>
      <c r="S756" s="78">
        <f t="shared" ca="1" si="464"/>
        <v>102.66666666666515</v>
      </c>
      <c r="T756" s="55">
        <f t="shared" ca="1" si="455"/>
        <v>7.0818821105846697E-2</v>
      </c>
      <c r="U756" s="78">
        <f t="shared" ca="1" si="465"/>
        <v>1.0717739187566448E-4</v>
      </c>
      <c r="V756" s="79">
        <f t="shared" ca="1" si="466"/>
        <v>2456.1263173846824</v>
      </c>
      <c r="W756" s="79">
        <f t="shared" ca="1" si="442"/>
        <v>22.251668401836639</v>
      </c>
      <c r="X756" s="80">
        <f t="shared" ca="1" si="443"/>
        <v>-2.1435478375132896E-3</v>
      </c>
      <c r="Y756" s="80">
        <f t="shared" ca="1" si="456"/>
        <v>-1.0233859655769511</v>
      </c>
      <c r="Z756" s="80">
        <f t="shared" ca="1" si="444"/>
        <v>0</v>
      </c>
      <c r="AA756" s="80">
        <f t="shared" ca="1" si="457"/>
        <v>0</v>
      </c>
      <c r="AB756" s="81">
        <f t="shared" ca="1" si="445"/>
        <v>-0.19383152348328561</v>
      </c>
      <c r="AC756" s="79">
        <f t="shared" ca="1" si="446"/>
        <v>2477.1586247496211</v>
      </c>
      <c r="AE756" s="55">
        <f t="shared" ca="1" si="467"/>
        <v>7.0818821105846697E-2</v>
      </c>
      <c r="AF756" s="78">
        <f t="shared" ca="1" si="468"/>
        <v>1.0717739187566448E-4</v>
      </c>
      <c r="AR756" s="69">
        <f t="shared" si="458"/>
        <v>63</v>
      </c>
      <c r="AS756" s="70">
        <f t="shared" si="469"/>
        <v>753</v>
      </c>
      <c r="AT756" s="71">
        <f t="shared" ca="1" si="470"/>
        <v>1.1329227243441729E-3</v>
      </c>
      <c r="AU756" s="72">
        <f t="shared" ca="1" si="459"/>
        <v>9.059659612918658E-3</v>
      </c>
      <c r="AV756" s="73">
        <f t="shared" ca="1" si="460"/>
        <v>1.0090596596129187</v>
      </c>
      <c r="AW756" s="74">
        <f ca="1">PRODUCT(AV$4:AV756)</f>
        <v>830.76994461803611</v>
      </c>
      <c r="BO756" s="70">
        <f t="shared" si="471"/>
        <v>753</v>
      </c>
      <c r="BP756" s="171">
        <f t="shared" ca="1" si="472"/>
        <v>0.1143</v>
      </c>
      <c r="BQ756" s="172">
        <f t="shared" ca="1" si="461"/>
        <v>9.059659612918658E-3</v>
      </c>
      <c r="BR756" s="172">
        <f t="shared" ca="1" si="474"/>
        <v>1.2037026694072029E-3</v>
      </c>
    </row>
    <row r="757" spans="5:70">
      <c r="E757">
        <f t="shared" si="462"/>
        <v>754</v>
      </c>
      <c r="F757" s="64">
        <f t="shared" si="463"/>
        <v>102.74999999999848</v>
      </c>
      <c r="G757" s="55">
        <f t="shared" si="447"/>
        <v>7.0818821105846697E-2</v>
      </c>
      <c r="H757" s="78">
        <f t="shared" si="473"/>
        <v>9.9613368370525757E-5</v>
      </c>
      <c r="I757" s="79">
        <f t="shared" ca="1" si="448"/>
        <v>2301.9970491282102</v>
      </c>
      <c r="J757" s="79">
        <f t="shared" ca="1" si="449"/>
        <v>20.855309695044774</v>
      </c>
      <c r="K757" s="80">
        <f t="shared" ca="1" si="450"/>
        <v>-1.992267367410515E-3</v>
      </c>
      <c r="L757" s="80">
        <f t="shared" ca="1" si="451"/>
        <v>-0.95916543713675428</v>
      </c>
      <c r="M757" s="80">
        <f t="shared" ca="1" si="452"/>
        <v>0</v>
      </c>
      <c r="N757" s="80">
        <f t="shared" ca="1" si="453"/>
        <v>0</v>
      </c>
      <c r="O757" s="81">
        <f t="shared" ca="1" si="440"/>
        <v>-0.18010460349704907</v>
      </c>
      <c r="P757" s="79">
        <f t="shared" ca="1" si="441"/>
        <v>2321.7110965152542</v>
      </c>
      <c r="R757">
        <f t="shared" ca="1" si="454"/>
        <v>754</v>
      </c>
      <c r="S757" s="78">
        <f t="shared" ca="1" si="464"/>
        <v>102.74999999999848</v>
      </c>
      <c r="T757" s="55">
        <f t="shared" ca="1" si="455"/>
        <v>7.0818821105846697E-2</v>
      </c>
      <c r="U757" s="78">
        <f t="shared" ca="1" si="465"/>
        <v>9.9587215333830567E-5</v>
      </c>
      <c r="V757" s="79">
        <f t="shared" ca="1" si="466"/>
        <v>2301.7291712526726</v>
      </c>
      <c r="W757" s="79">
        <f t="shared" ca="1" si="442"/>
        <v>20.852882812674572</v>
      </c>
      <c r="X757" s="80">
        <f t="shared" ca="1" si="443"/>
        <v>-1.9917443066766113E-3</v>
      </c>
      <c r="Y757" s="80">
        <f t="shared" ca="1" si="456"/>
        <v>-0.95905382135528028</v>
      </c>
      <c r="Z757" s="80">
        <f t="shared" ca="1" si="444"/>
        <v>0</v>
      </c>
      <c r="AA757" s="80">
        <f t="shared" ca="1" si="457"/>
        <v>0</v>
      </c>
      <c r="AB757" s="81">
        <f t="shared" ca="1" si="445"/>
        <v>-0.18010460349704907</v>
      </c>
      <c r="AC757" s="79">
        <f t="shared" ca="1" si="446"/>
        <v>2321.4409038961885</v>
      </c>
      <c r="AE757" s="55">
        <f t="shared" ca="1" si="467"/>
        <v>7.0818821105846697E-2</v>
      </c>
      <c r="AF757" s="78">
        <f t="shared" ca="1" si="468"/>
        <v>9.9587215333830567E-5</v>
      </c>
      <c r="AR757" s="69">
        <f t="shared" si="458"/>
        <v>63</v>
      </c>
      <c r="AS757" s="70">
        <f t="shared" si="469"/>
        <v>754</v>
      </c>
      <c r="AT757" s="71">
        <f t="shared" ca="1" si="470"/>
        <v>1.1226588300938742E-3</v>
      </c>
      <c r="AU757" s="72">
        <f t="shared" ca="1" si="459"/>
        <v>9.059659612918658E-3</v>
      </c>
      <c r="AV757" s="73">
        <f t="shared" ca="1" si="460"/>
        <v>1.0090596596129187</v>
      </c>
      <c r="AW757" s="74">
        <f ca="1">PRODUCT(AV$4:AV757)</f>
        <v>838.29643753291884</v>
      </c>
      <c r="BO757" s="70">
        <f t="shared" si="471"/>
        <v>754</v>
      </c>
      <c r="BP757" s="171">
        <f t="shared" ca="1" si="472"/>
        <v>0.1143</v>
      </c>
      <c r="BQ757" s="172">
        <f t="shared" ca="1" si="461"/>
        <v>9.059659612918658E-3</v>
      </c>
      <c r="BR757" s="172">
        <f t="shared" ca="1" si="474"/>
        <v>1.192895442742157E-3</v>
      </c>
    </row>
    <row r="758" spans="5:70">
      <c r="E758">
        <f t="shared" si="462"/>
        <v>755</v>
      </c>
      <c r="F758" s="64">
        <f t="shared" si="463"/>
        <v>102.83333333333181</v>
      </c>
      <c r="G758" s="55">
        <f t="shared" si="447"/>
        <v>7.0818821105846697E-2</v>
      </c>
      <c r="H758" s="78">
        <f t="shared" si="473"/>
        <v>9.2558867056142681E-5</v>
      </c>
      <c r="I758" s="79">
        <f t="shared" ca="1" si="448"/>
        <v>2157.2902537116811</v>
      </c>
      <c r="J758" s="79">
        <f t="shared" ca="1" si="449"/>
        <v>19.544315384894762</v>
      </c>
      <c r="K758" s="80">
        <f t="shared" ca="1" si="450"/>
        <v>-1.8511773411228536E-3</v>
      </c>
      <c r="L758" s="80">
        <f t="shared" ca="1" si="451"/>
        <v>-0.89887093904653381</v>
      </c>
      <c r="M758" s="80">
        <f t="shared" ca="1" si="452"/>
        <v>0</v>
      </c>
      <c r="N758" s="80">
        <f t="shared" ca="1" si="453"/>
        <v>0</v>
      </c>
      <c r="O758" s="81">
        <f t="shared" ca="1" si="440"/>
        <v>-0.16734980780165212</v>
      </c>
      <c r="P758" s="79">
        <f t="shared" ca="1" si="441"/>
        <v>2175.7664971723866</v>
      </c>
      <c r="R758">
        <f t="shared" ca="1" si="454"/>
        <v>755</v>
      </c>
      <c r="S758" s="78">
        <f t="shared" ca="1" si="464"/>
        <v>102.83333333333181</v>
      </c>
      <c r="T758" s="55">
        <f t="shared" ca="1" si="455"/>
        <v>7.0818821105846697E-2</v>
      </c>
      <c r="U758" s="78">
        <f t="shared" ca="1" si="465"/>
        <v>9.253456614667459E-5</v>
      </c>
      <c r="V758" s="79">
        <f t="shared" ca="1" si="466"/>
        <v>2157.0391958153691</v>
      </c>
      <c r="W758" s="79">
        <f t="shared" ca="1" si="442"/>
        <v>19.542040885811041</v>
      </c>
      <c r="X758" s="80">
        <f t="shared" ca="1" si="443"/>
        <v>-1.8506913229334918E-3</v>
      </c>
      <c r="Y758" s="80">
        <f t="shared" ca="1" si="456"/>
        <v>-0.89876633158973718</v>
      </c>
      <c r="Z758" s="80">
        <f t="shared" ca="1" si="444"/>
        <v>0</v>
      </c>
      <c r="AA758" s="80">
        <f t="shared" ca="1" si="457"/>
        <v>0</v>
      </c>
      <c r="AB758" s="81">
        <f t="shared" ca="1" si="445"/>
        <v>-0.16734980780165212</v>
      </c>
      <c r="AC758" s="79">
        <f t="shared" ca="1" si="446"/>
        <v>2175.5132698704656</v>
      </c>
      <c r="AE758" s="55">
        <f t="shared" ca="1" si="467"/>
        <v>7.0818821105846697E-2</v>
      </c>
      <c r="AF758" s="78">
        <f t="shared" ca="1" si="468"/>
        <v>9.253456614667459E-5</v>
      </c>
      <c r="AR758" s="69">
        <f t="shared" si="458"/>
        <v>63</v>
      </c>
      <c r="AS758" s="70">
        <f t="shared" si="469"/>
        <v>755</v>
      </c>
      <c r="AT758" s="71">
        <f t="shared" ca="1" si="470"/>
        <v>1.1124879232317863E-3</v>
      </c>
      <c r="AU758" s="72">
        <f t="shared" ca="1" si="459"/>
        <v>9.059659612918658E-3</v>
      </c>
      <c r="AV758" s="73">
        <f t="shared" ca="1" si="460"/>
        <v>1.0090596596129187</v>
      </c>
      <c r="AW758" s="74">
        <f ca="1">PRODUCT(AV$4:AV758)</f>
        <v>845.89111791168943</v>
      </c>
      <c r="BO758" s="70">
        <f t="shared" si="471"/>
        <v>755</v>
      </c>
      <c r="BP758" s="171">
        <f t="shared" ca="1" si="472"/>
        <v>0.1143</v>
      </c>
      <c r="BQ758" s="172">
        <f t="shared" ca="1" si="461"/>
        <v>9.059659612918658E-3</v>
      </c>
      <c r="BR758" s="172">
        <f t="shared" ca="1" si="474"/>
        <v>1.1821852468066744E-3</v>
      </c>
    </row>
    <row r="759" spans="5:70">
      <c r="E759">
        <f t="shared" si="462"/>
        <v>756</v>
      </c>
      <c r="F759" s="64">
        <f t="shared" si="463"/>
        <v>102.91666666666514</v>
      </c>
      <c r="G759" s="55">
        <f t="shared" si="447"/>
        <v>7.0818821105846697E-2</v>
      </c>
      <c r="H759" s="78">
        <f t="shared" si="473"/>
        <v>8.600395720833386E-5</v>
      </c>
      <c r="I759" s="79">
        <f t="shared" ca="1" si="448"/>
        <v>2021.6812788410407</v>
      </c>
      <c r="J759" s="79">
        <f t="shared" ca="1" si="449"/>
        <v>18.315744232109921</v>
      </c>
      <c r="K759" s="80">
        <f t="shared" ca="1" si="450"/>
        <v>-1.7200791441666771E-3</v>
      </c>
      <c r="L759" s="80">
        <f t="shared" ca="1" si="451"/>
        <v>-0.84236719951710037</v>
      </c>
      <c r="M759" s="80">
        <f t="shared" ca="1" si="452"/>
        <v>0</v>
      </c>
      <c r="N759" s="80">
        <f t="shared" ca="1" si="453"/>
        <v>0</v>
      </c>
      <c r="O759" s="81">
        <f t="shared" ca="1" si="440"/>
        <v>-0.15549829170084908</v>
      </c>
      <c r="P759" s="79">
        <f t="shared" ca="1" si="441"/>
        <v>2038.9974375027882</v>
      </c>
      <c r="R759">
        <f t="shared" ca="1" si="454"/>
        <v>756</v>
      </c>
      <c r="S759" s="78">
        <f t="shared" ca="1" si="464"/>
        <v>102.91666666666514</v>
      </c>
      <c r="T759" s="55">
        <f t="shared" ca="1" si="455"/>
        <v>7.0818821105846697E-2</v>
      </c>
      <c r="U759" s="78">
        <f t="shared" ca="1" si="465"/>
        <v>8.5981377260626102E-5</v>
      </c>
      <c r="V759" s="79">
        <f t="shared" ca="1" si="466"/>
        <v>2021.4459847981136</v>
      </c>
      <c r="W759" s="79">
        <f t="shared" ca="1" si="442"/>
        <v>18.313612548172053</v>
      </c>
      <c r="X759" s="80">
        <f t="shared" ca="1" si="443"/>
        <v>-1.7196275452125221E-3</v>
      </c>
      <c r="Y759" s="80">
        <f t="shared" ca="1" si="456"/>
        <v>-0.8422691603325474</v>
      </c>
      <c r="Z759" s="80">
        <f t="shared" ca="1" si="444"/>
        <v>0</v>
      </c>
      <c r="AA759" s="80">
        <f t="shared" ca="1" si="457"/>
        <v>0</v>
      </c>
      <c r="AB759" s="81">
        <f t="shared" ca="1" si="445"/>
        <v>-0.15549829170084908</v>
      </c>
      <c r="AC759" s="79">
        <f t="shared" ca="1" si="446"/>
        <v>2038.760110266707</v>
      </c>
      <c r="AE759" s="55">
        <f t="shared" ca="1" si="467"/>
        <v>7.0818821105846697E-2</v>
      </c>
      <c r="AF759" s="78">
        <f t="shared" ca="1" si="468"/>
        <v>8.5981377260626102E-5</v>
      </c>
      <c r="AR759" s="69">
        <f t="shared" si="458"/>
        <v>63</v>
      </c>
      <c r="AS759" s="70">
        <f t="shared" si="469"/>
        <v>756</v>
      </c>
      <c r="AT759" s="71">
        <f t="shared" ca="1" si="470"/>
        <v>1.1024091613238236E-3</v>
      </c>
      <c r="AU759" s="72">
        <f t="shared" ca="1" si="459"/>
        <v>9.059659612918658E-3</v>
      </c>
      <c r="AV759" s="73">
        <f t="shared" ca="1" si="460"/>
        <v>1.0090596596129187</v>
      </c>
      <c r="AW759" s="74">
        <f ca="1">PRODUCT(AV$4:AV759)</f>
        <v>853.55460350956059</v>
      </c>
      <c r="BO759" s="70">
        <f t="shared" si="471"/>
        <v>756</v>
      </c>
      <c r="BP759" s="171">
        <f t="shared" ca="1" si="472"/>
        <v>0.1143</v>
      </c>
      <c r="BQ759" s="172">
        <f t="shared" ca="1" si="461"/>
        <v>9.059659612918658E-3</v>
      </c>
      <c r="BR759" s="172">
        <f t="shared" ca="1" si="474"/>
        <v>1.1715712104279025E-3</v>
      </c>
    </row>
    <row r="760" spans="5:70">
      <c r="E760">
        <f t="shared" si="462"/>
        <v>757</v>
      </c>
      <c r="F760" s="64">
        <f t="shared" si="463"/>
        <v>102.99999999999847</v>
      </c>
      <c r="G760" s="55">
        <f t="shared" si="447"/>
        <v>7.0818821105846697E-2</v>
      </c>
      <c r="H760" s="78">
        <f t="shared" si="473"/>
        <v>7.9913258348401976E-5</v>
      </c>
      <c r="I760" s="79">
        <f t="shared" ca="1" si="448"/>
        <v>1894.5980427409984</v>
      </c>
      <c r="J760" s="79">
        <f t="shared" ca="1" si="449"/>
        <v>17.16441337053536</v>
      </c>
      <c r="K760" s="80">
        <f t="shared" ca="1" si="450"/>
        <v>-1.5982651669680394E-3</v>
      </c>
      <c r="L760" s="80">
        <f t="shared" ca="1" si="451"/>
        <v>-0.78941585114208268</v>
      </c>
      <c r="M760" s="80">
        <f t="shared" ca="1" si="452"/>
        <v>-14.209485320557487</v>
      </c>
      <c r="N760" s="80">
        <f t="shared" ca="1" si="453"/>
        <v>0</v>
      </c>
      <c r="O760" s="81">
        <f t="shared" ca="1" si="440"/>
        <v>-0.14448608599862192</v>
      </c>
      <c r="P760" s="79">
        <f t="shared" ca="1" si="441"/>
        <v>1896.6174705886688</v>
      </c>
      <c r="R760">
        <f t="shared" ca="1" si="454"/>
        <v>757</v>
      </c>
      <c r="S760" s="78">
        <f t="shared" ca="1" si="464"/>
        <v>102.99999999999847</v>
      </c>
      <c r="T760" s="55">
        <f t="shared" ca="1" si="455"/>
        <v>7.0818821105846697E-2</v>
      </c>
      <c r="U760" s="78">
        <f t="shared" ca="1" si="465"/>
        <v>7.9892277485971511E-5</v>
      </c>
      <c r="V760" s="79">
        <f t="shared" ca="1" si="466"/>
        <v>1894.3775227399929</v>
      </c>
      <c r="W760" s="79">
        <f t="shared" ca="1" si="442"/>
        <v>17.162415534388408</v>
      </c>
      <c r="X760" s="80">
        <f t="shared" ca="1" si="443"/>
        <v>-1.5978455497194302E-3</v>
      </c>
      <c r="Y760" s="80">
        <f t="shared" ca="1" si="456"/>
        <v>-0.78932396780833036</v>
      </c>
      <c r="Z760" s="80">
        <f t="shared" ca="1" si="444"/>
        <v>-14.207831420549946</v>
      </c>
      <c r="AA760" s="80">
        <f t="shared" ca="1" si="457"/>
        <v>0</v>
      </c>
      <c r="AB760" s="81">
        <f t="shared" ca="1" si="445"/>
        <v>-0.14448608599862192</v>
      </c>
      <c r="AC760" s="79">
        <f t="shared" ca="1" si="446"/>
        <v>1896.3966989544749</v>
      </c>
      <c r="AE760" s="55">
        <f t="shared" ca="1" si="467"/>
        <v>7.0818821105846697E-2</v>
      </c>
      <c r="AF760" s="78">
        <f t="shared" ca="1" si="468"/>
        <v>7.9892277485971511E-5</v>
      </c>
      <c r="AR760" s="69">
        <f t="shared" si="458"/>
        <v>64</v>
      </c>
      <c r="AS760" s="70">
        <f t="shared" si="469"/>
        <v>757</v>
      </c>
      <c r="AT760" s="71">
        <f t="shared" ca="1" si="470"/>
        <v>1.0924217095680665E-3</v>
      </c>
      <c r="AU760" s="72">
        <f t="shared" ca="1" si="459"/>
        <v>9.059659612918658E-3</v>
      </c>
      <c r="AV760" s="73">
        <f t="shared" ca="1" si="460"/>
        <v>1.0090596596129187</v>
      </c>
      <c r="AW760" s="74">
        <f ca="1">PRODUCT(AV$4:AV760)</f>
        <v>861.28751767839697</v>
      </c>
      <c r="BO760" s="70">
        <f t="shared" si="471"/>
        <v>757</v>
      </c>
      <c r="BP760" s="171">
        <f t="shared" ca="1" si="472"/>
        <v>0.1143</v>
      </c>
      <c r="BQ760" s="172">
        <f t="shared" ca="1" si="461"/>
        <v>9.059659612918658E-3</v>
      </c>
      <c r="BR760" s="172">
        <f t="shared" ca="1" si="474"/>
        <v>1.1610524702546569E-3</v>
      </c>
    </row>
    <row r="761" spans="5:70">
      <c r="E761">
        <f t="shared" si="462"/>
        <v>758</v>
      </c>
      <c r="F761" s="64">
        <f t="shared" si="463"/>
        <v>103.08333333333179</v>
      </c>
      <c r="G761" s="55">
        <f t="shared" si="447"/>
        <v>7.0818821105846697E-2</v>
      </c>
      <c r="H761" s="78">
        <f t="shared" si="473"/>
        <v>7.4253895601441189E-5</v>
      </c>
      <c r="I761" s="79">
        <f t="shared" ca="1" si="448"/>
        <v>1762.3012572328264</v>
      </c>
      <c r="J761" s="79">
        <f t="shared" ca="1" si="449"/>
        <v>15.965849525948013</v>
      </c>
      <c r="K761" s="80">
        <f t="shared" ca="1" si="450"/>
        <v>-1.4850779120288238E-3</v>
      </c>
      <c r="L761" s="80">
        <f t="shared" ca="1" si="451"/>
        <v>-0.73429219051367767</v>
      </c>
      <c r="M761" s="80">
        <f t="shared" ca="1" si="452"/>
        <v>0</v>
      </c>
      <c r="N761" s="80">
        <f t="shared" ca="1" si="453"/>
        <v>0</v>
      </c>
      <c r="O761" s="81">
        <f t="shared" ca="1" si="440"/>
        <v>-0.13425375172200152</v>
      </c>
      <c r="P761" s="79">
        <f t="shared" ca="1" si="441"/>
        <v>1777.3970757386264</v>
      </c>
      <c r="R761">
        <f t="shared" ca="1" si="454"/>
        <v>758</v>
      </c>
      <c r="S761" s="78">
        <f t="shared" ca="1" si="464"/>
        <v>103.08333333333179</v>
      </c>
      <c r="T761" s="55">
        <f t="shared" ca="1" si="455"/>
        <v>7.0818821105846697E-2</v>
      </c>
      <c r="U761" s="78">
        <f t="shared" ca="1" si="465"/>
        <v>7.4234400578953832E-5</v>
      </c>
      <c r="V761" s="79">
        <f t="shared" ca="1" si="466"/>
        <v>1762.0961203854997</v>
      </c>
      <c r="W761" s="79">
        <f t="shared" ca="1" si="442"/>
        <v>15.963991055937166</v>
      </c>
      <c r="X761" s="80">
        <f t="shared" ca="1" si="443"/>
        <v>-1.4846880115790767E-3</v>
      </c>
      <c r="Y761" s="80">
        <f t="shared" ca="1" si="456"/>
        <v>-0.73420671682729155</v>
      </c>
      <c r="Z761" s="80">
        <f t="shared" ca="1" si="444"/>
        <v>0</v>
      </c>
      <c r="AA761" s="80">
        <f t="shared" ca="1" si="457"/>
        <v>0</v>
      </c>
      <c r="AB761" s="81">
        <f t="shared" ca="1" si="445"/>
        <v>-0.13425375172200152</v>
      </c>
      <c r="AC761" s="79">
        <f t="shared" ca="1" si="446"/>
        <v>1777.1901662848761</v>
      </c>
      <c r="AE761" s="55">
        <f t="shared" ca="1" si="467"/>
        <v>7.0818821105846697E-2</v>
      </c>
      <c r="AF761" s="78">
        <f t="shared" ca="1" si="468"/>
        <v>7.4234400578953832E-5</v>
      </c>
      <c r="AR761" s="69">
        <f t="shared" si="458"/>
        <v>64</v>
      </c>
      <c r="AS761" s="70">
        <f t="shared" si="469"/>
        <v>758</v>
      </c>
      <c r="AT761" s="71">
        <f t="shared" ca="1" si="470"/>
        <v>1.0825247407256172E-3</v>
      </c>
      <c r="AU761" s="72">
        <f t="shared" ca="1" si="459"/>
        <v>9.059659612918658E-3</v>
      </c>
      <c r="AV761" s="73">
        <f t="shared" ca="1" si="460"/>
        <v>1.0090596596129187</v>
      </c>
      <c r="AW761" s="74">
        <f ca="1">PRODUCT(AV$4:AV761)</f>
        <v>869.09048941741889</v>
      </c>
      <c r="BO761" s="70">
        <f t="shared" si="471"/>
        <v>758</v>
      </c>
      <c r="BP761" s="171">
        <f t="shared" ca="1" si="472"/>
        <v>0.1143</v>
      </c>
      <c r="BQ761" s="172">
        <f t="shared" ca="1" si="461"/>
        <v>9.059659612918658E-3</v>
      </c>
      <c r="BR761" s="172">
        <f t="shared" ca="1" si="474"/>
        <v>1.1506281706871956E-3</v>
      </c>
    </row>
    <row r="762" spans="5:70">
      <c r="E762">
        <f t="shared" si="462"/>
        <v>759</v>
      </c>
      <c r="F762" s="64">
        <f t="shared" si="463"/>
        <v>103.16666666666512</v>
      </c>
      <c r="G762" s="55">
        <f t="shared" si="447"/>
        <v>7.0818821105846697E-2</v>
      </c>
      <c r="H762" s="78">
        <f t="shared" si="473"/>
        <v>6.8995322252430509E-5</v>
      </c>
      <c r="I762" s="79">
        <f t="shared" ca="1" si="448"/>
        <v>1651.5239101978375</v>
      </c>
      <c r="J762" s="79">
        <f t="shared" ca="1" si="449"/>
        <v>14.96224446898885</v>
      </c>
      <c r="K762" s="80">
        <f t="shared" ca="1" si="450"/>
        <v>-1.3799064450486101E-3</v>
      </c>
      <c r="L762" s="80">
        <f t="shared" ca="1" si="451"/>
        <v>-0.68813496258243234</v>
      </c>
      <c r="M762" s="80">
        <f t="shared" ca="1" si="452"/>
        <v>0</v>
      </c>
      <c r="N762" s="80">
        <f t="shared" ca="1" si="453"/>
        <v>0</v>
      </c>
      <c r="O762" s="81">
        <f t="shared" ca="1" si="440"/>
        <v>-0.12474605929601235</v>
      </c>
      <c r="P762" s="79">
        <f t="shared" ca="1" si="441"/>
        <v>1665.6718937385031</v>
      </c>
      <c r="R762">
        <f t="shared" ca="1" si="454"/>
        <v>759</v>
      </c>
      <c r="S762" s="78">
        <f t="shared" ca="1" si="464"/>
        <v>103.16666666666512</v>
      </c>
      <c r="T762" s="55">
        <f t="shared" ca="1" si="455"/>
        <v>7.0818821105846697E-2</v>
      </c>
      <c r="U762" s="78">
        <f t="shared" ca="1" si="465"/>
        <v>6.8977207844453142E-5</v>
      </c>
      <c r="V762" s="79">
        <f t="shared" ca="1" si="466"/>
        <v>1651.3316538276774</v>
      </c>
      <c r="W762" s="79">
        <f t="shared" ca="1" si="442"/>
        <v>14.960502691716783</v>
      </c>
      <c r="X762" s="80">
        <f t="shared" ca="1" si="443"/>
        <v>-1.3795441568890628E-3</v>
      </c>
      <c r="Y762" s="80">
        <f t="shared" ca="1" si="456"/>
        <v>-0.68805485576153236</v>
      </c>
      <c r="Z762" s="80">
        <f t="shared" ca="1" si="444"/>
        <v>0</v>
      </c>
      <c r="AA762" s="80">
        <f t="shared" ca="1" si="457"/>
        <v>0</v>
      </c>
      <c r="AB762" s="81">
        <f t="shared" ca="1" si="445"/>
        <v>-0.12474605929601235</v>
      </c>
      <c r="AC762" s="79">
        <f t="shared" ca="1" si="446"/>
        <v>1665.4779760601798</v>
      </c>
      <c r="AE762" s="55">
        <f t="shared" ca="1" si="467"/>
        <v>7.0818821105846697E-2</v>
      </c>
      <c r="AF762" s="78">
        <f t="shared" ca="1" si="468"/>
        <v>6.8977207844453142E-5</v>
      </c>
      <c r="AR762" s="69">
        <f t="shared" si="458"/>
        <v>64</v>
      </c>
      <c r="AS762" s="70">
        <f t="shared" si="469"/>
        <v>759</v>
      </c>
      <c r="AT762" s="71">
        <f t="shared" ca="1" si="470"/>
        <v>1.07271743505208E-3</v>
      </c>
      <c r="AU762" s="72">
        <f t="shared" ca="1" si="459"/>
        <v>9.059659612918658E-3</v>
      </c>
      <c r="AV762" s="73">
        <f t="shared" ca="1" si="460"/>
        <v>1.0090596596129187</v>
      </c>
      <c r="AW762" s="74">
        <f ca="1">PRODUCT(AV$4:AV762)</f>
        <v>876.96415342436558</v>
      </c>
      <c r="BO762" s="70">
        <f t="shared" si="471"/>
        <v>759</v>
      </c>
      <c r="BP762" s="171">
        <f t="shared" ca="1" si="472"/>
        <v>0.1143</v>
      </c>
      <c r="BQ762" s="172">
        <f t="shared" ca="1" si="461"/>
        <v>9.059659612918658E-3</v>
      </c>
      <c r="BR762" s="172">
        <f t="shared" ca="1" si="474"/>
        <v>1.140297463807624E-3</v>
      </c>
    </row>
    <row r="763" spans="5:70">
      <c r="E763">
        <f t="shared" si="462"/>
        <v>760</v>
      </c>
      <c r="F763" s="64">
        <f t="shared" si="463"/>
        <v>103.24999999999845</v>
      </c>
      <c r="G763" s="55">
        <f t="shared" si="447"/>
        <v>7.0818821105846697E-2</v>
      </c>
      <c r="H763" s="78">
        <f t="shared" si="473"/>
        <v>6.4109154868695388E-5</v>
      </c>
      <c r="I763" s="79">
        <f t="shared" ca="1" si="448"/>
        <v>1547.710973874799</v>
      </c>
      <c r="J763" s="79">
        <f t="shared" ca="1" si="449"/>
        <v>14.021734602484521</v>
      </c>
      <c r="K763" s="80">
        <f t="shared" ca="1" si="450"/>
        <v>-1.2821830973739077E-3</v>
      </c>
      <c r="L763" s="80">
        <f t="shared" ca="1" si="451"/>
        <v>-0.644879572447833</v>
      </c>
      <c r="M763" s="80">
        <f t="shared" ca="1" si="452"/>
        <v>0</v>
      </c>
      <c r="N763" s="80">
        <f t="shared" ca="1" si="453"/>
        <v>0</v>
      </c>
      <c r="O763" s="81">
        <f t="shared" ca="1" si="440"/>
        <v>-0.1159116904390687</v>
      </c>
      <c r="P763" s="79">
        <f t="shared" ca="1" si="441"/>
        <v>1560.9706350312993</v>
      </c>
      <c r="R763">
        <f t="shared" ca="1" si="454"/>
        <v>760</v>
      </c>
      <c r="S763" s="78">
        <f t="shared" ca="1" si="464"/>
        <v>103.24999999999845</v>
      </c>
      <c r="T763" s="55">
        <f t="shared" ca="1" si="455"/>
        <v>7.0818821105846697E-2</v>
      </c>
      <c r="U763" s="78">
        <f t="shared" ca="1" si="465"/>
        <v>6.4092323301736005E-5</v>
      </c>
      <c r="V763" s="79">
        <f t="shared" ca="1" si="466"/>
        <v>1547.5307892178464</v>
      </c>
      <c r="W763" s="79">
        <f t="shared" ca="1" si="442"/>
        <v>14.02010219082506</v>
      </c>
      <c r="X763" s="80">
        <f t="shared" ca="1" si="443"/>
        <v>-1.28184646603472E-3</v>
      </c>
      <c r="Y763" s="80">
        <f t="shared" ca="1" si="456"/>
        <v>-0.64480449550743602</v>
      </c>
      <c r="Z763" s="80">
        <f t="shared" ca="1" si="444"/>
        <v>0</v>
      </c>
      <c r="AA763" s="80">
        <f t="shared" ca="1" si="457"/>
        <v>0</v>
      </c>
      <c r="AB763" s="81">
        <f t="shared" ca="1" si="445"/>
        <v>-0.1159116904390687</v>
      </c>
      <c r="AC763" s="79">
        <f t="shared" ca="1" si="446"/>
        <v>1560.7888933762588</v>
      </c>
      <c r="AE763" s="55">
        <f t="shared" ca="1" si="467"/>
        <v>7.0818821105846697E-2</v>
      </c>
      <c r="AF763" s="78">
        <f t="shared" ca="1" si="468"/>
        <v>6.4092323301736005E-5</v>
      </c>
      <c r="AR763" s="69">
        <f t="shared" si="458"/>
        <v>64</v>
      </c>
      <c r="AS763" s="70">
        <f t="shared" si="469"/>
        <v>760</v>
      </c>
      <c r="AT763" s="71">
        <f t="shared" ca="1" si="470"/>
        <v>1.0629989802296649E-3</v>
      </c>
      <c r="AU763" s="72">
        <f t="shared" ca="1" si="459"/>
        <v>9.059659612918658E-3</v>
      </c>
      <c r="AV763" s="73">
        <f t="shared" ca="1" si="460"/>
        <v>1.0090596596129187</v>
      </c>
      <c r="AW763" s="74">
        <f ca="1">PRODUCT(AV$4:AV763)</f>
        <v>884.90915014712175</v>
      </c>
      <c r="BO763" s="70">
        <f t="shared" si="471"/>
        <v>760</v>
      </c>
      <c r="BP763" s="171">
        <f t="shared" ca="1" si="472"/>
        <v>0.1143</v>
      </c>
      <c r="BQ763" s="172">
        <f t="shared" ca="1" si="461"/>
        <v>9.059659612918658E-3</v>
      </c>
      <c r="BR763" s="172">
        <f t="shared" ca="1" si="474"/>
        <v>1.1300595093109251E-3</v>
      </c>
    </row>
    <row r="764" spans="5:70">
      <c r="E764">
        <f t="shared" si="462"/>
        <v>761</v>
      </c>
      <c r="F764" s="64">
        <f t="shared" si="463"/>
        <v>103.33333333333178</v>
      </c>
      <c r="G764" s="55">
        <f t="shared" si="447"/>
        <v>7.0818821105846697E-2</v>
      </c>
      <c r="H764" s="78">
        <f t="shared" si="473"/>
        <v>5.9569020098802226E-5</v>
      </c>
      <c r="I764" s="79">
        <f t="shared" ca="1" si="448"/>
        <v>1450.4245348775378</v>
      </c>
      <c r="J764" s="79">
        <f t="shared" ca="1" si="449"/>
        <v>13.140352580216359</v>
      </c>
      <c r="K764" s="80">
        <f t="shared" ca="1" si="450"/>
        <v>-1.1913804019760446E-3</v>
      </c>
      <c r="L764" s="80">
        <f t="shared" ca="1" si="451"/>
        <v>-0.60434355619897406</v>
      </c>
      <c r="M764" s="80">
        <f t="shared" ca="1" si="452"/>
        <v>0</v>
      </c>
      <c r="N764" s="80">
        <f t="shared" ca="1" si="453"/>
        <v>0</v>
      </c>
      <c r="O764" s="81">
        <f t="shared" ca="1" si="440"/>
        <v>-0.107702961169788</v>
      </c>
      <c r="P764" s="79">
        <f t="shared" ca="1" si="441"/>
        <v>1462.8516495599836</v>
      </c>
      <c r="R764">
        <f t="shared" ca="1" si="454"/>
        <v>761</v>
      </c>
      <c r="S764" s="78">
        <f t="shared" ca="1" si="464"/>
        <v>103.33333333333178</v>
      </c>
      <c r="T764" s="55">
        <f t="shared" ca="1" si="455"/>
        <v>7.0818821105846697E-2</v>
      </c>
      <c r="U764" s="78">
        <f t="shared" ca="1" si="465"/>
        <v>5.9553380523572271E-5</v>
      </c>
      <c r="V764" s="79">
        <f t="shared" ca="1" si="466"/>
        <v>1450.2556639522531</v>
      </c>
      <c r="W764" s="79">
        <f t="shared" ca="1" si="442"/>
        <v>13.138822667114761</v>
      </c>
      <c r="X764" s="80">
        <f t="shared" ca="1" si="443"/>
        <v>-1.1910676104714454E-3</v>
      </c>
      <c r="Y764" s="80">
        <f t="shared" ca="1" si="456"/>
        <v>-0.60427319331343887</v>
      </c>
      <c r="Z764" s="80">
        <f t="shared" ca="1" si="444"/>
        <v>0</v>
      </c>
      <c r="AA764" s="80">
        <f t="shared" ca="1" si="457"/>
        <v>0</v>
      </c>
      <c r="AB764" s="81">
        <f t="shared" ca="1" si="445"/>
        <v>-0.107702961169788</v>
      </c>
      <c r="AC764" s="79">
        <f t="shared" ca="1" si="446"/>
        <v>1462.6813193972741</v>
      </c>
      <c r="AE764" s="55">
        <f t="shared" ca="1" si="467"/>
        <v>7.0818821105846697E-2</v>
      </c>
      <c r="AF764" s="78">
        <f t="shared" ca="1" si="468"/>
        <v>5.9553380523572271E-5</v>
      </c>
      <c r="AR764" s="69">
        <f t="shared" si="458"/>
        <v>64</v>
      </c>
      <c r="AS764" s="70">
        <f t="shared" si="469"/>
        <v>761</v>
      </c>
      <c r="AT764" s="71">
        <f t="shared" ca="1" si="470"/>
        <v>1.0533685712999046E-3</v>
      </c>
      <c r="AU764" s="72">
        <f t="shared" ca="1" si="459"/>
        <v>9.059659612918658E-3</v>
      </c>
      <c r="AV764" s="73">
        <f t="shared" ca="1" si="460"/>
        <v>1.0090596596129187</v>
      </c>
      <c r="AW764" s="74">
        <f ca="1">PRODUCT(AV$4:AV764)</f>
        <v>892.92612583581183</v>
      </c>
      <c r="BO764" s="70">
        <f t="shared" si="471"/>
        <v>761</v>
      </c>
      <c r="BP764" s="171">
        <f t="shared" ca="1" si="472"/>
        <v>0.1143</v>
      </c>
      <c r="BQ764" s="172">
        <f t="shared" ca="1" si="461"/>
        <v>9.059659612918658E-3</v>
      </c>
      <c r="BR764" s="172">
        <f t="shared" ca="1" si="474"/>
        <v>1.1199134744366084E-3</v>
      </c>
    </row>
    <row r="765" spans="5:70">
      <c r="E765">
        <f t="shared" si="462"/>
        <v>762</v>
      </c>
      <c r="F765" s="64">
        <f t="shared" si="463"/>
        <v>103.41666666666511</v>
      </c>
      <c r="G765" s="55">
        <f t="shared" si="447"/>
        <v>7.0818821105846697E-2</v>
      </c>
      <c r="H765" s="78">
        <f t="shared" si="473"/>
        <v>5.5350412320974567E-5</v>
      </c>
      <c r="I765" s="79">
        <f t="shared" ca="1" si="448"/>
        <v>1359.2542202854024</v>
      </c>
      <c r="J765" s="79">
        <f t="shared" ca="1" si="449"/>
        <v>12.314380563208902</v>
      </c>
      <c r="K765" s="80">
        <f t="shared" ca="1" si="450"/>
        <v>-1.1070082464194914E-3</v>
      </c>
      <c r="L765" s="80">
        <f t="shared" ca="1" si="451"/>
        <v>-0.56635592511891775</v>
      </c>
      <c r="M765" s="80">
        <f t="shared" ca="1" si="452"/>
        <v>0</v>
      </c>
      <c r="N765" s="80">
        <f t="shared" ca="1" si="453"/>
        <v>0</v>
      </c>
      <c r="O765" s="81">
        <f t="shared" ca="1" si="440"/>
        <v>-0.10007556443013484</v>
      </c>
      <c r="P765" s="79">
        <f t="shared" ca="1" si="441"/>
        <v>1370.9010623508159</v>
      </c>
      <c r="R765">
        <f t="shared" ca="1" si="454"/>
        <v>762</v>
      </c>
      <c r="S765" s="78">
        <f t="shared" ca="1" si="464"/>
        <v>103.41666666666511</v>
      </c>
      <c r="T765" s="55">
        <f t="shared" ca="1" si="455"/>
        <v>7.0818821105846697E-2</v>
      </c>
      <c r="U765" s="78">
        <f t="shared" ca="1" si="465"/>
        <v>5.5335880322024991E-5</v>
      </c>
      <c r="V765" s="79">
        <f t="shared" ca="1" si="466"/>
        <v>1359.0959527040147</v>
      </c>
      <c r="W765" s="79">
        <f t="shared" ca="1" si="442"/>
        <v>12.312946712793769</v>
      </c>
      <c r="X765" s="80">
        <f t="shared" ca="1" si="443"/>
        <v>-1.1067176064404999E-3</v>
      </c>
      <c r="Y765" s="80">
        <f t="shared" ca="1" si="456"/>
        <v>-0.56628998029333955</v>
      </c>
      <c r="Z765" s="80">
        <f t="shared" ca="1" si="444"/>
        <v>0</v>
      </c>
      <c r="AA765" s="80">
        <f t="shared" ca="1" si="457"/>
        <v>0</v>
      </c>
      <c r="AB765" s="81">
        <f t="shared" ca="1" si="445"/>
        <v>-0.10007556443013484</v>
      </c>
      <c r="AC765" s="79">
        <f t="shared" ca="1" si="446"/>
        <v>1370.7414271544785</v>
      </c>
      <c r="AE765" s="55">
        <f t="shared" ca="1" si="467"/>
        <v>7.0818821105846697E-2</v>
      </c>
      <c r="AF765" s="78">
        <f t="shared" ca="1" si="468"/>
        <v>5.5335880322024991E-5</v>
      </c>
      <c r="AR765" s="69">
        <f t="shared" si="458"/>
        <v>64</v>
      </c>
      <c r="AS765" s="70">
        <f t="shared" si="469"/>
        <v>762</v>
      </c>
      <c r="AT765" s="71">
        <f t="shared" ca="1" si="470"/>
        <v>1.0438254105969811E-3</v>
      </c>
      <c r="AU765" s="72">
        <f t="shared" ca="1" si="459"/>
        <v>9.059659612918658E-3</v>
      </c>
      <c r="AV765" s="73">
        <f t="shared" ca="1" si="460"/>
        <v>1.0090596596129187</v>
      </c>
      <c r="AW765" s="74">
        <f ca="1">PRODUCT(AV$4:AV765)</f>
        <v>901.01573259536644</v>
      </c>
      <c r="BO765" s="70">
        <f t="shared" si="471"/>
        <v>762</v>
      </c>
      <c r="BP765" s="171">
        <f t="shared" ca="1" si="472"/>
        <v>0.1143</v>
      </c>
      <c r="BQ765" s="172">
        <f t="shared" ca="1" si="461"/>
        <v>9.059659612918658E-3</v>
      </c>
      <c r="BR765" s="172">
        <f t="shared" ca="1" si="474"/>
        <v>1.1098585339009727E-3</v>
      </c>
    </row>
    <row r="766" spans="5:70">
      <c r="E766">
        <f t="shared" si="462"/>
        <v>763</v>
      </c>
      <c r="F766" s="64">
        <f t="shared" si="463"/>
        <v>103.49999999999844</v>
      </c>
      <c r="G766" s="55">
        <f t="shared" si="447"/>
        <v>7.0818821105846697E-2</v>
      </c>
      <c r="H766" s="78">
        <f t="shared" si="473"/>
        <v>5.1430561372680614E-5</v>
      </c>
      <c r="I766" s="79">
        <f t="shared" ca="1" si="448"/>
        <v>1273.8154652623782</v>
      </c>
      <c r="J766" s="79">
        <f t="shared" ca="1" si="449"/>
        <v>11.540334524948758</v>
      </c>
      <c r="K766" s="80">
        <f t="shared" ca="1" si="450"/>
        <v>-1.0286112274536124E-3</v>
      </c>
      <c r="L766" s="80">
        <f t="shared" ca="1" si="451"/>
        <v>-0.5307564438593243</v>
      </c>
      <c r="M766" s="80">
        <f t="shared" ca="1" si="452"/>
        <v>0</v>
      </c>
      <c r="N766" s="80">
        <f t="shared" ca="1" si="453"/>
        <v>0</v>
      </c>
      <c r="O766" s="81">
        <f t="shared" ca="1" si="440"/>
        <v>-9.2988330935690477E-2</v>
      </c>
      <c r="P766" s="79">
        <f t="shared" ca="1" si="441"/>
        <v>1284.7310264013047</v>
      </c>
      <c r="R766">
        <f t="shared" ca="1" si="454"/>
        <v>763</v>
      </c>
      <c r="S766" s="78">
        <f t="shared" ca="1" si="464"/>
        <v>103.49999999999844</v>
      </c>
      <c r="T766" s="55">
        <f t="shared" ca="1" si="455"/>
        <v>7.0818821105846697E-2</v>
      </c>
      <c r="U766" s="78">
        <f t="shared" ca="1" si="465"/>
        <v>5.1417058512764958E-5</v>
      </c>
      <c r="V766" s="79">
        <f t="shared" ca="1" si="466"/>
        <v>1273.6671352424526</v>
      </c>
      <c r="W766" s="79">
        <f t="shared" ca="1" si="442"/>
        <v>11.538990705457854</v>
      </c>
      <c r="X766" s="80">
        <f t="shared" ca="1" si="443"/>
        <v>-1.0283411702552991E-3</v>
      </c>
      <c r="Y766" s="80">
        <f t="shared" ca="1" si="456"/>
        <v>-0.53069463968435526</v>
      </c>
      <c r="Z766" s="80">
        <f t="shared" ca="1" si="444"/>
        <v>0</v>
      </c>
      <c r="AA766" s="80">
        <f t="shared" ca="1" si="457"/>
        <v>0</v>
      </c>
      <c r="AB766" s="81">
        <f t="shared" ca="1" si="445"/>
        <v>-9.2988330935690477E-2</v>
      </c>
      <c r="AC766" s="79">
        <f t="shared" ca="1" si="446"/>
        <v>1284.5814146361201</v>
      </c>
      <c r="AE766" s="55">
        <f t="shared" ca="1" si="467"/>
        <v>7.0818821105846697E-2</v>
      </c>
      <c r="AF766" s="78">
        <f t="shared" ca="1" si="468"/>
        <v>5.1417058512764958E-5</v>
      </c>
      <c r="AR766" s="69">
        <f t="shared" si="458"/>
        <v>64</v>
      </c>
      <c r="AS766" s="70">
        <f t="shared" si="469"/>
        <v>763</v>
      </c>
      <c r="AT766" s="71">
        <f t="shared" ca="1" si="470"/>
        <v>1.0343687076816573E-3</v>
      </c>
      <c r="AU766" s="72">
        <f t="shared" ca="1" si="459"/>
        <v>9.059659612918658E-3</v>
      </c>
      <c r="AV766" s="73">
        <f t="shared" ca="1" si="460"/>
        <v>1.0090596596129187</v>
      </c>
      <c r="AW766" s="74">
        <f ca="1">PRODUCT(AV$4:AV766)</f>
        <v>909.17862843856506</v>
      </c>
      <c r="BO766" s="70">
        <f t="shared" si="471"/>
        <v>763</v>
      </c>
      <c r="BP766" s="171">
        <f t="shared" ca="1" si="472"/>
        <v>0.1143</v>
      </c>
      <c r="BQ766" s="172">
        <f t="shared" ca="1" si="461"/>
        <v>9.059659612918658E-3</v>
      </c>
      <c r="BR766" s="172">
        <f t="shared" ca="1" si="474"/>
        <v>1.0998938698299774E-3</v>
      </c>
    </row>
    <row r="767" spans="5:70">
      <c r="E767">
        <f t="shared" si="462"/>
        <v>764</v>
      </c>
      <c r="F767" s="64">
        <f t="shared" si="463"/>
        <v>103.58333333333177</v>
      </c>
      <c r="G767" s="55">
        <f t="shared" si="447"/>
        <v>7.7799936530410396E-2</v>
      </c>
      <c r="H767" s="78">
        <f t="shared" si="473"/>
        <v>4.7429266962162686E-5</v>
      </c>
      <c r="I767" s="79">
        <f t="shared" ca="1" si="448"/>
        <v>1184.7790340886343</v>
      </c>
      <c r="J767" s="79">
        <f t="shared" ca="1" si="449"/>
        <v>10.733694765365577</v>
      </c>
      <c r="K767" s="80">
        <f t="shared" ca="1" si="450"/>
        <v>-9.4858533924325377E-4</v>
      </c>
      <c r="L767" s="80">
        <f t="shared" ca="1" si="451"/>
        <v>-0.49365793087026433</v>
      </c>
      <c r="M767" s="80">
        <f t="shared" ca="1" si="452"/>
        <v>0</v>
      </c>
      <c r="N767" s="80">
        <f t="shared" ca="1" si="453"/>
        <v>0</v>
      </c>
      <c r="O767" s="81">
        <f t="shared" ca="1" si="440"/>
        <v>-8.5753844690824962E-2</v>
      </c>
      <c r="P767" s="79">
        <f t="shared" ca="1" si="441"/>
        <v>1194.9323684930994</v>
      </c>
      <c r="R767">
        <f t="shared" ca="1" si="454"/>
        <v>764</v>
      </c>
      <c r="S767" s="78">
        <f t="shared" ca="1" si="464"/>
        <v>103.58333333333177</v>
      </c>
      <c r="T767" s="55">
        <f t="shared" ca="1" si="455"/>
        <v>7.7799936530410396E-2</v>
      </c>
      <c r="U767" s="78">
        <f t="shared" ca="1" si="465"/>
        <v>4.741681462389145E-5</v>
      </c>
      <c r="V767" s="79">
        <f t="shared" ca="1" si="466"/>
        <v>1184.6410621092853</v>
      </c>
      <c r="W767" s="79">
        <f t="shared" ca="1" si="442"/>
        <v>10.732444786196556</v>
      </c>
      <c r="X767" s="80">
        <f t="shared" ca="1" si="443"/>
        <v>-9.4833629247782899E-4</v>
      </c>
      <c r="Y767" s="80">
        <f t="shared" ca="1" si="456"/>
        <v>-0.49360044254553553</v>
      </c>
      <c r="Z767" s="80">
        <f t="shared" ca="1" si="444"/>
        <v>0</v>
      </c>
      <c r="AA767" s="80">
        <f t="shared" ca="1" si="457"/>
        <v>0</v>
      </c>
      <c r="AB767" s="81">
        <f t="shared" ca="1" si="445"/>
        <v>-8.5753844690824962E-2</v>
      </c>
      <c r="AC767" s="79">
        <f t="shared" ca="1" si="446"/>
        <v>1194.7932042719531</v>
      </c>
      <c r="AE767" s="55">
        <f t="shared" ca="1" si="467"/>
        <v>7.7799936530410396E-2</v>
      </c>
      <c r="AF767" s="78">
        <f t="shared" ca="1" si="468"/>
        <v>4.741681462389145E-5</v>
      </c>
      <c r="AR767" s="69">
        <f t="shared" si="458"/>
        <v>64</v>
      </c>
      <c r="AS767" s="70">
        <f t="shared" si="469"/>
        <v>764</v>
      </c>
      <c r="AT767" s="71">
        <f t="shared" ca="1" si="470"/>
        <v>1.024997679275807E-3</v>
      </c>
      <c r="AU767" s="72">
        <f t="shared" ca="1" si="459"/>
        <v>9.059659612918658E-3</v>
      </c>
      <c r="AV767" s="73">
        <f t="shared" ca="1" si="460"/>
        <v>1.0090596596129187</v>
      </c>
      <c r="AW767" s="74">
        <f ca="1">PRODUCT(AV$4:AV767)</f>
        <v>917.41547733955872</v>
      </c>
      <c r="BO767" s="70">
        <f t="shared" si="471"/>
        <v>764</v>
      </c>
      <c r="BP767" s="171">
        <f t="shared" ca="1" si="472"/>
        <v>0.1143</v>
      </c>
      <c r="BQ767" s="172">
        <f t="shared" ca="1" si="461"/>
        <v>9.059659612918658E-3</v>
      </c>
      <c r="BR767" s="172">
        <f t="shared" ca="1" si="474"/>
        <v>1.0900186716927157E-3</v>
      </c>
    </row>
    <row r="768" spans="5:70">
      <c r="E768">
        <f t="shared" si="462"/>
        <v>765</v>
      </c>
      <c r="F768" s="64">
        <f t="shared" si="463"/>
        <v>103.66666666666509</v>
      </c>
      <c r="G768" s="55">
        <f t="shared" si="447"/>
        <v>7.7799936530410396E-2</v>
      </c>
      <c r="H768" s="78">
        <f t="shared" si="473"/>
        <v>4.373927300282254E-5</v>
      </c>
      <c r="I768" s="79">
        <f t="shared" ca="1" si="448"/>
        <v>1101.9667060662032</v>
      </c>
      <c r="J768" s="79">
        <f t="shared" ca="1" si="449"/>
        <v>9.9834432617289863</v>
      </c>
      <c r="K768" s="80">
        <f t="shared" ca="1" si="450"/>
        <v>-8.7478546005645083E-4</v>
      </c>
      <c r="L768" s="80">
        <f t="shared" ca="1" si="451"/>
        <v>-0.45915279419425137</v>
      </c>
      <c r="M768" s="80">
        <f t="shared" ca="1" si="452"/>
        <v>0</v>
      </c>
      <c r="N768" s="80">
        <f t="shared" ca="1" si="453"/>
        <v>0</v>
      </c>
      <c r="O768" s="81">
        <f t="shared" ca="1" si="440"/>
        <v>-7.9082201016640111E-2</v>
      </c>
      <c r="P768" s="79">
        <f t="shared" ca="1" si="441"/>
        <v>1111.411039547261</v>
      </c>
      <c r="R768">
        <f t="shared" ca="1" si="454"/>
        <v>765</v>
      </c>
      <c r="S768" s="78">
        <f t="shared" ca="1" si="464"/>
        <v>103.66666666666509</v>
      </c>
      <c r="T768" s="55">
        <f t="shared" ca="1" si="455"/>
        <v>7.7799936530410396E-2</v>
      </c>
      <c r="U768" s="78">
        <f t="shared" ca="1" si="465"/>
        <v>4.3727789455678459E-5</v>
      </c>
      <c r="V768" s="79">
        <f t="shared" ca="1" si="466"/>
        <v>1101.8383688126294</v>
      </c>
      <c r="W768" s="79">
        <f t="shared" ca="1" si="442"/>
        <v>9.982280569895952</v>
      </c>
      <c r="X768" s="80">
        <f t="shared" ca="1" si="443"/>
        <v>-8.7455578911356914E-4</v>
      </c>
      <c r="Y768" s="80">
        <f t="shared" ca="1" si="456"/>
        <v>-0.45909932033859557</v>
      </c>
      <c r="Z768" s="80">
        <f t="shared" ca="1" si="444"/>
        <v>0</v>
      </c>
      <c r="AA768" s="80">
        <f t="shared" ca="1" si="457"/>
        <v>0</v>
      </c>
      <c r="AB768" s="81">
        <f t="shared" ca="1" si="445"/>
        <v>-7.9082201016640111E-2</v>
      </c>
      <c r="AC768" s="79">
        <f t="shared" ca="1" si="446"/>
        <v>1111.281593305381</v>
      </c>
      <c r="AE768" s="55">
        <f t="shared" ca="1" si="467"/>
        <v>7.7799936530410396E-2</v>
      </c>
      <c r="AF768" s="78">
        <f t="shared" ca="1" si="468"/>
        <v>4.3727789455678459E-5</v>
      </c>
      <c r="AR768" s="69">
        <f t="shared" si="458"/>
        <v>64</v>
      </c>
      <c r="AS768" s="70">
        <f t="shared" si="469"/>
        <v>765</v>
      </c>
      <c r="AT768" s="71">
        <f t="shared" ca="1" si="470"/>
        <v>1.0157115491975365E-3</v>
      </c>
      <c r="AU768" s="72">
        <f t="shared" ca="1" si="459"/>
        <v>9.059659612918658E-3</v>
      </c>
      <c r="AV768" s="73">
        <f t="shared" ca="1" si="460"/>
        <v>1.0090596596129187</v>
      </c>
      <c r="AW768" s="74">
        <f ca="1">PRODUCT(AV$4:AV768)</f>
        <v>925.72694928787837</v>
      </c>
      <c r="BO768" s="70">
        <f t="shared" si="471"/>
        <v>765</v>
      </c>
      <c r="BP768" s="171">
        <f t="shared" ca="1" si="472"/>
        <v>0.1143</v>
      </c>
      <c r="BQ768" s="172">
        <f t="shared" ca="1" si="461"/>
        <v>9.059659612918658E-3</v>
      </c>
      <c r="BR768" s="172">
        <f t="shared" ca="1" si="474"/>
        <v>1.0802321362354862E-3</v>
      </c>
    </row>
    <row r="769" spans="5:70">
      <c r="E769">
        <f t="shared" si="462"/>
        <v>766</v>
      </c>
      <c r="F769" s="64">
        <f t="shared" si="463"/>
        <v>103.74999999999842</v>
      </c>
      <c r="G769" s="55">
        <f t="shared" si="447"/>
        <v>7.7799936530410396E-2</v>
      </c>
      <c r="H769" s="78">
        <f t="shared" si="473"/>
        <v>4.0336360339316655E-5</v>
      </c>
      <c r="I769" s="79">
        <f t="shared" ca="1" si="448"/>
        <v>1024.9433312112867</v>
      </c>
      <c r="J769" s="79">
        <f t="shared" ca="1" si="449"/>
        <v>9.2856377033052055</v>
      </c>
      <c r="K769" s="80">
        <f t="shared" ca="1" si="450"/>
        <v>-8.067272067863331E-4</v>
      </c>
      <c r="L769" s="80">
        <f t="shared" ca="1" si="451"/>
        <v>-0.42705972133803616</v>
      </c>
      <c r="M769" s="80">
        <f t="shared" ca="1" si="452"/>
        <v>0</v>
      </c>
      <c r="N769" s="80">
        <f t="shared" ca="1" si="453"/>
        <v>0</v>
      </c>
      <c r="O769" s="81">
        <f t="shared" ca="1" si="440"/>
        <v>-7.2929610796860347E-2</v>
      </c>
      <c r="P769" s="79">
        <f t="shared" ca="1" si="441"/>
        <v>1033.7281728552502</v>
      </c>
      <c r="R769">
        <f t="shared" ca="1" si="454"/>
        <v>766</v>
      </c>
      <c r="S769" s="78">
        <f t="shared" ca="1" si="464"/>
        <v>103.74999999999842</v>
      </c>
      <c r="T769" s="55">
        <f t="shared" ca="1" si="455"/>
        <v>7.7799936530410396E-2</v>
      </c>
      <c r="U769" s="78">
        <f t="shared" ca="1" si="465"/>
        <v>4.0325770211411527E-5</v>
      </c>
      <c r="V769" s="79">
        <f t="shared" ca="1" si="466"/>
        <v>1024.8239558788089</v>
      </c>
      <c r="W769" s="79">
        <f t="shared" ca="1" si="442"/>
        <v>9.2845562034267779</v>
      </c>
      <c r="X769" s="80">
        <f t="shared" ca="1" si="443"/>
        <v>-8.0651540422823059E-4</v>
      </c>
      <c r="Y769" s="80">
        <f t="shared" ca="1" si="456"/>
        <v>-0.42700998161617038</v>
      </c>
      <c r="Z769" s="80">
        <f t="shared" ca="1" si="444"/>
        <v>0</v>
      </c>
      <c r="AA769" s="80">
        <f t="shared" ca="1" si="457"/>
        <v>0</v>
      </c>
      <c r="AB769" s="81">
        <f t="shared" ca="1" si="445"/>
        <v>-7.2929610796860347E-2</v>
      </c>
      <c r="AC769" s="79">
        <f t="shared" ca="1" si="446"/>
        <v>1033.6077659744183</v>
      </c>
      <c r="AE769" s="55">
        <f t="shared" ca="1" si="467"/>
        <v>7.7799936530410396E-2</v>
      </c>
      <c r="AF769" s="78">
        <f t="shared" ca="1" si="468"/>
        <v>4.0325770211411527E-5</v>
      </c>
      <c r="AR769" s="69">
        <f t="shared" si="458"/>
        <v>64</v>
      </c>
      <c r="AS769" s="70">
        <f t="shared" si="469"/>
        <v>766</v>
      </c>
      <c r="AT769" s="71">
        <f t="shared" ca="1" si="470"/>
        <v>1.0065095482968964E-3</v>
      </c>
      <c r="AU769" s="72">
        <f t="shared" ca="1" si="459"/>
        <v>9.059659612918658E-3</v>
      </c>
      <c r="AV769" s="73">
        <f t="shared" ca="1" si="460"/>
        <v>1.0090596596129187</v>
      </c>
      <c r="AW769" s="74">
        <f ca="1">PRODUCT(AV$4:AV769)</f>
        <v>934.1137203429322</v>
      </c>
      <c r="BO769" s="70">
        <f t="shared" si="471"/>
        <v>766</v>
      </c>
      <c r="BP769" s="171">
        <f t="shared" ca="1" si="472"/>
        <v>0.1143</v>
      </c>
      <c r="BQ769" s="172">
        <f t="shared" ca="1" si="461"/>
        <v>9.059659612918658E-3</v>
      </c>
      <c r="BR769" s="172">
        <f t="shared" ca="1" si="474"/>
        <v>1.0705334674164556E-3</v>
      </c>
    </row>
    <row r="770" spans="5:70">
      <c r="E770">
        <f t="shared" si="462"/>
        <v>767</v>
      </c>
      <c r="F770" s="64">
        <f t="shared" si="463"/>
        <v>103.83333333333175</v>
      </c>
      <c r="G770" s="55">
        <f t="shared" si="447"/>
        <v>7.7799936530410396E-2</v>
      </c>
      <c r="H770" s="78">
        <f t="shared" si="473"/>
        <v>3.7198194065050053E-5</v>
      </c>
      <c r="I770" s="79">
        <f t="shared" ca="1" si="448"/>
        <v>953.30418661741464</v>
      </c>
      <c r="J770" s="79">
        <f t="shared" ca="1" si="449"/>
        <v>8.6366114383240635</v>
      </c>
      <c r="K770" s="80">
        <f t="shared" ca="1" si="450"/>
        <v>-7.4396388130100108E-4</v>
      </c>
      <c r="L770" s="80">
        <f t="shared" ca="1" si="451"/>
        <v>-0.39721007775725614</v>
      </c>
      <c r="M770" s="80">
        <f t="shared" ca="1" si="452"/>
        <v>0</v>
      </c>
      <c r="N770" s="80">
        <f t="shared" ca="1" si="453"/>
        <v>0</v>
      </c>
      <c r="O770" s="81">
        <f t="shared" ca="1" si="440"/>
        <v>-6.7255691705677079E-2</v>
      </c>
      <c r="P770" s="79">
        <f t="shared" ca="1" si="441"/>
        <v>961.47558832239451</v>
      </c>
      <c r="R770">
        <f t="shared" ca="1" si="454"/>
        <v>767</v>
      </c>
      <c r="S770" s="78">
        <f t="shared" ca="1" si="464"/>
        <v>103.83333333333175</v>
      </c>
      <c r="T770" s="55">
        <f t="shared" ca="1" si="455"/>
        <v>7.7799936530410396E-2</v>
      </c>
      <c r="U770" s="78">
        <f t="shared" ca="1" si="465"/>
        <v>3.7188427848423794E-5</v>
      </c>
      <c r="V770" s="79">
        <f t="shared" ca="1" si="466"/>
        <v>953.1931473842692</v>
      </c>
      <c r="W770" s="79">
        <f t="shared" ca="1" si="442"/>
        <v>8.635605460668085</v>
      </c>
      <c r="X770" s="80">
        <f t="shared" ca="1" si="443"/>
        <v>-7.4376855696847591E-4</v>
      </c>
      <c r="Y770" s="80">
        <f t="shared" ca="1" si="456"/>
        <v>-0.3971638114101122</v>
      </c>
      <c r="Z770" s="80">
        <f t="shared" ca="1" si="444"/>
        <v>0</v>
      </c>
      <c r="AA770" s="80">
        <f t="shared" ca="1" si="457"/>
        <v>0</v>
      </c>
      <c r="AB770" s="81">
        <f t="shared" ca="1" si="445"/>
        <v>-6.7255691705677079E-2</v>
      </c>
      <c r="AC770" s="79">
        <f t="shared" ca="1" si="446"/>
        <v>961.36358957326456</v>
      </c>
      <c r="AE770" s="55">
        <f t="shared" ca="1" si="467"/>
        <v>7.7799936530410396E-2</v>
      </c>
      <c r="AF770" s="78">
        <f t="shared" ca="1" si="468"/>
        <v>3.7188427848423794E-5</v>
      </c>
      <c r="AR770" s="69">
        <f t="shared" si="458"/>
        <v>64</v>
      </c>
      <c r="AS770" s="70">
        <f t="shared" si="469"/>
        <v>767</v>
      </c>
      <c r="AT770" s="71">
        <f t="shared" ca="1" si="470"/>
        <v>9.9739091439217408E-4</v>
      </c>
      <c r="AU770" s="72">
        <f t="shared" ca="1" si="459"/>
        <v>9.059659612918658E-3</v>
      </c>
      <c r="AV770" s="73">
        <f t="shared" ca="1" si="460"/>
        <v>1.0090596596129187</v>
      </c>
      <c r="AW770" s="74">
        <f ca="1">PRODUCT(AV$4:AV770)</f>
        <v>942.5764726889962</v>
      </c>
      <c r="BO770" s="70">
        <f t="shared" si="471"/>
        <v>767</v>
      </c>
      <c r="BP770" s="171">
        <f t="shared" ca="1" si="472"/>
        <v>0.1143</v>
      </c>
      <c r="BQ770" s="172">
        <f t="shared" ca="1" si="461"/>
        <v>9.059659612918658E-3</v>
      </c>
      <c r="BR770" s="172">
        <f t="shared" ca="1" si="474"/>
        <v>1.0609218763409081E-3</v>
      </c>
    </row>
    <row r="771" spans="5:70">
      <c r="E771">
        <f t="shared" si="462"/>
        <v>768</v>
      </c>
      <c r="F771" s="64">
        <f t="shared" si="463"/>
        <v>103.91666666666508</v>
      </c>
      <c r="G771" s="55">
        <f t="shared" si="447"/>
        <v>7.7799936530410396E-2</v>
      </c>
      <c r="H771" s="78">
        <f t="shared" si="473"/>
        <v>3.4304176927743271E-5</v>
      </c>
      <c r="I771" s="79">
        <f t="shared" ca="1" si="448"/>
        <v>886.67284857537322</v>
      </c>
      <c r="J771" s="79">
        <f t="shared" ca="1" si="449"/>
        <v>8.0329541961098503</v>
      </c>
      <c r="K771" s="80">
        <f t="shared" ca="1" si="450"/>
        <v>-6.860835385548654E-4</v>
      </c>
      <c r="L771" s="80">
        <f t="shared" ca="1" si="451"/>
        <v>-0.36944702023973885</v>
      </c>
      <c r="M771" s="80">
        <f t="shared" ca="1" si="452"/>
        <v>0</v>
      </c>
      <c r="N771" s="80">
        <f t="shared" ca="1" si="453"/>
        <v>0</v>
      </c>
      <c r="O771" s="81">
        <f t="shared" ca="1" si="440"/>
        <v>-6.2023203159666557E-2</v>
      </c>
      <c r="P771" s="79">
        <f t="shared" ca="1" si="441"/>
        <v>894.2736464645451</v>
      </c>
      <c r="R771">
        <f t="shared" ca="1" si="454"/>
        <v>768</v>
      </c>
      <c r="S771" s="78">
        <f t="shared" ca="1" si="464"/>
        <v>103.91666666666508</v>
      </c>
      <c r="T771" s="55">
        <f t="shared" ca="1" si="455"/>
        <v>7.7799936530410396E-2</v>
      </c>
      <c r="U771" s="78">
        <f t="shared" ca="1" si="465"/>
        <v>3.4295170522150676E-5</v>
      </c>
      <c r="V771" s="79">
        <f t="shared" ca="1" si="466"/>
        <v>886.5695633218171</v>
      </c>
      <c r="W771" s="79">
        <f t="shared" ca="1" si="442"/>
        <v>8.032018466869598</v>
      </c>
      <c r="X771" s="80">
        <f t="shared" ca="1" si="443"/>
        <v>-6.8590341044301353E-4</v>
      </c>
      <c r="Y771" s="80">
        <f t="shared" ca="1" si="456"/>
        <v>-0.36940398471742381</v>
      </c>
      <c r="Z771" s="80">
        <f t="shared" ca="1" si="444"/>
        <v>0</v>
      </c>
      <c r="AA771" s="80">
        <f t="shared" ca="1" si="457"/>
        <v>0</v>
      </c>
      <c r="AB771" s="81">
        <f t="shared" ca="1" si="445"/>
        <v>-6.2023203159666557E-2</v>
      </c>
      <c r="AC771" s="79">
        <f t="shared" ca="1" si="446"/>
        <v>894.169468697399</v>
      </c>
      <c r="AE771" s="55">
        <f t="shared" ca="1" si="467"/>
        <v>7.7799936530410396E-2</v>
      </c>
      <c r="AF771" s="78">
        <f t="shared" ca="1" si="468"/>
        <v>3.4295170522150676E-5</v>
      </c>
      <c r="AR771" s="69">
        <f t="shared" si="458"/>
        <v>64</v>
      </c>
      <c r="AS771" s="70">
        <f t="shared" si="469"/>
        <v>768</v>
      </c>
      <c r="AT771" s="71">
        <f t="shared" ca="1" si="470"/>
        <v>9.8835489220676321E-4</v>
      </c>
      <c r="AU771" s="72">
        <f t="shared" ca="1" si="459"/>
        <v>9.059659612918658E-3</v>
      </c>
      <c r="AV771" s="73">
        <f t="shared" ca="1" si="460"/>
        <v>1.0090596596129187</v>
      </c>
      <c r="AW771" s="74">
        <f ca="1">PRODUCT(AV$4:AV771)</f>
        <v>951.11589469070407</v>
      </c>
      <c r="BO771" s="70">
        <f t="shared" si="471"/>
        <v>768</v>
      </c>
      <c r="BP771" s="171">
        <f t="shared" ca="1" si="472"/>
        <v>0.1143</v>
      </c>
      <c r="BQ771" s="172">
        <f t="shared" ca="1" si="461"/>
        <v>9.059659612918658E-3</v>
      </c>
      <c r="BR771" s="172">
        <f t="shared" ca="1" si="474"/>
        <v>1.0513965811970762E-3</v>
      </c>
    </row>
    <row r="772" spans="5:70">
      <c r="E772">
        <f t="shared" si="462"/>
        <v>769</v>
      </c>
      <c r="F772" s="64">
        <f t="shared" si="463"/>
        <v>103.99999999999841</v>
      </c>
      <c r="G772" s="55">
        <f t="shared" si="447"/>
        <v>7.7799936530410396E-2</v>
      </c>
      <c r="H772" s="78">
        <f t="shared" si="473"/>
        <v>3.1635314140036877E-5</v>
      </c>
      <c r="I772" s="79">
        <f t="shared" ca="1" si="448"/>
        <v>824.69921352878487</v>
      </c>
      <c r="J772" s="79">
        <f t="shared" ca="1" si="449"/>
        <v>7.4714941576125131</v>
      </c>
      <c r="K772" s="80">
        <f t="shared" ca="1" si="450"/>
        <v>-6.327062828007375E-4</v>
      </c>
      <c r="L772" s="80">
        <f t="shared" ca="1" si="451"/>
        <v>-0.34362467230366039</v>
      </c>
      <c r="M772" s="80">
        <f t="shared" ca="1" si="452"/>
        <v>-6.1852441014658863</v>
      </c>
      <c r="N772" s="80">
        <f t="shared" ca="1" si="453"/>
        <v>0</v>
      </c>
      <c r="O772" s="81">
        <f t="shared" ref="O772:O784" ca="1" si="475">-MIN(IF(MOD(R772,IF($C$5="Annual",12,1))=0,1,0)*$C$33*U772/IF($C$5="Monthly",12,1),I772)</f>
        <v>-5.7197801890431742E-2</v>
      </c>
      <c r="P772" s="79">
        <f t="shared" ref="P772:P784" ca="1" si="476">SUM(I772:O772)</f>
        <v>825.58400840445461</v>
      </c>
      <c r="R772">
        <f t="shared" ca="1" si="454"/>
        <v>769</v>
      </c>
      <c r="S772" s="78">
        <f t="shared" ca="1" si="464"/>
        <v>103.99999999999841</v>
      </c>
      <c r="T772" s="55">
        <f t="shared" ca="1" si="455"/>
        <v>7.7799936530410396E-2</v>
      </c>
      <c r="U772" s="78">
        <f t="shared" ca="1" si="465"/>
        <v>3.1627008432227749E-5</v>
      </c>
      <c r="V772" s="79">
        <f t="shared" ca="1" si="466"/>
        <v>824.60314078531053</v>
      </c>
      <c r="W772" s="79">
        <f t="shared" ref="W772:W784" ca="1" si="477">(V772)*$AU772</f>
        <v>7.4706237712585564</v>
      </c>
      <c r="X772" s="80">
        <f t="shared" ref="X772:X784" ca="1" si="478">IF(V772=0,0,-$C$19)*U772</f>
        <v>-6.3254016864455493E-4</v>
      </c>
      <c r="Y772" s="80">
        <f t="shared" ca="1" si="456"/>
        <v>-0.34358464199387939</v>
      </c>
      <c r="Z772" s="80">
        <f t="shared" ref="Z772:Z784" ca="1" si="479">-IF(MOD(R772-1,12)=0,1,0)*V772*($C$17)</f>
        <v>-6.1845235558898288</v>
      </c>
      <c r="AA772" s="80">
        <f t="shared" ca="1" si="457"/>
        <v>0</v>
      </c>
      <c r="AB772" s="81">
        <f t="shared" ref="AB772:AB784" ca="1" si="480">-MIN(IF(MOD(R772,IF($C$5="Annual",12,1))=0,1,0)*$C$33*U772/IF($C$5="Monthly",12,1),V772)</f>
        <v>-5.7197801890431742E-2</v>
      </c>
      <c r="AC772" s="79">
        <f t="shared" ref="AC772:AC784" ca="1" si="481">SUM(V772:AB772)</f>
        <v>825.48782601662629</v>
      </c>
      <c r="AE772" s="55">
        <f t="shared" ca="1" si="467"/>
        <v>7.7799936530410396E-2</v>
      </c>
      <c r="AF772" s="78">
        <f t="shared" ca="1" si="468"/>
        <v>3.1627008432227749E-5</v>
      </c>
      <c r="AR772" s="69">
        <f t="shared" si="458"/>
        <v>65</v>
      </c>
      <c r="AS772" s="70">
        <f t="shared" si="469"/>
        <v>769</v>
      </c>
      <c r="AT772" s="71">
        <f t="shared" ca="1" si="470"/>
        <v>9.7940073330660712E-4</v>
      </c>
      <c r="AU772" s="72">
        <f t="shared" ca="1" si="459"/>
        <v>9.059659612918658E-3</v>
      </c>
      <c r="AV772" s="73">
        <f t="shared" ca="1" si="460"/>
        <v>1.0090596596129187</v>
      </c>
      <c r="AW772" s="74">
        <f ca="1">PRODUCT(AV$4:AV772)</f>
        <v>959.73268094903847</v>
      </c>
      <c r="BO772" s="70">
        <f t="shared" si="471"/>
        <v>769</v>
      </c>
      <c r="BP772" s="171">
        <f t="shared" ca="1" si="472"/>
        <v>0.1143</v>
      </c>
      <c r="BQ772" s="172">
        <f t="shared" ca="1" si="461"/>
        <v>9.059659612918658E-3</v>
      </c>
      <c r="BR772" s="172">
        <f t="shared" ca="1" si="474"/>
        <v>1.0419568071925482E-3</v>
      </c>
    </row>
    <row r="773" spans="5:70">
      <c r="E773">
        <f t="shared" si="462"/>
        <v>770</v>
      </c>
      <c r="F773" s="64">
        <f t="shared" si="463"/>
        <v>104.08333333333174</v>
      </c>
      <c r="G773" s="55">
        <f t="shared" ref="G773:G784" si="482">(1-(1-IF(F773&gt;$AJ$90,0,VLOOKUP(ROUND(F773,0),$AJ$4:$AK$90,2,FALSE)))^(1/12))</f>
        <v>0</v>
      </c>
      <c r="H773" s="78">
        <f t="shared" si="473"/>
        <v>3.1635314140036877E-5</v>
      </c>
      <c r="I773" s="79">
        <f t="shared" ref="I773:I784" ca="1" si="483">MAX(P772,0)*(1-G773)</f>
        <v>825.58400840445461</v>
      </c>
      <c r="J773" s="79">
        <f t="shared" ref="J773:J784" ca="1" si="484">(I773)*$AU773</f>
        <v>7.4795100980133356</v>
      </c>
      <c r="K773" s="80">
        <f t="shared" ref="K773:K784" ca="1" si="485">IF(I773=0,0,-$C$19)*H773</f>
        <v>-6.327062828007375E-4</v>
      </c>
      <c r="L773" s="80">
        <f t="shared" ref="L773:L784" ca="1" si="486">IF(OR(I772+O772=0,K772=0),0,-I773*($C$16/12))</f>
        <v>-0.34399333683518946</v>
      </c>
      <c r="M773" s="80">
        <f t="shared" ref="M773:M784" ca="1" si="487">IF(OR(I772+O772=0,K772=0),0,-IF(MOD(E773-1,12)=0,1,0)*I773*($C$17))</f>
        <v>0</v>
      </c>
      <c r="N773" s="80">
        <f t="shared" ref="N773:N784" ca="1" si="488">IF(OR(I772+O772=0,K772=0),0,-I773*($C$18*(1+$C$20))/12)</f>
        <v>0</v>
      </c>
      <c r="O773" s="81">
        <f t="shared" ca="1" si="475"/>
        <v>-5.7197801890431742E-2</v>
      </c>
      <c r="P773" s="79">
        <f t="shared" ca="1" si="476"/>
        <v>832.66169465745952</v>
      </c>
      <c r="R773">
        <f t="shared" ref="R773:R784" ca="1" si="489">R772+1</f>
        <v>770</v>
      </c>
      <c r="S773" s="78">
        <f t="shared" ca="1" si="464"/>
        <v>104.08333333333174</v>
      </c>
      <c r="T773" s="55">
        <f t="shared" ref="T773:T784" ca="1" si="490">(1-(1-IF(S773&gt;$AJ$90,0,VLOOKUP(ROUND(S773,0),$AJ$4:$AK$90,2,FALSE)))^(1/12))
*IF(S774-S$4&lt;SUBSTITUTE($C$6, "years", "", 1)/1,0,1)</f>
        <v>0</v>
      </c>
      <c r="U773" s="78">
        <f t="shared" ca="1" si="465"/>
        <v>3.1627008432227749E-5</v>
      </c>
      <c r="V773" s="79">
        <f t="shared" ca="1" si="466"/>
        <v>825.48782601662629</v>
      </c>
      <c r="W773" s="79">
        <f t="shared" ca="1" si="477"/>
        <v>7.4786387183188534</v>
      </c>
      <c r="X773" s="80">
        <f t="shared" ca="1" si="478"/>
        <v>-6.3254016864455493E-4</v>
      </c>
      <c r="Y773" s="80">
        <f t="shared" ref="Y773:Y784" ca="1" si="491">IF(OR(V772+AB772=0,X772=0),0,-V773*($C$16/12))</f>
        <v>-0.34395326084026095</v>
      </c>
      <c r="Z773" s="80">
        <f t="shared" ca="1" si="479"/>
        <v>0</v>
      </c>
      <c r="AA773" s="80">
        <f t="shared" ref="AA773:AA784" ca="1" si="492">IF(OR(V772+AB772=0,X772=0),0,-V773*($C$18*(1+$C$20))/12)</f>
        <v>0</v>
      </c>
      <c r="AB773" s="81">
        <f t="shared" ca="1" si="480"/>
        <v>-5.7197801890431742E-2</v>
      </c>
      <c r="AC773" s="79">
        <f t="shared" ca="1" si="481"/>
        <v>832.56468113204573</v>
      </c>
      <c r="AE773" s="55">
        <f t="shared" ca="1" si="467"/>
        <v>0</v>
      </c>
      <c r="AF773" s="78">
        <f t="shared" ca="1" si="468"/>
        <v>3.1627008432227749E-5</v>
      </c>
      <c r="AR773" s="69">
        <f t="shared" ref="AR773:AR836" si="493">ROUNDDOWN((AS773-1)/12,0)+1</f>
        <v>65</v>
      </c>
      <c r="AS773" s="70">
        <f t="shared" si="469"/>
        <v>770</v>
      </c>
      <c r="AT773" s="71">
        <f t="shared" ca="1" si="470"/>
        <v>9.7052769603820635E-4</v>
      </c>
      <c r="AU773" s="72">
        <f t="shared" ref="AU773:AU836" ca="1" si="494">IF($AU$2="Yes",BQ773,((1+$AH$21)^(1/12))-1)</f>
        <v>9.059659612918658E-3</v>
      </c>
      <c r="AV773" s="73">
        <f t="shared" ref="AV773:AV836" ca="1" si="495">(1+AU773)</f>
        <v>1.0090596596129187</v>
      </c>
      <c r="AW773" s="74">
        <f ca="1">PRODUCT(AV$4:AV773)</f>
        <v>968.42753235783061</v>
      </c>
      <c r="BO773" s="70">
        <f t="shared" si="471"/>
        <v>770</v>
      </c>
      <c r="BP773" s="171">
        <f t="shared" ca="1" si="472"/>
        <v>0.1143</v>
      </c>
      <c r="BQ773" s="172">
        <f t="shared" ref="BQ773:BQ836" ca="1" si="496">(1+BP773)^(1/12)-1</f>
        <v>9.059659612918658E-3</v>
      </c>
      <c r="BR773" s="172">
        <f t="shared" ca="1" si="474"/>
        <v>1.0326017864912458E-3</v>
      </c>
    </row>
    <row r="774" spans="5:70">
      <c r="E774">
        <f t="shared" ref="E774:E784" si="497">E773+1</f>
        <v>771</v>
      </c>
      <c r="F774" s="64">
        <f t="shared" ref="F774:F784" si="498">(E774-E773)/12+F773</f>
        <v>104.16666666666507</v>
      </c>
      <c r="G774" s="55">
        <f t="shared" si="482"/>
        <v>0</v>
      </c>
      <c r="H774" s="78">
        <f t="shared" si="473"/>
        <v>3.1635314140036877E-5</v>
      </c>
      <c r="I774" s="79">
        <f t="shared" ca="1" si="483"/>
        <v>832.66169465745952</v>
      </c>
      <c r="J774" s="79">
        <f t="shared" ca="1" si="484"/>
        <v>7.543631526312593</v>
      </c>
      <c r="K774" s="80">
        <f t="shared" ca="1" si="485"/>
        <v>-6.327062828007375E-4</v>
      </c>
      <c r="L774" s="80">
        <f t="shared" ca="1" si="486"/>
        <v>-0.34694237277394147</v>
      </c>
      <c r="M774" s="80">
        <f t="shared" ca="1" si="487"/>
        <v>0</v>
      </c>
      <c r="N774" s="80">
        <f t="shared" ca="1" si="488"/>
        <v>0</v>
      </c>
      <c r="O774" s="81">
        <f t="shared" ca="1" si="475"/>
        <v>-5.7197801890431742E-2</v>
      </c>
      <c r="P774" s="79">
        <f t="shared" ca="1" si="476"/>
        <v>839.80055330282494</v>
      </c>
      <c r="R774">
        <f t="shared" ca="1" si="489"/>
        <v>771</v>
      </c>
      <c r="S774" s="78">
        <f t="shared" ref="S774:S784" ca="1" si="499">(R774-R773)/12+S773</f>
        <v>104.16666666666507</v>
      </c>
      <c r="T774" s="55">
        <f t="shared" ca="1" si="490"/>
        <v>0</v>
      </c>
      <c r="U774" s="78">
        <f t="shared" ref="U774:U784" ca="1" si="500">IF(S775-S$4&lt;SUBSTITUTE($C$6, "years", "", 1)/1,U773,AF773)*
(1-T774)</f>
        <v>3.1627008432227749E-5</v>
      </c>
      <c r="V774" s="79">
        <f t="shared" ref="V774:V784" ca="1" si="501">MAX(AC773,0)*(1-AE774)</f>
        <v>832.56468113204573</v>
      </c>
      <c r="W774" s="79">
        <f t="shared" ca="1" si="477"/>
        <v>7.5427526167944956</v>
      </c>
      <c r="X774" s="80">
        <f t="shared" ca="1" si="478"/>
        <v>-6.3254016864455493E-4</v>
      </c>
      <c r="Y774" s="80">
        <f t="shared" ca="1" si="491"/>
        <v>-0.34690195047168576</v>
      </c>
      <c r="Z774" s="80">
        <f t="shared" ca="1" si="479"/>
        <v>0</v>
      </c>
      <c r="AA774" s="80">
        <f t="shared" ca="1" si="492"/>
        <v>0</v>
      </c>
      <c r="AB774" s="81">
        <f t="shared" ca="1" si="480"/>
        <v>-5.7197801890431742E-2</v>
      </c>
      <c r="AC774" s="79">
        <f t="shared" ca="1" si="481"/>
        <v>839.70270145630946</v>
      </c>
      <c r="AE774" s="55">
        <f t="shared" ref="AE774:AE784" ca="1" si="502">(1-(1-IF(S774&gt;$AJ$90,0,VLOOKUP(ROUND(S774,0),$AJ$4:$AK$90,2,FALSE)))^(1/12))</f>
        <v>0</v>
      </c>
      <c r="AF774" s="78">
        <f t="shared" ref="AF774:AF784" ca="1" si="503">AF773*(1-AE774)</f>
        <v>3.1627008432227749E-5</v>
      </c>
      <c r="AR774" s="69">
        <f t="shared" si="493"/>
        <v>65</v>
      </c>
      <c r="AS774" s="70">
        <f t="shared" ref="AS774:AS837" si="504">AS773+1</f>
        <v>771</v>
      </c>
      <c r="AT774" s="71">
        <f t="shared" ref="AT774:AT837" ca="1" si="505">(1-AU774)*AT773</f>
        <v>9.6173504546719004E-4</v>
      </c>
      <c r="AU774" s="72">
        <f t="shared" ca="1" si="494"/>
        <v>9.059659612918658E-3</v>
      </c>
      <c r="AV774" s="73">
        <f t="shared" ca="1" si="495"/>
        <v>1.0090596596129187</v>
      </c>
      <c r="AW774" s="74">
        <f ca="1">PRODUCT(AV$4:AV774)</f>
        <v>977.20115616077135</v>
      </c>
      <c r="BO774" s="70">
        <f t="shared" ref="BO774:BO785" si="506">BO773+1</f>
        <v>771</v>
      </c>
      <c r="BP774" s="171">
        <f t="shared" ref="BP774:BP837" ca="1" si="507">VLOOKUP(BO774,$BT$4:$BX$13,5,TRUE)/100</f>
        <v>0.1143</v>
      </c>
      <c r="BQ774" s="172">
        <f t="shared" ca="1" si="496"/>
        <v>9.059659612918658E-3</v>
      </c>
      <c r="BR774" s="172">
        <f t="shared" ca="1" si="474"/>
        <v>1.023330758150968E-3</v>
      </c>
    </row>
    <row r="775" spans="5:70">
      <c r="E775">
        <f t="shared" si="497"/>
        <v>772</v>
      </c>
      <c r="F775" s="64">
        <f t="shared" si="498"/>
        <v>104.24999999999839</v>
      </c>
      <c r="G775" s="55">
        <f t="shared" si="482"/>
        <v>0</v>
      </c>
      <c r="H775" s="78">
        <f t="shared" ref="H775:H784" si="508">H774*(1-G775)</f>
        <v>3.1635314140036877E-5</v>
      </c>
      <c r="I775" s="79">
        <f t="shared" ca="1" si="483"/>
        <v>839.80055330282494</v>
      </c>
      <c r="J775" s="79">
        <f t="shared" ca="1" si="484"/>
        <v>7.6083071556643453</v>
      </c>
      <c r="K775" s="80">
        <f t="shared" ca="1" si="485"/>
        <v>-6.327062828007375E-4</v>
      </c>
      <c r="L775" s="80">
        <f t="shared" ca="1" si="486"/>
        <v>-0.34991689720951041</v>
      </c>
      <c r="M775" s="80">
        <f t="shared" ca="1" si="487"/>
        <v>0</v>
      </c>
      <c r="N775" s="80">
        <f t="shared" ca="1" si="488"/>
        <v>0</v>
      </c>
      <c r="O775" s="81">
        <f t="shared" ca="1" si="475"/>
        <v>-5.7197801890431742E-2</v>
      </c>
      <c r="P775" s="79">
        <f t="shared" ca="1" si="476"/>
        <v>847.00111305310656</v>
      </c>
      <c r="R775">
        <f t="shared" ca="1" si="489"/>
        <v>772</v>
      </c>
      <c r="S775" s="78">
        <f t="shared" ca="1" si="499"/>
        <v>104.24999999999839</v>
      </c>
      <c r="T775" s="55">
        <f t="shared" ca="1" si="490"/>
        <v>0</v>
      </c>
      <c r="U775" s="78">
        <f t="shared" ca="1" si="500"/>
        <v>3.1627008432227749E-5</v>
      </c>
      <c r="V775" s="79">
        <f t="shared" ca="1" si="501"/>
        <v>839.70270145630946</v>
      </c>
      <c r="W775" s="79">
        <f t="shared" ca="1" si="477"/>
        <v>7.6074206512424203</v>
      </c>
      <c r="X775" s="80">
        <f t="shared" ca="1" si="478"/>
        <v>-6.3254016864455493E-4</v>
      </c>
      <c r="Y775" s="80">
        <f t="shared" ca="1" si="491"/>
        <v>-0.34987612560679565</v>
      </c>
      <c r="Z775" s="80">
        <f t="shared" ca="1" si="479"/>
        <v>0</v>
      </c>
      <c r="AA775" s="80">
        <f t="shared" ca="1" si="492"/>
        <v>0</v>
      </c>
      <c r="AB775" s="81">
        <f t="shared" ca="1" si="480"/>
        <v>-5.7197801890431742E-2</v>
      </c>
      <c r="AC775" s="79">
        <f t="shared" ca="1" si="481"/>
        <v>846.90241563988593</v>
      </c>
      <c r="AE775" s="55">
        <f t="shared" ca="1" si="502"/>
        <v>0</v>
      </c>
      <c r="AF775" s="78">
        <f t="shared" ca="1" si="503"/>
        <v>3.1627008432227749E-5</v>
      </c>
      <c r="AR775" s="69">
        <f t="shared" si="493"/>
        <v>65</v>
      </c>
      <c r="AS775" s="70">
        <f t="shared" si="504"/>
        <v>772</v>
      </c>
      <c r="AT775" s="71">
        <f t="shared" ca="1" si="505"/>
        <v>9.5302205331744246E-4</v>
      </c>
      <c r="AU775" s="72">
        <f t="shared" ca="1" si="494"/>
        <v>9.059659612918658E-3</v>
      </c>
      <c r="AV775" s="73">
        <f t="shared" ca="1" si="495"/>
        <v>1.0090596596129187</v>
      </c>
      <c r="AW775" s="74">
        <f ca="1">PRODUCT(AV$4:AV775)</f>
        <v>986.0542660089385</v>
      </c>
      <c r="BO775" s="70">
        <f t="shared" si="506"/>
        <v>772</v>
      </c>
      <c r="BP775" s="171">
        <f t="shared" ca="1" si="507"/>
        <v>0.1143</v>
      </c>
      <c r="BQ775" s="172">
        <f t="shared" ca="1" si="496"/>
        <v>9.059659612918658E-3</v>
      </c>
      <c r="BR775" s="172">
        <f t="shared" ref="BR775:BR785" ca="1" si="509">BR774/(1+BQ775)</f>
        <v>1.0141429680614958E-3</v>
      </c>
    </row>
    <row r="776" spans="5:70">
      <c r="E776">
        <f t="shared" si="497"/>
        <v>773</v>
      </c>
      <c r="F776" s="64">
        <f t="shared" si="498"/>
        <v>104.33333333333172</v>
      </c>
      <c r="G776" s="55">
        <f t="shared" si="482"/>
        <v>0</v>
      </c>
      <c r="H776" s="78">
        <f t="shared" si="508"/>
        <v>3.1635314140036877E-5</v>
      </c>
      <c r="I776" s="79">
        <f t="shared" ca="1" si="483"/>
        <v>847.00111305310656</v>
      </c>
      <c r="J776" s="79">
        <f t="shared" ca="1" si="484"/>
        <v>7.67354177602438</v>
      </c>
      <c r="K776" s="80">
        <f t="shared" ca="1" si="485"/>
        <v>-6.327062828007375E-4</v>
      </c>
      <c r="L776" s="80">
        <f t="shared" ca="1" si="486"/>
        <v>-0.35291713043879441</v>
      </c>
      <c r="M776" s="80">
        <f t="shared" ca="1" si="487"/>
        <v>0</v>
      </c>
      <c r="N776" s="80">
        <f t="shared" ca="1" si="488"/>
        <v>0</v>
      </c>
      <c r="O776" s="81">
        <f t="shared" ca="1" si="475"/>
        <v>-5.7197801890431742E-2</v>
      </c>
      <c r="P776" s="79">
        <f t="shared" ca="1" si="476"/>
        <v>854.26390719051903</v>
      </c>
      <c r="R776">
        <f t="shared" ca="1" si="489"/>
        <v>773</v>
      </c>
      <c r="S776" s="78">
        <f t="shared" ca="1" si="499"/>
        <v>104.33333333333172</v>
      </c>
      <c r="T776" s="55">
        <f t="shared" ca="1" si="490"/>
        <v>0</v>
      </c>
      <c r="U776" s="78">
        <f t="shared" ca="1" si="500"/>
        <v>3.1627008432227749E-5</v>
      </c>
      <c r="V776" s="79">
        <f t="shared" ca="1" si="501"/>
        <v>846.90241563988593</v>
      </c>
      <c r="W776" s="79">
        <f t="shared" ca="1" si="477"/>
        <v>7.6726476110559254</v>
      </c>
      <c r="X776" s="80">
        <f t="shared" ca="1" si="478"/>
        <v>-6.3254016864455493E-4</v>
      </c>
      <c r="Y776" s="80">
        <f t="shared" ca="1" si="491"/>
        <v>-0.35287600651661916</v>
      </c>
      <c r="Z776" s="80">
        <f t="shared" ca="1" si="479"/>
        <v>0</v>
      </c>
      <c r="AA776" s="80">
        <f t="shared" ca="1" si="492"/>
        <v>0</v>
      </c>
      <c r="AB776" s="81">
        <f t="shared" ca="1" si="480"/>
        <v>-5.7197801890431742E-2</v>
      </c>
      <c r="AC776" s="79">
        <f t="shared" ca="1" si="481"/>
        <v>854.16435690236619</v>
      </c>
      <c r="AE776" s="55">
        <f t="shared" ca="1" si="502"/>
        <v>0</v>
      </c>
      <c r="AF776" s="78">
        <f t="shared" ca="1" si="503"/>
        <v>3.1627008432227749E-5</v>
      </c>
      <c r="AR776" s="69">
        <f t="shared" si="493"/>
        <v>65</v>
      </c>
      <c r="AS776" s="70">
        <f t="shared" si="504"/>
        <v>773</v>
      </c>
      <c r="AT776" s="71">
        <f t="shared" ca="1" si="505"/>
        <v>9.4438799791078166E-4</v>
      </c>
      <c r="AU776" s="72">
        <f t="shared" ca="1" si="494"/>
        <v>9.059659612918658E-3</v>
      </c>
      <c r="AV776" s="73">
        <f t="shared" ca="1" si="495"/>
        <v>1.0090596596129187</v>
      </c>
      <c r="AW776" s="74">
        <f ca="1">PRODUCT(AV$4:AV776)</f>
        <v>994.98758201884584</v>
      </c>
      <c r="BO776" s="70">
        <f t="shared" si="506"/>
        <v>773</v>
      </c>
      <c r="BP776" s="171">
        <f t="shared" ca="1" si="507"/>
        <v>0.1143</v>
      </c>
      <c r="BQ776" s="172">
        <f t="shared" ca="1" si="496"/>
        <v>9.059659612918658E-3</v>
      </c>
      <c r="BR776" s="172">
        <f t="shared" ca="1" si="509"/>
        <v>1.0050376688832522E-3</v>
      </c>
    </row>
    <row r="777" spans="5:70">
      <c r="E777">
        <f t="shared" si="497"/>
        <v>774</v>
      </c>
      <c r="F777" s="64">
        <f t="shared" si="498"/>
        <v>104.41666666666505</v>
      </c>
      <c r="G777" s="55">
        <f t="shared" si="482"/>
        <v>0</v>
      </c>
      <c r="H777" s="78">
        <f t="shared" si="508"/>
        <v>3.1635314140036877E-5</v>
      </c>
      <c r="I777" s="79">
        <f t="shared" ca="1" si="483"/>
        <v>854.26390719051903</v>
      </c>
      <c r="J777" s="79">
        <f t="shared" ca="1" si="484"/>
        <v>7.7393402187480378</v>
      </c>
      <c r="K777" s="80">
        <f t="shared" ca="1" si="485"/>
        <v>-6.327062828007375E-4</v>
      </c>
      <c r="L777" s="80">
        <f t="shared" ca="1" si="486"/>
        <v>-0.35594329466271629</v>
      </c>
      <c r="M777" s="80">
        <f t="shared" ca="1" si="487"/>
        <v>0</v>
      </c>
      <c r="N777" s="80">
        <f t="shared" ca="1" si="488"/>
        <v>0</v>
      </c>
      <c r="O777" s="81">
        <f t="shared" ca="1" si="475"/>
        <v>-5.7197801890431742E-2</v>
      </c>
      <c r="P777" s="79">
        <f t="shared" ca="1" si="476"/>
        <v>861.58947360643117</v>
      </c>
      <c r="R777">
        <f t="shared" ca="1" si="489"/>
        <v>774</v>
      </c>
      <c r="S777" s="78">
        <f t="shared" ca="1" si="499"/>
        <v>104.41666666666505</v>
      </c>
      <c r="T777" s="55">
        <f t="shared" ca="1" si="490"/>
        <v>0</v>
      </c>
      <c r="U777" s="78">
        <f t="shared" ca="1" si="500"/>
        <v>3.1627008432227749E-5</v>
      </c>
      <c r="V777" s="79">
        <f t="shared" ca="1" si="501"/>
        <v>854.16435690236619</v>
      </c>
      <c r="W777" s="79">
        <f t="shared" ca="1" si="477"/>
        <v>7.7384383270230055</v>
      </c>
      <c r="X777" s="80">
        <f t="shared" ca="1" si="478"/>
        <v>-6.3254016864455493E-4</v>
      </c>
      <c r="Y777" s="80">
        <f t="shared" ca="1" si="491"/>
        <v>-0.35590181537598592</v>
      </c>
      <c r="Z777" s="80">
        <f t="shared" ca="1" si="479"/>
        <v>0</v>
      </c>
      <c r="AA777" s="80">
        <f t="shared" ca="1" si="492"/>
        <v>0</v>
      </c>
      <c r="AB777" s="81">
        <f t="shared" ca="1" si="480"/>
        <v>-5.7197801890431742E-2</v>
      </c>
      <c r="AC777" s="79">
        <f t="shared" ca="1" si="481"/>
        <v>861.48906307195409</v>
      </c>
      <c r="AE777" s="55">
        <f t="shared" ca="1" si="502"/>
        <v>0</v>
      </c>
      <c r="AF777" s="78">
        <f t="shared" ca="1" si="503"/>
        <v>3.1627008432227749E-5</v>
      </c>
      <c r="AR777" s="69">
        <f t="shared" si="493"/>
        <v>65</v>
      </c>
      <c r="AS777" s="70">
        <f t="shared" si="504"/>
        <v>774</v>
      </c>
      <c r="AT777" s="71">
        <f t="shared" ca="1" si="505"/>
        <v>9.3583216410718427E-4</v>
      </c>
      <c r="AU777" s="72">
        <f t="shared" ca="1" si="494"/>
        <v>9.059659612918658E-3</v>
      </c>
      <c r="AV777" s="73">
        <f t="shared" ca="1" si="495"/>
        <v>1.0090596596129187</v>
      </c>
      <c r="AW777" s="74">
        <f ca="1">PRODUCT(AV$4:AV777)</f>
        <v>1004.0018308310175</v>
      </c>
      <c r="BO777" s="70">
        <f t="shared" si="506"/>
        <v>774</v>
      </c>
      <c r="BP777" s="171">
        <f t="shared" ca="1" si="507"/>
        <v>0.1143</v>
      </c>
      <c r="BQ777" s="172">
        <f t="shared" ca="1" si="496"/>
        <v>9.059659612918658E-3</v>
      </c>
      <c r="BR777" s="172">
        <f t="shared" ca="1" si="509"/>
        <v>9.9601411998651371E-4</v>
      </c>
    </row>
    <row r="778" spans="5:70">
      <c r="E778">
        <f t="shared" si="497"/>
        <v>775</v>
      </c>
      <c r="F778" s="64">
        <f t="shared" si="498"/>
        <v>104.49999999999838</v>
      </c>
      <c r="G778" s="55">
        <f t="shared" si="482"/>
        <v>0</v>
      </c>
      <c r="H778" s="78">
        <f t="shared" si="508"/>
        <v>3.1635314140036877E-5</v>
      </c>
      <c r="I778" s="79">
        <f t="shared" ca="1" si="483"/>
        <v>861.58947360643117</v>
      </c>
      <c r="J778" s="79">
        <f t="shared" ca="1" si="484"/>
        <v>7.8057073569480302</v>
      </c>
      <c r="K778" s="80">
        <f t="shared" ca="1" si="485"/>
        <v>-6.327062828007375E-4</v>
      </c>
      <c r="L778" s="80">
        <f t="shared" ca="1" si="486"/>
        <v>-0.35899561400267965</v>
      </c>
      <c r="M778" s="80">
        <f t="shared" ca="1" si="487"/>
        <v>0</v>
      </c>
      <c r="N778" s="80">
        <f t="shared" ca="1" si="488"/>
        <v>0</v>
      </c>
      <c r="O778" s="81">
        <f t="shared" ca="1" si="475"/>
        <v>-5.7197801890431742E-2</v>
      </c>
      <c r="P778" s="79">
        <f t="shared" ca="1" si="476"/>
        <v>868.97835484120333</v>
      </c>
      <c r="R778">
        <f t="shared" ca="1" si="489"/>
        <v>775</v>
      </c>
      <c r="S778" s="78">
        <f t="shared" ca="1" si="499"/>
        <v>104.49999999999838</v>
      </c>
      <c r="T778" s="55">
        <f t="shared" ca="1" si="490"/>
        <v>0</v>
      </c>
      <c r="U778" s="78">
        <f t="shared" ca="1" si="500"/>
        <v>3.1627008432227749E-5</v>
      </c>
      <c r="V778" s="79">
        <f t="shared" ca="1" si="501"/>
        <v>861.48906307195409</v>
      </c>
      <c r="W778" s="79">
        <f t="shared" ca="1" si="477"/>
        <v>7.804797671684117</v>
      </c>
      <c r="X778" s="80">
        <f t="shared" ca="1" si="478"/>
        <v>-6.3254016864455493E-4</v>
      </c>
      <c r="Y778" s="80">
        <f t="shared" ca="1" si="491"/>
        <v>-0.35895377627998087</v>
      </c>
      <c r="Z778" s="80">
        <f t="shared" ca="1" si="479"/>
        <v>0</v>
      </c>
      <c r="AA778" s="80">
        <f t="shared" ca="1" si="492"/>
        <v>0</v>
      </c>
      <c r="AB778" s="81">
        <f t="shared" ca="1" si="480"/>
        <v>-5.7197801890431742E-2</v>
      </c>
      <c r="AC778" s="79">
        <f t="shared" ca="1" si="481"/>
        <v>868.87707662529908</v>
      </c>
      <c r="AE778" s="55">
        <f t="shared" ca="1" si="502"/>
        <v>0</v>
      </c>
      <c r="AF778" s="78">
        <f t="shared" ca="1" si="503"/>
        <v>3.1627008432227749E-5</v>
      </c>
      <c r="AR778" s="69">
        <f t="shared" si="493"/>
        <v>65</v>
      </c>
      <c r="AS778" s="70">
        <f t="shared" si="504"/>
        <v>775</v>
      </c>
      <c r="AT778" s="71">
        <f t="shared" ca="1" si="505"/>
        <v>9.2735384324555217E-4</v>
      </c>
      <c r="AU778" s="72">
        <f t="shared" ca="1" si="494"/>
        <v>9.059659612918658E-3</v>
      </c>
      <c r="AV778" s="73">
        <f t="shared" ca="1" si="495"/>
        <v>1.0090596596129187</v>
      </c>
      <c r="AW778" s="74">
        <f ca="1">PRODUCT(AV$4:AV778)</f>
        <v>1013.0977456690937</v>
      </c>
      <c r="BO778" s="70">
        <f t="shared" si="506"/>
        <v>775</v>
      </c>
      <c r="BP778" s="171">
        <f t="shared" ca="1" si="507"/>
        <v>0.1143</v>
      </c>
      <c r="BQ778" s="172">
        <f t="shared" ca="1" si="496"/>
        <v>9.059659612918658E-3</v>
      </c>
      <c r="BR778" s="172">
        <f t="shared" ca="1" si="509"/>
        <v>9.8707158739116648E-4</v>
      </c>
    </row>
    <row r="779" spans="5:70">
      <c r="E779">
        <f t="shared" si="497"/>
        <v>776</v>
      </c>
      <c r="F779" s="64">
        <f t="shared" si="498"/>
        <v>104.58333333333171</v>
      </c>
      <c r="G779" s="55">
        <f t="shared" si="482"/>
        <v>0</v>
      </c>
      <c r="H779" s="78">
        <f t="shared" si="508"/>
        <v>3.1635314140036877E-5</v>
      </c>
      <c r="I779" s="79">
        <f t="shared" ca="1" si="483"/>
        <v>868.97835484120333</v>
      </c>
      <c r="J779" s="79">
        <f t="shared" ca="1" si="484"/>
        <v>7.8726481058553484</v>
      </c>
      <c r="K779" s="80">
        <f t="shared" ca="1" si="485"/>
        <v>-6.327062828007375E-4</v>
      </c>
      <c r="L779" s="80">
        <f t="shared" ca="1" si="486"/>
        <v>-0.36207431451716809</v>
      </c>
      <c r="M779" s="80">
        <f t="shared" ca="1" si="487"/>
        <v>0</v>
      </c>
      <c r="N779" s="80">
        <f t="shared" ca="1" si="488"/>
        <v>0</v>
      </c>
      <c r="O779" s="81">
        <f t="shared" ca="1" si="475"/>
        <v>-5.7197801890431742E-2</v>
      </c>
      <c r="P779" s="79">
        <f t="shared" ca="1" si="476"/>
        <v>876.4310981243683</v>
      </c>
      <c r="R779">
        <f t="shared" ca="1" si="489"/>
        <v>776</v>
      </c>
      <c r="S779" s="78">
        <f t="shared" ca="1" si="499"/>
        <v>104.58333333333171</v>
      </c>
      <c r="T779" s="55">
        <f t="shared" ca="1" si="490"/>
        <v>0</v>
      </c>
      <c r="U779" s="78">
        <f t="shared" ca="1" si="500"/>
        <v>3.1627008432227749E-5</v>
      </c>
      <c r="V779" s="79">
        <f t="shared" ca="1" si="501"/>
        <v>868.87707662529908</v>
      </c>
      <c r="W779" s="79">
        <f t="shared" ca="1" si="477"/>
        <v>7.8717305596930522</v>
      </c>
      <c r="X779" s="80">
        <f t="shared" ca="1" si="478"/>
        <v>-6.3254016864455493E-4</v>
      </c>
      <c r="Y779" s="80">
        <f t="shared" ca="1" si="491"/>
        <v>-0.3620321152605413</v>
      </c>
      <c r="Z779" s="80">
        <f t="shared" ca="1" si="479"/>
        <v>0</v>
      </c>
      <c r="AA779" s="80">
        <f t="shared" ca="1" si="492"/>
        <v>0</v>
      </c>
      <c r="AB779" s="81">
        <f t="shared" ca="1" si="480"/>
        <v>-5.7197801890431742E-2</v>
      </c>
      <c r="AC779" s="79">
        <f t="shared" ca="1" si="481"/>
        <v>876.32894472767259</v>
      </c>
      <c r="AE779" s="55">
        <f t="shared" ca="1" si="502"/>
        <v>0</v>
      </c>
      <c r="AF779" s="78">
        <f t="shared" ca="1" si="503"/>
        <v>3.1627008432227749E-5</v>
      </c>
      <c r="AR779" s="69">
        <f t="shared" si="493"/>
        <v>65</v>
      </c>
      <c r="AS779" s="70">
        <f t="shared" si="504"/>
        <v>776</v>
      </c>
      <c r="AT779" s="71">
        <f t="shared" ca="1" si="505"/>
        <v>9.1895233308501552E-4</v>
      </c>
      <c r="AU779" s="72">
        <f t="shared" ca="1" si="494"/>
        <v>9.059659612918658E-3</v>
      </c>
      <c r="AV779" s="73">
        <f t="shared" ca="1" si="495"/>
        <v>1.0090596596129187</v>
      </c>
      <c r="AW779" s="74">
        <f ca="1">PRODUCT(AV$4:AV779)</f>
        <v>1022.2760663994709</v>
      </c>
      <c r="BO779" s="70">
        <f t="shared" si="506"/>
        <v>776</v>
      </c>
      <c r="BP779" s="171">
        <f t="shared" ca="1" si="507"/>
        <v>0.1143</v>
      </c>
      <c r="BQ779" s="172">
        <f t="shared" ca="1" si="496"/>
        <v>9.059659612918658E-3</v>
      </c>
      <c r="BR779" s="172">
        <f t="shared" ca="1" si="509"/>
        <v>9.7820934370700455E-4</v>
      </c>
    </row>
    <row r="780" spans="5:70">
      <c r="E780">
        <f t="shared" si="497"/>
        <v>777</v>
      </c>
      <c r="F780" s="64">
        <f t="shared" si="498"/>
        <v>104.66666666666504</v>
      </c>
      <c r="G780" s="55">
        <f t="shared" si="482"/>
        <v>0</v>
      </c>
      <c r="H780" s="78">
        <f t="shared" si="508"/>
        <v>3.1635314140036877E-5</v>
      </c>
      <c r="I780" s="79">
        <f t="shared" ca="1" si="483"/>
        <v>876.4310981243683</v>
      </c>
      <c r="J780" s="79">
        <f t="shared" ca="1" si="484"/>
        <v>7.9401674231832891</v>
      </c>
      <c r="K780" s="80">
        <f t="shared" ca="1" si="485"/>
        <v>-6.327062828007375E-4</v>
      </c>
      <c r="L780" s="80">
        <f t="shared" ca="1" si="486"/>
        <v>-0.36517962421848682</v>
      </c>
      <c r="M780" s="80">
        <f t="shared" ca="1" si="487"/>
        <v>0</v>
      </c>
      <c r="N780" s="80">
        <f t="shared" ca="1" si="488"/>
        <v>0</v>
      </c>
      <c r="O780" s="81">
        <f t="shared" ca="1" si="475"/>
        <v>-5.7197801890431742E-2</v>
      </c>
      <c r="P780" s="79">
        <f t="shared" ca="1" si="476"/>
        <v>883.94825541515991</v>
      </c>
      <c r="R780">
        <f t="shared" ca="1" si="489"/>
        <v>777</v>
      </c>
      <c r="S780" s="78">
        <f t="shared" ca="1" si="499"/>
        <v>104.66666666666504</v>
      </c>
      <c r="T780" s="55">
        <f t="shared" ca="1" si="490"/>
        <v>0</v>
      </c>
      <c r="U780" s="78">
        <f t="shared" ca="1" si="500"/>
        <v>3.1627008432227749E-5</v>
      </c>
      <c r="V780" s="79">
        <f t="shared" ca="1" si="501"/>
        <v>876.32894472767259</v>
      </c>
      <c r="W780" s="79">
        <f t="shared" ca="1" si="477"/>
        <v>7.9392419481809222</v>
      </c>
      <c r="X780" s="80">
        <f t="shared" ca="1" si="478"/>
        <v>-6.3254016864455493E-4</v>
      </c>
      <c r="Y780" s="80">
        <f t="shared" ca="1" si="491"/>
        <v>-0.36513706030319693</v>
      </c>
      <c r="Z780" s="80">
        <f t="shared" ca="1" si="479"/>
        <v>0</v>
      </c>
      <c r="AA780" s="80">
        <f t="shared" ca="1" si="492"/>
        <v>0</v>
      </c>
      <c r="AB780" s="81">
        <f t="shared" ca="1" si="480"/>
        <v>-5.7197801890431742E-2</v>
      </c>
      <c r="AC780" s="79">
        <f t="shared" ca="1" si="481"/>
        <v>883.84521927349124</v>
      </c>
      <c r="AE780" s="55">
        <f t="shared" ca="1" si="502"/>
        <v>0</v>
      </c>
      <c r="AF780" s="78">
        <f t="shared" ca="1" si="503"/>
        <v>3.1627008432227749E-5</v>
      </c>
      <c r="AR780" s="69">
        <f t="shared" si="493"/>
        <v>65</v>
      </c>
      <c r="AS780" s="70">
        <f t="shared" si="504"/>
        <v>777</v>
      </c>
      <c r="AT780" s="71">
        <f t="shared" ca="1" si="505"/>
        <v>9.1062693774676782E-4</v>
      </c>
      <c r="AU780" s="72">
        <f t="shared" ca="1" si="494"/>
        <v>9.059659612918658E-3</v>
      </c>
      <c r="AV780" s="73">
        <f t="shared" ca="1" si="495"/>
        <v>1.0090596596129187</v>
      </c>
      <c r="AW780" s="74">
        <f ca="1">PRODUCT(AV$4:AV780)</f>
        <v>1031.5375395914834</v>
      </c>
      <c r="BO780" s="70">
        <f t="shared" si="506"/>
        <v>777</v>
      </c>
      <c r="BP780" s="171">
        <f t="shared" ca="1" si="507"/>
        <v>0.1143</v>
      </c>
      <c r="BQ780" s="172">
        <f t="shared" ca="1" si="496"/>
        <v>9.059659612918658E-3</v>
      </c>
      <c r="BR780" s="172">
        <f t="shared" ca="1" si="509"/>
        <v>9.6942666807456313E-4</v>
      </c>
    </row>
    <row r="781" spans="5:70">
      <c r="E781">
        <f t="shared" si="497"/>
        <v>778</v>
      </c>
      <c r="F781" s="64">
        <f t="shared" si="498"/>
        <v>104.74999999999837</v>
      </c>
      <c r="G781" s="55">
        <f t="shared" si="482"/>
        <v>0</v>
      </c>
      <c r="H781" s="78">
        <f t="shared" si="508"/>
        <v>3.1635314140036877E-5</v>
      </c>
      <c r="I781" s="79">
        <f t="shared" ca="1" si="483"/>
        <v>883.94825541515991</v>
      </c>
      <c r="J781" s="79">
        <f t="shared" ca="1" si="484"/>
        <v>8.0082703094946304</v>
      </c>
      <c r="K781" s="80">
        <f t="shared" ca="1" si="485"/>
        <v>-6.327062828007375E-4</v>
      </c>
      <c r="L781" s="80">
        <f t="shared" ca="1" si="486"/>
        <v>-0.36831177308964996</v>
      </c>
      <c r="M781" s="80">
        <f t="shared" ca="1" si="487"/>
        <v>0</v>
      </c>
      <c r="N781" s="80">
        <f t="shared" ca="1" si="488"/>
        <v>0</v>
      </c>
      <c r="O781" s="81">
        <f t="shared" ca="1" si="475"/>
        <v>-5.7197801890431742E-2</v>
      </c>
      <c r="P781" s="79">
        <f t="shared" ca="1" si="476"/>
        <v>891.53038344339166</v>
      </c>
      <c r="R781">
        <f t="shared" ca="1" si="489"/>
        <v>778</v>
      </c>
      <c r="S781" s="78">
        <f t="shared" ca="1" si="499"/>
        <v>104.74999999999837</v>
      </c>
      <c r="T781" s="55">
        <f t="shared" ca="1" si="490"/>
        <v>0</v>
      </c>
      <c r="U781" s="78">
        <f t="shared" ca="1" si="500"/>
        <v>3.1627008432227749E-5</v>
      </c>
      <c r="V781" s="79">
        <f t="shared" ca="1" si="501"/>
        <v>883.84521927349124</v>
      </c>
      <c r="W781" s="79">
        <f t="shared" ca="1" si="477"/>
        <v>8.0073368371232831</v>
      </c>
      <c r="X781" s="80">
        <f t="shared" ca="1" si="478"/>
        <v>-6.3254016864455493E-4</v>
      </c>
      <c r="Y781" s="80">
        <f t="shared" ca="1" si="491"/>
        <v>-0.36826884136395471</v>
      </c>
      <c r="Z781" s="80">
        <f t="shared" ca="1" si="479"/>
        <v>0</v>
      </c>
      <c r="AA781" s="80">
        <f t="shared" ca="1" si="492"/>
        <v>0</v>
      </c>
      <c r="AB781" s="81">
        <f t="shared" ca="1" si="480"/>
        <v>-5.7197801890431742E-2</v>
      </c>
      <c r="AC781" s="79">
        <f t="shared" ca="1" si="481"/>
        <v>891.42645692719145</v>
      </c>
      <c r="AE781" s="55">
        <f t="shared" ca="1" si="502"/>
        <v>0</v>
      </c>
      <c r="AF781" s="78">
        <f t="shared" ca="1" si="503"/>
        <v>3.1627008432227749E-5</v>
      </c>
      <c r="AR781" s="69">
        <f t="shared" si="493"/>
        <v>65</v>
      </c>
      <c r="AS781" s="70">
        <f t="shared" si="504"/>
        <v>778</v>
      </c>
      <c r="AT781" s="71">
        <f t="shared" ca="1" si="505"/>
        <v>9.0237696765642762E-4</v>
      </c>
      <c r="AU781" s="72">
        <f t="shared" ca="1" si="494"/>
        <v>9.059659612918658E-3</v>
      </c>
      <c r="AV781" s="73">
        <f t="shared" ca="1" si="495"/>
        <v>1.0090596596129187</v>
      </c>
      <c r="AW781" s="74">
        <f ca="1">PRODUCT(AV$4:AV781)</f>
        <v>1040.8829185781299</v>
      </c>
      <c r="BO781" s="70">
        <f t="shared" si="506"/>
        <v>778</v>
      </c>
      <c r="BP781" s="171">
        <f t="shared" ca="1" si="507"/>
        <v>0.1143</v>
      </c>
      <c r="BQ781" s="172">
        <f t="shared" ca="1" si="496"/>
        <v>9.059659612918658E-3</v>
      </c>
      <c r="BR781" s="172">
        <f t="shared" ca="1" si="509"/>
        <v>9.6072284610648393E-4</v>
      </c>
    </row>
    <row r="782" spans="5:70">
      <c r="E782">
        <f t="shared" si="497"/>
        <v>779</v>
      </c>
      <c r="F782" s="64">
        <f t="shared" si="498"/>
        <v>104.83333333333169</v>
      </c>
      <c r="G782" s="55">
        <f t="shared" si="482"/>
        <v>0</v>
      </c>
      <c r="H782" s="78">
        <f t="shared" si="508"/>
        <v>3.1635314140036877E-5</v>
      </c>
      <c r="I782" s="79">
        <f t="shared" ca="1" si="483"/>
        <v>891.53038344339166</v>
      </c>
      <c r="J782" s="79">
        <f t="shared" ca="1" si="484"/>
        <v>8.0769618085719799</v>
      </c>
      <c r="K782" s="80">
        <f t="shared" ca="1" si="485"/>
        <v>-6.327062828007375E-4</v>
      </c>
      <c r="L782" s="80">
        <f t="shared" ca="1" si="486"/>
        <v>-0.37147099310141324</v>
      </c>
      <c r="M782" s="80">
        <f t="shared" ca="1" si="487"/>
        <v>0</v>
      </c>
      <c r="N782" s="80">
        <f t="shared" ca="1" si="488"/>
        <v>0</v>
      </c>
      <c r="O782" s="81">
        <f t="shared" ca="1" si="475"/>
        <v>-5.7197801890431742E-2</v>
      </c>
      <c r="P782" s="79">
        <f t="shared" ca="1" si="476"/>
        <v>899.17804375068897</v>
      </c>
      <c r="R782">
        <f t="shared" ca="1" si="489"/>
        <v>779</v>
      </c>
      <c r="S782" s="78">
        <f t="shared" ca="1" si="499"/>
        <v>104.83333333333169</v>
      </c>
      <c r="T782" s="55">
        <f t="shared" ca="1" si="490"/>
        <v>0</v>
      </c>
      <c r="U782" s="78">
        <f t="shared" ca="1" si="500"/>
        <v>3.1627008432227749E-5</v>
      </c>
      <c r="V782" s="79">
        <f t="shared" ca="1" si="501"/>
        <v>891.42645692719145</v>
      </c>
      <c r="W782" s="79">
        <f t="shared" ca="1" si="477"/>
        <v>8.0760202697104493</v>
      </c>
      <c r="X782" s="80">
        <f t="shared" ca="1" si="478"/>
        <v>-6.3254016864455493E-4</v>
      </c>
      <c r="Y782" s="80">
        <f t="shared" ca="1" si="491"/>
        <v>-0.37142769038632978</v>
      </c>
      <c r="Z782" s="80">
        <f t="shared" ca="1" si="479"/>
        <v>0</v>
      </c>
      <c r="AA782" s="80">
        <f t="shared" ca="1" si="492"/>
        <v>0</v>
      </c>
      <c r="AB782" s="81">
        <f t="shared" ca="1" si="480"/>
        <v>-5.7197801890431742E-2</v>
      </c>
      <c r="AC782" s="79">
        <f t="shared" ca="1" si="481"/>
        <v>899.07321916445642</v>
      </c>
      <c r="AE782" s="55">
        <f t="shared" ca="1" si="502"/>
        <v>0</v>
      </c>
      <c r="AF782" s="78">
        <f t="shared" ca="1" si="503"/>
        <v>3.1627008432227749E-5</v>
      </c>
      <c r="AR782" s="69">
        <f t="shared" si="493"/>
        <v>65</v>
      </c>
      <c r="AS782" s="70">
        <f t="shared" si="504"/>
        <v>779</v>
      </c>
      <c r="AT782" s="71">
        <f t="shared" ca="1" si="505"/>
        <v>8.9420173948692272E-4</v>
      </c>
      <c r="AU782" s="72">
        <f t="shared" ca="1" si="494"/>
        <v>9.059659612918658E-3</v>
      </c>
      <c r="AV782" s="73">
        <f t="shared" ca="1" si="495"/>
        <v>1.0090596596129187</v>
      </c>
      <c r="AW782" s="74">
        <f ca="1">PRODUCT(AV$4:AV782)</f>
        <v>1050.3129635173491</v>
      </c>
      <c r="BO782" s="70">
        <f t="shared" si="506"/>
        <v>779</v>
      </c>
      <c r="BP782" s="171">
        <f t="shared" ca="1" si="507"/>
        <v>0.1143</v>
      </c>
      <c r="BQ782" s="172">
        <f t="shared" ca="1" si="496"/>
        <v>9.059659612918658E-3</v>
      </c>
      <c r="BR782" s="172">
        <f t="shared" ca="1" si="509"/>
        <v>9.5209716982940634E-4</v>
      </c>
    </row>
    <row r="783" spans="5:70">
      <c r="E783">
        <f t="shared" si="497"/>
        <v>780</v>
      </c>
      <c r="F783" s="64">
        <f t="shared" si="498"/>
        <v>104.91666666666502</v>
      </c>
      <c r="G783" s="55">
        <f t="shared" si="482"/>
        <v>0</v>
      </c>
      <c r="H783" s="78">
        <f t="shared" si="508"/>
        <v>3.1635314140036877E-5</v>
      </c>
      <c r="I783" s="79">
        <f t="shared" ca="1" si="483"/>
        <v>899.17804375068897</v>
      </c>
      <c r="J783" s="79">
        <f t="shared" ca="1" si="484"/>
        <v>8.146247007791322</v>
      </c>
      <c r="K783" s="80">
        <f t="shared" ca="1" si="485"/>
        <v>-6.327062828007375E-4</v>
      </c>
      <c r="L783" s="80">
        <f t="shared" ca="1" si="486"/>
        <v>-0.37465751822945376</v>
      </c>
      <c r="M783" s="80">
        <f t="shared" ca="1" si="487"/>
        <v>0</v>
      </c>
      <c r="N783" s="80">
        <f t="shared" ca="1" si="488"/>
        <v>0</v>
      </c>
      <c r="O783" s="81">
        <f t="shared" ca="1" si="475"/>
        <v>-5.7197801890431742E-2</v>
      </c>
      <c r="P783" s="79">
        <f t="shared" ca="1" si="476"/>
        <v>906.89180273207762</v>
      </c>
      <c r="R783">
        <f t="shared" ca="1" si="489"/>
        <v>780</v>
      </c>
      <c r="S783" s="78">
        <f t="shared" ca="1" si="499"/>
        <v>104.91666666666502</v>
      </c>
      <c r="T783" s="55">
        <f t="shared" ca="1" si="490"/>
        <v>0</v>
      </c>
      <c r="U783" s="78">
        <f t="shared" ca="1" si="500"/>
        <v>3.1627008432227749E-5</v>
      </c>
      <c r="V783" s="79">
        <f t="shared" ca="1" si="501"/>
        <v>899.07321916445642</v>
      </c>
      <c r="W783" s="79">
        <f t="shared" ca="1" si="477"/>
        <v>8.1452973327209914</v>
      </c>
      <c r="X783" s="80">
        <f t="shared" ca="1" si="478"/>
        <v>-6.3254016864455493E-4</v>
      </c>
      <c r="Y783" s="80">
        <f t="shared" ca="1" si="491"/>
        <v>-0.37461384131852354</v>
      </c>
      <c r="Z783" s="80">
        <f t="shared" ca="1" si="479"/>
        <v>0</v>
      </c>
      <c r="AA783" s="80">
        <f t="shared" ca="1" si="492"/>
        <v>0</v>
      </c>
      <c r="AB783" s="81">
        <f t="shared" ca="1" si="480"/>
        <v>-5.7197801890431742E-2</v>
      </c>
      <c r="AC783" s="79">
        <f t="shared" ca="1" si="481"/>
        <v>906.78607231379988</v>
      </c>
      <c r="AE783" s="55">
        <f t="shared" ca="1" si="502"/>
        <v>0</v>
      </c>
      <c r="AF783" s="78">
        <f t="shared" ca="1" si="503"/>
        <v>3.1627008432227749E-5</v>
      </c>
      <c r="AR783" s="69">
        <f t="shared" si="493"/>
        <v>65</v>
      </c>
      <c r="AS783" s="70">
        <f t="shared" si="504"/>
        <v>780</v>
      </c>
      <c r="AT783" s="71">
        <f t="shared" ca="1" si="505"/>
        <v>8.8610057610189147E-4</v>
      </c>
      <c r="AU783" s="72">
        <f t="shared" ca="1" si="494"/>
        <v>9.059659612918658E-3</v>
      </c>
      <c r="AV783" s="73">
        <f t="shared" ca="1" si="495"/>
        <v>1.0090596596129187</v>
      </c>
      <c r="AW783" s="74">
        <f ca="1">PRODUCT(AV$4:AV783)</f>
        <v>1059.8284414538521</v>
      </c>
      <c r="BO783" s="70">
        <f t="shared" si="506"/>
        <v>780</v>
      </c>
      <c r="BP783" s="171">
        <f t="shared" ca="1" si="507"/>
        <v>0.1143</v>
      </c>
      <c r="BQ783" s="172">
        <f t="shared" ca="1" si="496"/>
        <v>9.059659612918658E-3</v>
      </c>
      <c r="BR783" s="172">
        <f t="shared" ca="1" si="509"/>
        <v>9.4354893762638029E-4</v>
      </c>
    </row>
    <row r="784" spans="5:70">
      <c r="E784">
        <f t="shared" si="497"/>
        <v>781</v>
      </c>
      <c r="F784" s="64">
        <f t="shared" si="498"/>
        <v>104.99999999999835</v>
      </c>
      <c r="G784" s="55">
        <f t="shared" si="482"/>
        <v>0</v>
      </c>
      <c r="H784" s="78">
        <f t="shared" si="508"/>
        <v>3.1635314140036877E-5</v>
      </c>
      <c r="I784" s="79">
        <f t="shared" ca="1" si="483"/>
        <v>906.89180273207762</v>
      </c>
      <c r="J784" s="79">
        <f t="shared" ca="1" si="484"/>
        <v>8.2161310384987978</v>
      </c>
      <c r="K784" s="80">
        <f t="shared" ca="1" si="485"/>
        <v>-6.327062828007375E-4</v>
      </c>
      <c r="L784" s="80">
        <f t="shared" ca="1" si="486"/>
        <v>-0.37787158447169905</v>
      </c>
      <c r="M784" s="80">
        <f t="shared" ca="1" si="487"/>
        <v>-6.8016885204905817</v>
      </c>
      <c r="N784" s="80">
        <f t="shared" ca="1" si="488"/>
        <v>0</v>
      </c>
      <c r="O784" s="81">
        <f t="shared" ca="1" si="475"/>
        <v>-5.7197801890431742E-2</v>
      </c>
      <c r="P784" s="79">
        <f t="shared" ca="1" si="476"/>
        <v>907.87054315744103</v>
      </c>
      <c r="R784">
        <f t="shared" ca="1" si="489"/>
        <v>781</v>
      </c>
      <c r="S784" s="78">
        <f t="shared" ca="1" si="499"/>
        <v>104.99999999999835</v>
      </c>
      <c r="T784" s="55">
        <f t="shared" ca="1" si="490"/>
        <v>0</v>
      </c>
      <c r="U784" s="78">
        <f t="shared" ca="1" si="500"/>
        <v>3.1627008432227749E-5</v>
      </c>
      <c r="V784" s="79">
        <f t="shared" ca="1" si="501"/>
        <v>906.78607231379988</v>
      </c>
      <c r="W784" s="79">
        <f t="shared" ca="1" si="477"/>
        <v>8.2151731568984712</v>
      </c>
      <c r="X784" s="80">
        <f t="shared" ca="1" si="478"/>
        <v>-6.3254016864455493E-4</v>
      </c>
      <c r="Y784" s="80">
        <f t="shared" ca="1" si="491"/>
        <v>-0.37782753013074999</v>
      </c>
      <c r="Z784" s="80">
        <f t="shared" ca="1" si="479"/>
        <v>-6.8008955423534987</v>
      </c>
      <c r="AA784" s="80">
        <f t="shared" ca="1" si="492"/>
        <v>0</v>
      </c>
      <c r="AB784" s="81">
        <f t="shared" ca="1" si="480"/>
        <v>-5.7197801890431742E-2</v>
      </c>
      <c r="AC784" s="79">
        <f t="shared" ca="1" si="481"/>
        <v>907.76469205615501</v>
      </c>
      <c r="AE784" s="55">
        <f t="shared" ca="1" si="502"/>
        <v>0</v>
      </c>
      <c r="AF784" s="78">
        <f t="shared" ca="1" si="503"/>
        <v>3.1627008432227749E-5</v>
      </c>
      <c r="AR784" s="69">
        <f t="shared" si="493"/>
        <v>66</v>
      </c>
      <c r="AS784" s="70">
        <f t="shared" si="504"/>
        <v>781</v>
      </c>
      <c r="AT784" s="71">
        <f t="shared" ca="1" si="505"/>
        <v>8.7807280649959717E-4</v>
      </c>
      <c r="AU784" s="72">
        <f t="shared" ca="1" si="494"/>
        <v>9.059659612918658E-3</v>
      </c>
      <c r="AV784" s="73">
        <f t="shared" ca="1" si="495"/>
        <v>1.0090596596129187</v>
      </c>
      <c r="AW784" s="74">
        <f ca="1">PRODUCT(AV$4:AV784)</f>
        <v>1069.4301263815141</v>
      </c>
      <c r="BO784" s="70">
        <f t="shared" si="506"/>
        <v>781</v>
      </c>
      <c r="BP784" s="171">
        <f t="shared" ca="1" si="507"/>
        <v>0.1143</v>
      </c>
      <c r="BQ784" s="172">
        <f t="shared" ca="1" si="496"/>
        <v>9.059659612918658E-3</v>
      </c>
      <c r="BR784" s="172">
        <f t="shared" ca="1" si="509"/>
        <v>9.3507745417979683E-4</v>
      </c>
    </row>
    <row r="785" spans="44:70">
      <c r="AR785" s="69">
        <f t="shared" si="493"/>
        <v>66</v>
      </c>
      <c r="AS785" s="70">
        <f t="shared" si="504"/>
        <v>782</v>
      </c>
      <c r="AT785" s="71">
        <f t="shared" ca="1" si="505"/>
        <v>8.7011776575735065E-4</v>
      </c>
      <c r="AU785" s="72">
        <f t="shared" ca="1" si="494"/>
        <v>9.059659612918658E-3</v>
      </c>
      <c r="AV785" s="73">
        <f t="shared" ca="1" si="495"/>
        <v>1.0090596596129187</v>
      </c>
      <c r="AW785" s="74">
        <f ca="1">PRODUCT(AV$4:AV785)</f>
        <v>1079.1187993063313</v>
      </c>
      <c r="BO785" s="70">
        <f t="shared" si="506"/>
        <v>782</v>
      </c>
      <c r="BP785" s="171">
        <f t="shared" ca="1" si="507"/>
        <v>0.1143</v>
      </c>
      <c r="BQ785" s="172">
        <f t="shared" ca="1" si="496"/>
        <v>9.059659612918658E-3</v>
      </c>
      <c r="BR785" s="172">
        <f t="shared" ca="1" si="509"/>
        <v>9.2668203041483012E-4</v>
      </c>
    </row>
    <row r="786" spans="44:70">
      <c r="AR786" s="69">
        <f t="shared" si="493"/>
        <v>66</v>
      </c>
      <c r="AS786" s="70">
        <f t="shared" si="504"/>
        <v>783</v>
      </c>
      <c r="AT786" s="71">
        <f t="shared" ca="1" si="505"/>
        <v>8.6223479497643573E-4</v>
      </c>
      <c r="AU786" s="72">
        <f t="shared" ca="1" si="494"/>
        <v>9.059659612918658E-3</v>
      </c>
      <c r="AV786" s="73">
        <f t="shared" ca="1" si="495"/>
        <v>1.0090596596129187</v>
      </c>
      <c r="AW786" s="74">
        <f ca="1">PRODUCT(AV$4:AV786)</f>
        <v>1088.8952483099481</v>
      </c>
      <c r="BO786" s="70">
        <f t="shared" ref="BO786:BO849" si="510">BO785+1</f>
        <v>783</v>
      </c>
      <c r="BP786" s="171">
        <f t="shared" ca="1" si="507"/>
        <v>0.1143</v>
      </c>
      <c r="BQ786" s="172">
        <f t="shared" ca="1" si="496"/>
        <v>9.059659612918658E-3</v>
      </c>
      <c r="BR786" s="172">
        <f t="shared" ref="BR786:BR849" ca="1" si="511">BR785/(1+BQ786)</f>
        <v>9.1836198344338817E-4</v>
      </c>
    </row>
    <row r="787" spans="44:70">
      <c r="AR787" s="69">
        <f t="shared" si="493"/>
        <v>66</v>
      </c>
      <c r="AS787" s="70">
        <f t="shared" si="504"/>
        <v>784</v>
      </c>
      <c r="AT787" s="71">
        <f t="shared" ca="1" si="505"/>
        <v>8.5442324122753446E-4</v>
      </c>
      <c r="AU787" s="72">
        <f t="shared" ca="1" si="494"/>
        <v>9.059659612918658E-3</v>
      </c>
      <c r="AV787" s="73">
        <f t="shared" ca="1" si="495"/>
        <v>1.0090596596129187</v>
      </c>
      <c r="AW787" s="74">
        <f ca="1">PRODUCT(AV$4:AV787)</f>
        <v>1098.7602686137607</v>
      </c>
      <c r="BO787" s="70">
        <f t="shared" si="510"/>
        <v>784</v>
      </c>
      <c r="BP787" s="171">
        <f t="shared" ca="1" si="507"/>
        <v>0.1143</v>
      </c>
      <c r="BQ787" s="172">
        <f t="shared" ca="1" si="496"/>
        <v>9.059659612918658E-3</v>
      </c>
      <c r="BR787" s="172">
        <f t="shared" ca="1" si="511"/>
        <v>9.1011663650856611E-4</v>
      </c>
    </row>
    <row r="788" spans="44:70">
      <c r="AR788" s="69">
        <f t="shared" si="493"/>
        <v>66</v>
      </c>
      <c r="AS788" s="70">
        <f t="shared" si="504"/>
        <v>785</v>
      </c>
      <c r="AT788" s="71">
        <f t="shared" ca="1" si="505"/>
        <v>8.4668245749664633E-4</v>
      </c>
      <c r="AU788" s="72">
        <f t="shared" ca="1" si="494"/>
        <v>9.059659612918658E-3</v>
      </c>
      <c r="AV788" s="73">
        <f t="shared" ca="1" si="495"/>
        <v>1.0090596596129187</v>
      </c>
      <c r="AW788" s="74">
        <f ca="1">PRODUCT(AV$4:AV788)</f>
        <v>1108.7146626436004</v>
      </c>
      <c r="BO788" s="70">
        <f t="shared" si="510"/>
        <v>785</v>
      </c>
      <c r="BP788" s="171">
        <f t="shared" ca="1" si="507"/>
        <v>0.1143</v>
      </c>
      <c r="BQ788" s="172">
        <f t="shared" ca="1" si="496"/>
        <v>9.059659612918658E-3</v>
      </c>
      <c r="BR788" s="172">
        <f t="shared" ca="1" si="511"/>
        <v>9.0194531892959858E-4</v>
      </c>
    </row>
    <row r="789" spans="44:70">
      <c r="AR789" s="69">
        <f t="shared" si="493"/>
        <v>66</v>
      </c>
      <c r="AS789" s="70">
        <f t="shared" si="504"/>
        <v>786</v>
      </c>
      <c r="AT789" s="71">
        <f t="shared" ca="1" si="505"/>
        <v>8.3901180263149726E-4</v>
      </c>
      <c r="AU789" s="72">
        <f t="shared" ca="1" si="494"/>
        <v>9.059659612918658E-3</v>
      </c>
      <c r="AV789" s="73">
        <f t="shared" ca="1" si="495"/>
        <v>1.0090596596129187</v>
      </c>
      <c r="AW789" s="74">
        <f ca="1">PRODUCT(AV$4:AV789)</f>
        <v>1118.7592400950034</v>
      </c>
      <c r="BO789" s="70">
        <f t="shared" si="510"/>
        <v>786</v>
      </c>
      <c r="BP789" s="171">
        <f t="shared" ca="1" si="507"/>
        <v>0.1143</v>
      </c>
      <c r="BQ789" s="172">
        <f t="shared" ca="1" si="496"/>
        <v>9.059659612918658E-3</v>
      </c>
      <c r="BR789" s="172">
        <f t="shared" ca="1" si="511"/>
        <v>8.938473660473061E-4</v>
      </c>
    </row>
    <row r="790" spans="44:70">
      <c r="AR790" s="69">
        <f t="shared" si="493"/>
        <v>66</v>
      </c>
      <c r="AS790" s="70">
        <f t="shared" si="504"/>
        <v>787</v>
      </c>
      <c r="AT790" s="71">
        <f t="shared" ca="1" si="505"/>
        <v>8.3141064128843456E-4</v>
      </c>
      <c r="AU790" s="72">
        <f t="shared" ca="1" si="494"/>
        <v>9.059659612918658E-3</v>
      </c>
      <c r="AV790" s="73">
        <f t="shared" ca="1" si="495"/>
        <v>1.0090596596129187</v>
      </c>
      <c r="AW790" s="74">
        <f ca="1">PRODUCT(AV$4:AV790)</f>
        <v>1128.8948179990716</v>
      </c>
      <c r="BO790" s="70">
        <f t="shared" si="510"/>
        <v>787</v>
      </c>
      <c r="BP790" s="171">
        <f t="shared" ca="1" si="507"/>
        <v>0.1143</v>
      </c>
      <c r="BQ790" s="172">
        <f t="shared" ca="1" si="496"/>
        <v>9.059659612918658E-3</v>
      </c>
      <c r="BR790" s="172">
        <f t="shared" ca="1" si="511"/>
        <v>8.8582211917003135E-4</v>
      </c>
    </row>
    <row r="791" spans="44:70">
      <c r="AR791" s="69">
        <f t="shared" si="493"/>
        <v>66</v>
      </c>
      <c r="AS791" s="70">
        <f t="shared" si="504"/>
        <v>788</v>
      </c>
      <c r="AT791" s="71">
        <f t="shared" ca="1" si="505"/>
        <v>8.2387834387980289E-4</v>
      </c>
      <c r="AU791" s="72">
        <f t="shared" ca="1" si="494"/>
        <v>9.059659612918658E-3</v>
      </c>
      <c r="AV791" s="73">
        <f t="shared" ca="1" si="495"/>
        <v>1.0090596596129187</v>
      </c>
      <c r="AW791" s="74">
        <f ca="1">PRODUCT(AV$4:AV791)</f>
        <v>1139.1222207889309</v>
      </c>
      <c r="BO791" s="70">
        <f t="shared" si="510"/>
        <v>788</v>
      </c>
      <c r="BP791" s="171">
        <f t="shared" ca="1" si="507"/>
        <v>0.1143</v>
      </c>
      <c r="BQ791" s="172">
        <f t="shared" ca="1" si="496"/>
        <v>9.059659612918658E-3</v>
      </c>
      <c r="BR791" s="172">
        <f t="shared" ca="1" si="511"/>
        <v>8.7786892552006095E-4</v>
      </c>
    </row>
    <row r="792" spans="44:70">
      <c r="AR792" s="69">
        <f t="shared" si="493"/>
        <v>66</v>
      </c>
      <c r="AS792" s="70">
        <f t="shared" si="504"/>
        <v>789</v>
      </c>
      <c r="AT792" s="71">
        <f t="shared" ca="1" si="505"/>
        <v>8.1641428652179675E-4</v>
      </c>
      <c r="AU792" s="72">
        <f t="shared" ca="1" si="494"/>
        <v>9.059659612918658E-3</v>
      </c>
      <c r="AV792" s="73">
        <f t="shared" ca="1" si="495"/>
        <v>1.0090596596129187</v>
      </c>
      <c r="AW792" s="74">
        <f ca="1">PRODUCT(AV$4:AV792)</f>
        <v>1149.4422803667906</v>
      </c>
      <c r="BO792" s="70">
        <f t="shared" si="510"/>
        <v>789</v>
      </c>
      <c r="BP792" s="171">
        <f t="shared" ca="1" si="507"/>
        <v>0.1143</v>
      </c>
      <c r="BQ792" s="172">
        <f t="shared" ca="1" si="496"/>
        <v>9.059659612918658E-3</v>
      </c>
      <c r="BR792" s="172">
        <f t="shared" ca="1" si="511"/>
        <v>8.6998713818052813E-4</v>
      </c>
    </row>
    <row r="793" spans="44:70">
      <c r="AR793" s="69">
        <f t="shared" si="493"/>
        <v>66</v>
      </c>
      <c r="AS793" s="70">
        <f t="shared" si="504"/>
        <v>790</v>
      </c>
      <c r="AT793" s="71">
        <f t="shared" ca="1" si="505"/>
        <v>8.0901785098278541E-4</v>
      </c>
      <c r="AU793" s="72">
        <f t="shared" ca="1" si="494"/>
        <v>9.059659612918658E-3</v>
      </c>
      <c r="AV793" s="73">
        <f t="shared" ca="1" si="495"/>
        <v>1.0090596596129187</v>
      </c>
      <c r="AW793" s="74">
        <f ca="1">PRODUCT(AV$4:AV793)</f>
        <v>1159.8558361716107</v>
      </c>
      <c r="BO793" s="70">
        <f t="shared" si="510"/>
        <v>790</v>
      </c>
      <c r="BP793" s="171">
        <f t="shared" ca="1" si="507"/>
        <v>0.1143</v>
      </c>
      <c r="BQ793" s="172">
        <f t="shared" ca="1" si="496"/>
        <v>9.059659612918658E-3</v>
      </c>
      <c r="BR793" s="172">
        <f t="shared" ca="1" si="511"/>
        <v>8.6217611604279222E-4</v>
      </c>
    </row>
    <row r="794" spans="44:70">
      <c r="AR794" s="69">
        <f t="shared" si="493"/>
        <v>66</v>
      </c>
      <c r="AS794" s="70">
        <f t="shared" si="504"/>
        <v>791</v>
      </c>
      <c r="AT794" s="71">
        <f t="shared" ca="1" si="505"/>
        <v>8.0168842463210644E-4</v>
      </c>
      <c r="AU794" s="72">
        <f t="shared" ca="1" si="494"/>
        <v>9.059659612918658E-3</v>
      </c>
      <c r="AV794" s="73">
        <f t="shared" ca="1" si="495"/>
        <v>1.0090596596129187</v>
      </c>
      <c r="AW794" s="74">
        <f ca="1">PRODUCT(AV$4:AV794)</f>
        <v>1170.3637352473827</v>
      </c>
      <c r="BO794" s="70">
        <f t="shared" si="510"/>
        <v>791</v>
      </c>
      <c r="BP794" s="171">
        <f t="shared" ca="1" si="507"/>
        <v>0.1143</v>
      </c>
      <c r="BQ794" s="172">
        <f t="shared" ca="1" si="496"/>
        <v>9.059659612918658E-3</v>
      </c>
      <c r="BR794" s="172">
        <f t="shared" ca="1" si="511"/>
        <v>8.5443522375429034E-4</v>
      </c>
    </row>
    <row r="795" spans="44:70">
      <c r="AR795" s="69">
        <f t="shared" si="493"/>
        <v>66</v>
      </c>
      <c r="AS795" s="70">
        <f t="shared" si="504"/>
        <v>792</v>
      </c>
      <c r="AT795" s="71">
        <f t="shared" ca="1" si="505"/>
        <v>7.9442540038932258E-4</v>
      </c>
      <c r="AU795" s="72">
        <f t="shared" ca="1" si="494"/>
        <v>9.059659612918658E-3</v>
      </c>
      <c r="AV795" s="73">
        <f t="shared" ca="1" si="495"/>
        <v>1.0090596596129187</v>
      </c>
      <c r="AW795" s="74">
        <f ca="1">PRODUCT(AV$4:AV795)</f>
        <v>1180.9668323120279</v>
      </c>
      <c r="BO795" s="70">
        <f t="shared" si="510"/>
        <v>792</v>
      </c>
      <c r="BP795" s="171">
        <f t="shared" ca="1" si="507"/>
        <v>0.1143</v>
      </c>
      <c r="BQ795" s="172">
        <f t="shared" ca="1" si="496"/>
        <v>9.059659612918658E-3</v>
      </c>
      <c r="BR795" s="172">
        <f t="shared" ca="1" si="511"/>
        <v>8.4676383166685783E-4</v>
      </c>
    </row>
    <row r="796" spans="44:70">
      <c r="AR796" s="69">
        <f t="shared" si="493"/>
        <v>67</v>
      </c>
      <c r="AS796" s="70">
        <f t="shared" si="504"/>
        <v>793</v>
      </c>
      <c r="AT796" s="71">
        <f t="shared" ca="1" si="505"/>
        <v>7.8722817667393867E-4</v>
      </c>
      <c r="AU796" s="72">
        <f t="shared" ca="1" si="494"/>
        <v>9.059659612918658E-3</v>
      </c>
      <c r="AV796" s="73">
        <f t="shared" ca="1" si="495"/>
        <v>1.0090596596129187</v>
      </c>
      <c r="AW796" s="74">
        <f ca="1">PRODUCT(AV$4:AV796)</f>
        <v>1191.6659898269218</v>
      </c>
      <c r="BO796" s="70">
        <f t="shared" si="510"/>
        <v>793</v>
      </c>
      <c r="BP796" s="171">
        <f t="shared" ca="1" si="507"/>
        <v>0.1143</v>
      </c>
      <c r="BQ796" s="172">
        <f t="shared" ca="1" si="496"/>
        <v>9.059659612918658E-3</v>
      </c>
      <c r="BR796" s="172">
        <f t="shared" ca="1" si="511"/>
        <v>8.3916131578551216E-4</v>
      </c>
    </row>
    <row r="797" spans="44:70">
      <c r="AR797" s="69">
        <f t="shared" si="493"/>
        <v>67</v>
      </c>
      <c r="AS797" s="70">
        <f t="shared" si="504"/>
        <v>794</v>
      </c>
      <c r="AT797" s="71">
        <f t="shared" ca="1" si="505"/>
        <v>7.8009615735557419E-4</v>
      </c>
      <c r="AU797" s="72">
        <f t="shared" ca="1" si="494"/>
        <v>9.059659612918658E-3</v>
      </c>
      <c r="AV797" s="73">
        <f t="shared" ca="1" si="495"/>
        <v>1.0090596596129187</v>
      </c>
      <c r="AW797" s="74">
        <f ca="1">PRODUCT(AV$4:AV797)</f>
        <v>1202.4620780670455</v>
      </c>
      <c r="BO797" s="70">
        <f t="shared" si="510"/>
        <v>794</v>
      </c>
      <c r="BP797" s="171">
        <f t="shared" ca="1" si="507"/>
        <v>0.1143</v>
      </c>
      <c r="BQ797" s="172">
        <f t="shared" ca="1" si="496"/>
        <v>9.059659612918658E-3</v>
      </c>
      <c r="BR797" s="172">
        <f t="shared" ca="1" si="511"/>
        <v>8.3162705771769676E-4</v>
      </c>
    </row>
    <row r="798" spans="44:70">
      <c r="AR798" s="69">
        <f t="shared" si="493"/>
        <v>67</v>
      </c>
      <c r="AS798" s="70">
        <f t="shared" si="504"/>
        <v>795</v>
      </c>
      <c r="AT798" s="71">
        <f t="shared" ca="1" si="505"/>
        <v>7.7302875170458685E-4</v>
      </c>
      <c r="AU798" s="72">
        <f t="shared" ca="1" si="494"/>
        <v>9.059659612918658E-3</v>
      </c>
      <c r="AV798" s="73">
        <f t="shared" ca="1" si="495"/>
        <v>1.0090596596129187</v>
      </c>
      <c r="AW798" s="74">
        <f ca="1">PRODUCT(AV$4:AV798)</f>
        <v>1213.3559751917758</v>
      </c>
      <c r="BO798" s="70">
        <f t="shared" si="510"/>
        <v>795</v>
      </c>
      <c r="BP798" s="171">
        <f t="shared" ca="1" si="507"/>
        <v>0.1143</v>
      </c>
      <c r="BQ798" s="172">
        <f t="shared" ca="1" si="496"/>
        <v>9.059659612918658E-3</v>
      </c>
      <c r="BR798" s="172">
        <f t="shared" ca="1" si="511"/>
        <v>8.241604446229809E-4</v>
      </c>
    </row>
    <row r="799" spans="44:70">
      <c r="AR799" s="69">
        <f t="shared" si="493"/>
        <v>67</v>
      </c>
      <c r="AS799" s="70">
        <f t="shared" si="504"/>
        <v>796</v>
      </c>
      <c r="AT799" s="71">
        <f t="shared" ca="1" si="505"/>
        <v>7.6602537434314387E-4</v>
      </c>
      <c r="AU799" s="72">
        <f t="shared" ca="1" si="494"/>
        <v>9.059659612918658E-3</v>
      </c>
      <c r="AV799" s="73">
        <f t="shared" ca="1" si="495"/>
        <v>1.0090596596129187</v>
      </c>
      <c r="AW799" s="74">
        <f ca="1">PRODUCT(AV$4:AV799)</f>
        <v>1224.3485673163143</v>
      </c>
      <c r="BO799" s="70">
        <f t="shared" si="510"/>
        <v>796</v>
      </c>
      <c r="BP799" s="171">
        <f t="shared" ca="1" si="507"/>
        <v>0.1143</v>
      </c>
      <c r="BQ799" s="172">
        <f t="shared" ca="1" si="496"/>
        <v>9.059659612918658E-3</v>
      </c>
      <c r="BR799" s="172">
        <f t="shared" ca="1" si="511"/>
        <v>8.1676086916321062E-4</v>
      </c>
    </row>
    <row r="800" spans="44:70">
      <c r="AR800" s="69">
        <f t="shared" si="493"/>
        <v>67</v>
      </c>
      <c r="AS800" s="70">
        <f t="shared" si="504"/>
        <v>797</v>
      </c>
      <c r="AT800" s="71">
        <f t="shared" ca="1" si="505"/>
        <v>7.5908544519673641E-4</v>
      </c>
      <c r="AU800" s="72">
        <f t="shared" ca="1" si="494"/>
        <v>9.059659612918658E-3</v>
      </c>
      <c r="AV800" s="73">
        <f t="shared" ca="1" si="495"/>
        <v>1.0090596596129187</v>
      </c>
      <c r="AW800" s="74">
        <f ca="1">PRODUCT(AV$4:AV800)</f>
        <v>1235.4407485837648</v>
      </c>
      <c r="BO800" s="70">
        <f t="shared" si="510"/>
        <v>797</v>
      </c>
      <c r="BP800" s="171">
        <f t="shared" ca="1" si="507"/>
        <v>0.1143</v>
      </c>
      <c r="BQ800" s="172">
        <f t="shared" ca="1" si="496"/>
        <v>9.059659612918658E-3</v>
      </c>
      <c r="BR800" s="172">
        <f t="shared" ca="1" si="511"/>
        <v>8.0942772945310788E-4</v>
      </c>
    </row>
    <row r="801" spans="44:70">
      <c r="AR801" s="69">
        <f t="shared" si="493"/>
        <v>67</v>
      </c>
      <c r="AS801" s="70">
        <f t="shared" si="504"/>
        <v>798</v>
      </c>
      <c r="AT801" s="71">
        <f t="shared" ca="1" si="505"/>
        <v>7.522083894461332E-4</v>
      </c>
      <c r="AU801" s="72">
        <f t="shared" ca="1" si="494"/>
        <v>9.059659612918658E-3</v>
      </c>
      <c r="AV801" s="73">
        <f t="shared" ca="1" si="495"/>
        <v>1.0090596596129187</v>
      </c>
      <c r="AW801" s="74">
        <f ca="1">PRODUCT(AV$4:AV801)</f>
        <v>1246.6334212378631</v>
      </c>
      <c r="BO801" s="70">
        <f t="shared" si="510"/>
        <v>798</v>
      </c>
      <c r="BP801" s="171">
        <f t="shared" ca="1" si="507"/>
        <v>0.1143</v>
      </c>
      <c r="BQ801" s="172">
        <f t="shared" ca="1" si="496"/>
        <v>9.059659612918658E-3</v>
      </c>
      <c r="BR801" s="172">
        <f t="shared" ca="1" si="511"/>
        <v>8.0216042901131259E-4</v>
      </c>
    </row>
    <row r="802" spans="44:70">
      <c r="AR802" s="69">
        <f t="shared" si="493"/>
        <v>67</v>
      </c>
      <c r="AS802" s="70">
        <f t="shared" si="504"/>
        <v>799</v>
      </c>
      <c r="AT802" s="71">
        <f t="shared" ca="1" si="505"/>
        <v>7.453936374797695E-4</v>
      </c>
      <c r="AU802" s="72">
        <f t="shared" ca="1" si="494"/>
        <v>9.059659612918658E-3</v>
      </c>
      <c r="AV802" s="73">
        <f t="shared" ca="1" si="495"/>
        <v>1.0090596596129187</v>
      </c>
      <c r="AW802" s="74">
        <f ca="1">PRODUCT(AV$4:AV802)</f>
        <v>1257.9274956963663</v>
      </c>
      <c r="BO802" s="70">
        <f t="shared" si="510"/>
        <v>799</v>
      </c>
      <c r="BP802" s="171">
        <f t="shared" ca="1" si="507"/>
        <v>0.1143</v>
      </c>
      <c r="BQ802" s="172">
        <f t="shared" ca="1" si="496"/>
        <v>9.059659612918658E-3</v>
      </c>
      <c r="BR802" s="172">
        <f t="shared" ca="1" si="511"/>
        <v>7.9495837671186473E-4</v>
      </c>
    </row>
    <row r="803" spans="44:70">
      <c r="AR803" s="69">
        <f t="shared" si="493"/>
        <v>67</v>
      </c>
      <c r="AS803" s="70">
        <f t="shared" si="504"/>
        <v>800</v>
      </c>
      <c r="AT803" s="71">
        <f t="shared" ca="1" si="505"/>
        <v>7.3864062484656754E-4</v>
      </c>
      <c r="AU803" s="72">
        <f t="shared" ca="1" si="494"/>
        <v>9.059659612918658E-3</v>
      </c>
      <c r="AV803" s="73">
        <f t="shared" ca="1" si="495"/>
        <v>1.0090596596129187</v>
      </c>
      <c r="AW803" s="74">
        <f ca="1">PRODUCT(AV$4:AV803)</f>
        <v>1269.3238906251067</v>
      </c>
      <c r="BO803" s="70">
        <f t="shared" si="510"/>
        <v>800</v>
      </c>
      <c r="BP803" s="171">
        <f t="shared" ca="1" si="507"/>
        <v>0.1143</v>
      </c>
      <c r="BQ803" s="172">
        <f t="shared" ca="1" si="496"/>
        <v>9.059659612918658E-3</v>
      </c>
      <c r="BR803" s="172">
        <f t="shared" ca="1" si="511"/>
        <v>7.878209867361218E-4</v>
      </c>
    </row>
    <row r="804" spans="44:70">
      <c r="AR804" s="69">
        <f t="shared" si="493"/>
        <v>67</v>
      </c>
      <c r="AS804" s="70">
        <f t="shared" si="504"/>
        <v>801</v>
      </c>
      <c r="AT804" s="71">
        <f t="shared" ca="1" si="505"/>
        <v>7.3194879220918406E-4</v>
      </c>
      <c r="AU804" s="72">
        <f t="shared" ca="1" si="494"/>
        <v>9.059659612918658E-3</v>
      </c>
      <c r="AV804" s="73">
        <f t="shared" ca="1" si="495"/>
        <v>1.0090596596129187</v>
      </c>
      <c r="AW804" s="74">
        <f ca="1">PRODUCT(AV$4:AV804)</f>
        <v>1280.8235330127159</v>
      </c>
      <c r="BO804" s="70">
        <f t="shared" si="510"/>
        <v>801</v>
      </c>
      <c r="BP804" s="171">
        <f t="shared" ca="1" si="507"/>
        <v>0.1143</v>
      </c>
      <c r="BQ804" s="172">
        <f t="shared" ca="1" si="496"/>
        <v>9.059659612918658E-3</v>
      </c>
      <c r="BR804" s="172">
        <f t="shared" ca="1" si="511"/>
        <v>7.8074767852510788E-4</v>
      </c>
    </row>
    <row r="805" spans="44:70">
      <c r="AR805" s="69">
        <f t="shared" si="493"/>
        <v>67</v>
      </c>
      <c r="AS805" s="70">
        <f t="shared" si="504"/>
        <v>802</v>
      </c>
      <c r="AT805" s="71">
        <f t="shared" ca="1" si="505"/>
        <v>7.2531758529768191E-4</v>
      </c>
      <c r="AU805" s="72">
        <f t="shared" ca="1" si="494"/>
        <v>9.059659612918658E-3</v>
      </c>
      <c r="AV805" s="73">
        <f t="shared" ca="1" si="495"/>
        <v>1.0090596596129187</v>
      </c>
      <c r="AW805" s="74">
        <f ca="1">PRODUCT(AV$4:AV805)</f>
        <v>1292.4273582460269</v>
      </c>
      <c r="BO805" s="70">
        <f t="shared" si="510"/>
        <v>802</v>
      </c>
      <c r="BP805" s="171">
        <f t="shared" ca="1" si="507"/>
        <v>0.1143</v>
      </c>
      <c r="BQ805" s="172">
        <f t="shared" ca="1" si="496"/>
        <v>9.059659612918658E-3</v>
      </c>
      <c r="BR805" s="172">
        <f t="shared" ca="1" si="511"/>
        <v>7.7373787673229086E-4</v>
      </c>
    </row>
    <row r="806" spans="44:70">
      <c r="AR806" s="69">
        <f t="shared" si="493"/>
        <v>67</v>
      </c>
      <c r="AS806" s="70">
        <f t="shared" si="504"/>
        <v>803</v>
      </c>
      <c r="AT806" s="71">
        <f t="shared" ca="1" si="505"/>
        <v>7.1874645486362087E-4</v>
      </c>
      <c r="AU806" s="72">
        <f t="shared" ca="1" si="494"/>
        <v>9.059659612918658E-3</v>
      </c>
      <c r="AV806" s="73">
        <f t="shared" ca="1" si="495"/>
        <v>1.0090596596129187</v>
      </c>
      <c r="AW806" s="74">
        <f ca="1">PRODUCT(AV$4:AV806)</f>
        <v>1304.1363101861596</v>
      </c>
      <c r="BO806" s="70">
        <f t="shared" si="510"/>
        <v>803</v>
      </c>
      <c r="BP806" s="171">
        <f t="shared" ca="1" si="507"/>
        <v>0.1143</v>
      </c>
      <c r="BQ806" s="172">
        <f t="shared" ca="1" si="496"/>
        <v>9.059659612918658E-3</v>
      </c>
      <c r="BR806" s="172">
        <f t="shared" ca="1" si="511"/>
        <v>7.6679101117678352E-4</v>
      </c>
    </row>
    <row r="807" spans="44:70">
      <c r="AR807" s="69">
        <f t="shared" si="493"/>
        <v>67</v>
      </c>
      <c r="AS807" s="70">
        <f t="shared" si="504"/>
        <v>804</v>
      </c>
      <c r="AT807" s="71">
        <f t="shared" ca="1" si="505"/>
        <v>7.1223485663456446E-4</v>
      </c>
      <c r="AU807" s="72">
        <f t="shared" ca="1" si="494"/>
        <v>9.059659612918658E-3</v>
      </c>
      <c r="AV807" s="73">
        <f t="shared" ca="1" si="495"/>
        <v>1.0090596596129187</v>
      </c>
      <c r="AW807" s="74">
        <f ca="1">PRODUCT(AV$4:AV807)</f>
        <v>1315.9513412452939</v>
      </c>
      <c r="BO807" s="70">
        <f t="shared" si="510"/>
        <v>804</v>
      </c>
      <c r="BP807" s="171">
        <f t="shared" ca="1" si="507"/>
        <v>0.1143</v>
      </c>
      <c r="BQ807" s="172">
        <f t="shared" ca="1" si="496"/>
        <v>9.059659612918658E-3</v>
      </c>
      <c r="BR807" s="172">
        <f t="shared" ca="1" si="511"/>
        <v>7.5990651679696435E-4</v>
      </c>
    </row>
    <row r="808" spans="44:70">
      <c r="AR808" s="69">
        <f t="shared" si="493"/>
        <v>68</v>
      </c>
      <c r="AS808" s="70">
        <f t="shared" si="504"/>
        <v>805</v>
      </c>
      <c r="AT808" s="71">
        <f t="shared" ca="1" si="505"/>
        <v>7.0578225126899938E-4</v>
      </c>
      <c r="AU808" s="72">
        <f t="shared" ca="1" si="494"/>
        <v>9.059659612918658E-3</v>
      </c>
      <c r="AV808" s="73">
        <f t="shared" ca="1" si="495"/>
        <v>1.0090596596129187</v>
      </c>
      <c r="AW808" s="74">
        <f ca="1">PRODUCT(AV$4:AV808)</f>
        <v>1327.8734124641401</v>
      </c>
      <c r="BO808" s="70">
        <f t="shared" si="510"/>
        <v>805</v>
      </c>
      <c r="BP808" s="171">
        <f t="shared" ca="1" si="507"/>
        <v>0.1143</v>
      </c>
      <c r="BQ808" s="172">
        <f t="shared" ca="1" si="496"/>
        <v>9.059659612918658E-3</v>
      </c>
      <c r="BR808" s="172">
        <f t="shared" ca="1" si="511"/>
        <v>7.5308383360451559E-4</v>
      </c>
    </row>
    <row r="809" spans="44:70">
      <c r="AR809" s="69">
        <f t="shared" si="493"/>
        <v>68</v>
      </c>
      <c r="AS809" s="70">
        <f t="shared" si="504"/>
        <v>806</v>
      </c>
      <c r="AT809" s="71">
        <f t="shared" ca="1" si="505"/>
        <v>6.9938810431166283E-4</v>
      </c>
      <c r="AU809" s="72">
        <f t="shared" ca="1" si="494"/>
        <v>9.059659612918658E-3</v>
      </c>
      <c r="AV809" s="73">
        <f t="shared" ca="1" si="495"/>
        <v>1.0090596596129187</v>
      </c>
      <c r="AW809" s="74">
        <f ca="1">PRODUCT(AV$4:AV809)</f>
        <v>1339.90349359011</v>
      </c>
      <c r="BO809" s="70">
        <f t="shared" si="510"/>
        <v>806</v>
      </c>
      <c r="BP809" s="171">
        <f t="shared" ca="1" si="507"/>
        <v>0.1143</v>
      </c>
      <c r="BQ809" s="172">
        <f t="shared" ca="1" si="496"/>
        <v>9.059659612918658E-3</v>
      </c>
      <c r="BR809" s="172">
        <f t="shared" ca="1" si="511"/>
        <v>7.4632240663887318E-4</v>
      </c>
    </row>
    <row r="810" spans="44:70">
      <c r="AR810" s="69">
        <f t="shared" si="493"/>
        <v>68</v>
      </c>
      <c r="AS810" s="70">
        <f t="shared" si="504"/>
        <v>807</v>
      </c>
      <c r="AT810" s="71">
        <f t="shared" ca="1" si="505"/>
        <v>6.930518861492747E-4</v>
      </c>
      <c r="AU810" s="72">
        <f t="shared" ca="1" si="494"/>
        <v>9.059659612918658E-3</v>
      </c>
      <c r="AV810" s="73">
        <f t="shared" ca="1" si="495"/>
        <v>1.0090596596129187</v>
      </c>
      <c r="AW810" s="74">
        <f ca="1">PRODUCT(AV$4:AV810)</f>
        <v>1352.0425631561968</v>
      </c>
      <c r="BO810" s="70">
        <f t="shared" si="510"/>
        <v>807</v>
      </c>
      <c r="BP810" s="171">
        <f t="shared" ca="1" si="507"/>
        <v>0.1143</v>
      </c>
      <c r="BQ810" s="172">
        <f t="shared" ca="1" si="496"/>
        <v>9.059659612918658E-3</v>
      </c>
      <c r="BR810" s="172">
        <f t="shared" ca="1" si="511"/>
        <v>7.3962168592208604E-4</v>
      </c>
    </row>
    <row r="811" spans="44:70">
      <c r="AR811" s="69">
        <f t="shared" si="493"/>
        <v>68</v>
      </c>
      <c r="AS811" s="70">
        <f t="shared" si="504"/>
        <v>808</v>
      </c>
      <c r="AT811" s="71">
        <f t="shared" ca="1" si="505"/>
        <v>6.8677307196667102E-4</v>
      </c>
      <c r="AU811" s="72">
        <f t="shared" ca="1" si="494"/>
        <v>9.059659612918658E-3</v>
      </c>
      <c r="AV811" s="73">
        <f t="shared" ca="1" si="495"/>
        <v>1.0090596596129187</v>
      </c>
      <c r="AW811" s="74">
        <f ca="1">PRODUCT(AV$4:AV811)</f>
        <v>1364.29160856057</v>
      </c>
      <c r="BO811" s="70">
        <f t="shared" si="510"/>
        <v>808</v>
      </c>
      <c r="BP811" s="171">
        <f t="shared" ca="1" si="507"/>
        <v>0.1143</v>
      </c>
      <c r="BQ811" s="172">
        <f t="shared" ca="1" si="496"/>
        <v>9.059659612918658E-3</v>
      </c>
      <c r="BR811" s="172">
        <f t="shared" ca="1" si="511"/>
        <v>7.3298112641408076E-4</v>
      </c>
    </row>
    <row r="812" spans="44:70">
      <c r="AR812" s="69">
        <f t="shared" si="493"/>
        <v>68</v>
      </c>
      <c r="AS812" s="70">
        <f t="shared" si="504"/>
        <v>809</v>
      </c>
      <c r="AT812" s="71">
        <f t="shared" ca="1" si="505"/>
        <v>6.8055114170333445E-4</v>
      </c>
      <c r="AU812" s="72">
        <f t="shared" ca="1" si="494"/>
        <v>9.059659612918658E-3</v>
      </c>
      <c r="AV812" s="73">
        <f t="shared" ca="1" si="495"/>
        <v>1.0090596596129187</v>
      </c>
      <c r="AW812" s="74">
        <f ca="1">PRODUCT(AV$4:AV812)</f>
        <v>1376.6516261468901</v>
      </c>
      <c r="BO812" s="70">
        <f t="shared" si="510"/>
        <v>809</v>
      </c>
      <c r="BP812" s="171">
        <f t="shared" ca="1" si="507"/>
        <v>0.1143</v>
      </c>
      <c r="BQ812" s="172">
        <f t="shared" ca="1" si="496"/>
        <v>9.059659612918658E-3</v>
      </c>
      <c r="BR812" s="172">
        <f t="shared" ca="1" si="511"/>
        <v>7.2640018796832763E-4</v>
      </c>
    </row>
    <row r="813" spans="44:70">
      <c r="AR813" s="69">
        <f t="shared" si="493"/>
        <v>68</v>
      </c>
      <c r="AS813" s="70">
        <f t="shared" si="504"/>
        <v>810</v>
      </c>
      <c r="AT813" s="71">
        <f t="shared" ca="1" si="505"/>
        <v>6.7438558001031907E-4</v>
      </c>
      <c r="AU813" s="72">
        <f t="shared" ca="1" si="494"/>
        <v>9.059659612918658E-3</v>
      </c>
      <c r="AV813" s="73">
        <f t="shared" ca="1" si="495"/>
        <v>1.0090596596129187</v>
      </c>
      <c r="AW813" s="74">
        <f ca="1">PRODUCT(AV$4:AV813)</f>
        <v>1389.1236212853519</v>
      </c>
      <c r="BO813" s="70">
        <f t="shared" si="510"/>
        <v>810</v>
      </c>
      <c r="BP813" s="171">
        <f t="shared" ca="1" si="507"/>
        <v>0.1143</v>
      </c>
      <c r="BQ813" s="172">
        <f t="shared" ca="1" si="496"/>
        <v>9.059659612918658E-3</v>
      </c>
      <c r="BR813" s="172">
        <f t="shared" ca="1" si="511"/>
        <v>7.1987833528790472E-4</v>
      </c>
    </row>
    <row r="814" spans="44:70">
      <c r="AR814" s="69">
        <f t="shared" si="493"/>
        <v>68</v>
      </c>
      <c r="AS814" s="70">
        <f t="shared" si="504"/>
        <v>811</v>
      </c>
      <c r="AT814" s="71">
        <f t="shared" ca="1" si="505"/>
        <v>6.6827587620756491E-4</v>
      </c>
      <c r="AU814" s="72">
        <f t="shared" ca="1" si="494"/>
        <v>9.059659612918658E-3</v>
      </c>
      <c r="AV814" s="73">
        <f t="shared" ca="1" si="495"/>
        <v>1.0090596596129187</v>
      </c>
      <c r="AW814" s="74">
        <f ca="1">PRODUCT(AV$4:AV814)</f>
        <v>1401.7086084544621</v>
      </c>
      <c r="BO814" s="70">
        <f t="shared" si="510"/>
        <v>811</v>
      </c>
      <c r="BP814" s="171">
        <f t="shared" ca="1" si="507"/>
        <v>0.1143</v>
      </c>
      <c r="BQ814" s="172">
        <f t="shared" ca="1" si="496"/>
        <v>9.059659612918658E-3</v>
      </c>
      <c r="BR814" s="172">
        <f t="shared" ca="1" si="511"/>
        <v>7.134150378819567E-4</v>
      </c>
    </row>
    <row r="815" spans="44:70">
      <c r="AR815" s="69">
        <f t="shared" si="493"/>
        <v>68</v>
      </c>
      <c r="AS815" s="70">
        <f t="shared" si="504"/>
        <v>812</v>
      </c>
      <c r="AT815" s="71">
        <f t="shared" ca="1" si="505"/>
        <v>6.6222152424159941E-4</v>
      </c>
      <c r="AU815" s="72">
        <f t="shared" ca="1" si="494"/>
        <v>9.059659612918658E-3</v>
      </c>
      <c r="AV815" s="73">
        <f t="shared" ca="1" si="495"/>
        <v>1.0090596596129187</v>
      </c>
      <c r="AW815" s="74">
        <f ca="1">PRODUCT(AV$4:AV815)</f>
        <v>1414.4076113235574</v>
      </c>
      <c r="BO815" s="70">
        <f t="shared" si="510"/>
        <v>812</v>
      </c>
      <c r="BP815" s="171">
        <f t="shared" ca="1" si="507"/>
        <v>0.1143</v>
      </c>
      <c r="BQ815" s="172">
        <f t="shared" ca="1" si="496"/>
        <v>9.059659612918658E-3</v>
      </c>
      <c r="BR815" s="172">
        <f t="shared" ca="1" si="511"/>
        <v>7.0700977002254451E-4</v>
      </c>
    </row>
    <row r="816" spans="44:70">
      <c r="AR816" s="69">
        <f t="shared" si="493"/>
        <v>68</v>
      </c>
      <c r="AS816" s="70">
        <f t="shared" si="504"/>
        <v>813</v>
      </c>
      <c r="AT816" s="71">
        <f t="shared" ca="1" si="505"/>
        <v>6.5622202264362236E-4</v>
      </c>
      <c r="AU816" s="72">
        <f t="shared" ca="1" si="494"/>
        <v>9.059659612918658E-3</v>
      </c>
      <c r="AV816" s="73">
        <f t="shared" ca="1" si="495"/>
        <v>1.0090596596129187</v>
      </c>
      <c r="AW816" s="74">
        <f ca="1">PRODUCT(AV$4:AV816)</f>
        <v>1427.2216628360702</v>
      </c>
      <c r="BO816" s="70">
        <f t="shared" si="510"/>
        <v>813</v>
      </c>
      <c r="BP816" s="171">
        <f t="shared" ca="1" si="507"/>
        <v>0.1143</v>
      </c>
      <c r="BQ816" s="172">
        <f t="shared" ca="1" si="496"/>
        <v>9.059659612918658E-3</v>
      </c>
      <c r="BR816" s="172">
        <f t="shared" ca="1" si="511"/>
        <v>7.0066201070188231E-4</v>
      </c>
    </row>
    <row r="817" spans="44:70">
      <c r="AR817" s="69">
        <f t="shared" si="493"/>
        <v>68</v>
      </c>
      <c r="AS817" s="70">
        <f t="shared" si="504"/>
        <v>814</v>
      </c>
      <c r="AT817" s="71">
        <f t="shared" ca="1" si="505"/>
        <v>6.5027687448797019E-4</v>
      </c>
      <c r="AU817" s="72">
        <f t="shared" ca="1" si="494"/>
        <v>9.059659612918658E-3</v>
      </c>
      <c r="AV817" s="73">
        <f t="shared" ca="1" si="495"/>
        <v>1.0090596596129187</v>
      </c>
      <c r="AW817" s="74">
        <f ca="1">PRODUCT(AV$4:AV817)</f>
        <v>1440.1518052935487</v>
      </c>
      <c r="BO817" s="70">
        <f t="shared" si="510"/>
        <v>814</v>
      </c>
      <c r="BP817" s="171">
        <f t="shared" ca="1" si="507"/>
        <v>0.1143</v>
      </c>
      <c r="BQ817" s="172">
        <f t="shared" ca="1" si="496"/>
        <v>9.059659612918658E-3</v>
      </c>
      <c r="BR817" s="172">
        <f t="shared" ca="1" si="511"/>
        <v>6.9437124358995826E-4</v>
      </c>
    </row>
    <row r="818" spans="44:70">
      <c r="AR818" s="69">
        <f t="shared" si="493"/>
        <v>68</v>
      </c>
      <c r="AS818" s="70">
        <f t="shared" si="504"/>
        <v>815</v>
      </c>
      <c r="AT818" s="71">
        <f t="shared" ca="1" si="505"/>
        <v>6.4438558735095653E-4</v>
      </c>
      <c r="AU818" s="72">
        <f t="shared" ca="1" si="494"/>
        <v>9.059659612918658E-3</v>
      </c>
      <c r="AV818" s="73">
        <f t="shared" ca="1" si="495"/>
        <v>1.0090596596129187</v>
      </c>
      <c r="AW818" s="74">
        <f ca="1">PRODUCT(AV$4:AV818)</f>
        <v>1453.1990904404386</v>
      </c>
      <c r="BO818" s="70">
        <f t="shared" si="510"/>
        <v>815</v>
      </c>
      <c r="BP818" s="171">
        <f t="shared" ca="1" si="507"/>
        <v>0.1143</v>
      </c>
      <c r="BQ818" s="172">
        <f t="shared" ca="1" si="496"/>
        <v>9.059659612918658E-3</v>
      </c>
      <c r="BR818" s="172">
        <f t="shared" ca="1" si="511"/>
        <v>6.8813695699253621E-4</v>
      </c>
    </row>
    <row r="819" spans="44:70">
      <c r="AR819" s="69">
        <f t="shared" si="493"/>
        <v>68</v>
      </c>
      <c r="AS819" s="70">
        <f t="shared" si="504"/>
        <v>816</v>
      </c>
      <c r="AT819" s="71">
        <f t="shared" ca="1" si="505"/>
        <v>6.3854767327008622E-4</v>
      </c>
      <c r="AU819" s="72">
        <f t="shared" ca="1" si="494"/>
        <v>9.059659612918658E-3</v>
      </c>
      <c r="AV819" s="73">
        <f t="shared" ca="1" si="495"/>
        <v>1.0090596596129187</v>
      </c>
      <c r="AW819" s="74">
        <f ca="1">PRODUCT(AV$4:AV819)</f>
        <v>1466.364579549632</v>
      </c>
      <c r="BO819" s="70">
        <f t="shared" si="510"/>
        <v>816</v>
      </c>
      <c r="BP819" s="171">
        <f t="shared" ca="1" si="507"/>
        <v>0.1143</v>
      </c>
      <c r="BQ819" s="172">
        <f t="shared" ca="1" si="496"/>
        <v>9.059659612918658E-3</v>
      </c>
      <c r="BR819" s="172">
        <f t="shared" ca="1" si="511"/>
        <v>6.819586438095342E-4</v>
      </c>
    </row>
    <row r="820" spans="44:70">
      <c r="AR820" s="69">
        <f t="shared" si="493"/>
        <v>69</v>
      </c>
      <c r="AS820" s="70">
        <f t="shared" si="504"/>
        <v>817</v>
      </c>
      <c r="AT820" s="71">
        <f t="shared" ca="1" si="505"/>
        <v>6.3276264870363804E-4</v>
      </c>
      <c r="AU820" s="72">
        <f t="shared" ca="1" si="494"/>
        <v>9.059659612918658E-3</v>
      </c>
      <c r="AV820" s="73">
        <f t="shared" ca="1" si="495"/>
        <v>1.0090596596129187</v>
      </c>
      <c r="AW820" s="74">
        <f ca="1">PRODUCT(AV$4:AV820)</f>
        <v>1479.6493435087923</v>
      </c>
      <c r="BO820" s="70">
        <f t="shared" si="510"/>
        <v>817</v>
      </c>
      <c r="BP820" s="171">
        <f t="shared" ca="1" si="507"/>
        <v>0.1143</v>
      </c>
      <c r="BQ820" s="172">
        <f t="shared" ca="1" si="496"/>
        <v>9.059659612918658E-3</v>
      </c>
      <c r="BR820" s="172">
        <f t="shared" ca="1" si="511"/>
        <v>6.7583580149377647E-4</v>
      </c>
    </row>
    <row r="821" spans="44:70">
      <c r="AR821" s="69">
        <f t="shared" si="493"/>
        <v>69</v>
      </c>
      <c r="AS821" s="70">
        <f t="shared" si="504"/>
        <v>818</v>
      </c>
      <c r="AT821" s="71">
        <f t="shared" ca="1" si="505"/>
        <v>6.2703003449061424E-4</v>
      </c>
      <c r="AU821" s="72">
        <f t="shared" ca="1" si="494"/>
        <v>9.059659612918658E-3</v>
      </c>
      <c r="AV821" s="73">
        <f t="shared" ca="1" si="495"/>
        <v>1.0090596596129187</v>
      </c>
      <c r="AW821" s="74">
        <f ca="1">PRODUCT(AV$4:AV821)</f>
        <v>1493.0544629074604</v>
      </c>
      <c r="BO821" s="70">
        <f t="shared" si="510"/>
        <v>818</v>
      </c>
      <c r="BP821" s="171">
        <f t="shared" ca="1" si="507"/>
        <v>0.1143</v>
      </c>
      <c r="BQ821" s="172">
        <f t="shared" ca="1" si="496"/>
        <v>9.059659612918658E-3</v>
      </c>
      <c r="BR821" s="172">
        <f t="shared" ca="1" si="511"/>
        <v>6.6976793201011637E-4</v>
      </c>
    </row>
    <row r="822" spans="44:70">
      <c r="AR822" s="69">
        <f t="shared" si="493"/>
        <v>69</v>
      </c>
      <c r="AS822" s="70">
        <f t="shared" si="504"/>
        <v>819</v>
      </c>
      <c r="AT822" s="71">
        <f t="shared" ca="1" si="505"/>
        <v>6.2134935581105259E-4</v>
      </c>
      <c r="AU822" s="72">
        <f t="shared" ca="1" si="494"/>
        <v>9.059659612918658E-3</v>
      </c>
      <c r="AV822" s="73">
        <f t="shared" ca="1" si="495"/>
        <v>1.0090596596129187</v>
      </c>
      <c r="AW822" s="74">
        <f ca="1">PRODUCT(AV$4:AV822)</f>
        <v>1506.5810281249512</v>
      </c>
      <c r="BO822" s="70">
        <f t="shared" si="510"/>
        <v>819</v>
      </c>
      <c r="BP822" s="171">
        <f t="shared" ca="1" si="507"/>
        <v>0.1143</v>
      </c>
      <c r="BQ822" s="172">
        <f t="shared" ca="1" si="496"/>
        <v>9.059659612918658E-3</v>
      </c>
      <c r="BR822" s="172">
        <f t="shared" ca="1" si="511"/>
        <v>6.6375454179492556E-4</v>
      </c>
    </row>
    <row r="823" spans="44:70">
      <c r="AR823" s="69">
        <f t="shared" si="493"/>
        <v>69</v>
      </c>
      <c r="AS823" s="70">
        <f t="shared" si="504"/>
        <v>820</v>
      </c>
      <c r="AT823" s="71">
        <f t="shared" ca="1" si="505"/>
        <v>6.1572014214669821E-4</v>
      </c>
      <c r="AU823" s="72">
        <f t="shared" ca="1" si="494"/>
        <v>9.059659612918658E-3</v>
      </c>
      <c r="AV823" s="73">
        <f t="shared" ca="1" si="495"/>
        <v>1.0090596596129187</v>
      </c>
      <c r="AW823" s="74">
        <f ca="1">PRODUCT(AV$4:AV823)</f>
        <v>1520.2301394190442</v>
      </c>
      <c r="BO823" s="70">
        <f t="shared" si="510"/>
        <v>820</v>
      </c>
      <c r="BP823" s="171">
        <f t="shared" ca="1" si="507"/>
        <v>0.1143</v>
      </c>
      <c r="BQ823" s="172">
        <f t="shared" ca="1" si="496"/>
        <v>9.059659612918658E-3</v>
      </c>
      <c r="BR823" s="172">
        <f t="shared" ca="1" si="511"/>
        <v>6.5779514171594743E-4</v>
      </c>
    </row>
    <row r="824" spans="44:70">
      <c r="AR824" s="69">
        <f t="shared" si="493"/>
        <v>69</v>
      </c>
      <c r="AS824" s="70">
        <f t="shared" si="504"/>
        <v>821</v>
      </c>
      <c r="AT824" s="71">
        <f t="shared" ca="1" si="505"/>
        <v>6.1014192724203123E-4</v>
      </c>
      <c r="AU824" s="72">
        <f t="shared" ca="1" si="494"/>
        <v>9.059659612918658E-3</v>
      </c>
      <c r="AV824" s="73">
        <f t="shared" ca="1" si="495"/>
        <v>1.0090596596129187</v>
      </c>
      <c r="AW824" s="74">
        <f ca="1">PRODUCT(AV$4:AV824)</f>
        <v>1534.0029070154806</v>
      </c>
      <c r="BO824" s="70">
        <f t="shared" si="510"/>
        <v>821</v>
      </c>
      <c r="BP824" s="171">
        <f t="shared" ca="1" si="507"/>
        <v>0.1143</v>
      </c>
      <c r="BQ824" s="172">
        <f t="shared" ca="1" si="496"/>
        <v>9.059659612918658E-3</v>
      </c>
      <c r="BR824" s="172">
        <f t="shared" ca="1" si="511"/>
        <v>6.5188924703251099E-4</v>
      </c>
    </row>
    <row r="825" spans="44:70">
      <c r="AR825" s="69">
        <f t="shared" si="493"/>
        <v>69</v>
      </c>
      <c r="AS825" s="70">
        <f t="shared" si="504"/>
        <v>822</v>
      </c>
      <c r="AT825" s="71">
        <f t="shared" ca="1" si="505"/>
        <v>6.0461424906564827E-4</v>
      </c>
      <c r="AU825" s="72">
        <f t="shared" ca="1" si="494"/>
        <v>9.059659612918658E-3</v>
      </c>
      <c r="AV825" s="73">
        <f t="shared" ca="1" si="495"/>
        <v>1.0090596596129187</v>
      </c>
      <c r="AW825" s="74">
        <f ca="1">PRODUCT(AV$4:AV825)</f>
        <v>1547.9004511982685</v>
      </c>
      <c r="BO825" s="70">
        <f t="shared" si="510"/>
        <v>822</v>
      </c>
      <c r="BP825" s="171">
        <f t="shared" ca="1" si="507"/>
        <v>0.1143</v>
      </c>
      <c r="BQ825" s="172">
        <f t="shared" ca="1" si="496"/>
        <v>9.059659612918658E-3</v>
      </c>
      <c r="BR825" s="172">
        <f t="shared" ca="1" si="511"/>
        <v>6.4603637735610167E-4</v>
      </c>
    </row>
    <row r="826" spans="44:70">
      <c r="AR826" s="69">
        <f t="shared" si="493"/>
        <v>69</v>
      </c>
      <c r="AS826" s="70">
        <f t="shared" si="504"/>
        <v>823</v>
      </c>
      <c r="AT826" s="71">
        <f t="shared" ca="1" si="505"/>
        <v>5.9913664977199305E-4</v>
      </c>
      <c r="AU826" s="72">
        <f t="shared" ca="1" si="494"/>
        <v>9.059659612918658E-3</v>
      </c>
      <c r="AV826" s="73">
        <f t="shared" ca="1" si="495"/>
        <v>1.0090596596129187</v>
      </c>
      <c r="AW826" s="74">
        <f ca="1">PRODUCT(AV$4:AV826)</f>
        <v>1561.9239024008079</v>
      </c>
      <c r="BO826" s="70">
        <f t="shared" si="510"/>
        <v>823</v>
      </c>
      <c r="BP826" s="171">
        <f t="shared" ca="1" si="507"/>
        <v>0.1143</v>
      </c>
      <c r="BQ826" s="172">
        <f t="shared" ca="1" si="496"/>
        <v>9.059659612918658E-3</v>
      </c>
      <c r="BR826" s="172">
        <f t="shared" ca="1" si="511"/>
        <v>6.4023605661128605E-4</v>
      </c>
    </row>
    <row r="827" spans="44:70">
      <c r="AR827" s="69">
        <f t="shared" si="493"/>
        <v>69</v>
      </c>
      <c r="AS827" s="70">
        <f t="shared" si="504"/>
        <v>824</v>
      </c>
      <c r="AT827" s="71">
        <f t="shared" ca="1" si="505"/>
        <v>5.9370867566343436E-4</v>
      </c>
      <c r="AU827" s="72">
        <f t="shared" ca="1" si="494"/>
        <v>9.059659612918658E-3</v>
      </c>
      <c r="AV827" s="73">
        <f t="shared" ca="1" si="495"/>
        <v>1.0090596596129187</v>
      </c>
      <c r="AW827" s="74">
        <f ca="1">PRODUCT(AV$4:AV827)</f>
        <v>1576.074401297841</v>
      </c>
      <c r="BO827" s="70">
        <f t="shared" si="510"/>
        <v>824</v>
      </c>
      <c r="BP827" s="171">
        <f t="shared" ca="1" si="507"/>
        <v>0.1143</v>
      </c>
      <c r="BQ827" s="172">
        <f t="shared" ca="1" si="496"/>
        <v>9.059659612918658E-3</v>
      </c>
      <c r="BR827" s="172">
        <f t="shared" ca="1" si="511"/>
        <v>6.3448781299698818E-4</v>
      </c>
    </row>
    <row r="828" spans="44:70">
      <c r="AR828" s="69">
        <f t="shared" si="493"/>
        <v>69</v>
      </c>
      <c r="AS828" s="70">
        <f t="shared" si="504"/>
        <v>825</v>
      </c>
      <c r="AT828" s="71">
        <f t="shared" ca="1" si="505"/>
        <v>5.8832987715268692E-4</v>
      </c>
      <c r="AU828" s="72">
        <f t="shared" ca="1" si="494"/>
        <v>9.059659612918658E-3</v>
      </c>
      <c r="AV828" s="73">
        <f t="shared" ca="1" si="495"/>
        <v>1.0090596596129187</v>
      </c>
      <c r="AW828" s="74">
        <f ca="1">PRODUCT(AV$4:AV828)</f>
        <v>1590.3530988982341</v>
      </c>
      <c r="BO828" s="70">
        <f t="shared" si="510"/>
        <v>825</v>
      </c>
      <c r="BP828" s="171">
        <f t="shared" ca="1" si="507"/>
        <v>0.1143</v>
      </c>
      <c r="BQ828" s="172">
        <f t="shared" ca="1" si="496"/>
        <v>9.059659612918658E-3</v>
      </c>
      <c r="BR828" s="172">
        <f t="shared" ca="1" si="511"/>
        <v>6.2879117894811248E-4</v>
      </c>
    </row>
    <row r="829" spans="44:70">
      <c r="AR829" s="69">
        <f t="shared" si="493"/>
        <v>69</v>
      </c>
      <c r="AS829" s="70">
        <f t="shared" si="504"/>
        <v>826</v>
      </c>
      <c r="AT829" s="71">
        <f t="shared" ca="1" si="505"/>
        <v>5.8299980872557333E-4</v>
      </c>
      <c r="AU829" s="72">
        <f t="shared" ca="1" si="494"/>
        <v>9.059659612918658E-3</v>
      </c>
      <c r="AV829" s="73">
        <f t="shared" ca="1" si="495"/>
        <v>1.0090596596129187</v>
      </c>
      <c r="AW829" s="74">
        <f ca="1">PRODUCT(AV$4:AV829)</f>
        <v>1604.7611566386024</v>
      </c>
      <c r="BO829" s="70">
        <f t="shared" si="510"/>
        <v>826</v>
      </c>
      <c r="BP829" s="171">
        <f t="shared" ca="1" si="507"/>
        <v>0.1143</v>
      </c>
      <c r="BQ829" s="172">
        <f t="shared" ca="1" si="496"/>
        <v>9.059659612918658E-3</v>
      </c>
      <c r="BR829" s="172">
        <f t="shared" ca="1" si="511"/>
        <v>6.2314569109751209E-4</v>
      </c>
    </row>
    <row r="830" spans="44:70">
      <c r="AR830" s="69">
        <f t="shared" si="493"/>
        <v>69</v>
      </c>
      <c r="AS830" s="70">
        <f t="shared" si="504"/>
        <v>827</v>
      </c>
      <c r="AT830" s="71">
        <f t="shared" ca="1" si="505"/>
        <v>5.7771802890412298E-4</v>
      </c>
      <c r="AU830" s="72">
        <f t="shared" ca="1" si="494"/>
        <v>9.059659612918658E-3</v>
      </c>
      <c r="AV830" s="73">
        <f t="shared" ca="1" si="495"/>
        <v>1.0090596596129187</v>
      </c>
      <c r="AW830" s="74">
        <f ca="1">PRODUCT(AV$4:AV830)</f>
        <v>1619.2997464777818</v>
      </c>
      <c r="BO830" s="70">
        <f t="shared" si="510"/>
        <v>827</v>
      </c>
      <c r="BP830" s="171">
        <f t="shared" ca="1" si="507"/>
        <v>0.1143</v>
      </c>
      <c r="BQ830" s="172">
        <f t="shared" ca="1" si="496"/>
        <v>9.059659612918658E-3</v>
      </c>
      <c r="BR830" s="172">
        <f t="shared" ca="1" si="511"/>
        <v>6.1755089023829825E-4</v>
      </c>
    </row>
    <row r="831" spans="44:70">
      <c r="AR831" s="69">
        <f t="shared" si="493"/>
        <v>69</v>
      </c>
      <c r="AS831" s="70">
        <f t="shared" si="504"/>
        <v>828</v>
      </c>
      <c r="AT831" s="71">
        <f t="shared" ca="1" si="505"/>
        <v>5.7248410021000528E-4</v>
      </c>
      <c r="AU831" s="72">
        <f t="shared" ca="1" si="494"/>
        <v>9.059659612918658E-3</v>
      </c>
      <c r="AV831" s="73">
        <f t="shared" ca="1" si="495"/>
        <v>1.0090596596129187</v>
      </c>
      <c r="AW831" s="74">
        <f ca="1">PRODUCT(AV$4:AV831)</f>
        <v>1633.9700509921561</v>
      </c>
      <c r="BO831" s="70">
        <f t="shared" si="510"/>
        <v>828</v>
      </c>
      <c r="BP831" s="171">
        <f t="shared" ca="1" si="507"/>
        <v>0.1143</v>
      </c>
      <c r="BQ831" s="172">
        <f t="shared" ca="1" si="496"/>
        <v>9.059659612918658E-3</v>
      </c>
      <c r="BR831" s="172">
        <f t="shared" ca="1" si="511"/>
        <v>6.1200632128648809E-4</v>
      </c>
    </row>
    <row r="832" spans="44:70">
      <c r="AR832" s="69">
        <f t="shared" si="493"/>
        <v>70</v>
      </c>
      <c r="AS832" s="70">
        <f t="shared" si="504"/>
        <v>829</v>
      </c>
      <c r="AT832" s="71">
        <f t="shared" ca="1" si="505"/>
        <v>5.6729758912829457E-4</v>
      </c>
      <c r="AU832" s="72">
        <f t="shared" ca="1" si="494"/>
        <v>9.059659612918658E-3</v>
      </c>
      <c r="AV832" s="73">
        <f t="shared" ca="1" si="495"/>
        <v>1.0090596596129187</v>
      </c>
      <c r="AW832" s="74">
        <f ca="1">PRODUCT(AV$4:AV832)</f>
        <v>1648.7732634718484</v>
      </c>
      <c r="BO832" s="70">
        <f t="shared" si="510"/>
        <v>829</v>
      </c>
      <c r="BP832" s="171">
        <f t="shared" ca="1" si="507"/>
        <v>0.1143</v>
      </c>
      <c r="BQ832" s="172">
        <f t="shared" ca="1" si="496"/>
        <v>9.059659612918658E-3</v>
      </c>
      <c r="BR832" s="172">
        <f t="shared" ca="1" si="511"/>
        <v>6.0651153324398814E-4</v>
      </c>
    </row>
    <row r="833" spans="44:70">
      <c r="AR833" s="69">
        <f t="shared" si="493"/>
        <v>70</v>
      </c>
      <c r="AS833" s="70">
        <f t="shared" si="504"/>
        <v>830</v>
      </c>
      <c r="AT833" s="71">
        <f t="shared" ca="1" si="505"/>
        <v>5.6215806607156282E-4</v>
      </c>
      <c r="AU833" s="72">
        <f t="shared" ca="1" si="494"/>
        <v>9.059659612918658E-3</v>
      </c>
      <c r="AV833" s="73">
        <f t="shared" ca="1" si="495"/>
        <v>1.0090596596129187</v>
      </c>
      <c r="AW833" s="74">
        <f ca="1">PRODUCT(AV$4:AV833)</f>
        <v>1663.7105880177844</v>
      </c>
      <c r="BO833" s="70">
        <f t="shared" si="510"/>
        <v>830</v>
      </c>
      <c r="BP833" s="171">
        <f t="shared" ca="1" si="507"/>
        <v>0.1143</v>
      </c>
      <c r="BQ833" s="172">
        <f t="shared" ca="1" si="496"/>
        <v>9.059659612918658E-3</v>
      </c>
      <c r="BR833" s="172">
        <f t="shared" ca="1" si="511"/>
        <v>6.0106607916190959E-4</v>
      </c>
    </row>
    <row r="834" spans="44:70">
      <c r="AR834" s="69">
        <f t="shared" si="493"/>
        <v>70</v>
      </c>
      <c r="AS834" s="70">
        <f t="shared" si="504"/>
        <v>831</v>
      </c>
      <c r="AT834" s="71">
        <f t="shared" ca="1" si="505"/>
        <v>5.5706510534429777E-4</v>
      </c>
      <c r="AU834" s="72">
        <f t="shared" ca="1" si="494"/>
        <v>9.059659612918658E-3</v>
      </c>
      <c r="AV834" s="73">
        <f t="shared" ca="1" si="495"/>
        <v>1.0090596596129187</v>
      </c>
      <c r="AW834" s="74">
        <f ca="1">PRODUCT(AV$4:AV834)</f>
        <v>1678.7832396396343</v>
      </c>
      <c r="BO834" s="70">
        <f t="shared" si="510"/>
        <v>831</v>
      </c>
      <c r="BP834" s="171">
        <f t="shared" ca="1" si="507"/>
        <v>0.1143</v>
      </c>
      <c r="BQ834" s="172">
        <f t="shared" ca="1" si="496"/>
        <v>9.059659612918658E-3</v>
      </c>
      <c r="BR834" s="172">
        <f t="shared" ca="1" si="511"/>
        <v>5.9566951610421346E-4</v>
      </c>
    </row>
    <row r="835" spans="44:70">
      <c r="AR835" s="69">
        <f t="shared" si="493"/>
        <v>70</v>
      </c>
      <c r="AS835" s="70">
        <f t="shared" si="504"/>
        <v>832</v>
      </c>
      <c r="AT835" s="71">
        <f t="shared" ca="1" si="505"/>
        <v>5.5201828510764381E-4</v>
      </c>
      <c r="AU835" s="72">
        <f t="shared" ca="1" si="494"/>
        <v>9.059659612918658E-3</v>
      </c>
      <c r="AV835" s="73">
        <f t="shared" ca="1" si="495"/>
        <v>1.0090596596129187</v>
      </c>
      <c r="AW835" s="74">
        <f ca="1">PRODUCT(AV$4:AV835)</f>
        <v>1693.9924443546422</v>
      </c>
      <c r="BO835" s="70">
        <f t="shared" si="510"/>
        <v>832</v>
      </c>
      <c r="BP835" s="171">
        <f t="shared" ca="1" si="507"/>
        <v>0.1143</v>
      </c>
      <c r="BQ835" s="172">
        <f t="shared" ca="1" si="496"/>
        <v>9.059659612918658E-3</v>
      </c>
      <c r="BR835" s="172">
        <f t="shared" ca="1" si="511"/>
        <v>5.9032140511168182E-4</v>
      </c>
    </row>
    <row r="836" spans="44:70">
      <c r="AR836" s="69">
        <f t="shared" si="493"/>
        <v>70</v>
      </c>
      <c r="AS836" s="70">
        <f t="shared" si="504"/>
        <v>833</v>
      </c>
      <c r="AT836" s="71">
        <f t="shared" ca="1" si="505"/>
        <v>5.4701718734446146E-4</v>
      </c>
      <c r="AU836" s="72">
        <f t="shared" ca="1" si="494"/>
        <v>9.059659612918658E-3</v>
      </c>
      <c r="AV836" s="73">
        <f t="shared" ca="1" si="495"/>
        <v>1.0090596596129187</v>
      </c>
      <c r="AW836" s="74">
        <f ca="1">PRODUCT(AV$4:AV836)</f>
        <v>1709.3394392873513</v>
      </c>
      <c r="BO836" s="70">
        <f t="shared" si="510"/>
        <v>833</v>
      </c>
      <c r="BP836" s="171">
        <f t="shared" ca="1" si="507"/>
        <v>0.1143</v>
      </c>
      <c r="BQ836" s="172">
        <f t="shared" ca="1" si="496"/>
        <v>9.059659612918658E-3</v>
      </c>
      <c r="BR836" s="172">
        <f t="shared" ca="1" si="511"/>
        <v>5.8502131116621261E-4</v>
      </c>
    </row>
    <row r="837" spans="44:70">
      <c r="AR837" s="69">
        <f t="shared" ref="AR837:AR900" si="512">ROUNDDOWN((AS837-1)/12,0)+1</f>
        <v>70</v>
      </c>
      <c r="AS837" s="70">
        <f t="shared" si="504"/>
        <v>834</v>
      </c>
      <c r="AT837" s="71">
        <f t="shared" ca="1" si="505"/>
        <v>5.4206139782470453E-4</v>
      </c>
      <c r="AU837" s="72">
        <f t="shared" ref="AU837:AU900" ca="1" si="513">IF($AU$2="Yes",BQ837,((1+$AH$21)^(1/12))-1)</f>
        <v>9.059659612918658E-3</v>
      </c>
      <c r="AV837" s="73">
        <f t="shared" ref="AV837:AV900" ca="1" si="514">(1+AU837)</f>
        <v>1.0090596596129187</v>
      </c>
      <c r="AW837" s="74">
        <f ca="1">PRODUCT(AV$4:AV837)</f>
        <v>1724.825472770232</v>
      </c>
      <c r="BO837" s="70">
        <f t="shared" si="510"/>
        <v>834</v>
      </c>
      <c r="BP837" s="171">
        <f t="shared" ca="1" si="507"/>
        <v>0.1143</v>
      </c>
      <c r="BQ837" s="172">
        <f t="shared" ref="BQ837:BQ900" ca="1" si="515">(1+BP837)^(1/12)-1</f>
        <v>9.059659612918658E-3</v>
      </c>
      <c r="BR837" s="172">
        <f t="shared" ca="1" si="511"/>
        <v>5.797688031554351E-4</v>
      </c>
    </row>
    <row r="838" spans="44:70">
      <c r="AR838" s="69">
        <f t="shared" si="512"/>
        <v>70</v>
      </c>
      <c r="AS838" s="70">
        <f t="shared" ref="AS838:AS901" si="516">AS837+1</f>
        <v>835</v>
      </c>
      <c r="AT838" s="71">
        <f t="shared" ref="AT838:AT901" ca="1" si="517">(1-AU838)*AT837</f>
        <v>5.3715050607110984E-4</v>
      </c>
      <c r="AU838" s="72">
        <f t="shared" ca="1" si="513"/>
        <v>9.059659612918658E-3</v>
      </c>
      <c r="AV838" s="73">
        <f t="shared" ca="1" si="514"/>
        <v>1.0090596596129187</v>
      </c>
      <c r="AW838" s="74">
        <f ca="1">PRODUCT(AV$4:AV838)</f>
        <v>1740.4518044452218</v>
      </c>
      <c r="BO838" s="70">
        <f t="shared" si="510"/>
        <v>835</v>
      </c>
      <c r="BP838" s="171">
        <f t="shared" ref="BP838:BP901" ca="1" si="518">VLOOKUP(BO838,$BT$4:$BX$13,5,TRUE)/100</f>
        <v>0.1143</v>
      </c>
      <c r="BQ838" s="172">
        <f t="shared" ca="1" si="515"/>
        <v>9.059659612918658E-3</v>
      </c>
      <c r="BR838" s="172">
        <f t="shared" ca="1" si="511"/>
        <v>5.7456345383764319E-4</v>
      </c>
    </row>
    <row r="839" spans="44:70">
      <c r="AR839" s="69">
        <f t="shared" si="512"/>
        <v>70</v>
      </c>
      <c r="AS839" s="70">
        <f t="shared" si="516"/>
        <v>836</v>
      </c>
      <c r="AT839" s="71">
        <f t="shared" ca="1" si="517"/>
        <v>5.322841053251986E-4</v>
      </c>
      <c r="AU839" s="72">
        <f t="shared" ca="1" si="513"/>
        <v>9.059659612918658E-3</v>
      </c>
      <c r="AV839" s="73">
        <f t="shared" ca="1" si="514"/>
        <v>1.0090596596129187</v>
      </c>
      <c r="AW839" s="74">
        <f ca="1">PRODUCT(AV$4:AV839)</f>
        <v>1756.2197053661855</v>
      </c>
      <c r="BO839" s="70">
        <f t="shared" si="510"/>
        <v>836</v>
      </c>
      <c r="BP839" s="171">
        <f t="shared" ca="1" si="518"/>
        <v>0.1143</v>
      </c>
      <c r="BQ839" s="172">
        <f t="shared" ca="1" si="515"/>
        <v>9.059659612918658E-3</v>
      </c>
      <c r="BR839" s="172">
        <f t="shared" ca="1" si="511"/>
        <v>5.6940483980704294E-4</v>
      </c>
    </row>
    <row r="840" spans="44:70">
      <c r="AR840" s="69">
        <f t="shared" si="512"/>
        <v>70</v>
      </c>
      <c r="AS840" s="70">
        <f t="shared" si="516"/>
        <v>837</v>
      </c>
      <c r="AT840" s="71">
        <f t="shared" ca="1" si="517"/>
        <v>5.2746179251358537E-4</v>
      </c>
      <c r="AU840" s="72">
        <f t="shared" ca="1" si="513"/>
        <v>9.059659612918658E-3</v>
      </c>
      <c r="AV840" s="73">
        <f t="shared" ca="1" si="514"/>
        <v>1.0090596596129187</v>
      </c>
      <c r="AW840" s="74">
        <f ca="1">PRODUCT(AV$4:AV840)</f>
        <v>1772.1304581023035</v>
      </c>
      <c r="BO840" s="70">
        <f t="shared" si="510"/>
        <v>837</v>
      </c>
      <c r="BP840" s="171">
        <f t="shared" ca="1" si="518"/>
        <v>0.1143</v>
      </c>
      <c r="BQ840" s="172">
        <f t="shared" ca="1" si="515"/>
        <v>9.059659612918658E-3</v>
      </c>
      <c r="BR840" s="172">
        <f t="shared" ca="1" si="511"/>
        <v>5.6429254145931281E-4</v>
      </c>
    </row>
    <row r="841" spans="44:70">
      <c r="AR841" s="69">
        <f t="shared" si="512"/>
        <v>70</v>
      </c>
      <c r="AS841" s="70">
        <f t="shared" si="516"/>
        <v>838</v>
      </c>
      <c r="AT841" s="71">
        <f t="shared" ca="1" si="517"/>
        <v>5.2268316821459234E-4</v>
      </c>
      <c r="AU841" s="72">
        <f t="shared" ca="1" si="513"/>
        <v>9.059659612918658E-3</v>
      </c>
      <c r="AV841" s="73">
        <f t="shared" ca="1" si="514"/>
        <v>1.0090596596129187</v>
      </c>
      <c r="AW841" s="74">
        <f ca="1">PRODUCT(AV$4:AV841)</f>
        <v>1788.185356842396</v>
      </c>
      <c r="BO841" s="70">
        <f t="shared" si="510"/>
        <v>838</v>
      </c>
      <c r="BP841" s="171">
        <f t="shared" ca="1" si="518"/>
        <v>0.1143</v>
      </c>
      <c r="BQ841" s="172">
        <f t="shared" ca="1" si="515"/>
        <v>9.059659612918658E-3</v>
      </c>
      <c r="BR841" s="172">
        <f t="shared" ca="1" si="511"/>
        <v>5.592261429574727E-4</v>
      </c>
    </row>
    <row r="842" spans="44:70">
      <c r="AR842" s="69">
        <f t="shared" si="512"/>
        <v>70</v>
      </c>
      <c r="AS842" s="70">
        <f t="shared" si="516"/>
        <v>839</v>
      </c>
      <c r="AT842" s="71">
        <f t="shared" ca="1" si="517"/>
        <v>5.1794783662516622E-4</v>
      </c>
      <c r="AU842" s="72">
        <f t="shared" ca="1" si="513"/>
        <v>9.059659612918658E-3</v>
      </c>
      <c r="AV842" s="73">
        <f t="shared" ca="1" si="514"/>
        <v>1.0090596596129187</v>
      </c>
      <c r="AW842" s="74">
        <f ca="1">PRODUCT(AV$4:AV842)</f>
        <v>1804.3857075001936</v>
      </c>
      <c r="BO842" s="70">
        <f t="shared" si="510"/>
        <v>839</v>
      </c>
      <c r="BP842" s="171">
        <f t="shared" ca="1" si="518"/>
        <v>0.1143</v>
      </c>
      <c r="BQ842" s="172">
        <f t="shared" ca="1" si="515"/>
        <v>9.059659612918658E-3</v>
      </c>
      <c r="BR842" s="172">
        <f t="shared" ca="1" si="511"/>
        <v>5.5420523219805971E-4</v>
      </c>
    </row>
    <row r="843" spans="44:70">
      <c r="AR843" s="69">
        <f t="shared" si="512"/>
        <v>70</v>
      </c>
      <c r="AS843" s="70">
        <f t="shared" si="516"/>
        <v>840</v>
      </c>
      <c r="AT843" s="71">
        <f t="shared" ca="1" si="517"/>
        <v>5.1325540552809462E-4</v>
      </c>
      <c r="AU843" s="72">
        <f t="shared" ca="1" si="513"/>
        <v>9.059659612918658E-3</v>
      </c>
      <c r="AV843" s="73">
        <f t="shared" ca="1" si="514"/>
        <v>1.0090596596129187</v>
      </c>
      <c r="AW843" s="74">
        <f ca="1">PRODUCT(AV$4:AV843)</f>
        <v>1820.7328278205607</v>
      </c>
      <c r="BO843" s="70">
        <f t="shared" si="510"/>
        <v>840</v>
      </c>
      <c r="BP843" s="171">
        <f t="shared" ca="1" si="518"/>
        <v>0.1143</v>
      </c>
      <c r="BQ843" s="172">
        <f t="shared" ca="1" si="515"/>
        <v>9.059659612918658E-3</v>
      </c>
      <c r="BR843" s="172">
        <f t="shared" ca="1" si="511"/>
        <v>5.4922940077760732E-4</v>
      </c>
    </row>
    <row r="844" spans="44:70">
      <c r="AR844" s="69">
        <f t="shared" si="512"/>
        <v>71</v>
      </c>
      <c r="AS844" s="70">
        <f t="shared" si="516"/>
        <v>841</v>
      </c>
      <c r="AT844" s="71">
        <f t="shared" ca="1" si="517"/>
        <v>5.086054862595196E-4</v>
      </c>
      <c r="AU844" s="72">
        <f t="shared" ca="1" si="513"/>
        <v>9.059659612918658E-3</v>
      </c>
      <c r="AV844" s="73">
        <f t="shared" ca="1" si="514"/>
        <v>1.0090596596129187</v>
      </c>
      <c r="AW844" s="74">
        <f ca="1">PRODUCT(AV$4:AV844)</f>
        <v>1837.2280474866818</v>
      </c>
      <c r="BO844" s="70">
        <f t="shared" si="510"/>
        <v>841</v>
      </c>
      <c r="BP844" s="171">
        <f t="shared" ca="1" si="518"/>
        <v>0.1143</v>
      </c>
      <c r="BQ844" s="172">
        <f t="shared" ca="1" si="515"/>
        <v>9.059659612918658E-3</v>
      </c>
      <c r="BR844" s="172">
        <f t="shared" ca="1" si="511"/>
        <v>5.442982439594256E-4</v>
      </c>
    </row>
    <row r="845" spans="44:70">
      <c r="AR845" s="69">
        <f t="shared" si="512"/>
        <v>71</v>
      </c>
      <c r="AS845" s="70">
        <f t="shared" si="516"/>
        <v>842</v>
      </c>
      <c r="AT845" s="71">
        <f t="shared" ca="1" si="517"/>
        <v>5.0399769367674534E-4</v>
      </c>
      <c r="AU845" s="72">
        <f t="shared" ca="1" si="513"/>
        <v>9.059659612918658E-3</v>
      </c>
      <c r="AV845" s="73">
        <f t="shared" ca="1" si="514"/>
        <v>1.0090596596129187</v>
      </c>
      <c r="AW845" s="74">
        <f ca="1">PRODUCT(AV$4:AV845)</f>
        <v>1853.8727082282182</v>
      </c>
      <c r="BO845" s="70">
        <f t="shared" si="510"/>
        <v>842</v>
      </c>
      <c r="BP845" s="171">
        <f t="shared" ca="1" si="518"/>
        <v>0.1143</v>
      </c>
      <c r="BQ845" s="172">
        <f t="shared" ca="1" si="515"/>
        <v>9.059659612918658E-3</v>
      </c>
      <c r="BR845" s="172">
        <f t="shared" ca="1" si="511"/>
        <v>5.394113606406797E-4</v>
      </c>
    </row>
    <row r="846" spans="44:70">
      <c r="AR846" s="69">
        <f t="shared" si="512"/>
        <v>71</v>
      </c>
      <c r="AS846" s="70">
        <f t="shared" si="516"/>
        <v>843</v>
      </c>
      <c r="AT846" s="71">
        <f t="shared" ca="1" si="517"/>
        <v>4.9943164612633803E-4</v>
      </c>
      <c r="AU846" s="72">
        <f t="shared" ca="1" si="513"/>
        <v>9.059659612918658E-3</v>
      </c>
      <c r="AV846" s="73">
        <f t="shared" ca="1" si="514"/>
        <v>1.0090596596129187</v>
      </c>
      <c r="AW846" s="74">
        <f ca="1">PRODUCT(AV$4:AV846)</f>
        <v>1870.6681639304456</v>
      </c>
      <c r="BO846" s="70">
        <f t="shared" si="510"/>
        <v>843</v>
      </c>
      <c r="BP846" s="171">
        <f t="shared" ca="1" si="518"/>
        <v>0.1143</v>
      </c>
      <c r="BQ846" s="172">
        <f t="shared" ca="1" si="515"/>
        <v>9.059659612918658E-3</v>
      </c>
      <c r="BR846" s="172">
        <f t="shared" ca="1" si="511"/>
        <v>5.345683533197642E-4</v>
      </c>
    </row>
    <row r="847" spans="44:70">
      <c r="AR847" s="69">
        <f t="shared" si="512"/>
        <v>71</v>
      </c>
      <c r="AS847" s="70">
        <f t="shared" si="516"/>
        <v>844</v>
      </c>
      <c r="AT847" s="71">
        <f t="shared" ca="1" si="517"/>
        <v>4.9490696541251375E-4</v>
      </c>
      <c r="AU847" s="72">
        <f t="shared" ca="1" si="513"/>
        <v>9.059659612918658E-3</v>
      </c>
      <c r="AV847" s="73">
        <f t="shared" ca="1" si="514"/>
        <v>1.0090596596129187</v>
      </c>
      <c r="AW847" s="74">
        <f ca="1">PRODUCT(AV$4:AV847)</f>
        <v>1887.615780744379</v>
      </c>
      <c r="BO847" s="70">
        <f t="shared" si="510"/>
        <v>844</v>
      </c>
      <c r="BP847" s="171">
        <f t="shared" ca="1" si="518"/>
        <v>0.1143</v>
      </c>
      <c r="BQ847" s="172">
        <f t="shared" ca="1" si="515"/>
        <v>9.059659612918658E-3</v>
      </c>
      <c r="BR847" s="172">
        <f t="shared" ca="1" si="511"/>
        <v>5.2976882806396984E-4</v>
      </c>
    </row>
    <row r="848" spans="44:70">
      <c r="AR848" s="69">
        <f t="shared" si="512"/>
        <v>71</v>
      </c>
      <c r="AS848" s="70">
        <f t="shared" si="516"/>
        <v>845</v>
      </c>
      <c r="AT848" s="71">
        <f t="shared" ca="1" si="517"/>
        <v>4.9042327676581386E-4</v>
      </c>
      <c r="AU848" s="72">
        <f t="shared" ca="1" si="513"/>
        <v>9.059659612918658E-3</v>
      </c>
      <c r="AV848" s="73">
        <f t="shared" ca="1" si="514"/>
        <v>1.0090596596129187</v>
      </c>
      <c r="AW848" s="74">
        <f ca="1">PRODUCT(AV$4:AV848)</f>
        <v>1904.7169371978966</v>
      </c>
      <c r="BO848" s="70">
        <f t="shared" si="510"/>
        <v>845</v>
      </c>
      <c r="BP848" s="171">
        <f t="shared" ca="1" si="518"/>
        <v>0.1143</v>
      </c>
      <c r="BQ848" s="172">
        <f t="shared" ca="1" si="515"/>
        <v>9.059659612918658E-3</v>
      </c>
      <c r="BR848" s="172">
        <f t="shared" ca="1" si="511"/>
        <v>5.2501239447744089E-4</v>
      </c>
    </row>
    <row r="849" spans="44:70">
      <c r="AR849" s="69">
        <f t="shared" si="512"/>
        <v>71</v>
      </c>
      <c r="AS849" s="70">
        <f t="shared" si="516"/>
        <v>846</v>
      </c>
      <c r="AT849" s="71">
        <f t="shared" ca="1" si="517"/>
        <v>4.859802088120634E-4</v>
      </c>
      <c r="AU849" s="72">
        <f t="shared" ca="1" si="513"/>
        <v>9.059659612918658E-3</v>
      </c>
      <c r="AV849" s="73">
        <f t="shared" ca="1" si="514"/>
        <v>1.0090596596129187</v>
      </c>
      <c r="AW849" s="74">
        <f ca="1">PRODUCT(AV$4:AV849)</f>
        <v>1921.9730243078704</v>
      </c>
      <c r="BO849" s="70">
        <f t="shared" si="510"/>
        <v>846</v>
      </c>
      <c r="BP849" s="171">
        <f t="shared" ca="1" si="518"/>
        <v>0.1143</v>
      </c>
      <c r="BQ849" s="172">
        <f t="shared" ca="1" si="515"/>
        <v>9.059659612918658E-3</v>
      </c>
      <c r="BR849" s="172">
        <f t="shared" ca="1" si="511"/>
        <v>5.2029866566942018E-4</v>
      </c>
    </row>
    <row r="850" spans="44:70">
      <c r="AR850" s="69">
        <f t="shared" si="512"/>
        <v>71</v>
      </c>
      <c r="AS850" s="70">
        <f t="shared" si="516"/>
        <v>847</v>
      </c>
      <c r="AT850" s="71">
        <f t="shared" ca="1" si="517"/>
        <v>4.8157739354161099E-4</v>
      </c>
      <c r="AU850" s="72">
        <f t="shared" ca="1" si="513"/>
        <v>9.059659612918658E-3</v>
      </c>
      <c r="AV850" s="73">
        <f t="shared" ca="1" si="514"/>
        <v>1.0090596596129187</v>
      </c>
      <c r="AW850" s="74">
        <f ca="1">PRODUCT(AV$4:AV850)</f>
        <v>1939.3854456933116</v>
      </c>
      <c r="BO850" s="70">
        <f t="shared" ref="BO850:BO913" si="519">BO849+1</f>
        <v>847</v>
      </c>
      <c r="BP850" s="171">
        <f t="shared" ca="1" si="518"/>
        <v>0.1143</v>
      </c>
      <c r="BQ850" s="172">
        <f t="shared" ca="1" si="515"/>
        <v>9.059659612918658E-3</v>
      </c>
      <c r="BR850" s="172">
        <f t="shared" ref="BR850:BR913" ca="1" si="520">BR849/(1+BQ850)</f>
        <v>5.1562725822277926E-4</v>
      </c>
    </row>
    <row r="851" spans="44:70">
      <c r="AR851" s="69">
        <f t="shared" si="512"/>
        <v>71</v>
      </c>
      <c r="AS851" s="70">
        <f t="shared" si="516"/>
        <v>848</v>
      </c>
      <c r="AT851" s="71">
        <f t="shared" ca="1" si="517"/>
        <v>4.772144662788474E-4</v>
      </c>
      <c r="AU851" s="72">
        <f t="shared" ca="1" si="513"/>
        <v>9.059659612918658E-3</v>
      </c>
      <c r="AV851" s="73">
        <f t="shared" ca="1" si="514"/>
        <v>1.0090596596129187</v>
      </c>
      <c r="AW851" s="74">
        <f ca="1">PRODUCT(AV$4:AV851)</f>
        <v>1956.9556176895414</v>
      </c>
      <c r="BO851" s="70">
        <f t="shared" si="519"/>
        <v>848</v>
      </c>
      <c r="BP851" s="171">
        <f t="shared" ca="1" si="518"/>
        <v>0.1143</v>
      </c>
      <c r="BQ851" s="172">
        <f t="shared" ca="1" si="515"/>
        <v>9.059659612918658E-3</v>
      </c>
      <c r="BR851" s="172">
        <f t="shared" ca="1" si="520"/>
        <v>5.10997792162831E-4</v>
      </c>
    </row>
    <row r="852" spans="44:70">
      <c r="AR852" s="69">
        <f t="shared" si="512"/>
        <v>71</v>
      </c>
      <c r="AS852" s="70">
        <f t="shared" si="516"/>
        <v>849</v>
      </c>
      <c r="AT852" s="71">
        <f t="shared" ca="1" si="517"/>
        <v>4.7289106565200041E-4</v>
      </c>
      <c r="AU852" s="72">
        <f t="shared" ca="1" si="513"/>
        <v>9.059659612918658E-3</v>
      </c>
      <c r="AV852" s="73">
        <f t="shared" ca="1" si="514"/>
        <v>1.0090596596129187</v>
      </c>
      <c r="AW852" s="74">
        <f ca="1">PRODUCT(AV$4:AV852)</f>
        <v>1974.6849694633977</v>
      </c>
      <c r="BO852" s="70">
        <f t="shared" si="519"/>
        <v>849</v>
      </c>
      <c r="BP852" s="171">
        <f t="shared" ca="1" si="518"/>
        <v>0.1143</v>
      </c>
      <c r="BQ852" s="172">
        <f t="shared" ca="1" si="515"/>
        <v>9.059659612918658E-3</v>
      </c>
      <c r="BR852" s="172">
        <f t="shared" ca="1" si="520"/>
        <v>5.0640989092642235E-4</v>
      </c>
    </row>
    <row r="853" spans="44:70">
      <c r="AR853" s="69">
        <f t="shared" si="512"/>
        <v>71</v>
      </c>
      <c r="AS853" s="70">
        <f t="shared" si="516"/>
        <v>850</v>
      </c>
      <c r="AT853" s="71">
        <f t="shared" ca="1" si="517"/>
        <v>4.6860683356320294E-4</v>
      </c>
      <c r="AU853" s="72">
        <f t="shared" ca="1" si="513"/>
        <v>9.059659612918658E-3</v>
      </c>
      <c r="AV853" s="73">
        <f t="shared" ca="1" si="514"/>
        <v>1.0090596596129187</v>
      </c>
      <c r="AW853" s="74">
        <f ca="1">PRODUCT(AV$4:AV853)</f>
        <v>1992.5749431294828</v>
      </c>
      <c r="BO853" s="70">
        <f t="shared" si="519"/>
        <v>850</v>
      </c>
      <c r="BP853" s="171">
        <f t="shared" ca="1" si="518"/>
        <v>0.1143</v>
      </c>
      <c r="BQ853" s="172">
        <f t="shared" ca="1" si="515"/>
        <v>9.059659612918658E-3</v>
      </c>
      <c r="BR853" s="172">
        <f t="shared" ca="1" si="520"/>
        <v>5.0186318133130432E-4</v>
      </c>
    </row>
    <row r="854" spans="44:70">
      <c r="AR854" s="69">
        <f t="shared" si="512"/>
        <v>71</v>
      </c>
      <c r="AS854" s="70">
        <f t="shared" si="516"/>
        <v>851</v>
      </c>
      <c r="AT854" s="71">
        <f t="shared" ca="1" si="517"/>
        <v>4.6436141515883271E-4</v>
      </c>
      <c r="AU854" s="72">
        <f t="shared" ca="1" si="513"/>
        <v>9.059659612918658E-3</v>
      </c>
      <c r="AV854" s="73">
        <f t="shared" ca="1" si="514"/>
        <v>1.0090596596129187</v>
      </c>
      <c r="AW854" s="74">
        <f ca="1">PRODUCT(AV$4:AV854)</f>
        <v>2010.6269938674666</v>
      </c>
      <c r="BO854" s="70">
        <f t="shared" si="519"/>
        <v>851</v>
      </c>
      <c r="BP854" s="171">
        <f t="shared" ca="1" si="518"/>
        <v>0.1143</v>
      </c>
      <c r="BQ854" s="172">
        <f t="shared" ca="1" si="515"/>
        <v>9.059659612918658E-3</v>
      </c>
      <c r="BR854" s="172">
        <f t="shared" ca="1" si="520"/>
        <v>4.9735729354577712E-4</v>
      </c>
    </row>
    <row r="855" spans="44:70">
      <c r="AR855" s="69">
        <f t="shared" si="512"/>
        <v>71</v>
      </c>
      <c r="AS855" s="70">
        <f t="shared" si="516"/>
        <v>852</v>
      </c>
      <c r="AT855" s="71">
        <f t="shared" ca="1" si="517"/>
        <v>4.6015445880012045E-4</v>
      </c>
      <c r="AU855" s="72">
        <f t="shared" ca="1" si="513"/>
        <v>9.059659612918658E-3</v>
      </c>
      <c r="AV855" s="73">
        <f t="shared" ca="1" si="514"/>
        <v>1.0090596596129187</v>
      </c>
      <c r="AW855" s="74">
        <f ca="1">PRODUCT(AV$4:AV855)</f>
        <v>2028.8425900404518</v>
      </c>
      <c r="BO855" s="70">
        <f t="shared" si="519"/>
        <v>852</v>
      </c>
      <c r="BP855" s="171">
        <f t="shared" ca="1" si="518"/>
        <v>0.1143</v>
      </c>
      <c r="BQ855" s="172">
        <f t="shared" ca="1" si="515"/>
        <v>9.059659612918658E-3</v>
      </c>
      <c r="BR855" s="172">
        <f t="shared" ca="1" si="520"/>
        <v>4.9289186105860817E-4</v>
      </c>
    </row>
    <row r="856" spans="44:70">
      <c r="AR856" s="69">
        <f t="shared" si="512"/>
        <v>72</v>
      </c>
      <c r="AS856" s="70">
        <f t="shared" si="516"/>
        <v>853</v>
      </c>
      <c r="AT856" s="71">
        <f t="shared" ca="1" si="517"/>
        <v>4.5598561603402458E-4</v>
      </c>
      <c r="AU856" s="72">
        <f t="shared" ca="1" si="513"/>
        <v>9.059659612918658E-3</v>
      </c>
      <c r="AV856" s="73">
        <f t="shared" ca="1" si="514"/>
        <v>1.0090596596129187</v>
      </c>
      <c r="AW856" s="74">
        <f ca="1">PRODUCT(AV$4:AV856)</f>
        <v>2047.2232133144105</v>
      </c>
      <c r="BO856" s="70">
        <f t="shared" si="519"/>
        <v>853</v>
      </c>
      <c r="BP856" s="171">
        <f t="shared" ca="1" si="518"/>
        <v>0.1143</v>
      </c>
      <c r="BQ856" s="172">
        <f t="shared" ca="1" si="515"/>
        <v>9.059659612918658E-3</v>
      </c>
      <c r="BR856" s="172">
        <f t="shared" ca="1" si="520"/>
        <v>4.8846652064921949E-4</v>
      </c>
    </row>
    <row r="857" spans="44:70">
      <c r="AR857" s="69">
        <f t="shared" si="512"/>
        <v>72</v>
      </c>
      <c r="AS857" s="70">
        <f t="shared" si="516"/>
        <v>854</v>
      </c>
      <c r="AT857" s="71">
        <f t="shared" ca="1" si="517"/>
        <v>4.5185454156436932E-4</v>
      </c>
      <c r="AU857" s="72">
        <f t="shared" ca="1" si="513"/>
        <v>9.059659612918658E-3</v>
      </c>
      <c r="AV857" s="73">
        <f t="shared" ca="1" si="514"/>
        <v>1.0090596596129187</v>
      </c>
      <c r="AW857" s="74">
        <f ca="1">PRODUCT(AV$4:AV857)</f>
        <v>2065.7703587787046</v>
      </c>
      <c r="BO857" s="70">
        <f t="shared" si="519"/>
        <v>854</v>
      </c>
      <c r="BP857" s="171">
        <f t="shared" ca="1" si="518"/>
        <v>0.1143</v>
      </c>
      <c r="BQ857" s="172">
        <f t="shared" ca="1" si="515"/>
        <v>9.059659612918658E-3</v>
      </c>
      <c r="BR857" s="172">
        <f t="shared" ca="1" si="520"/>
        <v>4.8408091235814358E-4</v>
      </c>
    </row>
    <row r="858" spans="44:70">
      <c r="AR858" s="69">
        <f t="shared" si="512"/>
        <v>72</v>
      </c>
      <c r="AS858" s="70">
        <f t="shared" si="516"/>
        <v>855</v>
      </c>
      <c r="AT858" s="71">
        <f t="shared" ca="1" si="517"/>
        <v>4.4776089322324473E-4</v>
      </c>
      <c r="AU858" s="72">
        <f t="shared" ca="1" si="513"/>
        <v>9.059659612918658E-3</v>
      </c>
      <c r="AV858" s="73">
        <f t="shared" ca="1" si="514"/>
        <v>1.0090596596129187</v>
      </c>
      <c r="AW858" s="74">
        <f ca="1">PRODUCT(AV$4:AV858)</f>
        <v>2084.4855350676967</v>
      </c>
      <c r="BO858" s="70">
        <f t="shared" si="519"/>
        <v>855</v>
      </c>
      <c r="BP858" s="171">
        <f t="shared" ca="1" si="518"/>
        <v>0.1143</v>
      </c>
      <c r="BQ858" s="172">
        <f t="shared" ca="1" si="515"/>
        <v>9.059659612918658E-3</v>
      </c>
      <c r="BR858" s="172">
        <f t="shared" ca="1" si="520"/>
        <v>4.7973467945774381E-4</v>
      </c>
    </row>
    <row r="859" spans="44:70">
      <c r="AR859" s="69">
        <f t="shared" si="512"/>
        <v>72</v>
      </c>
      <c r="AS859" s="70">
        <f t="shared" si="516"/>
        <v>856</v>
      </c>
      <c r="AT859" s="71">
        <f t="shared" ca="1" si="517"/>
        <v>4.4370433194266569E-4</v>
      </c>
      <c r="AU859" s="72">
        <f t="shared" ca="1" si="513"/>
        <v>9.059659612918658E-3</v>
      </c>
      <c r="AV859" s="73">
        <f t="shared" ca="1" si="514"/>
        <v>1.0090596596129187</v>
      </c>
      <c r="AW859" s="74">
        <f ca="1">PRODUCT(AV$4:AV859)</f>
        <v>2103.3702644834625</v>
      </c>
      <c r="BO859" s="70">
        <f t="shared" si="519"/>
        <v>856</v>
      </c>
      <c r="BP859" s="171">
        <f t="shared" ca="1" si="518"/>
        <v>0.1143</v>
      </c>
      <c r="BQ859" s="172">
        <f t="shared" ca="1" si="515"/>
        <v>9.059659612918658E-3</v>
      </c>
      <c r="BR859" s="172">
        <f t="shared" ca="1" si="520"/>
        <v>4.7542746842319802E-4</v>
      </c>
    </row>
    <row r="860" spans="44:70">
      <c r="AR860" s="69">
        <f t="shared" si="512"/>
        <v>72</v>
      </c>
      <c r="AS860" s="70">
        <f t="shared" si="516"/>
        <v>857</v>
      </c>
      <c r="AT860" s="71">
        <f t="shared" ca="1" si="517"/>
        <v>4.3968452172648767E-4</v>
      </c>
      <c r="AU860" s="72">
        <f t="shared" ca="1" si="513"/>
        <v>9.059659612918658E-3</v>
      </c>
      <c r="AV860" s="73">
        <f t="shared" ca="1" si="514"/>
        <v>1.0090596596129187</v>
      </c>
      <c r="AW860" s="74">
        <f ca="1">PRODUCT(AV$4:AV860)</f>
        <v>2122.4260831196175</v>
      </c>
      <c r="BO860" s="70">
        <f t="shared" si="519"/>
        <v>857</v>
      </c>
      <c r="BP860" s="171">
        <f t="shared" ca="1" si="518"/>
        <v>0.1143</v>
      </c>
      <c r="BQ860" s="172">
        <f t="shared" ca="1" si="515"/>
        <v>9.059659612918658E-3</v>
      </c>
      <c r="BR860" s="172">
        <f t="shared" ca="1" si="520"/>
        <v>4.7115892890374277E-4</v>
      </c>
    </row>
    <row r="861" spans="44:70">
      <c r="AR861" s="69">
        <f t="shared" si="512"/>
        <v>72</v>
      </c>
      <c r="AS861" s="70">
        <f t="shared" si="516"/>
        <v>858</v>
      </c>
      <c r="AT861" s="71">
        <f t="shared" ca="1" si="517"/>
        <v>4.3570112962257676E-4</v>
      </c>
      <c r="AU861" s="72">
        <f t="shared" ca="1" si="513"/>
        <v>9.059659612918658E-3</v>
      </c>
      <c r="AV861" s="73">
        <f t="shared" ca="1" si="514"/>
        <v>1.0090596596129187</v>
      </c>
      <c r="AW861" s="74">
        <f ca="1">PRODUCT(AV$4:AV861)</f>
        <v>2141.6545409862615</v>
      </c>
      <c r="BO861" s="70">
        <f t="shared" si="519"/>
        <v>858</v>
      </c>
      <c r="BP861" s="171">
        <f t="shared" ca="1" si="518"/>
        <v>0.1143</v>
      </c>
      <c r="BQ861" s="172">
        <f t="shared" ca="1" si="515"/>
        <v>9.059659612918658E-3</v>
      </c>
      <c r="BR861" s="172">
        <f t="shared" ca="1" si="520"/>
        <v>4.6692871369417562E-4</v>
      </c>
    </row>
    <row r="862" spans="44:70">
      <c r="AR862" s="69">
        <f t="shared" si="512"/>
        <v>72</v>
      </c>
      <c r="AS862" s="70">
        <f t="shared" si="516"/>
        <v>859</v>
      </c>
      <c r="AT862" s="71">
        <f t="shared" ca="1" si="517"/>
        <v>4.3175382569523207E-4</v>
      </c>
      <c r="AU862" s="72">
        <f t="shared" ca="1" si="513"/>
        <v>9.059659612918658E-3</v>
      </c>
      <c r="AV862" s="73">
        <f t="shared" ca="1" si="514"/>
        <v>1.0090596596129187</v>
      </c>
      <c r="AW862" s="74">
        <f ca="1">PRODUCT(AV$4:AV862)</f>
        <v>2161.0572021360585</v>
      </c>
      <c r="BO862" s="70">
        <f t="shared" si="519"/>
        <v>859</v>
      </c>
      <c r="BP862" s="171">
        <f t="shared" ca="1" si="518"/>
        <v>0.1143</v>
      </c>
      <c r="BQ862" s="172">
        <f t="shared" ca="1" si="515"/>
        <v>9.059659612918658E-3</v>
      </c>
      <c r="BR862" s="172">
        <f t="shared" ca="1" si="520"/>
        <v>4.6273647870661314E-4</v>
      </c>
    </row>
    <row r="863" spans="44:70">
      <c r="AR863" s="69">
        <f t="shared" si="512"/>
        <v>72</v>
      </c>
      <c r="AS863" s="70">
        <f t="shared" si="516"/>
        <v>860</v>
      </c>
      <c r="AT863" s="71">
        <f t="shared" ca="1" si="517"/>
        <v>4.2784228299785784E-4</v>
      </c>
      <c r="AU863" s="72">
        <f t="shared" ca="1" si="513"/>
        <v>9.059659612918658E-3</v>
      </c>
      <c r="AV863" s="73">
        <f t="shared" ca="1" si="514"/>
        <v>1.0090596596129187</v>
      </c>
      <c r="AW863" s="74">
        <f ca="1">PRODUCT(AV$4:AV863)</f>
        <v>2180.6356447914577</v>
      </c>
      <c r="BO863" s="70">
        <f t="shared" si="519"/>
        <v>860</v>
      </c>
      <c r="BP863" s="171">
        <f t="shared" ca="1" si="518"/>
        <v>0.1143</v>
      </c>
      <c r="BQ863" s="172">
        <f t="shared" ca="1" si="515"/>
        <v>9.059659612918658E-3</v>
      </c>
      <c r="BR863" s="172">
        <f t="shared" ca="1" si="520"/>
        <v>4.5858188294250275E-4</v>
      </c>
    </row>
    <row r="864" spans="44:70">
      <c r="AR864" s="69">
        <f t="shared" si="512"/>
        <v>72</v>
      </c>
      <c r="AS864" s="70">
        <f t="shared" si="516"/>
        <v>861</v>
      </c>
      <c r="AT864" s="71">
        <f t="shared" ca="1" si="517"/>
        <v>4.2396617754588323E-4</v>
      </c>
      <c r="AU864" s="72">
        <f t="shared" ca="1" si="513"/>
        <v>9.059659612918658E-3</v>
      </c>
      <c r="AV864" s="73">
        <f t="shared" ca="1" si="514"/>
        <v>1.0090596596129187</v>
      </c>
      <c r="AW864" s="74">
        <f ca="1">PRODUCT(AV$4:AV864)</f>
        <v>2200.3914614730656</v>
      </c>
      <c r="BO864" s="70">
        <f t="shared" si="519"/>
        <v>861</v>
      </c>
      <c r="BP864" s="171">
        <f t="shared" ca="1" si="518"/>
        <v>0.1143</v>
      </c>
      <c r="BQ864" s="172">
        <f t="shared" ca="1" si="515"/>
        <v>9.059659612918658E-3</v>
      </c>
      <c r="BR864" s="172">
        <f t="shared" ca="1" si="520"/>
        <v>4.5446458846488573E-4</v>
      </c>
    </row>
    <row r="865" spans="44:70">
      <c r="AR865" s="69">
        <f t="shared" si="512"/>
        <v>72</v>
      </c>
      <c r="AS865" s="70">
        <f t="shared" si="516"/>
        <v>862</v>
      </c>
      <c r="AT865" s="71">
        <f t="shared" ca="1" si="517"/>
        <v>4.201251882899273E-4</v>
      </c>
      <c r="AU865" s="72">
        <f t="shared" ca="1" si="513"/>
        <v>9.059659612918658E-3</v>
      </c>
      <c r="AV865" s="73">
        <f t="shared" ca="1" si="514"/>
        <v>1.0090596596129187</v>
      </c>
      <c r="AW865" s="74">
        <f ca="1">PRODUCT(AV$4:AV865)</f>
        <v>2220.3262591291841</v>
      </c>
      <c r="BO865" s="70">
        <f t="shared" si="519"/>
        <v>862</v>
      </c>
      <c r="BP865" s="171">
        <f t="shared" ca="1" si="518"/>
        <v>0.1143</v>
      </c>
      <c r="BQ865" s="172">
        <f t="shared" ca="1" si="515"/>
        <v>9.059659612918658E-3</v>
      </c>
      <c r="BR865" s="172">
        <f t="shared" ca="1" si="520"/>
        <v>4.5038426037090915E-4</v>
      </c>
    </row>
    <row r="866" spans="44:70">
      <c r="AR866" s="69">
        <f t="shared" si="512"/>
        <v>72</v>
      </c>
      <c r="AS866" s="70">
        <f t="shared" si="516"/>
        <v>863</v>
      </c>
      <c r="AT866" s="71">
        <f t="shared" ca="1" si="517"/>
        <v>4.163189970892072E-4</v>
      </c>
      <c r="AU866" s="72">
        <f t="shared" ca="1" si="513"/>
        <v>9.059659612918658E-3</v>
      </c>
      <c r="AV866" s="73">
        <f t="shared" ca="1" si="514"/>
        <v>1.0090596596129187</v>
      </c>
      <c r="AW866" s="74">
        <f ca="1">PRODUCT(AV$4:AV866)</f>
        <v>2240.4416592665198</v>
      </c>
      <c r="BO866" s="70">
        <f t="shared" si="519"/>
        <v>863</v>
      </c>
      <c r="BP866" s="171">
        <f t="shared" ca="1" si="518"/>
        <v>0.1143</v>
      </c>
      <c r="BQ866" s="172">
        <f t="shared" ca="1" si="515"/>
        <v>9.059659612918658E-3</v>
      </c>
      <c r="BR866" s="172">
        <f t="shared" ca="1" si="520"/>
        <v>4.4634056676458479E-4</v>
      </c>
    </row>
    <row r="867" spans="44:70">
      <c r="AR867" s="69">
        <f t="shared" si="512"/>
        <v>72</v>
      </c>
      <c r="AS867" s="70">
        <f t="shared" si="516"/>
        <v>864</v>
      </c>
      <c r="AT867" s="71">
        <f t="shared" ca="1" si="517"/>
        <v>4.1254728868518733E-4</v>
      </c>
      <c r="AU867" s="72">
        <f t="shared" ca="1" si="513"/>
        <v>9.059659612918658E-3</v>
      </c>
      <c r="AV867" s="73">
        <f t="shared" ca="1" si="514"/>
        <v>1.0090596596129187</v>
      </c>
      <c r="AW867" s="74">
        <f ca="1">PRODUCT(AV$4:AV867)</f>
        <v>2260.7392980820773</v>
      </c>
      <c r="BO867" s="70">
        <f t="shared" si="519"/>
        <v>864</v>
      </c>
      <c r="BP867" s="171">
        <f t="shared" ca="1" si="518"/>
        <v>0.1143</v>
      </c>
      <c r="BQ867" s="172">
        <f t="shared" ca="1" si="515"/>
        <v>9.059659612918658E-3</v>
      </c>
      <c r="BR867" s="172">
        <f t="shared" ca="1" si="520"/>
        <v>4.4233317872979257E-4</v>
      </c>
    </row>
    <row r="868" spans="44:70">
      <c r="AR868" s="69">
        <f t="shared" si="512"/>
        <v>73</v>
      </c>
      <c r="AS868" s="70">
        <f t="shared" si="516"/>
        <v>865</v>
      </c>
      <c r="AT868" s="71">
        <f t="shared" ca="1" si="517"/>
        <v>4.0880975067546704E-4</v>
      </c>
      <c r="AU868" s="72">
        <f t="shared" ca="1" si="513"/>
        <v>9.059659612918658E-3</v>
      </c>
      <c r="AV868" s="73">
        <f t="shared" ca="1" si="514"/>
        <v>1.0090596596129187</v>
      </c>
      <c r="AW868" s="74">
        <f ca="1">PRODUCT(AV$4:AV868)</f>
        <v>2281.2208265962495</v>
      </c>
      <c r="BO868" s="70">
        <f t="shared" si="519"/>
        <v>865</v>
      </c>
      <c r="BP868" s="171">
        <f t="shared" ca="1" si="518"/>
        <v>0.1143</v>
      </c>
      <c r="BQ868" s="172">
        <f t="shared" ca="1" si="515"/>
        <v>9.059659612918658E-3</v>
      </c>
      <c r="BR868" s="172">
        <f t="shared" ca="1" si="520"/>
        <v>4.3836177030352617E-4</v>
      </c>
    </row>
    <row r="869" spans="44:70">
      <c r="AR869" s="69">
        <f t="shared" si="512"/>
        <v>73</v>
      </c>
      <c r="AS869" s="70">
        <f t="shared" si="516"/>
        <v>866</v>
      </c>
      <c r="AT869" s="71">
        <f t="shared" ca="1" si="517"/>
        <v>4.0510607348790518E-4</v>
      </c>
      <c r="AU869" s="72">
        <f t="shared" ca="1" si="513"/>
        <v>9.059659612918658E-3</v>
      </c>
      <c r="AV869" s="73">
        <f t="shared" ca="1" si="514"/>
        <v>1.0090596596129187</v>
      </c>
      <c r="AW869" s="74">
        <f ca="1">PRODUCT(AV$4:AV869)</f>
        <v>2301.8879107871126</v>
      </c>
      <c r="BO869" s="70">
        <f t="shared" si="519"/>
        <v>866</v>
      </c>
      <c r="BP869" s="171">
        <f t="shared" ca="1" si="518"/>
        <v>0.1143</v>
      </c>
      <c r="BQ869" s="172">
        <f t="shared" ca="1" si="515"/>
        <v>9.059659612918658E-3</v>
      </c>
      <c r="BR869" s="172">
        <f t="shared" ca="1" si="520"/>
        <v>4.3442601844937925E-4</v>
      </c>
    </row>
    <row r="870" spans="44:70">
      <c r="AR870" s="69">
        <f t="shared" si="512"/>
        <v>73</v>
      </c>
      <c r="AS870" s="70">
        <f t="shared" si="516"/>
        <v>867</v>
      </c>
      <c r="AT870" s="71">
        <f t="shared" ca="1" si="517"/>
        <v>4.0143595035497875E-4</v>
      </c>
      <c r="AU870" s="72">
        <f t="shared" ca="1" si="513"/>
        <v>9.059659612918658E-3</v>
      </c>
      <c r="AV870" s="73">
        <f t="shared" ca="1" si="514"/>
        <v>1.0090596596129187</v>
      </c>
      <c r="AW870" s="74">
        <f ca="1">PRODUCT(AV$4:AV870)</f>
        <v>2322.7422317259361</v>
      </c>
      <c r="BO870" s="70">
        <f t="shared" si="519"/>
        <v>867</v>
      </c>
      <c r="BP870" s="171">
        <f t="shared" ca="1" si="518"/>
        <v>0.1143</v>
      </c>
      <c r="BQ870" s="172">
        <f t="shared" ca="1" si="515"/>
        <v>9.059659612918658E-3</v>
      </c>
      <c r="BR870" s="172">
        <f t="shared" ca="1" si="520"/>
        <v>4.3052560303126941E-4</v>
      </c>
    </row>
    <row r="871" spans="44:70">
      <c r="AR871" s="69">
        <f t="shared" si="512"/>
        <v>73</v>
      </c>
      <c r="AS871" s="70">
        <f t="shared" si="516"/>
        <v>868</v>
      </c>
      <c r="AT871" s="71">
        <f t="shared" ca="1" si="517"/>
        <v>3.9779907728837411E-4</v>
      </c>
      <c r="AU871" s="72">
        <f t="shared" ca="1" si="513"/>
        <v>9.059659612918658E-3</v>
      </c>
      <c r="AV871" s="73">
        <f t="shared" ca="1" si="514"/>
        <v>1.0090596596129187</v>
      </c>
      <c r="AW871" s="74">
        <f ca="1">PRODUCT(AV$4:AV871)</f>
        <v>2343.7854857139241</v>
      </c>
      <c r="BO871" s="70">
        <f t="shared" si="519"/>
        <v>868</v>
      </c>
      <c r="BP871" s="171">
        <f t="shared" ca="1" si="518"/>
        <v>0.1143</v>
      </c>
      <c r="BQ871" s="172">
        <f t="shared" ca="1" si="515"/>
        <v>9.059659612918658E-3</v>
      </c>
      <c r="BR871" s="172">
        <f t="shared" ca="1" si="520"/>
        <v>4.2666020678739812E-4</v>
      </c>
    </row>
    <row r="872" spans="44:70">
      <c r="AR872" s="69">
        <f t="shared" si="512"/>
        <v>73</v>
      </c>
      <c r="AS872" s="70">
        <f t="shared" si="516"/>
        <v>869</v>
      </c>
      <c r="AT872" s="71">
        <f t="shared" ca="1" si="517"/>
        <v>3.941951530538083E-4</v>
      </c>
      <c r="AU872" s="72">
        <f t="shared" ca="1" si="513"/>
        <v>9.059659612918658E-3</v>
      </c>
      <c r="AV872" s="73">
        <f t="shared" ca="1" si="514"/>
        <v>1.0090596596129187</v>
      </c>
      <c r="AW872" s="74">
        <f ca="1">PRODUCT(AV$4:AV872)</f>
        <v>2365.0193844201913</v>
      </c>
      <c r="BO872" s="70">
        <f t="shared" si="519"/>
        <v>869</v>
      </c>
      <c r="BP872" s="171">
        <f t="shared" ca="1" si="518"/>
        <v>0.1143</v>
      </c>
      <c r="BQ872" s="172">
        <f t="shared" ca="1" si="515"/>
        <v>9.059659612918658E-3</v>
      </c>
      <c r="BR872" s="172">
        <f t="shared" ca="1" si="520"/>
        <v>4.2282951530444446E-4</v>
      </c>
    </row>
    <row r="873" spans="44:70">
      <c r="AR873" s="69">
        <f t="shared" si="512"/>
        <v>73</v>
      </c>
      <c r="AS873" s="70">
        <f t="shared" si="516"/>
        <v>870</v>
      </c>
      <c r="AT873" s="71">
        <f t="shared" ca="1" si="517"/>
        <v>3.9062387914607841E-4</v>
      </c>
      <c r="AU873" s="72">
        <f t="shared" ca="1" si="513"/>
        <v>9.059659612918658E-3</v>
      </c>
      <c r="AV873" s="73">
        <f t="shared" ca="1" si="514"/>
        <v>1.0090596596129187</v>
      </c>
      <c r="AW873" s="74">
        <f ca="1">PRODUCT(AV$4:AV873)</f>
        <v>2386.4456550209925</v>
      </c>
      <c r="BO873" s="70">
        <f t="shared" si="519"/>
        <v>870</v>
      </c>
      <c r="BP873" s="171">
        <f t="shared" ca="1" si="518"/>
        <v>0.1143</v>
      </c>
      <c r="BQ873" s="172">
        <f t="shared" ca="1" si="515"/>
        <v>9.059659612918658E-3</v>
      </c>
      <c r="BR873" s="172">
        <f t="shared" ca="1" si="520"/>
        <v>4.1903321699199075E-4</v>
      </c>
    </row>
    <row r="874" spans="44:70">
      <c r="AR874" s="69">
        <f t="shared" si="512"/>
        <v>73</v>
      </c>
      <c r="AS874" s="70">
        <f t="shared" si="516"/>
        <v>871</v>
      </c>
      <c r="AT874" s="71">
        <f t="shared" ca="1" si="517"/>
        <v>3.8708495976433707E-4</v>
      </c>
      <c r="AU874" s="72">
        <f t="shared" ca="1" si="513"/>
        <v>9.059659612918658E-3</v>
      </c>
      <c r="AV874" s="73">
        <f t="shared" ca="1" si="514"/>
        <v>1.0090596596129187</v>
      </c>
      <c r="AW874" s="74">
        <f ca="1">PRODUCT(AV$4:AV874)</f>
        <v>2408.0660403402112</v>
      </c>
      <c r="BO874" s="70">
        <f t="shared" si="519"/>
        <v>871</v>
      </c>
      <c r="BP874" s="171">
        <f t="shared" ca="1" si="518"/>
        <v>0.1143</v>
      </c>
      <c r="BQ874" s="172">
        <f t="shared" ca="1" si="515"/>
        <v>9.059659612918658E-3</v>
      </c>
      <c r="BR874" s="172">
        <f t="shared" ca="1" si="520"/>
        <v>4.1527100305717744E-4</v>
      </c>
    </row>
    <row r="875" spans="44:70">
      <c r="AR875" s="69">
        <f t="shared" si="512"/>
        <v>73</v>
      </c>
      <c r="AS875" s="70">
        <f t="shared" si="516"/>
        <v>872</v>
      </c>
      <c r="AT875" s="71">
        <f t="shared" ca="1" si="517"/>
        <v>3.8357810178759184E-4</v>
      </c>
      <c r="AU875" s="72">
        <f t="shared" ca="1" si="513"/>
        <v>9.059659612918658E-3</v>
      </c>
      <c r="AV875" s="73">
        <f t="shared" ca="1" si="514"/>
        <v>1.0090596596129187</v>
      </c>
      <c r="AW875" s="74">
        <f ca="1">PRODUCT(AV$4:AV875)</f>
        <v>2429.8822989911223</v>
      </c>
      <c r="BO875" s="70">
        <f t="shared" si="519"/>
        <v>872</v>
      </c>
      <c r="BP875" s="171">
        <f t="shared" ca="1" si="518"/>
        <v>0.1143</v>
      </c>
      <c r="BQ875" s="172">
        <f t="shared" ca="1" si="515"/>
        <v>9.059659612918658E-3</v>
      </c>
      <c r="BR875" s="172">
        <f t="shared" ca="1" si="520"/>
        <v>4.1154256747958577E-4</v>
      </c>
    </row>
    <row r="876" spans="44:70">
      <c r="AR876" s="69">
        <f t="shared" si="512"/>
        <v>73</v>
      </c>
      <c r="AS876" s="70">
        <f t="shared" si="516"/>
        <v>873</v>
      </c>
      <c r="AT876" s="71">
        <f t="shared" ca="1" si="517"/>
        <v>3.8010301475042681E-4</v>
      </c>
      <c r="AU876" s="72">
        <f t="shared" ca="1" si="513"/>
        <v>9.059659612918658E-3</v>
      </c>
      <c r="AV876" s="73">
        <f t="shared" ca="1" si="514"/>
        <v>1.0090596596129187</v>
      </c>
      <c r="AW876" s="74">
        <f ca="1">PRODUCT(AV$4:AV876)</f>
        <v>2451.8962055194379</v>
      </c>
      <c r="BO876" s="70">
        <f t="shared" si="519"/>
        <v>873</v>
      </c>
      <c r="BP876" s="171">
        <f t="shared" ca="1" si="518"/>
        <v>0.1143</v>
      </c>
      <c r="BQ876" s="172">
        <f t="shared" ca="1" si="515"/>
        <v>9.059659612918658E-3</v>
      </c>
      <c r="BR876" s="172">
        <f t="shared" ca="1" si="520"/>
        <v>4.0784760698634603E-4</v>
      </c>
    </row>
    <row r="877" spans="44:70">
      <c r="AR877" s="69">
        <f t="shared" si="512"/>
        <v>73</v>
      </c>
      <c r="AS877" s="70">
        <f t="shared" si="516"/>
        <v>874</v>
      </c>
      <c r="AT877" s="71">
        <f t="shared" ca="1" si="517"/>
        <v>3.7665941081894375E-4</v>
      </c>
      <c r="AU877" s="72">
        <f t="shared" ca="1" si="513"/>
        <v>9.059659612918658E-3</v>
      </c>
      <c r="AV877" s="73">
        <f t="shared" ca="1" si="514"/>
        <v>1.0090596596129187</v>
      </c>
      <c r="AW877" s="74">
        <f ca="1">PRODUCT(AV$4:AV877)</f>
        <v>2474.109550547651</v>
      </c>
      <c r="BO877" s="70">
        <f t="shared" si="519"/>
        <v>874</v>
      </c>
      <c r="BP877" s="171">
        <f t="shared" ca="1" si="518"/>
        <v>0.1143</v>
      </c>
      <c r="BQ877" s="172">
        <f t="shared" ca="1" si="515"/>
        <v>9.059659612918658E-3</v>
      </c>
      <c r="BR877" s="172">
        <f t="shared" ca="1" si="520"/>
        <v>4.0418582102746909E-4</v>
      </c>
    </row>
    <row r="878" spans="44:70">
      <c r="AR878" s="69">
        <f t="shared" si="512"/>
        <v>73</v>
      </c>
      <c r="AS878" s="70">
        <f t="shared" si="516"/>
        <v>875</v>
      </c>
      <c r="AT878" s="71">
        <f t="shared" ca="1" si="517"/>
        <v>3.7324700476692161E-4</v>
      </c>
      <c r="AU878" s="72">
        <f t="shared" ca="1" si="513"/>
        <v>9.059659612918658E-3</v>
      </c>
      <c r="AV878" s="73">
        <f t="shared" ca="1" si="514"/>
        <v>1.0090596596129187</v>
      </c>
      <c r="AW878" s="74">
        <f ca="1">PRODUCT(AV$4:AV878)</f>
        <v>2496.5241409206837</v>
      </c>
      <c r="BO878" s="70">
        <f t="shared" si="519"/>
        <v>875</v>
      </c>
      <c r="BP878" s="171">
        <f t="shared" ca="1" si="518"/>
        <v>0.1143</v>
      </c>
      <c r="BQ878" s="172">
        <f t="shared" ca="1" si="515"/>
        <v>9.059659612918658E-3</v>
      </c>
      <c r="BR878" s="172">
        <f t="shared" ca="1" si="520"/>
        <v>4.0055691175139952E-4</v>
      </c>
    </row>
    <row r="879" spans="44:70">
      <c r="AR879" s="69">
        <f t="shared" si="512"/>
        <v>73</v>
      </c>
      <c r="AS879" s="70">
        <f t="shared" si="516"/>
        <v>876</v>
      </c>
      <c r="AT879" s="71">
        <f t="shared" ca="1" si="517"/>
        <v>3.6986551395219188E-4</v>
      </c>
      <c r="AU879" s="72">
        <f t="shared" ca="1" si="513"/>
        <v>9.059659612918658E-3</v>
      </c>
      <c r="AV879" s="73">
        <f t="shared" ca="1" si="514"/>
        <v>1.0090596596129187</v>
      </c>
      <c r="AW879" s="74">
        <f ca="1">PRODUCT(AV$4:AV879)</f>
        <v>2519.1417998528591</v>
      </c>
      <c r="BO879" s="70">
        <f t="shared" si="519"/>
        <v>876</v>
      </c>
      <c r="BP879" s="171">
        <f t="shared" ca="1" si="518"/>
        <v>0.1143</v>
      </c>
      <c r="BQ879" s="172">
        <f t="shared" ca="1" si="515"/>
        <v>9.059659612918658E-3</v>
      </c>
      <c r="BR879" s="172">
        <f t="shared" ca="1" si="520"/>
        <v>3.9696058398078817E-4</v>
      </c>
    </row>
    <row r="880" spans="44:70">
      <c r="AR880" s="69">
        <f t="shared" si="512"/>
        <v>74</v>
      </c>
      <c r="AS880" s="70">
        <f t="shared" si="516"/>
        <v>877</v>
      </c>
      <c r="AT880" s="71">
        <f t="shared" ca="1" si="517"/>
        <v>3.6651465829322778E-4</v>
      </c>
      <c r="AU880" s="72">
        <f t="shared" ca="1" si="513"/>
        <v>9.059659612918658E-3</v>
      </c>
      <c r="AV880" s="73">
        <f t="shared" ca="1" si="514"/>
        <v>1.0090596596129187</v>
      </c>
      <c r="AW880" s="74">
        <f ca="1">PRODUCT(AV$4:AV880)</f>
        <v>2541.9643670762011</v>
      </c>
      <c r="BO880" s="70">
        <f t="shared" si="519"/>
        <v>877</v>
      </c>
      <c r="BP880" s="171">
        <f t="shared" ca="1" si="518"/>
        <v>0.1143</v>
      </c>
      <c r="BQ880" s="172">
        <f t="shared" ca="1" si="515"/>
        <v>9.059659612918658E-3</v>
      </c>
      <c r="BR880" s="172">
        <f t="shared" ca="1" si="520"/>
        <v>3.9339654518848237E-4</v>
      </c>
    </row>
    <row r="881" spans="44:70">
      <c r="AR881" s="69">
        <f t="shared" si="512"/>
        <v>74</v>
      </c>
      <c r="AS881" s="70">
        <f t="shared" si="516"/>
        <v>878</v>
      </c>
      <c r="AT881" s="71">
        <f t="shared" ca="1" si="517"/>
        <v>3.6319416024594597E-4</v>
      </c>
      <c r="AU881" s="72">
        <f t="shared" ca="1" si="513"/>
        <v>9.059659612918658E-3</v>
      </c>
      <c r="AV881" s="73">
        <f t="shared" ca="1" si="514"/>
        <v>1.0090596596129187</v>
      </c>
      <c r="AW881" s="74">
        <f ca="1">PRODUCT(AV$4:AV881)</f>
        <v>2564.9936989900798</v>
      </c>
      <c r="BO881" s="70">
        <f t="shared" si="519"/>
        <v>878</v>
      </c>
      <c r="BP881" s="171">
        <f t="shared" ca="1" si="518"/>
        <v>0.1143</v>
      </c>
      <c r="BQ881" s="172">
        <f t="shared" ca="1" si="515"/>
        <v>9.059659612918658E-3</v>
      </c>
      <c r="BR881" s="172">
        <f t="shared" ca="1" si="520"/>
        <v>3.8986450547373152E-4</v>
      </c>
    </row>
    <row r="882" spans="44:70">
      <c r="AR882" s="69">
        <f t="shared" si="512"/>
        <v>74</v>
      </c>
      <c r="AS882" s="70">
        <f t="shared" si="516"/>
        <v>879</v>
      </c>
      <c r="AT882" s="71">
        <f t="shared" ca="1" si="517"/>
        <v>3.5990374478071785E-4</v>
      </c>
      <c r="AU882" s="72">
        <f t="shared" ca="1" si="513"/>
        <v>9.059659612918658E-3</v>
      </c>
      <c r="AV882" s="73">
        <f t="shared" ca="1" si="514"/>
        <v>1.0090596596129187</v>
      </c>
      <c r="AW882" s="74">
        <f ca="1">PRODUCT(AV$4:AV882)</f>
        <v>2588.231668812211</v>
      </c>
      <c r="BO882" s="70">
        <f t="shared" si="519"/>
        <v>879</v>
      </c>
      <c r="BP882" s="171">
        <f t="shared" ca="1" si="518"/>
        <v>0.1143</v>
      </c>
      <c r="BQ882" s="172">
        <f t="shared" ca="1" si="515"/>
        <v>9.059659612918658E-3</v>
      </c>
      <c r="BR882" s="172">
        <f t="shared" ca="1" si="520"/>
        <v>3.8636417753860647E-4</v>
      </c>
    </row>
    <row r="883" spans="44:70">
      <c r="AR883" s="69">
        <f t="shared" si="512"/>
        <v>74</v>
      </c>
      <c r="AS883" s="70">
        <f t="shared" si="516"/>
        <v>880</v>
      </c>
      <c r="AT883" s="71">
        <f t="shared" ca="1" si="517"/>
        <v>3.5664313935958981E-4</v>
      </c>
      <c r="AU883" s="72">
        <f t="shared" ca="1" si="513"/>
        <v>9.059659612918658E-3</v>
      </c>
      <c r="AV883" s="73">
        <f t="shared" ca="1" si="514"/>
        <v>1.0090596596129187</v>
      </c>
      <c r="AW883" s="74">
        <f ca="1">PRODUCT(AV$4:AV883)</f>
        <v>2611.680166731026</v>
      </c>
      <c r="BO883" s="70">
        <f t="shared" si="519"/>
        <v>880</v>
      </c>
      <c r="BP883" s="171">
        <f t="shared" ca="1" si="518"/>
        <v>0.1143</v>
      </c>
      <c r="BQ883" s="172">
        <f t="shared" ca="1" si="515"/>
        <v>9.059659612918658E-3</v>
      </c>
      <c r="BR883" s="172">
        <f t="shared" ca="1" si="520"/>
        <v>3.8289527666463062E-4</v>
      </c>
    </row>
    <row r="884" spans="44:70">
      <c r="AR884" s="69">
        <f t="shared" si="512"/>
        <v>74</v>
      </c>
      <c r="AS884" s="70">
        <f t="shared" si="516"/>
        <v>881</v>
      </c>
      <c r="AT884" s="71">
        <f t="shared" ca="1" si="517"/>
        <v>3.5341207391370919E-4</v>
      </c>
      <c r="AU884" s="72">
        <f t="shared" ca="1" si="513"/>
        <v>9.059659612918658E-3</v>
      </c>
      <c r="AV884" s="73">
        <f t="shared" ca="1" si="514"/>
        <v>1.0090596596129187</v>
      </c>
      <c r="AW884" s="74">
        <f ca="1">PRODUCT(AV$4:AV884)</f>
        <v>2635.3411000594197</v>
      </c>
      <c r="BO884" s="70">
        <f t="shared" si="519"/>
        <v>881</v>
      </c>
      <c r="BP884" s="171">
        <f t="shared" ca="1" si="518"/>
        <v>0.1143</v>
      </c>
      <c r="BQ884" s="172">
        <f t="shared" ca="1" si="515"/>
        <v>9.059659612918658E-3</v>
      </c>
      <c r="BR884" s="172">
        <f t="shared" ca="1" si="520"/>
        <v>3.7945752068962063E-4</v>
      </c>
    </row>
    <row r="885" spans="44:70">
      <c r="AR885" s="69">
        <f t="shared" si="512"/>
        <v>74</v>
      </c>
      <c r="AS885" s="70">
        <f t="shared" si="516"/>
        <v>882</v>
      </c>
      <c r="AT885" s="71">
        <f t="shared" ca="1" si="517"/>
        <v>3.5021028082095535E-4</v>
      </c>
      <c r="AU885" s="72">
        <f t="shared" ca="1" si="513"/>
        <v>9.059659612918658E-3</v>
      </c>
      <c r="AV885" s="73">
        <f t="shared" ca="1" si="514"/>
        <v>1.0090596596129187</v>
      </c>
      <c r="AW885" s="74">
        <f ca="1">PRODUCT(AV$4:AV885)</f>
        <v>2659.2163933898928</v>
      </c>
      <c r="BO885" s="70">
        <f t="shared" si="519"/>
        <v>882</v>
      </c>
      <c r="BP885" s="171">
        <f t="shared" ca="1" si="518"/>
        <v>0.1143</v>
      </c>
      <c r="BQ885" s="172">
        <f t="shared" ca="1" si="515"/>
        <v>9.059659612918658E-3</v>
      </c>
      <c r="BR885" s="172">
        <f t="shared" ca="1" si="520"/>
        <v>3.7605062998473528E-4</v>
      </c>
    </row>
    <row r="886" spans="44:70">
      <c r="AR886" s="69">
        <f t="shared" si="512"/>
        <v>74</v>
      </c>
      <c r="AS886" s="70">
        <f t="shared" si="516"/>
        <v>883</v>
      </c>
      <c r="AT886" s="71">
        <f t="shared" ca="1" si="517"/>
        <v>3.4703749488377287E-4</v>
      </c>
      <c r="AU886" s="72">
        <f t="shared" ca="1" si="513"/>
        <v>9.059659612918658E-3</v>
      </c>
      <c r="AV886" s="73">
        <f t="shared" ca="1" si="514"/>
        <v>1.0090596596129187</v>
      </c>
      <c r="AW886" s="74">
        <f ca="1">PRODUCT(AV$4:AV886)</f>
        <v>2683.3079887510985</v>
      </c>
      <c r="BO886" s="70">
        <f t="shared" si="519"/>
        <v>883</v>
      </c>
      <c r="BP886" s="171">
        <f t="shared" ca="1" si="518"/>
        <v>0.1143</v>
      </c>
      <c r="BQ886" s="172">
        <f t="shared" ca="1" si="515"/>
        <v>9.059659612918658E-3</v>
      </c>
      <c r="BR886" s="172">
        <f t="shared" ca="1" si="520"/>
        <v>3.7267432743173041E-4</v>
      </c>
    </row>
    <row r="887" spans="44:70">
      <c r="AR887" s="69">
        <f t="shared" si="512"/>
        <v>74</v>
      </c>
      <c r="AS887" s="70">
        <f t="shared" si="516"/>
        <v>884</v>
      </c>
      <c r="AT887" s="71">
        <f t="shared" ca="1" si="517"/>
        <v>3.4389345330720591E-4</v>
      </c>
      <c r="AU887" s="72">
        <f t="shared" ca="1" si="513"/>
        <v>9.059659612918658E-3</v>
      </c>
      <c r="AV887" s="73">
        <f t="shared" ca="1" si="514"/>
        <v>1.0090596596129187</v>
      </c>
      <c r="AW887" s="74">
        <f ca="1">PRODUCT(AV$4:AV887)</f>
        <v>2707.6178457658089</v>
      </c>
      <c r="BO887" s="70">
        <f t="shared" si="519"/>
        <v>884</v>
      </c>
      <c r="BP887" s="171">
        <f t="shared" ca="1" si="518"/>
        <v>0.1143</v>
      </c>
      <c r="BQ887" s="172">
        <f t="shared" ca="1" si="515"/>
        <v>9.059659612918658E-3</v>
      </c>
      <c r="BR887" s="172">
        <f t="shared" ca="1" si="520"/>
        <v>3.6932833840041781E-4</v>
      </c>
    </row>
    <row r="888" spans="44:70">
      <c r="AR888" s="69">
        <f t="shared" si="512"/>
        <v>74</v>
      </c>
      <c r="AS888" s="70">
        <f t="shared" si="516"/>
        <v>885</v>
      </c>
      <c r="AT888" s="71">
        <f t="shared" ca="1" si="517"/>
        <v>3.4077789567713148E-4</v>
      </c>
      <c r="AU888" s="72">
        <f t="shared" ca="1" si="513"/>
        <v>9.059659612918658E-3</v>
      </c>
      <c r="AV888" s="73">
        <f t="shared" ca="1" si="514"/>
        <v>1.0090596596129187</v>
      </c>
      <c r="AW888" s="74">
        <f ca="1">PRODUCT(AV$4:AV888)</f>
        <v>2732.1479418103113</v>
      </c>
      <c r="BO888" s="70">
        <f t="shared" si="519"/>
        <v>885</v>
      </c>
      <c r="BP888" s="171">
        <f t="shared" ca="1" si="518"/>
        <v>0.1143</v>
      </c>
      <c r="BQ888" s="172">
        <f t="shared" ca="1" si="515"/>
        <v>9.059659612918658E-3</v>
      </c>
      <c r="BR888" s="172">
        <f t="shared" ca="1" si="520"/>
        <v>3.6601239072632671E-4</v>
      </c>
    </row>
    <row r="889" spans="44:70">
      <c r="AR889" s="69">
        <f t="shared" si="512"/>
        <v>74</v>
      </c>
      <c r="AS889" s="70">
        <f t="shared" si="516"/>
        <v>886</v>
      </c>
      <c r="AT889" s="71">
        <f t="shared" ca="1" si="517"/>
        <v>3.3769056393868999E-4</v>
      </c>
      <c r="AU889" s="72">
        <f t="shared" ca="1" si="513"/>
        <v>9.059659612918658E-3</v>
      </c>
      <c r="AV889" s="73">
        <f t="shared" ca="1" si="514"/>
        <v>1.0090596596129187</v>
      </c>
      <c r="AW889" s="74">
        <f ca="1">PRODUCT(AV$4:AV889)</f>
        <v>2756.900272175249</v>
      </c>
      <c r="BO889" s="70">
        <f t="shared" si="519"/>
        <v>886</v>
      </c>
      <c r="BP889" s="171">
        <f t="shared" ca="1" si="518"/>
        <v>0.1143</v>
      </c>
      <c r="BQ889" s="172">
        <f t="shared" ca="1" si="515"/>
        <v>9.059659612918658E-3</v>
      </c>
      <c r="BR889" s="172">
        <f t="shared" ca="1" si="520"/>
        <v>3.6272621468856582E-4</v>
      </c>
    </row>
    <row r="890" spans="44:70">
      <c r="AR890" s="69">
        <f t="shared" si="512"/>
        <v>74</v>
      </c>
      <c r="AS890" s="70">
        <f t="shared" si="516"/>
        <v>887</v>
      </c>
      <c r="AT890" s="71">
        <f t="shared" ca="1" si="517"/>
        <v>3.3463120237491094E-4</v>
      </c>
      <c r="AU890" s="72">
        <f t="shared" ca="1" si="513"/>
        <v>9.059659612918658E-3</v>
      </c>
      <c r="AV890" s="73">
        <f t="shared" ca="1" si="514"/>
        <v>1.0090596596129187</v>
      </c>
      <c r="AW890" s="74">
        <f ca="1">PRODUCT(AV$4:AV890)</f>
        <v>2781.8768502279195</v>
      </c>
      <c r="BO890" s="70">
        <f t="shared" si="519"/>
        <v>887</v>
      </c>
      <c r="BP890" s="171">
        <f t="shared" ca="1" si="518"/>
        <v>0.1143</v>
      </c>
      <c r="BQ890" s="172">
        <f t="shared" ca="1" si="515"/>
        <v>9.059659612918658E-3</v>
      </c>
      <c r="BR890" s="172">
        <f t="shared" ca="1" si="520"/>
        <v>3.5946954298788416E-4</v>
      </c>
    </row>
    <row r="891" spans="44:70">
      <c r="AR891" s="69">
        <f t="shared" si="512"/>
        <v>74</v>
      </c>
      <c r="AS891" s="70">
        <f t="shared" si="516"/>
        <v>888</v>
      </c>
      <c r="AT891" s="71">
        <f t="shared" ca="1" si="517"/>
        <v>3.3159955758553256E-4</v>
      </c>
      <c r="AU891" s="72">
        <f t="shared" ca="1" si="513"/>
        <v>9.059659612918658E-3</v>
      </c>
      <c r="AV891" s="73">
        <f t="shared" ca="1" si="514"/>
        <v>1.0090596596129187</v>
      </c>
      <c r="AW891" s="74">
        <f ca="1">PRODUCT(AV$4:AV891)</f>
        <v>2807.0797075760429</v>
      </c>
      <c r="BO891" s="70">
        <f t="shared" si="519"/>
        <v>888</v>
      </c>
      <c r="BP891" s="171">
        <f t="shared" ca="1" si="518"/>
        <v>0.1143</v>
      </c>
      <c r="BQ891" s="172">
        <f t="shared" ca="1" si="515"/>
        <v>9.059659612918658E-3</v>
      </c>
      <c r="BR891" s="172">
        <f t="shared" ca="1" si="520"/>
        <v>3.5624211072492862E-4</v>
      </c>
    </row>
    <row r="892" spans="44:70">
      <c r="AR892" s="69">
        <f t="shared" si="512"/>
        <v>75</v>
      </c>
      <c r="AS892" s="70">
        <f t="shared" si="516"/>
        <v>889</v>
      </c>
      <c r="AT892" s="71">
        <f t="shared" ca="1" si="517"/>
        <v>3.2859537846601324E-4</v>
      </c>
      <c r="AU892" s="72">
        <f t="shared" ca="1" si="513"/>
        <v>9.059659612918658E-3</v>
      </c>
      <c r="AV892" s="73">
        <f t="shared" ca="1" si="514"/>
        <v>1.0090596596129187</v>
      </c>
      <c r="AW892" s="74">
        <f ca="1">PRODUCT(AV$4:AV892)</f>
        <v>2832.510894233013</v>
      </c>
      <c r="BO892" s="70">
        <f t="shared" si="519"/>
        <v>889</v>
      </c>
      <c r="BP892" s="171">
        <f t="shared" ca="1" si="518"/>
        <v>0.1143</v>
      </c>
      <c r="BQ892" s="172">
        <f t="shared" ca="1" si="515"/>
        <v>9.059659612918658E-3</v>
      </c>
      <c r="BR892" s="172">
        <f t="shared" ca="1" si="520"/>
        <v>3.5304365537869705E-4</v>
      </c>
    </row>
    <row r="893" spans="44:70">
      <c r="AR893" s="69">
        <f t="shared" si="512"/>
        <v>75</v>
      </c>
      <c r="AS893" s="70">
        <f t="shared" si="516"/>
        <v>890</v>
      </c>
      <c r="AT893" s="71">
        <f t="shared" ca="1" si="517"/>
        <v>3.2561841618673298E-4</v>
      </c>
      <c r="AU893" s="72">
        <f t="shared" ca="1" si="513"/>
        <v>9.059659612918658E-3</v>
      </c>
      <c r="AV893" s="73">
        <f t="shared" ca="1" si="514"/>
        <v>1.0090596596129187</v>
      </c>
      <c r="AW893" s="74">
        <f ca="1">PRODUCT(AV$4:AV893)</f>
        <v>2858.1724787846479</v>
      </c>
      <c r="BO893" s="70">
        <f t="shared" si="519"/>
        <v>890</v>
      </c>
      <c r="BP893" s="171">
        <f t="shared" ca="1" si="518"/>
        <v>0.1143</v>
      </c>
      <c r="BQ893" s="172">
        <f t="shared" ca="1" si="515"/>
        <v>9.059659612918658E-3</v>
      </c>
      <c r="BR893" s="172">
        <f t="shared" ca="1" si="520"/>
        <v>3.4987391678518466E-4</v>
      </c>
    </row>
    <row r="894" spans="44:70">
      <c r="AR894" s="69">
        <f t="shared" si="512"/>
        <v>75</v>
      </c>
      <c r="AS894" s="70">
        <f t="shared" si="516"/>
        <v>891</v>
      </c>
      <c r="AT894" s="71">
        <f t="shared" ca="1" si="517"/>
        <v>3.2266842417238349E-4</v>
      </c>
      <c r="AU894" s="72">
        <f t="shared" ca="1" si="513"/>
        <v>9.059659612918658E-3</v>
      </c>
      <c r="AV894" s="73">
        <f t="shared" ca="1" si="514"/>
        <v>1.0090596596129187</v>
      </c>
      <c r="AW894" s="74">
        <f ca="1">PRODUCT(AV$4:AV894)</f>
        <v>2884.0665485574486</v>
      </c>
      <c r="BO894" s="70">
        <f t="shared" si="519"/>
        <v>891</v>
      </c>
      <c r="BP894" s="171">
        <f t="shared" ca="1" si="518"/>
        <v>0.1143</v>
      </c>
      <c r="BQ894" s="172">
        <f t="shared" ca="1" si="515"/>
        <v>9.059659612918658E-3</v>
      </c>
      <c r="BR894" s="172">
        <f t="shared" ca="1" si="520"/>
        <v>3.4673263711622207E-4</v>
      </c>
    </row>
    <row r="895" spans="44:70">
      <c r="AR895" s="69">
        <f t="shared" si="512"/>
        <v>75</v>
      </c>
      <c r="AS895" s="70">
        <f t="shared" si="516"/>
        <v>892</v>
      </c>
      <c r="AT895" s="71">
        <f t="shared" ca="1" si="517"/>
        <v>3.1974515808154484E-4</v>
      </c>
      <c r="AU895" s="72">
        <f t="shared" ca="1" si="513"/>
        <v>9.059659612918658E-3</v>
      </c>
      <c r="AV895" s="73">
        <f t="shared" ca="1" si="514"/>
        <v>1.0090596596129187</v>
      </c>
      <c r="AW895" s="74">
        <f ca="1">PRODUCT(AV$4:AV895)</f>
        <v>2910.1952097883841</v>
      </c>
      <c r="BO895" s="70">
        <f t="shared" si="519"/>
        <v>892</v>
      </c>
      <c r="BP895" s="171">
        <f t="shared" ca="1" si="518"/>
        <v>0.1143</v>
      </c>
      <c r="BQ895" s="172">
        <f t="shared" ca="1" si="515"/>
        <v>9.059659612918658E-3</v>
      </c>
      <c r="BR895" s="172">
        <f t="shared" ca="1" si="520"/>
        <v>3.4361956085850344E-4</v>
      </c>
    </row>
    <row r="896" spans="44:70">
      <c r="AR896" s="69">
        <f t="shared" si="512"/>
        <v>75</v>
      </c>
      <c r="AS896" s="70">
        <f t="shared" si="516"/>
        <v>893</v>
      </c>
      <c r="AT896" s="71">
        <f t="shared" ca="1" si="517"/>
        <v>3.1684837578644715E-4</v>
      </c>
      <c r="AU896" s="72">
        <f t="shared" ca="1" si="513"/>
        <v>9.059659612918658E-3</v>
      </c>
      <c r="AV896" s="73">
        <f t="shared" ca="1" si="514"/>
        <v>1.0090596596129187</v>
      </c>
      <c r="AW896" s="74">
        <f ca="1">PRODUCT(AV$4:AV896)</f>
        <v>2936.5605877962134</v>
      </c>
      <c r="BO896" s="70">
        <f t="shared" si="519"/>
        <v>893</v>
      </c>
      <c r="BP896" s="171">
        <f t="shared" ca="1" si="518"/>
        <v>0.1143</v>
      </c>
      <c r="BQ896" s="172">
        <f t="shared" ca="1" si="515"/>
        <v>9.059659612918658E-3</v>
      </c>
      <c r="BR896" s="172">
        <f t="shared" ca="1" si="520"/>
        <v>3.4053443479280303E-4</v>
      </c>
    </row>
    <row r="897" spans="44:70">
      <c r="AR897" s="69">
        <f t="shared" si="512"/>
        <v>75</v>
      </c>
      <c r="AS897" s="70">
        <f t="shared" si="516"/>
        <v>894</v>
      </c>
      <c r="AT897" s="71">
        <f t="shared" ca="1" si="517"/>
        <v>3.139778373529158E-4</v>
      </c>
      <c r="AU897" s="72">
        <f t="shared" ca="1" si="513"/>
        <v>9.059659612918658E-3</v>
      </c>
      <c r="AV897" s="73">
        <f t="shared" ca="1" si="514"/>
        <v>1.0090596596129187</v>
      </c>
      <c r="AW897" s="74">
        <f ca="1">PRODUCT(AV$4:AV897)</f>
        <v>2963.1648271543595</v>
      </c>
      <c r="BO897" s="70">
        <f t="shared" si="519"/>
        <v>894</v>
      </c>
      <c r="BP897" s="171">
        <f t="shared" ca="1" si="518"/>
        <v>0.1143</v>
      </c>
      <c r="BQ897" s="172">
        <f t="shared" ca="1" si="515"/>
        <v>9.059659612918658E-3</v>
      </c>
      <c r="BR897" s="172">
        <f t="shared" ca="1" si="520"/>
        <v>3.3747700797337796E-4</v>
      </c>
    </row>
    <row r="898" spans="44:70">
      <c r="AR898" s="69">
        <f t="shared" si="512"/>
        <v>75</v>
      </c>
      <c r="AS898" s="70">
        <f t="shared" si="516"/>
        <v>895</v>
      </c>
      <c r="AT898" s="71">
        <f t="shared" ca="1" si="517"/>
        <v>3.1113330502049807E-4</v>
      </c>
      <c r="AU898" s="72">
        <f t="shared" ca="1" si="513"/>
        <v>9.059659612918658E-3</v>
      </c>
      <c r="AV898" s="73">
        <f t="shared" ca="1" si="514"/>
        <v>1.0090596596129187</v>
      </c>
      <c r="AW898" s="74">
        <f ca="1">PRODUCT(AV$4:AV898)</f>
        <v>2990.0100918653511</v>
      </c>
      <c r="BO898" s="70">
        <f t="shared" si="519"/>
        <v>895</v>
      </c>
      <c r="BP898" s="171">
        <f t="shared" ca="1" si="518"/>
        <v>0.1143</v>
      </c>
      <c r="BQ898" s="172">
        <f t="shared" ca="1" si="515"/>
        <v>9.059659612918658E-3</v>
      </c>
      <c r="BR898" s="172">
        <f t="shared" ca="1" si="520"/>
        <v>3.3444703170755648E-4</v>
      </c>
    </row>
    <row r="899" spans="44:70">
      <c r="AR899" s="69">
        <f t="shared" si="512"/>
        <v>75</v>
      </c>
      <c r="AS899" s="70">
        <f t="shared" si="516"/>
        <v>896</v>
      </c>
      <c r="AT899" s="71">
        <f t="shared" ca="1" si="517"/>
        <v>3.0831454318276994E-4</v>
      </c>
      <c r="AU899" s="72">
        <f t="shared" ca="1" si="513"/>
        <v>9.059659612918658E-3</v>
      </c>
      <c r="AV899" s="73">
        <f t="shared" ca="1" si="514"/>
        <v>1.0090596596129187</v>
      </c>
      <c r="AW899" s="74">
        <f ca="1">PRODUCT(AV$4:AV899)</f>
        <v>3017.0985655368427</v>
      </c>
      <c r="BO899" s="70">
        <f t="shared" si="519"/>
        <v>896</v>
      </c>
      <c r="BP899" s="171">
        <f t="shared" ca="1" si="518"/>
        <v>0.1143</v>
      </c>
      <c r="BQ899" s="172">
        <f t="shared" ca="1" si="515"/>
        <v>9.059659612918658E-3</v>
      </c>
      <c r="BR899" s="172">
        <f t="shared" ca="1" si="520"/>
        <v>3.3144425953550888E-4</v>
      </c>
    </row>
    <row r="900" spans="44:70">
      <c r="AR900" s="69">
        <f t="shared" si="512"/>
        <v>75</v>
      </c>
      <c r="AS900" s="70">
        <f t="shared" si="516"/>
        <v>897</v>
      </c>
      <c r="AT900" s="71">
        <f t="shared" ca="1" si="517"/>
        <v>3.0552131836782153E-4</v>
      </c>
      <c r="AU900" s="72">
        <f t="shared" ca="1" si="513"/>
        <v>9.059659612918658E-3</v>
      </c>
      <c r="AV900" s="73">
        <f t="shared" ca="1" si="514"/>
        <v>1.0090596596129187</v>
      </c>
      <c r="AW900" s="74">
        <f ca="1">PRODUCT(AV$4:AV900)</f>
        <v>3044.4324515592316</v>
      </c>
      <c r="BO900" s="70">
        <f t="shared" si="519"/>
        <v>897</v>
      </c>
      <c r="BP900" s="171">
        <f t="shared" ca="1" si="518"/>
        <v>0.1143</v>
      </c>
      <c r="BQ900" s="172">
        <f t="shared" ca="1" si="515"/>
        <v>9.059659612918658E-3</v>
      </c>
      <c r="BR900" s="172">
        <f t="shared" ca="1" si="520"/>
        <v>3.2846844721020051E-4</v>
      </c>
    </row>
    <row r="901" spans="44:70">
      <c r="AR901" s="69">
        <f t="shared" ref="AR901:AR964" si="521">ROUNDDOWN((AS901-1)/12,0)+1</f>
        <v>75</v>
      </c>
      <c r="AS901" s="70">
        <f t="shared" si="516"/>
        <v>898</v>
      </c>
      <c r="AT901" s="71">
        <f t="shared" ca="1" si="517"/>
        <v>3.0275339921891889E-4</v>
      </c>
      <c r="AU901" s="72">
        <f t="shared" ref="AU901:AU964" ca="1" si="522">IF($AU$2="Yes",BQ901,((1+$AH$21)^(1/12))-1)</f>
        <v>9.059659612918658E-3</v>
      </c>
      <c r="AV901" s="73">
        <f t="shared" ref="AV901:AV964" ca="1" si="523">(1+AU901)</f>
        <v>1.0090596596129187</v>
      </c>
      <c r="AW901" s="74">
        <f ca="1">PRODUCT(AV$4:AV901)</f>
        <v>3072.0139732848816</v>
      </c>
      <c r="BO901" s="70">
        <f t="shared" si="519"/>
        <v>898</v>
      </c>
      <c r="BP901" s="171">
        <f t="shared" ca="1" si="518"/>
        <v>0.1143</v>
      </c>
      <c r="BQ901" s="172">
        <f t="shared" ref="BQ901:BQ964" ca="1" si="524">(1+BP901)^(1/12)-1</f>
        <v>9.059659612918658E-3</v>
      </c>
      <c r="BR901" s="172">
        <f t="shared" ca="1" si="520"/>
        <v>3.2551935267752453E-4</v>
      </c>
    </row>
    <row r="902" spans="44:70">
      <c r="AR902" s="69">
        <f t="shared" si="521"/>
        <v>75</v>
      </c>
      <c r="AS902" s="70">
        <f t="shared" ref="AS902:AS965" si="525">AS901+1</f>
        <v>899</v>
      </c>
      <c r="AT902" s="71">
        <f t="shared" ref="AT902:AT965" ca="1" si="526">(1-AU902)*AT901</f>
        <v>3.0001055647534142E-4</v>
      </c>
      <c r="AU902" s="72">
        <f t="shared" ca="1" si="522"/>
        <v>9.059659612918658E-3</v>
      </c>
      <c r="AV902" s="73">
        <f t="shared" ca="1" si="523"/>
        <v>1.0090596596129187</v>
      </c>
      <c r="AW902" s="74">
        <f ca="1">PRODUCT(AV$4:AV902)</f>
        <v>3099.8453742089723</v>
      </c>
      <c r="BO902" s="70">
        <f t="shared" si="519"/>
        <v>899</v>
      </c>
      <c r="BP902" s="171">
        <f t="shared" ref="BP902:BP965" ca="1" si="527">VLOOKUP(BO902,$BT$4:$BX$13,5,TRUE)/100</f>
        <v>0.1143</v>
      </c>
      <c r="BQ902" s="172">
        <f t="shared" ca="1" si="524"/>
        <v>9.059659612918658E-3</v>
      </c>
      <c r="BR902" s="172">
        <f t="shared" ca="1" si="520"/>
        <v>3.2259673605661304E-4</v>
      </c>
    </row>
    <row r="903" spans="44:70">
      <c r="AR903" s="69">
        <f t="shared" si="521"/>
        <v>75</v>
      </c>
      <c r="AS903" s="70">
        <f t="shared" si="525"/>
        <v>900</v>
      </c>
      <c r="AT903" s="71">
        <f t="shared" ca="1" si="526"/>
        <v>2.9729256295339251E-4</v>
      </c>
      <c r="AU903" s="72">
        <f t="shared" ca="1" si="522"/>
        <v>9.059659612918658E-3</v>
      </c>
      <c r="AV903" s="73">
        <f t="shared" ca="1" si="523"/>
        <v>1.0090596596129187</v>
      </c>
      <c r="AW903" s="74">
        <f ca="1">PRODUCT(AV$4:AV903)</f>
        <v>3127.9289181519862</v>
      </c>
      <c r="BO903" s="70">
        <f t="shared" si="519"/>
        <v>900</v>
      </c>
      <c r="BP903" s="171">
        <f t="shared" ca="1" si="527"/>
        <v>0.1143</v>
      </c>
      <c r="BQ903" s="172">
        <f t="shared" ca="1" si="524"/>
        <v>9.059659612918658E-3</v>
      </c>
      <c r="BR903" s="172">
        <f t="shared" ca="1" si="520"/>
        <v>3.1970035962032518E-4</v>
      </c>
    </row>
    <row r="904" spans="44:70">
      <c r="AR904" s="69">
        <f t="shared" si="521"/>
        <v>76</v>
      </c>
      <c r="AS904" s="70">
        <f t="shared" si="525"/>
        <v>901</v>
      </c>
      <c r="AT904" s="71">
        <f t="shared" ca="1" si="526"/>
        <v>2.9459919352758257E-4</v>
      </c>
      <c r="AU904" s="72">
        <f t="shared" ca="1" si="522"/>
        <v>9.059659612918658E-3</v>
      </c>
      <c r="AV904" s="73">
        <f t="shared" ca="1" si="523"/>
        <v>1.0090596596129187</v>
      </c>
      <c r="AW904" s="74">
        <f ca="1">PRODUCT(AV$4:AV904)</f>
        <v>3156.266889443848</v>
      </c>
      <c r="BO904" s="70">
        <f t="shared" si="519"/>
        <v>901</v>
      </c>
      <c r="BP904" s="171">
        <f t="shared" ca="1" si="527"/>
        <v>0.1143</v>
      </c>
      <c r="BQ904" s="172">
        <f t="shared" ca="1" si="524"/>
        <v>9.059659612918658E-3</v>
      </c>
      <c r="BR904" s="172">
        <f t="shared" ca="1" si="520"/>
        <v>3.1682998777591025E-4</v>
      </c>
    </row>
    <row r="905" spans="44:70">
      <c r="AR905" s="69">
        <f t="shared" si="521"/>
        <v>76</v>
      </c>
      <c r="AS905" s="70">
        <f t="shared" si="525"/>
        <v>902</v>
      </c>
      <c r="AT905" s="71">
        <f t="shared" ca="1" si="526"/>
        <v>2.9193022511198231E-4</v>
      </c>
      <c r="AU905" s="72">
        <f t="shared" ca="1" si="522"/>
        <v>9.059659612918658E-3</v>
      </c>
      <c r="AV905" s="73">
        <f t="shared" ca="1" si="523"/>
        <v>1.0090596596129187</v>
      </c>
      <c r="AW905" s="74">
        <f ca="1">PRODUCT(AV$4:AV905)</f>
        <v>3184.8615931097347</v>
      </c>
      <c r="BO905" s="70">
        <f t="shared" si="519"/>
        <v>902</v>
      </c>
      <c r="BP905" s="171">
        <f t="shared" ca="1" si="527"/>
        <v>0.1143</v>
      </c>
      <c r="BQ905" s="172">
        <f t="shared" ca="1" si="524"/>
        <v>9.059659612918658E-3</v>
      </c>
      <c r="BR905" s="172">
        <f t="shared" ca="1" si="520"/>
        <v>3.139853870458444E-4</v>
      </c>
    </row>
    <row r="906" spans="44:70">
      <c r="AR906" s="69">
        <f t="shared" si="521"/>
        <v>76</v>
      </c>
      <c r="AS906" s="70">
        <f t="shared" si="525"/>
        <v>903</v>
      </c>
      <c r="AT906" s="71">
        <f t="shared" ca="1" si="526"/>
        <v>2.8928543664174502E-4</v>
      </c>
      <c r="AU906" s="72">
        <f t="shared" ca="1" si="522"/>
        <v>9.059659612918658E-3</v>
      </c>
      <c r="AV906" s="73">
        <f t="shared" ca="1" si="523"/>
        <v>1.0090596596129187</v>
      </c>
      <c r="AW906" s="74">
        <f ca="1">PRODUCT(AV$4:AV906)</f>
        <v>3213.7153550575667</v>
      </c>
      <c r="BO906" s="70">
        <f t="shared" si="519"/>
        <v>903</v>
      </c>
      <c r="BP906" s="171">
        <f t="shared" ca="1" si="527"/>
        <v>0.1143</v>
      </c>
      <c r="BQ906" s="172">
        <f t="shared" ca="1" si="524"/>
        <v>9.059659612918658E-3</v>
      </c>
      <c r="BR906" s="172">
        <f t="shared" ca="1" si="520"/>
        <v>3.1116632604883944E-4</v>
      </c>
    </row>
    <row r="907" spans="44:70">
      <c r="AR907" s="69">
        <f t="shared" si="521"/>
        <v>76</v>
      </c>
      <c r="AS907" s="70">
        <f t="shared" si="525"/>
        <v>904</v>
      </c>
      <c r="AT907" s="71">
        <f t="shared" ca="1" si="526"/>
        <v>2.8666460905479629E-4</v>
      </c>
      <c r="AU907" s="72">
        <f t="shared" ca="1" si="522"/>
        <v>9.059659612918658E-3</v>
      </c>
      <c r="AV907" s="73">
        <f t="shared" ca="1" si="523"/>
        <v>1.0090596596129187</v>
      </c>
      <c r="AW907" s="74">
        <f ca="1">PRODUCT(AV$4:AV907)</f>
        <v>3242.8305222671984</v>
      </c>
      <c r="BO907" s="70">
        <f t="shared" si="519"/>
        <v>904</v>
      </c>
      <c r="BP907" s="171">
        <f t="shared" ca="1" si="527"/>
        <v>0.1143</v>
      </c>
      <c r="BQ907" s="172">
        <f t="shared" ca="1" si="524"/>
        <v>9.059659612918658E-3</v>
      </c>
      <c r="BR907" s="172">
        <f t="shared" ca="1" si="520"/>
        <v>3.0837257548102233E-4</v>
      </c>
    </row>
    <row r="908" spans="44:70">
      <c r="AR908" s="69">
        <f t="shared" si="521"/>
        <v>76</v>
      </c>
      <c r="AS908" s="70">
        <f t="shared" si="525"/>
        <v>905</v>
      </c>
      <c r="AT908" s="71">
        <f t="shared" ca="1" si="526"/>
        <v>2.8406752527368944E-4</v>
      </c>
      <c r="AU908" s="72">
        <f t="shared" ca="1" si="522"/>
        <v>9.059659612918658E-3</v>
      </c>
      <c r="AV908" s="73">
        <f t="shared" ca="1" si="523"/>
        <v>1.0090596596129187</v>
      </c>
      <c r="AW908" s="74">
        <f ca="1">PRODUCT(AV$4:AV908)</f>
        <v>3272.2094629813223</v>
      </c>
      <c r="BO908" s="70">
        <f t="shared" si="519"/>
        <v>905</v>
      </c>
      <c r="BP908" s="171">
        <f t="shared" ca="1" si="527"/>
        <v>0.1143</v>
      </c>
      <c r="BQ908" s="172">
        <f t="shared" ca="1" si="524"/>
        <v>9.059659612918658E-3</v>
      </c>
      <c r="BR908" s="172">
        <f t="shared" ca="1" si="520"/>
        <v>3.0560390809728329E-4</v>
      </c>
    </row>
    <row r="909" spans="44:70">
      <c r="AR909" s="69">
        <f t="shared" si="521"/>
        <v>76</v>
      </c>
      <c r="AS909" s="70">
        <f t="shared" si="525"/>
        <v>906</v>
      </c>
      <c r="AT909" s="71">
        <f t="shared" ca="1" si="526"/>
        <v>2.8149397018762567E-4</v>
      </c>
      <c r="AU909" s="72">
        <f t="shared" ca="1" si="522"/>
        <v>9.059659612918658E-3</v>
      </c>
      <c r="AV909" s="73">
        <f t="shared" ca="1" si="523"/>
        <v>1.0090596596129187</v>
      </c>
      <c r="AW909" s="74">
        <f ca="1">PRODUCT(AV$4:AV909)</f>
        <v>3301.8545668981046</v>
      </c>
      <c r="BO909" s="70">
        <f t="shared" si="519"/>
        <v>906</v>
      </c>
      <c r="BP909" s="171">
        <f t="shared" ca="1" si="527"/>
        <v>0.1143</v>
      </c>
      <c r="BQ909" s="172">
        <f t="shared" ca="1" si="524"/>
        <v>9.059659612918658E-3</v>
      </c>
      <c r="BR909" s="172">
        <f t="shared" ca="1" si="520"/>
        <v>3.0286009869279163E-4</v>
      </c>
    </row>
    <row r="910" spans="44:70">
      <c r="AR910" s="69">
        <f t="shared" si="521"/>
        <v>76</v>
      </c>
      <c r="AS910" s="70">
        <f t="shared" si="525"/>
        <v>907</v>
      </c>
      <c r="AT910" s="71">
        <f t="shared" ca="1" si="526"/>
        <v>2.789437306346367E-4</v>
      </c>
      <c r="AU910" s="72">
        <f t="shared" ca="1" si="522"/>
        <v>9.059659612918658E-3</v>
      </c>
      <c r="AV910" s="73">
        <f t="shared" ca="1" si="523"/>
        <v>1.0090596596129187</v>
      </c>
      <c r="AW910" s="74">
        <f ca="1">PRODUCT(AV$4:AV910)</f>
        <v>3331.7682453655625</v>
      </c>
      <c r="BO910" s="70">
        <f t="shared" si="519"/>
        <v>907</v>
      </c>
      <c r="BP910" s="171">
        <f t="shared" ca="1" si="527"/>
        <v>0.1143</v>
      </c>
      <c r="BQ910" s="172">
        <f t="shared" ca="1" si="524"/>
        <v>9.059659612918658E-3</v>
      </c>
      <c r="BR910" s="172">
        <f t="shared" ca="1" si="520"/>
        <v>3.001409240846776E-4</v>
      </c>
    </row>
    <row r="911" spans="44:70">
      <c r="AR911" s="69">
        <f t="shared" si="521"/>
        <v>76</v>
      </c>
      <c r="AS911" s="70">
        <f t="shared" si="525"/>
        <v>908</v>
      </c>
      <c r="AT911" s="71">
        <f t="shared" ca="1" si="526"/>
        <v>2.764165953839292E-4</v>
      </c>
      <c r="AU911" s="72">
        <f t="shared" ca="1" si="522"/>
        <v>9.059659612918658E-3</v>
      </c>
      <c r="AV911" s="73">
        <f t="shared" ca="1" si="523"/>
        <v>1.0090596596129187</v>
      </c>
      <c r="AW911" s="74">
        <f ca="1">PRODUCT(AV$4:AV911)</f>
        <v>3361.9529315777058</v>
      </c>
      <c r="BO911" s="70">
        <f t="shared" si="519"/>
        <v>908</v>
      </c>
      <c r="BP911" s="171">
        <f t="shared" ca="1" si="527"/>
        <v>0.1143</v>
      </c>
      <c r="BQ911" s="172">
        <f t="shared" ca="1" si="524"/>
        <v>9.059659612918658E-3</v>
      </c>
      <c r="BR911" s="172">
        <f t="shared" ca="1" si="520"/>
        <v>2.9744616309387839E-4</v>
      </c>
    </row>
    <row r="912" spans="44:70">
      <c r="AR912" s="69">
        <f t="shared" si="521"/>
        <v>76</v>
      </c>
      <c r="AS912" s="70">
        <f t="shared" si="525"/>
        <v>909</v>
      </c>
      <c r="AT912" s="71">
        <f t="shared" ca="1" si="526"/>
        <v>2.7391235511838892E-4</v>
      </c>
      <c r="AU912" s="72">
        <f t="shared" ca="1" si="522"/>
        <v>9.059659612918658E-3</v>
      </c>
      <c r="AV912" s="73">
        <f t="shared" ca="1" si="523"/>
        <v>1.0090596596129187</v>
      </c>
      <c r="AW912" s="74">
        <f ca="1">PRODUCT(AV$4:AV912)</f>
        <v>3392.4110807724537</v>
      </c>
      <c r="BO912" s="70">
        <f t="shared" si="519"/>
        <v>909</v>
      </c>
      <c r="BP912" s="171">
        <f t="shared" ca="1" si="527"/>
        <v>0.1143</v>
      </c>
      <c r="BQ912" s="172">
        <f t="shared" ca="1" si="524"/>
        <v>9.059659612918658E-3</v>
      </c>
      <c r="BR912" s="172">
        <f t="shared" ca="1" si="520"/>
        <v>2.9477559652714739E-4</v>
      </c>
    </row>
    <row r="913" spans="44:70">
      <c r="AR913" s="69">
        <f t="shared" si="521"/>
        <v>76</v>
      </c>
      <c r="AS913" s="70">
        <f t="shared" si="525"/>
        <v>910</v>
      </c>
      <c r="AT913" s="71">
        <f t="shared" ca="1" si="526"/>
        <v>2.714308024172434E-4</v>
      </c>
      <c r="AU913" s="72">
        <f t="shared" ca="1" si="522"/>
        <v>9.059659612918658E-3</v>
      </c>
      <c r="AV913" s="73">
        <f t="shared" ca="1" si="523"/>
        <v>1.0090596596129187</v>
      </c>
      <c r="AW913" s="74">
        <f ca="1">PRODUCT(AV$4:AV913)</f>
        <v>3423.1451704313458</v>
      </c>
      <c r="BO913" s="70">
        <f t="shared" si="519"/>
        <v>910</v>
      </c>
      <c r="BP913" s="171">
        <f t="shared" ca="1" si="527"/>
        <v>0.1143</v>
      </c>
      <c r="BQ913" s="172">
        <f t="shared" ca="1" si="524"/>
        <v>9.059659612918658E-3</v>
      </c>
      <c r="BR913" s="172">
        <f t="shared" ca="1" si="520"/>
        <v>2.9212900715922495E-4</v>
      </c>
    </row>
    <row r="914" spans="44:70">
      <c r="AR914" s="69">
        <f t="shared" si="521"/>
        <v>76</v>
      </c>
      <c r="AS914" s="70">
        <f t="shared" si="525"/>
        <v>911</v>
      </c>
      <c r="AT914" s="71">
        <f t="shared" ca="1" si="526"/>
        <v>2.6897173173888179E-4</v>
      </c>
      <c r="AU914" s="72">
        <f t="shared" ca="1" si="522"/>
        <v>9.059659612918658E-3</v>
      </c>
      <c r="AV914" s="73">
        <f t="shared" ca="1" si="523"/>
        <v>1.0090596596129187</v>
      </c>
      <c r="AW914" s="74">
        <f ca="1">PRODUCT(AV$4:AV914)</f>
        <v>3454.1577004810601</v>
      </c>
      <c r="BO914" s="70">
        <f t="shared" ref="BO914:BO977" si="528">BO913+1</f>
        <v>911</v>
      </c>
      <c r="BP914" s="171">
        <f t="shared" ca="1" si="527"/>
        <v>0.1143</v>
      </c>
      <c r="BQ914" s="172">
        <f t="shared" ca="1" si="524"/>
        <v>9.059659612918658E-3</v>
      </c>
      <c r="BR914" s="172">
        <f t="shared" ref="BR914:BR977" ca="1" si="529">BR913/(1+BQ914)</f>
        <v>2.8950617971516905E-4</v>
      </c>
    </row>
    <row r="915" spans="44:70">
      <c r="AR915" s="69">
        <f t="shared" si="521"/>
        <v>76</v>
      </c>
      <c r="AS915" s="70">
        <f t="shared" si="525"/>
        <v>912</v>
      </c>
      <c r="AT915" s="71">
        <f t="shared" ca="1" si="526"/>
        <v>2.6653493940383024E-4</v>
      </c>
      <c r="AU915" s="72">
        <f t="shared" ca="1" si="522"/>
        <v>9.059659612918658E-3</v>
      </c>
      <c r="AV915" s="73">
        <f t="shared" ca="1" si="523"/>
        <v>1.0090596596129187</v>
      </c>
      <c r="AW915" s="74">
        <f ca="1">PRODUCT(AV$4:AV915)</f>
        <v>3485.4511934967604</v>
      </c>
      <c r="BO915" s="70">
        <f t="shared" si="528"/>
        <v>912</v>
      </c>
      <c r="BP915" s="171">
        <f t="shared" ca="1" si="527"/>
        <v>0.1143</v>
      </c>
      <c r="BQ915" s="172">
        <f t="shared" ca="1" si="524"/>
        <v>9.059659612918658E-3</v>
      </c>
      <c r="BR915" s="172">
        <f t="shared" ca="1" si="529"/>
        <v>2.8690690085284487E-4</v>
      </c>
    </row>
    <row r="916" spans="44:70">
      <c r="AR916" s="69">
        <f t="shared" si="521"/>
        <v>77</v>
      </c>
      <c r="AS916" s="70">
        <f t="shared" si="525"/>
        <v>913</v>
      </c>
      <c r="AT916" s="71">
        <f t="shared" ca="1" si="526"/>
        <v>2.6412022357788164E-4</v>
      </c>
      <c r="AU916" s="72">
        <f t="shared" ca="1" si="522"/>
        <v>9.059659612918658E-3</v>
      </c>
      <c r="AV916" s="73">
        <f t="shared" ca="1" si="523"/>
        <v>1.0090596596129187</v>
      </c>
      <c r="AW916" s="74">
        <f ca="1">PRODUCT(AV$4:AV916)</f>
        <v>3517.0281949072823</v>
      </c>
      <c r="BO916" s="70">
        <f t="shared" si="528"/>
        <v>913</v>
      </c>
      <c r="BP916" s="171">
        <f t="shared" ca="1" si="527"/>
        <v>0.1143</v>
      </c>
      <c r="BQ916" s="172">
        <f t="shared" ca="1" si="524"/>
        <v>9.059659612918658E-3</v>
      </c>
      <c r="BR916" s="172">
        <f t="shared" ca="1" si="529"/>
        <v>2.843309591455713E-4</v>
      </c>
    </row>
    <row r="917" spans="44:70">
      <c r="AR917" s="69">
        <f t="shared" si="521"/>
        <v>77</v>
      </c>
      <c r="AS917" s="70">
        <f t="shared" si="525"/>
        <v>914</v>
      </c>
      <c r="AT917" s="71">
        <f t="shared" ca="1" si="526"/>
        <v>2.6172738425537807E-4</v>
      </c>
      <c r="AU917" s="72">
        <f t="shared" ca="1" si="522"/>
        <v>9.059659612918658E-3</v>
      </c>
      <c r="AV917" s="73">
        <f t="shared" ca="1" si="523"/>
        <v>1.0090596596129187</v>
      </c>
      <c r="AW917" s="74">
        <f ca="1">PRODUCT(AV$4:AV917)</f>
        <v>3548.8912732021799</v>
      </c>
      <c r="BO917" s="70">
        <f t="shared" si="528"/>
        <v>914</v>
      </c>
      <c r="BP917" s="171">
        <f t="shared" ca="1" si="527"/>
        <v>0.1143</v>
      </c>
      <c r="BQ917" s="172">
        <f t="shared" ca="1" si="524"/>
        <v>9.059659612918658E-3</v>
      </c>
      <c r="BR917" s="172">
        <f t="shared" ca="1" si="529"/>
        <v>2.8177814506492345E-4</v>
      </c>
    </row>
    <row r="918" spans="44:70">
      <c r="AR918" s="69">
        <f t="shared" si="521"/>
        <v>77</v>
      </c>
      <c r="AS918" s="70">
        <f t="shared" si="525"/>
        <v>915</v>
      </c>
      <c r="AT918" s="71">
        <f t="shared" ca="1" si="526"/>
        <v>2.5935622324264478E-4</v>
      </c>
      <c r="AU918" s="72">
        <f t="shared" ca="1" si="522"/>
        <v>9.059659612918658E-3</v>
      </c>
      <c r="AV918" s="73">
        <f t="shared" ca="1" si="523"/>
        <v>1.0090596596129187</v>
      </c>
      <c r="AW918" s="74">
        <f ca="1">PRODUCT(AV$4:AV918)</f>
        <v>3581.0430201406493</v>
      </c>
      <c r="BO918" s="70">
        <f t="shared" si="528"/>
        <v>915</v>
      </c>
      <c r="BP918" s="171">
        <f t="shared" ca="1" si="527"/>
        <v>0.1143</v>
      </c>
      <c r="BQ918" s="172">
        <f t="shared" ca="1" si="524"/>
        <v>9.059659612918658E-3</v>
      </c>
      <c r="BR918" s="172">
        <f t="shared" ca="1" si="529"/>
        <v>2.7924825096368956E-4</v>
      </c>
    </row>
    <row r="919" spans="44:70">
      <c r="AR919" s="69">
        <f t="shared" si="521"/>
        <v>77</v>
      </c>
      <c r="AS919" s="70">
        <f t="shared" si="525"/>
        <v>916</v>
      </c>
      <c r="AT919" s="71">
        <f t="shared" ca="1" si="526"/>
        <v>2.5700654414157425E-4</v>
      </c>
      <c r="AU919" s="72">
        <f t="shared" ca="1" si="522"/>
        <v>9.059659612918658E-3</v>
      </c>
      <c r="AV919" s="73">
        <f t="shared" ca="1" si="523"/>
        <v>1.0090596596129187</v>
      </c>
      <c r="AW919" s="74">
        <f ca="1">PRODUCT(AV$4:AV919)</f>
        <v>3613.4860509623418</v>
      </c>
      <c r="BO919" s="70">
        <f t="shared" si="528"/>
        <v>916</v>
      </c>
      <c r="BP919" s="171">
        <f t="shared" ca="1" si="527"/>
        <v>0.1143</v>
      </c>
      <c r="BQ919" s="172">
        <f t="shared" ca="1" si="524"/>
        <v>9.059659612918658E-3</v>
      </c>
      <c r="BR919" s="172">
        <f t="shared" ca="1" si="529"/>
        <v>2.7674107105898064E-4</v>
      </c>
    </row>
    <row r="920" spans="44:70">
      <c r="AR920" s="69">
        <f t="shared" si="521"/>
        <v>77</v>
      </c>
      <c r="AS920" s="70">
        <f t="shared" si="525"/>
        <v>917</v>
      </c>
      <c r="AT920" s="71">
        <f t="shared" ca="1" si="526"/>
        <v>2.5467815233335902E-4</v>
      </c>
      <c r="AU920" s="72">
        <f t="shared" ca="1" si="522"/>
        <v>9.059659612918658E-3</v>
      </c>
      <c r="AV920" s="73">
        <f t="shared" ca="1" si="523"/>
        <v>1.0090596596129187</v>
      </c>
      <c r="AW920" s="74">
        <f ca="1">PRODUCT(AV$4:AV920)</f>
        <v>3646.2230046000905</v>
      </c>
      <c r="BO920" s="70">
        <f t="shared" si="528"/>
        <v>917</v>
      </c>
      <c r="BP920" s="171">
        <f t="shared" ca="1" si="527"/>
        <v>0.1143</v>
      </c>
      <c r="BQ920" s="172">
        <f t="shared" ca="1" si="524"/>
        <v>9.059659612918658E-3</v>
      </c>
      <c r="BR920" s="172">
        <f t="shared" ca="1" si="529"/>
        <v>2.7425640141549227E-4</v>
      </c>
    </row>
    <row r="921" spans="44:70">
      <c r="AR921" s="69">
        <f t="shared" si="521"/>
        <v>77</v>
      </c>
      <c r="AS921" s="70">
        <f t="shared" si="525"/>
        <v>918</v>
      </c>
      <c r="AT921" s="71">
        <f t="shared" ca="1" si="526"/>
        <v>2.5237085496237176E-4</v>
      </c>
      <c r="AU921" s="72">
        <f t="shared" ca="1" si="522"/>
        <v>9.059659612918658E-3</v>
      </c>
      <c r="AV921" s="73">
        <f t="shared" ca="1" si="523"/>
        <v>1.0090596596129187</v>
      </c>
      <c r="AW921" s="74">
        <f ca="1">PRODUCT(AV$4:AV921)</f>
        <v>3679.2565438945608</v>
      </c>
      <c r="BO921" s="70">
        <f t="shared" si="528"/>
        <v>918</v>
      </c>
      <c r="BP921" s="171">
        <f t="shared" ca="1" si="527"/>
        <v>0.1143</v>
      </c>
      <c r="BQ921" s="172">
        <f t="shared" ca="1" si="524"/>
        <v>9.059659612918658E-3</v>
      </c>
      <c r="BR921" s="172">
        <f t="shared" ca="1" si="529"/>
        <v>2.7179403992891625E-4</v>
      </c>
    </row>
    <row r="922" spans="44:70">
      <c r="AR922" s="69">
        <f t="shared" si="521"/>
        <v>77</v>
      </c>
      <c r="AS922" s="70">
        <f t="shared" si="525"/>
        <v>919</v>
      </c>
      <c r="AT922" s="71">
        <f t="shared" ca="1" si="526"/>
        <v>2.5008446092019142E-4</v>
      </c>
      <c r="AU922" s="72">
        <f t="shared" ca="1" si="522"/>
        <v>9.059659612918658E-3</v>
      </c>
      <c r="AV922" s="73">
        <f t="shared" ca="1" si="523"/>
        <v>1.0090596596129187</v>
      </c>
      <c r="AW922" s="74">
        <f ca="1">PRODUCT(AV$4:AV922)</f>
        <v>3712.5893558108492</v>
      </c>
      <c r="BO922" s="70">
        <f t="shared" si="528"/>
        <v>919</v>
      </c>
      <c r="BP922" s="171">
        <f t="shared" ca="1" si="527"/>
        <v>0.1143</v>
      </c>
      <c r="BQ922" s="172">
        <f t="shared" ca="1" si="524"/>
        <v>9.059659612918658E-3</v>
      </c>
      <c r="BR922" s="172">
        <f t="shared" ca="1" si="529"/>
        <v>2.6935378630950135E-4</v>
      </c>
    </row>
    <row r="923" spans="44:70">
      <c r="AR923" s="69">
        <f t="shared" si="521"/>
        <v>77</v>
      </c>
      <c r="AS923" s="70">
        <f t="shared" si="525"/>
        <v>920</v>
      </c>
      <c r="AT923" s="71">
        <f t="shared" ca="1" si="526"/>
        <v>2.4781878082977423E-4</v>
      </c>
      <c r="AU923" s="72">
        <f t="shared" ca="1" si="522"/>
        <v>9.059659612918658E-3</v>
      </c>
      <c r="AV923" s="73">
        <f t="shared" ca="1" si="523"/>
        <v>1.0090596596129187</v>
      </c>
      <c r="AW923" s="74">
        <f ca="1">PRODUCT(AV$4:AV923)</f>
        <v>3746.2241516570402</v>
      </c>
      <c r="BO923" s="70">
        <f t="shared" si="528"/>
        <v>920</v>
      </c>
      <c r="BP923" s="171">
        <f t="shared" ca="1" si="527"/>
        <v>0.1143</v>
      </c>
      <c r="BQ923" s="172">
        <f t="shared" ca="1" si="524"/>
        <v>9.059659612918658E-3</v>
      </c>
      <c r="BR923" s="172">
        <f t="shared" ca="1" si="529"/>
        <v>2.6693544206576159E-4</v>
      </c>
    </row>
    <row r="924" spans="44:70">
      <c r="AR924" s="69">
        <f t="shared" si="521"/>
        <v>77</v>
      </c>
      <c r="AS924" s="70">
        <f t="shared" si="525"/>
        <v>921</v>
      </c>
      <c r="AT924" s="71">
        <f t="shared" ca="1" si="526"/>
        <v>2.4557362702976797E-4</v>
      </c>
      <c r="AU924" s="72">
        <f t="shared" ca="1" si="522"/>
        <v>9.059659612918658E-3</v>
      </c>
      <c r="AV924" s="73">
        <f t="shared" ca="1" si="523"/>
        <v>1.0090596596129187</v>
      </c>
      <c r="AW924" s="74">
        <f ca="1">PRODUCT(AV$4:AV924)</f>
        <v>3780.1636673047478</v>
      </c>
      <c r="BO924" s="70">
        <f t="shared" si="528"/>
        <v>921</v>
      </c>
      <c r="BP924" s="171">
        <f t="shared" ca="1" si="527"/>
        <v>0.1143</v>
      </c>
      <c r="BQ924" s="172">
        <f t="shared" ca="1" si="524"/>
        <v>9.059659612918658E-3</v>
      </c>
      <c r="BR924" s="172">
        <f t="shared" ca="1" si="529"/>
        <v>2.6453881048833094E-4</v>
      </c>
    </row>
    <row r="925" spans="44:70">
      <c r="AR925" s="69">
        <f t="shared" si="521"/>
        <v>77</v>
      </c>
      <c r="AS925" s="70">
        <f t="shared" si="525"/>
        <v>922</v>
      </c>
      <c r="AT925" s="71">
        <f t="shared" ca="1" si="526"/>
        <v>2.4334881355896843E-4</v>
      </c>
      <c r="AU925" s="72">
        <f t="shared" ca="1" si="522"/>
        <v>9.059659612918658E-3</v>
      </c>
      <c r="AV925" s="73">
        <f t="shared" ca="1" si="523"/>
        <v>1.0090596596129187</v>
      </c>
      <c r="AW925" s="74">
        <f ca="1">PRODUCT(AV$4:AV925)</f>
        <v>3814.4106634116511</v>
      </c>
      <c r="BO925" s="70">
        <f t="shared" si="528"/>
        <v>922</v>
      </c>
      <c r="BP925" s="171">
        <f t="shared" ca="1" si="527"/>
        <v>0.1143</v>
      </c>
      <c r="BQ925" s="172">
        <f t="shared" ca="1" si="524"/>
        <v>9.059659612918658E-3</v>
      </c>
      <c r="BR925" s="172">
        <f t="shared" ca="1" si="529"/>
        <v>2.6216369663396275E-4</v>
      </c>
    </row>
    <row r="926" spans="44:70">
      <c r="AR926" s="69">
        <f t="shared" si="521"/>
        <v>77</v>
      </c>
      <c r="AS926" s="70">
        <f t="shared" si="525"/>
        <v>923</v>
      </c>
      <c r="AT926" s="71">
        <f t="shared" ca="1" si="526"/>
        <v>2.4114415614091657E-4</v>
      </c>
      <c r="AU926" s="72">
        <f t="shared" ca="1" si="522"/>
        <v>9.059659612918658E-3</v>
      </c>
      <c r="AV926" s="73">
        <f t="shared" ca="1" si="523"/>
        <v>1.0090596596129187</v>
      </c>
      <c r="AW926" s="74">
        <f ca="1">PRODUCT(AV$4:AV926)</f>
        <v>3848.9679256460477</v>
      </c>
      <c r="BO926" s="70">
        <f t="shared" si="528"/>
        <v>923</v>
      </c>
      <c r="BP926" s="171">
        <f t="shared" ca="1" si="527"/>
        <v>0.1143</v>
      </c>
      <c r="BQ926" s="172">
        <f t="shared" ca="1" si="524"/>
        <v>9.059659612918658E-3</v>
      </c>
      <c r="BR926" s="172">
        <f t="shared" ca="1" si="529"/>
        <v>2.5980990730967314E-4</v>
      </c>
    </row>
    <row r="927" spans="44:70">
      <c r="AR927" s="69">
        <f t="shared" si="521"/>
        <v>77</v>
      </c>
      <c r="AS927" s="70">
        <f t="shared" si="525"/>
        <v>924</v>
      </c>
      <c r="AT927" s="71">
        <f t="shared" ca="1" si="526"/>
        <v>2.3895947216863537E-4</v>
      </c>
      <c r="AU927" s="72">
        <f t="shared" ca="1" si="522"/>
        <v>9.059659612918658E-3</v>
      </c>
      <c r="AV927" s="73">
        <f t="shared" ca="1" si="523"/>
        <v>1.0090596596129187</v>
      </c>
      <c r="AW927" s="74">
        <f ca="1">PRODUCT(AV$4:AV927)</f>
        <v>3883.8382649134423</v>
      </c>
      <c r="BO927" s="70">
        <f t="shared" si="528"/>
        <v>924</v>
      </c>
      <c r="BP927" s="171">
        <f t="shared" ca="1" si="527"/>
        <v>0.1143</v>
      </c>
      <c r="BQ927" s="172">
        <f t="shared" ca="1" si="524"/>
        <v>9.059659612918658E-3</v>
      </c>
      <c r="BR927" s="172">
        <f t="shared" ca="1" si="529"/>
        <v>2.574772510570265E-4</v>
      </c>
    </row>
    <row r="928" spans="44:70">
      <c r="AR928" s="69">
        <f t="shared" si="521"/>
        <v>78</v>
      </c>
      <c r="AS928" s="70">
        <f t="shared" si="525"/>
        <v>925</v>
      </c>
      <c r="AT928" s="71">
        <f t="shared" ca="1" si="526"/>
        <v>2.3679458068950483E-4</v>
      </c>
      <c r="AU928" s="72">
        <f t="shared" ca="1" si="522"/>
        <v>9.059659612918658E-3</v>
      </c>
      <c r="AV928" s="73">
        <f t="shared" ca="1" si="523"/>
        <v>1.0090596596129187</v>
      </c>
      <c r="AW928" s="74">
        <f ca="1">PRODUCT(AV$4:AV928)</f>
        <v>3919.0245175851869</v>
      </c>
      <c r="BO928" s="70">
        <f t="shared" si="528"/>
        <v>925</v>
      </c>
      <c r="BP928" s="171">
        <f t="shared" ca="1" si="527"/>
        <v>0.1143</v>
      </c>
      <c r="BQ928" s="172">
        <f t="shared" ca="1" si="524"/>
        <v>9.059659612918658E-3</v>
      </c>
      <c r="BR928" s="172">
        <f t="shared" ca="1" si="529"/>
        <v>2.5516553813656202E-4</v>
      </c>
    </row>
    <row r="929" spans="44:70">
      <c r="AR929" s="69">
        <f t="shared" si="521"/>
        <v>78</v>
      </c>
      <c r="AS929" s="70">
        <f t="shared" si="525"/>
        <v>926</v>
      </c>
      <c r="AT929" s="71">
        <f t="shared" ca="1" si="526"/>
        <v>2.3464930239027411E-4</v>
      </c>
      <c r="AU929" s="72">
        <f t="shared" ca="1" si="522"/>
        <v>9.059659612918658E-3</v>
      </c>
      <c r="AV929" s="73">
        <f t="shared" ca="1" si="523"/>
        <v>1.0090596596129187</v>
      </c>
      <c r="AW929" s="74">
        <f ca="1">PRODUCT(AV$4:AV929)</f>
        <v>3954.5295457291913</v>
      </c>
      <c r="BO929" s="70">
        <f t="shared" si="528"/>
        <v>926</v>
      </c>
      <c r="BP929" s="171">
        <f t="shared" ca="1" si="527"/>
        <v>0.1143</v>
      </c>
      <c r="BQ929" s="172">
        <f t="shared" ca="1" si="524"/>
        <v>9.059659612918658E-3</v>
      </c>
      <c r="BR929" s="172">
        <f t="shared" ca="1" si="529"/>
        <v>2.5287458051236045E-4</v>
      </c>
    </row>
    <row r="930" spans="44:70">
      <c r="AR930" s="69">
        <f t="shared" si="521"/>
        <v>78</v>
      </c>
      <c r="AS930" s="70">
        <f t="shared" si="525"/>
        <v>927</v>
      </c>
      <c r="AT930" s="71">
        <f t="shared" ca="1" si="526"/>
        <v>2.3252345958220942E-4</v>
      </c>
      <c r="AU930" s="72">
        <f t="shared" ca="1" si="522"/>
        <v>9.059659612918658E-3</v>
      </c>
      <c r="AV930" s="73">
        <f t="shared" ca="1" si="523"/>
        <v>1.0090596596129187</v>
      </c>
      <c r="AW930" s="74">
        <f ca="1">PRODUCT(AV$4:AV930)</f>
        <v>3990.3562373427276</v>
      </c>
      <c r="BO930" s="70">
        <f t="shared" si="528"/>
        <v>927</v>
      </c>
      <c r="BP930" s="171">
        <f t="shared" ca="1" si="527"/>
        <v>0.1143</v>
      </c>
      <c r="BQ930" s="172">
        <f t="shared" ca="1" si="524"/>
        <v>9.059659612918658E-3</v>
      </c>
      <c r="BR930" s="172">
        <f t="shared" ca="1" si="529"/>
        <v>2.5060419183674893E-4</v>
      </c>
    </row>
    <row r="931" spans="44:70">
      <c r="AR931" s="69">
        <f t="shared" si="521"/>
        <v>78</v>
      </c>
      <c r="AS931" s="70">
        <f t="shared" si="525"/>
        <v>928</v>
      </c>
      <c r="AT931" s="71">
        <f t="shared" ca="1" si="526"/>
        <v>2.3041687618637635E-4</v>
      </c>
      <c r="AU931" s="72">
        <f t="shared" ca="1" si="522"/>
        <v>9.059659612918658E-3</v>
      </c>
      <c r="AV931" s="73">
        <f t="shared" ca="1" si="523"/>
        <v>1.0090596596129187</v>
      </c>
      <c r="AW931" s="74">
        <f ca="1">PRODUCT(AV$4:AV931)</f>
        <v>4026.5075065873398</v>
      </c>
      <c r="BO931" s="70">
        <f t="shared" si="528"/>
        <v>928</v>
      </c>
      <c r="BP931" s="171">
        <f t="shared" ca="1" si="527"/>
        <v>0.1143</v>
      </c>
      <c r="BQ931" s="172">
        <f t="shared" ca="1" si="524"/>
        <v>9.059659612918658E-3</v>
      </c>
      <c r="BR931" s="172">
        <f t="shared" ca="1" si="529"/>
        <v>2.4835418743514352E-4</v>
      </c>
    </row>
    <row r="932" spans="44:70">
      <c r="AR932" s="69">
        <f t="shared" si="521"/>
        <v>78</v>
      </c>
      <c r="AS932" s="70">
        <f t="shared" si="525"/>
        <v>929</v>
      </c>
      <c r="AT932" s="71">
        <f t="shared" ca="1" si="526"/>
        <v>2.2832937771905576E-4</v>
      </c>
      <c r="AU932" s="72">
        <f t="shared" ca="1" si="522"/>
        <v>9.059659612918658E-3</v>
      </c>
      <c r="AV932" s="73">
        <f t="shared" ca="1" si="523"/>
        <v>1.0090596596129187</v>
      </c>
      <c r="AW932" s="74">
        <f ca="1">PRODUCT(AV$4:AV932)</f>
        <v>4062.9862940258831</v>
      </c>
      <c r="BO932" s="70">
        <f t="shared" si="528"/>
        <v>929</v>
      </c>
      <c r="BP932" s="171">
        <f t="shared" ca="1" si="527"/>
        <v>0.1143</v>
      </c>
      <c r="BQ932" s="172">
        <f t="shared" ca="1" si="524"/>
        <v>9.059659612918658E-3</v>
      </c>
      <c r="BR932" s="172">
        <f t="shared" ca="1" si="529"/>
        <v>2.4612438429102762E-4</v>
      </c>
    </row>
    <row r="933" spans="44:70">
      <c r="AR933" s="69">
        <f t="shared" si="521"/>
        <v>78</v>
      </c>
      <c r="AS933" s="70">
        <f t="shared" si="525"/>
        <v>930</v>
      </c>
      <c r="AT933" s="71">
        <f t="shared" ca="1" si="526"/>
        <v>2.2626079127729157E-4</v>
      </c>
      <c r="AU933" s="72">
        <f t="shared" ca="1" si="522"/>
        <v>9.059659612918658E-3</v>
      </c>
      <c r="AV933" s="73">
        <f t="shared" ca="1" si="523"/>
        <v>1.0090596596129187</v>
      </c>
      <c r="AW933" s="74">
        <f ca="1">PRODUCT(AV$4:AV933)</f>
        <v>4099.7955668617114</v>
      </c>
      <c r="BO933" s="70">
        <f t="shared" si="528"/>
        <v>930</v>
      </c>
      <c r="BP933" s="171">
        <f t="shared" ca="1" si="527"/>
        <v>0.1143</v>
      </c>
      <c r="BQ933" s="172">
        <f t="shared" ca="1" si="524"/>
        <v>9.059659612918658E-3</v>
      </c>
      <c r="BR933" s="172">
        <f t="shared" ca="1" si="529"/>
        <v>2.439146010310653E-4</v>
      </c>
    </row>
    <row r="934" spans="44:70">
      <c r="AR934" s="69">
        <f t="shared" si="521"/>
        <v>78</v>
      </c>
      <c r="AS934" s="70">
        <f t="shared" si="525"/>
        <v>931</v>
      </c>
      <c r="AT934" s="71">
        <f t="shared" ca="1" si="526"/>
        <v>2.2421094552456966E-4</v>
      </c>
      <c r="AU934" s="72">
        <f t="shared" ca="1" si="522"/>
        <v>9.059659612918658E-3</v>
      </c>
      <c r="AV934" s="73">
        <f t="shared" ca="1" si="523"/>
        <v>1.0090596596129187</v>
      </c>
      <c r="AW934" s="74">
        <f ca="1">PRODUCT(AV$4:AV934)</f>
        <v>4136.9383191800316</v>
      </c>
      <c r="BO934" s="70">
        <f t="shared" si="528"/>
        <v>931</v>
      </c>
      <c r="BP934" s="171">
        <f t="shared" ca="1" si="527"/>
        <v>0.1143</v>
      </c>
      <c r="BQ934" s="172">
        <f t="shared" ca="1" si="524"/>
        <v>9.059659612918658E-3</v>
      </c>
      <c r="BR934" s="172">
        <f t="shared" ca="1" si="529"/>
        <v>2.4172465791034834E-4</v>
      </c>
    </row>
    <row r="935" spans="44:70">
      <c r="AR935" s="69">
        <f t="shared" si="521"/>
        <v>78</v>
      </c>
      <c r="AS935" s="70">
        <f t="shared" si="525"/>
        <v>932</v>
      </c>
      <c r="AT935" s="71">
        <f t="shared" ca="1" si="526"/>
        <v>2.2217967067662641E-4</v>
      </c>
      <c r="AU935" s="72">
        <f t="shared" ca="1" si="522"/>
        <v>9.059659612918658E-3</v>
      </c>
      <c r="AV935" s="73">
        <f t="shared" ca="1" si="523"/>
        <v>1.0090596596129187</v>
      </c>
      <c r="AW935" s="74">
        <f ca="1">PRODUCT(AV$4:AV935)</f>
        <v>4174.4175721914426</v>
      </c>
      <c r="BO935" s="70">
        <f t="shared" si="528"/>
        <v>932</v>
      </c>
      <c r="BP935" s="171">
        <f t="shared" ca="1" si="527"/>
        <v>0.1143</v>
      </c>
      <c r="BQ935" s="172">
        <f t="shared" ca="1" si="524"/>
        <v>9.059659612918658E-3</v>
      </c>
      <c r="BR935" s="172">
        <f t="shared" ca="1" si="529"/>
        <v>2.3955437679777563E-4</v>
      </c>
    </row>
    <row r="936" spans="44:70">
      <c r="AR936" s="69">
        <f t="shared" si="521"/>
        <v>78</v>
      </c>
      <c r="AS936" s="70">
        <f t="shared" si="525"/>
        <v>933</v>
      </c>
      <c r="AT936" s="71">
        <f t="shared" ca="1" si="526"/>
        <v>2.201667984873858E-4</v>
      </c>
      <c r="AU936" s="72">
        <f t="shared" ca="1" si="522"/>
        <v>9.059659612918658E-3</v>
      </c>
      <c r="AV936" s="73">
        <f t="shared" ca="1" si="523"/>
        <v>1.0090596596129187</v>
      </c>
      <c r="AW936" s="74">
        <f ca="1">PRODUCT(AV$4:AV936)</f>
        <v>4212.2363744776831</v>
      </c>
      <c r="BO936" s="70">
        <f t="shared" si="528"/>
        <v>933</v>
      </c>
      <c r="BP936" s="171">
        <f t="shared" ca="1" si="527"/>
        <v>0.1143</v>
      </c>
      <c r="BQ936" s="172">
        <f t="shared" ca="1" si="524"/>
        <v>9.059659612918658E-3</v>
      </c>
      <c r="BR936" s="172">
        <f t="shared" ca="1" si="529"/>
        <v>2.3740358116156396E-4</v>
      </c>
    </row>
    <row r="937" spans="44:70">
      <c r="AR937" s="69">
        <f t="shared" si="521"/>
        <v>78</v>
      </c>
      <c r="AS937" s="70">
        <f t="shared" si="525"/>
        <v>934</v>
      </c>
      <c r="AT937" s="71">
        <f t="shared" ca="1" si="526"/>
        <v>2.1817216223502404E-4</v>
      </c>
      <c r="AU937" s="72">
        <f t="shared" ca="1" si="522"/>
        <v>9.059659612918658E-3</v>
      </c>
      <c r="AV937" s="73">
        <f t="shared" ca="1" si="523"/>
        <v>1.0090596596129187</v>
      </c>
      <c r="AW937" s="74">
        <f ca="1">PRODUCT(AV$4:AV937)</f>
        <v>4250.3978022396059</v>
      </c>
      <c r="BO937" s="70">
        <f t="shared" si="528"/>
        <v>934</v>
      </c>
      <c r="BP937" s="171">
        <f t="shared" ca="1" si="527"/>
        <v>0.1143</v>
      </c>
      <c r="BQ937" s="172">
        <f t="shared" ca="1" si="524"/>
        <v>9.059659612918658E-3</v>
      </c>
      <c r="BR937" s="172">
        <f t="shared" ca="1" si="529"/>
        <v>2.3527209605488875E-4</v>
      </c>
    </row>
    <row r="938" spans="44:70">
      <c r="AR938" s="69">
        <f t="shared" si="521"/>
        <v>78</v>
      </c>
      <c r="AS938" s="70">
        <f t="shared" si="525"/>
        <v>935</v>
      </c>
      <c r="AT938" s="71">
        <f t="shared" ca="1" si="526"/>
        <v>2.1619559670816026E-4</v>
      </c>
      <c r="AU938" s="72">
        <f t="shared" ca="1" si="522"/>
        <v>9.059659612918658E-3</v>
      </c>
      <c r="AV938" s="73">
        <f t="shared" ca="1" si="523"/>
        <v>1.0090596596129187</v>
      </c>
      <c r="AW938" s="74">
        <f ca="1">PRODUCT(AV$4:AV938)</f>
        <v>4288.9049595473944</v>
      </c>
      <c r="BO938" s="70">
        <f t="shared" si="528"/>
        <v>935</v>
      </c>
      <c r="BP938" s="171">
        <f t="shared" ca="1" si="527"/>
        <v>0.1143</v>
      </c>
      <c r="BQ938" s="172">
        <f t="shared" ca="1" si="524"/>
        <v>9.059659612918658E-3</v>
      </c>
      <c r="BR938" s="172">
        <f t="shared" ca="1" si="529"/>
        <v>2.331597481016539E-4</v>
      </c>
    </row>
    <row r="939" spans="44:70">
      <c r="AR939" s="69">
        <f t="shared" si="521"/>
        <v>78</v>
      </c>
      <c r="AS939" s="70">
        <f t="shared" si="525"/>
        <v>936</v>
      </c>
      <c r="AT939" s="71">
        <f t="shared" ca="1" si="526"/>
        <v>2.142369381921725E-4</v>
      </c>
      <c r="AU939" s="72">
        <f t="shared" ca="1" si="522"/>
        <v>9.059659612918658E-3</v>
      </c>
      <c r="AV939" s="73">
        <f t="shared" ca="1" si="523"/>
        <v>1.0090596596129187</v>
      </c>
      <c r="AW939" s="74">
        <f ca="1">PRODUCT(AV$4:AV939)</f>
        <v>4327.7609785930526</v>
      </c>
      <c r="BO939" s="70">
        <f t="shared" si="528"/>
        <v>936</v>
      </c>
      <c r="BP939" s="171">
        <f t="shared" ca="1" si="527"/>
        <v>0.1143</v>
      </c>
      <c r="BQ939" s="172">
        <f t="shared" ca="1" si="524"/>
        <v>9.059659612918658E-3</v>
      </c>
      <c r="BR939" s="172">
        <f t="shared" ca="1" si="529"/>
        <v>2.3106636548238921E-4</v>
      </c>
    </row>
    <row r="940" spans="44:70">
      <c r="AR940" s="69">
        <f t="shared" si="521"/>
        <v>79</v>
      </c>
      <c r="AS940" s="70">
        <f t="shared" si="525"/>
        <v>937</v>
      </c>
      <c r="AT940" s="71">
        <f t="shared" ca="1" si="526"/>
        <v>2.1229602445563752E-4</v>
      </c>
      <c r="AU940" s="72">
        <f t="shared" ca="1" si="522"/>
        <v>9.059659612918658E-3</v>
      </c>
      <c r="AV940" s="73">
        <f t="shared" ca="1" si="523"/>
        <v>1.0090596596129187</v>
      </c>
      <c r="AW940" s="74">
        <f ca="1">PRODUCT(AV$4:AV940)</f>
        <v>4366.969019945177</v>
      </c>
      <c r="BO940" s="70">
        <f t="shared" si="528"/>
        <v>937</v>
      </c>
      <c r="BP940" s="171">
        <f t="shared" ca="1" si="527"/>
        <v>0.1143</v>
      </c>
      <c r="BQ940" s="172">
        <f t="shared" ca="1" si="524"/>
        <v>9.059659612918658E-3</v>
      </c>
      <c r="BR940" s="172">
        <f t="shared" ca="1" si="529"/>
        <v>2.2899177792027445E-4</v>
      </c>
    </row>
    <row r="941" spans="44:70">
      <c r="AR941" s="69">
        <f t="shared" si="521"/>
        <v>79</v>
      </c>
      <c r="AS941" s="70">
        <f t="shared" si="525"/>
        <v>938</v>
      </c>
      <c r="AT941" s="71">
        <f t="shared" ca="1" si="526"/>
        <v>2.1037269473689359E-4</v>
      </c>
      <c r="AU941" s="72">
        <f t="shared" ca="1" si="522"/>
        <v>9.059659612918658E-3</v>
      </c>
      <c r="AV941" s="73">
        <f t="shared" ca="1" si="523"/>
        <v>1.0090596596129187</v>
      </c>
      <c r="AW941" s="74">
        <f ca="1">PRODUCT(AV$4:AV941)</f>
        <v>4406.532272806041</v>
      </c>
      <c r="BO941" s="70">
        <f t="shared" si="528"/>
        <v>938</v>
      </c>
      <c r="BP941" s="171">
        <f t="shared" ca="1" si="527"/>
        <v>0.1143</v>
      </c>
      <c r="BQ941" s="172">
        <f t="shared" ca="1" si="524"/>
        <v>9.059659612918658E-3</v>
      </c>
      <c r="BR941" s="172">
        <f t="shared" ca="1" si="529"/>
        <v>2.269358166672891E-4</v>
      </c>
    </row>
    <row r="942" spans="44:70">
      <c r="AR942" s="69">
        <f t="shared" si="521"/>
        <v>79</v>
      </c>
      <c r="AS942" s="70">
        <f t="shared" si="525"/>
        <v>939</v>
      </c>
      <c r="AT942" s="71">
        <f t="shared" ca="1" si="526"/>
        <v>2.0846678973072489E-4</v>
      </c>
      <c r="AU942" s="72">
        <f t="shared" ca="1" si="522"/>
        <v>9.059659612918658E-3</v>
      </c>
      <c r="AV942" s="73">
        <f t="shared" ca="1" si="523"/>
        <v>1.0090596596129187</v>
      </c>
      <c r="AW942" s="74">
        <f ca="1">PRODUCT(AV$4:AV942)</f>
        <v>4446.4539552710048</v>
      </c>
      <c r="BO942" s="70">
        <f t="shared" si="528"/>
        <v>939</v>
      </c>
      <c r="BP942" s="171">
        <f t="shared" ca="1" si="527"/>
        <v>0.1143</v>
      </c>
      <c r="BQ942" s="172">
        <f t="shared" ca="1" si="524"/>
        <v>9.059659612918658E-3</v>
      </c>
      <c r="BR942" s="172">
        <f t="shared" ca="1" si="529"/>
        <v>2.2489831449048616E-4</v>
      </c>
    </row>
    <row r="943" spans="44:70">
      <c r="AR943" s="69">
        <f t="shared" si="521"/>
        <v>79</v>
      </c>
      <c r="AS943" s="70">
        <f t="shared" si="525"/>
        <v>940</v>
      </c>
      <c r="AT943" s="71">
        <f t="shared" ca="1" si="526"/>
        <v>2.0657815157516663E-4</v>
      </c>
      <c r="AU943" s="72">
        <f t="shared" ca="1" si="522"/>
        <v>9.059659612918658E-3</v>
      </c>
      <c r="AV943" s="73">
        <f t="shared" ca="1" si="523"/>
        <v>1.0090596596129187</v>
      </c>
      <c r="AW943" s="74">
        <f ca="1">PRODUCT(AV$4:AV943)</f>
        <v>4486.7373145902757</v>
      </c>
      <c r="BO943" s="70">
        <f t="shared" si="528"/>
        <v>940</v>
      </c>
      <c r="BP943" s="171">
        <f t="shared" ca="1" si="527"/>
        <v>0.1143</v>
      </c>
      <c r="BQ943" s="172">
        <f t="shared" ca="1" si="524"/>
        <v>9.059659612918658E-3</v>
      </c>
      <c r="BR943" s="172">
        <f t="shared" ca="1" si="529"/>
        <v>2.2287910565838942E-4</v>
      </c>
    </row>
    <row r="944" spans="44:70">
      <c r="AR944" s="69">
        <f t="shared" si="521"/>
        <v>79</v>
      </c>
      <c r="AS944" s="70">
        <f t="shared" si="525"/>
        <v>941</v>
      </c>
      <c r="AT944" s="71">
        <f t="shared" ca="1" si="526"/>
        <v>2.047066238384297E-4</v>
      </c>
      <c r="AU944" s="72">
        <f t="shared" ca="1" si="522"/>
        <v>9.059659612918658E-3</v>
      </c>
      <c r="AV944" s="73">
        <f t="shared" ca="1" si="523"/>
        <v>1.0090596596129187</v>
      </c>
      <c r="AW944" s="74">
        <f ca="1">PRODUCT(AV$4:AV944)</f>
        <v>4527.3856274330446</v>
      </c>
      <c r="BO944" s="70">
        <f t="shared" si="528"/>
        <v>941</v>
      </c>
      <c r="BP944" s="171">
        <f t="shared" ca="1" si="527"/>
        <v>0.1143</v>
      </c>
      <c r="BQ944" s="172">
        <f t="shared" ca="1" si="524"/>
        <v>9.059659612918658E-3</v>
      </c>
      <c r="BR944" s="172">
        <f t="shared" ca="1" si="529"/>
        <v>2.2087802592751272E-4</v>
      </c>
    </row>
    <row r="945" spans="44:70">
      <c r="AR945" s="69">
        <f t="shared" si="521"/>
        <v>79</v>
      </c>
      <c r="AS945" s="70">
        <f t="shared" si="525"/>
        <v>942</v>
      </c>
      <c r="AT945" s="71">
        <f t="shared" ca="1" si="526"/>
        <v>2.0285205150594374E-4</v>
      </c>
      <c r="AU945" s="72">
        <f t="shared" ca="1" si="522"/>
        <v>9.059659612918658E-3</v>
      </c>
      <c r="AV945" s="73">
        <f t="shared" ca="1" si="523"/>
        <v>1.0090596596129187</v>
      </c>
      <c r="AW945" s="74">
        <f ca="1">PRODUCT(AV$4:AV945)</f>
        <v>4568.4022001540079</v>
      </c>
      <c r="BO945" s="70">
        <f t="shared" si="528"/>
        <v>942</v>
      </c>
      <c r="BP945" s="171">
        <f t="shared" ca="1" si="527"/>
        <v>0.1143</v>
      </c>
      <c r="BQ945" s="172">
        <f t="shared" ca="1" si="524"/>
        <v>9.059659612918658E-3</v>
      </c>
      <c r="BR945" s="172">
        <f t="shared" ca="1" si="529"/>
        <v>2.1889491252900038E-4</v>
      </c>
    </row>
    <row r="946" spans="44:70">
      <c r="AR946" s="69">
        <f t="shared" si="521"/>
        <v>79</v>
      </c>
      <c r="AS946" s="70">
        <f t="shared" si="525"/>
        <v>943</v>
      </c>
      <c r="AT946" s="71">
        <f t="shared" ca="1" si="526"/>
        <v>2.0101428096751765E-4</v>
      </c>
      <c r="AU946" s="72">
        <f t="shared" ca="1" si="522"/>
        <v>9.059659612918658E-3</v>
      </c>
      <c r="AV946" s="73">
        <f t="shared" ca="1" si="523"/>
        <v>1.0090596596129187</v>
      </c>
      <c r="AW946" s="74">
        <f ca="1">PRODUCT(AV$4:AV946)</f>
        <v>4609.7903690623116</v>
      </c>
      <c r="BO946" s="70">
        <f t="shared" si="528"/>
        <v>943</v>
      </c>
      <c r="BP946" s="171">
        <f t="shared" ca="1" si="527"/>
        <v>0.1143</v>
      </c>
      <c r="BQ946" s="172">
        <f t="shared" ca="1" si="524"/>
        <v>9.059659612918658E-3</v>
      </c>
      <c r="BR946" s="172">
        <f t="shared" ca="1" si="529"/>
        <v>2.1692960415538738E-4</v>
      </c>
    </row>
    <row r="947" spans="44:70">
      <c r="AR947" s="69">
        <f t="shared" si="521"/>
        <v>79</v>
      </c>
      <c r="AS947" s="70">
        <f t="shared" si="525"/>
        <v>944</v>
      </c>
      <c r="AT947" s="71">
        <f t="shared" ca="1" si="526"/>
        <v>1.9919316000461634E-4</v>
      </c>
      <c r="AU947" s="72">
        <f t="shared" ca="1" si="522"/>
        <v>9.059659612918658E-3</v>
      </c>
      <c r="AV947" s="73">
        <f t="shared" ca="1" si="523"/>
        <v>1.0090596596129187</v>
      </c>
      <c r="AW947" s="74">
        <f ca="1">PRODUCT(AV$4:AV947)</f>
        <v>4651.5535006929267</v>
      </c>
      <c r="BO947" s="70">
        <f t="shared" si="528"/>
        <v>944</v>
      </c>
      <c r="BP947" s="171">
        <f t="shared" ca="1" si="527"/>
        <v>0.1143</v>
      </c>
      <c r="BQ947" s="172">
        <f t="shared" ca="1" si="524"/>
        <v>9.059659612918658E-3</v>
      </c>
      <c r="BR947" s="172">
        <f t="shared" ca="1" si="529"/>
        <v>2.1498194094747865E-4</v>
      </c>
    </row>
    <row r="948" spans="44:70">
      <c r="AR948" s="69">
        <f t="shared" si="521"/>
        <v>79</v>
      </c>
      <c r="AS948" s="70">
        <f t="shared" si="525"/>
        <v>945</v>
      </c>
      <c r="AT948" s="71">
        <f t="shared" ca="1" si="526"/>
        <v>1.9738853777775289E-4</v>
      </c>
      <c r="AU948" s="72">
        <f t="shared" ca="1" si="522"/>
        <v>9.059659612918658E-3</v>
      </c>
      <c r="AV948" s="73">
        <f t="shared" ca="1" si="523"/>
        <v>1.0090596596129187</v>
      </c>
      <c r="AW948" s="74">
        <f ca="1">PRODUCT(AV$4:AV948)</f>
        <v>4693.6949920804846</v>
      </c>
      <c r="BO948" s="70">
        <f t="shared" si="528"/>
        <v>945</v>
      </c>
      <c r="BP948" s="171">
        <f t="shared" ca="1" si="527"/>
        <v>0.1143</v>
      </c>
      <c r="BQ948" s="172">
        <f t="shared" ca="1" si="524"/>
        <v>9.059659612918658E-3</v>
      </c>
      <c r="BR948" s="172">
        <f t="shared" ca="1" si="529"/>
        <v>2.1305176448134595E-4</v>
      </c>
    </row>
    <row r="949" spans="44:70">
      <c r="AR949" s="69">
        <f t="shared" si="521"/>
        <v>79</v>
      </c>
      <c r="AS949" s="70">
        <f t="shared" si="525"/>
        <v>946</v>
      </c>
      <c r="AT949" s="71">
        <f t="shared" ca="1" si="526"/>
        <v>1.9560026481399472E-4</v>
      </c>
      <c r="AU949" s="72">
        <f t="shared" ca="1" si="522"/>
        <v>9.059659612918658E-3</v>
      </c>
      <c r="AV949" s="73">
        <f t="shared" ca="1" si="523"/>
        <v>1.0090596596129187</v>
      </c>
      <c r="AW949" s="74">
        <f ca="1">PRODUCT(AV$4:AV949)</f>
        <v>4736.2182710355946</v>
      </c>
      <c r="BO949" s="70">
        <f t="shared" si="528"/>
        <v>946</v>
      </c>
      <c r="BP949" s="171">
        <f t="shared" ca="1" si="527"/>
        <v>0.1143</v>
      </c>
      <c r="BQ949" s="172">
        <f t="shared" ca="1" si="524"/>
        <v>9.059659612918658E-3</v>
      </c>
      <c r="BR949" s="172">
        <f t="shared" ca="1" si="529"/>
        <v>2.1113891775544161E-4</v>
      </c>
    </row>
    <row r="950" spans="44:70">
      <c r="AR950" s="69">
        <f t="shared" si="521"/>
        <v>79</v>
      </c>
      <c r="AS950" s="70">
        <f t="shared" si="525"/>
        <v>947</v>
      </c>
      <c r="AT950" s="71">
        <f t="shared" ca="1" si="526"/>
        <v>1.9382819299458318E-4</v>
      </c>
      <c r="AU950" s="72">
        <f t="shared" ca="1" si="522"/>
        <v>9.059659612918658E-3</v>
      </c>
      <c r="AV950" s="73">
        <f t="shared" ca="1" si="523"/>
        <v>1.0090596596129187</v>
      </c>
      <c r="AW950" s="74">
        <f ca="1">PRODUCT(AV$4:AV950)</f>
        <v>4779.1267964236631</v>
      </c>
      <c r="BO950" s="70">
        <f t="shared" si="528"/>
        <v>947</v>
      </c>
      <c r="BP950" s="171">
        <f t="shared" ca="1" si="527"/>
        <v>0.1143</v>
      </c>
      <c r="BQ950" s="172">
        <f t="shared" ca="1" si="524"/>
        <v>9.059659612918658E-3</v>
      </c>
      <c r="BR950" s="172">
        <f t="shared" ca="1" si="529"/>
        <v>2.0924324517782801E-4</v>
      </c>
    </row>
    <row r="951" spans="44:70">
      <c r="AR951" s="69">
        <f t="shared" si="521"/>
        <v>79</v>
      </c>
      <c r="AS951" s="70">
        <f t="shared" si="525"/>
        <v>948</v>
      </c>
      <c r="AT951" s="71">
        <f t="shared" ca="1" si="526"/>
        <v>1.9207217554266515E-4</v>
      </c>
      <c r="AU951" s="72">
        <f t="shared" ca="1" si="522"/>
        <v>9.059659612918658E-3</v>
      </c>
      <c r="AV951" s="73">
        <f t="shared" ca="1" si="523"/>
        <v>1.0090596596129187</v>
      </c>
      <c r="AW951" s="74">
        <f ca="1">PRODUCT(AV$4:AV951)</f>
        <v>4822.4240584462395</v>
      </c>
      <c r="BO951" s="70">
        <f t="shared" si="528"/>
        <v>948</v>
      </c>
      <c r="BP951" s="171">
        <f t="shared" ca="1" si="527"/>
        <v>0.1143</v>
      </c>
      <c r="BQ951" s="172">
        <f t="shared" ca="1" si="524"/>
        <v>9.059659612918658E-3</v>
      </c>
      <c r="BR951" s="172">
        <f t="shared" ca="1" si="529"/>
        <v>2.0736459255352152E-4</v>
      </c>
    </row>
    <row r="952" spans="44:70">
      <c r="AR952" s="69">
        <f t="shared" si="521"/>
        <v>80</v>
      </c>
      <c r="AS952" s="70">
        <f t="shared" si="525"/>
        <v>949</v>
      </c>
      <c r="AT952" s="71">
        <f t="shared" ca="1" si="526"/>
        <v>1.9033206701113585E-4</v>
      </c>
      <c r="AU952" s="72">
        <f t="shared" ca="1" si="522"/>
        <v>9.059659612918658E-3</v>
      </c>
      <c r="AV952" s="73">
        <f t="shared" ca="1" si="523"/>
        <v>1.0090596596129187</v>
      </c>
      <c r="AW952" s="74">
        <f ca="1">PRODUCT(AV$4:AV952)</f>
        <v>4866.113578924912</v>
      </c>
      <c r="BO952" s="70">
        <f t="shared" si="528"/>
        <v>949</v>
      </c>
      <c r="BP952" s="171">
        <f t="shared" ca="1" si="527"/>
        <v>0.1143</v>
      </c>
      <c r="BQ952" s="172">
        <f t="shared" ca="1" si="524"/>
        <v>9.059659612918658E-3</v>
      </c>
      <c r="BR952" s="172">
        <f t="shared" ca="1" si="529"/>
        <v>2.0550280707195035E-4</v>
      </c>
    </row>
    <row r="953" spans="44:70">
      <c r="AR953" s="69">
        <f t="shared" si="521"/>
        <v>80</v>
      </c>
      <c r="AS953" s="70">
        <f t="shared" si="525"/>
        <v>950</v>
      </c>
      <c r="AT953" s="71">
        <f t="shared" ca="1" si="526"/>
        <v>1.8860772327059173E-4</v>
      </c>
      <c r="AU953" s="72">
        <f t="shared" ca="1" si="522"/>
        <v>9.059659612918658E-3</v>
      </c>
      <c r="AV953" s="73">
        <f t="shared" ca="1" si="523"/>
        <v>1.0090596596129187</v>
      </c>
      <c r="AW953" s="74">
        <f ca="1">PRODUCT(AV$4:AV953)</f>
        <v>4910.1989115877732</v>
      </c>
      <c r="BO953" s="70">
        <f t="shared" si="528"/>
        <v>950</v>
      </c>
      <c r="BP953" s="171">
        <f t="shared" ca="1" si="527"/>
        <v>0.1143</v>
      </c>
      <c r="BQ953" s="172">
        <f t="shared" ca="1" si="524"/>
        <v>9.059659612918658E-3</v>
      </c>
      <c r="BR953" s="172">
        <f t="shared" ca="1" si="529"/>
        <v>2.0365773729452474E-4</v>
      </c>
    </row>
    <row r="954" spans="44:70">
      <c r="AR954" s="69">
        <f t="shared" si="521"/>
        <v>80</v>
      </c>
      <c r="AS954" s="70">
        <f t="shared" si="525"/>
        <v>951</v>
      </c>
      <c r="AT954" s="71">
        <f t="shared" ca="1" si="526"/>
        <v>1.868990014973926E-4</v>
      </c>
      <c r="AU954" s="72">
        <f t="shared" ca="1" si="522"/>
        <v>9.059659612918658E-3</v>
      </c>
      <c r="AV954" s="73">
        <f t="shared" ca="1" si="523"/>
        <v>1.0090596596129187</v>
      </c>
      <c r="AW954" s="74">
        <f ca="1">PRODUCT(AV$4:AV954)</f>
        <v>4954.6836423584818</v>
      </c>
      <c r="BO954" s="70">
        <f t="shared" si="528"/>
        <v>951</v>
      </c>
      <c r="BP954" s="171">
        <f t="shared" ca="1" si="527"/>
        <v>0.1143</v>
      </c>
      <c r="BQ954" s="172">
        <f t="shared" ca="1" si="524"/>
        <v>9.059659612918658E-3</v>
      </c>
      <c r="BR954" s="172">
        <f t="shared" ca="1" si="529"/>
        <v>2.0182923314231892E-4</v>
      </c>
    </row>
    <row r="955" spans="44:70">
      <c r="AR955" s="69">
        <f t="shared" si="521"/>
        <v>80</v>
      </c>
      <c r="AS955" s="70">
        <f t="shared" si="525"/>
        <v>952</v>
      </c>
      <c r="AT955" s="71">
        <f t="shared" ca="1" si="526"/>
        <v>1.8520576016183184E-4</v>
      </c>
      <c r="AU955" s="72">
        <f t="shared" ca="1" si="522"/>
        <v>9.059659612918658E-3</v>
      </c>
      <c r="AV955" s="73">
        <f t="shared" ca="1" si="523"/>
        <v>1.0090596596129187</v>
      </c>
      <c r="AW955" s="74">
        <f ca="1">PRODUCT(AV$4:AV955)</f>
        <v>4999.5713896479456</v>
      </c>
      <c r="BO955" s="70">
        <f t="shared" si="528"/>
        <v>952</v>
      </c>
      <c r="BP955" s="171">
        <f t="shared" ca="1" si="527"/>
        <v>0.1143</v>
      </c>
      <c r="BQ955" s="172">
        <f t="shared" ca="1" si="524"/>
        <v>9.059659612918658E-3</v>
      </c>
      <c r="BR955" s="172">
        <f t="shared" ca="1" si="529"/>
        <v>2.0001714588386362E-4</v>
      </c>
    </row>
    <row r="956" spans="44:70">
      <c r="AR956" s="69">
        <f t="shared" si="521"/>
        <v>80</v>
      </c>
      <c r="AS956" s="70">
        <f t="shared" si="525"/>
        <v>953</v>
      </c>
      <c r="AT956" s="71">
        <f t="shared" ca="1" si="526"/>
        <v>1.8352785901641378E-4</v>
      </c>
      <c r="AU956" s="72">
        <f t="shared" ca="1" si="522"/>
        <v>9.059659612918658E-3</v>
      </c>
      <c r="AV956" s="73">
        <f t="shared" ca="1" si="523"/>
        <v>1.0090596596129187</v>
      </c>
      <c r="AW956" s="74">
        <f ca="1">PRODUCT(AV$4:AV956)</f>
        <v>5044.8658046486426</v>
      </c>
      <c r="BO956" s="70">
        <f t="shared" si="528"/>
        <v>953</v>
      </c>
      <c r="BP956" s="171">
        <f t="shared" ca="1" si="527"/>
        <v>0.1143</v>
      </c>
      <c r="BQ956" s="172">
        <f t="shared" ca="1" si="524"/>
        <v>9.059659612918658E-3</v>
      </c>
      <c r="BR956" s="172">
        <f t="shared" ca="1" si="529"/>
        <v>1.9822132812304815E-4</v>
      </c>
    </row>
    <row r="957" spans="44:70">
      <c r="AR957" s="69">
        <f t="shared" si="521"/>
        <v>80</v>
      </c>
      <c r="AS957" s="70">
        <f t="shared" si="525"/>
        <v>954</v>
      </c>
      <c r="AT957" s="71">
        <f t="shared" ca="1" si="526"/>
        <v>1.8186515908423734E-4</v>
      </c>
      <c r="AU957" s="72">
        <f t="shared" ca="1" si="522"/>
        <v>9.059659612918658E-3</v>
      </c>
      <c r="AV957" s="73">
        <f t="shared" ca="1" si="523"/>
        <v>1.0090596596129187</v>
      </c>
      <c r="AW957" s="74">
        <f ca="1">PRODUCT(AV$4:AV957)</f>
        <v>5090.5705716316124</v>
      </c>
      <c r="BO957" s="70">
        <f t="shared" si="528"/>
        <v>954</v>
      </c>
      <c r="BP957" s="171">
        <f t="shared" ca="1" si="527"/>
        <v>0.1143</v>
      </c>
      <c r="BQ957" s="172">
        <f t="shared" ca="1" si="524"/>
        <v>9.059659612918658E-3</v>
      </c>
      <c r="BR957" s="172">
        <f t="shared" ca="1" si="529"/>
        <v>1.9644163378713112E-4</v>
      </c>
    </row>
    <row r="958" spans="44:70">
      <c r="AR958" s="69">
        <f t="shared" si="521"/>
        <v>80</v>
      </c>
      <c r="AS958" s="70">
        <f t="shared" si="525"/>
        <v>955</v>
      </c>
      <c r="AT958" s="71">
        <f t="shared" ca="1" si="526"/>
        <v>1.8021752264748485E-4</v>
      </c>
      <c r="AU958" s="72">
        <f t="shared" ca="1" si="522"/>
        <v>9.059659612918658E-3</v>
      </c>
      <c r="AV958" s="73">
        <f t="shared" ca="1" si="523"/>
        <v>1.0090596596129187</v>
      </c>
      <c r="AW958" s="74">
        <f ca="1">PRODUCT(AV$4:AV958)</f>
        <v>5136.6894082461358</v>
      </c>
      <c r="BO958" s="70">
        <f t="shared" si="528"/>
        <v>955</v>
      </c>
      <c r="BP958" s="171">
        <f t="shared" ca="1" si="527"/>
        <v>0.1143</v>
      </c>
      <c r="BQ958" s="172">
        <f t="shared" ca="1" si="524"/>
        <v>9.059659612918658E-3</v>
      </c>
      <c r="BR958" s="172">
        <f t="shared" ca="1" si="529"/>
        <v>1.9467791811485886E-4</v>
      </c>
    </row>
    <row r="959" spans="44:70">
      <c r="AR959" s="69">
        <f t="shared" si="521"/>
        <v>80</v>
      </c>
      <c r="AS959" s="70">
        <f t="shared" si="525"/>
        <v>956</v>
      </c>
      <c r="AT959" s="71">
        <f t="shared" ca="1" si="526"/>
        <v>1.7858481323601517E-4</v>
      </c>
      <c r="AU959" s="72">
        <f t="shared" ca="1" si="522"/>
        <v>9.059659612918658E-3</v>
      </c>
      <c r="AV959" s="73">
        <f t="shared" ca="1" si="523"/>
        <v>1.0090596596129187</v>
      </c>
      <c r="AW959" s="74">
        <f ca="1">PRODUCT(AV$4:AV959)</f>
        <v>5183.2260658221303</v>
      </c>
      <c r="BO959" s="70">
        <f t="shared" si="528"/>
        <v>956</v>
      </c>
      <c r="BP959" s="171">
        <f t="shared" ca="1" si="527"/>
        <v>0.1143</v>
      </c>
      <c r="BQ959" s="172">
        <f t="shared" ca="1" si="524"/>
        <v>9.059659612918658E-3</v>
      </c>
      <c r="BR959" s="172">
        <f t="shared" ca="1" si="529"/>
        <v>1.9293003764469038E-4</v>
      </c>
    </row>
    <row r="960" spans="44:70">
      <c r="AR960" s="69">
        <f t="shared" si="521"/>
        <v>80</v>
      </c>
      <c r="AS960" s="70">
        <f t="shared" si="525"/>
        <v>957</v>
      </c>
      <c r="AT960" s="71">
        <f t="shared" ca="1" si="526"/>
        <v>1.7696689561606024E-4</v>
      </c>
      <c r="AU960" s="72">
        <f t="shared" ca="1" si="522"/>
        <v>9.059659612918658E-3</v>
      </c>
      <c r="AV960" s="73">
        <f t="shared" ca="1" si="523"/>
        <v>1.0090596596129187</v>
      </c>
      <c r="AW960" s="74">
        <f ca="1">PRODUCT(AV$4:AV960)</f>
        <v>5230.1843296752859</v>
      </c>
      <c r="BO960" s="70">
        <f t="shared" si="528"/>
        <v>957</v>
      </c>
      <c r="BP960" s="171">
        <f t="shared" ca="1" si="527"/>
        <v>0.1143</v>
      </c>
      <c r="BQ960" s="172">
        <f t="shared" ca="1" si="524"/>
        <v>9.059659612918658E-3</v>
      </c>
      <c r="BR960" s="172">
        <f t="shared" ca="1" si="529"/>
        <v>1.9119785020312824E-4</v>
      </c>
    </row>
    <row r="961" spans="44:70">
      <c r="AR961" s="69">
        <f t="shared" si="521"/>
        <v>80</v>
      </c>
      <c r="AS961" s="70">
        <f t="shared" si="525"/>
        <v>958</v>
      </c>
      <c r="AT961" s="71">
        <f t="shared" ca="1" si="526"/>
        <v>1.7536363577902382E-4</v>
      </c>
      <c r="AU961" s="72">
        <f t="shared" ca="1" si="522"/>
        <v>9.059659612918658E-3</v>
      </c>
      <c r="AV961" s="73">
        <f t="shared" ca="1" si="523"/>
        <v>1.0090596596129187</v>
      </c>
      <c r="AW961" s="74">
        <f ca="1">PRODUCT(AV$4:AV961)</f>
        <v>5277.5680194149654</v>
      </c>
      <c r="BO961" s="70">
        <f t="shared" si="528"/>
        <v>958</v>
      </c>
      <c r="BP961" s="171">
        <f t="shared" ca="1" si="527"/>
        <v>0.1143</v>
      </c>
      <c r="BQ961" s="172">
        <f t="shared" ca="1" si="524"/>
        <v>9.059659612918658E-3</v>
      </c>
      <c r="BR961" s="172">
        <f t="shared" ca="1" si="529"/>
        <v>1.8948121489315397E-4</v>
      </c>
    </row>
    <row r="962" spans="44:70">
      <c r="AR962" s="69">
        <f t="shared" si="521"/>
        <v>80</v>
      </c>
      <c r="AS962" s="70">
        <f t="shared" si="525"/>
        <v>959</v>
      </c>
      <c r="AT962" s="71">
        <f t="shared" ca="1" si="526"/>
        <v>1.7377490093038202E-4</v>
      </c>
      <c r="AU962" s="72">
        <f t="shared" ca="1" si="522"/>
        <v>9.059659612918658E-3</v>
      </c>
      <c r="AV962" s="73">
        <f t="shared" ca="1" si="523"/>
        <v>1.0090596596129187</v>
      </c>
      <c r="AW962" s="74">
        <f ca="1">PRODUCT(AV$4:AV962)</f>
        <v>5325.3809892548907</v>
      </c>
      <c r="BO962" s="70">
        <f t="shared" si="528"/>
        <v>959</v>
      </c>
      <c r="BP962" s="171">
        <f t="shared" ca="1" si="527"/>
        <v>0.1143</v>
      </c>
      <c r="BQ962" s="172">
        <f t="shared" ca="1" si="524"/>
        <v>9.059659612918658E-3</v>
      </c>
      <c r="BR962" s="172">
        <f t="shared" ca="1" si="529"/>
        <v>1.8777999208276753E-4</v>
      </c>
    </row>
    <row r="963" spans="44:70">
      <c r="AR963" s="69">
        <f t="shared" si="521"/>
        <v>80</v>
      </c>
      <c r="AS963" s="70">
        <f t="shared" si="525"/>
        <v>960</v>
      </c>
      <c r="AT963" s="71">
        <f t="shared" ca="1" si="526"/>
        <v>1.722005594786841E-4</v>
      </c>
      <c r="AU963" s="72">
        <f t="shared" ca="1" si="522"/>
        <v>9.059659612918658E-3</v>
      </c>
      <c r="AV963" s="73">
        <f t="shared" ca="1" si="523"/>
        <v>1.0090596596129187</v>
      </c>
      <c r="AW963" s="74">
        <f ca="1">PRODUCT(AV$4:AV963)</f>
        <v>5373.6271283266478</v>
      </c>
      <c r="BO963" s="70">
        <f t="shared" si="528"/>
        <v>960</v>
      </c>
      <c r="BP963" s="171">
        <f t="shared" ca="1" si="527"/>
        <v>0.1143</v>
      </c>
      <c r="BQ963" s="172">
        <f t="shared" ca="1" si="524"/>
        <v>9.059659612918658E-3</v>
      </c>
      <c r="BR963" s="172">
        <f t="shared" ca="1" si="529"/>
        <v>1.8609404339362955E-4</v>
      </c>
    </row>
    <row r="964" spans="44:70">
      <c r="AR964" s="69">
        <f t="shared" si="521"/>
        <v>81</v>
      </c>
      <c r="AS964" s="70">
        <f t="shared" si="525"/>
        <v>961</v>
      </c>
      <c r="AT964" s="71">
        <f t="shared" ca="1" si="526"/>
        <v>1.7064048102465306E-4</v>
      </c>
      <c r="AU964" s="72">
        <f t="shared" ca="1" si="522"/>
        <v>9.059659612918658E-3</v>
      </c>
      <c r="AV964" s="73">
        <f t="shared" ca="1" si="523"/>
        <v>1.0090596596129187</v>
      </c>
      <c r="AW964" s="74">
        <f ca="1">PRODUCT(AV$4:AV964)</f>
        <v>5422.3103609960326</v>
      </c>
      <c r="BO964" s="70">
        <f t="shared" si="528"/>
        <v>961</v>
      </c>
      <c r="BP964" s="171">
        <f t="shared" ca="1" si="527"/>
        <v>0.1143</v>
      </c>
      <c r="BQ964" s="172">
        <f t="shared" ca="1" si="524"/>
        <v>9.059659612918658E-3</v>
      </c>
      <c r="BR964" s="172">
        <f t="shared" ca="1" si="529"/>
        <v>1.8442323168980549E-4</v>
      </c>
    </row>
    <row r="965" spans="44:70">
      <c r="AR965" s="69">
        <f t="shared" ref="AR965:AR1028" si="530">ROUNDDOWN((AS965-1)/12,0)+1</f>
        <v>81</v>
      </c>
      <c r="AS965" s="70">
        <f t="shared" si="525"/>
        <v>962</v>
      </c>
      <c r="AT965" s="71">
        <f t="shared" ca="1" si="526"/>
        <v>1.6909453635038501E-4</v>
      </c>
      <c r="AU965" s="72">
        <f t="shared" ref="AU965:AU1028" ca="1" si="531">IF($AU$2="Yes",BQ965,((1+$AH$21)^(1/12))-1)</f>
        <v>9.059659612918658E-3</v>
      </c>
      <c r="AV965" s="73">
        <f t="shared" ref="AV965:AV1028" ca="1" si="532">(1+AU965)</f>
        <v>1.0090596596129187</v>
      </c>
      <c r="AW965" s="74">
        <f ca="1">PRODUCT(AV$4:AV965)</f>
        <v>5471.4346471822591</v>
      </c>
      <c r="BO965" s="70">
        <f t="shared" si="528"/>
        <v>962</v>
      </c>
      <c r="BP965" s="171">
        <f t="shared" ca="1" si="527"/>
        <v>0.1143</v>
      </c>
      <c r="BQ965" s="172">
        <f t="shared" ref="BQ965:BQ1028" ca="1" si="533">(1+BP965)^(1/12)-1</f>
        <v>9.059659612918658E-3</v>
      </c>
      <c r="BR965" s="172">
        <f t="shared" ca="1" si="529"/>
        <v>1.8276742106661102E-4</v>
      </c>
    </row>
    <row r="966" spans="44:70">
      <c r="AR966" s="69">
        <f t="shared" si="530"/>
        <v>81</v>
      </c>
      <c r="AS966" s="70">
        <f t="shared" ref="AS966:AS1029" si="534">AS965+1</f>
        <v>963</v>
      </c>
      <c r="AT966" s="71">
        <f t="shared" ref="AT966:AT1029" ca="1" si="535">(1-AU966)*AT965</f>
        <v>1.6756259740864621E-4</v>
      </c>
      <c r="AU966" s="72">
        <f t="shared" ca="1" si="531"/>
        <v>9.059659612918658E-3</v>
      </c>
      <c r="AV966" s="73">
        <f t="shared" ca="1" si="532"/>
        <v>1.0090596596129187</v>
      </c>
      <c r="AW966" s="74">
        <f ca="1">PRODUCT(AV$4:AV966)</f>
        <v>5521.0039826800603</v>
      </c>
      <c r="BO966" s="70">
        <f t="shared" si="528"/>
        <v>963</v>
      </c>
      <c r="BP966" s="171">
        <f t="shared" ref="BP966:BP1029" ca="1" si="536">VLOOKUP(BO966,$BT$4:$BX$13,5,TRUE)/100</f>
        <v>0.1143</v>
      </c>
      <c r="BQ966" s="172">
        <f t="shared" ca="1" si="533"/>
        <v>9.059659612918658E-3</v>
      </c>
      <c r="BR966" s="172">
        <f t="shared" ca="1" si="529"/>
        <v>1.8112647683955744E-4</v>
      </c>
    </row>
    <row r="967" spans="44:70">
      <c r="AR967" s="69">
        <f t="shared" si="530"/>
        <v>81</v>
      </c>
      <c r="AS967" s="70">
        <f t="shared" si="534"/>
        <v>964</v>
      </c>
      <c r="AT967" s="71">
        <f t="shared" ca="1" si="535"/>
        <v>1.6604453731226736E-4</v>
      </c>
      <c r="AU967" s="72">
        <f t="shared" ca="1" si="531"/>
        <v>9.059659612918658E-3</v>
      </c>
      <c r="AV967" s="73">
        <f t="shared" ca="1" si="532"/>
        <v>1.0090596596129187</v>
      </c>
      <c r="AW967" s="74">
        <f ca="1">PRODUCT(AV$4:AV967)</f>
        <v>5571.0223994847101</v>
      </c>
      <c r="BO967" s="70">
        <f t="shared" si="528"/>
        <v>964</v>
      </c>
      <c r="BP967" s="171">
        <f t="shared" ca="1" si="536"/>
        <v>0.1143</v>
      </c>
      <c r="BQ967" s="172">
        <f t="shared" ca="1" si="533"/>
        <v>9.059659612918658E-3</v>
      </c>
      <c r="BR967" s="172">
        <f t="shared" ca="1" si="529"/>
        <v>1.7950026553339635E-4</v>
      </c>
    </row>
    <row r="968" spans="44:70">
      <c r="AR968" s="69">
        <f t="shared" si="530"/>
        <v>81</v>
      </c>
      <c r="AS968" s="70">
        <f t="shared" si="534"/>
        <v>965</v>
      </c>
      <c r="AT968" s="71">
        <f t="shared" ca="1" si="535"/>
        <v>1.6454023032363364E-4</v>
      </c>
      <c r="AU968" s="72">
        <f t="shared" ca="1" si="531"/>
        <v>9.059659612918658E-3</v>
      </c>
      <c r="AV968" s="73">
        <f t="shared" ca="1" si="532"/>
        <v>1.0090596596129187</v>
      </c>
      <c r="AW968" s="74">
        <f ca="1">PRODUCT(AV$4:AV968)</f>
        <v>5621.4939661199869</v>
      </c>
      <c r="BO968" s="70">
        <f t="shared" si="528"/>
        <v>965</v>
      </c>
      <c r="BP968" s="171">
        <f t="shared" ca="1" si="536"/>
        <v>0.1143</v>
      </c>
      <c r="BQ968" s="172">
        <f t="shared" ca="1" si="533"/>
        <v>9.059659612918658E-3</v>
      </c>
      <c r="BR968" s="172">
        <f t="shared" ca="1" si="529"/>
        <v>1.7788865487126276E-4</v>
      </c>
    </row>
    <row r="969" spans="44:70">
      <c r="AR969" s="69">
        <f t="shared" si="530"/>
        <v>81</v>
      </c>
      <c r="AS969" s="70">
        <f t="shared" si="534"/>
        <v>966</v>
      </c>
      <c r="AT969" s="71">
        <f t="shared" ca="1" si="535"/>
        <v>1.6304955184427028E-4</v>
      </c>
      <c r="AU969" s="72">
        <f t="shared" ca="1" si="531"/>
        <v>9.059659612918658E-3</v>
      </c>
      <c r="AV969" s="73">
        <f t="shared" ca="1" si="532"/>
        <v>1.0090596596129187</v>
      </c>
      <c r="AW969" s="74">
        <f ca="1">PRODUCT(AV$4:AV969)</f>
        <v>5672.4227879691098</v>
      </c>
      <c r="BO969" s="70">
        <f t="shared" si="528"/>
        <v>966</v>
      </c>
      <c r="BP969" s="171">
        <f t="shared" ca="1" si="536"/>
        <v>0.1143</v>
      </c>
      <c r="BQ969" s="172">
        <f t="shared" ca="1" si="533"/>
        <v>9.059659612918658E-3</v>
      </c>
      <c r="BR969" s="172">
        <f t="shared" ca="1" si="529"/>
        <v>1.7629151376391552E-4</v>
      </c>
    </row>
    <row r="970" spans="44:70">
      <c r="AR970" s="69">
        <f t="shared" si="530"/>
        <v>81</v>
      </c>
      <c r="AS970" s="70">
        <f t="shared" si="534"/>
        <v>967</v>
      </c>
      <c r="AT970" s="71">
        <f t="shared" ca="1" si="535"/>
        <v>1.6157237840452225E-4</v>
      </c>
      <c r="AU970" s="72">
        <f t="shared" ca="1" si="531"/>
        <v>9.059659612918658E-3</v>
      </c>
      <c r="AV970" s="73">
        <f t="shared" ca="1" si="532"/>
        <v>1.0090596596129187</v>
      </c>
      <c r="AW970" s="74">
        <f ca="1">PRODUCT(AV$4:AV970)</f>
        <v>5723.8130076086727</v>
      </c>
      <c r="BO970" s="70">
        <f t="shared" si="528"/>
        <v>967</v>
      </c>
      <c r="BP970" s="171">
        <f t="shared" ca="1" si="536"/>
        <v>0.1143</v>
      </c>
      <c r="BQ970" s="172">
        <f t="shared" ca="1" si="533"/>
        <v>9.059659612918658E-3</v>
      </c>
      <c r="BR970" s="172">
        <f t="shared" ca="1" si="529"/>
        <v>1.7470871229907458E-4</v>
      </c>
    </row>
    <row r="971" spans="44:70">
      <c r="AR971" s="69">
        <f t="shared" si="530"/>
        <v>81</v>
      </c>
      <c r="AS971" s="70">
        <f t="shared" si="534"/>
        <v>968</v>
      </c>
      <c r="AT971" s="71">
        <f t="shared" ca="1" si="535"/>
        <v>1.6010858765332759E-4</v>
      </c>
      <c r="AU971" s="72">
        <f t="shared" ca="1" si="531"/>
        <v>9.059659612918658E-3</v>
      </c>
      <c r="AV971" s="73">
        <f t="shared" ca="1" si="532"/>
        <v>1.0090596596129187</v>
      </c>
      <c r="AW971" s="74">
        <f ca="1">PRODUCT(AV$4:AV971)</f>
        <v>5775.6688051456031</v>
      </c>
      <c r="BO971" s="70">
        <f t="shared" si="528"/>
        <v>968</v>
      </c>
      <c r="BP971" s="171">
        <f t="shared" ca="1" si="536"/>
        <v>0.1143</v>
      </c>
      <c r="BQ971" s="172">
        <f t="shared" ca="1" si="533"/>
        <v>9.059659612918658E-3</v>
      </c>
      <c r="BR971" s="172">
        <f t="shared" ca="1" si="529"/>
        <v>1.7314012173085374E-4</v>
      </c>
    </row>
    <row r="972" spans="44:70">
      <c r="AR972" s="69">
        <f t="shared" si="530"/>
        <v>81</v>
      </c>
      <c r="AS972" s="70">
        <f t="shared" si="534"/>
        <v>969</v>
      </c>
      <c r="AT972" s="71">
        <f t="shared" ca="1" si="535"/>
        <v>1.5865805834808328E-4</v>
      </c>
      <c r="AU972" s="72">
        <f t="shared" ca="1" si="531"/>
        <v>9.059659612918658E-3</v>
      </c>
      <c r="AV972" s="73">
        <f t="shared" ca="1" si="532"/>
        <v>1.0090596596129187</v>
      </c>
      <c r="AW972" s="74">
        <f ca="1">PRODUCT(AV$4:AV972)</f>
        <v>5827.9943985571745</v>
      </c>
      <c r="BO972" s="70">
        <f t="shared" si="528"/>
        <v>969</v>
      </c>
      <c r="BP972" s="171">
        <f t="shared" ca="1" si="536"/>
        <v>0.1143</v>
      </c>
      <c r="BQ972" s="172">
        <f t="shared" ca="1" si="533"/>
        <v>9.059659612918658E-3</v>
      </c>
      <c r="BR972" s="172">
        <f t="shared" ca="1" si="529"/>
        <v>1.715856144692885E-4</v>
      </c>
    </row>
    <row r="973" spans="44:70">
      <c r="AR973" s="69">
        <f t="shared" si="530"/>
        <v>81</v>
      </c>
      <c r="AS973" s="70">
        <f t="shared" si="534"/>
        <v>970</v>
      </c>
      <c r="AT973" s="71">
        <f t="shared" ca="1" si="535"/>
        <v>1.5722067034460306E-4</v>
      </c>
      <c r="AU973" s="72">
        <f t="shared" ca="1" si="531"/>
        <v>9.059659612918658E-3</v>
      </c>
      <c r="AV973" s="73">
        <f t="shared" ca="1" si="532"/>
        <v>1.0090596596129187</v>
      </c>
      <c r="AW973" s="74">
        <f ca="1">PRODUCT(AV$4:AV973)</f>
        <v>5880.794044034099</v>
      </c>
      <c r="BO973" s="70">
        <f t="shared" si="528"/>
        <v>970</v>
      </c>
      <c r="BP973" s="171">
        <f t="shared" ca="1" si="536"/>
        <v>0.1143</v>
      </c>
      <c r="BQ973" s="172">
        <f t="shared" ca="1" si="533"/>
        <v>9.059659612918658E-3</v>
      </c>
      <c r="BR973" s="172">
        <f t="shared" ca="1" si="529"/>
        <v>1.7004506406995774E-4</v>
      </c>
    </row>
    <row r="974" spans="44:70">
      <c r="AR974" s="69">
        <f t="shared" si="530"/>
        <v>81</v>
      </c>
      <c r="AS974" s="70">
        <f t="shared" si="534"/>
        <v>971</v>
      </c>
      <c r="AT974" s="71">
        <f t="shared" ca="1" si="535"/>
        <v>1.5579630458716605E-4</v>
      </c>
      <c r="AU974" s="72">
        <f t="shared" ca="1" si="531"/>
        <v>9.059659612918658E-3</v>
      </c>
      <c r="AV974" s="73">
        <f t="shared" ca="1" si="532"/>
        <v>1.0090596596129187</v>
      </c>
      <c r="AW974" s="74">
        <f ca="1">PRODUCT(AV$4:AV974)</f>
        <v>5934.0720363267274</v>
      </c>
      <c r="BO974" s="70">
        <f t="shared" si="528"/>
        <v>971</v>
      </c>
      <c r="BP974" s="171">
        <f t="shared" ca="1" si="536"/>
        <v>0.1143</v>
      </c>
      <c r="BQ974" s="172">
        <f t="shared" ca="1" si="533"/>
        <v>9.059659612918658E-3</v>
      </c>
      <c r="BR974" s="172">
        <f t="shared" ca="1" si="529"/>
        <v>1.6851834522369871E-4</v>
      </c>
    </row>
    <row r="975" spans="44:70">
      <c r="AR975" s="69">
        <f t="shared" si="530"/>
        <v>81</v>
      </c>
      <c r="AS975" s="70">
        <f t="shared" si="534"/>
        <v>972</v>
      </c>
      <c r="AT975" s="71">
        <f t="shared" ca="1" si="535"/>
        <v>1.5438484309865573E-4</v>
      </c>
      <c r="AU975" s="72">
        <f t="shared" ca="1" si="531"/>
        <v>9.059659612918658E-3</v>
      </c>
      <c r="AV975" s="73">
        <f t="shared" ca="1" si="532"/>
        <v>1.0090596596129187</v>
      </c>
      <c r="AW975" s="74">
        <f ca="1">PRODUCT(AV$4:AV975)</f>
        <v>5987.8327090943867</v>
      </c>
      <c r="BO975" s="70">
        <f t="shared" si="528"/>
        <v>972</v>
      </c>
      <c r="BP975" s="171">
        <f t="shared" ca="1" si="536"/>
        <v>0.1143</v>
      </c>
      <c r="BQ975" s="172">
        <f t="shared" ca="1" si="533"/>
        <v>9.059659612918658E-3</v>
      </c>
      <c r="BR975" s="172">
        <f t="shared" ca="1" si="529"/>
        <v>1.6700533374641431E-4</v>
      </c>
    </row>
    <row r="976" spans="44:70">
      <c r="AR976" s="69">
        <f t="shared" si="530"/>
        <v>82</v>
      </c>
      <c r="AS976" s="70">
        <f t="shared" si="534"/>
        <v>973</v>
      </c>
      <c r="AT976" s="71">
        <f t="shared" ca="1" si="535"/>
        <v>1.5298616897078805E-4</v>
      </c>
      <c r="AU976" s="72">
        <f t="shared" ca="1" si="531"/>
        <v>9.059659612918658E-3</v>
      </c>
      <c r="AV976" s="73">
        <f t="shared" ca="1" si="532"/>
        <v>1.0090596596129187</v>
      </c>
      <c r="AW976" s="74">
        <f ca="1">PRODUCT(AV$4:AV976)</f>
        <v>6042.0804352578825</v>
      </c>
      <c r="BO976" s="70">
        <f t="shared" si="528"/>
        <v>973</v>
      </c>
      <c r="BP976" s="171">
        <f t="shared" ca="1" si="536"/>
        <v>0.1143</v>
      </c>
      <c r="BQ976" s="172">
        <f t="shared" ca="1" si="533"/>
        <v>9.059659612918658E-3</v>
      </c>
      <c r="BR976" s="172">
        <f t="shared" ca="1" si="529"/>
        <v>1.6550590656897192E-4</v>
      </c>
    </row>
    <row r="977" spans="44:70">
      <c r="AR977" s="69">
        <f t="shared" si="530"/>
        <v>82</v>
      </c>
      <c r="AS977" s="70">
        <f t="shared" si="534"/>
        <v>974</v>
      </c>
      <c r="AT977" s="71">
        <f t="shared" ca="1" si="535"/>
        <v>1.5160016635442825E-4</v>
      </c>
      <c r="AU977" s="72">
        <f t="shared" ca="1" si="531"/>
        <v>9.059659612918658E-3</v>
      </c>
      <c r="AV977" s="73">
        <f t="shared" ca="1" si="532"/>
        <v>1.0090596596129187</v>
      </c>
      <c r="AW977" s="74">
        <f ca="1">PRODUCT(AV$4:AV977)</f>
        <v>6096.8196273551939</v>
      </c>
      <c r="BO977" s="70">
        <f t="shared" si="528"/>
        <v>974</v>
      </c>
      <c r="BP977" s="171">
        <f t="shared" ca="1" si="536"/>
        <v>0.1143</v>
      </c>
      <c r="BQ977" s="172">
        <f t="shared" ca="1" si="533"/>
        <v>9.059659612918658E-3</v>
      </c>
      <c r="BR977" s="172">
        <f t="shared" ca="1" si="529"/>
        <v>1.6401994172719281E-4</v>
      </c>
    </row>
    <row r="978" spans="44:70">
      <c r="AR978" s="69">
        <f t="shared" si="530"/>
        <v>82</v>
      </c>
      <c r="AS978" s="70">
        <f t="shared" si="534"/>
        <v>975</v>
      </c>
      <c r="AT978" s="71">
        <f t="shared" ca="1" si="535"/>
        <v>1.5022672044999528E-4</v>
      </c>
      <c r="AU978" s="72">
        <f t="shared" ca="1" si="531"/>
        <v>9.059659612918658E-3</v>
      </c>
      <c r="AV978" s="73">
        <f t="shared" ca="1" si="532"/>
        <v>1.0090596596129187</v>
      </c>
      <c r="AW978" s="74">
        <f ca="1">PRODUCT(AV$4:AV978)</f>
        <v>6152.0547379003938</v>
      </c>
      <c r="BO978" s="70">
        <f t="shared" ref="BO978:BO1041" si="537">BO977+1</f>
        <v>975</v>
      </c>
      <c r="BP978" s="171">
        <f t="shared" ca="1" si="536"/>
        <v>0.1143</v>
      </c>
      <c r="BQ978" s="172">
        <f t="shared" ca="1" si="533"/>
        <v>9.059659612918658E-3</v>
      </c>
      <c r="BR978" s="172">
        <f t="shared" ref="BR978:BR1041" ca="1" si="538">BR977/(1+BQ978)</f>
        <v>1.625473183519316E-4</v>
      </c>
    </row>
    <row r="979" spans="44:70">
      <c r="AR979" s="69">
        <f t="shared" si="530"/>
        <v>82</v>
      </c>
      <c r="AS979" s="70">
        <f t="shared" si="534"/>
        <v>976</v>
      </c>
      <c r="AT979" s="71">
        <f t="shared" ca="1" si="535"/>
        <v>1.4886571749795323E-4</v>
      </c>
      <c r="AU979" s="72">
        <f t="shared" ca="1" si="531"/>
        <v>9.059659612918658E-3</v>
      </c>
      <c r="AV979" s="73">
        <f t="shared" ca="1" si="532"/>
        <v>1.0090596596129187</v>
      </c>
      <c r="AW979" s="74">
        <f ca="1">PRODUCT(AV$4:AV979)</f>
        <v>6207.7902597458151</v>
      </c>
      <c r="BO979" s="70">
        <f t="shared" si="537"/>
        <v>976</v>
      </c>
      <c r="BP979" s="171">
        <f t="shared" ca="1" si="536"/>
        <v>0.1143</v>
      </c>
      <c r="BQ979" s="172">
        <f t="shared" ca="1" si="533"/>
        <v>9.059659612918658E-3</v>
      </c>
      <c r="BR979" s="172">
        <f t="shared" ca="1" si="538"/>
        <v>1.6108791665924463E-4</v>
      </c>
    </row>
    <row r="980" spans="44:70">
      <c r="AR980" s="69">
        <f t="shared" si="530"/>
        <v>82</v>
      </c>
      <c r="AS980" s="70">
        <f t="shared" si="534"/>
        <v>977</v>
      </c>
      <c r="AT980" s="71">
        <f t="shared" ca="1" si="535"/>
        <v>1.4751704476938886E-4</v>
      </c>
      <c r="AU980" s="72">
        <f t="shared" ca="1" si="531"/>
        <v>9.059659612918658E-3</v>
      </c>
      <c r="AV980" s="73">
        <f t="shared" ca="1" si="532"/>
        <v>1.0090596596129187</v>
      </c>
      <c r="AW980" s="74">
        <f ca="1">PRODUCT(AV$4:AV980)</f>
        <v>6264.0307264475041</v>
      </c>
      <c r="BO980" s="70">
        <f t="shared" si="537"/>
        <v>977</v>
      </c>
      <c r="BP980" s="171">
        <f t="shared" ca="1" si="536"/>
        <v>0.1143</v>
      </c>
      <c r="BQ980" s="172">
        <f t="shared" ca="1" si="533"/>
        <v>9.059659612918658E-3</v>
      </c>
      <c r="BR980" s="172">
        <f t="shared" ca="1" si="538"/>
        <v>1.5964161794064676E-4</v>
      </c>
    </row>
    <row r="981" spans="44:70">
      <c r="AR981" s="69">
        <f t="shared" si="530"/>
        <v>82</v>
      </c>
      <c r="AS981" s="70">
        <f t="shared" si="534"/>
        <v>978</v>
      </c>
      <c r="AT981" s="71">
        <f t="shared" ca="1" si="535"/>
        <v>1.4618059055667451E-4</v>
      </c>
      <c r="AU981" s="72">
        <f t="shared" ca="1" si="531"/>
        <v>9.059659612918658E-3</v>
      </c>
      <c r="AV981" s="73">
        <f t="shared" ca="1" si="532"/>
        <v>1.0090596596129187</v>
      </c>
      <c r="AW981" s="74">
        <f ca="1">PRODUCT(AV$4:AV981)</f>
        <v>6320.7807126339821</v>
      </c>
      <c r="BO981" s="70">
        <f t="shared" si="537"/>
        <v>978</v>
      </c>
      <c r="BP981" s="171">
        <f t="shared" ca="1" si="536"/>
        <v>0.1143</v>
      </c>
      <c r="BQ981" s="172">
        <f t="shared" ca="1" si="533"/>
        <v>9.059659612918658E-3</v>
      </c>
      <c r="BR981" s="172">
        <f t="shared" ca="1" si="538"/>
        <v>1.5820830455345549E-4</v>
      </c>
    </row>
    <row r="982" spans="44:70">
      <c r="AR982" s="69">
        <f t="shared" si="530"/>
        <v>82</v>
      </c>
      <c r="AS982" s="70">
        <f t="shared" si="534"/>
        <v>979</v>
      </c>
      <c r="AT982" s="71">
        <f t="shared" ca="1" si="535"/>
        <v>1.448562441642156E-4</v>
      </c>
      <c r="AU982" s="72">
        <f t="shared" ca="1" si="531"/>
        <v>9.059659612918658E-3</v>
      </c>
      <c r="AV982" s="73">
        <f t="shared" ca="1" si="532"/>
        <v>1.0090596596129187</v>
      </c>
      <c r="AW982" s="74">
        <f ca="1">PRODUCT(AV$4:AV982)</f>
        <v>6378.0448343783473</v>
      </c>
      <c r="BO982" s="70">
        <f t="shared" si="537"/>
        <v>979</v>
      </c>
      <c r="BP982" s="171">
        <f t="shared" ca="1" si="536"/>
        <v>0.1143</v>
      </c>
      <c r="BQ982" s="172">
        <f t="shared" ca="1" si="533"/>
        <v>9.059659612918658E-3</v>
      </c>
      <c r="BR982" s="172">
        <f t="shared" ca="1" si="538"/>
        <v>1.5678785991122185E-4</v>
      </c>
    </row>
    <row r="983" spans="44:70">
      <c r="AR983" s="69">
        <f t="shared" si="530"/>
        <v>82</v>
      </c>
      <c r="AS983" s="70">
        <f t="shared" si="534"/>
        <v>980</v>
      </c>
      <c r="AT983" s="71">
        <f t="shared" ca="1" si="535"/>
        <v>1.4354389589928197E-4</v>
      </c>
      <c r="AU983" s="72">
        <f t="shared" ca="1" si="531"/>
        <v>9.059659612918658E-3</v>
      </c>
      <c r="AV983" s="73">
        <f t="shared" ca="1" si="532"/>
        <v>1.0090596596129187</v>
      </c>
      <c r="AW983" s="74">
        <f ca="1">PRODUCT(AV$4:AV983)</f>
        <v>6435.8277495737493</v>
      </c>
      <c r="BO983" s="70">
        <f t="shared" si="537"/>
        <v>980</v>
      </c>
      <c r="BP983" s="171">
        <f t="shared" ca="1" si="536"/>
        <v>0.1143</v>
      </c>
      <c r="BQ983" s="172">
        <f t="shared" ca="1" si="533"/>
        <v>9.059659612918658E-3</v>
      </c>
      <c r="BR983" s="172">
        <f t="shared" ca="1" si="538"/>
        <v>1.5538016847424721E-4</v>
      </c>
    </row>
    <row r="984" spans="44:70">
      <c r="AR984" s="69">
        <f t="shared" si="530"/>
        <v>82</v>
      </c>
      <c r="AS984" s="70">
        <f t="shared" si="534"/>
        <v>981</v>
      </c>
      <c r="AT984" s="71">
        <f t="shared" ca="1" si="535"/>
        <v>1.4224343706292224E-4</v>
      </c>
      <c r="AU984" s="72">
        <f t="shared" ca="1" si="531"/>
        <v>9.059659612918658E-3</v>
      </c>
      <c r="AV984" s="73">
        <f t="shared" ca="1" si="532"/>
        <v>1.0090596596129187</v>
      </c>
      <c r="AW984" s="74">
        <f ca="1">PRODUCT(AV$4:AV984)</f>
        <v>6494.1341583122639</v>
      </c>
      <c r="BO984" s="70">
        <f t="shared" si="537"/>
        <v>981</v>
      </c>
      <c r="BP984" s="171">
        <f t="shared" ca="1" si="536"/>
        <v>0.1143</v>
      </c>
      <c r="BQ984" s="172">
        <f t="shared" ca="1" si="533"/>
        <v>9.059659612918658E-3</v>
      </c>
      <c r="BR984" s="172">
        <f t="shared" ca="1" si="538"/>
        <v>1.5398511574018524E-4</v>
      </c>
    </row>
    <row r="985" spans="44:70">
      <c r="AR985" s="69">
        <f t="shared" si="530"/>
        <v>82</v>
      </c>
      <c r="AS985" s="70">
        <f t="shared" si="534"/>
        <v>982</v>
      </c>
      <c r="AT985" s="71">
        <f t="shared" ca="1" si="535"/>
        <v>1.4095475994096055E-4</v>
      </c>
      <c r="AU985" s="72">
        <f t="shared" ca="1" si="531"/>
        <v>9.059659612918658E-3</v>
      </c>
      <c r="AV985" s="73">
        <f t="shared" ca="1" si="532"/>
        <v>1.0090596596129187</v>
      </c>
      <c r="AW985" s="74">
        <f ca="1">PRODUCT(AV$4:AV985)</f>
        <v>6552.9688032672011</v>
      </c>
      <c r="BO985" s="70">
        <f t="shared" si="537"/>
        <v>982</v>
      </c>
      <c r="BP985" s="171">
        <f t="shared" ca="1" si="536"/>
        <v>0.1143</v>
      </c>
      <c r="BQ985" s="172">
        <f t="shared" ca="1" si="533"/>
        <v>9.059659612918658E-3</v>
      </c>
      <c r="BR985" s="172">
        <f t="shared" ca="1" si="538"/>
        <v>1.5260258823472821E-4</v>
      </c>
    </row>
    <row r="986" spans="44:70">
      <c r="AR986" s="69">
        <f t="shared" si="530"/>
        <v>82</v>
      </c>
      <c r="AS986" s="70">
        <f t="shared" si="534"/>
        <v>983</v>
      </c>
      <c r="AT986" s="71">
        <f t="shared" ca="1" si="535"/>
        <v>1.3967775779507479E-4</v>
      </c>
      <c r="AU986" s="72">
        <f t="shared" ca="1" si="531"/>
        <v>9.059659612918658E-3</v>
      </c>
      <c r="AV986" s="73">
        <f t="shared" ca="1" si="532"/>
        <v>1.0090596596129187</v>
      </c>
      <c r="AW986" s="74">
        <f ca="1">PRODUCT(AV$4:AV986)</f>
        <v>6612.336470078877</v>
      </c>
      <c r="BO986" s="70">
        <f t="shared" si="537"/>
        <v>983</v>
      </c>
      <c r="BP986" s="171">
        <f t="shared" ca="1" si="536"/>
        <v>0.1143</v>
      </c>
      <c r="BQ986" s="172">
        <f t="shared" ca="1" si="533"/>
        <v>9.059659612918658E-3</v>
      </c>
      <c r="BR986" s="172">
        <f t="shared" ca="1" si="538"/>
        <v>1.5123247350237693E-4</v>
      </c>
    </row>
    <row r="987" spans="44:70">
      <c r="AR987" s="69">
        <f t="shared" si="530"/>
        <v>82</v>
      </c>
      <c r="AS987" s="70">
        <f t="shared" si="534"/>
        <v>984</v>
      </c>
      <c r="AT987" s="71">
        <f t="shared" ca="1" si="535"/>
        <v>1.3841232485395572E-4</v>
      </c>
      <c r="AU987" s="72">
        <f t="shared" ca="1" si="531"/>
        <v>9.059659612918658E-3</v>
      </c>
      <c r="AV987" s="73">
        <f t="shared" ca="1" si="532"/>
        <v>1.0090596596129187</v>
      </c>
      <c r="AW987" s="74">
        <f ca="1">PRODUCT(AV$4:AV987)</f>
        <v>6672.2419877438797</v>
      </c>
      <c r="BO987" s="70">
        <f t="shared" si="537"/>
        <v>984</v>
      </c>
      <c r="BP987" s="171">
        <f t="shared" ca="1" si="536"/>
        <v>0.1143</v>
      </c>
      <c r="BQ987" s="172">
        <f t="shared" ca="1" si="533"/>
        <v>9.059659612918658E-3</v>
      </c>
      <c r="BR987" s="172">
        <f t="shared" ca="1" si="538"/>
        <v>1.4987466009729357E-4</v>
      </c>
    </row>
    <row r="988" spans="44:70">
      <c r="AR988" s="69">
        <f t="shared" si="530"/>
        <v>83</v>
      </c>
      <c r="AS988" s="70">
        <f t="shared" si="534"/>
        <v>985</v>
      </c>
      <c r="AT988" s="71">
        <f t="shared" ca="1" si="535"/>
        <v>1.3715835630454616E-4</v>
      </c>
      <c r="AU988" s="72">
        <f t="shared" ca="1" si="531"/>
        <v>9.059659612918658E-3</v>
      </c>
      <c r="AV988" s="73">
        <f t="shared" ca="1" si="532"/>
        <v>1.0090596596129187</v>
      </c>
      <c r="AW988" s="74">
        <f ca="1">PRODUCT(AV$4:AV988)</f>
        <v>6732.6902290078633</v>
      </c>
      <c r="BO988" s="70">
        <f t="shared" si="537"/>
        <v>985</v>
      </c>
      <c r="BP988" s="171">
        <f t="shared" ca="1" si="536"/>
        <v>0.1143</v>
      </c>
      <c r="BQ988" s="172">
        <f t="shared" ca="1" si="533"/>
        <v>9.059659612918658E-3</v>
      </c>
      <c r="BR988" s="172">
        <f t="shared" ca="1" si="538"/>
        <v>1.4852903757423658E-4</v>
      </c>
    </row>
    <row r="989" spans="44:70">
      <c r="AR989" s="69">
        <f t="shared" si="530"/>
        <v>83</v>
      </c>
      <c r="AS989" s="70">
        <f t="shared" si="534"/>
        <v>986</v>
      </c>
      <c r="AT989" s="71">
        <f t="shared" ca="1" si="535"/>
        <v>1.3591574828335955E-4</v>
      </c>
      <c r="AU989" s="72">
        <f t="shared" ca="1" si="531"/>
        <v>9.059659612918658E-3</v>
      </c>
      <c r="AV989" s="73">
        <f t="shared" ca="1" si="532"/>
        <v>1.0090596596129187</v>
      </c>
      <c r="AW989" s="74">
        <f ca="1">PRODUCT(AV$4:AV989)</f>
        <v>6793.6861107618979</v>
      </c>
      <c r="BO989" s="70">
        <f t="shared" si="537"/>
        <v>986</v>
      </c>
      <c r="BP989" s="171">
        <f t="shared" ca="1" si="536"/>
        <v>0.1143</v>
      </c>
      <c r="BQ989" s="172">
        <f t="shared" ca="1" si="533"/>
        <v>9.059659612918658E-3</v>
      </c>
      <c r="BR989" s="172">
        <f t="shared" ca="1" si="538"/>
        <v>1.4719549647957704E-4</v>
      </c>
    </row>
    <row r="990" spans="44:70">
      <c r="AR990" s="69">
        <f t="shared" si="530"/>
        <v>83</v>
      </c>
      <c r="AS990" s="70">
        <f t="shared" si="534"/>
        <v>987</v>
      </c>
      <c r="AT990" s="71">
        <f t="shared" ca="1" si="535"/>
        <v>1.3468439786787719E-4</v>
      </c>
      <c r="AU990" s="72">
        <f t="shared" ca="1" si="531"/>
        <v>9.059659612918658E-3</v>
      </c>
      <c r="AV990" s="73">
        <f t="shared" ca="1" si="532"/>
        <v>1.0090596596129187</v>
      </c>
      <c r="AW990" s="74">
        <f ca="1">PRODUCT(AV$4:AV990)</f>
        <v>6855.2345944424142</v>
      </c>
      <c r="BO990" s="70">
        <f t="shared" si="537"/>
        <v>987</v>
      </c>
      <c r="BP990" s="171">
        <f t="shared" ca="1" si="536"/>
        <v>0.1143</v>
      </c>
      <c r="BQ990" s="172">
        <f t="shared" ca="1" si="533"/>
        <v>9.059659612918658E-3</v>
      </c>
      <c r="BR990" s="172">
        <f t="shared" ca="1" si="538"/>
        <v>1.4587392834239566E-4</v>
      </c>
    </row>
    <row r="991" spans="44:70">
      <c r="AR991" s="69">
        <f t="shared" si="530"/>
        <v>83</v>
      </c>
      <c r="AS991" s="70">
        <f t="shared" si="534"/>
        <v>988</v>
      </c>
      <c r="AT991" s="71">
        <f t="shared" ca="1" si="535"/>
        <v>1.3346420306802333E-4</v>
      </c>
      <c r="AU991" s="72">
        <f t="shared" ca="1" si="531"/>
        <v>9.059659612918658E-3</v>
      </c>
      <c r="AV991" s="73">
        <f t="shared" ca="1" si="532"/>
        <v>1.0090596596129187</v>
      </c>
      <c r="AW991" s="74">
        <f ca="1">PRODUCT(AV$4:AV991)</f>
        <v>6917.3406864347671</v>
      </c>
      <c r="BO991" s="70">
        <f t="shared" si="537"/>
        <v>988</v>
      </c>
      <c r="BP991" s="171">
        <f t="shared" ca="1" si="536"/>
        <v>0.1143</v>
      </c>
      <c r="BQ991" s="172">
        <f t="shared" ca="1" si="533"/>
        <v>9.059659612918658E-3</v>
      </c>
      <c r="BR991" s="172">
        <f t="shared" ca="1" si="538"/>
        <v>1.4456422566565963E-4</v>
      </c>
    </row>
    <row r="992" spans="44:70">
      <c r="AR992" s="69">
        <f t="shared" si="530"/>
        <v>83</v>
      </c>
      <c r="AS992" s="70">
        <f t="shared" si="534"/>
        <v>989</v>
      </c>
      <c r="AT992" s="71">
        <f t="shared" ca="1" si="535"/>
        <v>1.3225506281771759E-4</v>
      </c>
      <c r="AU992" s="72">
        <f t="shared" ca="1" si="531"/>
        <v>9.059659612918658E-3</v>
      </c>
      <c r="AV992" s="73">
        <f t="shared" ca="1" si="532"/>
        <v>1.0090596596129187</v>
      </c>
      <c r="AW992" s="74">
        <f ca="1">PRODUCT(AV$4:AV992)</f>
        <v>6980.0094384804588</v>
      </c>
      <c r="BO992" s="70">
        <f t="shared" si="537"/>
        <v>989</v>
      </c>
      <c r="BP992" s="171">
        <f t="shared" ca="1" si="536"/>
        <v>0.1143</v>
      </c>
      <c r="BQ992" s="172">
        <f t="shared" ca="1" si="533"/>
        <v>9.059659612918658E-3</v>
      </c>
      <c r="BR992" s="172">
        <f t="shared" ca="1" si="538"/>
        <v>1.4326628191747883E-4</v>
      </c>
    </row>
    <row r="993" spans="44:70">
      <c r="AR993" s="69">
        <f t="shared" si="530"/>
        <v>83</v>
      </c>
      <c r="AS993" s="70">
        <f t="shared" si="534"/>
        <v>990</v>
      </c>
      <c r="AT993" s="71">
        <f t="shared" ca="1" si="535"/>
        <v>1.3105687696650389E-4</v>
      </c>
      <c r="AU993" s="72">
        <f t="shared" ca="1" si="531"/>
        <v>9.059659612918658E-3</v>
      </c>
      <c r="AV993" s="73">
        <f t="shared" ca="1" si="532"/>
        <v>1.0090596596129187</v>
      </c>
      <c r="AW993" s="74">
        <f ca="1">PRODUCT(AV$4:AV993)</f>
        <v>7043.2459480880516</v>
      </c>
      <c r="BO993" s="70">
        <f t="shared" si="537"/>
        <v>990</v>
      </c>
      <c r="BP993" s="171">
        <f t="shared" ca="1" si="536"/>
        <v>0.1143</v>
      </c>
      <c r="BQ993" s="172">
        <f t="shared" ca="1" si="533"/>
        <v>9.059659612918658E-3</v>
      </c>
      <c r="BR993" s="172">
        <f t="shared" ca="1" si="538"/>
        <v>1.4197999152244044E-4</v>
      </c>
    </row>
    <row r="994" spans="44:70">
      <c r="AR994" s="69">
        <f t="shared" si="530"/>
        <v>83</v>
      </c>
      <c r="AS994" s="70">
        <f t="shared" si="534"/>
        <v>991</v>
      </c>
      <c r="AT994" s="71">
        <f t="shared" ca="1" si="535"/>
        <v>1.2986954627125521E-4</v>
      </c>
      <c r="AU994" s="72">
        <f t="shared" ca="1" si="531"/>
        <v>9.059659612918658E-3</v>
      </c>
      <c r="AV994" s="73">
        <f t="shared" ca="1" si="532"/>
        <v>1.0090596596129187</v>
      </c>
      <c r="AW994" s="74">
        <f ca="1">PRODUCT(AV$4:AV994)</f>
        <v>7107.0553589477977</v>
      </c>
      <c r="BO994" s="70">
        <f t="shared" si="537"/>
        <v>991</v>
      </c>
      <c r="BP994" s="171">
        <f t="shared" ca="1" si="536"/>
        <v>0.1143</v>
      </c>
      <c r="BQ994" s="172">
        <f t="shared" ca="1" si="533"/>
        <v>9.059659612918658E-3</v>
      </c>
      <c r="BR994" s="172">
        <f t="shared" ca="1" si="538"/>
        <v>1.4070524985302139E-4</v>
      </c>
    </row>
    <row r="995" spans="44:70">
      <c r="AR995" s="69">
        <f t="shared" si="530"/>
        <v>83</v>
      </c>
      <c r="AS995" s="70">
        <f t="shared" si="534"/>
        <v>992</v>
      </c>
      <c r="AT995" s="71">
        <f t="shared" ca="1" si="535"/>
        <v>1.2869297238795346E-4</v>
      </c>
      <c r="AU995" s="72">
        <f t="shared" ca="1" si="531"/>
        <v>9.059659612918658E-3</v>
      </c>
      <c r="AV995" s="73">
        <f t="shared" ca="1" si="532"/>
        <v>1.0090596596129187</v>
      </c>
      <c r="AW995" s="74">
        <f ca="1">PRODUCT(AV$4:AV995)</f>
        <v>7171.442861350034</v>
      </c>
      <c r="BO995" s="70">
        <f t="shared" si="537"/>
        <v>992</v>
      </c>
      <c r="BP995" s="171">
        <f t="shared" ca="1" si="536"/>
        <v>0.1143</v>
      </c>
      <c r="BQ995" s="172">
        <f t="shared" ca="1" si="533"/>
        <v>9.059659612918658E-3</v>
      </c>
      <c r="BR995" s="172">
        <f t="shared" ca="1" si="538"/>
        <v>1.3944195322107789E-4</v>
      </c>
    </row>
    <row r="996" spans="44:70">
      <c r="AR996" s="69">
        <f t="shared" si="530"/>
        <v>83</v>
      </c>
      <c r="AS996" s="70">
        <f t="shared" si="534"/>
        <v>993</v>
      </c>
      <c r="AT996" s="71">
        <f t="shared" ca="1" si="535"/>
        <v>1.2752705786354387E-4</v>
      </c>
      <c r="AU996" s="72">
        <f t="shared" ca="1" si="531"/>
        <v>9.059659612918658E-3</v>
      </c>
      <c r="AV996" s="73">
        <f t="shared" ca="1" si="532"/>
        <v>1.0090596596129187</v>
      </c>
      <c r="AW996" s="74">
        <f ca="1">PRODUCT(AV$4:AV996)</f>
        <v>7236.4136926073606</v>
      </c>
      <c r="BO996" s="70">
        <f t="shared" si="537"/>
        <v>993</v>
      </c>
      <c r="BP996" s="171">
        <f t="shared" ca="1" si="536"/>
        <v>0.1143</v>
      </c>
      <c r="BQ996" s="172">
        <f t="shared" ca="1" si="533"/>
        <v>9.059659612918658E-3</v>
      </c>
      <c r="BR996" s="172">
        <f t="shared" ca="1" si="538"/>
        <v>1.3818999886941141E-4</v>
      </c>
    </row>
    <row r="997" spans="44:70">
      <c r="AR997" s="69">
        <f t="shared" si="530"/>
        <v>83</v>
      </c>
      <c r="AS997" s="70">
        <f t="shared" si="534"/>
        <v>994</v>
      </c>
      <c r="AT997" s="71">
        <f t="shared" ca="1" si="535"/>
        <v>1.2637170612786317E-4</v>
      </c>
      <c r="AU997" s="72">
        <f t="shared" ca="1" si="531"/>
        <v>9.059659612918658E-3</v>
      </c>
      <c r="AV997" s="73">
        <f t="shared" ca="1" si="532"/>
        <v>1.0090596596129187</v>
      </c>
      <c r="AW997" s="74">
        <f ca="1">PRODUCT(AV$4:AV997)</f>
        <v>7301.973137480647</v>
      </c>
      <c r="BO997" s="70">
        <f t="shared" si="537"/>
        <v>994</v>
      </c>
      <c r="BP997" s="171">
        <f t="shared" ca="1" si="536"/>
        <v>0.1143</v>
      </c>
      <c r="BQ997" s="172">
        <f t="shared" ca="1" si="533"/>
        <v>9.059659612918658E-3</v>
      </c>
      <c r="BR997" s="172">
        <f t="shared" ca="1" si="538"/>
        <v>1.369492849634103E-4</v>
      </c>
    </row>
    <row r="998" spans="44:70">
      <c r="AR998" s="69">
        <f t="shared" si="530"/>
        <v>83</v>
      </c>
      <c r="AS998" s="70">
        <f t="shared" si="534"/>
        <v>995</v>
      </c>
      <c r="AT998" s="71">
        <f t="shared" ca="1" si="535"/>
        <v>1.2522682148564094E-4</v>
      </c>
      <c r="AU998" s="72">
        <f t="shared" ca="1" si="531"/>
        <v>9.059659612918658E-3</v>
      </c>
      <c r="AV998" s="73">
        <f t="shared" ca="1" si="532"/>
        <v>1.0090596596129187</v>
      </c>
      <c r="AW998" s="74">
        <f ca="1">PRODUCT(AV$4:AV998)</f>
        <v>7368.1265286088974</v>
      </c>
      <c r="BO998" s="70">
        <f t="shared" si="537"/>
        <v>995</v>
      </c>
      <c r="BP998" s="171">
        <f t="shared" ca="1" si="536"/>
        <v>0.1143</v>
      </c>
      <c r="BQ998" s="172">
        <f t="shared" ca="1" si="533"/>
        <v>9.059659612918658E-3</v>
      </c>
      <c r="BR998" s="172">
        <f t="shared" ca="1" si="538"/>
        <v>1.3571971058276658E-4</v>
      </c>
    </row>
    <row r="999" spans="44:70">
      <c r="AR999" s="69">
        <f t="shared" si="530"/>
        <v>83</v>
      </c>
      <c r="AS999" s="70">
        <f t="shared" si="534"/>
        <v>996</v>
      </c>
      <c r="AT999" s="71">
        <f t="shared" ca="1" si="535"/>
        <v>1.2409230910857331E-4</v>
      </c>
      <c r="AU999" s="72">
        <f t="shared" ca="1" si="531"/>
        <v>9.059659612918658E-3</v>
      </c>
      <c r="AV999" s="73">
        <f t="shared" ca="1" si="532"/>
        <v>1.0090596596129187</v>
      </c>
      <c r="AW999" s="74">
        <f ca="1">PRODUCT(AV$4:AV999)</f>
        <v>7434.87924694301</v>
      </c>
      <c r="BO999" s="70">
        <f t="shared" si="537"/>
        <v>996</v>
      </c>
      <c r="BP999" s="171">
        <f t="shared" ca="1" si="536"/>
        <v>0.1143</v>
      </c>
      <c r="BQ999" s="172">
        <f t="shared" ca="1" si="533"/>
        <v>9.059659612918658E-3</v>
      </c>
      <c r="BR999" s="172">
        <f t="shared" ca="1" si="538"/>
        <v>1.3450117571326702E-4</v>
      </c>
    </row>
    <row r="1000" spans="44:70">
      <c r="AR1000" s="69">
        <f t="shared" si="530"/>
        <v>84</v>
      </c>
      <c r="AS1000" s="70">
        <f t="shared" si="534"/>
        <v>997</v>
      </c>
      <c r="AT1000" s="71">
        <f t="shared" ca="1" si="535"/>
        <v>1.2296807502746855E-4</v>
      </c>
      <c r="AU1000" s="72">
        <f t="shared" ca="1" si="531"/>
        <v>9.059659612918658E-3</v>
      </c>
      <c r="AV1000" s="73">
        <f t="shared" ca="1" si="532"/>
        <v>1.0090596596129187</v>
      </c>
      <c r="AW1000" s="74">
        <f ca="1">PRODUCT(AV$4:AV1000)</f>
        <v>7502.2367221834666</v>
      </c>
      <c r="BO1000" s="70">
        <f t="shared" si="537"/>
        <v>997</v>
      </c>
      <c r="BP1000" s="171">
        <f t="shared" ca="1" si="536"/>
        <v>0.1143</v>
      </c>
      <c r="BQ1000" s="172">
        <f t="shared" ca="1" si="533"/>
        <v>9.059659612918658E-3</v>
      </c>
      <c r="BR1000" s="172">
        <f t="shared" ca="1" si="538"/>
        <v>1.3329358123865786E-4</v>
      </c>
    </row>
    <row r="1001" spans="44:70">
      <c r="AR1001" s="69">
        <f t="shared" si="530"/>
        <v>84</v>
      </c>
      <c r="AS1001" s="70">
        <f t="shared" si="534"/>
        <v>998</v>
      </c>
      <c r="AT1001" s="71">
        <f t="shared" ca="1" si="535"/>
        <v>1.2185402612446384E-4</v>
      </c>
      <c r="AU1001" s="72">
        <f t="shared" ca="1" si="531"/>
        <v>9.059659612918658E-3</v>
      </c>
      <c r="AV1001" s="73">
        <f t="shared" ca="1" si="532"/>
        <v>1.0090596596129187</v>
      </c>
      <c r="AW1001" s="74">
        <f ca="1">PRODUCT(AV$4:AV1001)</f>
        <v>7570.2044332219875</v>
      </c>
      <c r="BO1001" s="70">
        <f t="shared" si="537"/>
        <v>998</v>
      </c>
      <c r="BP1001" s="171">
        <f t="shared" ca="1" si="536"/>
        <v>0.1143</v>
      </c>
      <c r="BQ1001" s="172">
        <f t="shared" ca="1" si="533"/>
        <v>9.059659612918658E-3</v>
      </c>
      <c r="BR1001" s="172">
        <f t="shared" ca="1" si="538"/>
        <v>1.3209682893258271E-4</v>
      </c>
    </row>
    <row r="1002" spans="44:70">
      <c r="AR1002" s="69">
        <f t="shared" si="530"/>
        <v>84</v>
      </c>
      <c r="AS1002" s="70">
        <f t="shared" si="534"/>
        <v>999</v>
      </c>
      <c r="AT1002" s="71">
        <f t="shared" ca="1" si="535"/>
        <v>1.2075007012531251E-4</v>
      </c>
      <c r="AU1002" s="72">
        <f t="shared" ca="1" si="531"/>
        <v>9.059659612918658E-3</v>
      </c>
      <c r="AV1002" s="73">
        <f t="shared" ca="1" si="532"/>
        <v>1.0090596596129187</v>
      </c>
      <c r="AW1002" s="74">
        <f ca="1">PRODUCT(AV$4:AV1002)</f>
        <v>7638.7879085871864</v>
      </c>
      <c r="BO1002" s="70">
        <f t="shared" si="537"/>
        <v>999</v>
      </c>
      <c r="BP1002" s="171">
        <f t="shared" ca="1" si="536"/>
        <v>0.1143</v>
      </c>
      <c r="BQ1002" s="172">
        <f t="shared" ca="1" si="533"/>
        <v>9.059659612918658E-3</v>
      </c>
      <c r="BR1002" s="172">
        <f t="shared" ca="1" si="538"/>
        <v>1.3091082145059277E-4</v>
      </c>
    </row>
    <row r="1003" spans="44:70">
      <c r="AR1003" s="69">
        <f t="shared" si="530"/>
        <v>84</v>
      </c>
      <c r="AS1003" s="70">
        <f t="shared" si="534"/>
        <v>1000</v>
      </c>
      <c r="AT1003" s="71">
        <f t="shared" ca="1" si="535"/>
        <v>1.1965611559174112E-4</v>
      </c>
      <c r="AU1003" s="72">
        <f t="shared" ca="1" si="531"/>
        <v>9.059659612918658E-3</v>
      </c>
      <c r="AV1003" s="73">
        <f t="shared" ca="1" si="532"/>
        <v>1.0090596596129187</v>
      </c>
      <c r="AW1003" s="74">
        <f ca="1">PRODUCT(AV$4:AV1003)</f>
        <v>7707.9927268942647</v>
      </c>
      <c r="BO1003" s="70">
        <f t="shared" si="537"/>
        <v>1000</v>
      </c>
      <c r="BP1003" s="171">
        <f t="shared" ca="1" si="536"/>
        <v>0.1143</v>
      </c>
      <c r="BQ1003" s="172">
        <f t="shared" ca="1" si="533"/>
        <v>9.059659612918658E-3</v>
      </c>
      <c r="BR1003" s="172">
        <f t="shared" ca="1" si="538"/>
        <v>1.2973546232222875E-4</v>
      </c>
    </row>
    <row r="1004" spans="44:70">
      <c r="AR1004" s="69">
        <f t="shared" si="530"/>
        <v>84</v>
      </c>
      <c r="AS1004" s="70">
        <f t="shared" si="534"/>
        <v>1001</v>
      </c>
      <c r="AT1004" s="71">
        <f t="shared" ca="1" si="535"/>
        <v>1.185720719138759E-4</v>
      </c>
      <c r="AU1004" s="72">
        <f t="shared" ca="1" si="531"/>
        <v>9.059659612918658E-3</v>
      </c>
      <c r="AV1004" s="73">
        <f t="shared" ca="1" si="532"/>
        <v>1.0090596596129187</v>
      </c>
      <c r="AW1004" s="74">
        <f ca="1">PRODUCT(AV$4:AV1004)</f>
        <v>7777.824517298779</v>
      </c>
      <c r="BO1004" s="70">
        <f t="shared" si="537"/>
        <v>1001</v>
      </c>
      <c r="BP1004" s="171">
        <f t="shared" ca="1" si="536"/>
        <v>0.1143</v>
      </c>
      <c r="BQ1004" s="172">
        <f t="shared" ca="1" si="533"/>
        <v>9.059659612918658E-3</v>
      </c>
      <c r="BR1004" s="172">
        <f t="shared" ca="1" si="538"/>
        <v>1.2857065594317391E-4</v>
      </c>
    </row>
    <row r="1005" spans="44:70">
      <c r="AR1005" s="69">
        <f t="shared" si="530"/>
        <v>84</v>
      </c>
      <c r="AS1005" s="70">
        <f t="shared" si="534"/>
        <v>1002</v>
      </c>
      <c r="AT1005" s="71">
        <f t="shared" ca="1" si="535"/>
        <v>1.1749784930273767E-4</v>
      </c>
      <c r="AU1005" s="72">
        <f t="shared" ca="1" si="531"/>
        <v>9.059659612918658E-3</v>
      </c>
      <c r="AV1005" s="73">
        <f t="shared" ca="1" si="532"/>
        <v>1.0090596596129187</v>
      </c>
      <c r="AW1005" s="74">
        <f ca="1">PRODUCT(AV$4:AV1005)</f>
        <v>7848.2889599545197</v>
      </c>
      <c r="BO1005" s="70">
        <f t="shared" si="537"/>
        <v>1002</v>
      </c>
      <c r="BP1005" s="171">
        <f t="shared" ca="1" si="536"/>
        <v>0.1143</v>
      </c>
      <c r="BQ1005" s="172">
        <f t="shared" ca="1" si="533"/>
        <v>9.059659612918658E-3</v>
      </c>
      <c r="BR1005" s="172">
        <f t="shared" ca="1" si="538"/>
        <v>1.274163075674776E-4</v>
      </c>
    </row>
    <row r="1006" spans="44:70">
      <c r="AR1006" s="69">
        <f t="shared" si="530"/>
        <v>84</v>
      </c>
      <c r="AS1006" s="70">
        <f t="shared" si="534"/>
        <v>1003</v>
      </c>
      <c r="AT1006" s="71">
        <f t="shared" ca="1" si="535"/>
        <v>1.1643335878280485E-4</v>
      </c>
      <c r="AU1006" s="72">
        <f t="shared" ca="1" si="531"/>
        <v>9.059659612918658E-3</v>
      </c>
      <c r="AV1006" s="73">
        <f t="shared" ca="1" si="532"/>
        <v>1.0090596596129187</v>
      </c>
      <c r="AW1006" s="74">
        <f ca="1">PRODUCT(AV$4:AV1006)</f>
        <v>7919.3917864755349</v>
      </c>
      <c r="BO1006" s="70">
        <f t="shared" si="537"/>
        <v>1003</v>
      </c>
      <c r="BP1006" s="171">
        <f t="shared" ca="1" si="536"/>
        <v>0.1143</v>
      </c>
      <c r="BQ1006" s="172">
        <f t="shared" ca="1" si="533"/>
        <v>9.059659612918658E-3</v>
      </c>
      <c r="BR1006" s="172">
        <f t="shared" ca="1" si="538"/>
        <v>1.2627232329984856E-4</v>
      </c>
    </row>
    <row r="1007" spans="44:70">
      <c r="AR1007" s="69">
        <f t="shared" si="530"/>
        <v>84</v>
      </c>
      <c r="AS1007" s="70">
        <f t="shared" si="534"/>
        <v>1004</v>
      </c>
      <c r="AT1007" s="71">
        <f t="shared" ca="1" si="535"/>
        <v>1.153785121846438E-4</v>
      </c>
      <c r="AU1007" s="72">
        <f t="shared" ca="1" si="531"/>
        <v>9.059659612918658E-3</v>
      </c>
      <c r="AV1007" s="73">
        <f t="shared" ca="1" si="532"/>
        <v>1.0090596596129187</v>
      </c>
      <c r="AW1007" s="74">
        <f ca="1">PRODUCT(AV$4:AV1007)</f>
        <v>7991.138780402347</v>
      </c>
      <c r="BO1007" s="70">
        <f t="shared" si="537"/>
        <v>1004</v>
      </c>
      <c r="BP1007" s="171">
        <f t="shared" ca="1" si="536"/>
        <v>0.1143</v>
      </c>
      <c r="BQ1007" s="172">
        <f t="shared" ca="1" si="533"/>
        <v>9.059659612918658E-3</v>
      </c>
      <c r="BR1007" s="172">
        <f t="shared" ca="1" si="538"/>
        <v>1.2513861008801738E-4</v>
      </c>
    </row>
    <row r="1008" spans="44:70">
      <c r="AR1008" s="69">
        <f t="shared" si="530"/>
        <v>84</v>
      </c>
      <c r="AS1008" s="70">
        <f t="shared" si="534"/>
        <v>1005</v>
      </c>
      <c r="AT1008" s="71">
        <f t="shared" ca="1" si="535"/>
        <v>1.1433322213760594E-4</v>
      </c>
      <c r="AU1008" s="72">
        <f t="shared" ca="1" si="531"/>
        <v>9.059659612918658E-3</v>
      </c>
      <c r="AV1008" s="73">
        <f t="shared" ca="1" si="532"/>
        <v>1.0090596596129187</v>
      </c>
      <c r="AW1008" s="74">
        <f ca="1">PRODUCT(AV$4:AV1008)</f>
        <v>8063.5357776723858</v>
      </c>
      <c r="BO1008" s="70">
        <f t="shared" si="537"/>
        <v>1005</v>
      </c>
      <c r="BP1008" s="171">
        <f t="shared" ca="1" si="536"/>
        <v>0.1143</v>
      </c>
      <c r="BQ1008" s="172">
        <f t="shared" ca="1" si="533"/>
        <v>9.059659612918658E-3</v>
      </c>
      <c r="BR1008" s="172">
        <f t="shared" ca="1" si="538"/>
        <v>1.2401507571516764E-4</v>
      </c>
    </row>
    <row r="1009" spans="44:70">
      <c r="AR1009" s="69">
        <f t="shared" si="530"/>
        <v>84</v>
      </c>
      <c r="AS1009" s="70">
        <f t="shared" si="534"/>
        <v>1006</v>
      </c>
      <c r="AT1009" s="71">
        <f t="shared" ca="1" si="535"/>
        <v>1.1329740206259101E-4</v>
      </c>
      <c r="AU1009" s="72">
        <f t="shared" ca="1" si="531"/>
        <v>9.059659612918658E-3</v>
      </c>
      <c r="AV1009" s="73">
        <f t="shared" ca="1" si="532"/>
        <v>1.0090596596129187</v>
      </c>
      <c r="AW1009" s="74">
        <f ca="1">PRODUCT(AV$4:AV1009)</f>
        <v>8136.5886670946893</v>
      </c>
      <c r="BO1009" s="70">
        <f t="shared" si="537"/>
        <v>1006</v>
      </c>
      <c r="BP1009" s="171">
        <f t="shared" ca="1" si="536"/>
        <v>0.1143</v>
      </c>
      <c r="BQ1009" s="172">
        <f t="shared" ca="1" si="533"/>
        <v>9.059659612918658E-3</v>
      </c>
      <c r="BR1009" s="172">
        <f t="shared" ca="1" si="538"/>
        <v>1.2290162879243489E-4</v>
      </c>
    </row>
    <row r="1010" spans="44:70">
      <c r="AR1010" s="69">
        <f t="shared" si="530"/>
        <v>84</v>
      </c>
      <c r="AS1010" s="70">
        <f t="shared" si="534"/>
        <v>1007</v>
      </c>
      <c r="AT1010" s="71">
        <f t="shared" ca="1" si="535"/>
        <v>1.1227096616487595E-4</v>
      </c>
      <c r="AU1010" s="72">
        <f t="shared" ca="1" si="531"/>
        <v>9.059659612918658E-3</v>
      </c>
      <c r="AV1010" s="73">
        <f t="shared" ca="1" si="532"/>
        <v>1.0090596596129187</v>
      </c>
      <c r="AW1010" s="74">
        <f ca="1">PRODUCT(AV$4:AV1010)</f>
        <v>8210.303390828898</v>
      </c>
      <c r="BO1010" s="70">
        <f t="shared" si="537"/>
        <v>1007</v>
      </c>
      <c r="BP1010" s="171">
        <f t="shared" ca="1" si="536"/>
        <v>0.1143</v>
      </c>
      <c r="BQ1010" s="172">
        <f t="shared" ca="1" si="533"/>
        <v>9.059659612918658E-3</v>
      </c>
      <c r="BR1010" s="172">
        <f t="shared" ca="1" si="538"/>
        <v>1.2179817875147312E-4</v>
      </c>
    </row>
    <row r="1011" spans="44:70">
      <c r="AR1011" s="69">
        <f t="shared" si="530"/>
        <v>84</v>
      </c>
      <c r="AS1011" s="70">
        <f t="shared" si="534"/>
        <v>1008</v>
      </c>
      <c r="AT1011" s="71">
        <f t="shared" ca="1" si="535"/>
        <v>1.1125382942700867E-4</v>
      </c>
      <c r="AU1011" s="72">
        <f t="shared" ca="1" si="531"/>
        <v>9.059659612918658E-3</v>
      </c>
      <c r="AV1011" s="73">
        <f t="shared" ca="1" si="532"/>
        <v>1.0090596596129187</v>
      </c>
      <c r="AW1011" s="74">
        <f ca="1">PRODUCT(AV$4:AV1011)</f>
        <v>8284.6859448685991</v>
      </c>
      <c r="BO1011" s="70">
        <f t="shared" si="537"/>
        <v>1008</v>
      </c>
      <c r="BP1011" s="171">
        <f t="shared" ca="1" si="536"/>
        <v>0.1143</v>
      </c>
      <c r="BQ1011" s="172">
        <f t="shared" ca="1" si="533"/>
        <v>9.059659612918658E-3</v>
      </c>
      <c r="BR1011" s="172">
        <f t="shared" ca="1" si="538"/>
        <v>1.207046358370878E-4</v>
      </c>
    </row>
    <row r="1012" spans="44:70">
      <c r="AR1012" s="69">
        <f t="shared" si="530"/>
        <v>85</v>
      </c>
      <c r="AS1012" s="70">
        <f t="shared" si="534"/>
        <v>1009</v>
      </c>
      <c r="AT1012" s="71">
        <f t="shared" ca="1" si="535"/>
        <v>1.1024590760176626E-4</v>
      </c>
      <c r="AU1012" s="72">
        <f t="shared" ca="1" si="531"/>
        <v>9.059659612918658E-3</v>
      </c>
      <c r="AV1012" s="73">
        <f t="shared" ca="1" si="532"/>
        <v>1.0090596596129187</v>
      </c>
      <c r="AW1012" s="74">
        <f ca="1">PRODUCT(AV$4:AV1012)</f>
        <v>8359.7423795290397</v>
      </c>
      <c r="BO1012" s="70">
        <f t="shared" si="537"/>
        <v>1009</v>
      </c>
      <c r="BP1012" s="171">
        <f t="shared" ca="1" si="536"/>
        <v>0.1143</v>
      </c>
      <c r="BQ1012" s="172">
        <f t="shared" ca="1" si="533"/>
        <v>9.059659612918658E-3</v>
      </c>
      <c r="BR1012" s="172">
        <f t="shared" ca="1" si="538"/>
        <v>1.1962091109993519E-4</v>
      </c>
    </row>
    <row r="1013" spans="44:70">
      <c r="AR1013" s="69">
        <f t="shared" si="530"/>
        <v>85</v>
      </c>
      <c r="AS1013" s="70">
        <f t="shared" si="534"/>
        <v>1010</v>
      </c>
      <c r="AT1013" s="71">
        <f t="shared" ca="1" si="535"/>
        <v>1.0924711720517697E-4</v>
      </c>
      <c r="AU1013" s="72">
        <f t="shared" ca="1" si="531"/>
        <v>9.059659612918658E-3</v>
      </c>
      <c r="AV1013" s="73">
        <f t="shared" ca="1" si="532"/>
        <v>1.0090596596129187</v>
      </c>
      <c r="AW1013" s="74">
        <f ca="1">PRODUCT(AV$4:AV1013)</f>
        <v>8435.4787999392629</v>
      </c>
      <c r="BO1013" s="70">
        <f t="shared" si="537"/>
        <v>1010</v>
      </c>
      <c r="BP1013" s="171">
        <f t="shared" ca="1" si="536"/>
        <v>0.1143</v>
      </c>
      <c r="BQ1013" s="172">
        <f t="shared" ca="1" si="533"/>
        <v>9.059659612918658E-3</v>
      </c>
      <c r="BR1013" s="172">
        <f t="shared" ca="1" si="538"/>
        <v>1.1854691638928711E-4</v>
      </c>
    </row>
    <row r="1014" spans="44:70">
      <c r="AR1014" s="69">
        <f t="shared" si="530"/>
        <v>85</v>
      </c>
      <c r="AS1014" s="70">
        <f t="shared" si="534"/>
        <v>1011</v>
      </c>
      <c r="AT1014" s="71">
        <f t="shared" ca="1" si="535"/>
        <v>1.0825737550960543E-4</v>
      </c>
      <c r="AU1014" s="72">
        <f t="shared" ca="1" si="531"/>
        <v>9.059659612918658E-3</v>
      </c>
      <c r="AV1014" s="73">
        <f t="shared" ca="1" si="532"/>
        <v>1.0090596596129187</v>
      </c>
      <c r="AW1014" s="74">
        <f ca="1">PRODUCT(AV$4:AV1014)</f>
        <v>8511.9013665387047</v>
      </c>
      <c r="BO1014" s="70">
        <f t="shared" si="537"/>
        <v>1011</v>
      </c>
      <c r="BP1014" s="171">
        <f t="shared" ca="1" si="536"/>
        <v>0.1143</v>
      </c>
      <c r="BQ1014" s="172">
        <f t="shared" ca="1" si="533"/>
        <v>9.059659612918658E-3</v>
      </c>
      <c r="BR1014" s="172">
        <f t="shared" ca="1" si="538"/>
        <v>1.174825643458608E-4</v>
      </c>
    </row>
    <row r="1015" spans="44:70">
      <c r="AR1015" s="69">
        <f t="shared" si="530"/>
        <v>85</v>
      </c>
      <c r="AS1015" s="70">
        <f t="shared" si="534"/>
        <v>1012</v>
      </c>
      <c r="AT1015" s="71">
        <f t="shared" ca="1" si="535"/>
        <v>1.0727660053690049E-4</v>
      </c>
      <c r="AU1015" s="72">
        <f t="shared" ca="1" si="531"/>
        <v>9.059659612918658E-3</v>
      </c>
      <c r="AV1015" s="73">
        <f t="shared" ca="1" si="532"/>
        <v>1.0090596596129187</v>
      </c>
      <c r="AW1015" s="74">
        <f ca="1">PRODUCT(AV$4:AV1015)</f>
        <v>8589.0162955782816</v>
      </c>
      <c r="BO1015" s="70">
        <f t="shared" si="537"/>
        <v>1012</v>
      </c>
      <c r="BP1015" s="171">
        <f t="shared" ca="1" si="536"/>
        <v>0.1143</v>
      </c>
      <c r="BQ1015" s="172">
        <f t="shared" ca="1" si="533"/>
        <v>9.059659612918658E-3</v>
      </c>
      <c r="BR1015" s="172">
        <f t="shared" ca="1" si="538"/>
        <v>1.1642776839471297E-4</v>
      </c>
    </row>
    <row r="1016" spans="44:70">
      <c r="AR1016" s="69">
        <f t="shared" si="530"/>
        <v>85</v>
      </c>
      <c r="AS1016" s="70">
        <f t="shared" si="534"/>
        <v>1013</v>
      </c>
      <c r="AT1016" s="71">
        <f t="shared" ca="1" si="535"/>
        <v>1.0630471105160512E-4</v>
      </c>
      <c r="AU1016" s="72">
        <f t="shared" ca="1" si="531"/>
        <v>9.059659612918658E-3</v>
      </c>
      <c r="AV1016" s="73">
        <f t="shared" ca="1" si="532"/>
        <v>1.0090596596129187</v>
      </c>
      <c r="AW1016" s="74">
        <f ca="1">PRODUCT(AV$4:AV1016)</f>
        <v>8666.829859626032</v>
      </c>
      <c r="BO1016" s="70">
        <f t="shared" si="537"/>
        <v>1013</v>
      </c>
      <c r="BP1016" s="171">
        <f t="shared" ca="1" si="536"/>
        <v>0.1143</v>
      </c>
      <c r="BQ1016" s="172">
        <f t="shared" ca="1" si="533"/>
        <v>9.059659612918658E-3</v>
      </c>
      <c r="BR1016" s="172">
        <f t="shared" ca="1" si="538"/>
        <v>1.1538244273819782E-4</v>
      </c>
    </row>
    <row r="1017" spans="44:70">
      <c r="AR1017" s="69">
        <f t="shared" si="530"/>
        <v>85</v>
      </c>
      <c r="AS1017" s="70">
        <f t="shared" si="534"/>
        <v>1014</v>
      </c>
      <c r="AT1017" s="71">
        <f t="shared" ca="1" si="535"/>
        <v>1.053416265542279E-4</v>
      </c>
      <c r="AU1017" s="72">
        <f t="shared" ca="1" si="531"/>
        <v>9.059659612918658E-3</v>
      </c>
      <c r="AV1017" s="73">
        <f t="shared" ca="1" si="532"/>
        <v>1.0090596596129187</v>
      </c>
      <c r="AW1017" s="74">
        <f ca="1">PRODUCT(AV$4:AV1017)</f>
        <v>8745.3483880773238</v>
      </c>
      <c r="BO1017" s="70">
        <f t="shared" si="537"/>
        <v>1014</v>
      </c>
      <c r="BP1017" s="171">
        <f t="shared" ca="1" si="536"/>
        <v>0.1143</v>
      </c>
      <c r="BQ1017" s="172">
        <f t="shared" ca="1" si="533"/>
        <v>9.059659612918658E-3</v>
      </c>
      <c r="BR1017" s="172">
        <f t="shared" ca="1" si="538"/>
        <v>1.1434650234898818E-4</v>
      </c>
    </row>
    <row r="1018" spans="44:70">
      <c r="AR1018" s="69">
        <f t="shared" si="530"/>
        <v>85</v>
      </c>
      <c r="AS1018" s="70">
        <f t="shared" si="534"/>
        <v>1015</v>
      </c>
      <c r="AT1018" s="71">
        <f t="shared" ca="1" si="535"/>
        <v>1.043872672745754E-4</v>
      </c>
      <c r="AU1018" s="72">
        <f t="shared" ca="1" si="531"/>
        <v>9.059659612918658E-3</v>
      </c>
      <c r="AV1018" s="73">
        <f t="shared" ca="1" si="532"/>
        <v>1.0090596596129187</v>
      </c>
      <c r="AW1018" s="74">
        <f ca="1">PRODUCT(AV$4:AV1018)</f>
        <v>8824.5782676696908</v>
      </c>
      <c r="BO1018" s="70">
        <f t="shared" si="537"/>
        <v>1015</v>
      </c>
      <c r="BP1018" s="171">
        <f t="shared" ca="1" si="536"/>
        <v>0.1143</v>
      </c>
      <c r="BQ1018" s="172">
        <f t="shared" ca="1" si="533"/>
        <v>9.059659612918658E-3</v>
      </c>
      <c r="BR1018" s="172">
        <f t="shared" ca="1" si="538"/>
        <v>1.1331986296315936E-4</v>
      </c>
    </row>
    <row r="1019" spans="44:70">
      <c r="AR1019" s="69">
        <f t="shared" si="530"/>
        <v>85</v>
      </c>
      <c r="AS1019" s="70">
        <f t="shared" si="534"/>
        <v>1016</v>
      </c>
      <c r="AT1019" s="71">
        <f t="shared" ca="1" si="535"/>
        <v>1.0344155416514498E-4</v>
      </c>
      <c r="AU1019" s="72">
        <f t="shared" ca="1" si="531"/>
        <v>9.059659612918658E-3</v>
      </c>
      <c r="AV1019" s="73">
        <f t="shared" ca="1" si="532"/>
        <v>1.0090596596129187</v>
      </c>
      <c r="AW1019" s="74">
        <f ca="1">PRODUCT(AV$4:AV1019)</f>
        <v>8904.525943002338</v>
      </c>
      <c r="BO1019" s="70">
        <f t="shared" si="537"/>
        <v>1016</v>
      </c>
      <c r="BP1019" s="171">
        <f t="shared" ca="1" si="536"/>
        <v>0.1143</v>
      </c>
      <c r="BQ1019" s="172">
        <f t="shared" ca="1" si="533"/>
        <v>9.059659612918658E-3</v>
      </c>
      <c r="BR1019" s="172">
        <f t="shared" ca="1" si="538"/>
        <v>1.1230244107333509E-4</v>
      </c>
    </row>
    <row r="1020" spans="44:70">
      <c r="AR1020" s="69">
        <f t="shared" si="530"/>
        <v>85</v>
      </c>
      <c r="AS1020" s="70">
        <f t="shared" si="534"/>
        <v>1017</v>
      </c>
      <c r="AT1020" s="71">
        <f t="shared" ca="1" si="535"/>
        <v>1.0250440889457748E-4</v>
      </c>
      <c r="AU1020" s="72">
        <f t="shared" ca="1" si="531"/>
        <v>9.059659612918658E-3</v>
      </c>
      <c r="AV1020" s="73">
        <f t="shared" ca="1" si="532"/>
        <v>1.0090596596129187</v>
      </c>
      <c r="AW1020" s="74">
        <f ca="1">PRODUCT(AV$4:AV1020)</f>
        <v>8985.1979170603427</v>
      </c>
      <c r="BO1020" s="70">
        <f t="shared" si="537"/>
        <v>1017</v>
      </c>
      <c r="BP1020" s="171">
        <f t="shared" ca="1" si="536"/>
        <v>0.1143</v>
      </c>
      <c r="BQ1020" s="172">
        <f t="shared" ca="1" si="533"/>
        <v>9.059659612918658E-3</v>
      </c>
      <c r="BR1020" s="172">
        <f t="shared" ca="1" si="538"/>
        <v>1.1129415392189495E-4</v>
      </c>
    </row>
    <row r="1021" spans="44:70">
      <c r="AR1021" s="69">
        <f t="shared" si="530"/>
        <v>85</v>
      </c>
      <c r="AS1021" s="70">
        <f t="shared" si="534"/>
        <v>1018</v>
      </c>
      <c r="AT1021" s="71">
        <f t="shared" ca="1" si="535"/>
        <v>1.0157575384116918E-4</v>
      </c>
      <c r="AU1021" s="72">
        <f t="shared" ca="1" si="531"/>
        <v>9.059659612918658E-3</v>
      </c>
      <c r="AV1021" s="73">
        <f t="shared" ca="1" si="532"/>
        <v>1.0090596596129187</v>
      </c>
      <c r="AW1021" s="74">
        <f ca="1">PRODUCT(AV$4:AV1021)</f>
        <v>9066.6007517436155</v>
      </c>
      <c r="BO1021" s="70">
        <f t="shared" si="537"/>
        <v>1018</v>
      </c>
      <c r="BP1021" s="171">
        <f t="shared" ca="1" si="536"/>
        <v>0.1143</v>
      </c>
      <c r="BQ1021" s="172">
        <f t="shared" ca="1" si="533"/>
        <v>9.059659612918658E-3</v>
      </c>
      <c r="BR1021" s="172">
        <f t="shared" ca="1" si="538"/>
        <v>1.1029491949424284E-4</v>
      </c>
    </row>
    <row r="1022" spans="44:70">
      <c r="AR1022" s="69">
        <f t="shared" si="530"/>
        <v>85</v>
      </c>
      <c r="AS1022" s="70">
        <f t="shared" si="534"/>
        <v>1019</v>
      </c>
      <c r="AT1022" s="71">
        <f t="shared" ca="1" si="535"/>
        <v>1.0065551208644256E-4</v>
      </c>
      <c r="AU1022" s="72">
        <f t="shared" ca="1" si="531"/>
        <v>9.059659612918658E-3</v>
      </c>
      <c r="AV1022" s="73">
        <f t="shared" ca="1" si="532"/>
        <v>1.0090596596129187</v>
      </c>
      <c r="AW1022" s="74">
        <f ca="1">PRODUCT(AV$4:AV1022)</f>
        <v>9148.7410684006445</v>
      </c>
      <c r="BO1022" s="70">
        <f t="shared" si="537"/>
        <v>1019</v>
      </c>
      <c r="BP1022" s="171">
        <f t="shared" ca="1" si="536"/>
        <v>0.1143</v>
      </c>
      <c r="BQ1022" s="172">
        <f t="shared" ca="1" si="533"/>
        <v>9.059659612918658E-3</v>
      </c>
      <c r="BR1022" s="172">
        <f t="shared" ca="1" si="538"/>
        <v>1.093046565121359E-4</v>
      </c>
    </row>
    <row r="1023" spans="44:70">
      <c r="AR1023" s="69">
        <f t="shared" si="530"/>
        <v>85</v>
      </c>
      <c r="AS1023" s="70">
        <f t="shared" si="534"/>
        <v>1020</v>
      </c>
      <c r="AT1023" s="71">
        <f t="shared" ca="1" si="535"/>
        <v>9.9743607408775374E-5</v>
      </c>
      <c r="AU1023" s="72">
        <f t="shared" ca="1" si="531"/>
        <v>9.059659612918658E-3</v>
      </c>
      <c r="AV1023" s="73">
        <f t="shared" ca="1" si="532"/>
        <v>1.0090596596129187</v>
      </c>
      <c r="AW1023" s="74">
        <f ca="1">PRODUCT(AV$4:AV1023)</f>
        <v>9231.6255483670848</v>
      </c>
      <c r="BO1023" s="70">
        <f t="shared" si="537"/>
        <v>1020</v>
      </c>
      <c r="BP1023" s="171">
        <f t="shared" ca="1" si="536"/>
        <v>0.1143</v>
      </c>
      <c r="BQ1023" s="172">
        <f t="shared" ca="1" si="533"/>
        <v>9.059659612918658E-3</v>
      </c>
      <c r="BR1023" s="172">
        <f t="shared" ca="1" si="538"/>
        <v>1.0832328442707324E-4</v>
      </c>
    </row>
    <row r="1024" spans="44:70">
      <c r="AR1024" s="69">
        <f t="shared" si="530"/>
        <v>86</v>
      </c>
      <c r="AS1024" s="70">
        <f t="shared" si="534"/>
        <v>1021</v>
      </c>
      <c r="AT1024" s="71">
        <f t="shared" ca="1" si="535"/>
        <v>9.8839964277087276E-5</v>
      </c>
      <c r="AU1024" s="72">
        <f t="shared" ca="1" si="531"/>
        <v>9.059659612918658E-3</v>
      </c>
      <c r="AV1024" s="73">
        <f t="shared" ca="1" si="532"/>
        <v>1.0090596596129187</v>
      </c>
      <c r="AW1024" s="74">
        <f ca="1">PRODUCT(AV$4:AV1024)</f>
        <v>9315.2609335092147</v>
      </c>
      <c r="BO1024" s="70">
        <f t="shared" si="537"/>
        <v>1021</v>
      </c>
      <c r="BP1024" s="171">
        <f t="shared" ca="1" si="536"/>
        <v>0.1143</v>
      </c>
      <c r="BQ1024" s="172">
        <f t="shared" ca="1" si="533"/>
        <v>9.059659612918658E-3</v>
      </c>
      <c r="BR1024" s="172">
        <f t="shared" ca="1" si="538"/>
        <v>1.0735072341374414E-4</v>
      </c>
    </row>
    <row r="1025" spans="44:70">
      <c r="AR1025" s="69">
        <f t="shared" si="530"/>
        <v>86</v>
      </c>
      <c r="AS1025" s="70">
        <f t="shared" si="534"/>
        <v>1022</v>
      </c>
      <c r="AT1025" s="71">
        <f t="shared" ca="1" si="535"/>
        <v>9.7944507844583832E-5</v>
      </c>
      <c r="AU1025" s="72">
        <f t="shared" ca="1" si="531"/>
        <v>9.059659612918658E-3</v>
      </c>
      <c r="AV1025" s="73">
        <f t="shared" ca="1" si="532"/>
        <v>1.0090596596129187</v>
      </c>
      <c r="AW1025" s="74">
        <f ca="1">PRODUCT(AV$4:AV1025)</f>
        <v>9399.6540267723267</v>
      </c>
      <c r="BO1025" s="70">
        <f t="shared" si="537"/>
        <v>1022</v>
      </c>
      <c r="BP1025" s="171">
        <f t="shared" ca="1" si="536"/>
        <v>0.1143</v>
      </c>
      <c r="BQ1025" s="172">
        <f t="shared" ca="1" si="533"/>
        <v>9.059659612918658E-3</v>
      </c>
      <c r="BR1025" s="172">
        <f t="shared" ca="1" si="538"/>
        <v>1.0638689436353498E-4</v>
      </c>
    </row>
    <row r="1026" spans="44:70">
      <c r="AR1026" s="69">
        <f t="shared" si="530"/>
        <v>86</v>
      </c>
      <c r="AS1026" s="70">
        <f t="shared" si="534"/>
        <v>1023</v>
      </c>
      <c r="AT1026" s="71">
        <f t="shared" ca="1" si="535"/>
        <v>9.7057163942557056E-5</v>
      </c>
      <c r="AU1026" s="72">
        <f t="shared" ca="1" si="531"/>
        <v>9.059659612918658E-3</v>
      </c>
      <c r="AV1026" s="73">
        <f t="shared" ca="1" si="532"/>
        <v>1.0090596596129187</v>
      </c>
      <c r="AW1026" s="74">
        <f ca="1">PRODUCT(AV$4:AV1026)</f>
        <v>9484.8116927340834</v>
      </c>
      <c r="BO1026" s="70">
        <f t="shared" si="537"/>
        <v>1023</v>
      </c>
      <c r="BP1026" s="171">
        <f t="shared" ca="1" si="536"/>
        <v>0.1143</v>
      </c>
      <c r="BQ1026" s="172">
        <f t="shared" ca="1" si="533"/>
        <v>9.059659612918658E-3</v>
      </c>
      <c r="BR1026" s="172">
        <f t="shared" ca="1" si="538"/>
        <v>1.0543171887809452E-4</v>
      </c>
    </row>
    <row r="1027" spans="44:70">
      <c r="AR1027" s="69">
        <f t="shared" si="530"/>
        <v>86</v>
      </c>
      <c r="AS1027" s="70">
        <f t="shared" si="534"/>
        <v>1024</v>
      </c>
      <c r="AT1027" s="71">
        <f t="shared" ca="1" si="535"/>
        <v>9.6177859074242242E-5</v>
      </c>
      <c r="AU1027" s="72">
        <f t="shared" ca="1" si="531"/>
        <v>9.059659612918658E-3</v>
      </c>
      <c r="AV1027" s="73">
        <f t="shared" ca="1" si="532"/>
        <v>1.0090596596129187</v>
      </c>
      <c r="AW1027" s="74">
        <f ca="1">PRODUCT(AV$4:AV1027)</f>
        <v>9570.7408581628843</v>
      </c>
      <c r="BO1027" s="70">
        <f t="shared" si="537"/>
        <v>1024</v>
      </c>
      <c r="BP1027" s="171">
        <f t="shared" ca="1" si="536"/>
        <v>0.1143</v>
      </c>
      <c r="BQ1027" s="172">
        <f t="shared" ca="1" si="533"/>
        <v>9.059659612918658E-3</v>
      </c>
      <c r="BR1027" s="172">
        <f t="shared" ca="1" si="538"/>
        <v>1.0448511926295692E-4</v>
      </c>
    </row>
    <row r="1028" spans="44:70">
      <c r="AR1028" s="69">
        <f t="shared" si="530"/>
        <v>86</v>
      </c>
      <c r="AS1028" s="70">
        <f t="shared" si="534"/>
        <v>1025</v>
      </c>
      <c r="AT1028" s="71">
        <f t="shared" ca="1" si="535"/>
        <v>9.5306520408730349E-5</v>
      </c>
      <c r="AU1028" s="72">
        <f t="shared" ca="1" si="531"/>
        <v>9.059659612918658E-3</v>
      </c>
      <c r="AV1028" s="73">
        <f t="shared" ca="1" si="532"/>
        <v>1.0090596596129187</v>
      </c>
      <c r="AW1028" s="74">
        <f ca="1">PRODUCT(AV$4:AV1028)</f>
        <v>9657.4485125812935</v>
      </c>
      <c r="BO1028" s="70">
        <f t="shared" si="537"/>
        <v>1025</v>
      </c>
      <c r="BP1028" s="171">
        <f t="shared" ca="1" si="536"/>
        <v>0.1143</v>
      </c>
      <c r="BQ1028" s="172">
        <f t="shared" ca="1" si="533"/>
        <v>9.059659612918658E-3</v>
      </c>
      <c r="BR1028" s="172">
        <f t="shared" ca="1" si="538"/>
        <v>1.0354701852122206E-4</v>
      </c>
    </row>
    <row r="1029" spans="44:70">
      <c r="AR1029" s="69">
        <f t="shared" ref="AR1029:AR1092" si="539">ROUNDDOWN((AS1029-1)/12,0)+1</f>
        <v>86</v>
      </c>
      <c r="AS1029" s="70">
        <f t="shared" si="534"/>
        <v>1026</v>
      </c>
      <c r="AT1029" s="71">
        <f t="shared" ca="1" si="535"/>
        <v>9.4443075774935565E-5</v>
      </c>
      <c r="AU1029" s="72">
        <f t="shared" ref="AU1029:AU1092" ca="1" si="540">IF($AU$2="Yes",BQ1029,((1+$AH$21)^(1/12))-1)</f>
        <v>9.059659612918658E-3</v>
      </c>
      <c r="AV1029" s="73">
        <f t="shared" ref="AV1029:AV1092" ca="1" si="541">(1+AU1029)</f>
        <v>1.0090596596129187</v>
      </c>
      <c r="AW1029" s="74">
        <f ca="1">PRODUCT(AV$4:AV1029)</f>
        <v>9744.9417088345672</v>
      </c>
      <c r="BO1029" s="70">
        <f t="shared" si="537"/>
        <v>1026</v>
      </c>
      <c r="BP1029" s="171">
        <f t="shared" ca="1" si="536"/>
        <v>0.1143</v>
      </c>
      <c r="BQ1029" s="172">
        <f t="shared" ref="BQ1029:BQ1092" ca="1" si="542">(1+BP1029)^(1/12)-1</f>
        <v>9.059659612918658E-3</v>
      </c>
      <c r="BR1029" s="172">
        <f t="shared" ca="1" si="538"/>
        <v>1.0261734034729257E-4</v>
      </c>
    </row>
    <row r="1030" spans="44:70">
      <c r="AR1030" s="69">
        <f t="shared" si="539"/>
        <v>86</v>
      </c>
      <c r="AS1030" s="70">
        <f t="shared" ref="AS1030:AS1093" si="543">AS1029+1</f>
        <v>1027</v>
      </c>
      <c r="AT1030" s="71">
        <f t="shared" ref="AT1030:AT1093" ca="1" si="544">(1-AU1030)*AT1029</f>
        <v>9.3587453655617558E-5</v>
      </c>
      <c r="AU1030" s="72">
        <f t="shared" ca="1" si="540"/>
        <v>9.059659612918658E-3</v>
      </c>
      <c r="AV1030" s="73">
        <f t="shared" ca="1" si="541"/>
        <v>1.0090596596129187</v>
      </c>
      <c r="AW1030" s="74">
        <f ca="1">PRODUCT(AV$4:AV1030)</f>
        <v>9833.2275636643426</v>
      </c>
      <c r="BO1030" s="70">
        <f t="shared" si="537"/>
        <v>1027</v>
      </c>
      <c r="BP1030" s="171">
        <f t="shared" ref="BP1030:BP1093" ca="1" si="545">VLOOKUP(BO1030,$BT$4:$BX$13,5,TRUE)/100</f>
        <v>0.1143</v>
      </c>
      <c r="BQ1030" s="172">
        <f t="shared" ca="1" si="542"/>
        <v>9.059659612918658E-3</v>
      </c>
      <c r="BR1030" s="172">
        <f t="shared" ca="1" si="538"/>
        <v>1.0169600912066705E-4</v>
      </c>
    </row>
    <row r="1031" spans="44:70">
      <c r="AR1031" s="69">
        <f t="shared" si="539"/>
        <v>86</v>
      </c>
      <c r="AS1031" s="70">
        <f t="shared" si="543"/>
        <v>1028</v>
      </c>
      <c r="AT1031" s="71">
        <f t="shared" ca="1" si="544"/>
        <v>9.2739583181457858E-5</v>
      </c>
      <c r="AU1031" s="72">
        <f t="shared" ca="1" si="540"/>
        <v>9.059659612918658E-3</v>
      </c>
      <c r="AV1031" s="73">
        <f t="shared" ca="1" si="541"/>
        <v>1.0090596596129187</v>
      </c>
      <c r="AW1031" s="74">
        <f ca="1">PRODUCT(AV$4:AV1031)</f>
        <v>9922.3132582875114</v>
      </c>
      <c r="BO1031" s="70">
        <f t="shared" si="537"/>
        <v>1028</v>
      </c>
      <c r="BP1031" s="171">
        <f t="shared" ca="1" si="545"/>
        <v>0.1143</v>
      </c>
      <c r="BQ1031" s="172">
        <f t="shared" ca="1" si="542"/>
        <v>9.059659612918658E-3</v>
      </c>
      <c r="BR1031" s="172">
        <f t="shared" ca="1" si="538"/>
        <v>1.0078294989978913E-4</v>
      </c>
    </row>
    <row r="1032" spans="44:70">
      <c r="AR1032" s="69">
        <f t="shared" si="539"/>
        <v>86</v>
      </c>
      <c r="AS1032" s="70">
        <f t="shared" si="543"/>
        <v>1029</v>
      </c>
      <c r="AT1032" s="71">
        <f t="shared" ca="1" si="544"/>
        <v>9.1899394125189891E-5</v>
      </c>
      <c r="AU1032" s="72">
        <f t="shared" ca="1" si="540"/>
        <v>9.059659612918658E-3</v>
      </c>
      <c r="AV1032" s="73">
        <f t="shared" ca="1" si="541"/>
        <v>1.0090596596129187</v>
      </c>
      <c r="AW1032" s="74">
        <f ca="1">PRODUCT(AV$4:AV1032)</f>
        <v>10012.206038980346</v>
      </c>
      <c r="BO1032" s="70">
        <f t="shared" si="537"/>
        <v>1029</v>
      </c>
      <c r="BP1032" s="171">
        <f t="shared" ca="1" si="545"/>
        <v>0.1143</v>
      </c>
      <c r="BQ1032" s="172">
        <f t="shared" ca="1" si="542"/>
        <v>9.059659612918658E-3</v>
      </c>
      <c r="BR1032" s="172">
        <f t="shared" ca="1" si="538"/>
        <v>9.9878088415951611E-5</v>
      </c>
    </row>
    <row r="1033" spans="44:70">
      <c r="AR1033" s="69">
        <f t="shared" si="539"/>
        <v>86</v>
      </c>
      <c r="AS1033" s="70">
        <f t="shared" si="543"/>
        <v>1030</v>
      </c>
      <c r="AT1033" s="71">
        <f t="shared" ca="1" si="544"/>
        <v>9.1066816895782218E-5</v>
      </c>
      <c r="AU1033" s="72">
        <f t="shared" ca="1" si="540"/>
        <v>9.059659612918658E-3</v>
      </c>
      <c r="AV1033" s="73">
        <f t="shared" ca="1" si="541"/>
        <v>1.0090596596129187</v>
      </c>
      <c r="AW1033" s="74">
        <f ca="1">PRODUCT(AV$4:AV1033)</f>
        <v>10102.913217667918</v>
      </c>
      <c r="BO1033" s="70">
        <f t="shared" si="537"/>
        <v>1030</v>
      </c>
      <c r="BP1033" s="171">
        <f t="shared" ca="1" si="545"/>
        <v>0.1143</v>
      </c>
      <c r="BQ1033" s="172">
        <f t="shared" ca="1" si="542"/>
        <v>9.059659612918658E-3</v>
      </c>
      <c r="BR1033" s="172">
        <f t="shared" ca="1" si="538"/>
        <v>9.8981351067255473E-5</v>
      </c>
    </row>
    <row r="1034" spans="44:70">
      <c r="AR1034" s="69">
        <f t="shared" si="539"/>
        <v>86</v>
      </c>
      <c r="AS1034" s="70">
        <f t="shared" si="543"/>
        <v>1031</v>
      </c>
      <c r="AT1034" s="71">
        <f t="shared" ca="1" si="544"/>
        <v>9.0241782532674448E-5</v>
      </c>
      <c r="AU1034" s="72">
        <f t="shared" ca="1" si="540"/>
        <v>9.059659612918658E-3</v>
      </c>
      <c r="AV1034" s="73">
        <f t="shared" ca="1" si="541"/>
        <v>1.0090596596129187</v>
      </c>
      <c r="AW1034" s="74">
        <f ca="1">PRODUCT(AV$4:AV1034)</f>
        <v>10194.442172518846</v>
      </c>
      <c r="BO1034" s="70">
        <f t="shared" si="537"/>
        <v>1031</v>
      </c>
      <c r="BP1034" s="171">
        <f t="shared" ca="1" si="545"/>
        <v>0.1143</v>
      </c>
      <c r="BQ1034" s="172">
        <f t="shared" ca="1" si="542"/>
        <v>9.059659612918658E-3</v>
      </c>
      <c r="BR1034" s="172">
        <f t="shared" ca="1" si="538"/>
        <v>9.8092664912623016E-5</v>
      </c>
    </row>
    <row r="1035" spans="44:70">
      <c r="AR1035" s="69">
        <f t="shared" si="539"/>
        <v>86</v>
      </c>
      <c r="AS1035" s="70">
        <f t="shared" si="543"/>
        <v>1032</v>
      </c>
      <c r="AT1035" s="71">
        <f t="shared" ca="1" si="544"/>
        <v>8.9424222700065382E-5</v>
      </c>
      <c r="AU1035" s="72">
        <f t="shared" ca="1" si="540"/>
        <v>9.059659612918658E-3</v>
      </c>
      <c r="AV1035" s="73">
        <f t="shared" ca="1" si="541"/>
        <v>1.0090596596129187</v>
      </c>
      <c r="AW1035" s="74">
        <f ca="1">PRODUCT(AV$4:AV1035)</f>
        <v>10286.80034854545</v>
      </c>
      <c r="BO1035" s="70">
        <f t="shared" si="537"/>
        <v>1032</v>
      </c>
      <c r="BP1035" s="171">
        <f t="shared" ca="1" si="545"/>
        <v>0.1143</v>
      </c>
      <c r="BQ1035" s="172">
        <f t="shared" ca="1" si="542"/>
        <v>9.059659612918658E-3</v>
      </c>
      <c r="BR1035" s="172">
        <f t="shared" ca="1" si="538"/>
        <v>9.7211957665864824E-5</v>
      </c>
    </row>
    <row r="1036" spans="44:70">
      <c r="AR1036" s="69">
        <f t="shared" si="539"/>
        <v>87</v>
      </c>
      <c r="AS1036" s="70">
        <f t="shared" si="543"/>
        <v>1033</v>
      </c>
      <c r="AT1036" s="71">
        <f t="shared" ca="1" si="544"/>
        <v>8.8614069681252958E-5</v>
      </c>
      <c r="AU1036" s="72">
        <f t="shared" ca="1" si="540"/>
        <v>9.059659612918658E-3</v>
      </c>
      <c r="AV1036" s="73">
        <f t="shared" ca="1" si="541"/>
        <v>1.0090596596129187</v>
      </c>
      <c r="AW1036" s="74">
        <f ca="1">PRODUCT(AV$4:AV1036)</f>
        <v>10379.995258209325</v>
      </c>
      <c r="BO1036" s="70">
        <f t="shared" si="537"/>
        <v>1033</v>
      </c>
      <c r="BP1036" s="171">
        <f t="shared" ca="1" si="545"/>
        <v>0.1143</v>
      </c>
      <c r="BQ1036" s="172">
        <f t="shared" ca="1" si="542"/>
        <v>9.059659612918658E-3</v>
      </c>
      <c r="BR1036" s="172">
        <f t="shared" ca="1" si="538"/>
        <v>9.6339157689799939E-5</v>
      </c>
    </row>
    <row r="1037" spans="44:70">
      <c r="AR1037" s="69">
        <f t="shared" si="539"/>
        <v>87</v>
      </c>
      <c r="AS1037" s="70">
        <f t="shared" si="543"/>
        <v>1034</v>
      </c>
      <c r="AT1037" s="71">
        <f t="shared" ca="1" si="544"/>
        <v>8.7811256373025352E-5</v>
      </c>
      <c r="AU1037" s="72">
        <f t="shared" ca="1" si="540"/>
        <v>9.059659612918658E-3</v>
      </c>
      <c r="AV1037" s="73">
        <f t="shared" ca="1" si="541"/>
        <v>1.0090596596129187</v>
      </c>
      <c r="AW1037" s="74">
        <f ca="1">PRODUCT(AV$4:AV1037)</f>
        <v>10474.034482032412</v>
      </c>
      <c r="BO1037" s="70">
        <f t="shared" si="537"/>
        <v>1034</v>
      </c>
      <c r="BP1037" s="171">
        <f t="shared" ca="1" si="545"/>
        <v>0.1143</v>
      </c>
      <c r="BQ1037" s="172">
        <f t="shared" ca="1" si="542"/>
        <v>9.059659612918658E-3</v>
      </c>
      <c r="BR1037" s="172">
        <f t="shared" ca="1" si="538"/>
        <v>9.5474193990428892E-5</v>
      </c>
    </row>
    <row r="1038" spans="44:70">
      <c r="AR1038" s="69">
        <f t="shared" si="539"/>
        <v>87</v>
      </c>
      <c r="AS1038" s="70">
        <f t="shared" si="543"/>
        <v>1035</v>
      </c>
      <c r="AT1038" s="71">
        <f t="shared" ca="1" si="544"/>
        <v>8.7015716280103013E-5</v>
      </c>
      <c r="AU1038" s="72">
        <f t="shared" ca="1" si="540"/>
        <v>9.059659612918658E-3</v>
      </c>
      <c r="AV1038" s="73">
        <f t="shared" ca="1" si="541"/>
        <v>1.0090596596129187</v>
      </c>
      <c r="AW1038" s="74">
        <f ca="1">PRODUCT(AV$4:AV1038)</f>
        <v>10568.925669213599</v>
      </c>
      <c r="BO1038" s="70">
        <f t="shared" si="537"/>
        <v>1035</v>
      </c>
      <c r="BP1038" s="171">
        <f t="shared" ca="1" si="545"/>
        <v>0.1143</v>
      </c>
      <c r="BQ1038" s="172">
        <f t="shared" ca="1" si="542"/>
        <v>9.059659612918658E-3</v>
      </c>
      <c r="BR1038" s="172">
        <f t="shared" ca="1" si="538"/>
        <v>9.4616996211158979E-5</v>
      </c>
    </row>
    <row r="1039" spans="44:70">
      <c r="AR1039" s="69">
        <f t="shared" si="539"/>
        <v>87</v>
      </c>
      <c r="AS1039" s="70">
        <f t="shared" si="543"/>
        <v>1036</v>
      </c>
      <c r="AT1039" s="71">
        <f t="shared" ca="1" si="544"/>
        <v>8.622738350963098E-5</v>
      </c>
      <c r="AU1039" s="72">
        <f t="shared" ca="1" si="540"/>
        <v>9.059659612918658E-3</v>
      </c>
      <c r="AV1039" s="73">
        <f t="shared" ca="1" si="541"/>
        <v>1.0090596596129187</v>
      </c>
      <c r="AW1039" s="74">
        <f ca="1">PRODUCT(AV$4:AV1039)</f>
        <v>10664.676538250913</v>
      </c>
      <c r="BO1039" s="70">
        <f t="shared" si="537"/>
        <v>1036</v>
      </c>
      <c r="BP1039" s="171">
        <f t="shared" ca="1" si="545"/>
        <v>0.1143</v>
      </c>
      <c r="BQ1039" s="172">
        <f t="shared" ca="1" si="542"/>
        <v>9.059659612918658E-3</v>
      </c>
      <c r="BR1039" s="172">
        <f t="shared" ca="1" si="538"/>
        <v>9.3767494627081439E-5</v>
      </c>
    </row>
    <row r="1040" spans="44:70">
      <c r="AR1040" s="69">
        <f t="shared" si="539"/>
        <v>87</v>
      </c>
      <c r="AS1040" s="70">
        <f t="shared" si="543"/>
        <v>1037</v>
      </c>
      <c r="AT1040" s="71">
        <f t="shared" ca="1" si="544"/>
        <v>8.5446192765721132E-5</v>
      </c>
      <c r="AU1040" s="72">
        <f t="shared" ca="1" si="540"/>
        <v>9.059659612918658E-3</v>
      </c>
      <c r="AV1040" s="73">
        <f t="shared" ca="1" si="541"/>
        <v>1.0090596596129187</v>
      </c>
      <c r="AW1040" s="74">
        <f ca="1">PRODUCT(AV$4:AV1040)</f>
        <v>10761.294877569346</v>
      </c>
      <c r="BO1040" s="70">
        <f t="shared" si="537"/>
        <v>1037</v>
      </c>
      <c r="BP1040" s="171">
        <f t="shared" ca="1" si="545"/>
        <v>0.1143</v>
      </c>
      <c r="BQ1040" s="172">
        <f t="shared" ca="1" si="542"/>
        <v>9.059659612918658E-3</v>
      </c>
      <c r="BR1040" s="172">
        <f t="shared" ca="1" si="538"/>
        <v>9.2925620139300001E-5</v>
      </c>
    </row>
    <row r="1041" spans="44:70">
      <c r="AR1041" s="69">
        <f t="shared" si="539"/>
        <v>87</v>
      </c>
      <c r="AS1041" s="70">
        <f t="shared" si="543"/>
        <v>1038</v>
      </c>
      <c r="AT1041" s="71">
        <f t="shared" ca="1" si="544"/>
        <v>8.4672079344043859E-5</v>
      </c>
      <c r="AU1041" s="72">
        <f t="shared" ca="1" si="540"/>
        <v>9.059659612918658E-3</v>
      </c>
      <c r="AV1041" s="73">
        <f t="shared" ca="1" si="541"/>
        <v>1.0090596596129187</v>
      </c>
      <c r="AW1041" s="74">
        <f ca="1">PRODUCT(AV$4:AV1041)</f>
        <v>10858.788546154368</v>
      </c>
      <c r="BO1041" s="70">
        <f t="shared" si="537"/>
        <v>1038</v>
      </c>
      <c r="BP1041" s="171">
        <f t="shared" ca="1" si="545"/>
        <v>0.1143</v>
      </c>
      <c r="BQ1041" s="172">
        <f t="shared" ca="1" si="542"/>
        <v>9.059659612918658E-3</v>
      </c>
      <c r="BR1041" s="172">
        <f t="shared" ca="1" si="538"/>
        <v>9.2091304269310332E-5</v>
      </c>
    </row>
    <row r="1042" spans="44:70">
      <c r="AR1042" s="69">
        <f t="shared" si="539"/>
        <v>87</v>
      </c>
      <c r="AS1042" s="70">
        <f t="shared" si="543"/>
        <v>1039</v>
      </c>
      <c r="AT1042" s="71">
        <f t="shared" ca="1" si="544"/>
        <v>8.3904979126468775E-5</v>
      </c>
      <c r="AU1042" s="72">
        <f t="shared" ca="1" si="540"/>
        <v>9.059659612918658E-3</v>
      </c>
      <c r="AV1042" s="73">
        <f t="shared" ca="1" si="541"/>
        <v>1.0090596596129187</v>
      </c>
      <c r="AW1042" s="74">
        <f ca="1">PRODUCT(AV$4:AV1042)</f>
        <v>10957.165474191186</v>
      </c>
      <c r="BO1042" s="70">
        <f t="shared" ref="BO1042:BO1105" si="546">BO1041+1</f>
        <v>1039</v>
      </c>
      <c r="BP1042" s="171">
        <f t="shared" ca="1" si="545"/>
        <v>0.1143</v>
      </c>
      <c r="BQ1042" s="172">
        <f t="shared" ca="1" si="542"/>
        <v>9.059659612918658E-3</v>
      </c>
      <c r="BR1042" s="172">
        <f t="shared" ref="BR1042:BR1105" ca="1" si="547">BR1041/(1+BQ1042)</f>
        <v>9.1264479153429945E-5</v>
      </c>
    </row>
    <row r="1043" spans="44:70">
      <c r="AR1043" s="69">
        <f t="shared" si="539"/>
        <v>87</v>
      </c>
      <c r="AS1043" s="70">
        <f t="shared" si="543"/>
        <v>1040</v>
      </c>
      <c r="AT1043" s="71">
        <f t="shared" ca="1" si="544"/>
        <v>8.3144828575753923E-5</v>
      </c>
      <c r="AU1043" s="72">
        <f t="shared" ca="1" si="540"/>
        <v>9.059659612918658E-3</v>
      </c>
      <c r="AV1043" s="73">
        <f t="shared" ca="1" si="541"/>
        <v>1.0090596596129187</v>
      </c>
      <c r="AW1043" s="74">
        <f ca="1">PRODUCT(AV$4:AV1043)</f>
        <v>11056.433663709782</v>
      </c>
      <c r="BO1043" s="70">
        <f t="shared" si="546"/>
        <v>1040</v>
      </c>
      <c r="BP1043" s="171">
        <f t="shared" ca="1" si="545"/>
        <v>0.1143</v>
      </c>
      <c r="BQ1043" s="172">
        <f t="shared" ca="1" si="542"/>
        <v>9.059659612918658E-3</v>
      </c>
      <c r="BR1043" s="172">
        <f t="shared" ca="1" si="547"/>
        <v>9.0445077537278172E-5</v>
      </c>
    </row>
    <row r="1044" spans="44:70">
      <c r="AR1044" s="69">
        <f t="shared" si="539"/>
        <v>87</v>
      </c>
      <c r="AS1044" s="70">
        <f t="shared" si="543"/>
        <v>1041</v>
      </c>
      <c r="AT1044" s="71">
        <f t="shared" ca="1" si="544"/>
        <v>8.2391564730283117E-5</v>
      </c>
      <c r="AU1044" s="72">
        <f t="shared" ca="1" si="540"/>
        <v>9.059659612918658E-3</v>
      </c>
      <c r="AV1044" s="73">
        <f t="shared" ca="1" si="541"/>
        <v>1.0090596596129187</v>
      </c>
      <c r="AW1044" s="74">
        <f ca="1">PRODUCT(AV$4:AV1044)</f>
        <v>11156.601189235807</v>
      </c>
      <c r="BO1044" s="70">
        <f t="shared" si="546"/>
        <v>1041</v>
      </c>
      <c r="BP1044" s="171">
        <f t="shared" ca="1" si="545"/>
        <v>0.1143</v>
      </c>
      <c r="BQ1044" s="172">
        <f t="shared" ca="1" si="542"/>
        <v>9.059659612918658E-3</v>
      </c>
      <c r="BR1044" s="172">
        <f t="shared" ca="1" si="547"/>
        <v>8.9633032770305621E-5</v>
      </c>
    </row>
    <row r="1045" spans="44:70">
      <c r="AR1045" s="69">
        <f t="shared" si="539"/>
        <v>87</v>
      </c>
      <c r="AS1045" s="70">
        <f t="shared" si="543"/>
        <v>1042</v>
      </c>
      <c r="AT1045" s="71">
        <f t="shared" ca="1" si="544"/>
        <v>8.1645125198850997E-5</v>
      </c>
      <c r="AU1045" s="72">
        <f t="shared" ca="1" si="540"/>
        <v>9.059659612918658E-3</v>
      </c>
      <c r="AV1045" s="73">
        <f t="shared" ca="1" si="541"/>
        <v>1.0090596596129187</v>
      </c>
      <c r="AW1045" s="74">
        <f ca="1">PRODUCT(AV$4:AV1045)</f>
        <v>11257.676198447367</v>
      </c>
      <c r="BO1045" s="70">
        <f t="shared" si="546"/>
        <v>1042</v>
      </c>
      <c r="BP1045" s="171">
        <f t="shared" ca="1" si="545"/>
        <v>0.1143</v>
      </c>
      <c r="BQ1045" s="172">
        <f t="shared" ca="1" si="542"/>
        <v>9.059659612918658E-3</v>
      </c>
      <c r="BR1045" s="172">
        <f t="shared" ca="1" si="547"/>
        <v>8.88282788003728E-5</v>
      </c>
    </row>
    <row r="1046" spans="44:70">
      <c r="AR1046" s="69">
        <f t="shared" si="539"/>
        <v>87</v>
      </c>
      <c r="AS1046" s="70">
        <f t="shared" si="543"/>
        <v>1043</v>
      </c>
      <c r="AT1046" s="71">
        <f t="shared" ca="1" si="544"/>
        <v>8.0905448155495284E-5</v>
      </c>
      <c r="AU1046" s="72">
        <f t="shared" ca="1" si="540"/>
        <v>9.059659612918658E-3</v>
      </c>
      <c r="AV1046" s="73">
        <f t="shared" ca="1" si="541"/>
        <v>1.0090596596129187</v>
      </c>
      <c r="AW1046" s="74">
        <f ca="1">PRODUCT(AV$4:AV1046)</f>
        <v>11359.666912837756</v>
      </c>
      <c r="BO1046" s="70">
        <f t="shared" si="546"/>
        <v>1043</v>
      </c>
      <c r="BP1046" s="171">
        <f t="shared" ca="1" si="545"/>
        <v>0.1143</v>
      </c>
      <c r="BQ1046" s="172">
        <f t="shared" ca="1" si="542"/>
        <v>9.059659612918658E-3</v>
      </c>
      <c r="BR1046" s="172">
        <f t="shared" ca="1" si="547"/>
        <v>8.8030750168377418E-5</v>
      </c>
    </row>
    <row r="1047" spans="44:70">
      <c r="AR1047" s="69">
        <f t="shared" si="539"/>
        <v>87</v>
      </c>
      <c r="AS1047" s="70">
        <f t="shared" si="543"/>
        <v>1044</v>
      </c>
      <c r="AT1047" s="71">
        <f t="shared" ca="1" si="544"/>
        <v>8.0172472334375853E-5</v>
      </c>
      <c r="AU1047" s="72">
        <f t="shared" ca="1" si="540"/>
        <v>9.059659612918658E-3</v>
      </c>
      <c r="AV1047" s="73">
        <f t="shared" ca="1" si="541"/>
        <v>1.0090596596129187</v>
      </c>
      <c r="AW1047" s="74">
        <f ca="1">PRODUCT(AV$4:AV1047)</f>
        <v>11462.581628384201</v>
      </c>
      <c r="BO1047" s="70">
        <f t="shared" si="546"/>
        <v>1044</v>
      </c>
      <c r="BP1047" s="171">
        <f t="shared" ca="1" si="545"/>
        <v>0.1143</v>
      </c>
      <c r="BQ1047" s="172">
        <f t="shared" ca="1" si="542"/>
        <v>9.059659612918658E-3</v>
      </c>
      <c r="BR1047" s="172">
        <f t="shared" ca="1" si="547"/>
        <v>8.7240382002929883E-5</v>
      </c>
    </row>
    <row r="1048" spans="44:70">
      <c r="AR1048" s="69">
        <f t="shared" si="539"/>
        <v>88</v>
      </c>
      <c r="AS1048" s="70">
        <f t="shared" si="543"/>
        <v>1045</v>
      </c>
      <c r="AT1048" s="71">
        <f t="shared" ca="1" si="544"/>
        <v>7.9446137024700273E-5</v>
      </c>
      <c r="AU1048" s="72">
        <f t="shared" ca="1" si="540"/>
        <v>9.059659612918658E-3</v>
      </c>
      <c r="AV1048" s="73">
        <f t="shared" ca="1" si="541"/>
        <v>1.0090596596129187</v>
      </c>
      <c r="AW1048" s="74">
        <f ca="1">PRODUCT(AV$4:AV1048)</f>
        <v>11566.428716222657</v>
      </c>
      <c r="BO1048" s="70">
        <f t="shared" si="546"/>
        <v>1045</v>
      </c>
      <c r="BP1048" s="171">
        <f t="shared" ca="1" si="545"/>
        <v>0.1143</v>
      </c>
      <c r="BQ1048" s="172">
        <f t="shared" ca="1" si="542"/>
        <v>9.059659612918658E-3</v>
      </c>
      <c r="BR1048" s="172">
        <f t="shared" ca="1" si="547"/>
        <v>8.6457110015076627E-5</v>
      </c>
    </row>
    <row r="1049" spans="44:70">
      <c r="AR1049" s="69">
        <f t="shared" si="539"/>
        <v>88</v>
      </c>
      <c r="AS1049" s="70">
        <f t="shared" si="543"/>
        <v>1046</v>
      </c>
      <c r="AT1049" s="71">
        <f t="shared" ca="1" si="544"/>
        <v>7.8726382065695194E-5</v>
      </c>
      <c r="AU1049" s="72">
        <f t="shared" ca="1" si="540"/>
        <v>9.059659612918658E-3</v>
      </c>
      <c r="AV1049" s="73">
        <f t="shared" ca="1" si="541"/>
        <v>1.0090596596129187</v>
      </c>
      <c r="AW1049" s="74">
        <f ca="1">PRODUCT(AV$4:AV1049)</f>
        <v>11671.216623328723</v>
      </c>
      <c r="BO1049" s="70">
        <f t="shared" si="546"/>
        <v>1046</v>
      </c>
      <c r="BP1049" s="171">
        <f t="shared" ca="1" si="545"/>
        <v>0.1143</v>
      </c>
      <c r="BQ1049" s="172">
        <f t="shared" ca="1" si="542"/>
        <v>9.059659612918658E-3</v>
      </c>
      <c r="BR1049" s="172">
        <f t="shared" ca="1" si="547"/>
        <v>8.5680870493070834E-5</v>
      </c>
    </row>
    <row r="1050" spans="44:70">
      <c r="AR1050" s="69">
        <f t="shared" si="539"/>
        <v>88</v>
      </c>
      <c r="AS1050" s="70">
        <f t="shared" si="543"/>
        <v>1047</v>
      </c>
      <c r="AT1050" s="71">
        <f t="shared" ca="1" si="544"/>
        <v>7.8013147841623411E-5</v>
      </c>
      <c r="AU1050" s="72">
        <f t="shared" ca="1" si="540"/>
        <v>9.059659612918658E-3</v>
      </c>
      <c r="AV1050" s="73">
        <f t="shared" ca="1" si="541"/>
        <v>1.0090596596129187</v>
      </c>
      <c r="AW1050" s="74">
        <f ca="1">PRODUCT(AV$4:AV1050)</f>
        <v>11776.953873204719</v>
      </c>
      <c r="BO1050" s="70">
        <f t="shared" si="546"/>
        <v>1047</v>
      </c>
      <c r="BP1050" s="171">
        <f t="shared" ca="1" si="545"/>
        <v>0.1143</v>
      </c>
      <c r="BQ1050" s="172">
        <f t="shared" ca="1" si="542"/>
        <v>9.059659612918658E-3</v>
      </c>
      <c r="BR1050" s="172">
        <f t="shared" ca="1" si="547"/>
        <v>8.491160029719009E-5</v>
      </c>
    </row>
    <row r="1051" spans="44:70">
      <c r="AR1051" s="69">
        <f t="shared" si="539"/>
        <v>88</v>
      </c>
      <c r="AS1051" s="70">
        <f t="shared" si="543"/>
        <v>1048</v>
      </c>
      <c r="AT1051" s="71">
        <f t="shared" ca="1" si="544"/>
        <v>7.7306375276845997E-5</v>
      </c>
      <c r="AU1051" s="72">
        <f t="shared" ca="1" si="540"/>
        <v>9.059659612918658E-3</v>
      </c>
      <c r="AV1051" s="73">
        <f t="shared" ca="1" si="541"/>
        <v>1.0090596596129187</v>
      </c>
      <c r="AW1051" s="74">
        <f ca="1">PRODUCT(AV$4:AV1051)</f>
        <v>11883.649066572998</v>
      </c>
      <c r="BO1051" s="70">
        <f t="shared" si="546"/>
        <v>1048</v>
      </c>
      <c r="BP1051" s="171">
        <f t="shared" ca="1" si="545"/>
        <v>0.1143</v>
      </c>
      <c r="BQ1051" s="172">
        <f t="shared" ca="1" si="542"/>
        <v>9.059659612918658E-3</v>
      </c>
      <c r="BR1051" s="172">
        <f t="shared" ca="1" si="547"/>
        <v>8.4149236854600545E-5</v>
      </c>
    </row>
    <row r="1052" spans="44:70">
      <c r="AR1052" s="69">
        <f t="shared" si="539"/>
        <v>88</v>
      </c>
      <c r="AS1052" s="70">
        <f t="shared" si="543"/>
        <v>1049</v>
      </c>
      <c r="AT1052" s="71">
        <f t="shared" ca="1" si="544"/>
        <v>7.6606005830929223E-5</v>
      </c>
      <c r="AU1052" s="72">
        <f t="shared" ca="1" si="540"/>
        <v>9.059659612918658E-3</v>
      </c>
      <c r="AV1052" s="73">
        <f t="shared" ca="1" si="541"/>
        <v>1.0090596596129187</v>
      </c>
      <c r="AW1052" s="74">
        <f ca="1">PRODUCT(AV$4:AV1052)</f>
        <v>11991.310882075528</v>
      </c>
      <c r="BO1052" s="70">
        <f t="shared" si="546"/>
        <v>1049</v>
      </c>
      <c r="BP1052" s="171">
        <f t="shared" ca="1" si="545"/>
        <v>0.1143</v>
      </c>
      <c r="BQ1052" s="172">
        <f t="shared" ca="1" si="542"/>
        <v>9.059659612918658E-3</v>
      </c>
      <c r="BR1052" s="172">
        <f t="shared" ca="1" si="547"/>
        <v>8.3393718154267207E-5</v>
      </c>
    </row>
    <row r="1053" spans="44:70">
      <c r="AR1053" s="69">
        <f t="shared" si="539"/>
        <v>88</v>
      </c>
      <c r="AS1053" s="70">
        <f t="shared" si="543"/>
        <v>1050</v>
      </c>
      <c r="AT1053" s="71">
        <f t="shared" ca="1" si="544"/>
        <v>7.5911981493795742E-5</v>
      </c>
      <c r="AU1053" s="72">
        <f t="shared" ca="1" si="540"/>
        <v>9.059659612918658E-3</v>
      </c>
      <c r="AV1053" s="73">
        <f t="shared" ca="1" si="541"/>
        <v>1.0090596596129187</v>
      </c>
      <c r="AW1053" s="74">
        <f ca="1">PRODUCT(AV$4:AV1053)</f>
        <v>12099.948076979819</v>
      </c>
      <c r="BO1053" s="70">
        <f t="shared" si="546"/>
        <v>1050</v>
      </c>
      <c r="BP1053" s="171">
        <f t="shared" ca="1" si="545"/>
        <v>0.1143</v>
      </c>
      <c r="BQ1053" s="172">
        <f t="shared" ca="1" si="542"/>
        <v>9.059659612918658E-3</v>
      </c>
      <c r="BR1053" s="172">
        <f t="shared" ca="1" si="547"/>
        <v>8.2644982741909961E-5</v>
      </c>
    </row>
    <row r="1054" spans="44:70">
      <c r="AR1054" s="69">
        <f t="shared" si="539"/>
        <v>88</v>
      </c>
      <c r="AS1054" s="70">
        <f t="shared" si="543"/>
        <v>1051</v>
      </c>
      <c r="AT1054" s="71">
        <f t="shared" ca="1" si="544"/>
        <v>7.5224244780919774E-5</v>
      </c>
      <c r="AU1054" s="72">
        <f t="shared" ca="1" si="540"/>
        <v>9.059659612918658E-3</v>
      </c>
      <c r="AV1054" s="73">
        <f t="shared" ca="1" si="541"/>
        <v>1.0090596596129187</v>
      </c>
      <c r="AW1054" s="74">
        <f ca="1">PRODUCT(AV$4:AV1054)</f>
        <v>12209.569487891245</v>
      </c>
      <c r="BO1054" s="70">
        <f t="shared" si="546"/>
        <v>1051</v>
      </c>
      <c r="BP1054" s="171">
        <f t="shared" ca="1" si="545"/>
        <v>0.1143</v>
      </c>
      <c r="BQ1054" s="172">
        <f t="shared" ca="1" si="542"/>
        <v>9.059659612918658E-3</v>
      </c>
      <c r="BR1054" s="172">
        <f t="shared" ca="1" si="547"/>
        <v>8.1902969715004831E-5</v>
      </c>
    </row>
    <row r="1055" spans="44:70">
      <c r="AR1055" s="69">
        <f t="shared" si="539"/>
        <v>88</v>
      </c>
      <c r="AS1055" s="70">
        <f t="shared" si="543"/>
        <v>1052</v>
      </c>
      <c r="AT1055" s="71">
        <f t="shared" ca="1" si="544"/>
        <v>7.4542738728565765E-5</v>
      </c>
      <c r="AU1055" s="72">
        <f t="shared" ca="1" si="540"/>
        <v>9.059659612918658E-3</v>
      </c>
      <c r="AV1055" s="73">
        <f t="shared" ca="1" si="541"/>
        <v>1.0090596596129187</v>
      </c>
      <c r="AW1055" s="74">
        <f ca="1">PRODUCT(AV$4:AV1055)</f>
        <v>12320.184031471817</v>
      </c>
      <c r="BO1055" s="70">
        <f t="shared" si="546"/>
        <v>1052</v>
      </c>
      <c r="BP1055" s="171">
        <f t="shared" ca="1" si="545"/>
        <v>0.1143</v>
      </c>
      <c r="BQ1055" s="172">
        <f t="shared" ca="1" si="542"/>
        <v>9.059659612918658E-3</v>
      </c>
      <c r="BR1055" s="172">
        <f t="shared" ca="1" si="547"/>
        <v>8.1167618717830121E-5</v>
      </c>
    </row>
    <row r="1056" spans="44:70">
      <c r="AR1056" s="69">
        <f t="shared" si="539"/>
        <v>88</v>
      </c>
      <c r="AS1056" s="70">
        <f t="shared" si="543"/>
        <v>1053</v>
      </c>
      <c r="AT1056" s="71">
        <f t="shared" ca="1" si="544"/>
        <v>7.3867406889070223E-5</v>
      </c>
      <c r="AU1056" s="72">
        <f t="shared" ca="1" si="540"/>
        <v>9.059659612918658E-3</v>
      </c>
      <c r="AV1056" s="73">
        <f t="shared" ca="1" si="541"/>
        <v>1.0090596596129187</v>
      </c>
      <c r="AW1056" s="74">
        <f ca="1">PRODUCT(AV$4:AV1056)</f>
        <v>12431.800705165468</v>
      </c>
      <c r="BO1056" s="70">
        <f t="shared" si="546"/>
        <v>1053</v>
      </c>
      <c r="BP1056" s="171">
        <f t="shared" ca="1" si="545"/>
        <v>0.1143</v>
      </c>
      <c r="BQ1056" s="172">
        <f t="shared" ca="1" si="542"/>
        <v>9.059659612918658E-3</v>
      </c>
      <c r="BR1056" s="172">
        <f t="shared" ca="1" si="547"/>
        <v>8.0438869936557081E-5</v>
      </c>
    </row>
    <row r="1057" spans="44:70">
      <c r="AR1057" s="69">
        <f t="shared" si="539"/>
        <v>88</v>
      </c>
      <c r="AS1057" s="70">
        <f t="shared" si="543"/>
        <v>1054</v>
      </c>
      <c r="AT1057" s="71">
        <f t="shared" ca="1" si="544"/>
        <v>7.3198193326166287E-5</v>
      </c>
      <c r="AU1057" s="72">
        <f t="shared" ca="1" si="540"/>
        <v>9.059659612918658E-3</v>
      </c>
      <c r="AV1057" s="73">
        <f t="shared" ca="1" si="541"/>
        <v>1.0090596596129187</v>
      </c>
      <c r="AW1057" s="74">
        <f ca="1">PRODUCT(AV$4:AV1057)</f>
        <v>12544.42858792991</v>
      </c>
      <c r="BO1057" s="70">
        <f t="shared" si="546"/>
        <v>1054</v>
      </c>
      <c r="BP1057" s="171">
        <f t="shared" ca="1" si="545"/>
        <v>0.1143</v>
      </c>
      <c r="BQ1057" s="172">
        <f t="shared" ca="1" si="542"/>
        <v>9.059659612918658E-3</v>
      </c>
      <c r="BR1057" s="172">
        <f t="shared" ca="1" si="547"/>
        <v>7.971666409438458E-5</v>
      </c>
    </row>
    <row r="1058" spans="44:70">
      <c r="AR1058" s="69">
        <f t="shared" si="539"/>
        <v>88</v>
      </c>
      <c r="AS1058" s="70">
        <f t="shared" si="543"/>
        <v>1055</v>
      </c>
      <c r="AT1058" s="71">
        <f t="shared" ca="1" si="544"/>
        <v>7.2535042610350601E-5</v>
      </c>
      <c r="AU1058" s="72">
        <f t="shared" ca="1" si="540"/>
        <v>9.059659612918658E-3</v>
      </c>
      <c r="AV1058" s="73">
        <f t="shared" ca="1" si="541"/>
        <v>1.0090596596129187</v>
      </c>
      <c r="AW1058" s="74">
        <f ca="1">PRODUCT(AV$4:AV1058)</f>
        <v>12658.07684097512</v>
      </c>
      <c r="BO1058" s="70">
        <f t="shared" si="546"/>
        <v>1055</v>
      </c>
      <c r="BP1058" s="171">
        <f t="shared" ca="1" si="545"/>
        <v>0.1143</v>
      </c>
      <c r="BQ1058" s="172">
        <f t="shared" ca="1" si="542"/>
        <v>9.059659612918658E-3</v>
      </c>
      <c r="BR1058" s="172">
        <f t="shared" ca="1" si="547"/>
        <v>7.9000942446717546E-5</v>
      </c>
    </row>
    <row r="1059" spans="44:70">
      <c r="AR1059" s="69">
        <f t="shared" si="539"/>
        <v>88</v>
      </c>
      <c r="AS1059" s="70">
        <f t="shared" si="543"/>
        <v>1056</v>
      </c>
      <c r="AT1059" s="71">
        <f t="shared" ca="1" si="544"/>
        <v>7.187789981429228E-5</v>
      </c>
      <c r="AU1059" s="72">
        <f t="shared" ca="1" si="540"/>
        <v>9.059659612918658E-3</v>
      </c>
      <c r="AV1059" s="73">
        <f t="shared" ca="1" si="541"/>
        <v>1.0090596596129187</v>
      </c>
      <c r="AW1059" s="74">
        <f ca="1">PRODUCT(AV$4:AV1059)</f>
        <v>12772.754708508523</v>
      </c>
      <c r="BO1059" s="70">
        <f t="shared" si="546"/>
        <v>1056</v>
      </c>
      <c r="BP1059" s="171">
        <f t="shared" ca="1" si="545"/>
        <v>0.1143</v>
      </c>
      <c r="BQ1059" s="172">
        <f t="shared" ca="1" si="542"/>
        <v>9.059659612918658E-3</v>
      </c>
      <c r="BR1059" s="172">
        <f t="shared" ca="1" si="547"/>
        <v>7.8291646776388604E-5</v>
      </c>
    </row>
    <row r="1060" spans="44:70">
      <c r="AR1060" s="69">
        <f t="shared" si="539"/>
        <v>89</v>
      </c>
      <c r="AS1060" s="70">
        <f t="shared" si="543"/>
        <v>1057</v>
      </c>
      <c r="AT1060" s="71">
        <f t="shared" ca="1" si="544"/>
        <v>7.1226710508283324E-5</v>
      </c>
      <c r="AU1060" s="72">
        <f t="shared" ca="1" si="540"/>
        <v>9.059659612918658E-3</v>
      </c>
      <c r="AV1060" s="73">
        <f t="shared" ca="1" si="541"/>
        <v>1.0090596596129187</v>
      </c>
      <c r="AW1060" s="74">
        <f ca="1">PRODUCT(AV$4:AV1060)</f>
        <v>12888.471518486915</v>
      </c>
      <c r="BO1060" s="70">
        <f t="shared" si="546"/>
        <v>1057</v>
      </c>
      <c r="BP1060" s="171">
        <f t="shared" ca="1" si="545"/>
        <v>0.1143</v>
      </c>
      <c r="BQ1060" s="172">
        <f t="shared" ca="1" si="542"/>
        <v>9.059659612918658E-3</v>
      </c>
      <c r="BR1060" s="172">
        <f t="shared" ca="1" si="547"/>
        <v>7.7588719388922703E-5</v>
      </c>
    </row>
    <row r="1061" spans="44:70">
      <c r="AR1061" s="69">
        <f t="shared" si="539"/>
        <v>89</v>
      </c>
      <c r="AS1061" s="70">
        <f t="shared" si="543"/>
        <v>1058</v>
      </c>
      <c r="AT1061" s="71">
        <f t="shared" ca="1" si="544"/>
        <v>7.0581420755730381E-5</v>
      </c>
      <c r="AU1061" s="72">
        <f t="shared" ca="1" si="540"/>
        <v>9.059659612918658E-3</v>
      </c>
      <c r="AV1061" s="73">
        <f t="shared" ca="1" si="541"/>
        <v>1.0090596596129187</v>
      </c>
      <c r="AW1061" s="74">
        <f ca="1">PRODUCT(AV$4:AV1061)</f>
        <v>13005.236683375202</v>
      </c>
      <c r="BO1061" s="70">
        <f t="shared" si="546"/>
        <v>1058</v>
      </c>
      <c r="BP1061" s="171">
        <f t="shared" ca="1" si="545"/>
        <v>0.1143</v>
      </c>
      <c r="BQ1061" s="172">
        <f t="shared" ca="1" si="542"/>
        <v>9.059659612918658E-3</v>
      </c>
      <c r="BR1061" s="172">
        <f t="shared" ca="1" si="547"/>
        <v>7.6892103107844184E-5</v>
      </c>
    </row>
    <row r="1062" spans="44:70">
      <c r="AR1062" s="69">
        <f t="shared" si="539"/>
        <v>89</v>
      </c>
      <c r="AS1062" s="70">
        <f t="shared" si="543"/>
        <v>1059</v>
      </c>
      <c r="AT1062" s="71">
        <f t="shared" ca="1" si="544"/>
        <v>6.9941977108687269E-5</v>
      </c>
      <c r="AU1062" s="72">
        <f t="shared" ca="1" si="540"/>
        <v>9.059659612918658E-3</v>
      </c>
      <c r="AV1062" s="73">
        <f t="shared" ca="1" si="541"/>
        <v>1.0090596596129187</v>
      </c>
      <c r="AW1062" s="74">
        <f ca="1">PRODUCT(AV$4:AV1062)</f>
        <v>13123.059700912025</v>
      </c>
      <c r="BO1062" s="70">
        <f t="shared" si="546"/>
        <v>1059</v>
      </c>
      <c r="BP1062" s="171">
        <f t="shared" ca="1" si="545"/>
        <v>0.1143</v>
      </c>
      <c r="BQ1062" s="172">
        <f t="shared" ca="1" si="542"/>
        <v>9.059659612918658E-3</v>
      </c>
      <c r="BR1062" s="172">
        <f t="shared" ca="1" si="547"/>
        <v>7.6201741270026058E-5</v>
      </c>
    </row>
    <row r="1063" spans="44:70">
      <c r="AR1063" s="69">
        <f t="shared" si="539"/>
        <v>89</v>
      </c>
      <c r="AS1063" s="70">
        <f t="shared" si="543"/>
        <v>1060</v>
      </c>
      <c r="AT1063" s="71">
        <f t="shared" ca="1" si="544"/>
        <v>6.9308326603428013E-5</v>
      </c>
      <c r="AU1063" s="72">
        <f t="shared" ca="1" si="540"/>
        <v>9.059659612918658E-3</v>
      </c>
      <c r="AV1063" s="73">
        <f t="shared" ca="1" si="541"/>
        <v>1.0090596596129187</v>
      </c>
      <c r="AW1063" s="74">
        <f ca="1">PRODUCT(AV$4:AV1063)</f>
        <v>13241.950154882297</v>
      </c>
      <c r="BO1063" s="70">
        <f t="shared" si="546"/>
        <v>1060</v>
      </c>
      <c r="BP1063" s="171">
        <f t="shared" ca="1" si="545"/>
        <v>0.1143</v>
      </c>
      <c r="BQ1063" s="172">
        <f t="shared" ca="1" si="542"/>
        <v>9.059659612918658E-3</v>
      </c>
      <c r="BR1063" s="172">
        <f t="shared" ca="1" si="547"/>
        <v>7.5517577721080937E-5</v>
      </c>
    </row>
    <row r="1064" spans="44:70">
      <c r="AR1064" s="69">
        <f t="shared" si="539"/>
        <v>89</v>
      </c>
      <c r="AS1064" s="70">
        <f t="shared" si="543"/>
        <v>1061</v>
      </c>
      <c r="AT1064" s="71">
        <f t="shared" ca="1" si="544"/>
        <v>6.868041675605996E-5</v>
      </c>
      <c r="AU1064" s="72">
        <f t="shared" ca="1" si="540"/>
        <v>9.059659612918658E-3</v>
      </c>
      <c r="AV1064" s="73">
        <f t="shared" ca="1" si="541"/>
        <v>1.0090596596129187</v>
      </c>
      <c r="AW1064" s="74">
        <f ca="1">PRODUCT(AV$4:AV1064)</f>
        <v>13361.917715896767</v>
      </c>
      <c r="BO1064" s="70">
        <f t="shared" si="546"/>
        <v>1061</v>
      </c>
      <c r="BP1064" s="171">
        <f t="shared" ca="1" si="545"/>
        <v>0.1143</v>
      </c>
      <c r="BQ1064" s="172">
        <f t="shared" ca="1" si="542"/>
        <v>9.059659612918658E-3</v>
      </c>
      <c r="BR1064" s="172">
        <f t="shared" ca="1" si="547"/>
        <v>7.4839556810793456E-5</v>
      </c>
    </row>
    <row r="1065" spans="44:70">
      <c r="AR1065" s="69">
        <f t="shared" si="539"/>
        <v>89</v>
      </c>
      <c r="AS1065" s="70">
        <f t="shared" si="543"/>
        <v>1062</v>
      </c>
      <c r="AT1065" s="71">
        <f t="shared" ca="1" si="544"/>
        <v>6.8058195558176658E-5</v>
      </c>
      <c r="AU1065" s="72">
        <f t="shared" ca="1" si="540"/>
        <v>9.059659612918658E-3</v>
      </c>
      <c r="AV1065" s="73">
        <f t="shared" ca="1" si="541"/>
        <v>1.0090596596129187</v>
      </c>
      <c r="AW1065" s="74">
        <f ca="1">PRODUCT(AV$4:AV1065)</f>
        <v>13482.97214217862</v>
      </c>
      <c r="BO1065" s="70">
        <f t="shared" si="546"/>
        <v>1062</v>
      </c>
      <c r="BP1065" s="171">
        <f t="shared" ca="1" si="545"/>
        <v>0.1143</v>
      </c>
      <c r="BQ1065" s="172">
        <f t="shared" ca="1" si="542"/>
        <v>9.059659612918658E-3</v>
      </c>
      <c r="BR1065" s="172">
        <f t="shared" ca="1" si="547"/>
        <v>7.4167623388593658E-5</v>
      </c>
    </row>
    <row r="1066" spans="44:70">
      <c r="AR1066" s="69">
        <f t="shared" si="539"/>
        <v>89</v>
      </c>
      <c r="AS1066" s="70">
        <f t="shared" si="543"/>
        <v>1063</v>
      </c>
      <c r="AT1066" s="71">
        <f t="shared" ca="1" si="544"/>
        <v>6.7441611472550132E-5</v>
      </c>
      <c r="AU1066" s="72">
        <f t="shared" ca="1" si="540"/>
        <v>9.059659612918658E-3</v>
      </c>
      <c r="AV1066" s="73">
        <f t="shared" ca="1" si="541"/>
        <v>1.0090596596129187</v>
      </c>
      <c r="AW1066" s="74">
        <f ca="1">PRODUCT(AV$4:AV1066)</f>
        <v>13605.123280357222</v>
      </c>
      <c r="BO1066" s="70">
        <f t="shared" si="546"/>
        <v>1063</v>
      </c>
      <c r="BP1066" s="171">
        <f t="shared" ca="1" si="545"/>
        <v>0.1143</v>
      </c>
      <c r="BQ1066" s="172">
        <f t="shared" ca="1" si="542"/>
        <v>9.059659612918658E-3</v>
      </c>
      <c r="BR1066" s="172">
        <f t="shared" ca="1" si="547"/>
        <v>7.3501722799070975E-5</v>
      </c>
    </row>
    <row r="1067" spans="44:70">
      <c r="AR1067" s="69">
        <f t="shared" si="539"/>
        <v>89</v>
      </c>
      <c r="AS1067" s="70">
        <f t="shared" si="543"/>
        <v>1064</v>
      </c>
      <c r="AT1067" s="71">
        <f t="shared" ca="1" si="544"/>
        <v>6.6830613428862118E-5</v>
      </c>
      <c r="AU1067" s="72">
        <f t="shared" ca="1" si="540"/>
        <v>9.059659612918658E-3</v>
      </c>
      <c r="AV1067" s="73">
        <f t="shared" ca="1" si="541"/>
        <v>1.0090596596129187</v>
      </c>
      <c r="AW1067" s="74">
        <f ca="1">PRODUCT(AV$4:AV1067)</f>
        <v>13728.381066269054</v>
      </c>
      <c r="BO1067" s="70">
        <f t="shared" si="546"/>
        <v>1064</v>
      </c>
      <c r="BP1067" s="171">
        <f t="shared" ca="1" si="545"/>
        <v>0.1143</v>
      </c>
      <c r="BQ1067" s="172">
        <f t="shared" ca="1" si="542"/>
        <v>9.059659612918658E-3</v>
      </c>
      <c r="BR1067" s="172">
        <f t="shared" ca="1" si="547"/>
        <v>7.2841800877528564E-5</v>
      </c>
    </row>
    <row r="1068" spans="44:70">
      <c r="AR1068" s="69">
        <f t="shared" si="539"/>
        <v>89</v>
      </c>
      <c r="AS1068" s="70">
        <f t="shared" si="543"/>
        <v>1065</v>
      </c>
      <c r="AT1068" s="71">
        <f t="shared" ca="1" si="544"/>
        <v>6.622515081947408E-5</v>
      </c>
      <c r="AU1068" s="72">
        <f t="shared" ca="1" si="540"/>
        <v>9.059659612918658E-3</v>
      </c>
      <c r="AV1068" s="73">
        <f t="shared" ca="1" si="541"/>
        <v>1.0090596596129187</v>
      </c>
      <c r="AW1068" s="74">
        <f ca="1">PRODUCT(AV$4:AV1068)</f>
        <v>13852.75552576589</v>
      </c>
      <c r="BO1068" s="70">
        <f t="shared" si="546"/>
        <v>1065</v>
      </c>
      <c r="BP1068" s="171">
        <f t="shared" ca="1" si="545"/>
        <v>0.1143</v>
      </c>
      <c r="BQ1068" s="172">
        <f t="shared" ca="1" si="542"/>
        <v>9.059659612918658E-3</v>
      </c>
      <c r="BR1068" s="172">
        <f t="shared" ca="1" si="547"/>
        <v>7.2187803945577528E-5</v>
      </c>
    </row>
    <row r="1069" spans="44:70">
      <c r="AR1069" s="69">
        <f t="shared" si="539"/>
        <v>89</v>
      </c>
      <c r="AS1069" s="70">
        <f t="shared" si="543"/>
        <v>1066</v>
      </c>
      <c r="AT1069" s="71">
        <f t="shared" ca="1" si="544"/>
        <v>6.562517349523544E-5</v>
      </c>
      <c r="AU1069" s="72">
        <f t="shared" ca="1" si="540"/>
        <v>9.059659612918658E-3</v>
      </c>
      <c r="AV1069" s="73">
        <f t="shared" ca="1" si="541"/>
        <v>1.0090596596129187</v>
      </c>
      <c r="AW1069" s="74">
        <f ca="1">PRODUCT(AV$4:AV1069)</f>
        <v>13978.256775530306</v>
      </c>
      <c r="BO1069" s="70">
        <f t="shared" si="546"/>
        <v>1066</v>
      </c>
      <c r="BP1069" s="171">
        <f t="shared" ca="1" si="545"/>
        <v>0.1143</v>
      </c>
      <c r="BQ1069" s="172">
        <f t="shared" ca="1" si="542"/>
        <v>9.059659612918658E-3</v>
      </c>
      <c r="BR1069" s="172">
        <f t="shared" ca="1" si="547"/>
        <v>7.1539678806770661E-5</v>
      </c>
    </row>
    <row r="1070" spans="44:70">
      <c r="AR1070" s="69">
        <f t="shared" si="539"/>
        <v>89</v>
      </c>
      <c r="AS1070" s="70">
        <f t="shared" si="543"/>
        <v>1067</v>
      </c>
      <c r="AT1070" s="71">
        <f t="shared" ca="1" si="544"/>
        <v>6.5030631761329874E-5</v>
      </c>
      <c r="AU1070" s="72">
        <f t="shared" ca="1" si="540"/>
        <v>9.059659612918658E-3</v>
      </c>
      <c r="AV1070" s="73">
        <f t="shared" ca="1" si="541"/>
        <v>1.0090596596129187</v>
      </c>
      <c r="AW1070" s="74">
        <f ca="1">PRODUCT(AV$4:AV1070)</f>
        <v>14104.895023898585</v>
      </c>
      <c r="BO1070" s="70">
        <f t="shared" si="546"/>
        <v>1067</v>
      </c>
      <c r="BP1070" s="171">
        <f t="shared" ca="1" si="545"/>
        <v>0.1143</v>
      </c>
      <c r="BQ1070" s="172">
        <f t="shared" ca="1" si="542"/>
        <v>9.059659612918658E-3</v>
      </c>
      <c r="BR1070" s="172">
        <f t="shared" ca="1" si="547"/>
        <v>7.0897372742275422E-5</v>
      </c>
    </row>
    <row r="1071" spans="44:70">
      <c r="AR1071" s="69">
        <f t="shared" si="539"/>
        <v>89</v>
      </c>
      <c r="AS1071" s="70">
        <f t="shared" si="543"/>
        <v>1068</v>
      </c>
      <c r="AT1071" s="71">
        <f t="shared" ca="1" si="544"/>
        <v>6.444147637315917E-5</v>
      </c>
      <c r="AU1071" s="72">
        <f t="shared" ca="1" si="540"/>
        <v>9.059659612918658E-3</v>
      </c>
      <c r="AV1071" s="73">
        <f t="shared" ca="1" si="541"/>
        <v>1.0090596596129187</v>
      </c>
      <c r="AW1071" s="74">
        <f ca="1">PRODUCT(AV$4:AV1071)</f>
        <v>14232.680571691057</v>
      </c>
      <c r="BO1071" s="70">
        <f t="shared" si="546"/>
        <v>1068</v>
      </c>
      <c r="BP1071" s="171">
        <f t="shared" ca="1" si="545"/>
        <v>0.1143</v>
      </c>
      <c r="BQ1071" s="172">
        <f t="shared" ca="1" si="542"/>
        <v>9.059659612918658E-3</v>
      </c>
      <c r="BR1071" s="172">
        <f t="shared" ca="1" si="547"/>
        <v>7.0260833506585808E-5</v>
      </c>
    </row>
    <row r="1072" spans="44:70">
      <c r="AR1072" s="69">
        <f t="shared" si="539"/>
        <v>90</v>
      </c>
      <c r="AS1072" s="70">
        <f t="shared" si="543"/>
        <v>1069</v>
      </c>
      <c r="AT1072" s="71">
        <f t="shared" ca="1" si="544"/>
        <v>6.3857658532264413E-5</v>
      </c>
      <c r="AU1072" s="72">
        <f t="shared" ca="1" si="540"/>
        <v>9.059659612918658E-3</v>
      </c>
      <c r="AV1072" s="73">
        <f t="shared" ca="1" si="541"/>
        <v>1.0090596596129187</v>
      </c>
      <c r="AW1072" s="74">
        <f ca="1">PRODUCT(AV$4:AV1072)</f>
        <v>14361.623813049979</v>
      </c>
      <c r="BO1072" s="70">
        <f t="shared" si="546"/>
        <v>1069</v>
      </c>
      <c r="BP1072" s="171">
        <f t="shared" ca="1" si="545"/>
        <v>0.1143</v>
      </c>
      <c r="BQ1072" s="172">
        <f t="shared" ca="1" si="542"/>
        <v>9.059659612918658E-3</v>
      </c>
      <c r="BR1072" s="172">
        <f t="shared" ca="1" si="547"/>
        <v>6.9630009323272605E-5</v>
      </c>
    </row>
    <row r="1073" spans="44:70">
      <c r="AR1073" s="69">
        <f t="shared" si="539"/>
        <v>90</v>
      </c>
      <c r="AS1073" s="70">
        <f t="shared" si="543"/>
        <v>1070</v>
      </c>
      <c r="AT1073" s="71">
        <f t="shared" ca="1" si="544"/>
        <v>6.3279129882284102E-5</v>
      </c>
      <c r="AU1073" s="72">
        <f t="shared" ca="1" si="540"/>
        <v>9.059659612918658E-3</v>
      </c>
      <c r="AV1073" s="73">
        <f t="shared" ca="1" si="541"/>
        <v>1.0090596596129187</v>
      </c>
      <c r="AW1073" s="74">
        <f ca="1">PRODUCT(AV$4:AV1073)</f>
        <v>14491.735236284998</v>
      </c>
      <c r="BO1073" s="70">
        <f t="shared" si="546"/>
        <v>1070</v>
      </c>
      <c r="BP1073" s="171">
        <f t="shared" ca="1" si="545"/>
        <v>0.1143</v>
      </c>
      <c r="BQ1073" s="172">
        <f t="shared" ca="1" si="542"/>
        <v>9.059659612918658E-3</v>
      </c>
      <c r="BR1073" s="172">
        <f t="shared" ca="1" si="547"/>
        <v>6.9004848880771915E-5</v>
      </c>
    </row>
    <row r="1074" spans="44:70">
      <c r="AR1074" s="69">
        <f t="shared" si="539"/>
        <v>90</v>
      </c>
      <c r="AS1074" s="70">
        <f t="shared" si="543"/>
        <v>1071</v>
      </c>
      <c r="AT1074" s="71">
        <f t="shared" ca="1" si="544"/>
        <v>6.2705842504948934E-5</v>
      </c>
      <c r="AU1074" s="72">
        <f t="shared" ca="1" si="540"/>
        <v>9.059659612918658E-3</v>
      </c>
      <c r="AV1074" s="73">
        <f t="shared" ca="1" si="541"/>
        <v>1.0090596596129187</v>
      </c>
      <c r="AW1074" s="74">
        <f ca="1">PRODUCT(AV$4:AV1074)</f>
        <v>14623.02542472628</v>
      </c>
      <c r="BO1074" s="70">
        <f t="shared" si="546"/>
        <v>1071</v>
      </c>
      <c r="BP1074" s="171">
        <f t="shared" ca="1" si="545"/>
        <v>0.1143</v>
      </c>
      <c r="BQ1074" s="172">
        <f t="shared" ca="1" si="542"/>
        <v>9.059659612918658E-3</v>
      </c>
      <c r="BR1074" s="172">
        <f t="shared" ca="1" si="547"/>
        <v>6.838530132821145E-5</v>
      </c>
    </row>
    <row r="1075" spans="44:70">
      <c r="AR1075" s="69">
        <f t="shared" si="539"/>
        <v>90</v>
      </c>
      <c r="AS1075" s="70">
        <f t="shared" si="543"/>
        <v>1072</v>
      </c>
      <c r="AT1075" s="71">
        <f t="shared" ca="1" si="544"/>
        <v>6.2137748916112805E-5</v>
      </c>
      <c r="AU1075" s="72">
        <f t="shared" ca="1" si="540"/>
        <v>9.059659612918658E-3</v>
      </c>
      <c r="AV1075" s="73">
        <f t="shared" ca="1" si="541"/>
        <v>1.0090596596129187</v>
      </c>
      <c r="AW1075" s="74">
        <f ca="1">PRODUCT(AV$4:AV1075)</f>
        <v>14755.505057585355</v>
      </c>
      <c r="BO1075" s="70">
        <f t="shared" si="546"/>
        <v>1072</v>
      </c>
      <c r="BP1075" s="171">
        <f t="shared" ca="1" si="545"/>
        <v>0.1143</v>
      </c>
      <c r="BQ1075" s="172">
        <f t="shared" ca="1" si="542"/>
        <v>9.059659612918658E-3</v>
      </c>
      <c r="BR1075" s="172">
        <f t="shared" ca="1" si="547"/>
        <v>6.7771316271274251E-5</v>
      </c>
    </row>
    <row r="1076" spans="44:70">
      <c r="AR1076" s="69">
        <f t="shared" si="539"/>
        <v>90</v>
      </c>
      <c r="AS1076" s="70">
        <f t="shared" si="543"/>
        <v>1073</v>
      </c>
      <c r="AT1076" s="71">
        <f t="shared" ca="1" si="544"/>
        <v>6.1574802061819823E-5</v>
      </c>
      <c r="AU1076" s="72">
        <f t="shared" ca="1" si="540"/>
        <v>9.059659612918658E-3</v>
      </c>
      <c r="AV1076" s="73">
        <f t="shared" ca="1" si="541"/>
        <v>1.0090596596129187</v>
      </c>
      <c r="AW1076" s="74">
        <f ca="1">PRODUCT(AV$4:AV1076)</f>
        <v>14889.184910823778</v>
      </c>
      <c r="BO1076" s="70">
        <f t="shared" si="546"/>
        <v>1073</v>
      </c>
      <c r="BP1076" s="171">
        <f t="shared" ca="1" si="545"/>
        <v>0.1143</v>
      </c>
      <c r="BQ1076" s="172">
        <f t="shared" ca="1" si="542"/>
        <v>9.059659612918658E-3</v>
      </c>
      <c r="BR1076" s="172">
        <f t="shared" ca="1" si="547"/>
        <v>6.7162843768099639E-5</v>
      </c>
    </row>
    <row r="1077" spans="44:70">
      <c r="AR1077" s="69">
        <f t="shared" si="539"/>
        <v>90</v>
      </c>
      <c r="AS1077" s="70">
        <f t="shared" si="543"/>
        <v>1074</v>
      </c>
      <c r="AT1077" s="71">
        <f t="shared" ca="1" si="544"/>
        <v>6.1016955314406893E-5</v>
      </c>
      <c r="AU1077" s="72">
        <f t="shared" ca="1" si="540"/>
        <v>9.059659612918658E-3</v>
      </c>
      <c r="AV1077" s="73">
        <f t="shared" ca="1" si="541"/>
        <v>1.0090596596129187</v>
      </c>
      <c r="AW1077" s="74">
        <f ca="1">PRODUCT(AV$4:AV1077)</f>
        <v>15024.075858029646</v>
      </c>
      <c r="BO1077" s="70">
        <f t="shared" si="546"/>
        <v>1074</v>
      </c>
      <c r="BP1077" s="171">
        <f t="shared" ca="1" si="545"/>
        <v>0.1143</v>
      </c>
      <c r="BQ1077" s="172">
        <f t="shared" ca="1" si="542"/>
        <v>9.059659612918658E-3</v>
      </c>
      <c r="BR1077" s="172">
        <f t="shared" ca="1" si="547"/>
        <v>6.6559834325220874E-5</v>
      </c>
    </row>
    <row r="1078" spans="44:70">
      <c r="AR1078" s="69">
        <f t="shared" si="539"/>
        <v>90</v>
      </c>
      <c r="AS1078" s="70">
        <f t="shared" si="543"/>
        <v>1075</v>
      </c>
      <c r="AT1078" s="71">
        <f t="shared" ca="1" si="544"/>
        <v>6.0464162468641699E-5</v>
      </c>
      <c r="AU1078" s="72">
        <f t="shared" ca="1" si="540"/>
        <v>9.059659612918658E-3</v>
      </c>
      <c r="AV1078" s="73">
        <f t="shared" ca="1" si="541"/>
        <v>1.0090596596129187</v>
      </c>
      <c r="AW1078" s="74">
        <f ca="1">PRODUCT(AV$4:AV1078)</f>
        <v>15160.188871302063</v>
      </c>
      <c r="BO1078" s="70">
        <f t="shared" si="546"/>
        <v>1075</v>
      </c>
      <c r="BP1078" s="171">
        <f t="shared" ca="1" si="545"/>
        <v>0.1143</v>
      </c>
      <c r="BQ1078" s="172">
        <f t="shared" ca="1" si="542"/>
        <v>9.059659612918658E-3</v>
      </c>
      <c r="BR1078" s="172">
        <f t="shared" ca="1" si="547"/>
        <v>6.596223889353938E-5</v>
      </c>
    </row>
    <row r="1079" spans="44:70">
      <c r="AR1079" s="69">
        <f t="shared" si="539"/>
        <v>90</v>
      </c>
      <c r="AS1079" s="70">
        <f t="shared" si="543"/>
        <v>1076</v>
      </c>
      <c r="AT1079" s="71">
        <f t="shared" ca="1" si="544"/>
        <v>5.9916377737895596E-5</v>
      </c>
      <c r="AU1079" s="72">
        <f t="shared" ca="1" si="540"/>
        <v>9.059659612918658E-3</v>
      </c>
      <c r="AV1079" s="73">
        <f t="shared" ca="1" si="541"/>
        <v>1.0090596596129187</v>
      </c>
      <c r="AW1079" s="74">
        <f ca="1">PRODUCT(AV$4:AV1079)</f>
        <v>15297.535022143618</v>
      </c>
      <c r="BO1079" s="70">
        <f t="shared" si="546"/>
        <v>1076</v>
      </c>
      <c r="BP1079" s="171">
        <f t="shared" ca="1" si="545"/>
        <v>0.1143</v>
      </c>
      <c r="BQ1079" s="172">
        <f t="shared" ca="1" si="542"/>
        <v>9.059659612918658E-3</v>
      </c>
      <c r="BR1079" s="172">
        <f t="shared" ca="1" si="547"/>
        <v>6.5370008864335026E-5</v>
      </c>
    </row>
    <row r="1080" spans="44:70">
      <c r="AR1080" s="69">
        <f t="shared" si="539"/>
        <v>90</v>
      </c>
      <c r="AS1080" s="70">
        <f t="shared" si="543"/>
        <v>1077</v>
      </c>
      <c r="AT1080" s="71">
        <f t="shared" ca="1" si="544"/>
        <v>5.9373555750351204E-5</v>
      </c>
      <c r="AU1080" s="72">
        <f t="shared" ca="1" si="540"/>
        <v>9.059659612918658E-3</v>
      </c>
      <c r="AV1080" s="73">
        <f t="shared" ca="1" si="541"/>
        <v>1.0090596596129187</v>
      </c>
      <c r="AW1080" s="74">
        <f ca="1">PRODUCT(AV$4:AV1080)</f>
        <v>15436.125482360942</v>
      </c>
      <c r="BO1080" s="70">
        <f t="shared" si="546"/>
        <v>1077</v>
      </c>
      <c r="BP1080" s="171">
        <f t="shared" ca="1" si="545"/>
        <v>0.1143</v>
      </c>
      <c r="BQ1080" s="172">
        <f t="shared" ca="1" si="542"/>
        <v>9.059659612918658E-3</v>
      </c>
      <c r="BR1080" s="172">
        <f t="shared" ca="1" si="547"/>
        <v>6.4783096065312287E-5</v>
      </c>
    </row>
    <row r="1081" spans="44:70">
      <c r="AR1081" s="69">
        <f t="shared" si="539"/>
        <v>90</v>
      </c>
      <c r="AS1081" s="70">
        <f t="shared" si="543"/>
        <v>1078</v>
      </c>
      <c r="AT1081" s="71">
        <f t="shared" ca="1" si="544"/>
        <v>5.8835651545244374E-5</v>
      </c>
      <c r="AU1081" s="72">
        <f t="shared" ca="1" si="540"/>
        <v>9.059659612918658E-3</v>
      </c>
      <c r="AV1081" s="73">
        <f t="shared" ca="1" si="541"/>
        <v>1.0090596596129187</v>
      </c>
      <c r="AW1081" s="74">
        <f ca="1">PRODUCT(AV$4:AV1081)</f>
        <v>15575.971524973431</v>
      </c>
      <c r="BO1081" s="70">
        <f t="shared" si="546"/>
        <v>1078</v>
      </c>
      <c r="BP1081" s="171">
        <f t="shared" ca="1" si="545"/>
        <v>0.1143</v>
      </c>
      <c r="BQ1081" s="172">
        <f t="shared" ca="1" si="542"/>
        <v>9.059659612918658E-3</v>
      </c>
      <c r="BR1081" s="172">
        <f t="shared" ca="1" si="547"/>
        <v>6.4201452756681868E-5</v>
      </c>
    </row>
    <row r="1082" spans="44:70">
      <c r="AR1082" s="69">
        <f t="shared" si="539"/>
        <v>90</v>
      </c>
      <c r="AS1082" s="70">
        <f t="shared" si="543"/>
        <v>1079</v>
      </c>
      <c r="AT1082" s="71">
        <f t="shared" ca="1" si="544"/>
        <v>5.8302620569140168E-5</v>
      </c>
      <c r="AU1082" s="72">
        <f t="shared" ca="1" si="540"/>
        <v>9.059659612918658E-3</v>
      </c>
      <c r="AV1082" s="73">
        <f t="shared" ca="1" si="541"/>
        <v>1.0090596596129187</v>
      </c>
      <c r="AW1082" s="74">
        <f ca="1">PRODUCT(AV$4:AV1082)</f>
        <v>15717.084525130203</v>
      </c>
      <c r="BO1082" s="70">
        <f t="shared" si="546"/>
        <v>1079</v>
      </c>
      <c r="BP1082" s="171">
        <f t="shared" ca="1" si="545"/>
        <v>0.1143</v>
      </c>
      <c r="BQ1082" s="172">
        <f t="shared" ca="1" si="542"/>
        <v>9.059659612918658E-3</v>
      </c>
      <c r="BR1082" s="172">
        <f t="shared" ca="1" si="547"/>
        <v>6.3625031627277554E-5</v>
      </c>
    </row>
    <row r="1083" spans="44:70">
      <c r="AR1083" s="69">
        <f t="shared" si="539"/>
        <v>90</v>
      </c>
      <c r="AS1083" s="70">
        <f t="shared" si="543"/>
        <v>1080</v>
      </c>
      <c r="AT1083" s="71">
        <f t="shared" ca="1" si="544"/>
        <v>5.7774418672242606E-5</v>
      </c>
      <c r="AU1083" s="72">
        <f t="shared" ca="1" si="540"/>
        <v>9.059659612918658E-3</v>
      </c>
      <c r="AV1083" s="73">
        <f t="shared" ca="1" si="541"/>
        <v>1.0090596596129187</v>
      </c>
      <c r="AW1083" s="74">
        <f ca="1">PRODUCT(AV$4:AV1083)</f>
        <v>15859.475961035354</v>
      </c>
      <c r="BO1083" s="70">
        <f t="shared" si="546"/>
        <v>1080</v>
      </c>
      <c r="BP1083" s="171">
        <f t="shared" ca="1" si="545"/>
        <v>0.1143</v>
      </c>
      <c r="BQ1083" s="172">
        <f t="shared" ca="1" si="542"/>
        <v>9.059659612918658E-3</v>
      </c>
      <c r="BR1083" s="172">
        <f t="shared" ca="1" si="547"/>
        <v>6.305378579070786E-5</v>
      </c>
    </row>
    <row r="1084" spans="44:70">
      <c r="AR1084" s="69">
        <f t="shared" si="539"/>
        <v>91</v>
      </c>
      <c r="AS1084" s="70">
        <f t="shared" si="543"/>
        <v>1081</v>
      </c>
      <c r="AT1084" s="71">
        <f t="shared" ca="1" si="544"/>
        <v>5.7251002104737836E-5</v>
      </c>
      <c r="AU1084" s="72">
        <f t="shared" ca="1" si="540"/>
        <v>9.059659612918658E-3</v>
      </c>
      <c r="AV1084" s="73">
        <f t="shared" ca="1" si="541"/>
        <v>1.0090596596129187</v>
      </c>
      <c r="AW1084" s="74">
        <f ca="1">PRODUCT(AV$4:AV1084)</f>
        <v>16003.1574148816</v>
      </c>
      <c r="BO1084" s="70">
        <f t="shared" si="546"/>
        <v>1081</v>
      </c>
      <c r="BP1084" s="171">
        <f t="shared" ca="1" si="545"/>
        <v>0.1143</v>
      </c>
      <c r="BQ1084" s="172">
        <f t="shared" ca="1" si="542"/>
        <v>9.059659612918658E-3</v>
      </c>
      <c r="BR1084" s="172">
        <f t="shared" ca="1" si="547"/>
        <v>6.2487668781542285E-5</v>
      </c>
    </row>
    <row r="1085" spans="44:70">
      <c r="AR1085" s="69">
        <f t="shared" si="539"/>
        <v>91</v>
      </c>
      <c r="AS1085" s="70">
        <f t="shared" si="543"/>
        <v>1082</v>
      </c>
      <c r="AT1085" s="71">
        <f t="shared" ca="1" si="544"/>
        <v>5.6732327513170425E-5</v>
      </c>
      <c r="AU1085" s="72">
        <f t="shared" ca="1" si="540"/>
        <v>9.059659612918658E-3</v>
      </c>
      <c r="AV1085" s="73">
        <f t="shared" ca="1" si="541"/>
        <v>1.0090596596129187</v>
      </c>
      <c r="AW1085" s="74">
        <f ca="1">PRODUCT(AV$4:AV1085)</f>
        <v>16148.140573792383</v>
      </c>
      <c r="BO1085" s="70">
        <f t="shared" si="546"/>
        <v>1082</v>
      </c>
      <c r="BP1085" s="171">
        <f t="shared" ca="1" si="545"/>
        <v>0.1143</v>
      </c>
      <c r="BQ1085" s="172">
        <f t="shared" ca="1" si="542"/>
        <v>9.059659612918658E-3</v>
      </c>
      <c r="BR1085" s="172">
        <f t="shared" ca="1" si="547"/>
        <v>6.1926634551531793E-5</v>
      </c>
    </row>
    <row r="1086" spans="44:70">
      <c r="AR1086" s="69">
        <f t="shared" si="539"/>
        <v>91</v>
      </c>
      <c r="AS1086" s="70">
        <f t="shared" si="543"/>
        <v>1083</v>
      </c>
      <c r="AT1086" s="71">
        <f t="shared" ca="1" si="544"/>
        <v>5.621835193685248E-5</v>
      </c>
      <c r="AU1086" s="72">
        <f t="shared" ca="1" si="540"/>
        <v>9.059659612918658E-3</v>
      </c>
      <c r="AV1086" s="73">
        <f t="shared" ca="1" si="541"/>
        <v>1.0090596596129187</v>
      </c>
      <c r="AW1086" s="74">
        <f ca="1">PRODUCT(AV$4:AV1086)</f>
        <v>16294.437230772503</v>
      </c>
      <c r="BO1086" s="70">
        <f t="shared" si="546"/>
        <v>1083</v>
      </c>
      <c r="BP1086" s="171">
        <f t="shared" ca="1" si="545"/>
        <v>0.1143</v>
      </c>
      <c r="BQ1086" s="172">
        <f t="shared" ca="1" si="542"/>
        <v>9.059659612918658E-3</v>
      </c>
      <c r="BR1086" s="172">
        <f t="shared" ca="1" si="547"/>
        <v>6.1370637465863235E-5</v>
      </c>
    </row>
    <row r="1087" spans="44:70">
      <c r="AR1087" s="69">
        <f t="shared" si="539"/>
        <v>91</v>
      </c>
      <c r="AS1087" s="70">
        <f t="shared" si="543"/>
        <v>1084</v>
      </c>
      <c r="AT1087" s="71">
        <f t="shared" ca="1" si="544"/>
        <v>5.5709032804305331E-5</v>
      </c>
      <c r="AU1087" s="72">
        <f t="shared" ca="1" si="540"/>
        <v>9.059659612918658E-3</v>
      </c>
      <c r="AV1087" s="73">
        <f t="shared" ca="1" si="541"/>
        <v>1.0090596596129187</v>
      </c>
      <c r="AW1087" s="74">
        <f ca="1">PRODUCT(AV$4:AV1087)</f>
        <v>16442.059285667372</v>
      </c>
      <c r="BO1087" s="70">
        <f t="shared" si="546"/>
        <v>1084</v>
      </c>
      <c r="BP1087" s="171">
        <f t="shared" ca="1" si="545"/>
        <v>0.1143</v>
      </c>
      <c r="BQ1087" s="172">
        <f t="shared" ca="1" si="542"/>
        <v>9.059659612918658E-3</v>
      </c>
      <c r="BR1087" s="172">
        <f t="shared" ca="1" si="547"/>
        <v>6.0819632299447367E-5</v>
      </c>
    </row>
    <row r="1088" spans="44:70">
      <c r="AR1088" s="69">
        <f t="shared" si="539"/>
        <v>91</v>
      </c>
      <c r="AS1088" s="70">
        <f t="shared" si="543"/>
        <v>1085</v>
      </c>
      <c r="AT1088" s="71">
        <f t="shared" ca="1" si="544"/>
        <v>5.5204327929733405E-5</v>
      </c>
      <c r="AU1088" s="72">
        <f t="shared" ca="1" si="540"/>
        <v>9.059659612918658E-3</v>
      </c>
      <c r="AV1088" s="73">
        <f t="shared" ca="1" si="541"/>
        <v>1.0090596596129187</v>
      </c>
      <c r="AW1088" s="74">
        <f ca="1">PRODUCT(AV$4:AV1088)</f>
        <v>16591.018746130947</v>
      </c>
      <c r="BO1088" s="70">
        <f t="shared" si="546"/>
        <v>1085</v>
      </c>
      <c r="BP1088" s="171">
        <f t="shared" ca="1" si="545"/>
        <v>0.1143</v>
      </c>
      <c r="BQ1088" s="172">
        <f t="shared" ca="1" si="542"/>
        <v>9.059659612918658E-3</v>
      </c>
      <c r="BR1088" s="172">
        <f t="shared" ca="1" si="547"/>
        <v>6.0273574233240226E-5</v>
      </c>
    </row>
    <row r="1089" spans="44:70">
      <c r="AR1089" s="69">
        <f t="shared" si="539"/>
        <v>91</v>
      </c>
      <c r="AS1089" s="70">
        <f t="shared" si="543"/>
        <v>1086</v>
      </c>
      <c r="AT1089" s="71">
        <f t="shared" ca="1" si="544"/>
        <v>5.4704195509530084E-5</v>
      </c>
      <c r="AU1089" s="72">
        <f t="shared" ca="1" si="540"/>
        <v>9.059659612918658E-3</v>
      </c>
      <c r="AV1089" s="73">
        <f t="shared" ca="1" si="541"/>
        <v>1.0090596596129187</v>
      </c>
      <c r="AW1089" s="74">
        <f ca="1">PRODUCT(AV$4:AV1089)</f>
        <v>16741.327728602446</v>
      </c>
      <c r="BO1089" s="70">
        <f t="shared" si="546"/>
        <v>1086</v>
      </c>
      <c r="BP1089" s="171">
        <f t="shared" ca="1" si="545"/>
        <v>0.1143</v>
      </c>
      <c r="BQ1089" s="172">
        <f t="shared" ca="1" si="542"/>
        <v>9.059659612918658E-3</v>
      </c>
      <c r="BR1089" s="172">
        <f t="shared" ca="1" si="547"/>
        <v>5.9732418850597526E-5</v>
      </c>
    </row>
    <row r="1090" spans="44:70">
      <c r="AR1090" s="69">
        <f t="shared" si="539"/>
        <v>91</v>
      </c>
      <c r="AS1090" s="70">
        <f t="shared" si="543"/>
        <v>1087</v>
      </c>
      <c r="AT1090" s="71">
        <f t="shared" ca="1" si="544"/>
        <v>5.4208594118815187E-5</v>
      </c>
      <c r="AU1090" s="72">
        <f t="shared" ca="1" si="540"/>
        <v>9.059659612918658E-3</v>
      </c>
      <c r="AV1090" s="73">
        <f t="shared" ca="1" si="541"/>
        <v>1.0090596596129187</v>
      </c>
      <c r="AW1090" s="74">
        <f ca="1">PRODUCT(AV$4:AV1090)</f>
        <v>16892.998459291899</v>
      </c>
      <c r="BO1090" s="70">
        <f t="shared" si="546"/>
        <v>1087</v>
      </c>
      <c r="BP1090" s="171">
        <f t="shared" ca="1" si="545"/>
        <v>0.1143</v>
      </c>
      <c r="BQ1090" s="172">
        <f t="shared" ca="1" si="542"/>
        <v>9.059659612918658E-3</v>
      </c>
      <c r="BR1090" s="172">
        <f t="shared" ca="1" si="547"/>
        <v>5.9196122133661793E-5</v>
      </c>
    </row>
    <row r="1091" spans="44:70">
      <c r="AR1091" s="69">
        <f t="shared" si="539"/>
        <v>91</v>
      </c>
      <c r="AS1091" s="70">
        <f t="shared" si="543"/>
        <v>1088</v>
      </c>
      <c r="AT1091" s="71">
        <f t="shared" ca="1" si="544"/>
        <v>5.3717482708003859E-5</v>
      </c>
      <c r="AU1091" s="72">
        <f t="shared" ca="1" si="540"/>
        <v>9.059659612918658E-3</v>
      </c>
      <c r="AV1091" s="73">
        <f t="shared" ca="1" si="541"/>
        <v>1.0090596596129187</v>
      </c>
      <c r="AW1091" s="74">
        <f ca="1">PRODUCT(AV$4:AV1091)</f>
        <v>17046.043275174641</v>
      </c>
      <c r="BO1091" s="70">
        <f t="shared" si="546"/>
        <v>1088</v>
      </c>
      <c r="BP1091" s="171">
        <f t="shared" ca="1" si="545"/>
        <v>0.1143</v>
      </c>
      <c r="BQ1091" s="172">
        <f t="shared" ca="1" si="542"/>
        <v>9.059659612918658E-3</v>
      </c>
      <c r="BR1091" s="172">
        <f t="shared" ca="1" si="547"/>
        <v>5.8664640459781915E-5</v>
      </c>
    </row>
    <row r="1092" spans="44:70">
      <c r="AR1092" s="69">
        <f t="shared" si="539"/>
        <v>91</v>
      </c>
      <c r="AS1092" s="70">
        <f t="shared" si="543"/>
        <v>1089</v>
      </c>
      <c r="AT1092" s="71">
        <f t="shared" ca="1" si="544"/>
        <v>5.3230820599406497E-5</v>
      </c>
      <c r="AU1092" s="72">
        <f t="shared" ca="1" si="540"/>
        <v>9.059659612918658E-3</v>
      </c>
      <c r="AV1092" s="73">
        <f t="shared" ca="1" si="541"/>
        <v>1.0090596596129187</v>
      </c>
      <c r="AW1092" s="74">
        <f ca="1">PRODUCT(AV$4:AV1092)</f>
        <v>17200.474624994804</v>
      </c>
      <c r="BO1092" s="70">
        <f t="shared" si="546"/>
        <v>1089</v>
      </c>
      <c r="BP1092" s="171">
        <f t="shared" ca="1" si="545"/>
        <v>0.1143</v>
      </c>
      <c r="BQ1092" s="172">
        <f t="shared" ca="1" si="542"/>
        <v>9.059659612918658E-3</v>
      </c>
      <c r="BR1092" s="172">
        <f t="shared" ca="1" si="547"/>
        <v>5.8137930597964867E-5</v>
      </c>
    </row>
    <row r="1093" spans="44:70">
      <c r="AR1093" s="69">
        <f t="shared" ref="AR1093:AR1156" si="548">ROUNDDOWN((AS1093-1)/12,0)+1</f>
        <v>91</v>
      </c>
      <c r="AS1093" s="70">
        <f t="shared" si="543"/>
        <v>1090</v>
      </c>
      <c r="AT1093" s="71">
        <f t="shared" ca="1" si="544"/>
        <v>5.2748567483859536E-5</v>
      </c>
      <c r="AU1093" s="72">
        <f t="shared" ref="AU1093:AU1156" ca="1" si="549">IF($AU$2="Yes",BQ1093,((1+$AH$21)^(1/12))-1)</f>
        <v>9.059659612918658E-3</v>
      </c>
      <c r="AV1093" s="73">
        <f t="shared" ref="AV1093:AV1156" ca="1" si="550">(1+AU1093)</f>
        <v>1.0090596596129187</v>
      </c>
      <c r="AW1093" s="74">
        <f ca="1">PRODUCT(AV$4:AV1093)</f>
        <v>17356.3050702779</v>
      </c>
      <c r="BO1093" s="70">
        <f t="shared" si="546"/>
        <v>1090</v>
      </c>
      <c r="BP1093" s="171">
        <f t="shared" ca="1" si="545"/>
        <v>0.1143</v>
      </c>
      <c r="BQ1093" s="172">
        <f t="shared" ref="BQ1093:BQ1156" ca="1" si="551">(1+BP1093)^(1/12)-1</f>
        <v>9.059659612918658E-3</v>
      </c>
      <c r="BR1093" s="172">
        <f t="shared" ca="1" si="547"/>
        <v>5.7615949705359273E-5</v>
      </c>
    </row>
    <row r="1094" spans="44:70">
      <c r="AR1094" s="69">
        <f t="shared" si="548"/>
        <v>91</v>
      </c>
      <c r="AS1094" s="70">
        <f t="shared" ref="AS1094:AS1157" si="552">AS1093+1</f>
        <v>1091</v>
      </c>
      <c r="AT1094" s="71">
        <f t="shared" ref="AT1094:AT1157" ca="1" si="553">(1-AU1094)*AT1093</f>
        <v>5.22706834173867E-5</v>
      </c>
      <c r="AU1094" s="72">
        <f t="shared" ca="1" si="549"/>
        <v>9.059659612918658E-3</v>
      </c>
      <c r="AV1094" s="73">
        <f t="shared" ca="1" si="550"/>
        <v>1.0090596596129187</v>
      </c>
      <c r="AW1094" s="74">
        <f ca="1">PRODUCT(AV$4:AV1094)</f>
        <v>17513.547286352594</v>
      </c>
      <c r="BO1094" s="70">
        <f t="shared" si="546"/>
        <v>1091</v>
      </c>
      <c r="BP1094" s="171">
        <f t="shared" ref="BP1094:BP1157" ca="1" si="554">VLOOKUP(BO1094,$BT$4:$BX$13,5,TRUE)/100</f>
        <v>0.1143</v>
      </c>
      <c r="BQ1094" s="172">
        <f t="shared" ca="1" si="551"/>
        <v>9.059659612918658E-3</v>
      </c>
      <c r="BR1094" s="172">
        <f t="shared" ca="1" si="547"/>
        <v>5.7098655323770544E-5</v>
      </c>
    </row>
    <row r="1095" spans="44:70">
      <c r="AR1095" s="69">
        <f t="shared" si="548"/>
        <v>91</v>
      </c>
      <c r="AS1095" s="70">
        <f t="shared" si="552"/>
        <v>1092</v>
      </c>
      <c r="AT1095" s="71">
        <f t="shared" ca="1" si="553"/>
        <v>5.1797128817890544E-5</v>
      </c>
      <c r="AU1095" s="72">
        <f t="shared" ca="1" si="549"/>
        <v>9.059659612918658E-3</v>
      </c>
      <c r="AV1095" s="73">
        <f t="shared" ca="1" si="550"/>
        <v>1.0090596596129187</v>
      </c>
      <c r="AW1095" s="74">
        <f ca="1">PRODUCT(AV$4:AV1095)</f>
        <v>17672.214063381703</v>
      </c>
      <c r="BO1095" s="70">
        <f t="shared" si="546"/>
        <v>1092</v>
      </c>
      <c r="BP1095" s="171">
        <f t="shared" ca="1" si="554"/>
        <v>0.1143</v>
      </c>
      <c r="BQ1095" s="172">
        <f t="shared" ca="1" si="551"/>
        <v>9.059659612918658E-3</v>
      </c>
      <c r="BR1095" s="172">
        <f t="shared" ca="1" si="547"/>
        <v>5.6586005376207322E-5</v>
      </c>
    </row>
    <row r="1096" spans="44:70">
      <c r="AR1096" s="69">
        <f t="shared" si="548"/>
        <v>92</v>
      </c>
      <c r="AS1096" s="70">
        <f t="shared" si="552"/>
        <v>1093</v>
      </c>
      <c r="AT1096" s="71">
        <f t="shared" ca="1" si="553"/>
        <v>5.1327864461873956E-5</v>
      </c>
      <c r="AU1096" s="72">
        <f t="shared" ca="1" si="549"/>
        <v>9.059659612918658E-3</v>
      </c>
      <c r="AV1096" s="73">
        <f t="shared" ca="1" si="550"/>
        <v>1.0090596596129187</v>
      </c>
      <c r="AW1096" s="74">
        <f ca="1">PRODUCT(AV$4:AV1096)</f>
        <v>17832.318307402576</v>
      </c>
      <c r="BO1096" s="70">
        <f t="shared" si="546"/>
        <v>1093</v>
      </c>
      <c r="BP1096" s="171">
        <f t="shared" ca="1" si="554"/>
        <v>0.1143</v>
      </c>
      <c r="BQ1096" s="172">
        <f t="shared" ca="1" si="551"/>
        <v>9.059659612918658E-3</v>
      </c>
      <c r="BR1096" s="172">
        <f t="shared" ca="1" si="547"/>
        <v>5.6077958163458893E-5</v>
      </c>
    </row>
    <row r="1097" spans="44:70">
      <c r="AR1097" s="69">
        <f t="shared" si="548"/>
        <v>92</v>
      </c>
      <c r="AS1097" s="70">
        <f t="shared" si="552"/>
        <v>1094</v>
      </c>
      <c r="AT1097" s="71">
        <f t="shared" ca="1" si="553"/>
        <v>5.0862851481191357E-5</v>
      </c>
      <c r="AU1097" s="72">
        <f t="shared" ca="1" si="549"/>
        <v>9.059659612918658E-3</v>
      </c>
      <c r="AV1097" s="73">
        <f t="shared" ca="1" si="550"/>
        <v>1.0090596596129187</v>
      </c>
      <c r="AW1097" s="74">
        <f ca="1">PRODUCT(AV$4:AV1097)</f>
        <v>17993.873041376861</v>
      </c>
      <c r="BO1097" s="70">
        <f t="shared" si="546"/>
        <v>1094</v>
      </c>
      <c r="BP1097" s="171">
        <f t="shared" ca="1" si="554"/>
        <v>0.1143</v>
      </c>
      <c r="BQ1097" s="172">
        <f t="shared" ca="1" si="551"/>
        <v>9.059659612918658E-3</v>
      </c>
      <c r="BR1097" s="172">
        <f t="shared" ca="1" si="547"/>
        <v>5.5574472360703361E-5</v>
      </c>
    </row>
    <row r="1098" spans="44:70">
      <c r="AR1098" s="69">
        <f t="shared" si="548"/>
        <v>92</v>
      </c>
      <c r="AS1098" s="70">
        <f t="shared" si="552"/>
        <v>1095</v>
      </c>
      <c r="AT1098" s="71">
        <f t="shared" ca="1" si="553"/>
        <v>5.0402051359829329E-5</v>
      </c>
      <c r="AU1098" s="72">
        <f t="shared" ca="1" si="549"/>
        <v>9.059659612918658E-3</v>
      </c>
      <c r="AV1098" s="73">
        <f t="shared" ca="1" si="550"/>
        <v>1.0090596596129187</v>
      </c>
      <c r="AW1098" s="74">
        <f ca="1">PRODUCT(AV$4:AV1098)</f>
        <v>18156.891406249808</v>
      </c>
      <c r="BO1098" s="70">
        <f t="shared" si="546"/>
        <v>1095</v>
      </c>
      <c r="BP1098" s="171">
        <f t="shared" ca="1" si="554"/>
        <v>0.1143</v>
      </c>
      <c r="BQ1098" s="172">
        <f t="shared" ca="1" si="551"/>
        <v>9.059659612918658E-3</v>
      </c>
      <c r="BR1098" s="172">
        <f t="shared" ca="1" si="547"/>
        <v>5.5075507014146281E-5</v>
      </c>
    </row>
    <row r="1099" spans="44:70">
      <c r="AR1099" s="69">
        <f t="shared" si="548"/>
        <v>92</v>
      </c>
      <c r="AS1099" s="70">
        <f t="shared" si="552"/>
        <v>1096</v>
      </c>
      <c r="AT1099" s="71">
        <f t="shared" ca="1" si="553"/>
        <v>4.9945425930716434E-5</v>
      </c>
      <c r="AU1099" s="72">
        <f t="shared" ca="1" si="549"/>
        <v>9.059659612918658E-3</v>
      </c>
      <c r="AV1099" s="73">
        <f t="shared" ca="1" si="550"/>
        <v>1.0090596596129187</v>
      </c>
      <c r="AW1099" s="74">
        <f ca="1">PRODUCT(AV$4:AV1099)</f>
        <v>18321.386662019158</v>
      </c>
      <c r="BO1099" s="70">
        <f t="shared" si="546"/>
        <v>1096</v>
      </c>
      <c r="BP1099" s="171">
        <f t="shared" ca="1" si="554"/>
        <v>0.1143</v>
      </c>
      <c r="BQ1099" s="172">
        <f t="shared" ca="1" si="551"/>
        <v>9.059659612918658E-3</v>
      </c>
      <c r="BR1099" s="172">
        <f t="shared" ca="1" si="547"/>
        <v>5.4581021537689436E-5</v>
      </c>
    </row>
    <row r="1100" spans="44:70">
      <c r="AR1100" s="69">
        <f t="shared" si="548"/>
        <v>92</v>
      </c>
      <c r="AS1100" s="70">
        <f t="shared" si="552"/>
        <v>1097</v>
      </c>
      <c r="AT1100" s="71">
        <f t="shared" ca="1" si="553"/>
        <v>4.9492937372561902E-5</v>
      </c>
      <c r="AU1100" s="72">
        <f t="shared" ca="1" si="549"/>
        <v>9.059659612918658E-3</v>
      </c>
      <c r="AV1100" s="73">
        <f t="shared" ca="1" si="550"/>
        <v>1.0090596596129187</v>
      </c>
      <c r="AW1100" s="74">
        <f ca="1">PRODUCT(AV$4:AV1100)</f>
        <v>18487.372188813719</v>
      </c>
      <c r="BO1100" s="70">
        <f t="shared" si="546"/>
        <v>1097</v>
      </c>
      <c r="BP1100" s="171">
        <f t="shared" ca="1" si="554"/>
        <v>0.1143</v>
      </c>
      <c r="BQ1100" s="172">
        <f t="shared" ca="1" si="551"/>
        <v>9.059659612918658E-3</v>
      </c>
      <c r="BR1100" s="172">
        <f t="shared" ca="1" si="547"/>
        <v>5.4090975709629539E-5</v>
      </c>
    </row>
    <row r="1101" spans="44:70">
      <c r="AR1101" s="69">
        <f t="shared" si="548"/>
        <v>92</v>
      </c>
      <c r="AS1101" s="70">
        <f t="shared" si="552"/>
        <v>1098</v>
      </c>
      <c r="AT1101" s="71">
        <f t="shared" ca="1" si="553"/>
        <v>4.9044548206722991E-5</v>
      </c>
      <c r="AU1101" s="72">
        <f t="shared" ca="1" si="549"/>
        <v>9.059659612918658E-3</v>
      </c>
      <c r="AV1101" s="73">
        <f t="shared" ca="1" si="550"/>
        <v>1.0090596596129187</v>
      </c>
      <c r="AW1101" s="74">
        <f ca="1">PRODUCT(AV$4:AV1101)</f>
        <v>18654.861487981711</v>
      </c>
      <c r="BO1101" s="70">
        <f t="shared" si="546"/>
        <v>1098</v>
      </c>
      <c r="BP1101" s="171">
        <f t="shared" ca="1" si="554"/>
        <v>0.1143</v>
      </c>
      <c r="BQ1101" s="172">
        <f t="shared" ca="1" si="551"/>
        <v>9.059659612918658E-3</v>
      </c>
      <c r="BR1101" s="172">
        <f t="shared" ca="1" si="547"/>
        <v>5.3605329669386603E-5</v>
      </c>
    </row>
    <row r="1102" spans="44:70">
      <c r="AR1102" s="69">
        <f t="shared" si="548"/>
        <v>92</v>
      </c>
      <c r="AS1102" s="70">
        <f t="shared" si="552"/>
        <v>1099</v>
      </c>
      <c r="AT1102" s="71">
        <f t="shared" ca="1" si="553"/>
        <v>4.8600221294100702E-5</v>
      </c>
      <c r="AU1102" s="72">
        <f t="shared" ca="1" si="549"/>
        <v>9.059659612918658E-3</v>
      </c>
      <c r="AV1102" s="73">
        <f t="shared" ca="1" si="550"/>
        <v>1.0090596596129187</v>
      </c>
      <c r="AW1102" s="74">
        <f ca="1">PRODUCT(AV$4:AV1102)</f>
        <v>18823.86818318897</v>
      </c>
      <c r="BO1102" s="70">
        <f t="shared" si="546"/>
        <v>1099</v>
      </c>
      <c r="BP1102" s="171">
        <f t="shared" ca="1" si="554"/>
        <v>0.1143</v>
      </c>
      <c r="BQ1102" s="172">
        <f t="shared" ca="1" si="551"/>
        <v>9.059659612918658E-3</v>
      </c>
      <c r="BR1102" s="172">
        <f t="shared" ca="1" si="547"/>
        <v>5.3124043914261653E-5</v>
      </c>
    </row>
    <row r="1103" spans="44:70">
      <c r="AR1103" s="69">
        <f t="shared" si="548"/>
        <v>92</v>
      </c>
      <c r="AS1103" s="70">
        <f t="shared" si="552"/>
        <v>1100</v>
      </c>
      <c r="AT1103" s="71">
        <f t="shared" ca="1" si="553"/>
        <v>4.815991983206363E-5</v>
      </c>
      <c r="AU1103" s="72">
        <f t="shared" ca="1" si="549"/>
        <v>9.059659612918658E-3</v>
      </c>
      <c r="AV1103" s="73">
        <f t="shared" ca="1" si="550"/>
        <v>1.0090596596129187</v>
      </c>
      <c r="AW1103" s="74">
        <f ca="1">PRODUCT(AV$4:AV1103)</f>
        <v>18994.406021527113</v>
      </c>
      <c r="BO1103" s="70">
        <f t="shared" si="546"/>
        <v>1100</v>
      </c>
      <c r="BP1103" s="171">
        <f t="shared" ca="1" si="554"/>
        <v>0.1143</v>
      </c>
      <c r="BQ1103" s="172">
        <f t="shared" ca="1" si="551"/>
        <v>9.059659612918658E-3</v>
      </c>
      <c r="BR1103" s="172">
        <f t="shared" ca="1" si="547"/>
        <v>5.2647079296223531E-5</v>
      </c>
    </row>
    <row r="1104" spans="44:70">
      <c r="AR1104" s="69">
        <f t="shared" si="548"/>
        <v>92</v>
      </c>
      <c r="AS1104" s="70">
        <f t="shared" si="552"/>
        <v>1101</v>
      </c>
      <c r="AT1104" s="71">
        <f t="shared" ca="1" si="553"/>
        <v>4.7723607351399686E-5</v>
      </c>
      <c r="AU1104" s="72">
        <f t="shared" ca="1" si="549"/>
        <v>9.059659612918658E-3</v>
      </c>
      <c r="AV1104" s="73">
        <f t="shared" ca="1" si="550"/>
        <v>1.0090596596129187</v>
      </c>
      <c r="AW1104" s="74">
        <f ca="1">PRODUCT(AV$4:AV1104)</f>
        <v>19166.488874631723</v>
      </c>
      <c r="BO1104" s="70">
        <f t="shared" si="546"/>
        <v>1101</v>
      </c>
      <c r="BP1104" s="171">
        <f t="shared" ca="1" si="554"/>
        <v>0.1143</v>
      </c>
      <c r="BQ1104" s="172">
        <f t="shared" ca="1" si="551"/>
        <v>9.059659612918658E-3</v>
      </c>
      <c r="BR1104" s="172">
        <f t="shared" ca="1" si="547"/>
        <v>5.217439701872461E-5</v>
      </c>
    </row>
    <row r="1105" spans="44:70">
      <c r="AR1105" s="69">
        <f t="shared" si="548"/>
        <v>92</v>
      </c>
      <c r="AS1105" s="70">
        <f t="shared" si="552"/>
        <v>1102</v>
      </c>
      <c r="AT1105" s="71">
        <f t="shared" ca="1" si="553"/>
        <v>4.7291247713295424E-5</v>
      </c>
      <c r="AU1105" s="72">
        <f t="shared" ca="1" si="549"/>
        <v>9.059659612918658E-3</v>
      </c>
      <c r="AV1105" s="73">
        <f t="shared" ca="1" si="550"/>
        <v>1.0090596596129187</v>
      </c>
      <c r="AW1105" s="74">
        <f ca="1">PRODUCT(AV$4:AV1105)</f>
        <v>19340.13073981068</v>
      </c>
      <c r="BO1105" s="70">
        <f t="shared" si="546"/>
        <v>1102</v>
      </c>
      <c r="BP1105" s="171">
        <f t="shared" ca="1" si="554"/>
        <v>0.1143</v>
      </c>
      <c r="BQ1105" s="172">
        <f t="shared" ca="1" si="551"/>
        <v>9.059659612918658E-3</v>
      </c>
      <c r="BR1105" s="172">
        <f t="shared" ca="1" si="547"/>
        <v>5.1705958633545036E-5</v>
      </c>
    </row>
    <row r="1106" spans="44:70">
      <c r="AR1106" s="69">
        <f t="shared" si="548"/>
        <v>92</v>
      </c>
      <c r="AS1106" s="70">
        <f t="shared" si="552"/>
        <v>1103</v>
      </c>
      <c r="AT1106" s="71">
        <f t="shared" ca="1" si="553"/>
        <v>4.6862805106342752E-5</v>
      </c>
      <c r="AU1106" s="72">
        <f t="shared" ca="1" si="549"/>
        <v>9.059659612918658E-3</v>
      </c>
      <c r="AV1106" s="73">
        <f t="shared" ca="1" si="550"/>
        <v>1.0090596596129187</v>
      </c>
      <c r="AW1106" s="74">
        <f ca="1">PRODUCT(AV$4:AV1106)</f>
        <v>19515.345741182711</v>
      </c>
      <c r="BO1106" s="70">
        <f t="shared" ref="BO1106:BO1169" si="555">BO1105+1</f>
        <v>1103</v>
      </c>
      <c r="BP1106" s="171">
        <f t="shared" ca="1" si="554"/>
        <v>0.1143</v>
      </c>
      <c r="BQ1106" s="172">
        <f t="shared" ca="1" si="551"/>
        <v>9.059659612918658E-3</v>
      </c>
      <c r="BR1106" s="172">
        <f t="shared" ref="BR1106:BR1169" ca="1" si="556">BR1105/(1+BQ1106)</f>
        <v>5.1241726037665358E-5</v>
      </c>
    </row>
    <row r="1107" spans="44:70">
      <c r="AR1107" s="69">
        <f t="shared" si="548"/>
        <v>92</v>
      </c>
      <c r="AS1107" s="70">
        <f t="shared" si="552"/>
        <v>1104</v>
      </c>
      <c r="AT1107" s="71">
        <f t="shared" ca="1" si="553"/>
        <v>4.6438244043572743E-5</v>
      </c>
      <c r="AU1107" s="72">
        <f t="shared" ca="1" si="549"/>
        <v>9.059659612918658E-3</v>
      </c>
      <c r="AV1107" s="73">
        <f t="shared" ca="1" si="550"/>
        <v>1.0090596596129187</v>
      </c>
      <c r="AW1107" s="74">
        <f ca="1">PRODUCT(AV$4:AV1107)</f>
        <v>19692.148130826248</v>
      </c>
      <c r="BO1107" s="70">
        <f t="shared" si="555"/>
        <v>1104</v>
      </c>
      <c r="BP1107" s="171">
        <f t="shared" ca="1" si="554"/>
        <v>0.1143</v>
      </c>
      <c r="BQ1107" s="172">
        <f t="shared" ca="1" si="551"/>
        <v>9.059659612918658E-3</v>
      </c>
      <c r="BR1107" s="172">
        <f t="shared" ca="1" si="556"/>
        <v>5.0781661470167174E-5</v>
      </c>
    </row>
    <row r="1108" spans="44:70">
      <c r="AR1108" s="69">
        <f t="shared" si="548"/>
        <v>93</v>
      </c>
      <c r="AS1108" s="70">
        <f t="shared" si="552"/>
        <v>1105</v>
      </c>
      <c r="AT1108" s="71">
        <f t="shared" ca="1" si="553"/>
        <v>4.6017529359516328E-5</v>
      </c>
      <c r="AU1108" s="72">
        <f t="shared" ca="1" si="549"/>
        <v>9.059659612918658E-3</v>
      </c>
      <c r="AV1108" s="73">
        <f t="shared" ca="1" si="550"/>
        <v>1.0090596596129187</v>
      </c>
      <c r="AW1108" s="74">
        <f ca="1">PRODUCT(AV$4:AV1108)</f>
        <v>19870.552289938707</v>
      </c>
      <c r="BO1108" s="70">
        <f t="shared" si="555"/>
        <v>1105</v>
      </c>
      <c r="BP1108" s="171">
        <f t="shared" ca="1" si="554"/>
        <v>0.1143</v>
      </c>
      <c r="BQ1108" s="172">
        <f t="shared" ca="1" si="551"/>
        <v>9.059659612918658E-3</v>
      </c>
      <c r="BR1108" s="172">
        <f t="shared" ca="1" si="556"/>
        <v>5.0325727509161675E-5</v>
      </c>
    </row>
    <row r="1109" spans="44:70">
      <c r="AR1109" s="69">
        <f t="shared" si="548"/>
        <v>93</v>
      </c>
      <c r="AS1109" s="70">
        <f t="shared" si="552"/>
        <v>1106</v>
      </c>
      <c r="AT1109" s="71">
        <f t="shared" ca="1" si="553"/>
        <v>4.5600626207291618E-5</v>
      </c>
      <c r="AU1109" s="72">
        <f t="shared" ca="1" si="549"/>
        <v>9.059659612918658E-3</v>
      </c>
      <c r="AV1109" s="73">
        <f t="shared" ca="1" si="550"/>
        <v>1.0090596596129187</v>
      </c>
      <c r="AW1109" s="74">
        <f ca="1">PRODUCT(AV$4:AV1109)</f>
        <v>20050.572730006254</v>
      </c>
      <c r="BO1109" s="70">
        <f t="shared" si="555"/>
        <v>1106</v>
      </c>
      <c r="BP1109" s="171">
        <f t="shared" ca="1" si="554"/>
        <v>0.1143</v>
      </c>
      <c r="BQ1109" s="172">
        <f t="shared" ca="1" si="551"/>
        <v>9.059659612918658E-3</v>
      </c>
      <c r="BR1109" s="172">
        <f t="shared" ca="1" si="556"/>
        <v>4.987388706874569E-5</v>
      </c>
    </row>
    <row r="1110" spans="44:70">
      <c r="AR1110" s="69">
        <f t="shared" si="548"/>
        <v>93</v>
      </c>
      <c r="AS1110" s="70">
        <f t="shared" si="552"/>
        <v>1107</v>
      </c>
      <c r="AT1110" s="71">
        <f t="shared" ca="1" si="553"/>
        <v>4.5187500055717618E-5</v>
      </c>
      <c r="AU1110" s="72">
        <f t="shared" ca="1" si="549"/>
        <v>9.059659612918658E-3</v>
      </c>
      <c r="AV1110" s="73">
        <f t="shared" ca="1" si="550"/>
        <v>1.0090596596129187</v>
      </c>
      <c r="AW1110" s="74">
        <f ca="1">PRODUCT(AV$4:AV1110)</f>
        <v>20232.224093984179</v>
      </c>
      <c r="BO1110" s="70">
        <f t="shared" si="555"/>
        <v>1107</v>
      </c>
      <c r="BP1110" s="171">
        <f t="shared" ca="1" si="554"/>
        <v>0.1143</v>
      </c>
      <c r="BQ1110" s="172">
        <f t="shared" ca="1" si="551"/>
        <v>9.059659612918658E-3</v>
      </c>
      <c r="BR1110" s="172">
        <f t="shared" ca="1" si="556"/>
        <v>4.9426103395985144E-5</v>
      </c>
    </row>
    <row r="1111" spans="44:70">
      <c r="AR1111" s="69">
        <f t="shared" si="548"/>
        <v>93</v>
      </c>
      <c r="AS1111" s="70">
        <f t="shared" si="552"/>
        <v>1108</v>
      </c>
      <c r="AT1111" s="71">
        <f t="shared" ca="1" si="553"/>
        <v>4.4778116686454075E-5</v>
      </c>
      <c r="AU1111" s="72">
        <f t="shared" ca="1" si="549"/>
        <v>9.059659612918658E-3</v>
      </c>
      <c r="AV1111" s="73">
        <f t="shared" ca="1" si="550"/>
        <v>1.0090596596129187</v>
      </c>
      <c r="AW1111" s="74">
        <f ca="1">PRODUCT(AV$4:AV1111)</f>
        <v>20415.521157487969</v>
      </c>
      <c r="BO1111" s="70">
        <f t="shared" si="555"/>
        <v>1108</v>
      </c>
      <c r="BP1111" s="171">
        <f t="shared" ca="1" si="554"/>
        <v>0.1143</v>
      </c>
      <c r="BQ1111" s="172">
        <f t="shared" ca="1" si="551"/>
        <v>9.059659612918658E-3</v>
      </c>
      <c r="BR1111" s="172">
        <f t="shared" ca="1" si="556"/>
        <v>4.8982340067925513E-5</v>
      </c>
    </row>
    <row r="1112" spans="44:70">
      <c r="AR1112" s="69">
        <f t="shared" si="548"/>
        <v>93</v>
      </c>
      <c r="AS1112" s="70">
        <f t="shared" si="552"/>
        <v>1109</v>
      </c>
      <c r="AT1112" s="71">
        <f t="shared" ca="1" si="553"/>
        <v>4.4372442191167249E-5</v>
      </c>
      <c r="AU1112" s="72">
        <f t="shared" ca="1" si="549"/>
        <v>9.059659612918658E-3</v>
      </c>
      <c r="AV1112" s="73">
        <f t="shared" ca="1" si="550"/>
        <v>1.0090596596129187</v>
      </c>
      <c r="AW1112" s="74">
        <f ca="1">PRODUCT(AV$4:AV1112)</f>
        <v>20600.478829995147</v>
      </c>
      <c r="BO1112" s="70">
        <f t="shared" si="555"/>
        <v>1109</v>
      </c>
      <c r="BP1112" s="171">
        <f t="shared" ca="1" si="554"/>
        <v>0.1143</v>
      </c>
      <c r="BQ1112" s="172">
        <f t="shared" ca="1" si="551"/>
        <v>9.059659612918658E-3</v>
      </c>
      <c r="BR1112" s="172">
        <f t="shared" ca="1" si="556"/>
        <v>4.8542560988629191E-5</v>
      </c>
    </row>
    <row r="1113" spans="44:70">
      <c r="AR1113" s="69">
        <f t="shared" si="548"/>
        <v>93</v>
      </c>
      <c r="AS1113" s="70">
        <f t="shared" si="552"/>
        <v>1110</v>
      </c>
      <c r="AT1113" s="71">
        <f t="shared" ca="1" si="553"/>
        <v>4.3970442968721363E-5</v>
      </c>
      <c r="AU1113" s="72">
        <f t="shared" ca="1" si="549"/>
        <v>9.059659612918658E-3</v>
      </c>
      <c r="AV1113" s="73">
        <f t="shared" ca="1" si="550"/>
        <v>1.0090596596129187</v>
      </c>
      <c r="AW1113" s="74">
        <f ca="1">PRODUCT(AV$4:AV1113)</f>
        <v>20787.11215605804</v>
      </c>
      <c r="BO1113" s="70">
        <f t="shared" si="555"/>
        <v>1110</v>
      </c>
      <c r="BP1113" s="171">
        <f t="shared" ca="1" si="554"/>
        <v>0.1143</v>
      </c>
      <c r="BQ1113" s="172">
        <f t="shared" ca="1" si="551"/>
        <v>9.059659612918658E-3</v>
      </c>
      <c r="BR1113" s="172">
        <f t="shared" ca="1" si="556"/>
        <v>4.8106730386239408E-5</v>
      </c>
    </row>
    <row r="1114" spans="44:70">
      <c r="AR1114" s="69">
        <f t="shared" si="548"/>
        <v>93</v>
      </c>
      <c r="AS1114" s="70">
        <f t="shared" si="552"/>
        <v>1111</v>
      </c>
      <c r="AT1114" s="71">
        <f t="shared" ca="1" si="553"/>
        <v>4.3572085722395493E-5</v>
      </c>
      <c r="AU1114" s="72">
        <f t="shared" ca="1" si="549"/>
        <v>9.059659612918658E-3</v>
      </c>
      <c r="AV1114" s="73">
        <f t="shared" ca="1" si="550"/>
        <v>1.0090596596129187</v>
      </c>
      <c r="AW1114" s="74">
        <f ca="1">PRODUCT(AV$4:AV1114)</f>
        <v>20975.436316527488</v>
      </c>
      <c r="BO1114" s="70">
        <f t="shared" si="555"/>
        <v>1111</v>
      </c>
      <c r="BP1114" s="171">
        <f t="shared" ca="1" si="554"/>
        <v>0.1143</v>
      </c>
      <c r="BQ1114" s="172">
        <f t="shared" ca="1" si="551"/>
        <v>9.059659612918658E-3</v>
      </c>
      <c r="BR1114" s="172">
        <f t="shared" ca="1" si="556"/>
        <v>4.7674812810070556E-5</v>
      </c>
    </row>
    <row r="1115" spans="44:70">
      <c r="AR1115" s="69">
        <f t="shared" si="548"/>
        <v>93</v>
      </c>
      <c r="AS1115" s="70">
        <f t="shared" si="552"/>
        <v>1112</v>
      </c>
      <c r="AT1115" s="71">
        <f t="shared" ca="1" si="553"/>
        <v>4.3177337457125676E-5</v>
      </c>
      <c r="AU1115" s="72">
        <f t="shared" ca="1" si="549"/>
        <v>9.059659612918658E-3</v>
      </c>
      <c r="AV1115" s="73">
        <f t="shared" ca="1" si="550"/>
        <v>1.0090596596129187</v>
      </c>
      <c r="AW1115" s="74">
        <f ca="1">PRODUCT(AV$4:AV1115)</f>
        <v>21165.466629787679</v>
      </c>
      <c r="BO1115" s="70">
        <f t="shared" si="555"/>
        <v>1112</v>
      </c>
      <c r="BP1115" s="171">
        <f t="shared" ca="1" si="554"/>
        <v>0.1143</v>
      </c>
      <c r="BQ1115" s="172">
        <f t="shared" ca="1" si="551"/>
        <v>9.059659612918658E-3</v>
      </c>
      <c r="BR1115" s="172">
        <f t="shared" ca="1" si="556"/>
        <v>4.7246773127724582E-5</v>
      </c>
    </row>
    <row r="1116" spans="44:70">
      <c r="AR1116" s="69">
        <f t="shared" si="548"/>
        <v>93</v>
      </c>
      <c r="AS1116" s="70">
        <f t="shared" si="552"/>
        <v>1113</v>
      </c>
      <c r="AT1116" s="71">
        <f t="shared" ca="1" si="553"/>
        <v>4.2786165476771994E-5</v>
      </c>
      <c r="AU1116" s="72">
        <f t="shared" ca="1" si="549"/>
        <v>9.059659612918658E-3</v>
      </c>
      <c r="AV1116" s="73">
        <f t="shared" ca="1" si="550"/>
        <v>1.0090596596129187</v>
      </c>
      <c r="AW1116" s="74">
        <f ca="1">PRODUCT(AV$4:AV1116)</f>
        <v>21357.218553002145</v>
      </c>
      <c r="BO1116" s="70">
        <f t="shared" si="555"/>
        <v>1113</v>
      </c>
      <c r="BP1116" s="171">
        <f t="shared" ca="1" si="554"/>
        <v>0.1143</v>
      </c>
      <c r="BQ1116" s="172">
        <f t="shared" ca="1" si="551"/>
        <v>9.059659612918658E-3</v>
      </c>
      <c r="BR1116" s="172">
        <f t="shared" ca="1" si="556"/>
        <v>4.6822576522233314E-5</v>
      </c>
    </row>
    <row r="1117" spans="44:70">
      <c r="AR1117" s="69">
        <f t="shared" si="548"/>
        <v>93</v>
      </c>
      <c r="AS1117" s="70">
        <f t="shared" si="552"/>
        <v>1114</v>
      </c>
      <c r="AT1117" s="71">
        <f t="shared" ca="1" si="553"/>
        <v>4.2398537381410431E-5</v>
      </c>
      <c r="AU1117" s="72">
        <f t="shared" ca="1" si="549"/>
        <v>9.059659612918658E-3</v>
      </c>
      <c r="AV1117" s="73">
        <f t="shared" ca="1" si="550"/>
        <v>1.0090596596129187</v>
      </c>
      <c r="AW1117" s="74">
        <f ca="1">PRODUCT(AV$4:AV1117)</f>
        <v>21550.707683371056</v>
      </c>
      <c r="BO1117" s="70">
        <f t="shared" si="555"/>
        <v>1114</v>
      </c>
      <c r="BP1117" s="171">
        <f t="shared" ca="1" si="554"/>
        <v>0.1143</v>
      </c>
      <c r="BQ1117" s="172">
        <f t="shared" ca="1" si="551"/>
        <v>9.059659612918658E-3</v>
      </c>
      <c r="BR1117" s="172">
        <f t="shared" ca="1" si="556"/>
        <v>4.6402188489226432E-5</v>
      </c>
    </row>
    <row r="1118" spans="44:70">
      <c r="AR1118" s="69">
        <f t="shared" si="548"/>
        <v>93</v>
      </c>
      <c r="AS1118" s="70">
        <f t="shared" si="552"/>
        <v>1115</v>
      </c>
      <c r="AT1118" s="71">
        <f t="shared" ca="1" si="553"/>
        <v>4.2014421064649247E-5</v>
      </c>
      <c r="AU1118" s="72">
        <f t="shared" ca="1" si="549"/>
        <v>9.059659612918658E-3</v>
      </c>
      <c r="AV1118" s="73">
        <f t="shared" ca="1" si="550"/>
        <v>1.0090596596129187</v>
      </c>
      <c r="AW1118" s="74">
        <f ca="1">PRODUCT(AV$4:AV1118)</f>
        <v>21745.949759399908</v>
      </c>
      <c r="BO1118" s="70">
        <f t="shared" si="555"/>
        <v>1115</v>
      </c>
      <c r="BP1118" s="171">
        <f t="shared" ca="1" si="554"/>
        <v>0.1143</v>
      </c>
      <c r="BQ1118" s="172">
        <f t="shared" ca="1" si="551"/>
        <v>9.059659612918658E-3</v>
      </c>
      <c r="BR1118" s="172">
        <f t="shared" ca="1" si="556"/>
        <v>4.5985574834124861E-5</v>
      </c>
    </row>
    <row r="1119" spans="44:70">
      <c r="AR1119" s="69">
        <f t="shared" si="548"/>
        <v>93</v>
      </c>
      <c r="AS1119" s="70">
        <f t="shared" si="552"/>
        <v>1116</v>
      </c>
      <c r="AT1119" s="71">
        <f t="shared" ca="1" si="553"/>
        <v>4.1633784710969685E-5</v>
      </c>
      <c r="AU1119" s="72">
        <f t="shared" ca="1" si="549"/>
        <v>9.059659612918658E-3</v>
      </c>
      <c r="AV1119" s="73">
        <f t="shared" ca="1" si="550"/>
        <v>1.0090596596129187</v>
      </c>
      <c r="AW1119" s="74">
        <f ca="1">PRODUCT(AV$4:AV1119)</f>
        <v>21942.960662179703</v>
      </c>
      <c r="BO1119" s="70">
        <f t="shared" si="555"/>
        <v>1116</v>
      </c>
      <c r="BP1119" s="171">
        <f t="shared" ca="1" si="554"/>
        <v>0.1143</v>
      </c>
      <c r="BQ1119" s="172">
        <f t="shared" ca="1" si="551"/>
        <v>9.059659612918658E-3</v>
      </c>
      <c r="BR1119" s="172">
        <f t="shared" ca="1" si="556"/>
        <v>4.5572701669359378E-5</v>
      </c>
    </row>
    <row r="1120" spans="44:70">
      <c r="AR1120" s="69">
        <f t="shared" si="548"/>
        <v>94</v>
      </c>
      <c r="AS1120" s="70">
        <f t="shared" si="552"/>
        <v>1117</v>
      </c>
      <c r="AT1120" s="71">
        <f t="shared" ca="1" si="553"/>
        <v>4.1256596793090762E-5</v>
      </c>
      <c r="AU1120" s="72">
        <f t="shared" ca="1" si="549"/>
        <v>9.059659612918658E-3</v>
      </c>
      <c r="AV1120" s="73">
        <f t="shared" ca="1" si="550"/>
        <v>1.0090596596129187</v>
      </c>
      <c r="AW1120" s="74">
        <f ca="1">PRODUCT(AV$4:AV1120)</f>
        <v>22141.756416678716</v>
      </c>
      <c r="BO1120" s="70">
        <f t="shared" si="555"/>
        <v>1117</v>
      </c>
      <c r="BP1120" s="171">
        <f t="shared" ca="1" si="554"/>
        <v>0.1143</v>
      </c>
      <c r="BQ1120" s="172">
        <f t="shared" ca="1" si="551"/>
        <v>9.059659612918658E-3</v>
      </c>
      <c r="BR1120" s="172">
        <f t="shared" ca="1" si="556"/>
        <v>4.5163535411614154E-5</v>
      </c>
    </row>
    <row r="1121" spans="44:70">
      <c r="AR1121" s="69">
        <f t="shared" si="548"/>
        <v>94</v>
      </c>
      <c r="AS1121" s="70">
        <f t="shared" si="552"/>
        <v>1118</v>
      </c>
      <c r="AT1121" s="71">
        <f t="shared" ca="1" si="553"/>
        <v>4.088282606935793E-5</v>
      </c>
      <c r="AU1121" s="72">
        <f t="shared" ca="1" si="549"/>
        <v>9.059659612918658E-3</v>
      </c>
      <c r="AV1121" s="73">
        <f t="shared" ca="1" si="550"/>
        <v>1.0090596596129187</v>
      </c>
      <c r="AW1121" s="74">
        <f ca="1">PRODUCT(AV$4:AV1121)</f>
        <v>22342.353193045983</v>
      </c>
      <c r="BO1121" s="70">
        <f t="shared" si="555"/>
        <v>1118</v>
      </c>
      <c r="BP1121" s="171">
        <f t="shared" ca="1" si="554"/>
        <v>0.1143</v>
      </c>
      <c r="BQ1121" s="172">
        <f t="shared" ca="1" si="551"/>
        <v>9.059659612918658E-3</v>
      </c>
      <c r="BR1121" s="172">
        <f t="shared" ca="1" si="556"/>
        <v>4.47580427790951E-5</v>
      </c>
    </row>
    <row r="1122" spans="44:70">
      <c r="AR1122" s="69">
        <f t="shared" si="548"/>
        <v>94</v>
      </c>
      <c r="AS1122" s="70">
        <f t="shared" si="552"/>
        <v>1119</v>
      </c>
      <c r="AT1122" s="71">
        <f t="shared" ca="1" si="553"/>
        <v>4.0512441581155391E-5</v>
      </c>
      <c r="AU1122" s="72">
        <f t="shared" ca="1" si="549"/>
        <v>9.059659612918658E-3</v>
      </c>
      <c r="AV1122" s="73">
        <f t="shared" ca="1" si="550"/>
        <v>1.0090596596129187</v>
      </c>
      <c r="AW1122" s="74">
        <f ca="1">PRODUCT(AV$4:AV1122)</f>
        <v>22544.767307926584</v>
      </c>
      <c r="BO1122" s="70">
        <f t="shared" si="555"/>
        <v>1119</v>
      </c>
      <c r="BP1122" s="171">
        <f t="shared" ca="1" si="554"/>
        <v>0.1143</v>
      </c>
      <c r="BQ1122" s="172">
        <f t="shared" ca="1" si="551"/>
        <v>9.059659612918658E-3</v>
      </c>
      <c r="BR1122" s="172">
        <f t="shared" ca="1" si="556"/>
        <v>4.4356190788822688E-5</v>
      </c>
    </row>
    <row r="1123" spans="44:70">
      <c r="AR1123" s="69">
        <f t="shared" si="548"/>
        <v>94</v>
      </c>
      <c r="AS1123" s="70">
        <f t="shared" si="552"/>
        <v>1120</v>
      </c>
      <c r="AT1123" s="71">
        <f t="shared" ca="1" si="553"/>
        <v>4.0145412650341871E-5</v>
      </c>
      <c r="AU1123" s="72">
        <f t="shared" ca="1" si="549"/>
        <v>9.059659612918658E-3</v>
      </c>
      <c r="AV1123" s="73">
        <f t="shared" ca="1" si="550"/>
        <v>1.0090596596129187</v>
      </c>
      <c r="AW1123" s="74">
        <f ca="1">PRODUCT(AV$4:AV1123)</f>
        <v>22749.015225788855</v>
      </c>
      <c r="BO1123" s="70">
        <f t="shared" si="555"/>
        <v>1120</v>
      </c>
      <c r="BP1123" s="171">
        <f t="shared" ca="1" si="554"/>
        <v>0.1143</v>
      </c>
      <c r="BQ1123" s="172">
        <f t="shared" ca="1" si="551"/>
        <v>9.059659612918658E-3</v>
      </c>
      <c r="BR1123" s="172">
        <f t="shared" ca="1" si="556"/>
        <v>4.3957946753949109E-5</v>
      </c>
    </row>
    <row r="1124" spans="44:70">
      <c r="AR1124" s="69">
        <f t="shared" si="548"/>
        <v>94</v>
      </c>
      <c r="AS1124" s="70">
        <f t="shared" si="552"/>
        <v>1121</v>
      </c>
      <c r="AT1124" s="71">
        <f t="shared" ca="1" si="553"/>
        <v>3.9781708876709615E-5</v>
      </c>
      <c r="AU1124" s="72">
        <f t="shared" ca="1" si="549"/>
        <v>9.059659612918658E-3</v>
      </c>
      <c r="AV1124" s="73">
        <f t="shared" ca="1" si="550"/>
        <v>1.0090596596129187</v>
      </c>
      <c r="AW1124" s="74">
        <f ca="1">PRODUCT(AV$4:AV1124)</f>
        <v>22955.113560263606</v>
      </c>
      <c r="BO1124" s="70">
        <f t="shared" si="555"/>
        <v>1121</v>
      </c>
      <c r="BP1124" s="171">
        <f t="shared" ca="1" si="554"/>
        <v>0.1143</v>
      </c>
      <c r="BQ1124" s="172">
        <f t="shared" ca="1" si="551"/>
        <v>9.059659612918658E-3</v>
      </c>
      <c r="BR1124" s="172">
        <f t="shared" ca="1" si="556"/>
        <v>4.3563278281099495E-5</v>
      </c>
    </row>
    <row r="1125" spans="44:70">
      <c r="AR1125" s="69">
        <f t="shared" si="548"/>
        <v>94</v>
      </c>
      <c r="AS1125" s="70">
        <f t="shared" si="552"/>
        <v>1122</v>
      </c>
      <c r="AT1125" s="71">
        <f t="shared" ca="1" si="553"/>
        <v>3.9421300135466401E-5</v>
      </c>
      <c r="AU1125" s="72">
        <f t="shared" ca="1" si="549"/>
        <v>9.059659612918658E-3</v>
      </c>
      <c r="AV1125" s="73">
        <f t="shared" ca="1" si="550"/>
        <v>1.0090596596129187</v>
      </c>
      <c r="AW1125" s="74">
        <f ca="1">PRODUCT(AV$4:AV1125)</f>
        <v>23163.079075495487</v>
      </c>
      <c r="BO1125" s="70">
        <f t="shared" si="555"/>
        <v>1122</v>
      </c>
      <c r="BP1125" s="171">
        <f t="shared" ca="1" si="554"/>
        <v>0.1143</v>
      </c>
      <c r="BQ1125" s="172">
        <f t="shared" ca="1" si="551"/>
        <v>9.059659612918658E-3</v>
      </c>
      <c r="BR1125" s="172">
        <f t="shared" ca="1" si="556"/>
        <v>4.3172153267737043E-5</v>
      </c>
    </row>
    <row r="1126" spans="44:70">
      <c r="AR1126" s="69">
        <f t="shared" si="548"/>
        <v>94</v>
      </c>
      <c r="AS1126" s="70">
        <f t="shared" si="552"/>
        <v>1123</v>
      </c>
      <c r="AT1126" s="71">
        <f t="shared" ca="1" si="553"/>
        <v>3.9064156574740373E-5</v>
      </c>
      <c r="AU1126" s="72">
        <f t="shared" ca="1" si="549"/>
        <v>9.059659612918658E-3</v>
      </c>
      <c r="AV1126" s="73">
        <f t="shared" ca="1" si="550"/>
        <v>1.0090596596129187</v>
      </c>
      <c r="AW1126" s="74">
        <f ca="1">PRODUCT(AV$4:AV1126)</f>
        <v>23372.928687506595</v>
      </c>
      <c r="BO1126" s="70">
        <f t="shared" si="555"/>
        <v>1123</v>
      </c>
      <c r="BP1126" s="171">
        <f t="shared" ca="1" si="554"/>
        <v>0.1143</v>
      </c>
      <c r="BQ1126" s="172">
        <f t="shared" ca="1" si="551"/>
        <v>9.059659612918658E-3</v>
      </c>
      <c r="BR1126" s="172">
        <f t="shared" ca="1" si="556"/>
        <v>4.2784539899551765E-5</v>
      </c>
    </row>
    <row r="1127" spans="44:70">
      <c r="AR1127" s="69">
        <f t="shared" si="548"/>
        <v>94</v>
      </c>
      <c r="AS1127" s="70">
        <f t="shared" si="552"/>
        <v>1124</v>
      </c>
      <c r="AT1127" s="71">
        <f t="shared" ca="1" si="553"/>
        <v>3.8710248613107464E-5</v>
      </c>
      <c r="AU1127" s="72">
        <f t="shared" ca="1" si="549"/>
        <v>9.059659612918658E-3</v>
      </c>
      <c r="AV1127" s="73">
        <f t="shared" ca="1" si="550"/>
        <v>1.0090596596129187</v>
      </c>
      <c r="AW1127" s="74">
        <f ca="1">PRODUCT(AV$4:AV1127)</f>
        <v>23584.679465572426</v>
      </c>
      <c r="BO1127" s="70">
        <f t="shared" si="555"/>
        <v>1124</v>
      </c>
      <c r="BP1127" s="171">
        <f t="shared" ca="1" si="554"/>
        <v>0.1143</v>
      </c>
      <c r="BQ1127" s="172">
        <f t="shared" ca="1" si="551"/>
        <v>9.059659612918658E-3</v>
      </c>
      <c r="BR1127" s="172">
        <f t="shared" ca="1" si="556"/>
        <v>4.2400406647872704E-5</v>
      </c>
    </row>
    <row r="1128" spans="44:70">
      <c r="AR1128" s="69">
        <f t="shared" si="548"/>
        <v>94</v>
      </c>
      <c r="AS1128" s="70">
        <f t="shared" si="552"/>
        <v>1125</v>
      </c>
      <c r="AT1128" s="71">
        <f t="shared" ca="1" si="553"/>
        <v>3.8359546937141251E-5</v>
      </c>
      <c r="AU1128" s="72">
        <f t="shared" ca="1" si="549"/>
        <v>9.059659612918658E-3</v>
      </c>
      <c r="AV1128" s="73">
        <f t="shared" ca="1" si="550"/>
        <v>1.0090596596129187</v>
      </c>
      <c r="AW1128" s="74">
        <f ca="1">PRODUCT(AV$4:AV1128)</f>
        <v>23798.348633610305</v>
      </c>
      <c r="BO1128" s="70">
        <f t="shared" si="555"/>
        <v>1125</v>
      </c>
      <c r="BP1128" s="171">
        <f t="shared" ca="1" si="554"/>
        <v>0.1143</v>
      </c>
      <c r="BQ1128" s="172">
        <f t="shared" ca="1" si="551"/>
        <v>9.059659612918658E-3</v>
      </c>
      <c r="BR1128" s="172">
        <f t="shared" ca="1" si="556"/>
        <v>4.201972226710337E-5</v>
      </c>
    </row>
    <row r="1129" spans="44:70">
      <c r="AR1129" s="69">
        <f t="shared" si="548"/>
        <v>94</v>
      </c>
      <c r="AS1129" s="70">
        <f t="shared" si="552"/>
        <v>1126</v>
      </c>
      <c r="AT1129" s="71">
        <f t="shared" ca="1" si="553"/>
        <v>3.8012022498984976E-5</v>
      </c>
      <c r="AU1129" s="72">
        <f t="shared" ca="1" si="549"/>
        <v>9.059659612918658E-3</v>
      </c>
      <c r="AV1129" s="73">
        <f t="shared" ca="1" si="550"/>
        <v>1.0090596596129187</v>
      </c>
      <c r="AW1129" s="74">
        <f ca="1">PRODUCT(AV$4:AV1129)</f>
        <v>24013.953571580383</v>
      </c>
      <c r="BO1129" s="70">
        <f t="shared" si="555"/>
        <v>1126</v>
      </c>
      <c r="BP1129" s="171">
        <f t="shared" ca="1" si="554"/>
        <v>0.1143</v>
      </c>
      <c r="BQ1129" s="172">
        <f t="shared" ca="1" si="551"/>
        <v>9.059659612918658E-3</v>
      </c>
      <c r="BR1129" s="172">
        <f t="shared" ca="1" si="556"/>
        <v>4.1642455792180202E-5</v>
      </c>
    </row>
    <row r="1130" spans="44:70">
      <c r="AR1130" s="69">
        <f t="shared" si="548"/>
        <v>94</v>
      </c>
      <c r="AS1130" s="70">
        <f t="shared" si="552"/>
        <v>1127</v>
      </c>
      <c r="AT1130" s="71">
        <f t="shared" ca="1" si="553"/>
        <v>3.7667646513945566E-5</v>
      </c>
      <c r="AU1130" s="72">
        <f t="shared" ca="1" si="549"/>
        <v>9.059659612918658E-3</v>
      </c>
      <c r="AV1130" s="73">
        <f t="shared" ca="1" si="550"/>
        <v>1.0090596596129187</v>
      </c>
      <c r="AW1130" s="74">
        <f ca="1">PRODUCT(AV$4:AV1130)</f>
        <v>24231.511816899332</v>
      </c>
      <c r="BO1130" s="70">
        <f t="shared" si="555"/>
        <v>1127</v>
      </c>
      <c r="BP1130" s="171">
        <f t="shared" ca="1" si="554"/>
        <v>0.1143</v>
      </c>
      <c r="BQ1130" s="172">
        <f t="shared" ca="1" si="551"/>
        <v>9.059659612918658E-3</v>
      </c>
      <c r="BR1130" s="172">
        <f t="shared" ca="1" si="556"/>
        <v>4.1268576536053875E-5</v>
      </c>
    </row>
    <row r="1131" spans="44:70">
      <c r="AR1131" s="69">
        <f t="shared" si="548"/>
        <v>94</v>
      </c>
      <c r="AS1131" s="70">
        <f t="shared" si="552"/>
        <v>1128</v>
      </c>
      <c r="AT1131" s="71">
        <f t="shared" ca="1" si="553"/>
        <v>3.7326390458109477E-5</v>
      </c>
      <c r="AU1131" s="72">
        <f t="shared" ca="1" si="549"/>
        <v>9.059659612918658E-3</v>
      </c>
      <c r="AV1131" s="73">
        <f t="shared" ca="1" si="550"/>
        <v>1.0090596596129187</v>
      </c>
      <c r="AW1131" s="74">
        <f ca="1">PRODUCT(AV$4:AV1131)</f>
        <v>24451.041065866855</v>
      </c>
      <c r="BO1131" s="70">
        <f t="shared" si="555"/>
        <v>1128</v>
      </c>
      <c r="BP1131" s="171">
        <f t="shared" ca="1" si="554"/>
        <v>0.1143</v>
      </c>
      <c r="BQ1131" s="172">
        <f t="shared" ca="1" si="551"/>
        <v>9.059659612918658E-3</v>
      </c>
      <c r="BR1131" s="172">
        <f t="shared" ca="1" si="556"/>
        <v>4.0898054087193167E-5</v>
      </c>
    </row>
    <row r="1132" spans="44:70">
      <c r="AR1132" s="69">
        <f t="shared" si="548"/>
        <v>95</v>
      </c>
      <c r="AS1132" s="70">
        <f t="shared" si="552"/>
        <v>1129</v>
      </c>
      <c r="AT1132" s="71">
        <f t="shared" ca="1" si="553"/>
        <v>3.698822606598011E-5</v>
      </c>
      <c r="AU1132" s="72">
        <f t="shared" ca="1" si="549"/>
        <v>9.059659612918658E-3</v>
      </c>
      <c r="AV1132" s="73">
        <f t="shared" ca="1" si="550"/>
        <v>1.0090596596129187</v>
      </c>
      <c r="AW1132" s="74">
        <f ca="1">PRODUCT(AV$4:AV1132)</f>
        <v>24672.559175105103</v>
      </c>
      <c r="BO1132" s="70">
        <f t="shared" si="555"/>
        <v>1129</v>
      </c>
      <c r="BP1132" s="171">
        <f t="shared" ca="1" si="554"/>
        <v>0.1143</v>
      </c>
      <c r="BQ1132" s="172">
        <f t="shared" ca="1" si="551"/>
        <v>9.059659612918658E-3</v>
      </c>
      <c r="BR1132" s="172">
        <f t="shared" ca="1" si="556"/>
        <v>4.0530858307111304E-5</v>
      </c>
    </row>
    <row r="1133" spans="44:70">
      <c r="AR1133" s="69">
        <f t="shared" si="548"/>
        <v>95</v>
      </c>
      <c r="AS1133" s="70">
        <f t="shared" si="552"/>
        <v>1130</v>
      </c>
      <c r="AT1133" s="71">
        <f t="shared" ca="1" si="553"/>
        <v>3.6653125328136645E-5</v>
      </c>
      <c r="AU1133" s="72">
        <f t="shared" ca="1" si="549"/>
        <v>9.059659612918658E-3</v>
      </c>
      <c r="AV1133" s="73">
        <f t="shared" ca="1" si="550"/>
        <v>1.0090596596129187</v>
      </c>
      <c r="AW1133" s="74">
        <f ca="1">PRODUCT(AV$4:AV1133)</f>
        <v>24896.08416301115</v>
      </c>
      <c r="BO1133" s="70">
        <f t="shared" si="555"/>
        <v>1130</v>
      </c>
      <c r="BP1133" s="171">
        <f t="shared" ca="1" si="554"/>
        <v>0.1143</v>
      </c>
      <c r="BQ1133" s="172">
        <f t="shared" ca="1" si="551"/>
        <v>9.059659612918658E-3</v>
      </c>
      <c r="BR1133" s="172">
        <f t="shared" ca="1" si="556"/>
        <v>4.0166959327914451E-5</v>
      </c>
    </row>
    <row r="1134" spans="44:70">
      <c r="AR1134" s="69">
        <f t="shared" si="548"/>
        <v>95</v>
      </c>
      <c r="AS1134" s="70">
        <f t="shared" si="552"/>
        <v>1131</v>
      </c>
      <c r="AT1134" s="71">
        <f t="shared" ca="1" si="553"/>
        <v>3.6321060488914082E-5</v>
      </c>
      <c r="AU1134" s="72">
        <f t="shared" ca="1" si="549"/>
        <v>9.059659612918658E-3</v>
      </c>
      <c r="AV1134" s="73">
        <f t="shared" ca="1" si="550"/>
        <v>1.0090596596129187</v>
      </c>
      <c r="AW1134" s="74">
        <f ca="1">PRODUCT(AV$4:AV1134)</f>
        <v>25121.634211222605</v>
      </c>
      <c r="BO1134" s="70">
        <f t="shared" si="555"/>
        <v>1131</v>
      </c>
      <c r="BP1134" s="171">
        <f t="shared" ca="1" si="554"/>
        <v>0.1143</v>
      </c>
      <c r="BQ1134" s="172">
        <f t="shared" ca="1" si="551"/>
        <v>9.059659612918658E-3</v>
      </c>
      <c r="BR1134" s="172">
        <f t="shared" ca="1" si="556"/>
        <v>3.980632754987226E-5</v>
      </c>
    </row>
    <row r="1135" spans="44:70">
      <c r="AR1135" s="69">
        <f t="shared" si="548"/>
        <v>95</v>
      </c>
      <c r="AS1135" s="70">
        <f t="shared" si="552"/>
        <v>1132</v>
      </c>
      <c r="AT1135" s="71">
        <f t="shared" ca="1" si="553"/>
        <v>3.5992004044104295E-5</v>
      </c>
      <c r="AU1135" s="72">
        <f t="shared" ca="1" si="549"/>
        <v>9.059659612918658E-3</v>
      </c>
      <c r="AV1135" s="73">
        <f t="shared" ca="1" si="550"/>
        <v>1.0090596596129187</v>
      </c>
      <c r="AW1135" s="74">
        <f ca="1">PRODUCT(AV$4:AV1135)</f>
        <v>25349.227666096533</v>
      </c>
      <c r="BO1135" s="70">
        <f t="shared" si="555"/>
        <v>1132</v>
      </c>
      <c r="BP1135" s="171">
        <f t="shared" ca="1" si="554"/>
        <v>0.1143</v>
      </c>
      <c r="BQ1135" s="172">
        <f t="shared" ca="1" si="551"/>
        <v>9.059659612918658E-3</v>
      </c>
      <c r="BR1135" s="172">
        <f t="shared" ca="1" si="556"/>
        <v>3.9448933639010212E-5</v>
      </c>
    </row>
    <row r="1136" spans="44:70">
      <c r="AR1136" s="69">
        <f t="shared" si="548"/>
        <v>95</v>
      </c>
      <c r="AS1136" s="70">
        <f t="shared" si="552"/>
        <v>1133</v>
      </c>
      <c r="AT1136" s="71">
        <f t="shared" ca="1" si="553"/>
        <v>3.5665928738677921E-5</v>
      </c>
      <c r="AU1136" s="72">
        <f t="shared" ca="1" si="549"/>
        <v>9.059659612918658E-3</v>
      </c>
      <c r="AV1136" s="73">
        <f t="shared" ca="1" si="550"/>
        <v>1.0090596596129187</v>
      </c>
      <c r="AW1136" s="74">
        <f ca="1">PRODUCT(AV$4:AV1136)</f>
        <v>25578.883040201748</v>
      </c>
      <c r="BO1136" s="70">
        <f t="shared" si="555"/>
        <v>1133</v>
      </c>
      <c r="BP1136" s="171">
        <f t="shared" ca="1" si="554"/>
        <v>0.1143</v>
      </c>
      <c r="BQ1136" s="172">
        <f t="shared" ca="1" si="551"/>
        <v>9.059659612918658E-3</v>
      </c>
      <c r="BR1136" s="172">
        <f t="shared" ca="1" si="556"/>
        <v>3.9094748524723563E-5</v>
      </c>
    </row>
    <row r="1137" spans="44:70">
      <c r="AR1137" s="69">
        <f t="shared" si="548"/>
        <v>95</v>
      </c>
      <c r="AS1137" s="70">
        <f t="shared" si="552"/>
        <v>1134</v>
      </c>
      <c r="AT1137" s="71">
        <f t="shared" ca="1" si="553"/>
        <v>3.5342807564526889E-5</v>
      </c>
      <c r="AU1137" s="72">
        <f t="shared" ca="1" si="549"/>
        <v>9.059659612918658E-3</v>
      </c>
      <c r="AV1137" s="73">
        <f t="shared" ca="1" si="550"/>
        <v>1.0090596596129187</v>
      </c>
      <c r="AW1137" s="74">
        <f ca="1">PRODUCT(AV$4:AV1137)</f>
        <v>25810.619013824635</v>
      </c>
      <c r="BO1137" s="70">
        <f t="shared" si="555"/>
        <v>1134</v>
      </c>
      <c r="BP1137" s="171">
        <f t="shared" ca="1" si="554"/>
        <v>0.1143</v>
      </c>
      <c r="BQ1137" s="172">
        <f t="shared" ca="1" si="551"/>
        <v>9.059659612918658E-3</v>
      </c>
      <c r="BR1137" s="172">
        <f t="shared" ca="1" si="556"/>
        <v>3.8743743397412738E-5</v>
      </c>
    </row>
    <row r="1138" spans="44:70">
      <c r="AR1138" s="69">
        <f t="shared" si="548"/>
        <v>95</v>
      </c>
      <c r="AS1138" s="70">
        <f t="shared" si="552"/>
        <v>1135</v>
      </c>
      <c r="AT1138" s="71">
        <f t="shared" ca="1" si="553"/>
        <v>3.5022613758227392E-5</v>
      </c>
      <c r="AU1138" s="72">
        <f t="shared" ca="1" si="549"/>
        <v>9.059659612918658E-3</v>
      </c>
      <c r="AV1138" s="73">
        <f t="shared" ca="1" si="550"/>
        <v>1.0090596596129187</v>
      </c>
      <c r="AW1138" s="74">
        <f ca="1">PRODUCT(AV$4:AV1138)</f>
        <v>26044.454436488613</v>
      </c>
      <c r="BO1138" s="70">
        <f t="shared" si="555"/>
        <v>1135</v>
      </c>
      <c r="BP1138" s="171">
        <f t="shared" ca="1" si="554"/>
        <v>0.1143</v>
      </c>
      <c r="BQ1138" s="172">
        <f t="shared" ca="1" si="551"/>
        <v>9.059659612918658E-3</v>
      </c>
      <c r="BR1138" s="172">
        <f t="shared" ca="1" si="556"/>
        <v>3.8395889706139946E-5</v>
      </c>
    </row>
    <row r="1139" spans="44:70">
      <c r="AR1139" s="69">
        <f t="shared" si="548"/>
        <v>95</v>
      </c>
      <c r="AS1139" s="70">
        <f t="shared" si="552"/>
        <v>1136</v>
      </c>
      <c r="AT1139" s="71">
        <f t="shared" ca="1" si="553"/>
        <v>3.4705320798823128E-5</v>
      </c>
      <c r="AU1139" s="72">
        <f t="shared" ca="1" si="549"/>
        <v>9.059659612918658E-3</v>
      </c>
      <c r="AV1139" s="73">
        <f t="shared" ca="1" si="550"/>
        <v>1.0090596596129187</v>
      </c>
      <c r="AW1139" s="74">
        <f ca="1">PRODUCT(AV$4:AV1139)</f>
        <v>26280.40832848737</v>
      </c>
      <c r="BO1139" s="70">
        <f t="shared" si="555"/>
        <v>1136</v>
      </c>
      <c r="BP1139" s="171">
        <f t="shared" ca="1" si="554"/>
        <v>0.1143</v>
      </c>
      <c r="BQ1139" s="172">
        <f t="shared" ca="1" si="551"/>
        <v>9.059659612918658E-3</v>
      </c>
      <c r="BR1139" s="172">
        <f t="shared" ca="1" si="556"/>
        <v>3.8051159156306812E-5</v>
      </c>
    </row>
    <row r="1140" spans="44:70">
      <c r="AR1140" s="69">
        <f t="shared" si="548"/>
        <v>95</v>
      </c>
      <c r="AS1140" s="70">
        <f t="shared" si="552"/>
        <v>1137</v>
      </c>
      <c r="AT1140" s="71">
        <f t="shared" ca="1" si="553"/>
        <v>3.4390902405628644E-5</v>
      </c>
      <c r="AU1140" s="72">
        <f t="shared" ca="1" si="549"/>
        <v>9.059659612918658E-3</v>
      </c>
      <c r="AV1140" s="73">
        <f t="shared" ca="1" si="550"/>
        <v>1.0090596596129187</v>
      </c>
      <c r="AW1140" s="74">
        <f ca="1">PRODUCT(AV$4:AV1140)</f>
        <v>26518.499882431977</v>
      </c>
      <c r="BO1140" s="70">
        <f t="shared" si="555"/>
        <v>1137</v>
      </c>
      <c r="BP1140" s="171">
        <f t="shared" ca="1" si="554"/>
        <v>0.1143</v>
      </c>
      <c r="BQ1140" s="172">
        <f t="shared" ca="1" si="551"/>
        <v>9.059659612918658E-3</v>
      </c>
      <c r="BR1140" s="172">
        <f t="shared" ca="1" si="556"/>
        <v>3.770952370735291E-5</v>
      </c>
    </row>
    <row r="1141" spans="44:70">
      <c r="AR1141" s="69">
        <f t="shared" si="548"/>
        <v>95</v>
      </c>
      <c r="AS1141" s="70">
        <f t="shared" si="552"/>
        <v>1138</v>
      </c>
      <c r="AT1141" s="71">
        <f t="shared" ca="1" si="553"/>
        <v>3.4079332536052544E-5</v>
      </c>
      <c r="AU1141" s="72">
        <f t="shared" ca="1" si="549"/>
        <v>9.059659612918658E-3</v>
      </c>
      <c r="AV1141" s="73">
        <f t="shared" ca="1" si="550"/>
        <v>1.0090596596129187</v>
      </c>
      <c r="AW1141" s="74">
        <f ca="1">PRODUCT(AV$4:AV1141)</f>
        <v>26758.748464812033</v>
      </c>
      <c r="BO1141" s="70">
        <f t="shared" si="555"/>
        <v>1138</v>
      </c>
      <c r="BP1141" s="171">
        <f t="shared" ca="1" si="554"/>
        <v>0.1143</v>
      </c>
      <c r="BQ1141" s="172">
        <f t="shared" ca="1" si="551"/>
        <v>9.059659612918658E-3</v>
      </c>
      <c r="BR1141" s="172">
        <f t="shared" ca="1" si="556"/>
        <v>3.7370955570474903E-5</v>
      </c>
    </row>
    <row r="1142" spans="44:70">
      <c r="AR1142" s="69">
        <f t="shared" si="548"/>
        <v>95</v>
      </c>
      <c r="AS1142" s="70">
        <f t="shared" si="552"/>
        <v>1139</v>
      </c>
      <c r="AT1142" s="71">
        <f t="shared" ca="1" si="553"/>
        <v>3.3770585383440442E-5</v>
      </c>
      <c r="AU1142" s="72">
        <f t="shared" ca="1" si="549"/>
        <v>9.059659612918658E-3</v>
      </c>
      <c r="AV1142" s="73">
        <f t="shared" ca="1" si="550"/>
        <v>1.0090596596129187</v>
      </c>
      <c r="AW1142" s="74">
        <f ca="1">PRODUCT(AV$4:AV1142)</f>
        <v>27001.173617570941</v>
      </c>
      <c r="BO1142" s="70">
        <f t="shared" si="555"/>
        <v>1139</v>
      </c>
      <c r="BP1142" s="171">
        <f t="shared" ca="1" si="554"/>
        <v>0.1143</v>
      </c>
      <c r="BQ1142" s="172">
        <f t="shared" ca="1" si="551"/>
        <v>9.059659612918658E-3</v>
      </c>
      <c r="BR1142" s="172">
        <f t="shared" ca="1" si="556"/>
        <v>3.7035427206366196E-5</v>
      </c>
    </row>
    <row r="1143" spans="44:70">
      <c r="AR1143" s="69">
        <f t="shared" si="548"/>
        <v>95</v>
      </c>
      <c r="AS1143" s="70">
        <f t="shared" si="552"/>
        <v>1140</v>
      </c>
      <c r="AT1143" s="71">
        <f t="shared" ca="1" si="553"/>
        <v>3.3464635374937468E-5</v>
      </c>
      <c r="AU1143" s="72">
        <f t="shared" ca="1" si="549"/>
        <v>9.059659612918658E-3</v>
      </c>
      <c r="AV1143" s="73">
        <f t="shared" ca="1" si="550"/>
        <v>1.0090596596129187</v>
      </c>
      <c r="AW1143" s="74">
        <f ca="1">PRODUCT(AV$4:AV1143)</f>
        <v>27245.795059695454</v>
      </c>
      <c r="BO1143" s="70">
        <f t="shared" si="555"/>
        <v>1140</v>
      </c>
      <c r="BP1143" s="171">
        <f t="shared" ca="1" si="554"/>
        <v>0.1143</v>
      </c>
      <c r="BQ1143" s="172">
        <f t="shared" ca="1" si="551"/>
        <v>9.059659612918658E-3</v>
      </c>
      <c r="BR1143" s="172">
        <f t="shared" ca="1" si="556"/>
        <v>3.6702911322976889E-5</v>
      </c>
    </row>
    <row r="1144" spans="44:70">
      <c r="AR1144" s="69">
        <f t="shared" si="548"/>
        <v>96</v>
      </c>
      <c r="AS1144" s="70">
        <f t="shared" si="552"/>
        <v>1141</v>
      </c>
      <c r="AT1144" s="71">
        <f t="shared" ca="1" si="553"/>
        <v>3.3161457169370099E-5</v>
      </c>
      <c r="AU1144" s="72">
        <f t="shared" ca="1" si="549"/>
        <v>9.059659612918658E-3</v>
      </c>
      <c r="AV1144" s="73">
        <f t="shared" ca="1" si="550"/>
        <v>1.0090596596129187</v>
      </c>
      <c r="AW1144" s="74">
        <f ca="1">PRODUCT(AV$4:AV1144)</f>
        <v>27492.632688819634</v>
      </c>
      <c r="BO1144" s="70">
        <f t="shared" si="555"/>
        <v>1141</v>
      </c>
      <c r="BP1144" s="171">
        <f t="shared" ca="1" si="554"/>
        <v>0.1143</v>
      </c>
      <c r="BQ1144" s="172">
        <f t="shared" ca="1" si="551"/>
        <v>9.059659612918658E-3</v>
      </c>
      <c r="BR1144" s="172">
        <f t="shared" ca="1" si="556"/>
        <v>3.6373380873293799E-5</v>
      </c>
    </row>
    <row r="1145" spans="44:70">
      <c r="AR1145" s="69">
        <f t="shared" si="548"/>
        <v>96</v>
      </c>
      <c r="AS1145" s="70">
        <f t="shared" si="552"/>
        <v>1142</v>
      </c>
      <c r="AT1145" s="71">
        <f t="shared" ca="1" si="553"/>
        <v>3.2861025655147226E-5</v>
      </c>
      <c r="AU1145" s="72">
        <f t="shared" ca="1" si="549"/>
        <v>9.059659612918658E-3</v>
      </c>
      <c r="AV1145" s="73">
        <f t="shared" ca="1" si="550"/>
        <v>1.0090596596129187</v>
      </c>
      <c r="AW1145" s="74">
        <f ca="1">PRODUCT(AV$4:AV1145)</f>
        <v>27741.706582843341</v>
      </c>
      <c r="BO1145" s="70">
        <f t="shared" si="555"/>
        <v>1142</v>
      </c>
      <c r="BP1145" s="171">
        <f t="shared" ca="1" si="554"/>
        <v>0.1143</v>
      </c>
      <c r="BQ1145" s="172">
        <f t="shared" ca="1" si="551"/>
        <v>9.059659612918658E-3</v>
      </c>
      <c r="BR1145" s="172">
        <f t="shared" ca="1" si="556"/>
        <v>3.6046809053140475E-5</v>
      </c>
    </row>
    <row r="1146" spans="44:70">
      <c r="AR1146" s="69">
        <f t="shared" si="548"/>
        <v>96</v>
      </c>
      <c r="AS1146" s="70">
        <f t="shared" si="552"/>
        <v>1143</v>
      </c>
      <c r="AT1146" s="71">
        <f t="shared" ca="1" si="553"/>
        <v>3.2563315948180202E-5</v>
      </c>
      <c r="AU1146" s="72">
        <f t="shared" ca="1" si="549"/>
        <v>9.059659612918658E-3</v>
      </c>
      <c r="AV1146" s="73">
        <f t="shared" ca="1" si="550"/>
        <v>1.0090596596129187</v>
      </c>
      <c r="AW1146" s="74">
        <f ca="1">PRODUCT(AV$4:AV1146)</f>
        <v>27993.037001565364</v>
      </c>
      <c r="BO1146" s="70">
        <f t="shared" si="555"/>
        <v>1143</v>
      </c>
      <c r="BP1146" s="171">
        <f t="shared" ca="1" si="554"/>
        <v>0.1143</v>
      </c>
      <c r="BQ1146" s="172">
        <f t="shared" ca="1" si="551"/>
        <v>9.059659612918658E-3</v>
      </c>
      <c r="BR1146" s="172">
        <f t="shared" ca="1" si="556"/>
        <v>3.5723169298996897E-5</v>
      </c>
    </row>
    <row r="1147" spans="44:70">
      <c r="AR1147" s="69">
        <f t="shared" si="548"/>
        <v>96</v>
      </c>
      <c r="AS1147" s="70">
        <f t="shared" si="552"/>
        <v>1144</v>
      </c>
      <c r="AT1147" s="71">
        <f t="shared" ca="1" si="553"/>
        <v>3.2268303389821766E-5</v>
      </c>
      <c r="AU1147" s="72">
        <f t="shared" ca="1" si="549"/>
        <v>9.059659612918658E-3</v>
      </c>
      <c r="AV1147" s="73">
        <f t="shared" ca="1" si="550"/>
        <v>1.0090596596129187</v>
      </c>
      <c r="AW1147" s="74">
        <f ca="1">PRODUCT(AV$4:AV1147)</f>
        <v>28246.644388331384</v>
      </c>
      <c r="BO1147" s="70">
        <f t="shared" si="555"/>
        <v>1144</v>
      </c>
      <c r="BP1147" s="171">
        <f t="shared" ca="1" si="554"/>
        <v>0.1143</v>
      </c>
      <c r="BQ1147" s="172">
        <f t="shared" ca="1" si="551"/>
        <v>9.059659612918658E-3</v>
      </c>
      <c r="BR1147" s="172">
        <f t="shared" ca="1" si="556"/>
        <v>3.5402435285838818E-5</v>
      </c>
    </row>
    <row r="1148" spans="44:70">
      <c r="AR1148" s="69">
        <f t="shared" si="548"/>
        <v>96</v>
      </c>
      <c r="AS1148" s="70">
        <f t="shared" si="552"/>
        <v>1145</v>
      </c>
      <c r="AT1148" s="71">
        <f t="shared" ca="1" si="553"/>
        <v>3.1975963544823591E-5</v>
      </c>
      <c r="AU1148" s="72">
        <f t="shared" ca="1" si="549"/>
        <v>9.059659612918658E-3</v>
      </c>
      <c r="AV1148" s="73">
        <f t="shared" ca="1" si="550"/>
        <v>1.0090596596129187</v>
      </c>
      <c r="AW1148" s="74">
        <f ca="1">PRODUCT(AV$4:AV1148)</f>
        <v>28502.549371696827</v>
      </c>
      <c r="BO1148" s="70">
        <f t="shared" si="555"/>
        <v>1145</v>
      </c>
      <c r="BP1148" s="171">
        <f t="shared" ca="1" si="554"/>
        <v>0.1143</v>
      </c>
      <c r="BQ1148" s="172">
        <f t="shared" ca="1" si="551"/>
        <v>9.059659612918658E-3</v>
      </c>
      <c r="BR1148" s="172">
        <f t="shared" ca="1" si="556"/>
        <v>3.5084580924996453E-5</v>
      </c>
    </row>
    <row r="1149" spans="44:70">
      <c r="AR1149" s="69">
        <f t="shared" si="548"/>
        <v>96</v>
      </c>
      <c r="AS1149" s="70">
        <f t="shared" si="552"/>
        <v>1146</v>
      </c>
      <c r="AT1149" s="71">
        <f t="shared" ca="1" si="553"/>
        <v>3.1686272199312394E-5</v>
      </c>
      <c r="AU1149" s="72">
        <f t="shared" ca="1" si="549"/>
        <v>9.059659612918658E-3</v>
      </c>
      <c r="AV1149" s="73">
        <f t="shared" ca="1" si="550"/>
        <v>1.0090596596129187</v>
      </c>
      <c r="AW1149" s="74">
        <f ca="1">PRODUCT(AV$4:AV1149)</f>
        <v>28760.772767104809</v>
      </c>
      <c r="BO1149" s="70">
        <f t="shared" si="555"/>
        <v>1146</v>
      </c>
      <c r="BP1149" s="171">
        <f t="shared" ca="1" si="554"/>
        <v>0.1143</v>
      </c>
      <c r="BQ1149" s="172">
        <f t="shared" ca="1" si="551"/>
        <v>9.059659612918658E-3</v>
      </c>
      <c r="BR1149" s="172">
        <f t="shared" ca="1" si="556"/>
        <v>3.4769580362032417E-5</v>
      </c>
    </row>
    <row r="1150" spans="44:70">
      <c r="AR1150" s="69">
        <f t="shared" si="548"/>
        <v>96</v>
      </c>
      <c r="AS1150" s="70">
        <f t="shared" si="552"/>
        <v>1147</v>
      </c>
      <c r="AT1150" s="71">
        <f t="shared" ca="1" si="553"/>
        <v>3.1399205358784335E-5</v>
      </c>
      <c r="AU1150" s="72">
        <f t="shared" ca="1" si="549"/>
        <v>9.059659612918658E-3</v>
      </c>
      <c r="AV1150" s="73">
        <f t="shared" ca="1" si="550"/>
        <v>1.0090596596129187</v>
      </c>
      <c r="AW1150" s="74">
        <f ca="1">PRODUCT(AV$4:AV1150)</f>
        <v>29021.335578579277</v>
      </c>
      <c r="BO1150" s="70">
        <f t="shared" si="555"/>
        <v>1147</v>
      </c>
      <c r="BP1150" s="171">
        <f t="shared" ca="1" si="554"/>
        <v>0.1143</v>
      </c>
      <c r="BQ1150" s="172">
        <f t="shared" ca="1" si="551"/>
        <v>9.059659612918658E-3</v>
      </c>
      <c r="BR1150" s="172">
        <f t="shared" ca="1" si="556"/>
        <v>3.4457407974638724E-5</v>
      </c>
    </row>
    <row r="1151" spans="44:70">
      <c r="AR1151" s="69">
        <f t="shared" si="548"/>
        <v>96</v>
      </c>
      <c r="AS1151" s="70">
        <f t="shared" si="552"/>
        <v>1148</v>
      </c>
      <c r="AT1151" s="71">
        <f t="shared" ca="1" si="553"/>
        <v>3.1114739246117615E-5</v>
      </c>
      <c r="AU1151" s="72">
        <f t="shared" ca="1" si="549"/>
        <v>9.059659612918658E-3</v>
      </c>
      <c r="AV1151" s="73">
        <f t="shared" ca="1" si="550"/>
        <v>1.0090596596129187</v>
      </c>
      <c r="AW1151" s="74">
        <f ca="1">PRODUCT(AV$4:AV1151)</f>
        <v>29284.259000433492</v>
      </c>
      <c r="BO1151" s="70">
        <f t="shared" si="555"/>
        <v>1148</v>
      </c>
      <c r="BP1151" s="171">
        <f t="shared" ca="1" si="554"/>
        <v>0.1143</v>
      </c>
      <c r="BQ1151" s="172">
        <f t="shared" ca="1" si="551"/>
        <v>9.059659612918658E-3</v>
      </c>
      <c r="BR1151" s="172">
        <f t="shared" ca="1" si="556"/>
        <v>3.4148038370552631E-5</v>
      </c>
    </row>
    <row r="1152" spans="44:70">
      <c r="AR1152" s="69">
        <f t="shared" si="548"/>
        <v>96</v>
      </c>
      <c r="AS1152" s="70">
        <f t="shared" si="552"/>
        <v>1149</v>
      </c>
      <c r="AT1152" s="71">
        <f t="shared" ca="1" si="553"/>
        <v>3.0832850299603066E-5</v>
      </c>
      <c r="AU1152" s="72">
        <f t="shared" ca="1" si="549"/>
        <v>9.059659612918658E-3</v>
      </c>
      <c r="AV1152" s="73">
        <f t="shared" ca="1" si="550"/>
        <v>1.0090596596129187</v>
      </c>
      <c r="AW1152" s="74">
        <f ca="1">PRODUCT(AV$4:AV1152)</f>
        <v>29549.56441899397</v>
      </c>
      <c r="BO1152" s="70">
        <f t="shared" si="555"/>
        <v>1149</v>
      </c>
      <c r="BP1152" s="171">
        <f t="shared" ca="1" si="554"/>
        <v>0.1143</v>
      </c>
      <c r="BQ1152" s="172">
        <f t="shared" ca="1" si="551"/>
        <v>9.059659612918658E-3</v>
      </c>
      <c r="BR1152" s="172">
        <f t="shared" ca="1" si="556"/>
        <v>3.3841446385491244E-5</v>
      </c>
    </row>
    <row r="1153" spans="44:70">
      <c r="AR1153" s="69">
        <f t="shared" si="548"/>
        <v>96</v>
      </c>
      <c r="AS1153" s="70">
        <f t="shared" si="552"/>
        <v>1150</v>
      </c>
      <c r="AT1153" s="71">
        <f t="shared" ca="1" si="553"/>
        <v>3.0553515170992587E-5</v>
      </c>
      <c r="AU1153" s="72">
        <f t="shared" ca="1" si="549"/>
        <v>9.059659612918658E-3</v>
      </c>
      <c r="AV1153" s="73">
        <f t="shared" ca="1" si="550"/>
        <v>1.0090596596129187</v>
      </c>
      <c r="AW1153" s="74">
        <f ca="1">PRODUCT(AV$4:AV1153)</f>
        <v>29817.273414340067</v>
      </c>
      <c r="BO1153" s="70">
        <f t="shared" si="555"/>
        <v>1150</v>
      </c>
      <c r="BP1153" s="171">
        <f t="shared" ca="1" si="554"/>
        <v>0.1143</v>
      </c>
      <c r="BQ1153" s="172">
        <f t="shared" ca="1" si="551"/>
        <v>9.059659612918658E-3</v>
      </c>
      <c r="BR1153" s="172">
        <f t="shared" ca="1" si="556"/>
        <v>3.3537607081104626E-5</v>
      </c>
    </row>
    <row r="1154" spans="44:70">
      <c r="AR1154" s="69">
        <f t="shared" si="548"/>
        <v>96</v>
      </c>
      <c r="AS1154" s="70">
        <f t="shared" si="552"/>
        <v>1151</v>
      </c>
      <c r="AT1154" s="71">
        <f t="shared" ca="1" si="553"/>
        <v>3.0276710723565249E-5</v>
      </c>
      <c r="AU1154" s="72">
        <f t="shared" ca="1" si="549"/>
        <v>9.059659612918658E-3</v>
      </c>
      <c r="AV1154" s="73">
        <f t="shared" ca="1" si="550"/>
        <v>1.0090596596129187</v>
      </c>
      <c r="AW1154" s="74">
        <f ca="1">PRODUCT(AV$4:AV1154)</f>
        <v>30087.407762059316</v>
      </c>
      <c r="BO1154" s="70">
        <f t="shared" si="555"/>
        <v>1151</v>
      </c>
      <c r="BP1154" s="171">
        <f t="shared" ca="1" si="554"/>
        <v>0.1143</v>
      </c>
      <c r="BQ1154" s="172">
        <f t="shared" ca="1" si="551"/>
        <v>9.059659612918658E-3</v>
      </c>
      <c r="BR1154" s="172">
        <f t="shared" ca="1" si="556"/>
        <v>3.3236495742947302E-5</v>
      </c>
    </row>
    <row r="1155" spans="44:70">
      <c r="AR1155" s="69">
        <f t="shared" si="548"/>
        <v>96</v>
      </c>
      <c r="AS1155" s="70">
        <f t="shared" si="552"/>
        <v>1152</v>
      </c>
      <c r="AT1155" s="71">
        <f t="shared" ca="1" si="553"/>
        <v>3.0002414030210942E-5</v>
      </c>
      <c r="AU1155" s="72">
        <f t="shared" ca="1" si="549"/>
        <v>9.059659612918658E-3</v>
      </c>
      <c r="AV1155" s="73">
        <f t="shared" ca="1" si="550"/>
        <v>1.0090596596129187</v>
      </c>
      <c r="AW1155" s="74">
        <f ca="1">PRODUCT(AV$4:AV1155)</f>
        <v>30359.989435018659</v>
      </c>
      <c r="BO1155" s="70">
        <f t="shared" si="555"/>
        <v>1152</v>
      </c>
      <c r="BP1155" s="171">
        <f t="shared" ca="1" si="554"/>
        <v>0.1143</v>
      </c>
      <c r="BQ1155" s="172">
        <f t="shared" ca="1" si="551"/>
        <v>9.059659612918658E-3</v>
      </c>
      <c r="BR1155" s="172">
        <f t="shared" ca="1" si="556"/>
        <v>3.293808787846798E-5</v>
      </c>
    </row>
    <row r="1156" spans="44:70">
      <c r="AR1156" s="69">
        <f t="shared" si="548"/>
        <v>97</v>
      </c>
      <c r="AS1156" s="70">
        <f t="shared" si="552"/>
        <v>1153</v>
      </c>
      <c r="AT1156" s="71">
        <f t="shared" ca="1" si="553"/>
        <v>2.9730602371531377E-5</v>
      </c>
      <c r="AU1156" s="72">
        <f t="shared" ca="1" si="549"/>
        <v>9.059659612918658E-3</v>
      </c>
      <c r="AV1156" s="73">
        <f t="shared" ca="1" si="550"/>
        <v>1.0090596596129187</v>
      </c>
      <c r="AW1156" s="74">
        <f ca="1">PRODUCT(AV$4:AV1156)</f>
        <v>30635.040605151735</v>
      </c>
      <c r="BO1156" s="70">
        <f t="shared" si="555"/>
        <v>1153</v>
      </c>
      <c r="BP1156" s="171">
        <f t="shared" ca="1" si="554"/>
        <v>0.1143</v>
      </c>
      <c r="BQ1156" s="172">
        <f t="shared" ca="1" si="551"/>
        <v>9.059659612918658E-3</v>
      </c>
      <c r="BR1156" s="172">
        <f t="shared" ca="1" si="556"/>
        <v>3.2642359215017307E-5</v>
      </c>
    </row>
    <row r="1157" spans="44:70">
      <c r="AR1157" s="69">
        <f t="shared" ref="AR1157:AR1220" si="557">ROUNDDOWN((AS1157-1)/12,0)+1</f>
        <v>97</v>
      </c>
      <c r="AS1157" s="70">
        <f t="shared" si="552"/>
        <v>1154</v>
      </c>
      <c r="AT1157" s="71">
        <f t="shared" ca="1" si="553"/>
        <v>2.9461253233958269E-5</v>
      </c>
      <c r="AU1157" s="72">
        <f t="shared" ref="AU1157:AU1220" ca="1" si="558">IF($AU$2="Yes",BQ1157,((1+$AH$21)^(1/12))-1)</f>
        <v>9.059659612918658E-3</v>
      </c>
      <c r="AV1157" s="73">
        <f t="shared" ref="AV1157:AV1220" ca="1" si="559">(1+AU1157)</f>
        <v>1.0090596596129187</v>
      </c>
      <c r="AW1157" s="74">
        <f ca="1">PRODUCT(AV$4:AV1157)</f>
        <v>30912.583645262352</v>
      </c>
      <c r="BO1157" s="70">
        <f t="shared" si="555"/>
        <v>1154</v>
      </c>
      <c r="BP1157" s="171">
        <f t="shared" ca="1" si="554"/>
        <v>0.1143</v>
      </c>
      <c r="BQ1157" s="172">
        <f t="shared" ref="BQ1157:BQ1220" ca="1" si="560">(1+BP1157)^(1/12)-1</f>
        <v>9.059659612918658E-3</v>
      </c>
      <c r="BR1157" s="172">
        <f t="shared" ca="1" si="556"/>
        <v>3.2349285697873513E-5</v>
      </c>
    </row>
    <row r="1158" spans="44:70">
      <c r="AR1158" s="69">
        <f t="shared" si="557"/>
        <v>97</v>
      </c>
      <c r="AS1158" s="70">
        <f t="shared" ref="AS1158:AS1221" si="561">AS1157+1</f>
        <v>1155</v>
      </c>
      <c r="AT1158" s="71">
        <f t="shared" ref="AT1158:AT1221" ca="1" si="562">(1-AU1158)*AT1157</f>
        <v>2.9194344307888609E-5</v>
      </c>
      <c r="AU1158" s="72">
        <f t="shared" ca="1" si="558"/>
        <v>9.059659612918658E-3</v>
      </c>
      <c r="AV1158" s="73">
        <f t="shared" ca="1" si="559"/>
        <v>1.0090596596129187</v>
      </c>
      <c r="AW1158" s="74">
        <f ca="1">PRODUCT(AV$4:AV1158)</f>
        <v>31192.641130844306</v>
      </c>
      <c r="BO1158" s="70">
        <f t="shared" si="555"/>
        <v>1155</v>
      </c>
      <c r="BP1158" s="171">
        <f t="shared" ref="BP1158:BP1221" ca="1" si="563">VLOOKUP(BO1158,$BT$4:$BX$13,5,TRUE)/100</f>
        <v>0.1143</v>
      </c>
      <c r="BQ1158" s="172">
        <f t="shared" ca="1" si="560"/>
        <v>9.059659612918658E-3</v>
      </c>
      <c r="BR1158" s="172">
        <f t="shared" ca="1" si="556"/>
        <v>3.2058843488285806E-5</v>
      </c>
    </row>
    <row r="1159" spans="44:70">
      <c r="AR1159" s="69">
        <f t="shared" si="557"/>
        <v>97</v>
      </c>
      <c r="AS1159" s="70">
        <f t="shared" si="561"/>
        <v>1156</v>
      </c>
      <c r="AT1159" s="71">
        <f t="shared" ca="1" si="562"/>
        <v>2.8929853485836788E-5</v>
      </c>
      <c r="AU1159" s="72">
        <f t="shared" ca="1" si="558"/>
        <v>9.059659612918658E-3</v>
      </c>
      <c r="AV1159" s="73">
        <f t="shared" ca="1" si="559"/>
        <v>1.0090596596129187</v>
      </c>
      <c r="AW1159" s="74">
        <f ca="1">PRODUCT(AV$4:AV1159)</f>
        <v>31475.235841917682</v>
      </c>
      <c r="BO1159" s="70">
        <f t="shared" si="555"/>
        <v>1156</v>
      </c>
      <c r="BP1159" s="171">
        <f t="shared" ca="1" si="563"/>
        <v>0.1143</v>
      </c>
      <c r="BQ1159" s="172">
        <f t="shared" ca="1" si="560"/>
        <v>9.059659612918658E-3</v>
      </c>
      <c r="BR1159" s="172">
        <f t="shared" ca="1" si="556"/>
        <v>3.1771008961535308E-5</v>
      </c>
    </row>
    <row r="1160" spans="44:70">
      <c r="AR1160" s="69">
        <f t="shared" si="557"/>
        <v>97</v>
      </c>
      <c r="AS1160" s="70">
        <f t="shared" si="561"/>
        <v>1157</v>
      </c>
      <c r="AT1160" s="71">
        <f t="shared" ca="1" si="562"/>
        <v>2.8667758860603498E-5</v>
      </c>
      <c r="AU1160" s="72">
        <f t="shared" ca="1" si="558"/>
        <v>9.059659612918658E-3</v>
      </c>
      <c r="AV1160" s="73">
        <f t="shared" ca="1" si="559"/>
        <v>1.0090596596129187</v>
      </c>
      <c r="AW1160" s="74">
        <f ca="1">PRODUCT(AV$4:AV1160)</f>
        <v>31760.390764881795</v>
      </c>
      <c r="BO1160" s="70">
        <f t="shared" si="555"/>
        <v>1157</v>
      </c>
      <c r="BP1160" s="171">
        <f t="shared" ca="1" si="563"/>
        <v>0.1143</v>
      </c>
      <c r="BQ1160" s="172">
        <f t="shared" ca="1" si="560"/>
        <v>9.059659612918658E-3</v>
      </c>
      <c r="BR1160" s="172">
        <f t="shared" ca="1" si="556"/>
        <v>3.1485758705013394E-5</v>
      </c>
    </row>
    <row r="1161" spans="44:70">
      <c r="AR1161" s="69">
        <f t="shared" si="557"/>
        <v>97</v>
      </c>
      <c r="AS1161" s="70">
        <f t="shared" si="561"/>
        <v>1158</v>
      </c>
      <c r="AT1161" s="71">
        <f t="shared" ca="1" si="562"/>
        <v>2.8408038723461198E-5</v>
      </c>
      <c r="AU1161" s="72">
        <f t="shared" ca="1" si="558"/>
        <v>9.059659612918658E-3</v>
      </c>
      <c r="AV1161" s="73">
        <f t="shared" ca="1" si="559"/>
        <v>1.0090596596129187</v>
      </c>
      <c r="AW1161" s="74">
        <f ca="1">PRODUCT(AV$4:AV1161)</f>
        <v>32048.129094384909</v>
      </c>
      <c r="BO1161" s="70">
        <f t="shared" si="555"/>
        <v>1158</v>
      </c>
      <c r="BP1161" s="171">
        <f t="shared" ca="1" si="563"/>
        <v>0.1143</v>
      </c>
      <c r="BQ1161" s="172">
        <f t="shared" ca="1" si="560"/>
        <v>9.059659612918658E-3</v>
      </c>
      <c r="BR1161" s="172">
        <f t="shared" ca="1" si="556"/>
        <v>3.1203069516317323E-5</v>
      </c>
    </row>
    <row r="1162" spans="44:70">
      <c r="AR1162" s="69">
        <f t="shared" si="557"/>
        <v>97</v>
      </c>
      <c r="AS1162" s="70">
        <f t="shared" si="561"/>
        <v>1159</v>
      </c>
      <c r="AT1162" s="71">
        <f t="shared" ca="1" si="562"/>
        <v>2.8150671562356028E-5</v>
      </c>
      <c r="AU1162" s="72">
        <f t="shared" ca="1" si="558"/>
        <v>9.059659612918658E-3</v>
      </c>
      <c r="AV1162" s="73">
        <f t="shared" ca="1" si="559"/>
        <v>1.0090596596129187</v>
      </c>
      <c r="AW1162" s="74">
        <f ca="1">PRODUCT(AV$4:AV1162)</f>
        <v>32338.47423521091</v>
      </c>
      <c r="BO1162" s="70">
        <f t="shared" si="555"/>
        <v>1159</v>
      </c>
      <c r="BP1162" s="171">
        <f t="shared" ca="1" si="563"/>
        <v>0.1143</v>
      </c>
      <c r="BQ1162" s="172">
        <f t="shared" ca="1" si="560"/>
        <v>9.059659612918658E-3</v>
      </c>
      <c r="BR1162" s="172">
        <f t="shared" ca="1" si="556"/>
        <v>3.0922918401362914E-5</v>
      </c>
    </row>
    <row r="1163" spans="44:70">
      <c r="AR1163" s="69">
        <f t="shared" si="557"/>
        <v>97</v>
      </c>
      <c r="AS1163" s="70">
        <f t="shared" si="561"/>
        <v>1160</v>
      </c>
      <c r="AT1163" s="71">
        <f t="shared" ca="1" si="562"/>
        <v>2.7895636060126013E-5</v>
      </c>
      <c r="AU1163" s="72">
        <f t="shared" ca="1" si="558"/>
        <v>9.059659612918658E-3</v>
      </c>
      <c r="AV1163" s="73">
        <f t="shared" ca="1" si="559"/>
        <v>1.0090596596129187</v>
      </c>
      <c r="AW1163" s="74">
        <f ca="1">PRODUCT(AV$4:AV1163)</f>
        <v>32631.449804183059</v>
      </c>
      <c r="BO1163" s="70">
        <f t="shared" si="555"/>
        <v>1160</v>
      </c>
      <c r="BP1163" s="171">
        <f t="shared" ca="1" si="563"/>
        <v>0.1143</v>
      </c>
      <c r="BQ1163" s="172">
        <f t="shared" ca="1" si="560"/>
        <v>9.059659612918658E-3</v>
      </c>
      <c r="BR1163" s="172">
        <f t="shared" ca="1" si="556"/>
        <v>3.0645282572514225E-5</v>
      </c>
    </row>
    <row r="1164" spans="44:70">
      <c r="AR1164" s="69">
        <f t="shared" si="557"/>
        <v>97</v>
      </c>
      <c r="AS1164" s="70">
        <f t="shared" si="561"/>
        <v>1161</v>
      </c>
      <c r="AT1164" s="71">
        <f t="shared" ca="1" si="562"/>
        <v>2.7642911092735413E-5</v>
      </c>
      <c r="AU1164" s="72">
        <f t="shared" ca="1" si="558"/>
        <v>9.059659612918658E-3</v>
      </c>
      <c r="AV1164" s="73">
        <f t="shared" ca="1" si="559"/>
        <v>1.0090596596129187</v>
      </c>
      <c r="AW1164" s="74">
        <f ca="1">PRODUCT(AV$4:AV1164)</f>
        <v>32927.079632084999</v>
      </c>
      <c r="BO1164" s="70">
        <f t="shared" si="555"/>
        <v>1161</v>
      </c>
      <c r="BP1164" s="171">
        <f t="shared" ca="1" si="563"/>
        <v>0.1143</v>
      </c>
      <c r="BQ1164" s="172">
        <f t="shared" ca="1" si="560"/>
        <v>9.059659612918658E-3</v>
      </c>
      <c r="BR1164" s="172">
        <f t="shared" ca="1" si="556"/>
        <v>3.0370139446729977E-5</v>
      </c>
    </row>
    <row r="1165" spans="44:70">
      <c r="AR1165" s="69">
        <f t="shared" si="557"/>
        <v>97</v>
      </c>
      <c r="AS1165" s="70">
        <f t="shared" si="561"/>
        <v>1162</v>
      </c>
      <c r="AT1165" s="71">
        <f t="shared" ca="1" si="562"/>
        <v>2.7392475727525056E-5</v>
      </c>
      <c r="AU1165" s="72">
        <f t="shared" ca="1" si="558"/>
        <v>9.059659612918658E-3</v>
      </c>
      <c r="AV1165" s="73">
        <f t="shared" ca="1" si="559"/>
        <v>1.0090596596129187</v>
      </c>
      <c r="AW1165" s="74">
        <f ca="1">PRODUCT(AV$4:AV1165)</f>
        <v>33225.387765599153</v>
      </c>
      <c r="BO1165" s="70">
        <f t="shared" si="555"/>
        <v>1162</v>
      </c>
      <c r="BP1165" s="171">
        <f t="shared" ca="1" si="563"/>
        <v>0.1143</v>
      </c>
      <c r="BQ1165" s="172">
        <f t="shared" ca="1" si="560"/>
        <v>9.059659612918658E-3</v>
      </c>
      <c r="BR1165" s="172">
        <f t="shared" ca="1" si="556"/>
        <v>3.009746664372664E-5</v>
      </c>
    </row>
    <row r="1166" spans="44:70">
      <c r="AR1166" s="69">
        <f t="shared" si="557"/>
        <v>97</v>
      </c>
      <c r="AS1166" s="70">
        <f t="shared" si="561"/>
        <v>1163</v>
      </c>
      <c r="AT1166" s="71">
        <f t="shared" ca="1" si="562"/>
        <v>2.7144309221478541E-5</v>
      </c>
      <c r="AU1166" s="72">
        <f t="shared" ca="1" si="558"/>
        <v>9.059659612918658E-3</v>
      </c>
      <c r="AV1166" s="73">
        <f t="shared" ca="1" si="559"/>
        <v>1.0090596596129187</v>
      </c>
      <c r="AW1166" s="74">
        <f ca="1">PRODUCT(AV$4:AV1166)</f>
        <v>33526.398469262713</v>
      </c>
      <c r="BO1166" s="70">
        <f t="shared" si="555"/>
        <v>1163</v>
      </c>
      <c r="BP1166" s="171">
        <f t="shared" ca="1" si="563"/>
        <v>0.1143</v>
      </c>
      <c r="BQ1166" s="172">
        <f t="shared" ca="1" si="560"/>
        <v>9.059659612918658E-3</v>
      </c>
      <c r="BR1166" s="172">
        <f t="shared" ca="1" si="556"/>
        <v>2.9827241984158013E-5</v>
      </c>
    </row>
    <row r="1167" spans="44:70">
      <c r="AR1167" s="69">
        <f t="shared" si="557"/>
        <v>97</v>
      </c>
      <c r="AS1167" s="70">
        <f t="shared" si="561"/>
        <v>1164</v>
      </c>
      <c r="AT1167" s="71">
        <f t="shared" ca="1" si="562"/>
        <v>2.6898391019504135E-5</v>
      </c>
      <c r="AU1167" s="72">
        <f t="shared" ca="1" si="558"/>
        <v>9.059659612918658E-3</v>
      </c>
      <c r="AV1167" s="73">
        <f t="shared" ca="1" si="559"/>
        <v>1.0090596596129187</v>
      </c>
      <c r="AW1167" s="74">
        <f ca="1">PRODUCT(AV$4:AV1167)</f>
        <v>33830.136227441311</v>
      </c>
      <c r="BO1167" s="70">
        <f t="shared" si="555"/>
        <v>1164</v>
      </c>
      <c r="BP1167" s="171">
        <f t="shared" ca="1" si="563"/>
        <v>0.1143</v>
      </c>
      <c r="BQ1167" s="172">
        <f t="shared" ca="1" si="560"/>
        <v>9.059659612918658E-3</v>
      </c>
      <c r="BR1167" s="172">
        <f t="shared" ca="1" si="556"/>
        <v>2.9559443487811141E-5</v>
      </c>
    </row>
    <row r="1168" spans="44:70">
      <c r="AR1168" s="69">
        <f t="shared" si="557"/>
        <v>98</v>
      </c>
      <c r="AS1168" s="70">
        <f t="shared" si="561"/>
        <v>1165</v>
      </c>
      <c r="AT1168" s="71">
        <f t="shared" ca="1" si="562"/>
        <v>2.6654700752732238E-5</v>
      </c>
      <c r="AU1168" s="72">
        <f t="shared" ca="1" si="558"/>
        <v>9.059659612918658E-3</v>
      </c>
      <c r="AV1168" s="73">
        <f t="shared" ca="1" si="559"/>
        <v>1.0090596596129187</v>
      </c>
      <c r="AW1168" s="74">
        <f ca="1">PRODUCT(AV$4:AV1168)</f>
        <v>34136.625746320598</v>
      </c>
      <c r="BO1168" s="70">
        <f t="shared" si="555"/>
        <v>1165</v>
      </c>
      <c r="BP1168" s="171">
        <f t="shared" ca="1" si="563"/>
        <v>0.1143</v>
      </c>
      <c r="BQ1168" s="172">
        <f t="shared" ca="1" si="560"/>
        <v>9.059659612918658E-3</v>
      </c>
      <c r="BR1168" s="172">
        <f t="shared" ca="1" si="556"/>
        <v>2.9294049371818433E-5</v>
      </c>
    </row>
    <row r="1169" spans="44:70">
      <c r="AR1169" s="69">
        <f t="shared" si="557"/>
        <v>98</v>
      </c>
      <c r="AS1169" s="70">
        <f t="shared" si="561"/>
        <v>1166</v>
      </c>
      <c r="AT1169" s="71">
        <f t="shared" ca="1" si="562"/>
        <v>2.6413218236828277E-5</v>
      </c>
      <c r="AU1169" s="72">
        <f t="shared" ca="1" si="558"/>
        <v>9.059659612918658E-3</v>
      </c>
      <c r="AV1169" s="73">
        <f t="shared" ca="1" si="559"/>
        <v>1.0090596596129187</v>
      </c>
      <c r="AW1169" s="74">
        <f ca="1">PRODUCT(AV$4:AV1169)</f>
        <v>34445.89195591586</v>
      </c>
      <c r="BO1169" s="70">
        <f t="shared" si="555"/>
        <v>1166</v>
      </c>
      <c r="BP1169" s="171">
        <f t="shared" ca="1" si="563"/>
        <v>0.1143</v>
      </c>
      <c r="BQ1169" s="172">
        <f t="shared" ca="1" si="560"/>
        <v>9.059659612918658E-3</v>
      </c>
      <c r="BR1169" s="172">
        <f t="shared" ca="1" si="556"/>
        <v>2.9031038048885837E-5</v>
      </c>
    </row>
    <row r="1170" spans="44:70">
      <c r="AR1170" s="69">
        <f t="shared" si="557"/>
        <v>98</v>
      </c>
      <c r="AS1170" s="70">
        <f t="shared" si="561"/>
        <v>1167</v>
      </c>
      <c r="AT1170" s="71">
        <f t="shared" ca="1" si="562"/>
        <v>2.6173923470320878E-5</v>
      </c>
      <c r="AU1170" s="72">
        <f t="shared" ca="1" si="558"/>
        <v>9.059659612918658E-3</v>
      </c>
      <c r="AV1170" s="73">
        <f t="shared" ca="1" si="559"/>
        <v>1.0090596596129187</v>
      </c>
      <c r="AW1170" s="74">
        <f ca="1">PRODUCT(AV$4:AV1170)</f>
        <v>34757.960012099829</v>
      </c>
      <c r="BO1170" s="70">
        <f t="shared" ref="BO1170:BO1233" si="564">BO1169+1</f>
        <v>1167</v>
      </c>
      <c r="BP1170" s="171">
        <f t="shared" ca="1" si="563"/>
        <v>0.1143</v>
      </c>
      <c r="BQ1170" s="172">
        <f t="shared" ca="1" si="560"/>
        <v>9.059659612918658E-3</v>
      </c>
      <c r="BR1170" s="172">
        <f t="shared" ref="BR1170:BR1233" ca="1" si="565">BR1169/(1+BQ1170)</f>
        <v>2.8770388125536915E-5</v>
      </c>
    </row>
    <row r="1171" spans="44:70">
      <c r="AR1171" s="69">
        <f t="shared" si="557"/>
        <v>98</v>
      </c>
      <c r="AS1171" s="70">
        <f t="shared" si="561"/>
        <v>1168</v>
      </c>
      <c r="AT1171" s="71">
        <f t="shared" ca="1" si="562"/>
        <v>2.5936796632945188E-5</v>
      </c>
      <c r="AU1171" s="72">
        <f t="shared" ca="1" si="558"/>
        <v>9.059659612918658E-3</v>
      </c>
      <c r="AV1171" s="73">
        <f t="shared" ca="1" si="559"/>
        <v>1.0090596596129187</v>
      </c>
      <c r="AW1171" s="74">
        <f ca="1">PRODUCT(AV$4:AV1171)</f>
        <v>35072.855298648894</v>
      </c>
      <c r="BO1171" s="70">
        <f t="shared" si="564"/>
        <v>1168</v>
      </c>
      <c r="BP1171" s="171">
        <f t="shared" ca="1" si="563"/>
        <v>0.1143</v>
      </c>
      <c r="BQ1171" s="172">
        <f t="shared" ca="1" si="560"/>
        <v>9.059659612918658E-3</v>
      </c>
      <c r="BR1171" s="172">
        <f t="shared" ca="1" si="565"/>
        <v>2.8512078400372688E-5</v>
      </c>
    </row>
    <row r="1172" spans="44:70">
      <c r="AR1172" s="69">
        <f t="shared" si="557"/>
        <v>98</v>
      </c>
      <c r="AS1172" s="70">
        <f t="shared" si="561"/>
        <v>1169</v>
      </c>
      <c r="AT1172" s="71">
        <f t="shared" ca="1" si="562"/>
        <v>2.5701818084001211E-5</v>
      </c>
      <c r="AU1172" s="72">
        <f t="shared" ca="1" si="558"/>
        <v>9.059659612918658E-3</v>
      </c>
      <c r="AV1172" s="73">
        <f t="shared" ca="1" si="559"/>
        <v>1.0090596596129187</v>
      </c>
      <c r="AW1172" s="74">
        <f ca="1">PRODUCT(AV$4:AV1172)</f>
        <v>35390.603429307805</v>
      </c>
      <c r="BO1172" s="70">
        <f t="shared" si="564"/>
        <v>1169</v>
      </c>
      <c r="BP1172" s="171">
        <f t="shared" ca="1" si="563"/>
        <v>0.1143</v>
      </c>
      <c r="BQ1172" s="172">
        <f t="shared" ca="1" si="560"/>
        <v>9.059659612918658E-3</v>
      </c>
      <c r="BR1172" s="172">
        <f t="shared" ca="1" si="565"/>
        <v>2.8256087862347099E-5</v>
      </c>
    </row>
    <row r="1173" spans="44:70">
      <c r="AR1173" s="69">
        <f t="shared" si="557"/>
        <v>98</v>
      </c>
      <c r="AS1173" s="70">
        <f t="shared" si="561"/>
        <v>1170</v>
      </c>
      <c r="AT1173" s="71">
        <f t="shared" ca="1" si="562"/>
        <v>2.5468968360727001E-5</v>
      </c>
      <c r="AU1173" s="72">
        <f t="shared" ca="1" si="558"/>
        <v>9.059659612918658E-3</v>
      </c>
      <c r="AV1173" s="73">
        <f t="shared" ca="1" si="559"/>
        <v>1.0090596596129187</v>
      </c>
      <c r="AW1173" s="74">
        <f ca="1">PRODUCT(AV$4:AV1173)</f>
        <v>35711.230249873122</v>
      </c>
      <c r="BO1173" s="70">
        <f t="shared" si="564"/>
        <v>1170</v>
      </c>
      <c r="BP1173" s="171">
        <f t="shared" ca="1" si="563"/>
        <v>0.1143</v>
      </c>
      <c r="BQ1173" s="172">
        <f t="shared" ca="1" si="560"/>
        <v>9.059659612918658E-3</v>
      </c>
      <c r="BR1173" s="172">
        <f t="shared" ca="1" si="565"/>
        <v>2.8002395689057973E-5</v>
      </c>
    </row>
    <row r="1174" spans="44:70">
      <c r="AR1174" s="69">
        <f t="shared" si="557"/>
        <v>98</v>
      </c>
      <c r="AS1174" s="70">
        <f t="shared" si="561"/>
        <v>1171</v>
      </c>
      <c r="AT1174" s="71">
        <f t="shared" ca="1" si="562"/>
        <v>2.5238228176686619E-5</v>
      </c>
      <c r="AU1174" s="72">
        <f t="shared" ca="1" si="558"/>
        <v>9.059659612918658E-3</v>
      </c>
      <c r="AV1174" s="73">
        <f t="shared" ca="1" si="559"/>
        <v>1.0090596596129187</v>
      </c>
      <c r="AW1174" s="74">
        <f ca="1">PRODUCT(AV$4:AV1174)</f>
        <v>36034.761840295534</v>
      </c>
      <c r="BO1174" s="70">
        <f t="shared" si="564"/>
        <v>1171</v>
      </c>
      <c r="BP1174" s="171">
        <f t="shared" ca="1" si="563"/>
        <v>0.1143</v>
      </c>
      <c r="BQ1174" s="172">
        <f t="shared" ca="1" si="560"/>
        <v>9.059659612918658E-3</v>
      </c>
      <c r="BR1174" s="172">
        <f t="shared" ca="1" si="565"/>
        <v>2.77509812450533E-5</v>
      </c>
    </row>
    <row r="1175" spans="44:70">
      <c r="AR1175" s="69">
        <f t="shared" si="557"/>
        <v>98</v>
      </c>
      <c r="AS1175" s="70">
        <f t="shared" si="561"/>
        <v>1172</v>
      </c>
      <c r="AT1175" s="71">
        <f t="shared" ca="1" si="562"/>
        <v>2.5009578420172667E-5</v>
      </c>
      <c r="AU1175" s="72">
        <f t="shared" ca="1" si="558"/>
        <v>9.059659612918658E-3</v>
      </c>
      <c r="AV1175" s="73">
        <f t="shared" ca="1" si="559"/>
        <v>1.0090596596129187</v>
      </c>
      <c r="AW1175" s="74">
        <f ca="1">PRODUCT(AV$4:AV1175)</f>
        <v>36361.224516801201</v>
      </c>
      <c r="BO1175" s="70">
        <f t="shared" si="564"/>
        <v>1172</v>
      </c>
      <c r="BP1175" s="171">
        <f t="shared" ca="1" si="563"/>
        <v>0.1143</v>
      </c>
      <c r="BQ1175" s="172">
        <f t="shared" ca="1" si="560"/>
        <v>9.059659612918658E-3</v>
      </c>
      <c r="BR1175" s="172">
        <f t="shared" ca="1" si="565"/>
        <v>2.7501824080152746E-5</v>
      </c>
    </row>
    <row r="1176" spans="44:70">
      <c r="AR1176" s="69">
        <f t="shared" si="557"/>
        <v>98</v>
      </c>
      <c r="AS1176" s="70">
        <f t="shared" si="561"/>
        <v>1173</v>
      </c>
      <c r="AT1176" s="71">
        <f t="shared" ca="1" si="562"/>
        <v>2.4783000152623306E-5</v>
      </c>
      <c r="AU1176" s="72">
        <f t="shared" ca="1" si="558"/>
        <v>9.059659612918658E-3</v>
      </c>
      <c r="AV1176" s="73">
        <f t="shared" ca="1" si="559"/>
        <v>1.0090596596129187</v>
      </c>
      <c r="AW1176" s="74">
        <f ca="1">PRODUCT(AV$4:AV1176)</f>
        <v>36690.644834032333</v>
      </c>
      <c r="BO1176" s="70">
        <f t="shared" si="564"/>
        <v>1173</v>
      </c>
      <c r="BP1176" s="171">
        <f t="shared" ca="1" si="563"/>
        <v>0.1143</v>
      </c>
      <c r="BQ1176" s="172">
        <f t="shared" ca="1" si="560"/>
        <v>9.059659612918658E-3</v>
      </c>
      <c r="BR1176" s="172">
        <f t="shared" ca="1" si="565"/>
        <v>2.725490392778422E-5</v>
      </c>
    </row>
    <row r="1177" spans="44:70">
      <c r="AR1177" s="69">
        <f t="shared" si="557"/>
        <v>98</v>
      </c>
      <c r="AS1177" s="70">
        <f t="shared" si="561"/>
        <v>1174</v>
      </c>
      <c r="AT1177" s="71">
        <f t="shared" ca="1" si="562"/>
        <v>2.4558474607053627E-5</v>
      </c>
      <c r="AU1177" s="72">
        <f t="shared" ca="1" si="558"/>
        <v>9.059659612918658E-3</v>
      </c>
      <c r="AV1177" s="73">
        <f t="shared" ca="1" si="559"/>
        <v>1.0090596596129187</v>
      </c>
      <c r="AW1177" s="74">
        <f ca="1">PRODUCT(AV$4:AV1177)</f>
        <v>37023.049587207155</v>
      </c>
      <c r="BO1177" s="70">
        <f t="shared" si="564"/>
        <v>1174</v>
      </c>
      <c r="BP1177" s="171">
        <f t="shared" ca="1" si="563"/>
        <v>0.1143</v>
      </c>
      <c r="BQ1177" s="172">
        <f t="shared" ca="1" si="560"/>
        <v>9.059659612918658E-3</v>
      </c>
      <c r="BR1177" s="172">
        <f t="shared" ca="1" si="565"/>
        <v>2.7010200703335384E-5</v>
      </c>
    </row>
    <row r="1178" spans="44:70">
      <c r="AR1178" s="69">
        <f t="shared" si="557"/>
        <v>98</v>
      </c>
      <c r="AS1178" s="70">
        <f t="shared" si="561"/>
        <v>1175</v>
      </c>
      <c r="AT1178" s="71">
        <f t="shared" ca="1" si="562"/>
        <v>2.4335983186501214E-5</v>
      </c>
      <c r="AU1178" s="72">
        <f t="shared" ca="1" si="558"/>
        <v>9.059659612918658E-3</v>
      </c>
      <c r="AV1178" s="73">
        <f t="shared" ca="1" si="559"/>
        <v>1.0090596596129187</v>
      </c>
      <c r="AW1178" s="74">
        <f ca="1">PRODUCT(AV$4:AV1178)</f>
        <v>37358.465814299459</v>
      </c>
      <c r="BO1178" s="70">
        <f t="shared" si="564"/>
        <v>1175</v>
      </c>
      <c r="BP1178" s="171">
        <f t="shared" ca="1" si="563"/>
        <v>0.1143</v>
      </c>
      <c r="BQ1178" s="172">
        <f t="shared" ca="1" si="560"/>
        <v>9.059659612918658E-3</v>
      </c>
      <c r="BR1178" s="172">
        <f t="shared" ca="1" si="565"/>
        <v>2.676769450251996E-5</v>
      </c>
    </row>
    <row r="1179" spans="44:70">
      <c r="AR1179" s="69">
        <f t="shared" si="557"/>
        <v>98</v>
      </c>
      <c r="AS1179" s="70">
        <f t="shared" si="561"/>
        <v>1176</v>
      </c>
      <c r="AT1179" s="71">
        <f t="shared" ca="1" si="562"/>
        <v>2.4115507462485802E-5</v>
      </c>
      <c r="AU1179" s="72">
        <f t="shared" ca="1" si="558"/>
        <v>9.059659612918658E-3</v>
      </c>
      <c r="AV1179" s="73">
        <f t="shared" ca="1" si="559"/>
        <v>1.0090596596129187</v>
      </c>
      <c r="AW1179" s="74">
        <f ca="1">PRODUCT(AV$4:AV1179)</f>
        <v>37696.920798237872</v>
      </c>
      <c r="BO1179" s="70">
        <f t="shared" si="564"/>
        <v>1176</v>
      </c>
      <c r="BP1179" s="171">
        <f t="shared" ca="1" si="563"/>
        <v>0.1143</v>
      </c>
      <c r="BQ1179" s="172">
        <f t="shared" ca="1" si="560"/>
        <v>9.059659612918658E-3</v>
      </c>
      <c r="BR1179" s="172">
        <f t="shared" ca="1" si="565"/>
        <v>2.6527365599758697E-5</v>
      </c>
    </row>
    <row r="1180" spans="44:70">
      <c r="AR1180" s="69">
        <f t="shared" si="557"/>
        <v>99</v>
      </c>
      <c r="AS1180" s="70">
        <f t="shared" si="561"/>
        <v>1177</v>
      </c>
      <c r="AT1180" s="71">
        <f t="shared" ca="1" si="562"/>
        <v>2.3897029173482882E-5</v>
      </c>
      <c r="AU1180" s="72">
        <f t="shared" ca="1" si="558"/>
        <v>9.059659612918658E-3</v>
      </c>
      <c r="AV1180" s="73">
        <f t="shared" ca="1" si="559"/>
        <v>1.0090596596129187</v>
      </c>
      <c r="AW1180" s="74">
        <f ca="1">PRODUCT(AV$4:AV1180)</f>
        <v>38038.442069125063</v>
      </c>
      <c r="BO1180" s="70">
        <f t="shared" si="564"/>
        <v>1177</v>
      </c>
      <c r="BP1180" s="171">
        <f t="shared" ca="1" si="563"/>
        <v>0.1143</v>
      </c>
      <c r="BQ1180" s="172">
        <f t="shared" ca="1" si="560"/>
        <v>9.059659612918658E-3</v>
      </c>
      <c r="BR1180" s="172">
        <f t="shared" ca="1" si="565"/>
        <v>2.6289194446574898E-5</v>
      </c>
    </row>
    <row r="1181" spans="44:70">
      <c r="AR1181" s="69">
        <f t="shared" si="557"/>
        <v>99</v>
      </c>
      <c r="AS1181" s="70">
        <f t="shared" si="561"/>
        <v>1178</v>
      </c>
      <c r="AT1181" s="71">
        <f t="shared" ca="1" si="562"/>
        <v>2.368053022341114E-5</v>
      </c>
      <c r="AU1181" s="72">
        <f t="shared" ca="1" si="558"/>
        <v>9.059659612918658E-3</v>
      </c>
      <c r="AV1181" s="73">
        <f t="shared" ca="1" si="559"/>
        <v>1.0090596596129187</v>
      </c>
      <c r="AW1181" s="74">
        <f ca="1">PRODUCT(AV$4:AV1181)</f>
        <v>38383.057406477063</v>
      </c>
      <c r="BO1181" s="70">
        <f t="shared" si="564"/>
        <v>1178</v>
      </c>
      <c r="BP1181" s="171">
        <f t="shared" ca="1" si="563"/>
        <v>0.1143</v>
      </c>
      <c r="BQ1181" s="172">
        <f t="shared" ca="1" si="560"/>
        <v>9.059659612918658E-3</v>
      </c>
      <c r="BR1181" s="172">
        <f t="shared" ca="1" si="565"/>
        <v>2.6053161670004322E-5</v>
      </c>
    </row>
    <row r="1182" spans="44:70">
      <c r="AR1182" s="69">
        <f t="shared" si="557"/>
        <v>99</v>
      </c>
      <c r="AS1182" s="70">
        <f t="shared" si="561"/>
        <v>1179</v>
      </c>
      <c r="AT1182" s="71">
        <f t="shared" ca="1" si="562"/>
        <v>2.3465992680133603E-5</v>
      </c>
      <c r="AU1182" s="72">
        <f t="shared" ca="1" si="558"/>
        <v>9.059659612918658E-3</v>
      </c>
      <c r="AV1182" s="73">
        <f t="shared" ca="1" si="559"/>
        <v>1.0090596596129187</v>
      </c>
      <c r="AW1182" s="74">
        <f ca="1">PRODUCT(AV$4:AV1182)</f>
        <v>38730.794841482864</v>
      </c>
      <c r="BO1182" s="70">
        <f t="shared" si="564"/>
        <v>1179</v>
      </c>
      <c r="BP1182" s="171">
        <f t="shared" ca="1" si="563"/>
        <v>0.1143</v>
      </c>
      <c r="BQ1182" s="172">
        <f t="shared" ca="1" si="560"/>
        <v>9.059659612918658E-3</v>
      </c>
      <c r="BR1182" s="172">
        <f t="shared" ca="1" si="565"/>
        <v>2.5819248071019379E-5</v>
      </c>
    </row>
    <row r="1183" spans="44:70">
      <c r="AR1183" s="69">
        <f t="shared" si="557"/>
        <v>99</v>
      </c>
      <c r="AS1183" s="70">
        <f t="shared" si="561"/>
        <v>1180</v>
      </c>
      <c r="AT1183" s="71">
        <f t="shared" ca="1" si="562"/>
        <v>2.3253398773972352E-5</v>
      </c>
      <c r="AU1183" s="72">
        <f t="shared" ca="1" si="558"/>
        <v>9.059659612918658E-3</v>
      </c>
      <c r="AV1183" s="73">
        <f t="shared" ca="1" si="559"/>
        <v>1.0090596596129187</v>
      </c>
      <c r="AW1183" s="74">
        <f ca="1">PRODUCT(AV$4:AV1183)</f>
        <v>39081.682659284488</v>
      </c>
      <c r="BO1183" s="70">
        <f t="shared" si="564"/>
        <v>1180</v>
      </c>
      <c r="BP1183" s="171">
        <f t="shared" ca="1" si="563"/>
        <v>0.1143</v>
      </c>
      <c r="BQ1183" s="172">
        <f t="shared" ca="1" si="560"/>
        <v>9.059659612918658E-3</v>
      </c>
      <c r="BR1183" s="172">
        <f t="shared" ca="1" si="565"/>
        <v>2.5587434622967482E-5</v>
      </c>
    </row>
    <row r="1184" spans="44:70">
      <c r="AR1184" s="69">
        <f t="shared" si="557"/>
        <v>99</v>
      </c>
      <c r="AS1184" s="70">
        <f t="shared" si="561"/>
        <v>1181</v>
      </c>
      <c r="AT1184" s="71">
        <f t="shared" ca="1" si="562"/>
        <v>2.3042730896236702E-5</v>
      </c>
      <c r="AU1184" s="72">
        <f t="shared" ca="1" si="558"/>
        <v>9.059659612918658E-3</v>
      </c>
      <c r="AV1184" s="73">
        <f t="shared" ca="1" si="559"/>
        <v>1.0090596596129187</v>
      </c>
      <c r="AW1184" s="74">
        <f ca="1">PRODUCT(AV$4:AV1184)</f>
        <v>39435.74940127771</v>
      </c>
      <c r="BO1184" s="70">
        <f t="shared" si="564"/>
        <v>1181</v>
      </c>
      <c r="BP1184" s="171">
        <f t="shared" ca="1" si="563"/>
        <v>0.1143</v>
      </c>
      <c r="BQ1184" s="172">
        <f t="shared" ca="1" si="560"/>
        <v>9.059659612918658E-3</v>
      </c>
      <c r="BR1184" s="172">
        <f t="shared" ca="1" si="565"/>
        <v>2.5357702470023402E-5</v>
      </c>
    </row>
    <row r="1185" spans="44:70">
      <c r="AR1185" s="69">
        <f t="shared" si="557"/>
        <v>99</v>
      </c>
      <c r="AS1185" s="70">
        <f t="shared" si="561"/>
        <v>1182</v>
      </c>
      <c r="AT1185" s="71">
        <f t="shared" ca="1" si="562"/>
        <v>2.2833971597764713E-5</v>
      </c>
      <c r="AU1185" s="72">
        <f t="shared" ca="1" si="558"/>
        <v>9.059659612918658E-3</v>
      </c>
      <c r="AV1185" s="73">
        <f t="shared" ca="1" si="559"/>
        <v>1.0090596596129187</v>
      </c>
      <c r="AW1185" s="74">
        <f ca="1">PRODUCT(AV$4:AV1185)</f>
        <v>39793.023867433643</v>
      </c>
      <c r="BO1185" s="70">
        <f t="shared" si="564"/>
        <v>1182</v>
      </c>
      <c r="BP1185" s="171">
        <f t="shared" ca="1" si="563"/>
        <v>0.1143</v>
      </c>
      <c r="BQ1185" s="172">
        <f t="shared" ca="1" si="560"/>
        <v>9.059659612918658E-3</v>
      </c>
      <c r="BR1185" s="172">
        <f t="shared" ca="1" si="565"/>
        <v>2.5130032925655524E-5</v>
      </c>
    </row>
    <row r="1186" spans="44:70">
      <c r="AR1186" s="69">
        <f t="shared" si="557"/>
        <v>99</v>
      </c>
      <c r="AS1186" s="70">
        <f t="shared" si="561"/>
        <v>1183</v>
      </c>
      <c r="AT1186" s="71">
        <f t="shared" ca="1" si="562"/>
        <v>2.2627103587477912E-5</v>
      </c>
      <c r="AU1186" s="72">
        <f t="shared" ca="1" si="558"/>
        <v>9.059659612918658E-3</v>
      </c>
      <c r="AV1186" s="73">
        <f t="shared" ca="1" si="559"/>
        <v>1.0090596596129187</v>
      </c>
      <c r="AW1186" s="74">
        <f ca="1">PRODUCT(AV$4:AV1186)</f>
        <v>40153.535118641339</v>
      </c>
      <c r="BO1186" s="70">
        <f t="shared" si="564"/>
        <v>1183</v>
      </c>
      <c r="BP1186" s="171">
        <f t="shared" ca="1" si="563"/>
        <v>0.1143</v>
      </c>
      <c r="BQ1186" s="172">
        <f t="shared" ca="1" si="560"/>
        <v>9.059659612918658E-3</v>
      </c>
      <c r="BR1186" s="172">
        <f t="shared" ca="1" si="565"/>
        <v>2.4904407471105875E-5</v>
      </c>
    </row>
    <row r="1187" spans="44:70">
      <c r="AR1187" s="69">
        <f t="shared" si="557"/>
        <v>99</v>
      </c>
      <c r="AS1187" s="70">
        <f t="shared" si="561"/>
        <v>1184</v>
      </c>
      <c r="AT1187" s="71">
        <f t="shared" ca="1" si="562"/>
        <v>2.2422109730949113E-5</v>
      </c>
      <c r="AU1187" s="72">
        <f t="shared" ca="1" si="558"/>
        <v>9.059659612918658E-3</v>
      </c>
      <c r="AV1187" s="73">
        <f t="shared" ca="1" si="559"/>
        <v>1.0090596596129187</v>
      </c>
      <c r="AW1187" s="74">
        <f ca="1">PRODUCT(AV$4:AV1187)</f>
        <v>40517.312479071603</v>
      </c>
      <c r="BO1187" s="70">
        <f t="shared" si="564"/>
        <v>1184</v>
      </c>
      <c r="BP1187" s="171">
        <f t="shared" ca="1" si="563"/>
        <v>0.1143</v>
      </c>
      <c r="BQ1187" s="172">
        <f t="shared" ca="1" si="560"/>
        <v>9.059659612918658E-3</v>
      </c>
      <c r="BR1187" s="172">
        <f t="shared" ca="1" si="565"/>
        <v>2.4680807753883804E-5</v>
      </c>
    </row>
    <row r="1188" spans="44:70">
      <c r="AR1188" s="69">
        <f t="shared" si="557"/>
        <v>99</v>
      </c>
      <c r="AS1188" s="70">
        <f t="shared" si="561"/>
        <v>1185</v>
      </c>
      <c r="AT1188" s="71">
        <f t="shared" ca="1" si="562"/>
        <v>2.2218973048983202E-5</v>
      </c>
      <c r="AU1188" s="72">
        <f t="shared" ca="1" si="558"/>
        <v>9.059659612918658E-3</v>
      </c>
      <c r="AV1188" s="73">
        <f t="shared" ca="1" si="559"/>
        <v>1.0090596596129187</v>
      </c>
      <c r="AW1188" s="74">
        <f ca="1">PRODUCT(AV$4:AV1188)</f>
        <v>40884.385538562252</v>
      </c>
      <c r="BO1188" s="70">
        <f t="shared" si="564"/>
        <v>1185</v>
      </c>
      <c r="BP1188" s="171">
        <f t="shared" ca="1" si="563"/>
        <v>0.1143</v>
      </c>
      <c r="BQ1188" s="172">
        <f t="shared" ca="1" si="560"/>
        <v>9.059659612918658E-3</v>
      </c>
      <c r="BR1188" s="172">
        <f t="shared" ca="1" si="565"/>
        <v>2.4459215586273176E-5</v>
      </c>
    </row>
    <row r="1189" spans="44:70">
      <c r="AR1189" s="69">
        <f t="shared" si="557"/>
        <v>99</v>
      </c>
      <c r="AS1189" s="70">
        <f t="shared" si="561"/>
        <v>1186</v>
      </c>
      <c r="AT1189" s="71">
        <f t="shared" ca="1" si="562"/>
        <v>2.2017676716210801E-5</v>
      </c>
      <c r="AU1189" s="72">
        <f t="shared" ca="1" si="558"/>
        <v>9.059659612918658E-3</v>
      </c>
      <c r="AV1189" s="73">
        <f t="shared" ca="1" si="559"/>
        <v>1.0090596596129187</v>
      </c>
      <c r="AW1189" s="74">
        <f ca="1">PRODUCT(AV$4:AV1189)</f>
        <v>41254.784155024958</v>
      </c>
      <c r="BO1189" s="70">
        <f t="shared" si="564"/>
        <v>1186</v>
      </c>
      <c r="BP1189" s="171">
        <f t="shared" ca="1" si="563"/>
        <v>0.1143</v>
      </c>
      <c r="BQ1189" s="172">
        <f t="shared" ca="1" si="560"/>
        <v>9.059659612918658E-3</v>
      </c>
      <c r="BR1189" s="172">
        <f t="shared" ca="1" si="565"/>
        <v>2.4239612943852971E-5</v>
      </c>
    </row>
    <row r="1190" spans="44:70">
      <c r="AR1190" s="69">
        <f t="shared" si="557"/>
        <v>99</v>
      </c>
      <c r="AS1190" s="70">
        <f t="shared" si="561"/>
        <v>1187</v>
      </c>
      <c r="AT1190" s="71">
        <f t="shared" ca="1" si="562"/>
        <v>2.1818204059694645E-5</v>
      </c>
      <c r="AU1190" s="72">
        <f t="shared" ca="1" si="558"/>
        <v>9.059659612918658E-3</v>
      </c>
      <c r="AV1190" s="73">
        <f t="shared" ca="1" si="559"/>
        <v>1.0090596596129187</v>
      </c>
      <c r="AW1190" s="74">
        <f ca="1">PRODUCT(AV$4:AV1190)</f>
        <v>41628.538456873917</v>
      </c>
      <c r="BO1190" s="70">
        <f t="shared" si="564"/>
        <v>1187</v>
      </c>
      <c r="BP1190" s="171">
        <f t="shared" ca="1" si="563"/>
        <v>0.1143</v>
      </c>
      <c r="BQ1190" s="172">
        <f t="shared" ca="1" si="560"/>
        <v>9.059659612918658E-3</v>
      </c>
      <c r="BR1190" s="172">
        <f t="shared" ca="1" si="565"/>
        <v>2.4021981964031178E-5</v>
      </c>
    </row>
    <row r="1191" spans="44:70">
      <c r="AR1191" s="69">
        <f t="shared" si="557"/>
        <v>99</v>
      </c>
      <c r="AS1191" s="70">
        <f t="shared" si="561"/>
        <v>1188</v>
      </c>
      <c r="AT1191" s="71">
        <f t="shared" ca="1" si="562"/>
        <v>2.162053855754861E-5</v>
      </c>
      <c r="AU1191" s="72">
        <f t="shared" ca="1" si="558"/>
        <v>9.059659612918658E-3</v>
      </c>
      <c r="AV1191" s="73">
        <f t="shared" ca="1" si="559"/>
        <v>1.0090596596129187</v>
      </c>
      <c r="AW1191" s="74">
        <f ca="1">PRODUCT(AV$4:AV1191)</f>
        <v>42005.67884547649</v>
      </c>
      <c r="BO1191" s="70">
        <f t="shared" si="564"/>
        <v>1188</v>
      </c>
      <c r="BP1191" s="171">
        <f t="shared" ca="1" si="563"/>
        <v>0.1143</v>
      </c>
      <c r="BQ1191" s="172">
        <f t="shared" ca="1" si="560"/>
        <v>9.059659612918658E-3</v>
      </c>
      <c r="BR1191" s="172">
        <f t="shared" ca="1" si="565"/>
        <v>2.3806304944591834E-5</v>
      </c>
    </row>
    <row r="1192" spans="44:70">
      <c r="AR1192" s="69">
        <f t="shared" si="557"/>
        <v>100</v>
      </c>
      <c r="AS1192" s="70">
        <f t="shared" si="561"/>
        <v>1189</v>
      </c>
      <c r="AT1192" s="71">
        <f t="shared" ca="1" si="562"/>
        <v>2.1424663837569238E-5</v>
      </c>
      <c r="AU1192" s="72">
        <f t="shared" ca="1" si="558"/>
        <v>9.059659612918658E-3</v>
      </c>
      <c r="AV1192" s="73">
        <f t="shared" ca="1" si="559"/>
        <v>1.0090596596129187</v>
      </c>
      <c r="AW1192" s="74">
        <f ca="1">PRODUCT(AV$4:AV1192)</f>
        <v>42386.235997626085</v>
      </c>
      <c r="BO1192" s="70">
        <f t="shared" si="564"/>
        <v>1189</v>
      </c>
      <c r="BP1192" s="171">
        <f t="shared" ca="1" si="563"/>
        <v>0.1143</v>
      </c>
      <c r="BQ1192" s="172">
        <f t="shared" ca="1" si="560"/>
        <v>9.059659612918658E-3</v>
      </c>
      <c r="BR1192" s="172">
        <f t="shared" ca="1" si="565"/>
        <v>2.3592564342255121E-5</v>
      </c>
    </row>
    <row r="1193" spans="44:70">
      <c r="AR1193" s="69">
        <f t="shared" si="557"/>
        <v>100</v>
      </c>
      <c r="AS1193" s="70">
        <f t="shared" si="561"/>
        <v>1190</v>
      </c>
      <c r="AT1193" s="71">
        <f t="shared" ca="1" si="562"/>
        <v>2.1230563675879652E-5</v>
      </c>
      <c r="AU1193" s="72">
        <f t="shared" ca="1" si="558"/>
        <v>9.059659612918658E-3</v>
      </c>
      <c r="AV1193" s="73">
        <f t="shared" ca="1" si="559"/>
        <v>1.0090596596129187</v>
      </c>
      <c r="AW1193" s="74">
        <f ca="1">PRODUCT(AV$4:AV1193)</f>
        <v>42770.240868037414</v>
      </c>
      <c r="BO1193" s="70">
        <f t="shared" si="564"/>
        <v>1190</v>
      </c>
      <c r="BP1193" s="171">
        <f t="shared" ca="1" si="563"/>
        <v>0.1143</v>
      </c>
      <c r="BQ1193" s="172">
        <f t="shared" ca="1" si="560"/>
        <v>9.059659612918658E-3</v>
      </c>
      <c r="BR1193" s="172">
        <f t="shared" ca="1" si="565"/>
        <v>2.3380742771250383E-5</v>
      </c>
    </row>
    <row r="1194" spans="44:70">
      <c r="AR1194" s="69">
        <f t="shared" si="557"/>
        <v>100</v>
      </c>
      <c r="AS1194" s="70">
        <f t="shared" si="561"/>
        <v>1191</v>
      </c>
      <c r="AT1194" s="71">
        <f t="shared" ca="1" si="562"/>
        <v>2.1038221995585788E-5</v>
      </c>
      <c r="AU1194" s="72">
        <f t="shared" ca="1" si="558"/>
        <v>9.059659612918658E-3</v>
      </c>
      <c r="AV1194" s="73">
        <f t="shared" ca="1" si="559"/>
        <v>1.0090596596129187</v>
      </c>
      <c r="AW1194" s="74">
        <f ca="1">PRODUCT(AV$4:AV1194)</f>
        <v>43157.724691864372</v>
      </c>
      <c r="BO1194" s="70">
        <f t="shared" si="564"/>
        <v>1191</v>
      </c>
      <c r="BP1194" s="171">
        <f t="shared" ca="1" si="563"/>
        <v>0.1143</v>
      </c>
      <c r="BQ1194" s="172">
        <f t="shared" ca="1" si="560"/>
        <v>9.059659612918658E-3</v>
      </c>
      <c r="BR1194" s="172">
        <f t="shared" ca="1" si="565"/>
        <v>2.3170823001901966E-5</v>
      </c>
    </row>
    <row r="1195" spans="44:70">
      <c r="AR1195" s="69">
        <f t="shared" si="557"/>
        <v>100</v>
      </c>
      <c r="AS1195" s="70">
        <f t="shared" si="561"/>
        <v>1192</v>
      </c>
      <c r="AT1195" s="71">
        <f t="shared" ca="1" si="562"/>
        <v>2.084762286544476E-5</v>
      </c>
      <c r="AU1195" s="72">
        <f t="shared" ca="1" si="558"/>
        <v>9.059659612918658E-3</v>
      </c>
      <c r="AV1195" s="73">
        <f t="shared" ca="1" si="559"/>
        <v>1.0090596596129187</v>
      </c>
      <c r="AW1195" s="74">
        <f ca="1">PRODUCT(AV$4:AV1195)</f>
        <v>43548.718987240718</v>
      </c>
      <c r="BO1195" s="70">
        <f t="shared" si="564"/>
        <v>1192</v>
      </c>
      <c r="BP1195" s="171">
        <f t="shared" ca="1" si="563"/>
        <v>0.1143</v>
      </c>
      <c r="BQ1195" s="172">
        <f t="shared" ca="1" si="560"/>
        <v>9.059659612918658E-3</v>
      </c>
      <c r="BR1195" s="172">
        <f t="shared" ca="1" si="565"/>
        <v>2.2962787959227737E-5</v>
      </c>
    </row>
    <row r="1196" spans="44:70">
      <c r="AR1196" s="69">
        <f t="shared" si="557"/>
        <v>100</v>
      </c>
      <c r="AS1196" s="70">
        <f t="shared" si="561"/>
        <v>1193</v>
      </c>
      <c r="AT1196" s="71">
        <f t="shared" ca="1" si="562"/>
        <v>2.065875049854533E-5</v>
      </c>
      <c r="AU1196" s="72">
        <f t="shared" ca="1" si="558"/>
        <v>9.059659612918658E-3</v>
      </c>
      <c r="AV1196" s="73">
        <f t="shared" ca="1" si="559"/>
        <v>1.0090596596129187</v>
      </c>
      <c r="AW1196" s="74">
        <f ca="1">PRODUCT(AV$4:AV1196)</f>
        <v>43943.255557843768</v>
      </c>
      <c r="BO1196" s="70">
        <f t="shared" si="564"/>
        <v>1193</v>
      </c>
      <c r="BP1196" s="171">
        <f t="shared" ca="1" si="563"/>
        <v>0.1143</v>
      </c>
      <c r="BQ1196" s="172">
        <f t="shared" ca="1" si="560"/>
        <v>9.059659612918658E-3</v>
      </c>
      <c r="BR1196" s="172">
        <f t="shared" ca="1" si="565"/>
        <v>2.27566207215502E-5</v>
      </c>
    </row>
    <row r="1197" spans="44:70">
      <c r="AR1197" s="69">
        <f t="shared" si="557"/>
        <v>100</v>
      </c>
      <c r="AS1197" s="70">
        <f t="shared" si="561"/>
        <v>1194</v>
      </c>
      <c r="AT1197" s="71">
        <f t="shared" ca="1" si="562"/>
        <v>2.0471589251000296E-5</v>
      </c>
      <c r="AU1197" s="72">
        <f t="shared" ca="1" si="558"/>
        <v>9.059659612918658E-3</v>
      </c>
      <c r="AV1197" s="73">
        <f t="shared" ca="1" si="559"/>
        <v>1.0090596596129187</v>
      </c>
      <c r="AW1197" s="74">
        <f ca="1">PRODUCT(AV$4:AV1197)</f>
        <v>44341.366495481328</v>
      </c>
      <c r="BO1197" s="70">
        <f t="shared" si="564"/>
        <v>1194</v>
      </c>
      <c r="BP1197" s="171">
        <f t="shared" ca="1" si="563"/>
        <v>0.1143</v>
      </c>
      <c r="BQ1197" s="172">
        <f t="shared" ca="1" si="560"/>
        <v>9.059659612918658E-3</v>
      </c>
      <c r="BR1197" s="172">
        <f t="shared" ca="1" si="565"/>
        <v>2.2552304519120085E-5</v>
      </c>
    </row>
    <row r="1198" spans="44:70">
      <c r="AR1198" s="69">
        <f t="shared" si="557"/>
        <v>100</v>
      </c>
      <c r="AS1198" s="70">
        <f t="shared" si="561"/>
        <v>1195</v>
      </c>
      <c r="AT1198" s="71">
        <f t="shared" ca="1" si="562"/>
        <v>2.0286123620650749E-5</v>
      </c>
      <c r="AU1198" s="72">
        <f t="shared" ca="1" si="558"/>
        <v>9.059659612918658E-3</v>
      </c>
      <c r="AV1198" s="73">
        <f t="shared" ca="1" si="559"/>
        <v>1.0090596596129187</v>
      </c>
      <c r="AW1198" s="74">
        <f ca="1">PRODUCT(AV$4:AV1198)</f>
        <v>44743.084182702063</v>
      </c>
      <c r="BO1198" s="70">
        <f t="shared" si="564"/>
        <v>1195</v>
      </c>
      <c r="BP1198" s="171">
        <f t="shared" ca="1" si="563"/>
        <v>0.1143</v>
      </c>
      <c r="BQ1198" s="172">
        <f t="shared" ca="1" si="560"/>
        <v>9.059659612918658E-3</v>
      </c>
      <c r="BR1198" s="172">
        <f t="shared" ca="1" si="565"/>
        <v>2.2349822732752276E-5</v>
      </c>
    </row>
    <row r="1199" spans="44:70">
      <c r="AR1199" s="69">
        <f t="shared" si="557"/>
        <v>100</v>
      </c>
      <c r="AS1199" s="70">
        <f t="shared" si="561"/>
        <v>1196</v>
      </c>
      <c r="AT1199" s="71">
        <f t="shared" ca="1" si="562"/>
        <v>2.0102338245782066E-5</v>
      </c>
      <c r="AU1199" s="72">
        <f t="shared" ca="1" si="558"/>
        <v>9.059659612918658E-3</v>
      </c>
      <c r="AV1199" s="73">
        <f t="shared" ca="1" si="559"/>
        <v>1.0090596596129187</v>
      </c>
      <c r="AW1199" s="74">
        <f ca="1">PRODUCT(AV$4:AV1199)</f>
        <v>45148.441295429511</v>
      </c>
      <c r="BO1199" s="70">
        <f t="shared" si="564"/>
        <v>1196</v>
      </c>
      <c r="BP1199" s="171">
        <f t="shared" ca="1" si="563"/>
        <v>0.1143</v>
      </c>
      <c r="BQ1199" s="172">
        <f t="shared" ca="1" si="560"/>
        <v>9.059659612918658E-3</v>
      </c>
      <c r="BR1199" s="172">
        <f t="shared" ca="1" si="565"/>
        <v>2.2149158892474012E-5</v>
      </c>
    </row>
    <row r="1200" spans="44:70">
      <c r="AR1200" s="69">
        <f t="shared" si="557"/>
        <v>100</v>
      </c>
      <c r="AS1200" s="70">
        <f t="shared" si="561"/>
        <v>1197</v>
      </c>
      <c r="AT1200" s="71">
        <f t="shared" ca="1" si="562"/>
        <v>1.9920217903851524E-5</v>
      </c>
      <c r="AU1200" s="72">
        <f t="shared" ca="1" si="558"/>
        <v>9.059659612918658E-3</v>
      </c>
      <c r="AV1200" s="73">
        <f t="shared" ca="1" si="559"/>
        <v>1.0090596596129187</v>
      </c>
      <c r="AW1200" s="74">
        <f ca="1">PRODUCT(AV$4:AV1200)</f>
        <v>45557.470805619945</v>
      </c>
      <c r="BO1200" s="70">
        <f t="shared" si="564"/>
        <v>1197</v>
      </c>
      <c r="BP1200" s="171">
        <f t="shared" ca="1" si="563"/>
        <v>0.1143</v>
      </c>
      <c r="BQ1200" s="172">
        <f t="shared" ca="1" si="560"/>
        <v>9.059659612918658E-3</v>
      </c>
      <c r="BR1200" s="172">
        <f t="shared" ca="1" si="565"/>
        <v>2.1950296676185194E-5</v>
      </c>
    </row>
    <row r="1201" spans="44:70">
      <c r="AR1201" s="69">
        <f t="shared" si="557"/>
        <v>100</v>
      </c>
      <c r="AS1201" s="70">
        <f t="shared" si="561"/>
        <v>1198</v>
      </c>
      <c r="AT1201" s="71">
        <f t="shared" ca="1" si="562"/>
        <v>1.9739747510227462E-5</v>
      </c>
      <c r="AU1201" s="72">
        <f t="shared" ca="1" si="558"/>
        <v>9.059659612918658E-3</v>
      </c>
      <c r="AV1201" s="73">
        <f t="shared" ca="1" si="559"/>
        <v>1.0090596596129187</v>
      </c>
      <c r="AW1201" s="74">
        <f ca="1">PRODUCT(AV$4:AV1201)</f>
        <v>45970.205983944339</v>
      </c>
      <c r="BO1201" s="70">
        <f t="shared" si="564"/>
        <v>1198</v>
      </c>
      <c r="BP1201" s="171">
        <f t="shared" ca="1" si="563"/>
        <v>0.1143</v>
      </c>
      <c r="BQ1201" s="172">
        <f t="shared" ca="1" si="560"/>
        <v>9.059659612918658E-3</v>
      </c>
      <c r="BR1201" s="172">
        <f t="shared" ca="1" si="565"/>
        <v>2.1753219908330752E-5</v>
      </c>
    </row>
    <row r="1202" spans="44:70">
      <c r="AR1202" s="69">
        <f t="shared" si="557"/>
        <v>100</v>
      </c>
      <c r="AS1202" s="70">
        <f t="shared" si="561"/>
        <v>1199</v>
      </c>
      <c r="AT1202" s="71">
        <f t="shared" ca="1" si="562"/>
        <v>1.9560912116939841E-5</v>
      </c>
      <c r="AU1202" s="72">
        <f t="shared" ca="1" si="558"/>
        <v>9.059659612918658E-3</v>
      </c>
      <c r="AV1202" s="73">
        <f t="shared" ca="1" si="559"/>
        <v>1.0090596596129187</v>
      </c>
      <c r="AW1202" s="74">
        <f ca="1">PRODUCT(AV$4:AV1202)</f>
        <v>46386.680402494632</v>
      </c>
      <c r="BO1202" s="70">
        <f t="shared" si="564"/>
        <v>1199</v>
      </c>
      <c r="BP1202" s="171">
        <f t="shared" ca="1" si="563"/>
        <v>0.1143</v>
      </c>
      <c r="BQ1202" s="172">
        <f t="shared" ca="1" si="560"/>
        <v>9.059659612918658E-3</v>
      </c>
      <c r="BR1202" s="172">
        <f t="shared" ca="1" si="565"/>
        <v>2.1557912558584908E-5</v>
      </c>
    </row>
    <row r="1203" spans="44:70">
      <c r="AR1203" s="69">
        <f t="shared" si="557"/>
        <v>100</v>
      </c>
      <c r="AS1203" s="70">
        <f t="shared" si="561"/>
        <v>1200</v>
      </c>
      <c r="AT1203" s="71">
        <f t="shared" ca="1" si="562"/>
        <v>1.938369691144215E-5</v>
      </c>
      <c r="AU1203" s="72">
        <f t="shared" ca="1" si="558"/>
        <v>9.059659612918658E-3</v>
      </c>
      <c r="AV1203" s="73">
        <f t="shared" ca="1" si="559"/>
        <v>1.0090596596129187</v>
      </c>
      <c r="AW1203" s="74">
        <f ca="1">PRODUCT(AV$4:AV1203)</f>
        <v>46806.927937514476</v>
      </c>
      <c r="BO1203" s="70">
        <f t="shared" si="564"/>
        <v>1200</v>
      </c>
      <c r="BP1203" s="171">
        <f t="shared" ca="1" si="563"/>
        <v>0.1143</v>
      </c>
      <c r="BQ1203" s="172">
        <f t="shared" ca="1" si="560"/>
        <v>9.059659612918658E-3</v>
      </c>
      <c r="BR1203" s="172">
        <f t="shared" ca="1" si="565"/>
        <v>2.1364358740547265E-5</v>
      </c>
    </row>
    <row r="1204" spans="44:70">
      <c r="AR1204" s="69">
        <f t="shared" si="557"/>
        <v>101</v>
      </c>
      <c r="AS1204" s="70">
        <f t="shared" si="561"/>
        <v>1201</v>
      </c>
      <c r="AT1204" s="71">
        <f t="shared" ca="1" si="562"/>
        <v>1.9208087215384501E-5</v>
      </c>
      <c r="AU1204" s="72">
        <f t="shared" ca="1" si="558"/>
        <v>9.059659612918658E-3</v>
      </c>
      <c r="AV1204" s="73">
        <f t="shared" ca="1" si="559"/>
        <v>1.0090596596129187</v>
      </c>
      <c r="AW1204" s="74">
        <f ca="1">PRODUCT(AV$4:AV1204)</f>
        <v>47230.98277215477</v>
      </c>
      <c r="BO1204" s="70">
        <f t="shared" si="564"/>
        <v>1201</v>
      </c>
      <c r="BP1204" s="171">
        <f t="shared" ca="1" si="563"/>
        <v>0.1143</v>
      </c>
      <c r="BQ1204" s="172">
        <f t="shared" ca="1" si="560"/>
        <v>9.059659612918658E-3</v>
      </c>
      <c r="BR1204" s="172">
        <f t="shared" ca="1" si="565"/>
        <v>2.1172542710450601E-5</v>
      </c>
    </row>
    <row r="1205" spans="44:70">
      <c r="AR1205" s="69">
        <f t="shared" si="557"/>
        <v>101</v>
      </c>
      <c r="AS1205" s="70">
        <f t="shared" si="561"/>
        <v>1202</v>
      </c>
      <c r="AT1205" s="71">
        <f t="shared" ca="1" si="562"/>
        <v>1.9034068483397865E-5</v>
      </c>
      <c r="AU1205" s="72">
        <f t="shared" ca="1" si="558"/>
        <v>9.059659612918658E-3</v>
      </c>
      <c r="AV1205" s="73">
        <f t="shared" ca="1" si="559"/>
        <v>1.0090596596129187</v>
      </c>
      <c r="AW1205" s="74">
        <f ca="1">PRODUCT(AV$4:AV1205)</f>
        <v>47658.879399254118</v>
      </c>
      <c r="BO1205" s="70">
        <f t="shared" si="564"/>
        <v>1202</v>
      </c>
      <c r="BP1205" s="171">
        <f t="shared" ca="1" si="563"/>
        <v>0.1143</v>
      </c>
      <c r="BQ1205" s="172">
        <f t="shared" ca="1" si="560"/>
        <v>9.059659612918658E-3</v>
      </c>
      <c r="BR1205" s="172">
        <f t="shared" ca="1" si="565"/>
        <v>2.0982448865880256E-5</v>
      </c>
    </row>
    <row r="1206" spans="44:70">
      <c r="AR1206" s="69">
        <f t="shared" si="557"/>
        <v>101</v>
      </c>
      <c r="AS1206" s="70">
        <f t="shared" si="561"/>
        <v>1203</v>
      </c>
      <c r="AT1206" s="71">
        <f t="shared" ca="1" si="562"/>
        <v>1.8861626301889299E-5</v>
      </c>
      <c r="AU1206" s="72">
        <f t="shared" ca="1" si="558"/>
        <v>9.059659612918658E-3</v>
      </c>
      <c r="AV1206" s="73">
        <f t="shared" ca="1" si="559"/>
        <v>1.0090596596129187</v>
      </c>
      <c r="AW1206" s="74">
        <f ca="1">PRODUCT(AV$4:AV1206)</f>
        <v>48090.652624144503</v>
      </c>
      <c r="BO1206" s="70">
        <f t="shared" si="564"/>
        <v>1203</v>
      </c>
      <c r="BP1206" s="171">
        <f t="shared" ca="1" si="563"/>
        <v>0.1143</v>
      </c>
      <c r="BQ1206" s="172">
        <f t="shared" ca="1" si="560"/>
        <v>9.059659612918658E-3</v>
      </c>
      <c r="BR1206" s="172">
        <f t="shared" ca="1" si="565"/>
        <v>2.0794061744505028E-5</v>
      </c>
    </row>
    <row r="1207" spans="44:70">
      <c r="AR1207" s="69">
        <f t="shared" si="557"/>
        <v>101</v>
      </c>
      <c r="AS1207" s="70">
        <f t="shared" si="561"/>
        <v>1204</v>
      </c>
      <c r="AT1207" s="71">
        <f t="shared" ca="1" si="562"/>
        <v>1.8690746387848109E-5</v>
      </c>
      <c r="AU1207" s="72">
        <f t="shared" ca="1" si="558"/>
        <v>9.059659612918658E-3</v>
      </c>
      <c r="AV1207" s="73">
        <f t="shared" ca="1" si="559"/>
        <v>1.0090596596129187</v>
      </c>
      <c r="AW1207" s="74">
        <f ca="1">PRODUCT(AV$4:AV1207)</f>
        <v>48526.337567482362</v>
      </c>
      <c r="BO1207" s="70">
        <f t="shared" si="564"/>
        <v>1204</v>
      </c>
      <c r="BP1207" s="171">
        <f t="shared" ca="1" si="563"/>
        <v>0.1143</v>
      </c>
      <c r="BQ1207" s="172">
        <f t="shared" ca="1" si="560"/>
        <v>9.059659612918658E-3</v>
      </c>
      <c r="BR1207" s="172">
        <f t="shared" ca="1" si="565"/>
        <v>2.060736602281946E-5</v>
      </c>
    </row>
    <row r="1208" spans="44:70">
      <c r="AR1208" s="69">
        <f t="shared" si="557"/>
        <v>101</v>
      </c>
      <c r="AS1208" s="70">
        <f t="shared" si="561"/>
        <v>1205</v>
      </c>
      <c r="AT1208" s="71">
        <f t="shared" ca="1" si="562"/>
        <v>1.8521414587662816E-5</v>
      </c>
      <c r="AU1208" s="72">
        <f t="shared" ca="1" si="558"/>
        <v>9.059659612918658E-3</v>
      </c>
      <c r="AV1208" s="73">
        <f t="shared" ca="1" si="559"/>
        <v>1.0090596596129187</v>
      </c>
      <c r="AW1208" s="74">
        <f ca="1">PRODUCT(AV$4:AV1208)</f>
        <v>48965.969668105339</v>
      </c>
      <c r="BO1208" s="70">
        <f t="shared" si="564"/>
        <v>1205</v>
      </c>
      <c r="BP1208" s="171">
        <f t="shared" ca="1" si="563"/>
        <v>0.1143</v>
      </c>
      <c r="BQ1208" s="172">
        <f t="shared" ca="1" si="560"/>
        <v>9.059659612918658E-3</v>
      </c>
      <c r="BR1208" s="172">
        <f t="shared" ca="1" si="565"/>
        <v>2.0422346514897412E-5</v>
      </c>
    </row>
    <row r="1209" spans="44:70">
      <c r="AR1209" s="69">
        <f t="shared" si="557"/>
        <v>101</v>
      </c>
      <c r="AS1209" s="70">
        <f t="shared" si="561"/>
        <v>1206</v>
      </c>
      <c r="AT1209" s="71">
        <f t="shared" ca="1" si="562"/>
        <v>1.8353616875948843E-5</v>
      </c>
      <c r="AU1209" s="72">
        <f t="shared" ca="1" si="558"/>
        <v>9.059659612918658E-3</v>
      </c>
      <c r="AV1209" s="73">
        <f t="shared" ca="1" si="559"/>
        <v>1.0090596596129187</v>
      </c>
      <c r="AW1209" s="74">
        <f ca="1">PRODUCT(AV$4:AV1209)</f>
        <v>49409.584685914873</v>
      </c>
      <c r="BO1209" s="70">
        <f t="shared" si="564"/>
        <v>1206</v>
      </c>
      <c r="BP1209" s="171">
        <f t="shared" ca="1" si="563"/>
        <v>0.1143</v>
      </c>
      <c r="BQ1209" s="172">
        <f t="shared" ca="1" si="560"/>
        <v>9.059659612918658E-3</v>
      </c>
      <c r="BR1209" s="172">
        <f t="shared" ca="1" si="565"/>
        <v>2.0238988171156845E-5</v>
      </c>
    </row>
    <row r="1210" spans="44:70">
      <c r="AR1210" s="69">
        <f t="shared" si="557"/>
        <v>101</v>
      </c>
      <c r="AS1210" s="70">
        <f t="shared" si="561"/>
        <v>1207</v>
      </c>
      <c r="AT1210" s="71">
        <f t="shared" ca="1" si="562"/>
        <v>1.8187339354386826E-5</v>
      </c>
      <c r="AU1210" s="72">
        <f t="shared" ca="1" si="558"/>
        <v>9.059659612918658E-3</v>
      </c>
      <c r="AV1210" s="73">
        <f t="shared" ca="1" si="559"/>
        <v>1.0090596596129187</v>
      </c>
      <c r="AW1210" s="74">
        <f ca="1">PRODUCT(AV$4:AV1210)</f>
        <v>49857.218704784944</v>
      </c>
      <c r="BO1210" s="70">
        <f t="shared" si="564"/>
        <v>1207</v>
      </c>
      <c r="BP1210" s="171">
        <f t="shared" ca="1" si="563"/>
        <v>0.1143</v>
      </c>
      <c r="BQ1210" s="172">
        <f t="shared" ca="1" si="560"/>
        <v>9.059659612918658E-3</v>
      </c>
      <c r="BR1210" s="172">
        <f t="shared" ca="1" si="565"/>
        <v>2.0057276077135658E-5</v>
      </c>
    </row>
    <row r="1211" spans="44:70">
      <c r="AR1211" s="69">
        <f t="shared" si="557"/>
        <v>101</v>
      </c>
      <c r="AS1211" s="70">
        <f t="shared" si="561"/>
        <v>1208</v>
      </c>
      <c r="AT1211" s="71">
        <f t="shared" ca="1" si="562"/>
        <v>1.8022568250571443E-5</v>
      </c>
      <c r="AU1211" s="72">
        <f t="shared" ca="1" si="558"/>
        <v>9.059659612918658E-3</v>
      </c>
      <c r="AV1211" s="73">
        <f t="shared" ca="1" si="559"/>
        <v>1.0090596596129187</v>
      </c>
      <c r="AW1211" s="74">
        <f ca="1">PRODUCT(AV$4:AV1211)</f>
        <v>50308.908135497135</v>
      </c>
      <c r="BO1211" s="70">
        <f t="shared" si="564"/>
        <v>1208</v>
      </c>
      <c r="BP1211" s="171">
        <f t="shared" ca="1" si="563"/>
        <v>0.1143</v>
      </c>
      <c r="BQ1211" s="172">
        <f t="shared" ca="1" si="560"/>
        <v>9.059659612918658E-3</v>
      </c>
      <c r="BR1211" s="172">
        <f t="shared" ca="1" si="565"/>
        <v>1.9877195452278558E-5</v>
      </c>
    </row>
    <row r="1212" spans="44:70">
      <c r="AR1212" s="69">
        <f t="shared" si="557"/>
        <v>101</v>
      </c>
      <c r="AS1212" s="70">
        <f t="shared" si="561"/>
        <v>1209</v>
      </c>
      <c r="AT1212" s="71">
        <f t="shared" ca="1" si="562"/>
        <v>1.7859289916870672E-5</v>
      </c>
      <c r="AU1212" s="72">
        <f t="shared" ca="1" si="558"/>
        <v>9.059659612918658E-3</v>
      </c>
      <c r="AV1212" s="73">
        <f t="shared" ca="1" si="559"/>
        <v>1.0090596596129187</v>
      </c>
      <c r="AW1212" s="74">
        <f ca="1">PRODUCT(AV$4:AV1212)</f>
        <v>50764.689718702335</v>
      </c>
      <c r="BO1212" s="70">
        <f t="shared" si="564"/>
        <v>1209</v>
      </c>
      <c r="BP1212" s="171">
        <f t="shared" ca="1" si="563"/>
        <v>0.1143</v>
      </c>
      <c r="BQ1212" s="172">
        <f t="shared" ca="1" si="560"/>
        <v>9.059659612918658E-3</v>
      </c>
      <c r="BR1212" s="172">
        <f t="shared" ca="1" si="565"/>
        <v>1.9698731648734792E-5</v>
      </c>
    </row>
    <row r="1213" spans="44:70">
      <c r="AR1213" s="69">
        <f t="shared" si="557"/>
        <v>101</v>
      </c>
      <c r="AS1213" s="70">
        <f t="shared" si="561"/>
        <v>1210</v>
      </c>
      <c r="AT1213" s="71">
        <f t="shared" ca="1" si="562"/>
        <v>1.7697490829295393E-5</v>
      </c>
      <c r="AU1213" s="72">
        <f t="shared" ca="1" si="558"/>
        <v>9.059659612918658E-3</v>
      </c>
      <c r="AV1213" s="73">
        <f t="shared" ca="1" si="559"/>
        <v>1.0090596596129187</v>
      </c>
      <c r="AW1213" s="74">
        <f ca="1">PRODUCT(AV$4:AV1213)</f>
        <v>51224.600527909213</v>
      </c>
      <c r="BO1213" s="70">
        <f t="shared" si="564"/>
        <v>1210</v>
      </c>
      <c r="BP1213" s="171">
        <f t="shared" ca="1" si="563"/>
        <v>0.1143</v>
      </c>
      <c r="BQ1213" s="172">
        <f t="shared" ca="1" si="560"/>
        <v>9.059659612918658E-3</v>
      </c>
      <c r="BR1213" s="172">
        <f t="shared" ca="1" si="565"/>
        <v>1.9521870150166685E-5</v>
      </c>
    </row>
    <row r="1214" spans="44:70">
      <c r="AR1214" s="69">
        <f t="shared" si="557"/>
        <v>101</v>
      </c>
      <c r="AS1214" s="70">
        <f t="shared" si="561"/>
        <v>1211</v>
      </c>
      <c r="AT1214" s="71">
        <f t="shared" ca="1" si="562"/>
        <v>1.7537157586379226E-5</v>
      </c>
      <c r="AU1214" s="72">
        <f t="shared" ca="1" si="558"/>
        <v>9.059659612918658E-3</v>
      </c>
      <c r="AV1214" s="73">
        <f t="shared" ca="1" si="559"/>
        <v>1.0090596596129187</v>
      </c>
      <c r="AW1214" s="74">
        <f ca="1">PRODUCT(AV$4:AV1214)</f>
        <v>51688.677972499805</v>
      </c>
      <c r="BO1214" s="70">
        <f t="shared" si="564"/>
        <v>1211</v>
      </c>
      <c r="BP1214" s="171">
        <f t="shared" ca="1" si="563"/>
        <v>0.1143</v>
      </c>
      <c r="BQ1214" s="172">
        <f t="shared" ca="1" si="560"/>
        <v>9.059659612918658E-3</v>
      </c>
      <c r="BR1214" s="172">
        <f t="shared" ca="1" si="565"/>
        <v>1.9346596570568872E-5</v>
      </c>
    </row>
    <row r="1215" spans="44:70">
      <c r="AR1215" s="69">
        <f t="shared" si="557"/>
        <v>101</v>
      </c>
      <c r="AS1215" s="70">
        <f t="shared" si="561"/>
        <v>1212</v>
      </c>
      <c r="AT1215" s="71">
        <f t="shared" ca="1" si="562"/>
        <v>1.7378276908068515E-5</v>
      </c>
      <c r="AU1215" s="72">
        <f t="shared" ca="1" si="558"/>
        <v>9.059659612918658E-3</v>
      </c>
      <c r="AV1215" s="73">
        <f t="shared" ca="1" si="559"/>
        <v>1.0090596596129187</v>
      </c>
      <c r="AW1215" s="74">
        <f ca="1">PRODUCT(AV$4:AV1215)</f>
        <v>52156.95980077242</v>
      </c>
      <c r="BO1215" s="70">
        <f t="shared" si="564"/>
        <v>1212</v>
      </c>
      <c r="BP1215" s="171">
        <f t="shared" ca="1" si="563"/>
        <v>0.1143</v>
      </c>
      <c r="BQ1215" s="172">
        <f t="shared" ca="1" si="560"/>
        <v>9.059659612918658E-3</v>
      </c>
      <c r="BR1215" s="172">
        <f t="shared" ca="1" si="565"/>
        <v>1.9172896653098137E-5</v>
      </c>
    </row>
    <row r="1216" spans="44:70">
      <c r="AR1216" s="69">
        <f t="shared" si="557"/>
        <v>102</v>
      </c>
      <c r="AS1216" s="70">
        <f t="shared" si="561"/>
        <v>1213</v>
      </c>
      <c r="AT1216" s="71">
        <f t="shared" ca="1" si="562"/>
        <v>1.7220835634622372E-5</v>
      </c>
      <c r="AU1216" s="72">
        <f t="shared" ca="1" si="558"/>
        <v>9.059659612918658E-3</v>
      </c>
      <c r="AV1216" s="73">
        <f t="shared" ca="1" si="559"/>
        <v>1.0090596596129187</v>
      </c>
      <c r="AW1216" s="74">
        <f ca="1">PRODUCT(AV$4:AV1216)</f>
        <v>52629.484103012102</v>
      </c>
      <c r="BO1216" s="70">
        <f t="shared" si="564"/>
        <v>1213</v>
      </c>
      <c r="BP1216" s="171">
        <f t="shared" ca="1" si="563"/>
        <v>0.1143</v>
      </c>
      <c r="BQ1216" s="172">
        <f t="shared" ca="1" si="560"/>
        <v>9.059659612918658E-3</v>
      </c>
      <c r="BR1216" s="172">
        <f t="shared" ca="1" si="565"/>
        <v>1.9000756268913749E-5</v>
      </c>
    </row>
    <row r="1217" spans="44:70">
      <c r="AR1217" s="69">
        <f t="shared" si="557"/>
        <v>102</v>
      </c>
      <c r="AS1217" s="70">
        <f t="shared" si="561"/>
        <v>1214</v>
      </c>
      <c r="AT1217" s="71">
        <f t="shared" ca="1" si="562"/>
        <v>1.7064820725522674E-5</v>
      </c>
      <c r="AU1217" s="72">
        <f t="shared" ca="1" si="558"/>
        <v>9.059659612918658E-3</v>
      </c>
      <c r="AV1217" s="73">
        <f t="shared" ca="1" si="559"/>
        <v>1.0090596596129187</v>
      </c>
      <c r="AW1217" s="74">
        <f ca="1">PRODUCT(AV$4:AV1217)</f>
        <v>53106.289314588903</v>
      </c>
      <c r="BO1217" s="70">
        <f t="shared" si="564"/>
        <v>1214</v>
      </c>
      <c r="BP1217" s="171">
        <f t="shared" ca="1" si="563"/>
        <v>0.1143</v>
      </c>
      <c r="BQ1217" s="172">
        <f t="shared" ca="1" si="560"/>
        <v>9.059659612918658E-3</v>
      </c>
      <c r="BR1217" s="172">
        <f t="shared" ca="1" si="565"/>
        <v>1.8830161416028219E-5</v>
      </c>
    </row>
    <row r="1218" spans="44:70">
      <c r="AR1218" s="69">
        <f t="shared" si="557"/>
        <v>102</v>
      </c>
      <c r="AS1218" s="70">
        <f t="shared" si="561"/>
        <v>1215</v>
      </c>
      <c r="AT1218" s="71">
        <f t="shared" ca="1" si="562"/>
        <v>1.6910219258393958E-5</v>
      </c>
      <c r="AU1218" s="72">
        <f t="shared" ca="1" si="558"/>
        <v>9.059659612918658E-3</v>
      </c>
      <c r="AV1218" s="73">
        <f t="shared" ca="1" si="559"/>
        <v>1.0090596596129187</v>
      </c>
      <c r="AW1218" s="74">
        <f ca="1">PRODUCT(AV$4:AV1218)</f>
        <v>53587.414219084261</v>
      </c>
      <c r="BO1218" s="70">
        <f t="shared" si="564"/>
        <v>1215</v>
      </c>
      <c r="BP1218" s="171">
        <f t="shared" ca="1" si="563"/>
        <v>0.1143</v>
      </c>
      <c r="BQ1218" s="172">
        <f t="shared" ca="1" si="560"/>
        <v>9.059659612918658E-3</v>
      </c>
      <c r="BR1218" s="172">
        <f t="shared" ca="1" si="565"/>
        <v>1.866109821816837E-5</v>
      </c>
    </row>
    <row r="1219" spans="44:70">
      <c r="AR1219" s="69">
        <f t="shared" si="557"/>
        <v>102</v>
      </c>
      <c r="AS1219" s="70">
        <f t="shared" si="561"/>
        <v>1216</v>
      </c>
      <c r="AT1219" s="71">
        <f t="shared" ca="1" si="562"/>
        <v>1.6757018427933088E-5</v>
      </c>
      <c r="AU1219" s="72">
        <f t="shared" ca="1" si="558"/>
        <v>9.059659612918658E-3</v>
      </c>
      <c r="AV1219" s="73">
        <f t="shared" ca="1" si="559"/>
        <v>1.0090596596129187</v>
      </c>
      <c r="AW1219" s="74">
        <f ca="1">PRODUCT(AV$4:AV1219)</f>
        <v>54072.897951445644</v>
      </c>
      <c r="BO1219" s="70">
        <f t="shared" si="564"/>
        <v>1216</v>
      </c>
      <c r="BP1219" s="171">
        <f t="shared" ca="1" si="563"/>
        <v>0.1143</v>
      </c>
      <c r="BQ1219" s="172">
        <f t="shared" ca="1" si="560"/>
        <v>9.059659612918658E-3</v>
      </c>
      <c r="BR1219" s="172">
        <f t="shared" ca="1" si="565"/>
        <v>1.8493552923646634E-5</v>
      </c>
    </row>
    <row r="1220" spans="44:70">
      <c r="AR1220" s="69">
        <f t="shared" si="557"/>
        <v>102</v>
      </c>
      <c r="AS1220" s="70">
        <f t="shared" si="561"/>
        <v>1217</v>
      </c>
      <c r="AT1220" s="71">
        <f t="shared" ca="1" si="562"/>
        <v>1.6605205544848609E-5</v>
      </c>
      <c r="AU1220" s="72">
        <f t="shared" ca="1" si="558"/>
        <v>9.059659612918658E-3</v>
      </c>
      <c r="AV1220" s="73">
        <f t="shared" ca="1" si="559"/>
        <v>1.0090596596129187</v>
      </c>
      <c r="AW1220" s="74">
        <f ca="1">PRODUCT(AV$4:AV1220)</f>
        <v>54562.780001169827</v>
      </c>
      <c r="BO1220" s="70">
        <f t="shared" si="564"/>
        <v>1217</v>
      </c>
      <c r="BP1220" s="171">
        <f t="shared" ca="1" si="563"/>
        <v>0.1143</v>
      </c>
      <c r="BQ1220" s="172">
        <f t="shared" ca="1" si="560"/>
        <v>9.059659612918658E-3</v>
      </c>
      <c r="BR1220" s="172">
        <f t="shared" ca="1" si="565"/>
        <v>1.8327511904242481E-5</v>
      </c>
    </row>
    <row r="1221" spans="44:70">
      <c r="AR1221" s="69">
        <f t="shared" ref="AR1221:AR1284" si="566">ROUNDDOWN((AS1221-1)/12,0)+1</f>
        <v>102</v>
      </c>
      <c r="AS1221" s="70">
        <f t="shared" si="561"/>
        <v>1218</v>
      </c>
      <c r="AT1221" s="71">
        <f t="shared" ca="1" si="562"/>
        <v>1.645476803480973E-5</v>
      </c>
      <c r="AU1221" s="72">
        <f t="shared" ref="AU1221:AU1284" ca="1" si="567">IF($AU$2="Yes",BQ1221,((1+$AH$21)^(1/12))-1)</f>
        <v>9.059659612918658E-3</v>
      </c>
      <c r="AV1221" s="73">
        <f t="shared" ref="AV1221:AV1284" ca="1" si="568">(1+AU1221)</f>
        <v>1.0090596596129187</v>
      </c>
      <c r="AW1221" s="74">
        <f ca="1">PRODUCT(AV$4:AV1221)</f>
        <v>55057.100215514991</v>
      </c>
      <c r="BO1221" s="70">
        <f t="shared" si="564"/>
        <v>1218</v>
      </c>
      <c r="BP1221" s="171">
        <f t="shared" ca="1" si="563"/>
        <v>0.1143</v>
      </c>
      <c r="BQ1221" s="172">
        <f t="shared" ref="BQ1221:BQ1284" ca="1" si="569">(1+BP1221)^(1/12)-1</f>
        <v>9.059659612918658E-3</v>
      </c>
      <c r="BR1221" s="172">
        <f t="shared" ca="1" si="565"/>
        <v>1.8162961654093897E-5</v>
      </c>
    </row>
    <row r="1222" spans="44:70">
      <c r="AR1222" s="69">
        <f t="shared" si="566"/>
        <v>102</v>
      </c>
      <c r="AS1222" s="70">
        <f t="shared" ref="AS1222:AS1285" si="570">AS1221+1</f>
        <v>1219</v>
      </c>
      <c r="AT1222" s="71">
        <f t="shared" ref="AT1222:AT1285" ca="1" si="571">(1-AU1222)*AT1221</f>
        <v>1.6305693437404818E-5</v>
      </c>
      <c r="AU1222" s="72">
        <f t="shared" ca="1" si="567"/>
        <v>9.059659612918658E-3</v>
      </c>
      <c r="AV1222" s="73">
        <f t="shared" ca="1" si="568"/>
        <v>1.0090596596129187</v>
      </c>
      <c r="AW1222" s="74">
        <f ca="1">PRODUCT(AV$4:AV1222)</f>
        <v>55555.898802741904</v>
      </c>
      <c r="BO1222" s="70">
        <f t="shared" si="564"/>
        <v>1219</v>
      </c>
      <c r="BP1222" s="171">
        <f t="shared" ref="BP1222:BP1285" ca="1" si="572">VLOOKUP(BO1222,$BT$4:$BX$13,5,TRUE)/100</f>
        <v>0.1143</v>
      </c>
      <c r="BQ1222" s="172">
        <f t="shared" ca="1" si="569"/>
        <v>9.059659612918658E-3</v>
      </c>
      <c r="BR1222" s="172">
        <f t="shared" ca="1" si="565"/>
        <v>1.7999888788598801E-5</v>
      </c>
    </row>
    <row r="1223" spans="44:70">
      <c r="AR1223" s="69">
        <f t="shared" si="566"/>
        <v>102</v>
      </c>
      <c r="AS1223" s="70">
        <f t="shared" si="570"/>
        <v>1220</v>
      </c>
      <c r="AT1223" s="71">
        <f t="shared" ca="1" si="571"/>
        <v>1.6157969405109328E-5</v>
      </c>
      <c r="AU1223" s="72">
        <f t="shared" ca="1" si="567"/>
        <v>9.059659612918658E-3</v>
      </c>
      <c r="AV1223" s="73">
        <f t="shared" ca="1" si="568"/>
        <v>1.0090596596129187</v>
      </c>
      <c r="AW1223" s="74">
        <f ca="1">PRODUCT(AV$4:AV1223)</f>
        <v>56059.216335384503</v>
      </c>
      <c r="BO1223" s="70">
        <f t="shared" si="564"/>
        <v>1220</v>
      </c>
      <c r="BP1223" s="171">
        <f t="shared" ca="1" si="572"/>
        <v>0.1143</v>
      </c>
      <c r="BQ1223" s="172">
        <f t="shared" ca="1" si="569"/>
        <v>9.059659612918658E-3</v>
      </c>
      <c r="BR1223" s="172">
        <f t="shared" ca="1" si="565"/>
        <v>1.7838280043326345E-5</v>
      </c>
    </row>
    <row r="1224" spans="44:70">
      <c r="AR1224" s="69">
        <f t="shared" si="566"/>
        <v>102</v>
      </c>
      <c r="AS1224" s="70">
        <f t="shared" si="570"/>
        <v>1221</v>
      </c>
      <c r="AT1224" s="71">
        <f t="shared" ca="1" si="571"/>
        <v>1.6011583702263085E-5</v>
      </c>
      <c r="AU1224" s="72">
        <f t="shared" ca="1" si="567"/>
        <v>9.059659612918658E-3</v>
      </c>
      <c r="AV1224" s="73">
        <f t="shared" ca="1" si="568"/>
        <v>1.0090596596129187</v>
      </c>
      <c r="AW1224" s="74">
        <f ca="1">PRODUCT(AV$4:AV1224)</f>
        <v>56567.093753550056</v>
      </c>
      <c r="BO1224" s="70">
        <f t="shared" si="564"/>
        <v>1221</v>
      </c>
      <c r="BP1224" s="171">
        <f t="shared" ca="1" si="572"/>
        <v>0.1143</v>
      </c>
      <c r="BQ1224" s="172">
        <f t="shared" ca="1" si="569"/>
        <v>9.059659612918658E-3</v>
      </c>
      <c r="BR1224" s="172">
        <f t="shared" ca="1" si="565"/>
        <v>1.7678122272937973E-5</v>
      </c>
    </row>
    <row r="1225" spans="44:70">
      <c r="AR1225" s="69">
        <f t="shared" si="566"/>
        <v>102</v>
      </c>
      <c r="AS1225" s="70">
        <f t="shared" si="570"/>
        <v>1222</v>
      </c>
      <c r="AT1225" s="71">
        <f t="shared" ca="1" si="571"/>
        <v>1.5866524204056824E-5</v>
      </c>
      <c r="AU1225" s="72">
        <f t="shared" ca="1" si="567"/>
        <v>9.059659612918658E-3</v>
      </c>
      <c r="AV1225" s="73">
        <f t="shared" ca="1" si="568"/>
        <v>1.0090596596129187</v>
      </c>
      <c r="AW1225" s="74">
        <f ca="1">PRODUCT(AV$4:AV1225)</f>
        <v>57079.572368249275</v>
      </c>
      <c r="BO1225" s="70">
        <f t="shared" si="564"/>
        <v>1222</v>
      </c>
      <c r="BP1225" s="171">
        <f t="shared" ca="1" si="572"/>
        <v>0.1143</v>
      </c>
      <c r="BQ1225" s="172">
        <f t="shared" ca="1" si="569"/>
        <v>9.059659612918658E-3</v>
      </c>
      <c r="BR1225" s="172">
        <f t="shared" ca="1" si="565"/>
        <v>1.7519402450118169E-5</v>
      </c>
    </row>
    <row r="1226" spans="44:70">
      <c r="AR1226" s="69">
        <f t="shared" si="566"/>
        <v>102</v>
      </c>
      <c r="AS1226" s="70">
        <f t="shared" si="570"/>
        <v>1223</v>
      </c>
      <c r="AT1226" s="71">
        <f t="shared" ca="1" si="571"/>
        <v>1.5722778895527933E-5</v>
      </c>
      <c r="AU1226" s="72">
        <f t="shared" ca="1" si="567"/>
        <v>9.059659612918658E-3</v>
      </c>
      <c r="AV1226" s="73">
        <f t="shared" ca="1" si="568"/>
        <v>1.0090596596129187</v>
      </c>
      <c r="AW1226" s="74">
        <f ca="1">PRODUCT(AV$4:AV1226)</f>
        <v>57596.693864756569</v>
      </c>
      <c r="BO1226" s="70">
        <f t="shared" si="564"/>
        <v>1223</v>
      </c>
      <c r="BP1226" s="171">
        <f t="shared" ca="1" si="572"/>
        <v>0.1143</v>
      </c>
      <c r="BQ1226" s="172">
        <f t="shared" ca="1" si="569"/>
        <v>9.059659612918658E-3</v>
      </c>
      <c r="BR1226" s="172">
        <f t="shared" ca="1" si="565"/>
        <v>1.736210766451482E-5</v>
      </c>
    </row>
    <row r="1227" spans="44:70">
      <c r="AR1227" s="69">
        <f t="shared" si="566"/>
        <v>102</v>
      </c>
      <c r="AS1227" s="70">
        <f t="shared" si="570"/>
        <v>1224</v>
      </c>
      <c r="AT1227" s="71">
        <f t="shared" ca="1" si="571"/>
        <v>1.5580335870565267E-5</v>
      </c>
      <c r="AU1227" s="72">
        <f t="shared" ca="1" si="567"/>
        <v>9.059659612918658E-3</v>
      </c>
      <c r="AV1227" s="73">
        <f t="shared" ca="1" si="568"/>
        <v>1.0090596596129187</v>
      </c>
      <c r="AW1227" s="74">
        <f ca="1">PRODUCT(AV$4:AV1227)</f>
        <v>58118.500306000744</v>
      </c>
      <c r="BO1227" s="70">
        <f t="shared" si="564"/>
        <v>1224</v>
      </c>
      <c r="BP1227" s="171">
        <f t="shared" ca="1" si="572"/>
        <v>0.1143</v>
      </c>
      <c r="BQ1227" s="172">
        <f t="shared" ca="1" si="569"/>
        <v>9.059659612918658E-3</v>
      </c>
      <c r="BR1227" s="172">
        <f t="shared" ca="1" si="565"/>
        <v>1.7206225121689066E-5</v>
      </c>
    </row>
    <row r="1228" spans="44:70">
      <c r="AR1228" s="69">
        <f t="shared" si="566"/>
        <v>103</v>
      </c>
      <c r="AS1228" s="70">
        <f t="shared" si="570"/>
        <v>1225</v>
      </c>
      <c r="AT1228" s="71">
        <f t="shared" ca="1" si="571"/>
        <v>1.5439183330922999E-5</v>
      </c>
      <c r="AU1228" s="72">
        <f t="shared" ca="1" si="567"/>
        <v>9.059659612918658E-3</v>
      </c>
      <c r="AV1228" s="73">
        <f t="shared" ca="1" si="568"/>
        <v>1.0090596596129187</v>
      </c>
      <c r="AW1228" s="74">
        <f ca="1">PRODUCT(AV$4:AV1228)</f>
        <v>58645.034135986418</v>
      </c>
      <c r="BO1228" s="70">
        <f t="shared" si="564"/>
        <v>1225</v>
      </c>
      <c r="BP1228" s="171">
        <f t="shared" ca="1" si="572"/>
        <v>0.1143</v>
      </c>
      <c r="BQ1228" s="172">
        <f t="shared" ca="1" si="569"/>
        <v>9.059659612918658E-3</v>
      </c>
      <c r="BR1228" s="172">
        <f t="shared" ca="1" si="565"/>
        <v>1.7051742142074611E-5</v>
      </c>
    </row>
    <row r="1229" spans="44:70">
      <c r="AR1229" s="69">
        <f t="shared" si="566"/>
        <v>103</v>
      </c>
      <c r="AS1229" s="70">
        <f t="shared" si="570"/>
        <v>1226</v>
      </c>
      <c r="AT1229" s="71">
        <f t="shared" ca="1" si="571"/>
        <v>1.529930958524339E-5</v>
      </c>
      <c r="AU1229" s="72">
        <f t="shared" ca="1" si="567"/>
        <v>9.059659612918658E-3</v>
      </c>
      <c r="AV1229" s="73">
        <f t="shared" ca="1" si="568"/>
        <v>1.0090596596129187</v>
      </c>
      <c r="AW1229" s="74">
        <f ca="1">PRODUCT(AV$4:AV1229)</f>
        <v>59176.338183246451</v>
      </c>
      <c r="BO1229" s="70">
        <f t="shared" si="564"/>
        <v>1226</v>
      </c>
      <c r="BP1229" s="171">
        <f t="shared" ca="1" si="572"/>
        <v>0.1143</v>
      </c>
      <c r="BQ1229" s="172">
        <f t="shared" ca="1" si="569"/>
        <v>9.059659612918658E-3</v>
      </c>
      <c r="BR1229" s="172">
        <f t="shared" ca="1" si="565"/>
        <v>1.6898646159946343E-5</v>
      </c>
    </row>
    <row r="1230" spans="44:70">
      <c r="AR1230" s="69">
        <f t="shared" si="566"/>
        <v>103</v>
      </c>
      <c r="AS1230" s="70">
        <f t="shared" si="570"/>
        <v>1227</v>
      </c>
      <c r="AT1230" s="71">
        <f t="shared" ca="1" si="571"/>
        <v>1.5160703048088422E-5</v>
      </c>
      <c r="AU1230" s="72">
        <f t="shared" ca="1" si="567"/>
        <v>9.059659612918658E-3</v>
      </c>
      <c r="AV1230" s="73">
        <f t="shared" ca="1" si="568"/>
        <v>1.0090596596129187</v>
      </c>
      <c r="AW1230" s="74">
        <f ca="1">PRODUCT(AV$4:AV1230)</f>
        <v>59712.455664325622</v>
      </c>
      <c r="BO1230" s="70">
        <f t="shared" si="564"/>
        <v>1227</v>
      </c>
      <c r="BP1230" s="171">
        <f t="shared" ca="1" si="572"/>
        <v>0.1143</v>
      </c>
      <c r="BQ1230" s="172">
        <f t="shared" ca="1" si="569"/>
        <v>9.059659612918658E-3</v>
      </c>
      <c r="BR1230" s="172">
        <f t="shared" ca="1" si="565"/>
        <v>1.6746924722398242E-5</v>
      </c>
    </row>
    <row r="1231" spans="44:70">
      <c r="AR1231" s="69">
        <f t="shared" si="566"/>
        <v>103</v>
      </c>
      <c r="AS1231" s="70">
        <f t="shared" si="570"/>
        <v>1228</v>
      </c>
      <c r="AT1231" s="71">
        <f t="shared" ca="1" si="571"/>
        <v>1.5023352238980203E-5</v>
      </c>
      <c r="AU1231" s="72">
        <f t="shared" ca="1" si="567"/>
        <v>9.059659612918658E-3</v>
      </c>
      <c r="AV1231" s="73">
        <f t="shared" ca="1" si="568"/>
        <v>1.0090596596129187</v>
      </c>
      <c r="AW1231" s="74">
        <f ca="1">PRODUCT(AV$4:AV1231)</f>
        <v>60253.430187295911</v>
      </c>
      <c r="BO1231" s="70">
        <f t="shared" si="564"/>
        <v>1228</v>
      </c>
      <c r="BP1231" s="171">
        <f t="shared" ca="1" si="572"/>
        <v>0.1143</v>
      </c>
      <c r="BQ1231" s="172">
        <f t="shared" ca="1" si="569"/>
        <v>9.059659612918658E-3</v>
      </c>
      <c r="BR1231" s="172">
        <f t="shared" ca="1" si="565"/>
        <v>1.6596565488330456E-5</v>
      </c>
    </row>
    <row r="1232" spans="44:70">
      <c r="AR1232" s="69">
        <f t="shared" si="566"/>
        <v>103</v>
      </c>
      <c r="AS1232" s="70">
        <f t="shared" si="570"/>
        <v>1229</v>
      </c>
      <c r="AT1232" s="71">
        <f t="shared" ca="1" si="571"/>
        <v>1.4887245781450063E-5</v>
      </c>
      <c r="AU1232" s="72">
        <f t="shared" ca="1" si="567"/>
        <v>9.059659612918658E-3</v>
      </c>
      <c r="AV1232" s="73">
        <f t="shared" ca="1" si="568"/>
        <v>1.0090596596129187</v>
      </c>
      <c r="AW1232" s="74">
        <f ca="1">PRODUCT(AV$4:AV1232)</f>
        <v>60799.305755303569</v>
      </c>
      <c r="BO1232" s="70">
        <f t="shared" si="564"/>
        <v>1229</v>
      </c>
      <c r="BP1232" s="171">
        <f t="shared" ca="1" si="572"/>
        <v>0.1143</v>
      </c>
      <c r="BQ1232" s="172">
        <f t="shared" ca="1" si="569"/>
        <v>9.059659612918658E-3</v>
      </c>
      <c r="BR1232" s="172">
        <f t="shared" ca="1" si="565"/>
        <v>1.6447556227445461E-5</v>
      </c>
    </row>
    <row r="1233" spans="44:70">
      <c r="AR1233" s="69">
        <f t="shared" si="566"/>
        <v>103</v>
      </c>
      <c r="AS1233" s="70">
        <f t="shared" si="570"/>
        <v>1230</v>
      </c>
      <c r="AT1233" s="71">
        <f t="shared" ca="1" si="571"/>
        <v>1.4752372402096265E-5</v>
      </c>
      <c r="AU1233" s="72">
        <f t="shared" ca="1" si="567"/>
        <v>9.059659612918658E-3</v>
      </c>
      <c r="AV1233" s="73">
        <f t="shared" ca="1" si="568"/>
        <v>1.0090596596129187</v>
      </c>
      <c r="AW1233" s="74">
        <f ca="1">PRODUCT(AV$4:AV1233)</f>
        <v>61350.126770148388</v>
      </c>
      <c r="BO1233" s="70">
        <f t="shared" si="564"/>
        <v>1230</v>
      </c>
      <c r="BP1233" s="171">
        <f t="shared" ca="1" si="572"/>
        <v>0.1143</v>
      </c>
      <c r="BQ1233" s="172">
        <f t="shared" ca="1" si="569"/>
        <v>9.059659612918658E-3</v>
      </c>
      <c r="BR1233" s="172">
        <f t="shared" ca="1" si="565"/>
        <v>1.6299884819253247E-5</v>
      </c>
    </row>
    <row r="1234" spans="44:70">
      <c r="AR1234" s="69">
        <f t="shared" si="566"/>
        <v>103</v>
      </c>
      <c r="AS1234" s="70">
        <f t="shared" si="570"/>
        <v>1231</v>
      </c>
      <c r="AT1234" s="71">
        <f t="shared" ca="1" si="571"/>
        <v>1.4618720929650258E-5</v>
      </c>
      <c r="AU1234" s="72">
        <f t="shared" ca="1" si="567"/>
        <v>9.059659612918658E-3</v>
      </c>
      <c r="AV1234" s="73">
        <f t="shared" ca="1" si="568"/>
        <v>1.0090596596129187</v>
      </c>
      <c r="AW1234" s="74">
        <f ca="1">PRODUCT(AV$4:AV1234)</f>
        <v>61905.938035895342</v>
      </c>
      <c r="BO1234" s="70">
        <f t="shared" ref="BO1234:BO1297" si="573">BO1233+1</f>
        <v>1231</v>
      </c>
      <c r="BP1234" s="171">
        <f t="shared" ca="1" si="572"/>
        <v>0.1143</v>
      </c>
      <c r="BQ1234" s="172">
        <f t="shared" ca="1" si="569"/>
        <v>9.059659612918658E-3</v>
      </c>
      <c r="BR1234" s="172">
        <f t="shared" ref="BR1234:BR1297" ca="1" si="574">BR1233/(1+BQ1234)</f>
        <v>1.6153539252085432E-5</v>
      </c>
    </row>
    <row r="1235" spans="44:70">
      <c r="AR1235" s="69">
        <f t="shared" si="566"/>
        <v>103</v>
      </c>
      <c r="AS1235" s="70">
        <f t="shared" si="570"/>
        <v>1232</v>
      </c>
      <c r="AT1235" s="71">
        <f t="shared" ca="1" si="571"/>
        <v>1.4486280294051376E-5</v>
      </c>
      <c r="AU1235" s="72">
        <f t="shared" ca="1" si="567"/>
        <v>9.059659612918658E-3</v>
      </c>
      <c r="AV1235" s="73">
        <f t="shared" ca="1" si="568"/>
        <v>1.0090596596129187</v>
      </c>
      <c r="AW1235" s="74">
        <f ca="1">PRODUCT(AV$4:AV1235)</f>
        <v>62466.78476251899</v>
      </c>
      <c r="BO1235" s="70">
        <f t="shared" si="573"/>
        <v>1232</v>
      </c>
      <c r="BP1235" s="171">
        <f t="shared" ca="1" si="572"/>
        <v>0.1143</v>
      </c>
      <c r="BQ1235" s="172">
        <f t="shared" ca="1" si="569"/>
        <v>9.059659612918658E-3</v>
      </c>
      <c r="BR1235" s="172">
        <f t="shared" ca="1" si="574"/>
        <v>1.6008507622118226E-5</v>
      </c>
    </row>
    <row r="1236" spans="44:70">
      <c r="AR1236" s="69">
        <f t="shared" si="566"/>
        <v>103</v>
      </c>
      <c r="AS1236" s="70">
        <f t="shared" si="570"/>
        <v>1233</v>
      </c>
      <c r="AT1236" s="71">
        <f t="shared" ca="1" si="571"/>
        <v>1.4355039525529939E-5</v>
      </c>
      <c r="AU1236" s="72">
        <f t="shared" ca="1" si="567"/>
        <v>9.059659612918658E-3</v>
      </c>
      <c r="AV1236" s="73">
        <f t="shared" ca="1" si="568"/>
        <v>1.0090596596129187</v>
      </c>
      <c r="AW1236" s="74">
        <f ca="1">PRODUCT(AV$4:AV1236)</f>
        <v>63032.712569580865</v>
      </c>
      <c r="BO1236" s="70">
        <f t="shared" si="573"/>
        <v>1233</v>
      </c>
      <c r="BP1236" s="171">
        <f t="shared" ca="1" si="572"/>
        <v>0.1143</v>
      </c>
      <c r="BQ1236" s="172">
        <f t="shared" ca="1" si="569"/>
        <v>9.059659612918658E-3</v>
      </c>
      <c r="BR1236" s="172">
        <f t="shared" ca="1" si="574"/>
        <v>1.5864778132404169E-5</v>
      </c>
    </row>
    <row r="1237" spans="44:70">
      <c r="AR1237" s="69">
        <f t="shared" si="566"/>
        <v>103</v>
      </c>
      <c r="AS1237" s="70">
        <f t="shared" si="570"/>
        <v>1234</v>
      </c>
      <c r="AT1237" s="71">
        <f t="shared" ca="1" si="571"/>
        <v>1.4224987753698644E-5</v>
      </c>
      <c r="AU1237" s="72">
        <f t="shared" ca="1" si="567"/>
        <v>9.059659612918658E-3</v>
      </c>
      <c r="AV1237" s="73">
        <f t="shared" ca="1" si="568"/>
        <v>1.0090596596129187</v>
      </c>
      <c r="AW1237" s="74">
        <f ca="1">PRODUCT(AV$4:AV1237)</f>
        <v>63603.767489940205</v>
      </c>
      <c r="BO1237" s="70">
        <f t="shared" si="573"/>
        <v>1234</v>
      </c>
      <c r="BP1237" s="171">
        <f t="shared" ca="1" si="572"/>
        <v>0.1143</v>
      </c>
      <c r="BQ1237" s="172">
        <f t="shared" ca="1" si="569"/>
        <v>9.059659612918658E-3</v>
      </c>
      <c r="BR1237" s="172">
        <f t="shared" ca="1" si="574"/>
        <v>1.5722339091912558E-5</v>
      </c>
    </row>
    <row r="1238" spans="44:70">
      <c r="AR1238" s="69">
        <f t="shared" si="566"/>
        <v>103</v>
      </c>
      <c r="AS1238" s="70">
        <f t="shared" si="570"/>
        <v>1235</v>
      </c>
      <c r="AT1238" s="71">
        <f t="shared" ca="1" si="571"/>
        <v>1.4096114206652197E-5</v>
      </c>
      <c r="AU1238" s="72">
        <f t="shared" ca="1" si="567"/>
        <v>9.059659612918658E-3</v>
      </c>
      <c r="AV1238" s="73">
        <f t="shared" ca="1" si="568"/>
        <v>1.0090596596129187</v>
      </c>
      <c r="AW1238" s="74">
        <f ca="1">PRODUCT(AV$4:AV1238)</f>
        <v>64179.995973498284</v>
      </c>
      <c r="BO1238" s="70">
        <f t="shared" si="573"/>
        <v>1235</v>
      </c>
      <c r="BP1238" s="171">
        <f t="shared" ca="1" si="572"/>
        <v>0.1143</v>
      </c>
      <c r="BQ1238" s="172">
        <f t="shared" ca="1" si="569"/>
        <v>9.059659612918658E-3</v>
      </c>
      <c r="BR1238" s="172">
        <f t="shared" ca="1" si="574"/>
        <v>1.5581178914578491E-5</v>
      </c>
    </row>
    <row r="1239" spans="44:70">
      <c r="AR1239" s="69">
        <f t="shared" si="566"/>
        <v>103</v>
      </c>
      <c r="AS1239" s="70">
        <f t="shared" si="570"/>
        <v>1236</v>
      </c>
      <c r="AT1239" s="71">
        <f t="shared" ca="1" si="571"/>
        <v>1.3968408210075101E-5</v>
      </c>
      <c r="AU1239" s="72">
        <f t="shared" ca="1" si="567"/>
        <v>9.059659612918658E-3</v>
      </c>
      <c r="AV1239" s="73">
        <f t="shared" ca="1" si="568"/>
        <v>1.0090596596129187</v>
      </c>
      <c r="AW1239" s="74">
        <f ca="1">PRODUCT(AV$4:AV1239)</f>
        <v>64761.444890976665</v>
      </c>
      <c r="BO1239" s="70">
        <f t="shared" si="573"/>
        <v>1236</v>
      </c>
      <c r="BP1239" s="171">
        <f t="shared" ca="1" si="572"/>
        <v>0.1143</v>
      </c>
      <c r="BQ1239" s="172">
        <f t="shared" ca="1" si="569"/>
        <v>9.059659612918658E-3</v>
      </c>
      <c r="BR1239" s="172">
        <f t="shared" ca="1" si="574"/>
        <v>1.544128611836046E-5</v>
      </c>
    </row>
    <row r="1240" spans="44:70">
      <c r="AR1240" s="69">
        <f t="shared" si="566"/>
        <v>104</v>
      </c>
      <c r="AS1240" s="70">
        <f t="shared" si="570"/>
        <v>1237</v>
      </c>
      <c r="AT1240" s="71">
        <f t="shared" ca="1" si="571"/>
        <v>1.3841859186357523E-5</v>
      </c>
      <c r="AU1240" s="72">
        <f t="shared" ca="1" si="567"/>
        <v>9.059659612918658E-3</v>
      </c>
      <c r="AV1240" s="73">
        <f t="shared" ca="1" si="568"/>
        <v>1.0090596596129187</v>
      </c>
      <c r="AW1240" s="74">
        <f ca="1">PRODUCT(AV$4:AV1240)</f>
        <v>65348.161537729706</v>
      </c>
      <c r="BO1240" s="70">
        <f t="shared" si="573"/>
        <v>1237</v>
      </c>
      <c r="BP1240" s="171">
        <f t="shared" ca="1" si="572"/>
        <v>0.1143</v>
      </c>
      <c r="BQ1240" s="172">
        <f t="shared" ca="1" si="569"/>
        <v>9.059659612918658E-3</v>
      </c>
      <c r="BR1240" s="172">
        <f t="shared" ca="1" si="574"/>
        <v>1.5302649324306383E-5</v>
      </c>
    </row>
    <row r="1241" spans="44:70">
      <c r="AR1241" s="69">
        <f t="shared" si="566"/>
        <v>104</v>
      </c>
      <c r="AS1241" s="70">
        <f t="shared" si="570"/>
        <v>1238</v>
      </c>
      <c r="AT1241" s="71">
        <f t="shared" ca="1" si="571"/>
        <v>1.3716456653719173E-5</v>
      </c>
      <c r="AU1241" s="72">
        <f t="shared" ca="1" si="567"/>
        <v>9.059659612918658E-3</v>
      </c>
      <c r="AV1241" s="73">
        <f t="shared" ca="1" si="568"/>
        <v>1.0090596596129187</v>
      </c>
      <c r="AW1241" s="74">
        <f ca="1">PRODUCT(AV$4:AV1241)</f>
        <v>65940.193637591554</v>
      </c>
      <c r="BO1241" s="70">
        <f t="shared" si="573"/>
        <v>1238</v>
      </c>
      <c r="BP1241" s="171">
        <f t="shared" ca="1" si="572"/>
        <v>0.1143</v>
      </c>
      <c r="BQ1241" s="172">
        <f t="shared" ca="1" si="569"/>
        <v>9.059659612918658E-3</v>
      </c>
      <c r="BR1241" s="172">
        <f t="shared" ca="1" si="574"/>
        <v>1.5165257255628048E-5</v>
      </c>
    </row>
    <row r="1242" spans="44:70">
      <c r="AR1242" s="69">
        <f t="shared" si="566"/>
        <v>104</v>
      </c>
      <c r="AS1242" s="70">
        <f t="shared" si="570"/>
        <v>1239</v>
      </c>
      <c r="AT1242" s="71">
        <f t="shared" ca="1" si="571"/>
        <v>1.3592190225341124E-5</v>
      </c>
      <c r="AU1242" s="72">
        <f t="shared" ca="1" si="567"/>
        <v>9.059659612918658E-3</v>
      </c>
      <c r="AV1242" s="73">
        <f t="shared" ca="1" si="568"/>
        <v>1.0090596596129187</v>
      </c>
      <c r="AW1242" s="74">
        <f ca="1">PRODUCT(AV$4:AV1242)</f>
        <v>66537.589346758075</v>
      </c>
      <c r="BO1242" s="70">
        <f t="shared" si="573"/>
        <v>1239</v>
      </c>
      <c r="BP1242" s="171">
        <f t="shared" ca="1" si="572"/>
        <v>0.1143</v>
      </c>
      <c r="BQ1242" s="172">
        <f t="shared" ca="1" si="569"/>
        <v>9.059659612918658E-3</v>
      </c>
      <c r="BR1242" s="172">
        <f t="shared" ca="1" si="574"/>
        <v>1.5029098736783841E-5</v>
      </c>
    </row>
    <row r="1243" spans="44:70">
      <c r="AR1243" s="69">
        <f t="shared" si="566"/>
        <v>104</v>
      </c>
      <c r="AS1243" s="70">
        <f t="shared" si="570"/>
        <v>1240</v>
      </c>
      <c r="AT1243" s="71">
        <f t="shared" ca="1" si="571"/>
        <v>1.3469049608505493E-5</v>
      </c>
      <c r="AU1243" s="72">
        <f t="shared" ca="1" si="567"/>
        <v>9.059659612918658E-3</v>
      </c>
      <c r="AV1243" s="73">
        <f t="shared" ca="1" si="568"/>
        <v>1.0090596596129187</v>
      </c>
      <c r="AW1243" s="74">
        <f ca="1">PRODUCT(AV$4:AV1243)</f>
        <v>67140.397257703866</v>
      </c>
      <c r="BO1243" s="70">
        <f t="shared" si="573"/>
        <v>1240</v>
      </c>
      <c r="BP1243" s="171">
        <f t="shared" ca="1" si="572"/>
        <v>0.1143</v>
      </c>
      <c r="BQ1243" s="172">
        <f t="shared" ca="1" si="569"/>
        <v>9.059659612918658E-3</v>
      </c>
      <c r="BR1243" s="172">
        <f t="shared" ca="1" si="574"/>
        <v>1.4894162692569728E-5</v>
      </c>
    </row>
    <row r="1244" spans="44:70">
      <c r="AR1244" s="69">
        <f t="shared" si="566"/>
        <v>104</v>
      </c>
      <c r="AS1244" s="70">
        <f t="shared" si="570"/>
        <v>1241</v>
      </c>
      <c r="AT1244" s="71">
        <f t="shared" ca="1" si="571"/>
        <v>1.3347024603742918E-5</v>
      </c>
      <c r="AU1244" s="72">
        <f t="shared" ca="1" si="567"/>
        <v>9.059659612918658E-3</v>
      </c>
      <c r="AV1244" s="73">
        <f t="shared" ca="1" si="568"/>
        <v>1.0090596596129187</v>
      </c>
      <c r="AW1244" s="74">
        <f ca="1">PRODUCT(AV$4:AV1244)</f>
        <v>67748.666403134805</v>
      </c>
      <c r="BO1244" s="70">
        <f t="shared" si="573"/>
        <v>1241</v>
      </c>
      <c r="BP1244" s="171">
        <f t="shared" ca="1" si="572"/>
        <v>0.1143</v>
      </c>
      <c r="BQ1244" s="172">
        <f t="shared" ca="1" si="569"/>
        <v>9.059659612918658E-3</v>
      </c>
      <c r="BR1244" s="172">
        <f t="shared" ca="1" si="574"/>
        <v>1.4760438147218389E-5</v>
      </c>
    </row>
    <row r="1245" spans="44:70">
      <c r="AR1245" s="69">
        <f t="shared" si="566"/>
        <v>104</v>
      </c>
      <c r="AS1245" s="70">
        <f t="shared" si="570"/>
        <v>1242</v>
      </c>
      <c r="AT1245" s="71">
        <f t="shared" ca="1" si="571"/>
        <v>1.3226105103987757E-5</v>
      </c>
      <c r="AU1245" s="72">
        <f t="shared" ca="1" si="567"/>
        <v>9.059659612918658E-3</v>
      </c>
      <c r="AV1245" s="73">
        <f t="shared" ca="1" si="568"/>
        <v>1.0090596596129187</v>
      </c>
      <c r="AW1245" s="74">
        <f ca="1">PRODUCT(AV$4:AV1245)</f>
        <v>68362.446259976379</v>
      </c>
      <c r="BO1245" s="70">
        <f t="shared" si="573"/>
        <v>1242</v>
      </c>
      <c r="BP1245" s="171">
        <f t="shared" ca="1" si="572"/>
        <v>0.1143</v>
      </c>
      <c r="BQ1245" s="172">
        <f t="shared" ca="1" si="569"/>
        <v>9.059659612918658E-3</v>
      </c>
      <c r="BR1245" s="172">
        <f t="shared" ca="1" si="574"/>
        <v>1.4627914223506449E-5</v>
      </c>
    </row>
    <row r="1246" spans="44:70">
      <c r="AR1246" s="69">
        <f t="shared" si="566"/>
        <v>104</v>
      </c>
      <c r="AS1246" s="70">
        <f t="shared" si="570"/>
        <v>1243</v>
      </c>
      <c r="AT1246" s="71">
        <f t="shared" ca="1" si="571"/>
        <v>1.3106281093740941E-5</v>
      </c>
      <c r="AU1246" s="72">
        <f t="shared" ca="1" si="567"/>
        <v>9.059659612918658E-3</v>
      </c>
      <c r="AV1246" s="73">
        <f t="shared" ca="1" si="568"/>
        <v>1.0090596596129187</v>
      </c>
      <c r="AW1246" s="74">
        <f ca="1">PRODUCT(AV$4:AV1246)</f>
        <v>68981.786753398206</v>
      </c>
      <c r="BO1246" s="70">
        <f t="shared" si="573"/>
        <v>1243</v>
      </c>
      <c r="BP1246" s="171">
        <f t="shared" ca="1" si="572"/>
        <v>0.1143</v>
      </c>
      <c r="BQ1246" s="172">
        <f t="shared" ca="1" si="569"/>
        <v>9.059659612918658E-3</v>
      </c>
      <c r="BR1246" s="172">
        <f t="shared" ca="1" si="574"/>
        <v>1.4496580141869714E-5</v>
      </c>
    </row>
    <row r="1247" spans="44:70">
      <c r="AR1247" s="69">
        <f t="shared" si="566"/>
        <v>104</v>
      </c>
      <c r="AS1247" s="70">
        <f t="shared" si="570"/>
        <v>1244</v>
      </c>
      <c r="AT1247" s="71">
        <f t="shared" ca="1" si="571"/>
        <v>1.2987542648240417E-5</v>
      </c>
      <c r="AU1247" s="72">
        <f t="shared" ca="1" si="567"/>
        <v>9.059659612918658E-3</v>
      </c>
      <c r="AV1247" s="73">
        <f t="shared" ca="1" si="568"/>
        <v>1.0090596596129187</v>
      </c>
      <c r="AW1247" s="74">
        <f ca="1">PRODUCT(AV$4:AV1247)</f>
        <v>69606.738260874932</v>
      </c>
      <c r="BO1247" s="70">
        <f t="shared" si="573"/>
        <v>1244</v>
      </c>
      <c r="BP1247" s="171">
        <f t="shared" ca="1" si="572"/>
        <v>0.1143</v>
      </c>
      <c r="BQ1247" s="172">
        <f t="shared" ca="1" si="569"/>
        <v>9.059659612918658E-3</v>
      </c>
      <c r="BR1247" s="172">
        <f t="shared" ca="1" si="574"/>
        <v>1.4366425219526356E-5</v>
      </c>
    </row>
    <row r="1248" spans="44:70">
      <c r="AR1248" s="69">
        <f t="shared" si="566"/>
        <v>104</v>
      </c>
      <c r="AS1248" s="70">
        <f t="shared" si="570"/>
        <v>1245</v>
      </c>
      <c r="AT1248" s="71">
        <f t="shared" ca="1" si="571"/>
        <v>1.2869879932639096E-5</v>
      </c>
      <c r="AU1248" s="72">
        <f t="shared" ca="1" si="567"/>
        <v>9.059659612918658E-3</v>
      </c>
      <c r="AV1248" s="73">
        <f t="shared" ca="1" si="568"/>
        <v>1.0090596596129187</v>
      </c>
      <c r="AW1248" s="74">
        <f ca="1">PRODUCT(AV$4:AV1248)</f>
        <v>70237.351616283981</v>
      </c>
      <c r="BO1248" s="70">
        <f t="shared" si="573"/>
        <v>1245</v>
      </c>
      <c r="BP1248" s="171">
        <f t="shared" ca="1" si="572"/>
        <v>0.1143</v>
      </c>
      <c r="BQ1248" s="172">
        <f t="shared" ca="1" si="569"/>
        <v>9.059659612918658E-3</v>
      </c>
      <c r="BR1248" s="172">
        <f t="shared" ca="1" si="574"/>
        <v>1.423743886960797E-5</v>
      </c>
    </row>
    <row r="1249" spans="44:70">
      <c r="AR1249" s="69">
        <f t="shared" si="566"/>
        <v>104</v>
      </c>
      <c r="AS1249" s="70">
        <f t="shared" si="570"/>
        <v>1246</v>
      </c>
      <c r="AT1249" s="71">
        <f t="shared" ca="1" si="571"/>
        <v>1.2753283201190253E-5</v>
      </c>
      <c r="AU1249" s="72">
        <f t="shared" ca="1" si="567"/>
        <v>9.059659612918658E-3</v>
      </c>
      <c r="AV1249" s="73">
        <f t="shared" ca="1" si="568"/>
        <v>1.0090596596129187</v>
      </c>
      <c r="AW1249" s="74">
        <f ca="1">PRODUCT(AV$4:AV1249)</f>
        <v>70873.678114040391</v>
      </c>
      <c r="BO1249" s="70">
        <f t="shared" si="573"/>
        <v>1246</v>
      </c>
      <c r="BP1249" s="171">
        <f t="shared" ca="1" si="572"/>
        <v>0.1143</v>
      </c>
      <c r="BQ1249" s="172">
        <f t="shared" ca="1" si="569"/>
        <v>9.059659612918658E-3</v>
      </c>
      <c r="BR1249" s="172">
        <f t="shared" ca="1" si="574"/>
        <v>1.4109610600298438E-5</v>
      </c>
    </row>
    <row r="1250" spans="44:70">
      <c r="AR1250" s="69">
        <f t="shared" si="566"/>
        <v>104</v>
      </c>
      <c r="AS1250" s="70">
        <f t="shared" si="570"/>
        <v>1247</v>
      </c>
      <c r="AT1250" s="71">
        <f t="shared" ca="1" si="571"/>
        <v>1.2637742796440316E-5</v>
      </c>
      <c r="AU1250" s="72">
        <f t="shared" ca="1" si="567"/>
        <v>9.059659612918658E-3</v>
      </c>
      <c r="AV1250" s="73">
        <f t="shared" ca="1" si="568"/>
        <v>1.0090596596129187</v>
      </c>
      <c r="AW1250" s="74">
        <f ca="1">PRODUCT(AV$4:AV1250)</f>
        <v>71515.769513269159</v>
      </c>
      <c r="BO1250" s="70">
        <f t="shared" si="573"/>
        <v>1247</v>
      </c>
      <c r="BP1250" s="171">
        <f t="shared" ca="1" si="572"/>
        <v>0.1143</v>
      </c>
      <c r="BQ1250" s="172">
        <f t="shared" ca="1" si="569"/>
        <v>9.059659612918658E-3</v>
      </c>
      <c r="BR1250" s="172">
        <f t="shared" ca="1" si="574"/>
        <v>1.3982930013980511E-5</v>
      </c>
    </row>
    <row r="1251" spans="44:70">
      <c r="AR1251" s="69">
        <f t="shared" si="566"/>
        <v>104</v>
      </c>
      <c r="AS1251" s="70">
        <f t="shared" si="570"/>
        <v>1248</v>
      </c>
      <c r="AT1251" s="71">
        <f t="shared" ca="1" si="571"/>
        <v>1.2523249148428951E-5</v>
      </c>
      <c r="AU1251" s="72">
        <f t="shared" ca="1" si="567"/>
        <v>9.059659612918658E-3</v>
      </c>
      <c r="AV1251" s="73">
        <f t="shared" ca="1" si="568"/>
        <v>1.0090596596129187</v>
      </c>
      <c r="AW1251" s="74">
        <f ca="1">PRODUCT(AV$4:AV1251)</f>
        <v>72163.678042015323</v>
      </c>
      <c r="BO1251" s="70">
        <f t="shared" si="573"/>
        <v>1248</v>
      </c>
      <c r="BP1251" s="171">
        <f t="shared" ca="1" si="572"/>
        <v>0.1143</v>
      </c>
      <c r="BQ1251" s="172">
        <f t="shared" ca="1" si="569"/>
        <v>9.059659612918658E-3</v>
      </c>
      <c r="BR1251" s="172">
        <f t="shared" ca="1" si="574"/>
        <v>1.3857386806390067E-5</v>
      </c>
    </row>
    <row r="1252" spans="44:70">
      <c r="AR1252" s="69">
        <f t="shared" si="566"/>
        <v>105</v>
      </c>
      <c r="AS1252" s="70">
        <f t="shared" si="570"/>
        <v>1249</v>
      </c>
      <c r="AT1252" s="71">
        <f t="shared" ca="1" si="571"/>
        <v>1.2409792773896412E-5</v>
      </c>
      <c r="AU1252" s="72">
        <f t="shared" ca="1" si="567"/>
        <v>9.059659612918658E-3</v>
      </c>
      <c r="AV1252" s="73">
        <f t="shared" ca="1" si="568"/>
        <v>1.0090596596129187</v>
      </c>
      <c r="AW1252" s="74">
        <f ca="1">PRODUCT(AV$4:AV1252)</f>
        <v>72817.456401492236</v>
      </c>
      <c r="BO1252" s="70">
        <f t="shared" si="573"/>
        <v>1249</v>
      </c>
      <c r="BP1252" s="171">
        <f t="shared" ca="1" si="572"/>
        <v>0.1143</v>
      </c>
      <c r="BQ1252" s="172">
        <f t="shared" ca="1" si="569"/>
        <v>9.059659612918658E-3</v>
      </c>
      <c r="BR1252" s="172">
        <f t="shared" ca="1" si="574"/>
        <v>1.3732970765777956E-5</v>
      </c>
    </row>
    <row r="1253" spans="44:70">
      <c r="AR1253" s="69">
        <f t="shared" si="566"/>
        <v>105</v>
      </c>
      <c r="AS1253" s="70">
        <f t="shared" si="570"/>
        <v>1250</v>
      </c>
      <c r="AT1253" s="71">
        <f t="shared" ca="1" si="571"/>
        <v>1.2297364275498052E-5</v>
      </c>
      <c r="AU1253" s="72">
        <f t="shared" ca="1" si="567"/>
        <v>9.059659612918658E-3</v>
      </c>
      <c r="AV1253" s="73">
        <f t="shared" ca="1" si="568"/>
        <v>1.0090596596129187</v>
      </c>
      <c r="AW1253" s="74">
        <f ca="1">PRODUCT(AV$4:AV1253)</f>
        <v>73477.1577703683</v>
      </c>
      <c r="BO1253" s="70">
        <f t="shared" si="573"/>
        <v>1250</v>
      </c>
      <c r="BP1253" s="171">
        <f t="shared" ca="1" si="572"/>
        <v>0.1143</v>
      </c>
      <c r="BQ1253" s="172">
        <f t="shared" ca="1" si="569"/>
        <v>9.059659612918658E-3</v>
      </c>
      <c r="BR1253" s="172">
        <f t="shared" ca="1" si="574"/>
        <v>1.360967177207937E-5</v>
      </c>
    </row>
    <row r="1254" spans="44:70">
      <c r="AR1254" s="69">
        <f t="shared" si="566"/>
        <v>105</v>
      </c>
      <c r="AS1254" s="70">
        <f t="shared" si="570"/>
        <v>1251</v>
      </c>
      <c r="AT1254" s="71">
        <f t="shared" ca="1" si="571"/>
        <v>1.2185954341025974E-5</v>
      </c>
      <c r="AU1254" s="72">
        <f t="shared" ca="1" si="567"/>
        <v>9.059659612918658E-3</v>
      </c>
      <c r="AV1254" s="73">
        <f t="shared" ca="1" si="568"/>
        <v>1.0090596596129187</v>
      </c>
      <c r="AW1254" s="74">
        <f ca="1">PRODUCT(AV$4:AV1254)</f>
        <v>74142.835809092561</v>
      </c>
      <c r="BO1254" s="70">
        <f t="shared" si="573"/>
        <v>1251</v>
      </c>
      <c r="BP1254" s="171">
        <f t="shared" ca="1" si="572"/>
        <v>0.1143</v>
      </c>
      <c r="BQ1254" s="172">
        <f t="shared" ca="1" si="569"/>
        <v>9.059659612918658E-3</v>
      </c>
      <c r="BR1254" s="172">
        <f t="shared" ca="1" si="574"/>
        <v>1.348747979609067E-5</v>
      </c>
    </row>
    <row r="1255" spans="44:70">
      <c r="AR1255" s="69">
        <f t="shared" si="566"/>
        <v>105</v>
      </c>
      <c r="AS1255" s="70">
        <f t="shared" si="570"/>
        <v>1252</v>
      </c>
      <c r="AT1255" s="71">
        <f t="shared" ca="1" si="571"/>
        <v>1.207555374263771E-5</v>
      </c>
      <c r="AU1255" s="72">
        <f t="shared" ca="1" si="567"/>
        <v>9.059659612918658E-3</v>
      </c>
      <c r="AV1255" s="73">
        <f t="shared" ca="1" si="568"/>
        <v>1.0090596596129187</v>
      </c>
      <c r="AW1255" s="74">
        <f ca="1">PRODUCT(AV$4:AV1255)</f>
        <v>74814.544664259462</v>
      </c>
      <c r="BO1255" s="70">
        <f t="shared" si="573"/>
        <v>1252</v>
      </c>
      <c r="BP1255" s="171">
        <f t="shared" ca="1" si="572"/>
        <v>0.1143</v>
      </c>
      <c r="BQ1255" s="172">
        <f t="shared" ca="1" si="569"/>
        <v>9.059659612918658E-3</v>
      </c>
      <c r="BR1255" s="172">
        <f t="shared" ca="1" si="574"/>
        <v>1.3366384898653613E-5</v>
      </c>
    </row>
    <row r="1256" spans="44:70">
      <c r="AR1256" s="69">
        <f t="shared" si="566"/>
        <v>105</v>
      </c>
      <c r="AS1256" s="70">
        <f t="shared" si="570"/>
        <v>1253</v>
      </c>
      <c r="AT1256" s="71">
        <f t="shared" ca="1" si="571"/>
        <v>1.1966153336091906E-5</v>
      </c>
      <c r="AU1256" s="72">
        <f t="shared" ca="1" si="567"/>
        <v>9.059659612918658E-3</v>
      </c>
      <c r="AV1256" s="73">
        <f t="shared" ca="1" si="568"/>
        <v>1.0090596596129187</v>
      </c>
      <c r="AW1256" s="74">
        <f ca="1">PRODUCT(AV$4:AV1256)</f>
        <v>75492.338973013146</v>
      </c>
      <c r="BO1256" s="70">
        <f t="shared" si="573"/>
        <v>1253</v>
      </c>
      <c r="BP1256" s="171">
        <f t="shared" ca="1" si="572"/>
        <v>0.1143</v>
      </c>
      <c r="BQ1256" s="172">
        <f t="shared" ca="1" si="569"/>
        <v>9.059659612918658E-3</v>
      </c>
      <c r="BR1256" s="172">
        <f t="shared" ca="1" si="574"/>
        <v>1.3246377229846884E-5</v>
      </c>
    </row>
    <row r="1257" spans="44:70">
      <c r="AR1257" s="69">
        <f t="shared" si="566"/>
        <v>105</v>
      </c>
      <c r="AS1257" s="70">
        <f t="shared" si="570"/>
        <v>1254</v>
      </c>
      <c r="AT1257" s="71">
        <f t="shared" ca="1" si="571"/>
        <v>1.1857744059990922E-5</v>
      </c>
      <c r="AU1257" s="72">
        <f t="shared" ca="1" si="567"/>
        <v>9.059659612918658E-3</v>
      </c>
      <c r="AV1257" s="73">
        <f t="shared" ca="1" si="568"/>
        <v>1.0090596596129187</v>
      </c>
      <c r="AW1257" s="74">
        <f ca="1">PRODUCT(AV$4:AV1257)</f>
        <v>76176.27386749172</v>
      </c>
      <c r="BO1257" s="70">
        <f t="shared" si="573"/>
        <v>1254</v>
      </c>
      <c r="BP1257" s="171">
        <f t="shared" ca="1" si="572"/>
        <v>0.1143</v>
      </c>
      <c r="BQ1257" s="172">
        <f t="shared" ca="1" si="569"/>
        <v>9.059659612918658E-3</v>
      </c>
      <c r="BR1257" s="172">
        <f t="shared" ca="1" si="574"/>
        <v>1.3127447028184909E-5</v>
      </c>
    </row>
    <row r="1258" spans="44:70">
      <c r="AR1258" s="69">
        <f t="shared" si="566"/>
        <v>105</v>
      </c>
      <c r="AS1258" s="70">
        <f t="shared" si="570"/>
        <v>1255</v>
      </c>
      <c r="AT1258" s="71">
        <f t="shared" ca="1" si="571"/>
        <v>1.1750316935030296E-5</v>
      </c>
      <c r="AU1258" s="72">
        <f t="shared" ca="1" si="567"/>
        <v>9.059659612918658E-3</v>
      </c>
      <c r="AV1258" s="73">
        <f t="shared" ca="1" si="568"/>
        <v>1.0090596596129187</v>
      </c>
      <c r="AW1258" s="74">
        <f ca="1">PRODUCT(AV$4:AV1258)</f>
        <v>76866.404979311672</v>
      </c>
      <c r="BO1258" s="70">
        <f t="shared" si="573"/>
        <v>1255</v>
      </c>
      <c r="BP1258" s="171">
        <f t="shared" ca="1" si="572"/>
        <v>0.1143</v>
      </c>
      <c r="BQ1258" s="172">
        <f t="shared" ca="1" si="569"/>
        <v>9.059659612918658E-3</v>
      </c>
      <c r="BR1258" s="172">
        <f t="shared" ca="1" si="574"/>
        <v>1.3009584619823843E-5</v>
      </c>
    </row>
    <row r="1259" spans="44:70">
      <c r="AR1259" s="69">
        <f t="shared" si="566"/>
        <v>105</v>
      </c>
      <c r="AS1259" s="70">
        <f t="shared" si="570"/>
        <v>1256</v>
      </c>
      <c r="AT1259" s="71">
        <f t="shared" ca="1" si="571"/>
        <v>1.1643863063255009E-5</v>
      </c>
      <c r="AU1259" s="72">
        <f t="shared" ca="1" si="567"/>
        <v>9.059659612918658E-3</v>
      </c>
      <c r="AV1259" s="73">
        <f t="shared" ca="1" si="568"/>
        <v>1.0090596596129187</v>
      </c>
      <c r="AW1259" s="74">
        <f ca="1">PRODUCT(AV$4:AV1259)</f>
        <v>77562.788444092992</v>
      </c>
      <c r="BO1259" s="70">
        <f t="shared" si="573"/>
        <v>1256</v>
      </c>
      <c r="BP1259" s="171">
        <f t="shared" ca="1" si="572"/>
        <v>0.1143</v>
      </c>
      <c r="BQ1259" s="172">
        <f t="shared" ca="1" si="569"/>
        <v>9.059659612918658E-3</v>
      </c>
      <c r="BR1259" s="172">
        <f t="shared" ca="1" si="574"/>
        <v>1.2892780417774701E-5</v>
      </c>
    </row>
    <row r="1260" spans="44:70">
      <c r="AR1260" s="69">
        <f t="shared" si="566"/>
        <v>105</v>
      </c>
      <c r="AS1260" s="70">
        <f t="shared" si="570"/>
        <v>1257</v>
      </c>
      <c r="AT1260" s="71">
        <f t="shared" ca="1" si="571"/>
        <v>1.1538373627322481E-5</v>
      </c>
      <c r="AU1260" s="72">
        <f t="shared" ca="1" si="567"/>
        <v>9.059659612918658E-3</v>
      </c>
      <c r="AV1260" s="73">
        <f t="shared" ca="1" si="568"/>
        <v>1.0090596596129187</v>
      </c>
      <c r="AW1260" s="74">
        <f ca="1">PRODUCT(AV$4:AV1260)</f>
        <v>78265.480906025288</v>
      </c>
      <c r="BO1260" s="70">
        <f t="shared" si="573"/>
        <v>1257</v>
      </c>
      <c r="BP1260" s="171">
        <f t="shared" ca="1" si="572"/>
        <v>0.1143</v>
      </c>
      <c r="BQ1260" s="172">
        <f t="shared" ca="1" si="569"/>
        <v>9.059659612918658E-3</v>
      </c>
      <c r="BR1260" s="172">
        <f t="shared" ca="1" si="574"/>
        <v>1.2777024921123543E-5</v>
      </c>
    </row>
    <row r="1261" spans="44:70">
      <c r="AR1261" s="69">
        <f t="shared" si="566"/>
        <v>105</v>
      </c>
      <c r="AS1261" s="70">
        <f t="shared" si="570"/>
        <v>1258</v>
      </c>
      <c r="AT1261" s="71">
        <f t="shared" ca="1" si="571"/>
        <v>1.1433839889772262E-5</v>
      </c>
      <c r="AU1261" s="72">
        <f t="shared" ca="1" si="567"/>
        <v>9.059659612918658E-3</v>
      </c>
      <c r="AV1261" s="73">
        <f t="shared" ca="1" si="568"/>
        <v>1.0090596596129187</v>
      </c>
      <c r="AW1261" s="74">
        <f ca="1">PRODUCT(AV$4:AV1261)</f>
        <v>78974.539522475257</v>
      </c>
      <c r="BO1261" s="70">
        <f t="shared" si="573"/>
        <v>1258</v>
      </c>
      <c r="BP1261" s="171">
        <f t="shared" ca="1" si="572"/>
        <v>0.1143</v>
      </c>
      <c r="BQ1261" s="172">
        <f t="shared" ca="1" si="569"/>
        <v>9.059659612918658E-3</v>
      </c>
      <c r="BR1261" s="172">
        <f t="shared" ca="1" si="574"/>
        <v>1.2662308714258665E-5</v>
      </c>
    </row>
    <row r="1262" spans="44:70">
      <c r="AR1262" s="69">
        <f t="shared" si="566"/>
        <v>105</v>
      </c>
      <c r="AS1262" s="70">
        <f t="shared" si="570"/>
        <v>1259</v>
      </c>
      <c r="AT1262" s="71">
        <f t="shared" ca="1" si="571"/>
        <v>1.1330253192302314E-5</v>
      </c>
      <c r="AU1262" s="72">
        <f t="shared" ca="1" si="567"/>
        <v>9.059659612918658E-3</v>
      </c>
      <c r="AV1262" s="73">
        <f t="shared" ca="1" si="568"/>
        <v>1.0090596596129187</v>
      </c>
      <c r="AW1262" s="74">
        <f ca="1">PRODUCT(AV$4:AV1262)</f>
        <v>79690.021968635876</v>
      </c>
      <c r="BO1262" s="70">
        <f t="shared" si="573"/>
        <v>1259</v>
      </c>
      <c r="BP1262" s="171">
        <f t="shared" ca="1" si="572"/>
        <v>0.1143</v>
      </c>
      <c r="BQ1262" s="172">
        <f t="shared" ca="1" si="569"/>
        <v>9.059659612918658E-3</v>
      </c>
      <c r="BR1262" s="172">
        <f t="shared" ca="1" si="574"/>
        <v>1.2548622466104732E-5</v>
      </c>
    </row>
    <row r="1263" spans="44:70">
      <c r="AR1263" s="69">
        <f t="shared" si="566"/>
        <v>105</v>
      </c>
      <c r="AS1263" s="70">
        <f t="shared" si="570"/>
        <v>1260</v>
      </c>
      <c r="AT1263" s="71">
        <f t="shared" ca="1" si="571"/>
        <v>1.1227604955051871E-5</v>
      </c>
      <c r="AU1263" s="72">
        <f t="shared" ca="1" si="567"/>
        <v>9.059659612918658E-3</v>
      </c>
      <c r="AV1263" s="73">
        <f t="shared" ca="1" si="568"/>
        <v>1.0090596596129187</v>
      </c>
      <c r="AW1263" s="74">
        <f ca="1">PRODUCT(AV$4:AV1263)</f>
        <v>80411.98644221772</v>
      </c>
      <c r="BO1263" s="70">
        <f t="shared" si="573"/>
        <v>1260</v>
      </c>
      <c r="BP1263" s="171">
        <f t="shared" ca="1" si="572"/>
        <v>0.1143</v>
      </c>
      <c r="BQ1263" s="172">
        <f t="shared" ca="1" si="569"/>
        <v>9.059659612918658E-3</v>
      </c>
      <c r="BR1263" s="172">
        <f t="shared" ca="1" si="574"/>
        <v>1.2435956929363779E-5</v>
      </c>
    </row>
    <row r="1264" spans="44:70">
      <c r="AR1264" s="69">
        <f t="shared" si="566"/>
        <v>106</v>
      </c>
      <c r="AS1264" s="70">
        <f t="shared" si="570"/>
        <v>1261</v>
      </c>
      <c r="AT1264" s="71">
        <f t="shared" ca="1" si="571"/>
        <v>1.1125886675890782E-5</v>
      </c>
      <c r="AU1264" s="72">
        <f t="shared" ca="1" si="567"/>
        <v>9.059659612918658E-3</v>
      </c>
      <c r="AV1264" s="73">
        <f t="shared" ca="1" si="568"/>
        <v>1.0090596596129187</v>
      </c>
      <c r="AW1264" s="74">
        <f ca="1">PRODUCT(AV$4:AV1264)</f>
        <v>81140.491668182847</v>
      </c>
      <c r="BO1264" s="70">
        <f t="shared" si="573"/>
        <v>1261</v>
      </c>
      <c r="BP1264" s="171">
        <f t="shared" ca="1" si="572"/>
        <v>0.1143</v>
      </c>
      <c r="BQ1264" s="172">
        <f t="shared" ca="1" si="569"/>
        <v>9.059659612918658E-3</v>
      </c>
      <c r="BR1264" s="172">
        <f t="shared" ca="1" si="574"/>
        <v>1.2324302939763033E-5</v>
      </c>
    </row>
    <row r="1265" spans="44:70">
      <c r="AR1265" s="69">
        <f t="shared" si="566"/>
        <v>106</v>
      </c>
      <c r="AS1265" s="70">
        <f t="shared" si="570"/>
        <v>1262</v>
      </c>
      <c r="AT1265" s="71">
        <f t="shared" ca="1" si="571"/>
        <v>1.1025089929715305E-5</v>
      </c>
      <c r="AU1265" s="72">
        <f t="shared" ca="1" si="567"/>
        <v>9.059659612918658E-3</v>
      </c>
      <c r="AV1265" s="73">
        <f t="shared" ca="1" si="568"/>
        <v>1.0090596596129187</v>
      </c>
      <c r="AW1265" s="74">
        <f ca="1">PRODUCT(AV$4:AV1265)</f>
        <v>81875.596903521451</v>
      </c>
      <c r="BO1265" s="70">
        <f t="shared" si="573"/>
        <v>1262</v>
      </c>
      <c r="BP1265" s="171">
        <f t="shared" ca="1" si="572"/>
        <v>0.1143</v>
      </c>
      <c r="BQ1265" s="172">
        <f t="shared" ca="1" si="569"/>
        <v>9.059659612918658E-3</v>
      </c>
      <c r="BR1265" s="172">
        <f t="shared" ca="1" si="574"/>
        <v>1.2213651415309487E-5</v>
      </c>
    </row>
    <row r="1266" spans="44:70">
      <c r="AR1266" s="69">
        <f t="shared" si="566"/>
        <v>106</v>
      </c>
      <c r="AS1266" s="70">
        <f t="shared" si="570"/>
        <v>1263</v>
      </c>
      <c r="AT1266" s="71">
        <f t="shared" ca="1" si="571"/>
        <v>1.0925206367750267E-5</v>
      </c>
      <c r="AU1266" s="72">
        <f t="shared" ca="1" si="567"/>
        <v>9.059659612918658E-3</v>
      </c>
      <c r="AV1266" s="73">
        <f t="shared" ca="1" si="568"/>
        <v>1.0090596596129187</v>
      </c>
      <c r="AW1266" s="74">
        <f ca="1">PRODUCT(AV$4:AV1266)</f>
        <v>82617.36194207189</v>
      </c>
      <c r="BO1266" s="70">
        <f t="shared" si="573"/>
        <v>1263</v>
      </c>
      <c r="BP1266" s="171">
        <f t="shared" ca="1" si="572"/>
        <v>0.1143</v>
      </c>
      <c r="BQ1266" s="172">
        <f t="shared" ca="1" si="569"/>
        <v>9.059659612918658E-3</v>
      </c>
      <c r="BR1266" s="172">
        <f t="shared" ca="1" si="574"/>
        <v>1.2103993355551165E-5</v>
      </c>
    </row>
    <row r="1267" spans="44:70">
      <c r="AR1267" s="69">
        <f t="shared" si="566"/>
        <v>106</v>
      </c>
      <c r="AS1267" s="70">
        <f t="shared" si="570"/>
        <v>1264</v>
      </c>
      <c r="AT1267" s="71">
        <f t="shared" ca="1" si="571"/>
        <v>1.0826227716857558E-5</v>
      </c>
      <c r="AU1267" s="72">
        <f t="shared" ca="1" si="567"/>
        <v>9.059659612918658E-3</v>
      </c>
      <c r="AV1267" s="73">
        <f t="shared" ca="1" si="568"/>
        <v>1.0090596596129187</v>
      </c>
      <c r="AW1267" s="74">
        <f ca="1">PRODUCT(AV$4:AV1267)</f>
        <v>83365.847119384358</v>
      </c>
      <c r="BO1267" s="70">
        <f t="shared" si="573"/>
        <v>1264</v>
      </c>
      <c r="BP1267" s="171">
        <f t="shared" ca="1" si="572"/>
        <v>0.1143</v>
      </c>
      <c r="BQ1267" s="172">
        <f t="shared" ca="1" si="569"/>
        <v>9.059659612918658E-3</v>
      </c>
      <c r="BR1267" s="172">
        <f t="shared" ca="1" si="574"/>
        <v>1.199531984084502E-5</v>
      </c>
    </row>
    <row r="1268" spans="44:70">
      <c r="AR1268" s="69">
        <f t="shared" si="566"/>
        <v>106</v>
      </c>
      <c r="AS1268" s="70">
        <f t="shared" si="570"/>
        <v>1265</v>
      </c>
      <c r="AT1268" s="71">
        <f t="shared" ca="1" si="571"/>
        <v>1.0728145778850882E-5</v>
      </c>
      <c r="AU1268" s="72">
        <f t="shared" ca="1" si="567"/>
        <v>9.059659612918658E-3</v>
      </c>
      <c r="AV1268" s="73">
        <f t="shared" ca="1" si="568"/>
        <v>1.0090596596129187</v>
      </c>
      <c r="AW1268" s="74">
        <f ca="1">PRODUCT(AV$4:AV1268)</f>
        <v>84121.113317628595</v>
      </c>
      <c r="BO1268" s="70">
        <f t="shared" si="573"/>
        <v>1265</v>
      </c>
      <c r="BP1268" s="171">
        <f t="shared" ca="1" si="572"/>
        <v>0.1143</v>
      </c>
      <c r="BQ1268" s="172">
        <f t="shared" ca="1" si="569"/>
        <v>9.059659612918658E-3</v>
      </c>
      <c r="BR1268" s="172">
        <f t="shared" ca="1" si="574"/>
        <v>1.1887622031631407E-5</v>
      </c>
    </row>
    <row r="1269" spans="44:70">
      <c r="AR1269" s="69">
        <f t="shared" si="566"/>
        <v>106</v>
      </c>
      <c r="AS1269" s="70">
        <f t="shared" si="570"/>
        <v>1266</v>
      </c>
      <c r="AT1269" s="71">
        <f t="shared" ca="1" si="571"/>
        <v>1.0630952429816724E-5</v>
      </c>
      <c r="AU1269" s="72">
        <f t="shared" ca="1" si="567"/>
        <v>9.059659612918658E-3</v>
      </c>
      <c r="AV1269" s="73">
        <f t="shared" ca="1" si="568"/>
        <v>1.0090596596129187</v>
      </c>
      <c r="AW1269" s="74">
        <f ca="1">PRODUCT(AV$4:AV1269)</f>
        <v>84883.221970546074</v>
      </c>
      <c r="BO1269" s="70">
        <f t="shared" si="573"/>
        <v>1266</v>
      </c>
      <c r="BP1269" s="171">
        <f t="shared" ca="1" si="572"/>
        <v>0.1143</v>
      </c>
      <c r="BQ1269" s="172">
        <f t="shared" ca="1" si="569"/>
        <v>9.059659612918658E-3</v>
      </c>
      <c r="BR1269" s="172">
        <f t="shared" ca="1" si="574"/>
        <v>1.1780891167715068E-5</v>
      </c>
    </row>
    <row r="1270" spans="44:70">
      <c r="AR1270" s="69">
        <f t="shared" si="566"/>
        <v>106</v>
      </c>
      <c r="AS1270" s="70">
        <f t="shared" si="570"/>
        <v>1267</v>
      </c>
      <c r="AT1270" s="71">
        <f t="shared" ca="1" si="571"/>
        <v>1.0534639619441455E-5</v>
      </c>
      <c r="AU1270" s="72">
        <f t="shared" ca="1" si="567"/>
        <v>9.059659612918658E-3</v>
      </c>
      <c r="AV1270" s="73">
        <f t="shared" ca="1" si="568"/>
        <v>1.0090596596129187</v>
      </c>
      <c r="AW1270" s="74">
        <f ca="1">PRODUCT(AV$4:AV1270)</f>
        <v>85652.235068447044</v>
      </c>
      <c r="BO1270" s="70">
        <f t="shared" si="573"/>
        <v>1267</v>
      </c>
      <c r="BP1270" s="171">
        <f t="shared" ca="1" si="572"/>
        <v>0.1143</v>
      </c>
      <c r="BQ1270" s="172">
        <f t="shared" ca="1" si="569"/>
        <v>9.059659612918658E-3</v>
      </c>
      <c r="BR1270" s="172">
        <f t="shared" ca="1" si="574"/>
        <v>1.1675118567552575E-5</v>
      </c>
    </row>
    <row r="1271" spans="44:70">
      <c r="AR1271" s="69">
        <f t="shared" si="566"/>
        <v>106</v>
      </c>
      <c r="AS1271" s="70">
        <f t="shared" si="570"/>
        <v>1268</v>
      </c>
      <c r="AT1271" s="71">
        <f t="shared" ca="1" si="571"/>
        <v>1.0439199370344548E-5</v>
      </c>
      <c r="AU1271" s="72">
        <f t="shared" ca="1" si="567"/>
        <v>9.059659612918658E-3</v>
      </c>
      <c r="AV1271" s="73">
        <f t="shared" ca="1" si="568"/>
        <v>1.0090596596129187</v>
      </c>
      <c r="AW1271" s="74">
        <f ca="1">PRODUCT(AV$4:AV1271)</f>
        <v>86428.215163252869</v>
      </c>
      <c r="BO1271" s="70">
        <f t="shared" si="573"/>
        <v>1268</v>
      </c>
      <c r="BP1271" s="171">
        <f t="shared" ca="1" si="572"/>
        <v>0.1143</v>
      </c>
      <c r="BQ1271" s="172">
        <f t="shared" ca="1" si="569"/>
        <v>9.059659612918658E-3</v>
      </c>
      <c r="BR1271" s="172">
        <f t="shared" ca="1" si="574"/>
        <v>1.1570295627546166E-5</v>
      </c>
    </row>
    <row r="1272" spans="44:70">
      <c r="AR1272" s="69">
        <f t="shared" si="566"/>
        <v>106</v>
      </c>
      <c r="AS1272" s="70">
        <f t="shared" si="570"/>
        <v>1269</v>
      </c>
      <c r="AT1272" s="71">
        <f t="shared" ca="1" si="571"/>
        <v>1.0344623777417832E-5</v>
      </c>
      <c r="AU1272" s="72">
        <f t="shared" ca="1" si="567"/>
        <v>9.059659612918658E-3</v>
      </c>
      <c r="AV1272" s="73">
        <f t="shared" ca="1" si="568"/>
        <v>1.0090596596129187</v>
      </c>
      <c r="AW1272" s="74">
        <f ca="1">PRODUCT(AV$4:AV1272)</f>
        <v>87211.225373584035</v>
      </c>
      <c r="BO1272" s="70">
        <f t="shared" si="573"/>
        <v>1269</v>
      </c>
      <c r="BP1272" s="171">
        <f t="shared" ca="1" si="572"/>
        <v>0.1143</v>
      </c>
      <c r="BQ1272" s="172">
        <f t="shared" ca="1" si="569"/>
        <v>9.059659612918658E-3</v>
      </c>
      <c r="BR1272" s="172">
        <f t="shared" ca="1" si="574"/>
        <v>1.1466413821343925E-5</v>
      </c>
    </row>
    <row r="1273" spans="44:70">
      <c r="AR1273" s="69">
        <f t="shared" si="566"/>
        <v>106</v>
      </c>
      <c r="AS1273" s="70">
        <f t="shared" si="570"/>
        <v>1270</v>
      </c>
      <c r="AT1273" s="71">
        <f t="shared" ca="1" si="571"/>
        <v>1.0250905007170722E-5</v>
      </c>
      <c r="AU1273" s="72">
        <f t="shared" ca="1" si="567"/>
        <v>9.059659612918658E-3</v>
      </c>
      <c r="AV1273" s="73">
        <f t="shared" ca="1" si="568"/>
        <v>1.0090596596129187</v>
      </c>
      <c r="AW1273" s="74">
        <f ca="1">PRODUCT(AV$4:AV1273)</f>
        <v>88001.329389894236</v>
      </c>
      <c r="BO1273" s="70">
        <f t="shared" si="573"/>
        <v>1270</v>
      </c>
      <c r="BP1273" s="171">
        <f t="shared" ca="1" si="572"/>
        <v>0.1143</v>
      </c>
      <c r="BQ1273" s="172">
        <f t="shared" ca="1" si="569"/>
        <v>9.059659612918658E-3</v>
      </c>
      <c r="BR1273" s="172">
        <f t="shared" ca="1" si="574"/>
        <v>1.1363464699146243E-5</v>
      </c>
    </row>
    <row r="1274" spans="44:70">
      <c r="AR1274" s="69">
        <f t="shared" si="566"/>
        <v>106</v>
      </c>
      <c r="AS1274" s="70">
        <f t="shared" si="570"/>
        <v>1271</v>
      </c>
      <c r="AT1274" s="71">
        <f t="shared" ca="1" si="571"/>
        <v>1.0158035297081393E-5</v>
      </c>
      <c r="AU1274" s="72">
        <f t="shared" ca="1" si="567"/>
        <v>9.059659612918658E-3</v>
      </c>
      <c r="AV1274" s="73">
        <f t="shared" ca="1" si="568"/>
        <v>1.0090596596129187</v>
      </c>
      <c r="AW1274" s="74">
        <f ca="1">PRODUCT(AV$4:AV1274)</f>
        <v>88798.591479651019</v>
      </c>
      <c r="BO1274" s="70">
        <f t="shared" si="573"/>
        <v>1271</v>
      </c>
      <c r="BP1274" s="171">
        <f t="shared" ca="1" si="572"/>
        <v>0.1143</v>
      </c>
      <c r="BQ1274" s="172">
        <f t="shared" ca="1" si="569"/>
        <v>9.059659612918658E-3</v>
      </c>
      <c r="BR1274" s="172">
        <f t="shared" ca="1" si="574"/>
        <v>1.126143988701851E-5</v>
      </c>
    </row>
    <row r="1275" spans="44:70">
      <c r="AR1275" s="69">
        <f t="shared" si="566"/>
        <v>106</v>
      </c>
      <c r="AS1275" s="70">
        <f t="shared" si="570"/>
        <v>1272</v>
      </c>
      <c r="AT1275" s="71">
        <f t="shared" ca="1" si="571"/>
        <v>1.0066006954953823E-5</v>
      </c>
      <c r="AU1275" s="72">
        <f t="shared" ca="1" si="567"/>
        <v>9.059659612918658E-3</v>
      </c>
      <c r="AV1275" s="73">
        <f t="shared" ca="1" si="568"/>
        <v>1.0090596596129187</v>
      </c>
      <c r="AW1275" s="74">
        <f ca="1">PRODUCT(AV$4:AV1275)</f>
        <v>89603.076492563283</v>
      </c>
      <c r="BO1275" s="70">
        <f t="shared" si="573"/>
        <v>1272</v>
      </c>
      <c r="BP1275" s="171">
        <f t="shared" ca="1" si="572"/>
        <v>0.1143</v>
      </c>
      <c r="BQ1275" s="172">
        <f t="shared" ca="1" si="569"/>
        <v>9.059659612918658E-3</v>
      </c>
      <c r="BR1275" s="172">
        <f t="shared" ca="1" si="574"/>
        <v>1.1160331086209974E-5</v>
      </c>
    </row>
    <row r="1276" spans="44:70">
      <c r="AR1276" s="69">
        <f t="shared" si="566"/>
        <v>107</v>
      </c>
      <c r="AS1276" s="70">
        <f t="shared" si="570"/>
        <v>1273</v>
      </c>
      <c r="AT1276" s="71">
        <f t="shared" ca="1" si="571"/>
        <v>9.9748123582806702E-6</v>
      </c>
      <c r="AU1276" s="72">
        <f t="shared" ca="1" si="567"/>
        <v>9.059659612918658E-3</v>
      </c>
      <c r="AV1276" s="73">
        <f t="shared" ca="1" si="568"/>
        <v>1.0090596596129187</v>
      </c>
      <c r="AW1276" s="74">
        <f ca="1">PRODUCT(AV$4:AV1276)</f>
        <v>90414.849865856217</v>
      </c>
      <c r="BO1276" s="70">
        <f t="shared" si="573"/>
        <v>1273</v>
      </c>
      <c r="BP1276" s="171">
        <f t="shared" ca="1" si="572"/>
        <v>0.1143</v>
      </c>
      <c r="BQ1276" s="172">
        <f t="shared" ca="1" si="569"/>
        <v>9.059659612918658E-3</v>
      </c>
      <c r="BR1276" s="172">
        <f t="shared" ca="1" si="574"/>
        <v>1.1060130072478712E-5</v>
      </c>
    </row>
    <row r="1277" spans="44:70">
      <c r="AR1277" s="69">
        <f t="shared" si="566"/>
        <v>107</v>
      </c>
      <c r="AS1277" s="70">
        <f t="shared" si="570"/>
        <v>1274</v>
      </c>
      <c r="AT1277" s="71">
        <f t="shared" ca="1" si="571"/>
        <v>9.8844439536119121E-6</v>
      </c>
      <c r="AU1277" s="72">
        <f t="shared" ca="1" si="567"/>
        <v>9.059659612918658E-3</v>
      </c>
      <c r="AV1277" s="73">
        <f t="shared" ca="1" si="568"/>
        <v>1.0090596596129187</v>
      </c>
      <c r="AW1277" s="74">
        <f ca="1">PRODUCT(AV$4:AV1277)</f>
        <v>91233.977629594025</v>
      </c>
      <c r="BO1277" s="70">
        <f t="shared" si="573"/>
        <v>1274</v>
      </c>
      <c r="BP1277" s="171">
        <f t="shared" ca="1" si="572"/>
        <v>0.1143</v>
      </c>
      <c r="BQ1277" s="172">
        <f t="shared" ca="1" si="569"/>
        <v>9.059659612918658E-3</v>
      </c>
      <c r="BR1277" s="172">
        <f t="shared" ca="1" si="574"/>
        <v>1.0960828695422671E-5</v>
      </c>
    </row>
    <row r="1278" spans="44:70">
      <c r="AR1278" s="69">
        <f t="shared" si="566"/>
        <v>107</v>
      </c>
      <c r="AS1278" s="70">
        <f t="shared" si="570"/>
        <v>1275</v>
      </c>
      <c r="AT1278" s="71">
        <f t="shared" ca="1" si="571"/>
        <v>9.7948942559292164E-6</v>
      </c>
      <c r="AU1278" s="72">
        <f t="shared" ca="1" si="567"/>
        <v>9.059659612918658E-3</v>
      </c>
      <c r="AV1278" s="73">
        <f t="shared" ca="1" si="568"/>
        <v>1.0090596596129187</v>
      </c>
      <c r="AW1278" s="74">
        <f ca="1">PRODUCT(AV$4:AV1278)</f>
        <v>92060.526412050778</v>
      </c>
      <c r="BO1278" s="70">
        <f t="shared" si="573"/>
        <v>1275</v>
      </c>
      <c r="BP1278" s="171">
        <f t="shared" ca="1" si="572"/>
        <v>0.1143</v>
      </c>
      <c r="BQ1278" s="172">
        <f t="shared" ca="1" si="569"/>
        <v>9.059659612918658E-3</v>
      </c>
      <c r="BR1278" s="172">
        <f t="shared" ca="1" si="574"/>
        <v>1.086241887781671E-5</v>
      </c>
    </row>
    <row r="1279" spans="44:70">
      <c r="AR1279" s="69">
        <f t="shared" si="566"/>
        <v>107</v>
      </c>
      <c r="AS1279" s="70">
        <f t="shared" si="570"/>
        <v>1276</v>
      </c>
      <c r="AT1279" s="71">
        <f t="shared" ca="1" si="571"/>
        <v>9.7061558480259652E-6</v>
      </c>
      <c r="AU1279" s="72">
        <f t="shared" ca="1" si="567"/>
        <v>9.059659612918658E-3</v>
      </c>
      <c r="AV1279" s="73">
        <f t="shared" ca="1" si="568"/>
        <v>1.0090596596129187</v>
      </c>
      <c r="AW1279" s="74">
        <f ca="1">PRODUCT(AV$4:AV1279)</f>
        <v>92894.563445130072</v>
      </c>
      <c r="BO1279" s="70">
        <f t="shared" si="573"/>
        <v>1276</v>
      </c>
      <c r="BP1279" s="171">
        <f t="shared" ca="1" si="572"/>
        <v>0.1143</v>
      </c>
      <c r="BQ1279" s="172">
        <f t="shared" ca="1" si="569"/>
        <v>9.059659612918658E-3</v>
      </c>
      <c r="BR1279" s="172">
        <f t="shared" ca="1" si="574"/>
        <v>1.076489261495559E-5</v>
      </c>
    </row>
    <row r="1280" spans="44:70">
      <c r="AR1280" s="69">
        <f t="shared" si="566"/>
        <v>107</v>
      </c>
      <c r="AS1280" s="70">
        <f t="shared" si="570"/>
        <v>1277</v>
      </c>
      <c r="AT1280" s="71">
        <f t="shared" ca="1" si="571"/>
        <v>9.6182213798929093E-6</v>
      </c>
      <c r="AU1280" s="72">
        <f t="shared" ca="1" si="567"/>
        <v>9.059659612918658E-3</v>
      </c>
      <c r="AV1280" s="73">
        <f t="shared" ca="1" si="568"/>
        <v>1.0090596596129187</v>
      </c>
      <c r="AW1280" s="74">
        <f ca="1">PRODUCT(AV$4:AV1280)</f>
        <v>93736.15656983362</v>
      </c>
      <c r="BO1280" s="70">
        <f t="shared" si="573"/>
        <v>1277</v>
      </c>
      <c r="BP1280" s="171">
        <f t="shared" ca="1" si="572"/>
        <v>0.1143</v>
      </c>
      <c r="BQ1280" s="172">
        <f t="shared" ca="1" si="569"/>
        <v>9.059659612918658E-3</v>
      </c>
      <c r="BR1280" s="172">
        <f t="shared" ca="1" si="574"/>
        <v>1.0668241974002872E-5</v>
      </c>
    </row>
    <row r="1281" spans="44:70">
      <c r="AR1281" s="69">
        <f t="shared" si="566"/>
        <v>107</v>
      </c>
      <c r="AS1281" s="70">
        <f t="shared" si="570"/>
        <v>1278</v>
      </c>
      <c r="AT1281" s="71">
        <f t="shared" ca="1" si="571"/>
        <v>9.5310835681093831E-6</v>
      </c>
      <c r="AU1281" s="72">
        <f t="shared" ca="1" si="567"/>
        <v>9.059659612918658E-3</v>
      </c>
      <c r="AV1281" s="73">
        <f t="shared" ca="1" si="568"/>
        <v>1.0090596596129187</v>
      </c>
      <c r="AW1281" s="74">
        <f ca="1">PRODUCT(AV$4:AV1281)</f>
        <v>94585.374241779558</v>
      </c>
      <c r="BO1281" s="70">
        <f t="shared" si="573"/>
        <v>1278</v>
      </c>
      <c r="BP1281" s="171">
        <f t="shared" ca="1" si="572"/>
        <v>0.1143</v>
      </c>
      <c r="BQ1281" s="172">
        <f t="shared" ca="1" si="569"/>
        <v>9.059659612918658E-3</v>
      </c>
      <c r="BR1281" s="172">
        <f t="shared" ca="1" si="574"/>
        <v>1.0572459093345654E-5</v>
      </c>
    </row>
    <row r="1282" spans="44:70">
      <c r="AR1282" s="69">
        <f t="shared" si="566"/>
        <v>107</v>
      </c>
      <c r="AS1282" s="70">
        <f t="shared" si="570"/>
        <v>1279</v>
      </c>
      <c r="AT1282" s="71">
        <f t="shared" ca="1" si="571"/>
        <v>9.4447351952400291E-6</v>
      </c>
      <c r="AU1282" s="72">
        <f t="shared" ca="1" si="567"/>
        <v>9.059659612918658E-3</v>
      </c>
      <c r="AV1282" s="73">
        <f t="shared" ca="1" si="568"/>
        <v>1.0090596596129187</v>
      </c>
      <c r="AW1282" s="74">
        <f ca="1">PRODUCT(AV$4:AV1282)</f>
        <v>95442.285536770607</v>
      </c>
      <c r="BO1282" s="70">
        <f t="shared" si="573"/>
        <v>1279</v>
      </c>
      <c r="BP1282" s="171">
        <f t="shared" ca="1" si="572"/>
        <v>0.1143</v>
      </c>
      <c r="BQ1282" s="172">
        <f t="shared" ca="1" si="569"/>
        <v>9.059659612918658E-3</v>
      </c>
      <c r="BR1282" s="172">
        <f t="shared" ca="1" si="574"/>
        <v>1.0477536181955101E-5</v>
      </c>
    </row>
    <row r="1283" spans="44:70">
      <c r="AR1283" s="69">
        <f t="shared" si="566"/>
        <v>107</v>
      </c>
      <c r="AS1283" s="70">
        <f t="shared" si="570"/>
        <v>1280</v>
      </c>
      <c r="AT1283" s="71">
        <f t="shared" ca="1" si="571"/>
        <v>9.3591691092370013E-6</v>
      </c>
      <c r="AU1283" s="72">
        <f t="shared" ca="1" si="567"/>
        <v>9.059659612918658E-3</v>
      </c>
      <c r="AV1283" s="73">
        <f t="shared" ca="1" si="568"/>
        <v>1.0090596596129187</v>
      </c>
      <c r="AW1283" s="74">
        <f ca="1">PRODUCT(AV$4:AV1283)</f>
        <v>96306.960156412737</v>
      </c>
      <c r="BO1283" s="70">
        <f t="shared" si="573"/>
        <v>1280</v>
      </c>
      <c r="BP1283" s="171">
        <f t="shared" ca="1" si="572"/>
        <v>0.1143</v>
      </c>
      <c r="BQ1283" s="172">
        <f t="shared" ca="1" si="569"/>
        <v>9.059659612918658E-3</v>
      </c>
      <c r="BR1283" s="172">
        <f t="shared" ca="1" si="574"/>
        <v>1.0383465518752724E-5</v>
      </c>
    </row>
    <row r="1284" spans="44:70">
      <c r="AR1284" s="69">
        <f t="shared" si="566"/>
        <v>107</v>
      </c>
      <c r="AS1284" s="70">
        <f t="shared" si="570"/>
        <v>1281</v>
      </c>
      <c r="AT1284" s="71">
        <f t="shared" ca="1" si="571"/>
        <v>9.2743782228475705E-6</v>
      </c>
      <c r="AU1284" s="72">
        <f t="shared" ca="1" si="567"/>
        <v>9.059659612918658E-3</v>
      </c>
      <c r="AV1284" s="73">
        <f t="shared" ca="1" si="568"/>
        <v>1.0090596596129187</v>
      </c>
      <c r="AW1284" s="74">
        <f ca="1">PRODUCT(AV$4:AV1284)</f>
        <v>97179.468433784758</v>
      </c>
      <c r="BO1284" s="70">
        <f t="shared" si="573"/>
        <v>1281</v>
      </c>
      <c r="BP1284" s="171">
        <f t="shared" ca="1" si="572"/>
        <v>0.1143</v>
      </c>
      <c r="BQ1284" s="172">
        <f t="shared" ca="1" si="569"/>
        <v>9.059659612918658E-3</v>
      </c>
      <c r="BR1284" s="172">
        <f t="shared" ca="1" si="574"/>
        <v>1.0290239451982337E-5</v>
      </c>
    </row>
    <row r="1285" spans="44:70">
      <c r="AR1285" s="69">
        <f t="shared" ref="AR1285:AR1348" si="575">ROUNDDOWN((AS1285-1)/12,0)+1</f>
        <v>107</v>
      </c>
      <c r="AS1285" s="70">
        <f t="shared" si="570"/>
        <v>1282</v>
      </c>
      <c r="AT1285" s="71">
        <f t="shared" ca="1" si="571"/>
        <v>9.1903555130271068E-6</v>
      </c>
      <c r="AU1285" s="72">
        <f t="shared" ref="AU1285:AU1348" ca="1" si="576">IF($AU$2="Yes",BQ1285,((1+$AH$21)^(1/12))-1)</f>
        <v>9.059659612918658E-3</v>
      </c>
      <c r="AV1285" s="73">
        <f t="shared" ref="AV1285:AV1348" ca="1" si="577">(1+AU1285)</f>
        <v>1.0090596596129187</v>
      </c>
      <c r="AW1285" s="74">
        <f ca="1">PRODUCT(AV$4:AV1285)</f>
        <v>98059.881339159227</v>
      </c>
      <c r="BO1285" s="70">
        <f t="shared" si="573"/>
        <v>1282</v>
      </c>
      <c r="BP1285" s="171">
        <f t="shared" ca="1" si="572"/>
        <v>0.1143</v>
      </c>
      <c r="BQ1285" s="172">
        <f t="shared" ref="BQ1285:BQ1348" ca="1" si="578">(1+BP1285)^(1/12)-1</f>
        <v>9.059659612918658E-3</v>
      </c>
      <c r="BR1285" s="172">
        <f t="shared" ca="1" si="574"/>
        <v>1.0197850398587666E-5</v>
      </c>
    </row>
    <row r="1286" spans="44:70">
      <c r="AR1286" s="69">
        <f t="shared" si="575"/>
        <v>107</v>
      </c>
      <c r="AS1286" s="70">
        <f t="shared" ref="AS1286:AS1349" si="579">AS1285+1</f>
        <v>1283</v>
      </c>
      <c r="AT1286" s="71">
        <f t="shared" ref="AT1286:AT1349" ca="1" si="580">(1-AU1286)*AT1285</f>
        <v>9.1070940203573712E-6</v>
      </c>
      <c r="AU1286" s="72">
        <f t="shared" ca="1" si="576"/>
        <v>9.059659612918658E-3</v>
      </c>
      <c r="AV1286" s="73">
        <f t="shared" ca="1" si="577"/>
        <v>1.0090596596129187</v>
      </c>
      <c r="AW1286" s="74">
        <f ca="1">PRODUCT(AV$4:AV1286)</f>
        <v>98948.270485775211</v>
      </c>
      <c r="BO1286" s="70">
        <f t="shared" si="573"/>
        <v>1283</v>
      </c>
      <c r="BP1286" s="171">
        <f t="shared" ref="BP1286:BP1349" ca="1" si="581">VLOOKUP(BO1286,$BT$4:$BX$13,5,TRUE)/100</f>
        <v>0.1143</v>
      </c>
      <c r="BQ1286" s="172">
        <f t="shared" ca="1" si="578"/>
        <v>9.059659612918658E-3</v>
      </c>
      <c r="BR1286" s="172">
        <f t="shared" ca="1" si="574"/>
        <v>1.0106290843595535E-5</v>
      </c>
    </row>
    <row r="1287" spans="44:70">
      <c r="AR1287" s="69">
        <f t="shared" si="575"/>
        <v>107</v>
      </c>
      <c r="AS1287" s="70">
        <f t="shared" si="579"/>
        <v>1284</v>
      </c>
      <c r="AT1287" s="71">
        <f t="shared" ca="1" si="580"/>
        <v>9.024586848470086E-6</v>
      </c>
      <c r="AU1287" s="72">
        <f t="shared" ca="1" si="576"/>
        <v>9.059659612918658E-3</v>
      </c>
      <c r="AV1287" s="73">
        <f t="shared" ca="1" si="577"/>
        <v>1.0090596596129187</v>
      </c>
      <c r="AW1287" s="74">
        <f ca="1">PRODUCT(AV$4:AV1287)</f>
        <v>99844.708135663343</v>
      </c>
      <c r="BO1287" s="70">
        <f t="shared" si="573"/>
        <v>1284</v>
      </c>
      <c r="BP1287" s="171">
        <f t="shared" ca="1" si="581"/>
        <v>0.1143</v>
      </c>
      <c r="BQ1287" s="172">
        <f t="shared" ca="1" si="578"/>
        <v>9.059659612918658E-3</v>
      </c>
      <c r="BR1287" s="172">
        <f t="shared" ca="1" si="574"/>
        <v>1.0015553339504592E-5</v>
      </c>
    </row>
    <row r="1288" spans="44:70">
      <c r="AR1288" s="69">
        <f t="shared" si="575"/>
        <v>108</v>
      </c>
      <c r="AS1288" s="70">
        <f t="shared" si="579"/>
        <v>1285</v>
      </c>
      <c r="AT1288" s="71">
        <f t="shared" ca="1" si="580"/>
        <v>8.9428271634757247E-6</v>
      </c>
      <c r="AU1288" s="72">
        <f t="shared" ca="1" si="576"/>
        <v>9.059659612918658E-3</v>
      </c>
      <c r="AV1288" s="73">
        <f t="shared" ca="1" si="577"/>
        <v>1.0090596596129187</v>
      </c>
      <c r="AW1288" s="74">
        <f ca="1">PRODUCT(AV$4:AV1288)</f>
        <v>100749.26720552366</v>
      </c>
      <c r="BO1288" s="70">
        <f t="shared" si="573"/>
        <v>1285</v>
      </c>
      <c r="BP1288" s="171">
        <f t="shared" ca="1" si="581"/>
        <v>0.1143</v>
      </c>
      <c r="BQ1288" s="172">
        <f t="shared" ca="1" si="578"/>
        <v>9.059659612918658E-3</v>
      </c>
      <c r="BR1288" s="172">
        <f t="shared" ca="1" si="574"/>
        <v>9.9256305056795342E-6</v>
      </c>
    </row>
    <row r="1289" spans="44:70">
      <c r="AR1289" s="69">
        <f t="shared" si="575"/>
        <v>108</v>
      </c>
      <c r="AS1289" s="70">
        <f t="shared" si="579"/>
        <v>1286</v>
      </c>
      <c r="AT1289" s="71">
        <f t="shared" ca="1" si="580"/>
        <v>8.8618081933974719E-6</v>
      </c>
      <c r="AU1289" s="72">
        <f t="shared" ca="1" si="576"/>
        <v>9.059659612918658E-3</v>
      </c>
      <c r="AV1289" s="73">
        <f t="shared" ca="1" si="577"/>
        <v>1.0090596596129187</v>
      </c>
      <c r="AW1289" s="74">
        <f ca="1">PRODUCT(AV$4:AV1289)</f>
        <v>101662.0212726567</v>
      </c>
      <c r="BO1289" s="70">
        <f t="shared" si="573"/>
        <v>1286</v>
      </c>
      <c r="BP1289" s="171">
        <f t="shared" ca="1" si="581"/>
        <v>0.1143</v>
      </c>
      <c r="BQ1289" s="172">
        <f t="shared" ca="1" si="578"/>
        <v>9.059659612918658E-3</v>
      </c>
      <c r="BR1289" s="172">
        <f t="shared" ca="1" si="574"/>
        <v>9.8365150277507534E-6</v>
      </c>
    </row>
    <row r="1290" spans="44:70">
      <c r="AR1290" s="69">
        <f t="shared" si="575"/>
        <v>108</v>
      </c>
      <c r="AS1290" s="70">
        <f t="shared" si="579"/>
        <v>1287</v>
      </c>
      <c r="AT1290" s="71">
        <f t="shared" ca="1" si="580"/>
        <v>8.7815232276103179E-6</v>
      </c>
      <c r="AU1290" s="72">
        <f t="shared" ca="1" si="576"/>
        <v>9.059659612918658E-3</v>
      </c>
      <c r="AV1290" s="73">
        <f t="shared" ca="1" si="577"/>
        <v>1.0090596596129187</v>
      </c>
      <c r="AW1290" s="74">
        <f ca="1">PRODUCT(AV$4:AV1290)</f>
        <v>102583.04458094826</v>
      </c>
      <c r="BO1290" s="70">
        <f t="shared" si="573"/>
        <v>1287</v>
      </c>
      <c r="BP1290" s="171">
        <f t="shared" ca="1" si="581"/>
        <v>0.1143</v>
      </c>
      <c r="BQ1290" s="172">
        <f t="shared" ca="1" si="578"/>
        <v>9.059659612918658E-3</v>
      </c>
      <c r="BR1290" s="172">
        <f t="shared" ca="1" si="574"/>
        <v>9.7481996570193878E-6</v>
      </c>
    </row>
    <row r="1291" spans="44:70">
      <c r="AR1291" s="69">
        <f t="shared" si="575"/>
        <v>108</v>
      </c>
      <c r="AS1291" s="70">
        <f t="shared" si="579"/>
        <v>1288</v>
      </c>
      <c r="AT1291" s="71">
        <f t="shared" ca="1" si="580"/>
        <v>8.7019656162852295E-6</v>
      </c>
      <c r="AU1291" s="72">
        <f t="shared" ca="1" si="576"/>
        <v>9.059659612918658E-3</v>
      </c>
      <c r="AV1291" s="73">
        <f t="shared" ca="1" si="577"/>
        <v>1.0090596596129187</v>
      </c>
      <c r="AW1291" s="74">
        <f ca="1">PRODUCT(AV$4:AV1291)</f>
        <v>103512.41204690852</v>
      </c>
      <c r="BO1291" s="70">
        <f t="shared" si="573"/>
        <v>1288</v>
      </c>
      <c r="BP1291" s="171">
        <f t="shared" ca="1" si="581"/>
        <v>0.1143</v>
      </c>
      <c r="BQ1291" s="172">
        <f t="shared" ca="1" si="578"/>
        <v>9.059659612918658E-3</v>
      </c>
      <c r="BR1291" s="172">
        <f t="shared" ca="1" si="574"/>
        <v>9.660677209867706E-6</v>
      </c>
    </row>
    <row r="1292" spans="44:70">
      <c r="AR1292" s="69">
        <f t="shared" si="575"/>
        <v>108</v>
      </c>
      <c r="AS1292" s="70">
        <f t="shared" si="579"/>
        <v>1289</v>
      </c>
      <c r="AT1292" s="71">
        <f t="shared" ca="1" si="580"/>
        <v>8.6231287698383629E-6</v>
      </c>
      <c r="AU1292" s="72">
        <f t="shared" ca="1" si="576"/>
        <v>9.059659612918658E-3</v>
      </c>
      <c r="AV1292" s="73">
        <f t="shared" ca="1" si="577"/>
        <v>1.0090596596129187</v>
      </c>
      <c r="AW1292" s="74">
        <f ca="1">PRODUCT(AV$4:AV1292)</f>
        <v>104450.1992657657</v>
      </c>
      <c r="BO1292" s="70">
        <f t="shared" si="573"/>
        <v>1289</v>
      </c>
      <c r="BP1292" s="171">
        <f t="shared" ca="1" si="581"/>
        <v>0.1143</v>
      </c>
      <c r="BQ1292" s="172">
        <f t="shared" ca="1" si="578"/>
        <v>9.059659612918658E-3</v>
      </c>
      <c r="BR1292" s="172">
        <f t="shared" ca="1" si="574"/>
        <v>9.5739405671747889E-6</v>
      </c>
    </row>
    <row r="1293" spans="44:70">
      <c r="AR1293" s="69">
        <f t="shared" si="575"/>
        <v>108</v>
      </c>
      <c r="AS1293" s="70">
        <f t="shared" si="579"/>
        <v>1290</v>
      </c>
      <c r="AT1293" s="71">
        <f t="shared" ca="1" si="580"/>
        <v>8.5450061583852611E-6</v>
      </c>
      <c r="AU1293" s="72">
        <f t="shared" ca="1" si="576"/>
        <v>9.059659612918658E-3</v>
      </c>
      <c r="AV1293" s="73">
        <f t="shared" ca="1" si="577"/>
        <v>1.0090596596129187</v>
      </c>
      <c r="AW1293" s="74">
        <f ca="1">PRODUCT(AV$4:AV1293)</f>
        <v>105396.48251761506</v>
      </c>
      <c r="BO1293" s="70">
        <f t="shared" si="573"/>
        <v>1290</v>
      </c>
      <c r="BP1293" s="171">
        <f t="shared" ca="1" si="581"/>
        <v>0.1143</v>
      </c>
      <c r="BQ1293" s="172">
        <f t="shared" ca="1" si="578"/>
        <v>9.059659612918658E-3</v>
      </c>
      <c r="BR1293" s="172">
        <f t="shared" ca="1" si="574"/>
        <v>9.4879826737374571E-6</v>
      </c>
    </row>
    <row r="1294" spans="44:70">
      <c r="AR1294" s="69">
        <f t="shared" si="575"/>
        <v>108</v>
      </c>
      <c r="AS1294" s="70">
        <f t="shared" si="579"/>
        <v>1291</v>
      </c>
      <c r="AT1294" s="71">
        <f t="shared" ca="1" si="580"/>
        <v>8.4675913111999967E-6</v>
      </c>
      <c r="AU1294" s="72">
        <f t="shared" ca="1" si="576"/>
        <v>9.059659612918658E-3</v>
      </c>
      <c r="AV1294" s="73">
        <f t="shared" ca="1" si="577"/>
        <v>1.0090596596129187</v>
      </c>
      <c r="AW1294" s="74">
        <f ca="1">PRODUCT(AV$4:AV1294)</f>
        <v>106351.33877362359</v>
      </c>
      <c r="BO1294" s="70">
        <f t="shared" si="573"/>
        <v>1291</v>
      </c>
      <c r="BP1294" s="171">
        <f t="shared" ca="1" si="581"/>
        <v>0.1143</v>
      </c>
      <c r="BQ1294" s="172">
        <f t="shared" ca="1" si="578"/>
        <v>9.059659612918658E-3</v>
      </c>
      <c r="BR1294" s="172">
        <f t="shared" ca="1" si="574"/>
        <v>9.4027965376963979E-6</v>
      </c>
    </row>
    <row r="1295" spans="44:70">
      <c r="AR1295" s="69">
        <f t="shared" si="575"/>
        <v>108</v>
      </c>
      <c r="AS1295" s="70">
        <f t="shared" si="579"/>
        <v>1292</v>
      </c>
      <c r="AT1295" s="71">
        <f t="shared" ca="1" si="580"/>
        <v>8.3908778161792165E-6</v>
      </c>
      <c r="AU1295" s="72">
        <f t="shared" ca="1" si="576"/>
        <v>9.059659612918658E-3</v>
      </c>
      <c r="AV1295" s="73">
        <f t="shared" ca="1" si="577"/>
        <v>1.0090596596129187</v>
      </c>
      <c r="AW1295" s="74">
        <f ca="1">PRODUCT(AV$4:AV1295)</f>
        <v>107314.84570229081</v>
      </c>
      <c r="BO1295" s="70">
        <f t="shared" si="573"/>
        <v>1292</v>
      </c>
      <c r="BP1295" s="171">
        <f t="shared" ca="1" si="581"/>
        <v>0.1143</v>
      </c>
      <c r="BQ1295" s="172">
        <f t="shared" ca="1" si="578"/>
        <v>9.059659612918658E-3</v>
      </c>
      <c r="BR1295" s="172">
        <f t="shared" ca="1" si="574"/>
        <v>9.3183752299674398E-6</v>
      </c>
    </row>
    <row r="1296" spans="44:70">
      <c r="AR1296" s="69">
        <f t="shared" si="575"/>
        <v>108</v>
      </c>
      <c r="AS1296" s="70">
        <f t="shared" si="579"/>
        <v>1293</v>
      </c>
      <c r="AT1296" s="71">
        <f t="shared" ca="1" si="580"/>
        <v>8.3148593193110433E-6</v>
      </c>
      <c r="AU1296" s="72">
        <f t="shared" ca="1" si="576"/>
        <v>9.059659612918658E-3</v>
      </c>
      <c r="AV1296" s="73">
        <f t="shared" ca="1" si="577"/>
        <v>1.0090596596129187</v>
      </c>
      <c r="AW1296" s="74">
        <f ca="1">PRODUCT(AV$4:AV1296)</f>
        <v>108287.08167576646</v>
      </c>
      <c r="BO1296" s="70">
        <f t="shared" si="573"/>
        <v>1293</v>
      </c>
      <c r="BP1296" s="171">
        <f t="shared" ca="1" si="581"/>
        <v>0.1143</v>
      </c>
      <c r="BQ1296" s="172">
        <f t="shared" ca="1" si="578"/>
        <v>9.059659612918658E-3</v>
      </c>
      <c r="BR1296" s="172">
        <f t="shared" ca="1" si="574"/>
        <v>9.2347118836779422E-6</v>
      </c>
    </row>
    <row r="1297" spans="44:70">
      <c r="AR1297" s="69">
        <f t="shared" si="575"/>
        <v>108</v>
      </c>
      <c r="AS1297" s="70">
        <f t="shared" si="579"/>
        <v>1294</v>
      </c>
      <c r="AT1297" s="71">
        <f t="shared" ca="1" si="580"/>
        <v>8.2395295241487809E-6</v>
      </c>
      <c r="AU1297" s="72">
        <f t="shared" ca="1" si="576"/>
        <v>9.059659612918658E-3</v>
      </c>
      <c r="AV1297" s="73">
        <f t="shared" ca="1" si="577"/>
        <v>1.0090596596129187</v>
      </c>
      <c r="AW1297" s="74">
        <f ca="1">PRODUCT(AV$4:AV1297)</f>
        <v>109268.12577622522</v>
      </c>
      <c r="BO1297" s="70">
        <f t="shared" si="573"/>
        <v>1294</v>
      </c>
      <c r="BP1297" s="171">
        <f t="shared" ca="1" si="581"/>
        <v>0.1143</v>
      </c>
      <c r="BQ1297" s="172">
        <f t="shared" ca="1" si="578"/>
        <v>9.059659612918658E-3</v>
      </c>
      <c r="BR1297" s="172">
        <f t="shared" ca="1" si="574"/>
        <v>9.1517996936082381E-6</v>
      </c>
    </row>
    <row r="1298" spans="44:70">
      <c r="AR1298" s="69">
        <f t="shared" si="575"/>
        <v>108</v>
      </c>
      <c r="AS1298" s="70">
        <f t="shared" si="579"/>
        <v>1295</v>
      </c>
      <c r="AT1298" s="71">
        <f t="shared" ca="1" si="580"/>
        <v>8.1648821912893988E-6</v>
      </c>
      <c r="AU1298" s="72">
        <f t="shared" ca="1" si="576"/>
        <v>9.059659612918658E-3</v>
      </c>
      <c r="AV1298" s="73">
        <f t="shared" ca="1" si="577"/>
        <v>1.0090596596129187</v>
      </c>
      <c r="AW1298" s="74">
        <f ca="1">PRODUCT(AV$4:AV1298)</f>
        <v>110258.0578022994</v>
      </c>
      <c r="BO1298" s="70">
        <f t="shared" ref="BO1298:BO1361" si="582">BO1297+1</f>
        <v>1295</v>
      </c>
      <c r="BP1298" s="171">
        <f t="shared" ca="1" si="581"/>
        <v>0.1143</v>
      </c>
      <c r="BQ1298" s="172">
        <f t="shared" ca="1" si="578"/>
        <v>9.059659612918658E-3</v>
      </c>
      <c r="BR1298" s="172">
        <f t="shared" ref="BR1298:BR1361" ca="1" si="583">BR1297/(1+BQ1298)</f>
        <v>9.069631915638093E-6</v>
      </c>
    </row>
    <row r="1299" spans="44:70">
      <c r="AR1299" s="69">
        <f t="shared" si="575"/>
        <v>108</v>
      </c>
      <c r="AS1299" s="70">
        <f t="shared" si="579"/>
        <v>1296</v>
      </c>
      <c r="AT1299" s="71">
        <f t="shared" ca="1" si="580"/>
        <v>8.0909111378567357E-6</v>
      </c>
      <c r="AU1299" s="72">
        <f t="shared" ca="1" si="576"/>
        <v>9.059659612918658E-3</v>
      </c>
      <c r="AV1299" s="73">
        <f t="shared" ca="1" si="577"/>
        <v>1.0090596596129187</v>
      </c>
      <c r="AW1299" s="74">
        <f ca="1">PRODUCT(AV$4:AV1299)</f>
        <v>111256.95827556975</v>
      </c>
      <c r="BO1299" s="70">
        <f t="shared" si="582"/>
        <v>1296</v>
      </c>
      <c r="BP1299" s="171">
        <f t="shared" ca="1" si="581"/>
        <v>0.1143</v>
      </c>
      <c r="BQ1299" s="172">
        <f t="shared" ca="1" si="578"/>
        <v>9.059659612918658E-3</v>
      </c>
      <c r="BR1299" s="172">
        <f t="shared" ca="1" si="583"/>
        <v>8.9882018661981375E-6</v>
      </c>
    </row>
    <row r="1300" spans="44:70">
      <c r="AR1300" s="69">
        <f t="shared" si="575"/>
        <v>109</v>
      </c>
      <c r="AS1300" s="70">
        <f t="shared" si="579"/>
        <v>1297</v>
      </c>
      <c r="AT1300" s="71">
        <f t="shared" ca="1" si="580"/>
        <v>8.0176102369893815E-6</v>
      </c>
      <c r="AU1300" s="72">
        <f t="shared" ca="1" si="576"/>
        <v>9.059659612918658E-3</v>
      </c>
      <c r="AV1300" s="73">
        <f t="shared" ca="1" si="577"/>
        <v>1.0090596596129187</v>
      </c>
      <c r="AW1300" s="74">
        <f ca="1">PRODUCT(AV$4:AV1300)</f>
        <v>112264.9084471151</v>
      </c>
      <c r="BO1300" s="70">
        <f t="shared" si="582"/>
        <v>1297</v>
      </c>
      <c r="BP1300" s="171">
        <f t="shared" ca="1" si="581"/>
        <v>0.1143</v>
      </c>
      <c r="BQ1300" s="172">
        <f t="shared" ca="1" si="578"/>
        <v>9.059659612918658E-3</v>
      </c>
      <c r="BR1300" s="172">
        <f t="shared" ca="1" si="583"/>
        <v>8.9075029217262195E-6</v>
      </c>
    </row>
    <row r="1301" spans="44:70">
      <c r="AR1301" s="69">
        <f t="shared" si="575"/>
        <v>109</v>
      </c>
      <c r="AS1301" s="70">
        <f t="shared" si="579"/>
        <v>1298</v>
      </c>
      <c r="AT1301" s="71">
        <f t="shared" ca="1" si="580"/>
        <v>7.9449734173332047E-6</v>
      </c>
      <c r="AU1301" s="72">
        <f t="shared" ca="1" si="576"/>
        <v>9.059659612918658E-3</v>
      </c>
      <c r="AV1301" s="73">
        <f t="shared" ca="1" si="577"/>
        <v>1.0090596596129187</v>
      </c>
      <c r="AW1301" s="74">
        <f ca="1">PRODUCT(AV$4:AV1301)</f>
        <v>113281.99030412144</v>
      </c>
      <c r="BO1301" s="70">
        <f t="shared" si="582"/>
        <v>1298</v>
      </c>
      <c r="BP1301" s="171">
        <f t="shared" ca="1" si="581"/>
        <v>0.1143</v>
      </c>
      <c r="BQ1301" s="172">
        <f t="shared" ca="1" si="578"/>
        <v>9.059659612918658E-3</v>
      </c>
      <c r="BR1301" s="172">
        <f t="shared" ca="1" si="583"/>
        <v>8.8275285181286424E-6</v>
      </c>
    </row>
    <row r="1302" spans="44:70">
      <c r="AR1302" s="69">
        <f t="shared" si="575"/>
        <v>109</v>
      </c>
      <c r="AS1302" s="70">
        <f t="shared" si="579"/>
        <v>1299</v>
      </c>
      <c r="AT1302" s="71">
        <f t="shared" ca="1" si="580"/>
        <v>7.8729946625384793E-6</v>
      </c>
      <c r="AU1302" s="72">
        <f t="shared" ca="1" si="576"/>
        <v>9.059659612918658E-3</v>
      </c>
      <c r="AV1302" s="73">
        <f t="shared" ca="1" si="577"/>
        <v>1.0090596596129187</v>
      </c>
      <c r="AW1302" s="74">
        <f ca="1">PRODUCT(AV$4:AV1302)</f>
        <v>114308.28657655073</v>
      </c>
      <c r="BO1302" s="70">
        <f t="shared" si="582"/>
        <v>1299</v>
      </c>
      <c r="BP1302" s="171">
        <f t="shared" ca="1" si="581"/>
        <v>0.1143</v>
      </c>
      <c r="BQ1302" s="172">
        <f t="shared" ca="1" si="578"/>
        <v>9.059659612918658E-3</v>
      </c>
      <c r="BR1302" s="172">
        <f t="shared" ca="1" si="583"/>
        <v>8.7482721502462356E-6</v>
      </c>
    </row>
    <row r="1303" spans="44:70">
      <c r="AR1303" s="69">
        <f t="shared" si="575"/>
        <v>109</v>
      </c>
      <c r="AS1303" s="70">
        <f t="shared" si="579"/>
        <v>1300</v>
      </c>
      <c r="AT1303" s="71">
        <f t="shared" ca="1" si="580"/>
        <v>7.8016680107615546E-6</v>
      </c>
      <c r="AU1303" s="72">
        <f t="shared" ca="1" si="576"/>
        <v>9.059659612918658E-3</v>
      </c>
      <c r="AV1303" s="73">
        <f t="shared" ca="1" si="577"/>
        <v>1.0090596596129187</v>
      </c>
      <c r="AW1303" s="74">
        <f ca="1">PRODUCT(AV$4:AV1303)</f>
        <v>115343.88074387024</v>
      </c>
      <c r="BO1303" s="70">
        <f t="shared" si="582"/>
        <v>1300</v>
      </c>
      <c r="BP1303" s="171">
        <f t="shared" ca="1" si="581"/>
        <v>0.1143</v>
      </c>
      <c r="BQ1303" s="172">
        <f t="shared" ca="1" si="578"/>
        <v>9.059659612918658E-3</v>
      </c>
      <c r="BR1303" s="172">
        <f t="shared" ca="1" si="583"/>
        <v>8.6697273713252256E-6</v>
      </c>
    </row>
    <row r="1304" spans="44:70">
      <c r="AR1304" s="69">
        <f t="shared" si="575"/>
        <v>109</v>
      </c>
      <c r="AS1304" s="70">
        <f t="shared" si="579"/>
        <v>1301</v>
      </c>
      <c r="AT1304" s="71">
        <f t="shared" ca="1" si="580"/>
        <v>7.7309875541710589E-6</v>
      </c>
      <c r="AU1304" s="72">
        <f t="shared" ca="1" si="576"/>
        <v>9.059659612918658E-3</v>
      </c>
      <c r="AV1304" s="73">
        <f t="shared" ca="1" si="577"/>
        <v>1.0090596596129187</v>
      </c>
      <c r="AW1304" s="74">
        <f ca="1">PRODUCT(AV$4:AV1304)</f>
        <v>116388.85704184278</v>
      </c>
      <c r="BO1304" s="70">
        <f t="shared" si="582"/>
        <v>1301</v>
      </c>
      <c r="BP1304" s="171">
        <f t="shared" ca="1" si="581"/>
        <v>0.1143</v>
      </c>
      <c r="BQ1304" s="172">
        <f t="shared" ca="1" si="578"/>
        <v>9.059659612918658E-3</v>
      </c>
      <c r="BR1304" s="172">
        <f t="shared" ca="1" si="583"/>
        <v>8.5918877924928491E-6</v>
      </c>
    </row>
    <row r="1305" spans="44:70">
      <c r="AR1305" s="69">
        <f t="shared" si="575"/>
        <v>109</v>
      </c>
      <c r="AS1305" s="70">
        <f t="shared" si="579"/>
        <v>1302</v>
      </c>
      <c r="AT1305" s="71">
        <f t="shared" ca="1" si="580"/>
        <v>7.6609474384585584E-6</v>
      </c>
      <c r="AU1305" s="72">
        <f t="shared" ca="1" si="576"/>
        <v>9.059659612918658E-3</v>
      </c>
      <c r="AV1305" s="73">
        <f t="shared" ca="1" si="577"/>
        <v>1.0090596596129187</v>
      </c>
      <c r="AW1305" s="74">
        <f ca="1">PRODUCT(AV$4:AV1305)</f>
        <v>117443.30046937853</v>
      </c>
      <c r="BO1305" s="70">
        <f t="shared" si="582"/>
        <v>1302</v>
      </c>
      <c r="BP1305" s="171">
        <f t="shared" ca="1" si="581"/>
        <v>0.1143</v>
      </c>
      <c r="BQ1305" s="172">
        <f t="shared" ca="1" si="578"/>
        <v>9.059659612918658E-3</v>
      </c>
      <c r="BR1305" s="172">
        <f t="shared" ca="1" si="583"/>
        <v>8.5147470822376837E-6</v>
      </c>
    </row>
    <row r="1306" spans="44:70">
      <c r="AR1306" s="69">
        <f t="shared" si="575"/>
        <v>109</v>
      </c>
      <c r="AS1306" s="70">
        <f t="shared" si="579"/>
        <v>1303</v>
      </c>
      <c r="AT1306" s="71">
        <f t="shared" ca="1" si="580"/>
        <v>7.591541862353663E-6</v>
      </c>
      <c r="AU1306" s="72">
        <f t="shared" ca="1" si="576"/>
        <v>9.059659612918658E-3</v>
      </c>
      <c r="AV1306" s="73">
        <f t="shared" ca="1" si="577"/>
        <v>1.0090596596129187</v>
      </c>
      <c r="AW1306" s="74">
        <f ca="1">PRODUCT(AV$4:AV1306)</f>
        <v>118507.29679544883</v>
      </c>
      <c r="BO1306" s="70">
        <f t="shared" si="582"/>
        <v>1303</v>
      </c>
      <c r="BP1306" s="171">
        <f t="shared" ca="1" si="581"/>
        <v>0.1143</v>
      </c>
      <c r="BQ1306" s="172">
        <f t="shared" ca="1" si="578"/>
        <v>9.059659612918658E-3</v>
      </c>
      <c r="BR1306" s="172">
        <f t="shared" ca="1" si="583"/>
        <v>8.4382989658946342E-6</v>
      </c>
    </row>
    <row r="1307" spans="44:70">
      <c r="AR1307" s="69">
        <f t="shared" si="575"/>
        <v>109</v>
      </c>
      <c r="AS1307" s="70">
        <f t="shared" si="579"/>
        <v>1304</v>
      </c>
      <c r="AT1307" s="71">
        <f t="shared" ca="1" si="580"/>
        <v>7.5227650771435167E-6</v>
      </c>
      <c r="AU1307" s="72">
        <f t="shared" ca="1" si="576"/>
        <v>9.059659612918658E-3</v>
      </c>
      <c r="AV1307" s="73">
        <f t="shared" ca="1" si="577"/>
        <v>1.0090596596129187</v>
      </c>
      <c r="AW1307" s="74">
        <f ca="1">PRODUCT(AV$4:AV1307)</f>
        <v>119580.93256606272</v>
      </c>
      <c r="BO1307" s="70">
        <f t="shared" si="582"/>
        <v>1304</v>
      </c>
      <c r="BP1307" s="171">
        <f t="shared" ca="1" si="581"/>
        <v>0.1143</v>
      </c>
      <c r="BQ1307" s="172">
        <f t="shared" ca="1" si="578"/>
        <v>9.059659612918658E-3</v>
      </c>
      <c r="BR1307" s="172">
        <f t="shared" ca="1" si="583"/>
        <v>8.3625372251345535E-6</v>
      </c>
    </row>
    <row r="1308" spans="44:70">
      <c r="AR1308" s="69">
        <f t="shared" si="575"/>
        <v>109</v>
      </c>
      <c r="AS1308" s="70">
        <f t="shared" si="579"/>
        <v>1305</v>
      </c>
      <c r="AT1308" s="71">
        <f t="shared" ca="1" si="580"/>
        <v>7.4546113861966448E-6</v>
      </c>
      <c r="AU1308" s="72">
        <f t="shared" ca="1" si="576"/>
        <v>9.059659612918658E-3</v>
      </c>
      <c r="AV1308" s="73">
        <f t="shared" ca="1" si="577"/>
        <v>1.0090596596129187</v>
      </c>
      <c r="AW1308" s="74">
        <f ca="1">PRODUCT(AV$4:AV1308)</f>
        <v>120664.29511130662</v>
      </c>
      <c r="BO1308" s="70">
        <f t="shared" si="582"/>
        <v>1305</v>
      </c>
      <c r="BP1308" s="171">
        <f t="shared" ca="1" si="581"/>
        <v>0.1143</v>
      </c>
      <c r="BQ1308" s="172">
        <f t="shared" ca="1" si="578"/>
        <v>9.059659612918658E-3</v>
      </c>
      <c r="BR1308" s="172">
        <f t="shared" ca="1" si="583"/>
        <v>8.2874556974584366E-6</v>
      </c>
    </row>
    <row r="1309" spans="44:70">
      <c r="AR1309" s="69">
        <f t="shared" si="575"/>
        <v>109</v>
      </c>
      <c r="AS1309" s="70">
        <f t="shared" si="579"/>
        <v>1306</v>
      </c>
      <c r="AT1309" s="71">
        <f t="shared" ca="1" si="580"/>
        <v>7.3870751444911152E-6</v>
      </c>
      <c r="AU1309" s="72">
        <f t="shared" ca="1" si="576"/>
        <v>9.059659612918658E-3</v>
      </c>
      <c r="AV1309" s="73">
        <f t="shared" ca="1" si="577"/>
        <v>1.0090596596129187</v>
      </c>
      <c r="AW1309" s="74">
        <f ca="1">PRODUCT(AV$4:AV1309)</f>
        <v>121757.47255244783</v>
      </c>
      <c r="BO1309" s="70">
        <f t="shared" si="582"/>
        <v>1306</v>
      </c>
      <c r="BP1309" s="171">
        <f t="shared" ca="1" si="581"/>
        <v>0.1143</v>
      </c>
      <c r="BQ1309" s="172">
        <f t="shared" ca="1" si="578"/>
        <v>9.059659612918658E-3</v>
      </c>
      <c r="BR1309" s="172">
        <f t="shared" ca="1" si="583"/>
        <v>8.2130482756961601E-6</v>
      </c>
    </row>
    <row r="1310" spans="44:70">
      <c r="AR1310" s="69">
        <f t="shared" si="575"/>
        <v>109</v>
      </c>
      <c r="AS1310" s="70">
        <f t="shared" si="579"/>
        <v>1307</v>
      </c>
      <c r="AT1310" s="71">
        <f t="shared" ca="1" si="580"/>
        <v>7.3201507581469739E-6</v>
      </c>
      <c r="AU1310" s="72">
        <f t="shared" ca="1" si="576"/>
        <v>9.059659612918658E-3</v>
      </c>
      <c r="AV1310" s="73">
        <f t="shared" ca="1" si="577"/>
        <v>1.0090596596129187</v>
      </c>
      <c r="AW1310" s="74">
        <f ca="1">PRODUCT(AV$4:AV1310)</f>
        <v>122860.55380910229</v>
      </c>
      <c r="BO1310" s="70">
        <f t="shared" si="582"/>
        <v>1307</v>
      </c>
      <c r="BP1310" s="171">
        <f t="shared" ca="1" si="581"/>
        <v>0.1143</v>
      </c>
      <c r="BQ1310" s="172">
        <f t="shared" ca="1" si="578"/>
        <v>9.059659612918658E-3</v>
      </c>
      <c r="BR1310" s="172">
        <f t="shared" ca="1" si="583"/>
        <v>8.1393089075097245E-6</v>
      </c>
    </row>
    <row r="1311" spans="44:70">
      <c r="AR1311" s="69">
        <f t="shared" si="575"/>
        <v>109</v>
      </c>
      <c r="AS1311" s="70">
        <f t="shared" si="579"/>
        <v>1308</v>
      </c>
      <c r="AT1311" s="71">
        <f t="shared" ca="1" si="580"/>
        <v>7.2538326839629138E-6</v>
      </c>
      <c r="AU1311" s="72">
        <f t="shared" ca="1" si="576"/>
        <v>9.059659612918658E-3</v>
      </c>
      <c r="AV1311" s="73">
        <f t="shared" ca="1" si="577"/>
        <v>1.0090596596129187</v>
      </c>
      <c r="AW1311" s="74">
        <f ca="1">PRODUCT(AV$4:AV1311)</f>
        <v>123973.62860646744</v>
      </c>
      <c r="BO1311" s="70">
        <f t="shared" si="582"/>
        <v>1308</v>
      </c>
      <c r="BP1311" s="171">
        <f t="shared" ca="1" si="581"/>
        <v>0.1143</v>
      </c>
      <c r="BQ1311" s="172">
        <f t="shared" ca="1" si="578"/>
        <v>9.059659612918658E-3</v>
      </c>
      <c r="BR1311" s="172">
        <f t="shared" ca="1" si="583"/>
        <v>8.0662315949009517E-6</v>
      </c>
    </row>
    <row r="1312" spans="44:70">
      <c r="AR1312" s="69">
        <f t="shared" si="575"/>
        <v>110</v>
      </c>
      <c r="AS1312" s="70">
        <f t="shared" si="579"/>
        <v>1309</v>
      </c>
      <c r="AT1312" s="71">
        <f t="shared" ca="1" si="580"/>
        <v>7.1881154289571459E-6</v>
      </c>
      <c r="AU1312" s="72">
        <f t="shared" ca="1" si="576"/>
        <v>9.059659612918658E-3</v>
      </c>
      <c r="AV1312" s="73">
        <f t="shared" ca="1" si="577"/>
        <v>1.0090596596129187</v>
      </c>
      <c r="AW1312" s="74">
        <f ca="1">PRODUCT(AV$4:AV1312)</f>
        <v>125096.78748262042</v>
      </c>
      <c r="BO1312" s="70">
        <f t="shared" si="582"/>
        <v>1309</v>
      </c>
      <c r="BP1312" s="171">
        <f t="shared" ca="1" si="581"/>
        <v>0.1143</v>
      </c>
      <c r="BQ1312" s="172">
        <f t="shared" ca="1" si="578"/>
        <v>9.059659612918658E-3</v>
      </c>
      <c r="BR1312" s="172">
        <f t="shared" ca="1" si="583"/>
        <v>7.9938103937236045E-6</v>
      </c>
    </row>
    <row r="1313" spans="44:70">
      <c r="AR1313" s="69">
        <f t="shared" si="575"/>
        <v>110</v>
      </c>
      <c r="AS1313" s="70">
        <f t="shared" si="579"/>
        <v>1310</v>
      </c>
      <c r="AT1313" s="71">
        <f t="shared" ca="1" si="580"/>
        <v>7.1229935499124252E-6</v>
      </c>
      <c r="AU1313" s="72">
        <f t="shared" ca="1" si="576"/>
        <v>9.059659612918658E-3</v>
      </c>
      <c r="AV1313" s="73">
        <f t="shared" ca="1" si="577"/>
        <v>1.0090596596129187</v>
      </c>
      <c r="AW1313" s="74">
        <f ca="1">PRODUCT(AV$4:AV1313)</f>
        <v>126230.12179588259</v>
      </c>
      <c r="BO1313" s="70">
        <f t="shared" si="582"/>
        <v>1310</v>
      </c>
      <c r="BP1313" s="171">
        <f t="shared" ca="1" si="581"/>
        <v>0.1143</v>
      </c>
      <c r="BQ1313" s="172">
        <f t="shared" ca="1" si="578"/>
        <v>9.059659612918658E-3</v>
      </c>
      <c r="BR1313" s="172">
        <f t="shared" ca="1" si="583"/>
        <v>7.9220394131998882E-6</v>
      </c>
    </row>
    <row r="1314" spans="44:70">
      <c r="AR1314" s="69">
        <f t="shared" si="575"/>
        <v>110</v>
      </c>
      <c r="AS1314" s="70">
        <f t="shared" si="579"/>
        <v>1311</v>
      </c>
      <c r="AT1314" s="71">
        <f t="shared" ca="1" si="580"/>
        <v>7.0584616529252036E-6</v>
      </c>
      <c r="AU1314" s="72">
        <f t="shared" ca="1" si="576"/>
        <v>9.059659612918658E-3</v>
      </c>
      <c r="AV1314" s="73">
        <f t="shared" ca="1" si="577"/>
        <v>1.0090596596129187</v>
      </c>
      <c r="AW1314" s="74">
        <f ca="1">PRODUCT(AV$4:AV1314)</f>
        <v>127373.72373225055</v>
      </c>
      <c r="BO1314" s="70">
        <f t="shared" si="582"/>
        <v>1311</v>
      </c>
      <c r="BP1314" s="171">
        <f t="shared" ca="1" si="581"/>
        <v>0.1143</v>
      </c>
      <c r="BQ1314" s="172">
        <f t="shared" ca="1" si="578"/>
        <v>9.059659612918658E-3</v>
      </c>
      <c r="BR1314" s="172">
        <f t="shared" ca="1" si="583"/>
        <v>7.850912815441289E-6</v>
      </c>
    </row>
    <row r="1315" spans="44:70">
      <c r="AR1315" s="69">
        <f t="shared" si="575"/>
        <v>110</v>
      </c>
      <c r="AS1315" s="70">
        <f t="shared" si="579"/>
        <v>1312</v>
      </c>
      <c r="AT1315" s="71">
        <f t="shared" ca="1" si="580"/>
        <v>6.9945143929588619E-6</v>
      </c>
      <c r="AU1315" s="72">
        <f t="shared" ca="1" si="576"/>
        <v>9.059659612918658E-3</v>
      </c>
      <c r="AV1315" s="73">
        <f t="shared" ca="1" si="577"/>
        <v>1.0090596596129187</v>
      </c>
      <c r="AW1315" s="74">
        <f ca="1">PRODUCT(AV$4:AV1315)</f>
        <v>128527.68631289469</v>
      </c>
      <c r="BO1315" s="70">
        <f t="shared" si="582"/>
        <v>1312</v>
      </c>
      <c r="BP1315" s="171">
        <f t="shared" ca="1" si="581"/>
        <v>0.1143</v>
      </c>
      <c r="BQ1315" s="172">
        <f t="shared" ca="1" si="578"/>
        <v>9.059659612918658E-3</v>
      </c>
      <c r="BR1315" s="172">
        <f t="shared" ca="1" si="583"/>
        <v>7.7804248149737208E-6</v>
      </c>
    </row>
    <row r="1316" spans="44:70">
      <c r="AR1316" s="69">
        <f t="shared" si="575"/>
        <v>110</v>
      </c>
      <c r="AS1316" s="70">
        <f t="shared" si="579"/>
        <v>1313</v>
      </c>
      <c r="AT1316" s="71">
        <f t="shared" ca="1" si="580"/>
        <v>6.9311464734009938E-6</v>
      </c>
      <c r="AU1316" s="72">
        <f t="shared" ca="1" si="576"/>
        <v>9.059659612918658E-3</v>
      </c>
      <c r="AV1316" s="73">
        <f t="shared" ca="1" si="577"/>
        <v>1.0090596596129187</v>
      </c>
      <c r="AW1316" s="74">
        <f ca="1">PRODUCT(AV$4:AV1316)</f>
        <v>129692.1034017255</v>
      </c>
      <c r="BO1316" s="70">
        <f t="shared" si="582"/>
        <v>1313</v>
      </c>
      <c r="BP1316" s="171">
        <f t="shared" ca="1" si="581"/>
        <v>0.1143</v>
      </c>
      <c r="BQ1316" s="172">
        <f t="shared" ca="1" si="578"/>
        <v>9.059659612918658E-3</v>
      </c>
      <c r="BR1316" s="172">
        <f t="shared" ca="1" si="583"/>
        <v>7.7105696782669304E-6</v>
      </c>
    </row>
    <row r="1317" spans="44:70">
      <c r="AR1317" s="69">
        <f t="shared" si="575"/>
        <v>110</v>
      </c>
      <c r="AS1317" s="70">
        <f t="shared" si="579"/>
        <v>1314</v>
      </c>
      <c r="AT1317" s="71">
        <f t="shared" ca="1" si="580"/>
        <v>6.8683526456246989E-6</v>
      </c>
      <c r="AU1317" s="72">
        <f t="shared" ca="1" si="576"/>
        <v>9.059659612918658E-3</v>
      </c>
      <c r="AV1317" s="73">
        <f t="shared" ca="1" si="577"/>
        <v>1.0090596596129187</v>
      </c>
      <c r="AW1317" s="74">
        <f ca="1">PRODUCT(AV$4:AV1317)</f>
        <v>130867.06971302858</v>
      </c>
      <c r="BO1317" s="70">
        <f t="shared" si="582"/>
        <v>1314</v>
      </c>
      <c r="BP1317" s="171">
        <f t="shared" ca="1" si="581"/>
        <v>0.1143</v>
      </c>
      <c r="BQ1317" s="172">
        <f t="shared" ca="1" si="578"/>
        <v>9.059659612918658E-3</v>
      </c>
      <c r="BR1317" s="172">
        <f t="shared" ca="1" si="583"/>
        <v>7.6413417232681281E-6</v>
      </c>
    </row>
    <row r="1318" spans="44:70">
      <c r="AR1318" s="69">
        <f t="shared" si="575"/>
        <v>110</v>
      </c>
      <c r="AS1318" s="70">
        <f t="shared" si="579"/>
        <v>1315</v>
      </c>
      <c r="AT1318" s="71">
        <f t="shared" ca="1" si="580"/>
        <v>6.8061277085538495E-6</v>
      </c>
      <c r="AU1318" s="72">
        <f t="shared" ca="1" si="576"/>
        <v>9.059659612918658E-3</v>
      </c>
      <c r="AV1318" s="73">
        <f t="shared" ca="1" si="577"/>
        <v>1.0090596596129187</v>
      </c>
      <c r="AW1318" s="74">
        <f ca="1">PRODUCT(AV$4:AV1318)</f>
        <v>132052.68081916872</v>
      </c>
      <c r="BO1318" s="70">
        <f t="shared" si="582"/>
        <v>1315</v>
      </c>
      <c r="BP1318" s="171">
        <f t="shared" ca="1" si="581"/>
        <v>0.1143</v>
      </c>
      <c r="BQ1318" s="172">
        <f t="shared" ca="1" si="578"/>
        <v>9.059659612918658E-3</v>
      </c>
      <c r="BR1318" s="172">
        <f t="shared" ca="1" si="583"/>
        <v>7.5727353189398067E-6</v>
      </c>
    </row>
    <row r="1319" spans="44:70">
      <c r="AR1319" s="69">
        <f t="shared" si="575"/>
        <v>110</v>
      </c>
      <c r="AS1319" s="70">
        <f t="shared" si="579"/>
        <v>1316</v>
      </c>
      <c r="AT1319" s="71">
        <f t="shared" ca="1" si="580"/>
        <v>6.7444665082322975E-6</v>
      </c>
      <c r="AU1319" s="72">
        <f t="shared" ca="1" si="576"/>
        <v>9.059659612918658E-3</v>
      </c>
      <c r="AV1319" s="73">
        <f t="shared" ca="1" si="577"/>
        <v>1.0090596596129187</v>
      </c>
      <c r="AW1319" s="74">
        <f ca="1">PRODUCT(AV$4:AV1319)</f>
        <v>133249.03315836377</v>
      </c>
      <c r="BO1319" s="70">
        <f t="shared" si="582"/>
        <v>1316</v>
      </c>
      <c r="BP1319" s="171">
        <f t="shared" ca="1" si="581"/>
        <v>0.1143</v>
      </c>
      <c r="BQ1319" s="172">
        <f t="shared" ca="1" si="578"/>
        <v>9.059659612918658E-3</v>
      </c>
      <c r="BR1319" s="172">
        <f t="shared" ca="1" si="583"/>
        <v>7.5047448848017108E-6</v>
      </c>
    </row>
    <row r="1320" spans="44:70">
      <c r="AR1320" s="69">
        <f t="shared" si="575"/>
        <v>110</v>
      </c>
      <c r="AS1320" s="70">
        <f t="shared" si="579"/>
        <v>1317</v>
      </c>
      <c r="AT1320" s="71">
        <f t="shared" ca="1" si="580"/>
        <v>6.6833639373969825E-6</v>
      </c>
      <c r="AU1320" s="72">
        <f t="shared" ca="1" si="576"/>
        <v>9.059659612918658E-3</v>
      </c>
      <c r="AV1320" s="73">
        <f t="shared" ca="1" si="577"/>
        <v>1.0090596596129187</v>
      </c>
      <c r="AW1320" s="74">
        <f ca="1">PRODUCT(AV$4:AV1320)</f>
        <v>134456.22404252907</v>
      </c>
      <c r="BO1320" s="70">
        <f t="shared" si="582"/>
        <v>1317</v>
      </c>
      <c r="BP1320" s="171">
        <f t="shared" ca="1" si="581"/>
        <v>0.1143</v>
      </c>
      <c r="BQ1320" s="172">
        <f t="shared" ca="1" si="578"/>
        <v>9.059659612918658E-3</v>
      </c>
      <c r="BR1320" s="172">
        <f t="shared" ca="1" si="583"/>
        <v>7.4373648904769181E-6</v>
      </c>
    </row>
    <row r="1321" spans="44:70">
      <c r="AR1321" s="69">
        <f t="shared" si="575"/>
        <v>110</v>
      </c>
      <c r="AS1321" s="70">
        <f t="shared" si="579"/>
        <v>1318</v>
      </c>
      <c r="AT1321" s="71">
        <f t="shared" ca="1" si="580"/>
        <v>6.6228149350549098E-6</v>
      </c>
      <c r="AU1321" s="72">
        <f t="shared" ca="1" si="576"/>
        <v>9.059659612918658E-3</v>
      </c>
      <c r="AV1321" s="73">
        <f t="shared" ca="1" si="577"/>
        <v>1.0090596596129187</v>
      </c>
      <c r="AW1321" s="74">
        <f ca="1">PRODUCT(AV$4:AV1321)</f>
        <v>135674.35166519272</v>
      </c>
      <c r="BO1321" s="70">
        <f t="shared" si="582"/>
        <v>1318</v>
      </c>
      <c r="BP1321" s="171">
        <f t="shared" ca="1" si="581"/>
        <v>0.1143</v>
      </c>
      <c r="BQ1321" s="172">
        <f t="shared" ca="1" si="578"/>
        <v>9.059659612918658E-3</v>
      </c>
      <c r="BR1321" s="172">
        <f t="shared" ca="1" si="583"/>
        <v>7.3705898552419943E-6</v>
      </c>
    </row>
    <row r="1322" spans="44:70">
      <c r="AR1322" s="69">
        <f t="shared" si="575"/>
        <v>110</v>
      </c>
      <c r="AS1322" s="70">
        <f t="shared" si="579"/>
        <v>1319</v>
      </c>
      <c r="AT1322" s="71">
        <f t="shared" ca="1" si="580"/>
        <v>6.5628144860639581E-6</v>
      </c>
      <c r="AU1322" s="72">
        <f t="shared" ca="1" si="576"/>
        <v>9.059659612918658E-3</v>
      </c>
      <c r="AV1322" s="73">
        <f t="shared" ca="1" si="577"/>
        <v>1.0090596596129187</v>
      </c>
      <c r="AW1322" s="74">
        <f ca="1">PRODUCT(AV$4:AV1322)</f>
        <v>136903.5151094828</v>
      </c>
      <c r="BO1322" s="70">
        <f t="shared" si="582"/>
        <v>1319</v>
      </c>
      <c r="BP1322" s="171">
        <f t="shared" ca="1" si="581"/>
        <v>0.1143</v>
      </c>
      <c r="BQ1322" s="172">
        <f t="shared" ca="1" si="578"/>
        <v>9.059659612918658E-3</v>
      </c>
      <c r="BR1322" s="172">
        <f t="shared" ca="1" si="583"/>
        <v>7.3044143475811895E-6</v>
      </c>
    </row>
    <row r="1323" spans="44:70">
      <c r="AR1323" s="69">
        <f t="shared" si="575"/>
        <v>110</v>
      </c>
      <c r="AS1323" s="70">
        <f t="shared" si="579"/>
        <v>1320</v>
      </c>
      <c r="AT1323" s="71">
        <f t="shared" ca="1" si="580"/>
        <v>6.5033576207174872E-6</v>
      </c>
      <c r="AU1323" s="72">
        <f t="shared" ca="1" si="576"/>
        <v>9.059659612918658E-3</v>
      </c>
      <c r="AV1323" s="73">
        <f t="shared" ca="1" si="577"/>
        <v>1.0090596596129187</v>
      </c>
      <c r="AW1323" s="74">
        <f ca="1">PRODUCT(AV$4:AV1323)</f>
        <v>138143.81435618678</v>
      </c>
      <c r="BO1323" s="70">
        <f t="shared" si="582"/>
        <v>1320</v>
      </c>
      <c r="BP1323" s="171">
        <f t="shared" ca="1" si="581"/>
        <v>0.1143</v>
      </c>
      <c r="BQ1323" s="172">
        <f t="shared" ca="1" si="578"/>
        <v>9.059659612918658E-3</v>
      </c>
      <c r="BR1323" s="172">
        <f t="shared" ca="1" si="583"/>
        <v>7.2388329847446354E-6</v>
      </c>
    </row>
    <row r="1324" spans="44:70">
      <c r="AR1324" s="69">
        <f t="shared" si="575"/>
        <v>111</v>
      </c>
      <c r="AS1324" s="70">
        <f t="shared" si="579"/>
        <v>1321</v>
      </c>
      <c r="AT1324" s="71">
        <f t="shared" ca="1" si="580"/>
        <v>6.4444394143327058E-6</v>
      </c>
      <c r="AU1324" s="72">
        <f t="shared" ca="1" si="576"/>
        <v>9.059659612918658E-3</v>
      </c>
      <c r="AV1324" s="73">
        <f t="shared" ca="1" si="577"/>
        <v>1.0090596596129187</v>
      </c>
      <c r="AW1324" s="74">
        <f ca="1">PRODUCT(AV$4:AV1324)</f>
        <v>139395.35029188407</v>
      </c>
      <c r="BO1324" s="70">
        <f t="shared" si="582"/>
        <v>1321</v>
      </c>
      <c r="BP1324" s="171">
        <f t="shared" ca="1" si="581"/>
        <v>0.1143</v>
      </c>
      <c r="BQ1324" s="172">
        <f t="shared" ca="1" si="578"/>
        <v>9.059659612918658E-3</v>
      </c>
      <c r="BR1324" s="172">
        <f t="shared" ca="1" si="583"/>
        <v>7.1738404323105087E-6</v>
      </c>
    </row>
    <row r="1325" spans="44:70">
      <c r="AR1325" s="69">
        <f t="shared" si="575"/>
        <v>111</v>
      </c>
      <c r="AS1325" s="70">
        <f t="shared" si="579"/>
        <v>1322</v>
      </c>
      <c r="AT1325" s="71">
        <f t="shared" ca="1" si="580"/>
        <v>6.3860549868427746E-6</v>
      </c>
      <c r="AU1325" s="72">
        <f t="shared" ca="1" si="576"/>
        <v>9.059659612918658E-3</v>
      </c>
      <c r="AV1325" s="73">
        <f t="shared" ca="1" si="577"/>
        <v>1.0090596596129187</v>
      </c>
      <c r="AW1325" s="74">
        <f ca="1">PRODUCT(AV$4:AV1325)</f>
        <v>140658.2247171521</v>
      </c>
      <c r="BO1325" s="70">
        <f t="shared" si="582"/>
        <v>1322</v>
      </c>
      <c r="BP1325" s="171">
        <f t="shared" ca="1" si="581"/>
        <v>0.1143</v>
      </c>
      <c r="BQ1325" s="172">
        <f t="shared" ca="1" si="578"/>
        <v>9.059659612918658E-3</v>
      </c>
      <c r="BR1325" s="172">
        <f t="shared" ca="1" si="583"/>
        <v>7.1094314037511291E-6</v>
      </c>
    </row>
    <row r="1326" spans="44:70">
      <c r="AR1326" s="69">
        <f t="shared" si="575"/>
        <v>111</v>
      </c>
      <c r="AS1326" s="70">
        <f t="shared" si="579"/>
        <v>1323</v>
      </c>
      <c r="AT1326" s="71">
        <f t="shared" ca="1" si="580"/>
        <v>6.3281995023925972E-6</v>
      </c>
      <c r="AU1326" s="72">
        <f t="shared" ca="1" si="576"/>
        <v>9.059659612918658E-3</v>
      </c>
      <c r="AV1326" s="73">
        <f t="shared" ca="1" si="577"/>
        <v>1.0090596596129187</v>
      </c>
      <c r="AW1326" s="74">
        <f ca="1">PRODUCT(AV$4:AV1326)</f>
        <v>141932.54035484692</v>
      </c>
      <c r="BO1326" s="70">
        <f t="shared" si="582"/>
        <v>1323</v>
      </c>
      <c r="BP1326" s="171">
        <f t="shared" ca="1" si="581"/>
        <v>0.1143</v>
      </c>
      <c r="BQ1326" s="172">
        <f t="shared" ca="1" si="578"/>
        <v>9.059659612918658E-3</v>
      </c>
      <c r="BR1326" s="172">
        <f t="shared" ca="1" si="583"/>
        <v>7.045600660002947E-6</v>
      </c>
    </row>
    <row r="1327" spans="44:70">
      <c r="AR1327" s="69">
        <f t="shared" si="575"/>
        <v>111</v>
      </c>
      <c r="AS1327" s="70">
        <f t="shared" si="579"/>
        <v>1324</v>
      </c>
      <c r="AT1327" s="71">
        <f t="shared" ca="1" si="580"/>
        <v>6.2708681689382788E-6</v>
      </c>
      <c r="AU1327" s="72">
        <f t="shared" ca="1" si="576"/>
        <v>9.059659612918658E-3</v>
      </c>
      <c r="AV1327" s="73">
        <f t="shared" ca="1" si="577"/>
        <v>1.0090596596129187</v>
      </c>
      <c r="AW1327" s="74">
        <f ca="1">PRODUCT(AV$4:AV1327)</f>
        <v>143218.40085845868</v>
      </c>
      <c r="BO1327" s="70">
        <f t="shared" si="582"/>
        <v>1324</v>
      </c>
      <c r="BP1327" s="171">
        <f t="shared" ca="1" si="581"/>
        <v>0.1143</v>
      </c>
      <c r="BQ1327" s="172">
        <f t="shared" ca="1" si="578"/>
        <v>9.059659612918658E-3</v>
      </c>
      <c r="BR1327" s="172">
        <f t="shared" ca="1" si="583"/>
        <v>6.9823430090403989E-6</v>
      </c>
    </row>
    <row r="1328" spans="44:70">
      <c r="AR1328" s="69">
        <f t="shared" si="575"/>
        <v>111</v>
      </c>
      <c r="AS1328" s="70">
        <f t="shared" si="579"/>
        <v>1325</v>
      </c>
      <c r="AT1328" s="71">
        <f t="shared" ca="1" si="580"/>
        <v>6.2140562378502118E-6</v>
      </c>
      <c r="AU1328" s="72">
        <f t="shared" ca="1" si="576"/>
        <v>9.059659612918658E-3</v>
      </c>
      <c r="AV1328" s="73">
        <f t="shared" ca="1" si="577"/>
        <v>1.0090596596129187</v>
      </c>
      <c r="AW1328" s="74">
        <f ca="1">PRODUCT(AV$4:AV1328)</f>
        <v>144515.91082054286</v>
      </c>
      <c r="BO1328" s="70">
        <f t="shared" si="582"/>
        <v>1325</v>
      </c>
      <c r="BP1328" s="171">
        <f t="shared" ca="1" si="581"/>
        <v>0.1143</v>
      </c>
      <c r="BQ1328" s="172">
        <f t="shared" ca="1" si="578"/>
        <v>9.059659612918658E-3</v>
      </c>
      <c r="BR1328" s="172">
        <f t="shared" ca="1" si="583"/>
        <v>6.9196533054535822E-6</v>
      </c>
    </row>
    <row r="1329" spans="44:70">
      <c r="AR1329" s="69">
        <f t="shared" si="575"/>
        <v>111</v>
      </c>
      <c r="AS1329" s="70">
        <f t="shared" si="579"/>
        <v>1326</v>
      </c>
      <c r="AT1329" s="71">
        <f t="shared" ca="1" si="580"/>
        <v>6.1577590035197549E-6</v>
      </c>
      <c r="AU1329" s="72">
        <f t="shared" ca="1" si="576"/>
        <v>9.059659612918658E-3</v>
      </c>
      <c r="AV1329" s="73">
        <f t="shared" ca="1" si="577"/>
        <v>1.0090596596129187</v>
      </c>
      <c r="AW1329" s="74">
        <f ca="1">PRODUCT(AV$4:AV1329)</f>
        <v>145825.17578122788</v>
      </c>
      <c r="BO1329" s="70">
        <f t="shared" si="582"/>
        <v>1326</v>
      </c>
      <c r="BP1329" s="171">
        <f t="shared" ca="1" si="581"/>
        <v>0.1143</v>
      </c>
      <c r="BQ1329" s="172">
        <f t="shared" ca="1" si="578"/>
        <v>9.059659612918658E-3</v>
      </c>
      <c r="BR1329" s="172">
        <f t="shared" ca="1" si="583"/>
        <v>6.8575264500297266E-6</v>
      </c>
    </row>
    <row r="1330" spans="44:70">
      <c r="AR1330" s="69">
        <f t="shared" si="575"/>
        <v>111</v>
      </c>
      <c r="AS1330" s="70">
        <f t="shared" si="579"/>
        <v>1327</v>
      </c>
      <c r="AT1330" s="71">
        <f t="shared" ca="1" si="580"/>
        <v>6.1019718029694811E-6</v>
      </c>
      <c r="AU1330" s="72">
        <f t="shared" ca="1" si="576"/>
        <v>9.059659612918658E-3</v>
      </c>
      <c r="AV1330" s="73">
        <f t="shared" ca="1" si="577"/>
        <v>1.0090596596129187</v>
      </c>
      <c r="AW1330" s="74">
        <f ca="1">PRODUCT(AV$4:AV1330)</f>
        <v>147146.30223679985</v>
      </c>
      <c r="BO1330" s="70">
        <f t="shared" si="582"/>
        <v>1327</v>
      </c>
      <c r="BP1330" s="171">
        <f t="shared" ca="1" si="581"/>
        <v>0.1143</v>
      </c>
      <c r="BQ1330" s="172">
        <f t="shared" ca="1" si="578"/>
        <v>9.059659612918658E-3</v>
      </c>
      <c r="BR1330" s="172">
        <f t="shared" ca="1" si="583"/>
        <v>6.7959573893384211E-6</v>
      </c>
    </row>
    <row r="1331" spans="44:70">
      <c r="AR1331" s="69">
        <f t="shared" si="575"/>
        <v>111</v>
      </c>
      <c r="AS1331" s="70">
        <f t="shared" si="579"/>
        <v>1328</v>
      </c>
      <c r="AT1331" s="71">
        <f t="shared" ca="1" si="580"/>
        <v>6.0466900154669497E-6</v>
      </c>
      <c r="AU1331" s="72">
        <f t="shared" ca="1" si="576"/>
        <v>9.059659612918658E-3</v>
      </c>
      <c r="AV1331" s="73">
        <f t="shared" ca="1" si="577"/>
        <v>1.0090596596129187</v>
      </c>
      <c r="AW1331" s="74">
        <f ca="1">PRODUCT(AV$4:AV1331)</f>
        <v>148479.39764836492</v>
      </c>
      <c r="BO1331" s="70">
        <f t="shared" si="582"/>
        <v>1328</v>
      </c>
      <c r="BP1331" s="171">
        <f t="shared" ca="1" si="581"/>
        <v>0.1143</v>
      </c>
      <c r="BQ1331" s="172">
        <f t="shared" ca="1" si="578"/>
        <v>9.059659612918658E-3</v>
      </c>
      <c r="BR1331" s="172">
        <f t="shared" ca="1" si="583"/>
        <v>6.7349411153205662E-6</v>
      </c>
    </row>
    <row r="1332" spans="44:70">
      <c r="AR1332" s="69">
        <f t="shared" si="575"/>
        <v>111</v>
      </c>
      <c r="AS1332" s="70">
        <f t="shared" si="579"/>
        <v>1329</v>
      </c>
      <c r="AT1332" s="71">
        <f t="shared" ca="1" si="580"/>
        <v>5.991909062141985E-6</v>
      </c>
      <c r="AU1332" s="72">
        <f t="shared" ca="1" si="576"/>
        <v>9.059659612918658E-3</v>
      </c>
      <c r="AV1332" s="73">
        <f t="shared" ca="1" si="577"/>
        <v>1.0090596596129187</v>
      </c>
      <c r="AW1332" s="74">
        <f ca="1">PRODUCT(AV$4:AV1332)</f>
        <v>149824.57045059031</v>
      </c>
      <c r="BO1332" s="70">
        <f t="shared" si="582"/>
        <v>1329</v>
      </c>
      <c r="BP1332" s="171">
        <f t="shared" ca="1" si="581"/>
        <v>0.1143</v>
      </c>
      <c r="BQ1332" s="172">
        <f t="shared" ca="1" si="578"/>
        <v>9.059659612918658E-3</v>
      </c>
      <c r="BR1332" s="172">
        <f t="shared" ca="1" si="583"/>
        <v>6.6744726648810144E-6</v>
      </c>
    </row>
    <row r="1333" spans="44:70">
      <c r="AR1333" s="69">
        <f t="shared" si="575"/>
        <v>111</v>
      </c>
      <c r="AS1333" s="70">
        <f t="shared" si="579"/>
        <v>1330</v>
      </c>
      <c r="AT1333" s="71">
        <f t="shared" ca="1" si="580"/>
        <v>5.9376244056074158E-6</v>
      </c>
      <c r="AU1333" s="72">
        <f t="shared" ca="1" si="576"/>
        <v>9.059659612918658E-3</v>
      </c>
      <c r="AV1333" s="73">
        <f t="shared" ca="1" si="577"/>
        <v>1.0090596596129187</v>
      </c>
      <c r="AW1333" s="74">
        <f ca="1">PRODUCT(AV$4:AV1333)</f>
        <v>151181.93006052441</v>
      </c>
      <c r="BO1333" s="70">
        <f t="shared" si="582"/>
        <v>1330</v>
      </c>
      <c r="BP1333" s="171">
        <f t="shared" ca="1" si="581"/>
        <v>0.1143</v>
      </c>
      <c r="BQ1333" s="172">
        <f t="shared" ca="1" si="578"/>
        <v>9.059659612918658E-3</v>
      </c>
      <c r="BR1333" s="172">
        <f t="shared" ca="1" si="583"/>
        <v>6.6145471194848699E-6</v>
      </c>
    </row>
    <row r="1334" spans="44:70">
      <c r="AR1334" s="69">
        <f t="shared" si="575"/>
        <v>111</v>
      </c>
      <c r="AS1334" s="70">
        <f t="shared" si="579"/>
        <v>1331</v>
      </c>
      <c r="AT1334" s="71">
        <f t="shared" ca="1" si="580"/>
        <v>5.8838315495832545E-6</v>
      </c>
      <c r="AU1334" s="72">
        <f t="shared" ca="1" si="576"/>
        <v>9.059659612918658E-3</v>
      </c>
      <c r="AV1334" s="73">
        <f t="shared" ca="1" si="577"/>
        <v>1.0090596596129187</v>
      </c>
      <c r="AW1334" s="74">
        <f ca="1">PRODUCT(AV$4:AV1334)</f>
        <v>152551.58688649684</v>
      </c>
      <c r="BO1334" s="70">
        <f t="shared" si="582"/>
        <v>1331</v>
      </c>
      <c r="BP1334" s="171">
        <f t="shared" ca="1" si="581"/>
        <v>0.1143</v>
      </c>
      <c r="BQ1334" s="172">
        <f t="shared" ca="1" si="578"/>
        <v>9.059659612918658E-3</v>
      </c>
      <c r="BR1334" s="172">
        <f t="shared" ca="1" si="583"/>
        <v>6.5551596047574134E-6</v>
      </c>
    </row>
    <row r="1335" spans="44:70">
      <c r="AR1335" s="69">
        <f t="shared" si="575"/>
        <v>111</v>
      </c>
      <c r="AS1335" s="70">
        <f t="shared" si="579"/>
        <v>1332</v>
      </c>
      <c r="AT1335" s="71">
        <f t="shared" ca="1" si="580"/>
        <v>5.8305260385242788E-6</v>
      </c>
      <c r="AU1335" s="72">
        <f t="shared" ca="1" si="576"/>
        <v>9.059659612918658E-3</v>
      </c>
      <c r="AV1335" s="73">
        <f t="shared" ca="1" si="577"/>
        <v>1.0090596596129187</v>
      </c>
      <c r="AW1335" s="74">
        <f ca="1">PRODUCT(AV$4:AV1335)</f>
        <v>153933.65233709908</v>
      </c>
      <c r="BO1335" s="70">
        <f t="shared" si="582"/>
        <v>1332</v>
      </c>
      <c r="BP1335" s="171">
        <f t="shared" ca="1" si="581"/>
        <v>0.1143</v>
      </c>
      <c r="BQ1335" s="172">
        <f t="shared" ca="1" si="578"/>
        <v>9.059659612918658E-3</v>
      </c>
      <c r="BR1335" s="172">
        <f t="shared" ca="1" si="583"/>
        <v>6.4963052900876165E-6</v>
      </c>
    </row>
    <row r="1336" spans="44:70">
      <c r="AR1336" s="69">
        <f t="shared" si="575"/>
        <v>112</v>
      </c>
      <c r="AS1336" s="70">
        <f t="shared" si="579"/>
        <v>1333</v>
      </c>
      <c r="AT1336" s="71">
        <f t="shared" ca="1" si="580"/>
        <v>5.7777034572509902E-6</v>
      </c>
      <c r="AU1336" s="72">
        <f t="shared" ca="1" si="576"/>
        <v>9.059659612918658E-3</v>
      </c>
      <c r="AV1336" s="73">
        <f t="shared" ca="1" si="577"/>
        <v>1.0090596596129187</v>
      </c>
      <c r="AW1336" s="74">
        <f ca="1">PRODUCT(AV$4:AV1336)</f>
        <v>155328.23883024656</v>
      </c>
      <c r="BO1336" s="70">
        <f t="shared" si="582"/>
        <v>1333</v>
      </c>
      <c r="BP1336" s="171">
        <f t="shared" ca="1" si="581"/>
        <v>0.1143</v>
      </c>
      <c r="BQ1336" s="172">
        <f t="shared" ca="1" si="578"/>
        <v>9.059659612918658E-3</v>
      </c>
      <c r="BR1336" s="172">
        <f t="shared" ca="1" si="583"/>
        <v>6.4379793882352196E-6</v>
      </c>
    </row>
    <row r="1337" spans="44:70">
      <c r="AR1337" s="69">
        <f t="shared" si="575"/>
        <v>112</v>
      </c>
      <c r="AS1337" s="70">
        <f t="shared" si="579"/>
        <v>1334</v>
      </c>
      <c r="AT1337" s="71">
        <f t="shared" ca="1" si="580"/>
        <v>5.725359430583913E-6</v>
      </c>
      <c r="AU1337" s="72">
        <f t="shared" ca="1" si="576"/>
        <v>9.059659612918658E-3</v>
      </c>
      <c r="AV1337" s="73">
        <f t="shared" ca="1" si="577"/>
        <v>1.0090596596129187</v>
      </c>
      <c r="AW1337" s="74">
        <f ca="1">PRODUCT(AV$4:AV1337)</f>
        <v>156735.45980232273</v>
      </c>
      <c r="BO1337" s="70">
        <f t="shared" si="582"/>
        <v>1334</v>
      </c>
      <c r="BP1337" s="171">
        <f t="shared" ca="1" si="581"/>
        <v>0.1143</v>
      </c>
      <c r="BQ1337" s="172">
        <f t="shared" ca="1" si="578"/>
        <v>9.059659612918658E-3</v>
      </c>
      <c r="BR1337" s="172">
        <f t="shared" ca="1" si="583"/>
        <v>6.3801771549413317E-6</v>
      </c>
    </row>
    <row r="1338" spans="44:70">
      <c r="AR1338" s="69">
        <f t="shared" si="575"/>
        <v>112</v>
      </c>
      <c r="AS1338" s="70">
        <f t="shared" si="579"/>
        <v>1335</v>
      </c>
      <c r="AT1338" s="71">
        <f t="shared" ca="1" si="580"/>
        <v>5.6734896229812087E-6</v>
      </c>
      <c r="AU1338" s="72">
        <f t="shared" ca="1" si="576"/>
        <v>9.059659612918658E-3</v>
      </c>
      <c r="AV1338" s="73">
        <f t="shared" ca="1" si="577"/>
        <v>1.0090596596129187</v>
      </c>
      <c r="AW1338" s="74">
        <f ca="1">PRODUCT(AV$4:AV1338)</f>
        <v>158155.42971740608</v>
      </c>
      <c r="BO1338" s="70">
        <f t="shared" si="582"/>
        <v>1335</v>
      </c>
      <c r="BP1338" s="171">
        <f t="shared" ca="1" si="581"/>
        <v>0.1143</v>
      </c>
      <c r="BQ1338" s="172">
        <f t="shared" ca="1" si="578"/>
        <v>9.059659612918658E-3</v>
      </c>
      <c r="BR1338" s="172">
        <f t="shared" ca="1" si="583"/>
        <v>6.322893888542533E-6</v>
      </c>
    </row>
    <row r="1339" spans="44:70">
      <c r="AR1339" s="69">
        <f t="shared" si="575"/>
        <v>112</v>
      </c>
      <c r="AS1339" s="70">
        <f t="shared" si="579"/>
        <v>1336</v>
      </c>
      <c r="AT1339" s="71">
        <f t="shared" ca="1" si="580"/>
        <v>5.6220897381795724E-6</v>
      </c>
      <c r="AU1339" s="72">
        <f t="shared" ca="1" si="576"/>
        <v>9.059659612918658E-3</v>
      </c>
      <c r="AV1339" s="73">
        <f t="shared" ca="1" si="577"/>
        <v>1.0090596596129187</v>
      </c>
      <c r="AW1339" s="74">
        <f ca="1">PRODUCT(AV$4:AV1339)</f>
        <v>159588.26407658064</v>
      </c>
      <c r="BO1339" s="70">
        <f t="shared" si="582"/>
        <v>1336</v>
      </c>
      <c r="BP1339" s="171">
        <f t="shared" ca="1" si="581"/>
        <v>0.1143</v>
      </c>
      <c r="BQ1339" s="172">
        <f t="shared" ca="1" si="578"/>
        <v>9.059659612918658E-3</v>
      </c>
      <c r="BR1339" s="172">
        <f t="shared" ca="1" si="583"/>
        <v>6.2661249295884382E-6</v>
      </c>
    </row>
    <row r="1340" spans="44:70">
      <c r="AR1340" s="69">
        <f t="shared" si="575"/>
        <v>112</v>
      </c>
      <c r="AS1340" s="70">
        <f t="shared" si="579"/>
        <v>1337</v>
      </c>
      <c r="AT1340" s="71">
        <f t="shared" ca="1" si="580"/>
        <v>5.5711555188383821E-6</v>
      </c>
      <c r="AU1340" s="72">
        <f t="shared" ca="1" si="576"/>
        <v>9.059659612918658E-3</v>
      </c>
      <c r="AV1340" s="73">
        <f t="shared" ca="1" si="577"/>
        <v>1.0090596596129187</v>
      </c>
      <c r="AW1340" s="74">
        <f ca="1">PRODUCT(AV$4:AV1340)</f>
        <v>161034.07942733105</v>
      </c>
      <c r="BO1340" s="70">
        <f t="shared" si="582"/>
        <v>1337</v>
      </c>
      <c r="BP1340" s="171">
        <f t="shared" ca="1" si="581"/>
        <v>0.1143</v>
      </c>
      <c r="BQ1340" s="172">
        <f t="shared" ca="1" si="578"/>
        <v>9.059659612918658E-3</v>
      </c>
      <c r="BR1340" s="172">
        <f t="shared" ca="1" si="583"/>
        <v>6.2098656604626934E-6</v>
      </c>
    </row>
    <row r="1341" spans="44:70">
      <c r="AR1341" s="69">
        <f t="shared" si="575"/>
        <v>112</v>
      </c>
      <c r="AS1341" s="70">
        <f t="shared" si="579"/>
        <v>1338</v>
      </c>
      <c r="AT1341" s="71">
        <f t="shared" ca="1" si="580"/>
        <v>5.5206827461870734E-6</v>
      </c>
      <c r="AU1341" s="72">
        <f t="shared" ca="1" si="576"/>
        <v>9.059659612918658E-3</v>
      </c>
      <c r="AV1341" s="73">
        <f t="shared" ca="1" si="577"/>
        <v>1.0090596596129187</v>
      </c>
      <c r="AW1341" s="74">
        <f ca="1">PRODUCT(AV$4:AV1341)</f>
        <v>162492.99337302239</v>
      </c>
      <c r="BO1341" s="70">
        <f t="shared" si="582"/>
        <v>1338</v>
      </c>
      <c r="BP1341" s="171">
        <f t="shared" ca="1" si="581"/>
        <v>0.1143</v>
      </c>
      <c r="BQ1341" s="172">
        <f t="shared" ca="1" si="578"/>
        <v>9.059659612918658E-3</v>
      </c>
      <c r="BR1341" s="172">
        <f t="shared" ca="1" si="583"/>
        <v>6.15411150500738E-6</v>
      </c>
    </row>
    <row r="1342" spans="44:70">
      <c r="AR1342" s="69">
        <f t="shared" si="575"/>
        <v>112</v>
      </c>
      <c r="AS1342" s="70">
        <f t="shared" si="579"/>
        <v>1339</v>
      </c>
      <c r="AT1342" s="71">
        <f t="shared" ca="1" si="580"/>
        <v>5.4706672396757055E-6</v>
      </c>
      <c r="AU1342" s="72">
        <f t="shared" ca="1" si="576"/>
        <v>9.059659612918658E-3</v>
      </c>
      <c r="AV1342" s="73">
        <f t="shared" ca="1" si="577"/>
        <v>1.0090596596129187</v>
      </c>
      <c r="AW1342" s="74">
        <f ca="1">PRODUCT(AV$4:AV1342)</f>
        <v>163965.1245824662</v>
      </c>
      <c r="BO1342" s="70">
        <f t="shared" si="582"/>
        <v>1339</v>
      </c>
      <c r="BP1342" s="171">
        <f t="shared" ca="1" si="581"/>
        <v>0.1143</v>
      </c>
      <c r="BQ1342" s="172">
        <f t="shared" ca="1" si="578"/>
        <v>9.059659612918658E-3</v>
      </c>
      <c r="BR1342" s="172">
        <f t="shared" ca="1" si="583"/>
        <v>6.0988579281507837E-6</v>
      </c>
    </row>
    <row r="1343" spans="44:70">
      <c r="AR1343" s="69">
        <f t="shared" si="575"/>
        <v>112</v>
      </c>
      <c r="AS1343" s="70">
        <f t="shared" si="579"/>
        <v>1340</v>
      </c>
      <c r="AT1343" s="71">
        <f t="shared" ca="1" si="580"/>
        <v>5.4211048566286987E-6</v>
      </c>
      <c r="AU1343" s="72">
        <f t="shared" ca="1" si="576"/>
        <v>9.059659612918658E-3</v>
      </c>
      <c r="AV1343" s="73">
        <f t="shared" ca="1" si="577"/>
        <v>1.0090596596129187</v>
      </c>
      <c r="AW1343" s="74">
        <f ca="1">PRODUCT(AV$4:AV1343)</f>
        <v>165450.59279957315</v>
      </c>
      <c r="BO1343" s="70">
        <f t="shared" si="582"/>
        <v>1340</v>
      </c>
      <c r="BP1343" s="171">
        <f t="shared" ca="1" si="581"/>
        <v>0.1143</v>
      </c>
      <c r="BQ1343" s="172">
        <f t="shared" ca="1" si="578"/>
        <v>9.059659612918658E-3</v>
      </c>
      <c r="BR1343" s="172">
        <f t="shared" ca="1" si="583"/>
        <v>6.0441004355385116E-6</v>
      </c>
    </row>
    <row r="1344" spans="44:70">
      <c r="AR1344" s="69">
        <f t="shared" si="575"/>
        <v>112</v>
      </c>
      <c r="AS1344" s="70">
        <f t="shared" si="579"/>
        <v>1341</v>
      </c>
      <c r="AT1344" s="71">
        <f t="shared" ca="1" si="580"/>
        <v>5.3719914919017023E-6</v>
      </c>
      <c r="AU1344" s="72">
        <f t="shared" ca="1" si="576"/>
        <v>9.059659612918658E-3</v>
      </c>
      <c r="AV1344" s="73">
        <f t="shared" ca="1" si="577"/>
        <v>1.0090596596129187</v>
      </c>
      <c r="AW1344" s="74">
        <f ca="1">PRODUCT(AV$4:AV1344)</f>
        <v>166949.51885309289</v>
      </c>
      <c r="BO1344" s="70">
        <f t="shared" si="582"/>
        <v>1341</v>
      </c>
      <c r="BP1344" s="171">
        <f t="shared" ca="1" si="581"/>
        <v>0.1143</v>
      </c>
      <c r="BQ1344" s="172">
        <f t="shared" ca="1" si="578"/>
        <v>9.059659612918658E-3</v>
      </c>
      <c r="BR1344" s="172">
        <f t="shared" ca="1" si="583"/>
        <v>5.9898345731679181E-6</v>
      </c>
    </row>
    <row r="1345" spans="44:70">
      <c r="AR1345" s="69">
        <f t="shared" si="575"/>
        <v>112</v>
      </c>
      <c r="AS1345" s="70">
        <f t="shared" si="579"/>
        <v>1342</v>
      </c>
      <c r="AT1345" s="71">
        <f t="shared" ca="1" si="580"/>
        <v>5.3233230775415777E-6</v>
      </c>
      <c r="AU1345" s="72">
        <f t="shared" ca="1" si="576"/>
        <v>9.059659612918658E-3</v>
      </c>
      <c r="AV1345" s="73">
        <f t="shared" ca="1" si="577"/>
        <v>1.0090596596129187</v>
      </c>
      <c r="AW1345" s="74">
        <f ca="1">PRODUCT(AV$4:AV1345)</f>
        <v>168462.02466644245</v>
      </c>
      <c r="BO1345" s="70">
        <f t="shared" si="582"/>
        <v>1342</v>
      </c>
      <c r="BP1345" s="171">
        <f t="shared" ca="1" si="581"/>
        <v>0.1143</v>
      </c>
      <c r="BQ1345" s="172">
        <f t="shared" ca="1" si="578"/>
        <v>9.059659612918658E-3</v>
      </c>
      <c r="BR1345" s="172">
        <f t="shared" ca="1" si="583"/>
        <v>5.9360559270258156E-6</v>
      </c>
    </row>
    <row r="1346" spans="44:70">
      <c r="AR1346" s="69">
        <f t="shared" si="575"/>
        <v>112</v>
      </c>
      <c r="AS1346" s="70">
        <f t="shared" si="579"/>
        <v>1343</v>
      </c>
      <c r="AT1346" s="71">
        <f t="shared" ca="1" si="580"/>
        <v>5.2750955824494568E-6</v>
      </c>
      <c r="AU1346" s="72">
        <f t="shared" ca="1" si="576"/>
        <v>9.059659612918658E-3</v>
      </c>
      <c r="AV1346" s="73">
        <f t="shared" ca="1" si="577"/>
        <v>1.0090596596129187</v>
      </c>
      <c r="AW1346" s="74">
        <f ca="1">PRODUCT(AV$4:AV1346)</f>
        <v>169988.23326762352</v>
      </c>
      <c r="BO1346" s="70">
        <f t="shared" si="582"/>
        <v>1343</v>
      </c>
      <c r="BP1346" s="171">
        <f t="shared" ca="1" si="581"/>
        <v>0.1143</v>
      </c>
      <c r="BQ1346" s="172">
        <f t="shared" ca="1" si="578"/>
        <v>9.059659612918658E-3</v>
      </c>
      <c r="BR1346" s="172">
        <f t="shared" ca="1" si="583"/>
        <v>5.8827601227294349E-6</v>
      </c>
    </row>
    <row r="1347" spans="44:70">
      <c r="AR1347" s="69">
        <f t="shared" si="575"/>
        <v>112</v>
      </c>
      <c r="AS1347" s="70">
        <f t="shared" si="579"/>
        <v>1344</v>
      </c>
      <c r="AT1347" s="71">
        <f t="shared" ca="1" si="580"/>
        <v>5.2273050120468535E-6</v>
      </c>
      <c r="AU1347" s="72">
        <f t="shared" ca="1" si="576"/>
        <v>9.059659612918658E-3</v>
      </c>
      <c r="AV1347" s="73">
        <f t="shared" ca="1" si="577"/>
        <v>1.0090596596129187</v>
      </c>
      <c r="AW1347" s="74">
        <f ca="1">PRODUCT(AV$4:AV1347)</f>
        <v>171528.26879922961</v>
      </c>
      <c r="BO1347" s="70">
        <f t="shared" si="582"/>
        <v>1344</v>
      </c>
      <c r="BP1347" s="171">
        <f t="shared" ca="1" si="581"/>
        <v>0.1143</v>
      </c>
      <c r="BQ1347" s="172">
        <f t="shared" ca="1" si="578"/>
        <v>9.059659612918658E-3</v>
      </c>
      <c r="BR1347" s="172">
        <f t="shared" ca="1" si="583"/>
        <v>5.8299428251706116E-6</v>
      </c>
    </row>
    <row r="1348" spans="44:70">
      <c r="AR1348" s="69">
        <f t="shared" si="575"/>
        <v>113</v>
      </c>
      <c r="AS1348" s="70">
        <f t="shared" si="579"/>
        <v>1345</v>
      </c>
      <c r="AT1348" s="71">
        <f t="shared" ca="1" si="580"/>
        <v>5.179947407944805E-6</v>
      </c>
      <c r="AU1348" s="72">
        <f t="shared" ca="1" si="576"/>
        <v>9.059659612918658E-3</v>
      </c>
      <c r="AV1348" s="73">
        <f t="shared" ca="1" si="577"/>
        <v>1.0090596596129187</v>
      </c>
      <c r="AW1348" s="74">
        <f ca="1">PRODUCT(AV$4:AV1348)</f>
        <v>173082.25652854386</v>
      </c>
      <c r="BO1348" s="70">
        <f t="shared" si="582"/>
        <v>1345</v>
      </c>
      <c r="BP1348" s="171">
        <f t="shared" ca="1" si="581"/>
        <v>0.1143</v>
      </c>
      <c r="BQ1348" s="172">
        <f t="shared" ca="1" si="578"/>
        <v>9.059659612918658E-3</v>
      </c>
      <c r="BR1348" s="172">
        <f t="shared" ca="1" si="583"/>
        <v>5.7775997381631657E-6</v>
      </c>
    </row>
    <row r="1349" spans="44:70">
      <c r="AR1349" s="69">
        <f t="shared" ref="AR1349:AR1412" si="584">ROUNDDOWN((AS1349-1)/12,0)+1</f>
        <v>113</v>
      </c>
      <c r="AS1349" s="70">
        <f t="shared" si="579"/>
        <v>1346</v>
      </c>
      <c r="AT1349" s="71">
        <f t="shared" ca="1" si="580"/>
        <v>5.1330188476160048E-6</v>
      </c>
      <c r="AU1349" s="72">
        <f t="shared" ref="AU1349:AU1412" ca="1" si="585">IF($AU$2="Yes",BQ1349,((1+$AH$21)^(1/12))-1)</f>
        <v>9.059659612918658E-3</v>
      </c>
      <c r="AV1349" s="73">
        <f t="shared" ref="AV1349:AV1412" ca="1" si="586">(1+AU1349)</f>
        <v>1.0090596596129187</v>
      </c>
      <c r="AW1349" s="74">
        <f ca="1">PRODUCT(AV$4:AV1349)</f>
        <v>174650.32285772834</v>
      </c>
      <c r="BO1349" s="70">
        <f t="shared" si="582"/>
        <v>1346</v>
      </c>
      <c r="BP1349" s="171">
        <f t="shared" ca="1" si="581"/>
        <v>0.1143</v>
      </c>
      <c r="BQ1349" s="172">
        <f t="shared" ref="BQ1349:BQ1412" ca="1" si="587">(1+BP1349)^(1/12)-1</f>
        <v>9.059659612918658E-3</v>
      </c>
      <c r="BR1349" s="172">
        <f t="shared" ca="1" si="583"/>
        <v>5.7257266040934468E-6</v>
      </c>
    </row>
    <row r="1350" spans="44:70">
      <c r="AR1350" s="69">
        <f t="shared" si="584"/>
        <v>113</v>
      </c>
      <c r="AS1350" s="70">
        <f t="shared" ref="AS1350:AS1413" si="588">AS1349+1</f>
        <v>1347</v>
      </c>
      <c r="AT1350" s="71">
        <f t="shared" ref="AT1350:AT1413" ca="1" si="589">(1-AU1350)*AT1349</f>
        <v>5.0865154440699082E-6</v>
      </c>
      <c r="AU1350" s="72">
        <f t="shared" ca="1" si="585"/>
        <v>9.059659612918658E-3</v>
      </c>
      <c r="AV1350" s="73">
        <f t="shared" ca="1" si="586"/>
        <v>1.0090596596129187</v>
      </c>
      <c r="AW1350" s="74">
        <f ca="1">PRODUCT(AV$4:AV1350)</f>
        <v>176232.59533410572</v>
      </c>
      <c r="BO1350" s="70">
        <f t="shared" si="582"/>
        <v>1347</v>
      </c>
      <c r="BP1350" s="171">
        <f t="shared" ref="BP1350:BP1413" ca="1" si="590">VLOOKUP(BO1350,$BT$4:$BX$13,5,TRUE)/100</f>
        <v>0.1143</v>
      </c>
      <c r="BQ1350" s="172">
        <f t="shared" ca="1" si="587"/>
        <v>9.059659612918658E-3</v>
      </c>
      <c r="BR1350" s="172">
        <f t="shared" ca="1" si="583"/>
        <v>5.6743192035740185E-6</v>
      </c>
    </row>
    <row r="1351" spans="44:70">
      <c r="AR1351" s="69">
        <f t="shared" si="584"/>
        <v>113</v>
      </c>
      <c r="AS1351" s="70">
        <f t="shared" si="588"/>
        <v>1348</v>
      </c>
      <c r="AT1351" s="71">
        <f t="shared" ca="1" si="589"/>
        <v>5.0404333455307807E-6</v>
      </c>
      <c r="AU1351" s="72">
        <f t="shared" ca="1" si="585"/>
        <v>9.059659612918658E-3</v>
      </c>
      <c r="AV1351" s="73">
        <f t="shared" ca="1" si="586"/>
        <v>1.0090596596129187</v>
      </c>
      <c r="AW1351" s="74">
        <f ca="1">PRODUCT(AV$4:AV1351)</f>
        <v>177829.20266053395</v>
      </c>
      <c r="BO1351" s="70">
        <f t="shared" si="582"/>
        <v>1348</v>
      </c>
      <c r="BP1351" s="171">
        <f t="shared" ca="1" si="590"/>
        <v>0.1143</v>
      </c>
      <c r="BQ1351" s="172">
        <f t="shared" ca="1" si="587"/>
        <v>9.059659612918658E-3</v>
      </c>
      <c r="BR1351" s="172">
        <f t="shared" ca="1" si="583"/>
        <v>5.6233733551004524E-6</v>
      </c>
    </row>
    <row r="1352" spans="44:70">
      <c r="AR1352" s="69">
        <f t="shared" si="584"/>
        <v>113</v>
      </c>
      <c r="AS1352" s="70">
        <f t="shared" si="588"/>
        <v>1349</v>
      </c>
      <c r="AT1352" s="71">
        <f t="shared" ca="1" si="589"/>
        <v>4.9947687351186674E-6</v>
      </c>
      <c r="AU1352" s="72">
        <f t="shared" ca="1" si="585"/>
        <v>9.059659612918658E-3</v>
      </c>
      <c r="AV1352" s="73">
        <f t="shared" ca="1" si="586"/>
        <v>1.0090596596129187</v>
      </c>
      <c r="AW1352" s="74">
        <f ca="1">PRODUCT(AV$4:AV1352)</f>
        <v>179440.27470587511</v>
      </c>
      <c r="BO1352" s="70">
        <f t="shared" si="582"/>
        <v>1349</v>
      </c>
      <c r="BP1352" s="171">
        <f t="shared" ca="1" si="590"/>
        <v>0.1143</v>
      </c>
      <c r="BQ1352" s="172">
        <f t="shared" ca="1" si="587"/>
        <v>9.059659612918658E-3</v>
      </c>
      <c r="BR1352" s="172">
        <f t="shared" ca="1" si="583"/>
        <v>5.5728849147111999E-6</v>
      </c>
    </row>
    <row r="1353" spans="44:70">
      <c r="AR1353" s="69">
        <f t="shared" si="584"/>
        <v>113</v>
      </c>
      <c r="AS1353" s="70">
        <f t="shared" si="588"/>
        <v>1350</v>
      </c>
      <c r="AT1353" s="71">
        <f t="shared" ca="1" si="589"/>
        <v>4.949517830533244E-6</v>
      </c>
      <c r="AU1353" s="72">
        <f t="shared" ca="1" si="585"/>
        <v>9.059659612918658E-3</v>
      </c>
      <c r="AV1353" s="73">
        <f t="shared" ca="1" si="586"/>
        <v>1.0090596596129187</v>
      </c>
      <c r="AW1353" s="74">
        <f ca="1">PRODUCT(AV$4:AV1353)</f>
        <v>181065.94251555897</v>
      </c>
      <c r="BO1353" s="70">
        <f t="shared" si="582"/>
        <v>1350</v>
      </c>
      <c r="BP1353" s="171">
        <f t="shared" ca="1" si="590"/>
        <v>0.1143</v>
      </c>
      <c r="BQ1353" s="172">
        <f t="shared" ca="1" si="587"/>
        <v>9.059659612918658E-3</v>
      </c>
      <c r="BR1353" s="172">
        <f t="shared" ca="1" si="583"/>
        <v>5.5228497756505218E-6</v>
      </c>
    </row>
    <row r="1354" spans="44:70">
      <c r="AR1354" s="69">
        <f t="shared" si="584"/>
        <v>113</v>
      </c>
      <c r="AS1354" s="70">
        <f t="shared" si="588"/>
        <v>1351</v>
      </c>
      <c r="AT1354" s="71">
        <f t="shared" ca="1" si="589"/>
        <v>4.9046768837405413E-6</v>
      </c>
      <c r="AU1354" s="72">
        <f t="shared" ca="1" si="585"/>
        <v>9.059659612918658E-3</v>
      </c>
      <c r="AV1354" s="73">
        <f t="shared" ca="1" si="586"/>
        <v>1.0090596596129187</v>
      </c>
      <c r="AW1354" s="74">
        <f ca="1">PRODUCT(AV$4:AV1354)</f>
        <v>182706.33832224223</v>
      </c>
      <c r="BO1354" s="70">
        <f t="shared" si="582"/>
        <v>1351</v>
      </c>
      <c r="BP1354" s="171">
        <f t="shared" ca="1" si="590"/>
        <v>0.1143</v>
      </c>
      <c r="BQ1354" s="172">
        <f t="shared" ca="1" si="587"/>
        <v>9.059659612918658E-3</v>
      </c>
      <c r="BR1354" s="172">
        <f t="shared" ca="1" si="583"/>
        <v>5.4732638680344433E-6</v>
      </c>
    </row>
    <row r="1355" spans="44:70">
      <c r="AR1355" s="69">
        <f t="shared" si="584"/>
        <v>113</v>
      </c>
      <c r="AS1355" s="70">
        <f t="shared" si="588"/>
        <v>1352</v>
      </c>
      <c r="AT1355" s="71">
        <f t="shared" ca="1" si="589"/>
        <v>4.8602421806625015E-6</v>
      </c>
      <c r="AU1355" s="72">
        <f t="shared" ca="1" si="585"/>
        <v>9.059659612918658E-3</v>
      </c>
      <c r="AV1355" s="73">
        <f t="shared" ca="1" si="586"/>
        <v>1.0090596596129187</v>
      </c>
      <c r="AW1355" s="74">
        <f ca="1">PRODUCT(AV$4:AV1355)</f>
        <v>184361.59555656448</v>
      </c>
      <c r="BO1355" s="70">
        <f t="shared" si="582"/>
        <v>1352</v>
      </c>
      <c r="BP1355" s="171">
        <f t="shared" ca="1" si="590"/>
        <v>0.1143</v>
      </c>
      <c r="BQ1355" s="172">
        <f t="shared" ca="1" si="587"/>
        <v>9.059659612918658E-3</v>
      </c>
      <c r="BR1355" s="172">
        <f t="shared" ca="1" si="583"/>
        <v>5.4241231585197053E-6</v>
      </c>
    </row>
    <row r="1356" spans="44:70">
      <c r="AR1356" s="69">
        <f t="shared" si="584"/>
        <v>113</v>
      </c>
      <c r="AS1356" s="70">
        <f t="shared" si="588"/>
        <v>1353</v>
      </c>
      <c r="AT1356" s="71">
        <f t="shared" ca="1" si="589"/>
        <v>4.8162100408693495E-6</v>
      </c>
      <c r="AU1356" s="72">
        <f t="shared" ca="1" si="585"/>
        <v>9.059659612918658E-3</v>
      </c>
      <c r="AV1356" s="73">
        <f t="shared" ca="1" si="586"/>
        <v>1.0090596596129187</v>
      </c>
      <c r="AW1356" s="74">
        <f ca="1">PRODUCT(AV$4:AV1356)</f>
        <v>186031.84885800153</v>
      </c>
      <c r="BO1356" s="70">
        <f t="shared" si="582"/>
        <v>1353</v>
      </c>
      <c r="BP1356" s="171">
        <f t="shared" ca="1" si="590"/>
        <v>0.1143</v>
      </c>
      <c r="BQ1356" s="172">
        <f t="shared" ca="1" si="587"/>
        <v>9.059659612918658E-3</v>
      </c>
      <c r="BR1356" s="172">
        <f t="shared" ca="1" si="583"/>
        <v>5.375423649975693E-6</v>
      </c>
    </row>
    <row r="1357" spans="44:70">
      <c r="AR1357" s="69">
        <f t="shared" si="584"/>
        <v>113</v>
      </c>
      <c r="AS1357" s="70">
        <f t="shared" si="588"/>
        <v>1354</v>
      </c>
      <c r="AT1357" s="71">
        <f t="shared" ca="1" si="589"/>
        <v>4.772576817274752E-6</v>
      </c>
      <c r="AU1357" s="72">
        <f t="shared" ca="1" si="585"/>
        <v>9.059659612918658E-3</v>
      </c>
      <c r="AV1357" s="73">
        <f t="shared" ca="1" si="586"/>
        <v>1.0090596596129187</v>
      </c>
      <c r="AW1357" s="74">
        <f ca="1">PRODUCT(AV$4:AV1357)</f>
        <v>187717.23408581695</v>
      </c>
      <c r="BO1357" s="70">
        <f t="shared" si="582"/>
        <v>1354</v>
      </c>
      <c r="BP1357" s="171">
        <f t="shared" ca="1" si="590"/>
        <v>0.1143</v>
      </c>
      <c r="BQ1357" s="172">
        <f t="shared" ca="1" si="587"/>
        <v>9.059659612918658E-3</v>
      </c>
      <c r="BR1357" s="172">
        <f t="shared" ca="1" si="583"/>
        <v>5.327161381159304E-6</v>
      </c>
    </row>
    <row r="1358" spans="44:70">
      <c r="AR1358" s="69">
        <f t="shared" si="584"/>
        <v>113</v>
      </c>
      <c r="AS1358" s="70">
        <f t="shared" si="588"/>
        <v>1355</v>
      </c>
      <c r="AT1358" s="71">
        <f t="shared" ca="1" si="589"/>
        <v>4.7293388958337362E-6</v>
      </c>
      <c r="AU1358" s="72">
        <f t="shared" ca="1" si="585"/>
        <v>9.059659612918658E-3</v>
      </c>
      <c r="AV1358" s="73">
        <f t="shared" ca="1" si="586"/>
        <v>1.0090596596129187</v>
      </c>
      <c r="AW1358" s="74">
        <f ca="1">PRODUCT(AV$4:AV1358)</f>
        <v>189417.88833011303</v>
      </c>
      <c r="BO1358" s="70">
        <f t="shared" si="582"/>
        <v>1355</v>
      </c>
      <c r="BP1358" s="171">
        <f t="shared" ca="1" si="590"/>
        <v>0.1143</v>
      </c>
      <c r="BQ1358" s="172">
        <f t="shared" ca="1" si="587"/>
        <v>9.059659612918658E-3</v>
      </c>
      <c r="BR1358" s="172">
        <f t="shared" ca="1" si="583"/>
        <v>5.2793324263927422E-6</v>
      </c>
    </row>
    <row r="1359" spans="44:70">
      <c r="AR1359" s="69">
        <f t="shared" si="584"/>
        <v>113</v>
      </c>
      <c r="AS1359" s="70">
        <f t="shared" si="588"/>
        <v>1356</v>
      </c>
      <c r="AT1359" s="71">
        <f t="shared" ca="1" si="589"/>
        <v>4.686492695243346E-6</v>
      </c>
      <c r="AU1359" s="72">
        <f t="shared" ca="1" si="585"/>
        <v>9.059659612918658E-3</v>
      </c>
      <c r="AV1359" s="73">
        <f t="shared" ca="1" si="586"/>
        <v>1.0090596596129187</v>
      </c>
      <c r="AW1359" s="74">
        <f ca="1">PRODUCT(AV$4:AV1359)</f>
        <v>191133.9499229817</v>
      </c>
      <c r="BO1359" s="70">
        <f t="shared" si="582"/>
        <v>1356</v>
      </c>
      <c r="BP1359" s="171">
        <f t="shared" ca="1" si="590"/>
        <v>0.1143</v>
      </c>
      <c r="BQ1359" s="172">
        <f t="shared" ca="1" si="587"/>
        <v>9.059659612918658E-3</v>
      </c>
      <c r="BR1359" s="172">
        <f t="shared" ca="1" si="583"/>
        <v>5.2319328952441973E-6</v>
      </c>
    </row>
    <row r="1360" spans="44:70">
      <c r="AR1360" s="69">
        <f t="shared" si="584"/>
        <v>114</v>
      </c>
      <c r="AS1360" s="70">
        <f t="shared" si="588"/>
        <v>1357</v>
      </c>
      <c r="AT1360" s="71">
        <f t="shared" ca="1" si="589"/>
        <v>4.6440346666460118E-6</v>
      </c>
      <c r="AU1360" s="72">
        <f t="shared" ca="1" si="585"/>
        <v>9.059659612918658E-3</v>
      </c>
      <c r="AV1360" s="73">
        <f t="shared" ca="1" si="586"/>
        <v>1.0090596596129187</v>
      </c>
      <c r="AW1360" s="74">
        <f ca="1">PRODUCT(AV$4:AV1360)</f>
        <v>192865.55844975656</v>
      </c>
      <c r="BO1360" s="70">
        <f t="shared" si="582"/>
        <v>1357</v>
      </c>
      <c r="BP1360" s="171">
        <f t="shared" ca="1" si="590"/>
        <v>0.1143</v>
      </c>
      <c r="BQ1360" s="172">
        <f t="shared" ca="1" si="587"/>
        <v>9.059659612918658E-3</v>
      </c>
      <c r="BR1360" s="172">
        <f t="shared" ca="1" si="583"/>
        <v>5.1849589322114E-6</v>
      </c>
    </row>
    <row r="1361" spans="44:70">
      <c r="AR1361" s="69">
        <f t="shared" si="584"/>
        <v>114</v>
      </c>
      <c r="AS1361" s="70">
        <f t="shared" si="588"/>
        <v>1358</v>
      </c>
      <c r="AT1361" s="71">
        <f t="shared" ca="1" si="589"/>
        <v>4.6019612933356049E-6</v>
      </c>
      <c r="AU1361" s="72">
        <f t="shared" ca="1" si="585"/>
        <v>9.059659612918658E-3</v>
      </c>
      <c r="AV1361" s="73">
        <f t="shared" ca="1" si="586"/>
        <v>1.0090596596129187</v>
      </c>
      <c r="AW1361" s="74">
        <f ca="1">PRODUCT(AV$4:AV1361)</f>
        <v>194612.85476036681</v>
      </c>
      <c r="BO1361" s="70">
        <f t="shared" si="582"/>
        <v>1358</v>
      </c>
      <c r="BP1361" s="171">
        <f t="shared" ca="1" si="590"/>
        <v>0.1143</v>
      </c>
      <c r="BQ1361" s="172">
        <f t="shared" ca="1" si="587"/>
        <v>9.059659612918658E-3</v>
      </c>
      <c r="BR1361" s="172">
        <f t="shared" ca="1" si="583"/>
        <v>5.1384067164080082E-6</v>
      </c>
    </row>
    <row r="1362" spans="44:70">
      <c r="AR1362" s="69">
        <f t="shared" si="584"/>
        <v>114</v>
      </c>
      <c r="AS1362" s="70">
        <f t="shared" si="588"/>
        <v>1359</v>
      </c>
      <c r="AT1362" s="71">
        <f t="shared" ca="1" si="589"/>
        <v>4.5602690904661575E-6</v>
      </c>
      <c r="AU1362" s="72">
        <f t="shared" ca="1" si="585"/>
        <v>9.059659612918658E-3</v>
      </c>
      <c r="AV1362" s="73">
        <f t="shared" ca="1" si="586"/>
        <v>1.0090596596129187</v>
      </c>
      <c r="AW1362" s="74">
        <f ca="1">PRODUCT(AV$4:AV1362)</f>
        <v>196375.98098079412</v>
      </c>
      <c r="BO1362" s="70">
        <f t="shared" ref="BO1362:BO1425" si="591">BO1361+1</f>
        <v>1359</v>
      </c>
      <c r="BP1362" s="171">
        <f t="shared" ca="1" si="590"/>
        <v>0.1143</v>
      </c>
      <c r="BQ1362" s="172">
        <f t="shared" ca="1" si="587"/>
        <v>9.059659612918658E-3</v>
      </c>
      <c r="BR1362" s="172">
        <f t="shared" ref="BR1362:BR1425" ca="1" si="592">BR1361/(1+BQ1362)</f>
        <v>5.0922724612528185E-6</v>
      </c>
    </row>
    <row r="1363" spans="44:70">
      <c r="AR1363" s="69">
        <f t="shared" si="584"/>
        <v>114</v>
      </c>
      <c r="AS1363" s="70">
        <f t="shared" si="588"/>
        <v>1360</v>
      </c>
      <c r="AT1363" s="71">
        <f t="shared" ca="1" si="589"/>
        <v>4.5189546047632202E-6</v>
      </c>
      <c r="AU1363" s="72">
        <f t="shared" ca="1" si="585"/>
        <v>9.059659612918658E-3</v>
      </c>
      <c r="AV1363" s="73">
        <f t="shared" ca="1" si="586"/>
        <v>1.0090596596129187</v>
      </c>
      <c r="AW1363" s="74">
        <f ca="1">PRODUCT(AV$4:AV1363)</f>
        <v>198155.08052463311</v>
      </c>
      <c r="BO1363" s="70">
        <f t="shared" si="591"/>
        <v>1360</v>
      </c>
      <c r="BP1363" s="171">
        <f t="shared" ca="1" si="590"/>
        <v>0.1143</v>
      </c>
      <c r="BQ1363" s="172">
        <f t="shared" ca="1" si="587"/>
        <v>9.059659612918658E-3</v>
      </c>
      <c r="BR1363" s="172">
        <f t="shared" ca="1" si="592"/>
        <v>5.0465524141617601E-6</v>
      </c>
    </row>
    <row r="1364" spans="44:70">
      <c r="AR1364" s="69">
        <f t="shared" si="584"/>
        <v>114</v>
      </c>
      <c r="AS1364" s="70">
        <f t="shared" si="588"/>
        <v>1361</v>
      </c>
      <c r="AT1364" s="71">
        <f t="shared" ca="1" si="589"/>
        <v>4.4780144142378343E-6</v>
      </c>
      <c r="AU1364" s="72">
        <f t="shared" ca="1" si="585"/>
        <v>9.059659612918658E-3</v>
      </c>
      <c r="AV1364" s="73">
        <f t="shared" ca="1" si="586"/>
        <v>1.0090596596129187</v>
      </c>
      <c r="AW1364" s="74">
        <f ca="1">PRODUCT(AV$4:AV1364)</f>
        <v>199950.29810475677</v>
      </c>
      <c r="BO1364" s="70">
        <f t="shared" si="591"/>
        <v>1361</v>
      </c>
      <c r="BP1364" s="171">
        <f t="shared" ca="1" si="590"/>
        <v>0.1143</v>
      </c>
      <c r="BQ1364" s="172">
        <f t="shared" ca="1" si="587"/>
        <v>9.059659612918658E-3</v>
      </c>
      <c r="BR1364" s="172">
        <f t="shared" ca="1" si="592"/>
        <v>5.0012428562426606E-6</v>
      </c>
    </row>
    <row r="1365" spans="44:70">
      <c r="AR1365" s="69">
        <f t="shared" si="584"/>
        <v>114</v>
      </c>
      <c r="AS1365" s="70">
        <f t="shared" si="588"/>
        <v>1362</v>
      </c>
      <c r="AT1365" s="71">
        <f t="shared" ca="1" si="589"/>
        <v>4.4374451279030963E-6</v>
      </c>
      <c r="AU1365" s="72">
        <f t="shared" ca="1" si="585"/>
        <v>9.059659612918658E-3</v>
      </c>
      <c r="AV1365" s="73">
        <f t="shared" ca="1" si="586"/>
        <v>1.0090596596129187</v>
      </c>
      <c r="AW1365" s="74">
        <f ca="1">PRODUCT(AV$4:AV1365)</f>
        <v>201761.77974508749</v>
      </c>
      <c r="BO1365" s="70">
        <f t="shared" si="591"/>
        <v>1362</v>
      </c>
      <c r="BP1365" s="171">
        <f t="shared" ca="1" si="590"/>
        <v>0.1143</v>
      </c>
      <c r="BQ1365" s="172">
        <f t="shared" ca="1" si="587"/>
        <v>9.059659612918658E-3</v>
      </c>
      <c r="BR1365" s="172">
        <f t="shared" ca="1" si="592"/>
        <v>4.956340101992748E-6</v>
      </c>
    </row>
    <row r="1366" spans="44:70">
      <c r="AR1366" s="69">
        <f t="shared" si="584"/>
        <v>114</v>
      </c>
      <c r="AS1366" s="70">
        <f t="shared" si="588"/>
        <v>1363</v>
      </c>
      <c r="AT1366" s="71">
        <f t="shared" ca="1" si="589"/>
        <v>4.3972433854932901E-6</v>
      </c>
      <c r="AU1366" s="72">
        <f t="shared" ca="1" si="585"/>
        <v>9.059659612918658E-3</v>
      </c>
      <c r="AV1366" s="73">
        <f t="shared" ca="1" si="586"/>
        <v>1.0090596596129187</v>
      </c>
      <c r="AW1366" s="74">
        <f ca="1">PRODUCT(AV$4:AV1366)</f>
        <v>203589.67279247465</v>
      </c>
      <c r="BO1366" s="70">
        <f t="shared" si="591"/>
        <v>1363</v>
      </c>
      <c r="BP1366" s="171">
        <f t="shared" ca="1" si="590"/>
        <v>0.1143</v>
      </c>
      <c r="BQ1366" s="172">
        <f t="shared" ca="1" si="587"/>
        <v>9.059659612918658E-3</v>
      </c>
      <c r="BR1366" s="172">
        <f t="shared" ca="1" si="592"/>
        <v>4.9118404989988698E-6</v>
      </c>
    </row>
    <row r="1367" spans="44:70">
      <c r="AR1367" s="69">
        <f t="shared" si="584"/>
        <v>114</v>
      </c>
      <c r="AS1367" s="70">
        <f t="shared" si="588"/>
        <v>1364</v>
      </c>
      <c r="AT1367" s="71">
        <f t="shared" ca="1" si="589"/>
        <v>4.3574058571855633E-6</v>
      </c>
      <c r="AU1367" s="72">
        <f t="shared" ca="1" si="585"/>
        <v>9.059659612918658E-3</v>
      </c>
      <c r="AV1367" s="73">
        <f t="shared" ca="1" si="586"/>
        <v>1.0090596596129187</v>
      </c>
      <c r="AW1367" s="74">
        <f ca="1">PRODUCT(AV$4:AV1367)</f>
        <v>205434.12592867995</v>
      </c>
      <c r="BO1367" s="70">
        <f t="shared" si="591"/>
        <v>1364</v>
      </c>
      <c r="BP1367" s="171">
        <f t="shared" ca="1" si="590"/>
        <v>0.1143</v>
      </c>
      <c r="BQ1367" s="172">
        <f t="shared" ca="1" si="587"/>
        <v>9.059659612918658E-3</v>
      </c>
      <c r="BR1367" s="172">
        <f t="shared" ca="1" si="592"/>
        <v>4.8677404276404046E-6</v>
      </c>
    </row>
    <row r="1368" spans="44:70">
      <c r="AR1368" s="69">
        <f t="shared" si="584"/>
        <v>114</v>
      </c>
      <c r="AS1368" s="70">
        <f t="shared" si="588"/>
        <v>1365</v>
      </c>
      <c r="AT1368" s="71">
        <f t="shared" ca="1" si="589"/>
        <v>4.317929243324124E-6</v>
      </c>
      <c r="AU1368" s="72">
        <f t="shared" ca="1" si="585"/>
        <v>9.059659612918658E-3</v>
      </c>
      <c r="AV1368" s="73">
        <f t="shared" ca="1" si="586"/>
        <v>1.0090596596129187</v>
      </c>
      <c r="AW1368" s="74">
        <f ca="1">PRODUCT(AV$4:AV1368)</f>
        <v>207295.28918247126</v>
      </c>
      <c r="BO1368" s="70">
        <f t="shared" si="591"/>
        <v>1365</v>
      </c>
      <c r="BP1368" s="171">
        <f t="shared" ca="1" si="590"/>
        <v>0.1143</v>
      </c>
      <c r="BQ1368" s="172">
        <f t="shared" ca="1" si="587"/>
        <v>9.059659612918658E-3</v>
      </c>
      <c r="BR1368" s="172">
        <f t="shared" ca="1" si="592"/>
        <v>4.8240363007948403E-6</v>
      </c>
    </row>
    <row r="1369" spans="44:70">
      <c r="AR1369" s="69">
        <f t="shared" si="584"/>
        <v>114</v>
      </c>
      <c r="AS1369" s="70">
        <f t="shared" si="588"/>
        <v>1366</v>
      </c>
      <c r="AT1369" s="71">
        <f t="shared" ca="1" si="589"/>
        <v>4.2788102741469401E-6</v>
      </c>
      <c r="AU1369" s="72">
        <f t="shared" ca="1" si="585"/>
        <v>9.059659612918658E-3</v>
      </c>
      <c r="AV1369" s="73">
        <f t="shared" ca="1" si="586"/>
        <v>1.0090596596129187</v>
      </c>
      <c r="AW1369" s="74">
        <f ca="1">PRODUCT(AV$4:AV1369)</f>
        <v>209173.313941826</v>
      </c>
      <c r="BO1369" s="70">
        <f t="shared" si="591"/>
        <v>1366</v>
      </c>
      <c r="BP1369" s="171">
        <f t="shared" ca="1" si="590"/>
        <v>0.1143</v>
      </c>
      <c r="BQ1369" s="172">
        <f t="shared" ca="1" si="587"/>
        <v>9.059659612918658E-3</v>
      </c>
      <c r="BR1369" s="172">
        <f t="shared" ca="1" si="592"/>
        <v>4.7807245635459941E-6</v>
      </c>
    </row>
    <row r="1370" spans="44:70">
      <c r="AR1370" s="69">
        <f t="shared" si="584"/>
        <v>114</v>
      </c>
      <c r="AS1370" s="70">
        <f t="shared" si="588"/>
        <v>1367</v>
      </c>
      <c r="AT1370" s="71">
        <f t="shared" ca="1" si="589"/>
        <v>4.2400457095149094E-6</v>
      </c>
      <c r="AU1370" s="72">
        <f t="shared" ca="1" si="585"/>
        <v>9.059659612918658E-3</v>
      </c>
      <c r="AV1370" s="73">
        <f t="shared" ca="1" si="586"/>
        <v>1.0090596596129187</v>
      </c>
      <c r="AW1370" s="74">
        <f ca="1">PRODUCT(AV$4:AV1370)</f>
        <v>211068.35296624512</v>
      </c>
      <c r="BO1370" s="70">
        <f t="shared" si="591"/>
        <v>1367</v>
      </c>
      <c r="BP1370" s="171">
        <f t="shared" ca="1" si="590"/>
        <v>0.1143</v>
      </c>
      <c r="BQ1370" s="172">
        <f t="shared" ca="1" si="587"/>
        <v>9.059659612918658E-3</v>
      </c>
      <c r="BR1370" s="172">
        <f t="shared" ca="1" si="592"/>
        <v>4.7378016928948568E-6</v>
      </c>
    </row>
    <row r="1371" spans="44:70">
      <c r="AR1371" s="69">
        <f t="shared" si="584"/>
        <v>114</v>
      </c>
      <c r="AS1371" s="70">
        <f t="shared" si="588"/>
        <v>1368</v>
      </c>
      <c r="AT1371" s="71">
        <f t="shared" ca="1" si="589"/>
        <v>4.2016323386434883E-6</v>
      </c>
      <c r="AU1371" s="72">
        <f t="shared" ca="1" si="585"/>
        <v>9.059659612918658E-3</v>
      </c>
      <c r="AV1371" s="73">
        <f t="shared" ca="1" si="586"/>
        <v>1.0090596596129187</v>
      </c>
      <c r="AW1371" s="74">
        <f ca="1">PRODUCT(AV$4:AV1371)</f>
        <v>212980.56039917868</v>
      </c>
      <c r="BO1371" s="70">
        <f t="shared" si="591"/>
        <v>1368</v>
      </c>
      <c r="BP1371" s="171">
        <f t="shared" ca="1" si="590"/>
        <v>0.1143</v>
      </c>
      <c r="BQ1371" s="172">
        <f t="shared" ca="1" si="587"/>
        <v>9.059659612918658E-3</v>
      </c>
      <c r="BR1371" s="172">
        <f t="shared" ca="1" si="592"/>
        <v>4.6952641974730275E-6</v>
      </c>
    </row>
    <row r="1372" spans="44:70">
      <c r="AR1372" s="69">
        <f t="shared" si="584"/>
        <v>115</v>
      </c>
      <c r="AS1372" s="70">
        <f t="shared" si="588"/>
        <v>1369</v>
      </c>
      <c r="AT1372" s="71">
        <f t="shared" ca="1" si="589"/>
        <v>4.1635669798367466E-6</v>
      </c>
      <c r="AU1372" s="72">
        <f t="shared" ca="1" si="585"/>
        <v>9.059659612918658E-3</v>
      </c>
      <c r="AV1372" s="73">
        <f t="shared" ca="1" si="586"/>
        <v>1.0090596596129187</v>
      </c>
      <c r="AW1372" s="74">
        <f ca="1">PRODUCT(AV$4:AV1372)</f>
        <v>214910.0917805639</v>
      </c>
      <c r="BO1372" s="70">
        <f t="shared" si="591"/>
        <v>1369</v>
      </c>
      <c r="BP1372" s="171">
        <f t="shared" ca="1" si="590"/>
        <v>0.1143</v>
      </c>
      <c r="BQ1372" s="172">
        <f t="shared" ca="1" si="587"/>
        <v>9.059659612918658E-3</v>
      </c>
      <c r="BR1372" s="172">
        <f t="shared" ca="1" si="592"/>
        <v>4.6531086172587251E-6</v>
      </c>
    </row>
    <row r="1373" spans="44:70">
      <c r="AR1373" s="69">
        <f t="shared" si="584"/>
        <v>115</v>
      </c>
      <c r="AS1373" s="70">
        <f t="shared" si="588"/>
        <v>1370</v>
      </c>
      <c r="AT1373" s="71">
        <f t="shared" ca="1" si="589"/>
        <v>4.1258464802238382E-6</v>
      </c>
      <c r="AU1373" s="72">
        <f t="shared" ca="1" si="585"/>
        <v>9.059659612918658E-3</v>
      </c>
      <c r="AV1373" s="73">
        <f t="shared" ca="1" si="586"/>
        <v>1.0090596596129187</v>
      </c>
      <c r="AW1373" s="74">
        <f ca="1">PRODUCT(AV$4:AV1373)</f>
        <v>216857.10405947693</v>
      </c>
      <c r="BO1373" s="70">
        <f t="shared" si="591"/>
        <v>1370</v>
      </c>
      <c r="BP1373" s="171">
        <f t="shared" ca="1" si="590"/>
        <v>0.1143</v>
      </c>
      <c r="BQ1373" s="172">
        <f t="shared" ca="1" si="587"/>
        <v>9.059659612918658E-3</v>
      </c>
      <c r="BR1373" s="172">
        <f t="shared" ca="1" si="592"/>
        <v>4.611331523295348E-6</v>
      </c>
    </row>
    <row r="1374" spans="44:70">
      <c r="AR1374" s="69">
        <f t="shared" si="584"/>
        <v>115</v>
      </c>
      <c r="AS1374" s="70">
        <f t="shared" si="588"/>
        <v>1371</v>
      </c>
      <c r="AT1374" s="71">
        <f t="shared" ca="1" si="589"/>
        <v>4.0884677154978519E-6</v>
      </c>
      <c r="AU1374" s="72">
        <f t="shared" ca="1" si="585"/>
        <v>9.059659612918658E-3</v>
      </c>
      <c r="AV1374" s="73">
        <f t="shared" ca="1" si="586"/>
        <v>1.0090596596129187</v>
      </c>
      <c r="AW1374" s="74">
        <f ca="1">PRODUCT(AV$4:AV1374)</f>
        <v>218821.75560689907</v>
      </c>
      <c r="BO1374" s="70">
        <f t="shared" si="591"/>
        <v>1371</v>
      </c>
      <c r="BP1374" s="171">
        <f t="shared" ca="1" si="590"/>
        <v>0.1143</v>
      </c>
      <c r="BQ1374" s="172">
        <f t="shared" ca="1" si="587"/>
        <v>9.059659612918658E-3</v>
      </c>
      <c r="BR1374" s="172">
        <f t="shared" ca="1" si="592"/>
        <v>4.5699295174125604E-6</v>
      </c>
    </row>
    <row r="1375" spans="44:70">
      <c r="AR1375" s="69">
        <f t="shared" si="584"/>
        <v>115</v>
      </c>
      <c r="AS1375" s="70">
        <f t="shared" si="588"/>
        <v>1372</v>
      </c>
      <c r="AT1375" s="71">
        <f t="shared" ca="1" si="589"/>
        <v>4.051427589657034E-6</v>
      </c>
      <c r="AU1375" s="72">
        <f t="shared" ca="1" si="585"/>
        <v>9.059659612918658E-3</v>
      </c>
      <c r="AV1375" s="73">
        <f t="shared" ca="1" si="586"/>
        <v>1.0090596596129187</v>
      </c>
      <c r="AW1375" s="74">
        <f ca="1">PRODUCT(AV$4:AV1375)</f>
        <v>220804.20622859884</v>
      </c>
      <c r="BO1375" s="70">
        <f t="shared" si="591"/>
        <v>1372</v>
      </c>
      <c r="BP1375" s="171">
        <f t="shared" ca="1" si="590"/>
        <v>0.1143</v>
      </c>
      <c r="BQ1375" s="172">
        <f t="shared" ca="1" si="587"/>
        <v>9.059659612918658E-3</v>
      </c>
      <c r="BR1375" s="172">
        <f t="shared" ca="1" si="592"/>
        <v>4.5288992319498859E-6</v>
      </c>
    </row>
    <row r="1376" spans="44:70">
      <c r="AR1376" s="69">
        <f t="shared" si="584"/>
        <v>115</v>
      </c>
      <c r="AS1376" s="70">
        <f t="shared" si="588"/>
        <v>1373</v>
      </c>
      <c r="AT1376" s="71">
        <f t="shared" ca="1" si="589"/>
        <v>4.0147230347483538E-6</v>
      </c>
      <c r="AU1376" s="72">
        <f t="shared" ca="1" si="585"/>
        <v>9.059659612918658E-3</v>
      </c>
      <c r="AV1376" s="73">
        <f t="shared" ca="1" si="586"/>
        <v>1.0090596596129187</v>
      </c>
      <c r="AW1376" s="74">
        <f ca="1">PRODUCT(AV$4:AV1376)</f>
        <v>222804.61717813063</v>
      </c>
      <c r="BO1376" s="70">
        <f t="shared" si="591"/>
        <v>1373</v>
      </c>
      <c r="BP1376" s="171">
        <f t="shared" ca="1" si="590"/>
        <v>0.1143</v>
      </c>
      <c r="BQ1376" s="172">
        <f t="shared" ca="1" si="587"/>
        <v>9.059659612918658E-3</v>
      </c>
      <c r="BR1376" s="172">
        <f t="shared" ca="1" si="592"/>
        <v>4.4882373294827764E-6</v>
      </c>
    </row>
    <row r="1377" spans="44:70">
      <c r="AR1377" s="69">
        <f t="shared" si="584"/>
        <v>115</v>
      </c>
      <c r="AS1377" s="70">
        <f t="shared" si="588"/>
        <v>1374</v>
      </c>
      <c r="AT1377" s="71">
        <f t="shared" ca="1" si="589"/>
        <v>3.9783510106133898E-6</v>
      </c>
      <c r="AU1377" s="72">
        <f t="shared" ca="1" si="585"/>
        <v>9.059659612918658E-3</v>
      </c>
      <c r="AV1377" s="73">
        <f t="shared" ca="1" si="586"/>
        <v>1.0090596596129187</v>
      </c>
      <c r="AW1377" s="74">
        <f ca="1">PRODUCT(AV$4:AV1377)</f>
        <v>224823.15116995113</v>
      </c>
      <c r="BO1377" s="70">
        <f t="shared" si="591"/>
        <v>1374</v>
      </c>
      <c r="BP1377" s="171">
        <f t="shared" ca="1" si="590"/>
        <v>0.1143</v>
      </c>
      <c r="BQ1377" s="172">
        <f t="shared" ca="1" si="587"/>
        <v>9.059659612918658E-3</v>
      </c>
      <c r="BR1377" s="172">
        <f t="shared" ca="1" si="592"/>
        <v>4.4479405025511491E-6</v>
      </c>
    </row>
    <row r="1378" spans="44:70">
      <c r="AR1378" s="69">
        <f t="shared" si="584"/>
        <v>115</v>
      </c>
      <c r="AS1378" s="70">
        <f t="shared" si="588"/>
        <v>1375</v>
      </c>
      <c r="AT1378" s="71">
        <f t="shared" ca="1" si="589"/>
        <v>3.9423085046365214E-6</v>
      </c>
      <c r="AU1378" s="72">
        <f t="shared" ca="1" si="585"/>
        <v>9.059659612918658E-3</v>
      </c>
      <c r="AV1378" s="73">
        <f t="shared" ca="1" si="586"/>
        <v>1.0090596596129187</v>
      </c>
      <c r="AW1378" s="74">
        <f ca="1">PRODUCT(AV$4:AV1378)</f>
        <v>226859.97239265466</v>
      </c>
      <c r="BO1378" s="70">
        <f t="shared" si="591"/>
        <v>1375</v>
      </c>
      <c r="BP1378" s="171">
        <f t="shared" ca="1" si="590"/>
        <v>0.1143</v>
      </c>
      <c r="BQ1378" s="172">
        <f t="shared" ca="1" si="587"/>
        <v>9.059659612918658E-3</v>
      </c>
      <c r="BR1378" s="172">
        <f t="shared" ca="1" si="592"/>
        <v>4.4080054733903499E-6</v>
      </c>
    </row>
    <row r="1379" spans="44:70">
      <c r="AR1379" s="69">
        <f t="shared" si="584"/>
        <v>115</v>
      </c>
      <c r="AS1379" s="70">
        <f t="shared" si="588"/>
        <v>1376</v>
      </c>
      <c r="AT1379" s="71">
        <f t="shared" ca="1" si="589"/>
        <v>3.9065925314954E-6</v>
      </c>
      <c r="AU1379" s="72">
        <f t="shared" ca="1" si="585"/>
        <v>9.059659612918658E-3</v>
      </c>
      <c r="AV1379" s="73">
        <f t="shared" ca="1" si="586"/>
        <v>1.0090596596129187</v>
      </c>
      <c r="AW1379" s="74">
        <f ca="1">PRODUCT(AV$4:AV1379)</f>
        <v>228915.24652232823</v>
      </c>
      <c r="BO1379" s="70">
        <f t="shared" si="591"/>
        <v>1376</v>
      </c>
      <c r="BP1379" s="171">
        <f t="shared" ca="1" si="590"/>
        <v>0.1143</v>
      </c>
      <c r="BQ1379" s="172">
        <f t="shared" ca="1" si="587"/>
        <v>9.059659612918658E-3</v>
      </c>
      <c r="BR1379" s="172">
        <f t="shared" ca="1" si="592"/>
        <v>4.3684289936645439E-6</v>
      </c>
    </row>
    <row r="1380" spans="44:70">
      <c r="AR1380" s="69">
        <f t="shared" si="584"/>
        <v>115</v>
      </c>
      <c r="AS1380" s="70">
        <f t="shared" si="588"/>
        <v>1377</v>
      </c>
      <c r="AT1380" s="71">
        <f t="shared" ca="1" si="589"/>
        <v>3.8712001329136812E-6</v>
      </c>
      <c r="AU1380" s="72">
        <f t="shared" ca="1" si="585"/>
        <v>9.059659612918658E-3</v>
      </c>
      <c r="AV1380" s="73">
        <f t="shared" ca="1" si="586"/>
        <v>1.0090596596129187</v>
      </c>
      <c r="AW1380" s="74">
        <f ca="1">PRODUCT(AV$4:AV1380)</f>
        <v>230989.14073602788</v>
      </c>
      <c r="BO1380" s="70">
        <f t="shared" si="591"/>
        <v>1377</v>
      </c>
      <c r="BP1380" s="171">
        <f t="shared" ca="1" si="590"/>
        <v>0.1143</v>
      </c>
      <c r="BQ1380" s="172">
        <f t="shared" ca="1" si="587"/>
        <v>9.059659612918658E-3</v>
      </c>
      <c r="BR1380" s="172">
        <f t="shared" ca="1" si="592"/>
        <v>4.3292078442024918E-6</v>
      </c>
    </row>
    <row r="1381" spans="44:70">
      <c r="AR1381" s="69">
        <f t="shared" si="584"/>
        <v>115</v>
      </c>
      <c r="AS1381" s="70">
        <f t="shared" si="588"/>
        <v>1378</v>
      </c>
      <c r="AT1381" s="71">
        <f t="shared" ca="1" si="589"/>
        <v>3.8361283774159977E-6</v>
      </c>
      <c r="AU1381" s="72">
        <f t="shared" ca="1" si="585"/>
        <v>9.059659612918658E-3</v>
      </c>
      <c r="AV1381" s="73">
        <f t="shared" ca="1" si="586"/>
        <v>1.0090596596129187</v>
      </c>
      <c r="AW1381" s="74">
        <f ca="1">PRODUCT(AV$4:AV1381)</f>
        <v>233081.82372537686</v>
      </c>
      <c r="BO1381" s="70">
        <f t="shared" si="591"/>
        <v>1378</v>
      </c>
      <c r="BP1381" s="171">
        <f t="shared" ca="1" si="590"/>
        <v>0.1143</v>
      </c>
      <c r="BQ1381" s="172">
        <f t="shared" ca="1" si="587"/>
        <v>9.059659612918658E-3</v>
      </c>
      <c r="BR1381" s="172">
        <f t="shared" ca="1" si="592"/>
        <v>4.2903388347357001E-6</v>
      </c>
    </row>
    <row r="1382" spans="44:70">
      <c r="AR1382" s="69">
        <f t="shared" si="584"/>
        <v>115</v>
      </c>
      <c r="AS1382" s="70">
        <f t="shared" si="588"/>
        <v>1379</v>
      </c>
      <c r="AT1382" s="71">
        <f t="shared" ca="1" si="589"/>
        <v>3.8013743600851508E-6</v>
      </c>
      <c r="AU1382" s="72">
        <f t="shared" ca="1" si="585"/>
        <v>9.059659612918658E-3</v>
      </c>
      <c r="AV1382" s="73">
        <f t="shared" ca="1" si="586"/>
        <v>1.0090596596129187</v>
      </c>
      <c r="AW1382" s="74">
        <f ca="1">PRODUCT(AV$4:AV1382)</f>
        <v>235193.46571028707</v>
      </c>
      <c r="BO1382" s="70">
        <f t="shared" si="591"/>
        <v>1379</v>
      </c>
      <c r="BP1382" s="171">
        <f t="shared" ca="1" si="590"/>
        <v>0.1143</v>
      </c>
      <c r="BQ1382" s="172">
        <f t="shared" ca="1" si="587"/>
        <v>9.059659612918658E-3</v>
      </c>
      <c r="BR1382" s="172">
        <f t="shared" ca="1" si="592"/>
        <v>4.2518188036389248E-6</v>
      </c>
    </row>
    <row r="1383" spans="44:70">
      <c r="AR1383" s="69">
        <f t="shared" si="584"/>
        <v>115</v>
      </c>
      <c r="AS1383" s="70">
        <f t="shared" si="588"/>
        <v>1380</v>
      </c>
      <c r="AT1383" s="71">
        <f t="shared" ca="1" si="589"/>
        <v>3.7669352023215031E-6</v>
      </c>
      <c r="AU1383" s="72">
        <f t="shared" ca="1" si="585"/>
        <v>9.059659612918658E-3</v>
      </c>
      <c r="AV1383" s="73">
        <f t="shared" ca="1" si="586"/>
        <v>1.0090596596129187</v>
      </c>
      <c r="AW1383" s="74">
        <f ca="1">PRODUCT(AV$4:AV1383)</f>
        <v>237324.23845280492</v>
      </c>
      <c r="BO1383" s="70">
        <f t="shared" si="591"/>
        <v>1380</v>
      </c>
      <c r="BP1383" s="171">
        <f t="shared" ca="1" si="590"/>
        <v>0.1143</v>
      </c>
      <c r="BQ1383" s="172">
        <f t="shared" ca="1" si="587"/>
        <v>9.059659612918658E-3</v>
      </c>
      <c r="BR1383" s="172">
        <f t="shared" ca="1" si="592"/>
        <v>4.2136446176730009E-6</v>
      </c>
    </row>
    <row r="1384" spans="44:70">
      <c r="AR1384" s="69">
        <f t="shared" si="584"/>
        <v>116</v>
      </c>
      <c r="AS1384" s="70">
        <f t="shared" si="588"/>
        <v>1381</v>
      </c>
      <c r="AT1384" s="71">
        <f t="shared" ca="1" si="589"/>
        <v>3.7328080516045496E-6</v>
      </c>
      <c r="AU1384" s="72">
        <f t="shared" ca="1" si="585"/>
        <v>9.059659612918658E-3</v>
      </c>
      <c r="AV1384" s="73">
        <f t="shared" ca="1" si="586"/>
        <v>1.0090596596129187</v>
      </c>
      <c r="AW1384" s="74">
        <f ca="1">PRODUCT(AV$4:AV1384)</f>
        <v>239474.31527108248</v>
      </c>
      <c r="BO1384" s="70">
        <f t="shared" si="591"/>
        <v>1381</v>
      </c>
      <c r="BP1384" s="171">
        <f t="shared" ca="1" si="590"/>
        <v>0.1143</v>
      </c>
      <c r="BQ1384" s="172">
        <f t="shared" ca="1" si="587"/>
        <v>9.059659612918658E-3</v>
      </c>
      <c r="BR1384" s="172">
        <f t="shared" ca="1" si="592"/>
        <v>4.1758131717299852E-6</v>
      </c>
    </row>
    <row r="1385" spans="44:70">
      <c r="AR1385" s="69">
        <f t="shared" si="584"/>
        <v>116</v>
      </c>
      <c r="AS1385" s="70">
        <f t="shared" si="588"/>
        <v>1382</v>
      </c>
      <c r="AT1385" s="71">
        <f t="shared" ca="1" si="589"/>
        <v>3.6989900812566501E-6</v>
      </c>
      <c r="AU1385" s="72">
        <f t="shared" ca="1" si="585"/>
        <v>9.059659612918658E-3</v>
      </c>
      <c r="AV1385" s="73">
        <f t="shared" ca="1" si="586"/>
        <v>1.0090596596129187</v>
      </c>
      <c r="AW1385" s="74">
        <f ca="1">PRODUCT(AV$4:AV1385)</f>
        <v>241643.87105347525</v>
      </c>
      <c r="BO1385" s="70">
        <f t="shared" si="591"/>
        <v>1382</v>
      </c>
      <c r="BP1385" s="171">
        <f t="shared" ca="1" si="590"/>
        <v>0.1143</v>
      </c>
      <c r="BQ1385" s="172">
        <f t="shared" ca="1" si="587"/>
        <v>9.059659612918658E-3</v>
      </c>
      <c r="BR1385" s="172">
        <f t="shared" ca="1" si="592"/>
        <v>4.1383213885805842E-6</v>
      </c>
    </row>
    <row r="1386" spans="44:70">
      <c r="AR1386" s="69">
        <f t="shared" si="584"/>
        <v>116</v>
      </c>
      <c r="AS1386" s="70">
        <f t="shared" si="588"/>
        <v>1383</v>
      </c>
      <c r="AT1386" s="71">
        <f t="shared" ca="1" si="589"/>
        <v>3.6654784902089025E-6</v>
      </c>
      <c r="AU1386" s="72">
        <f t="shared" ca="1" si="585"/>
        <v>9.059659612918658E-3</v>
      </c>
      <c r="AV1386" s="73">
        <f t="shared" ca="1" si="586"/>
        <v>1.0090596596129187</v>
      </c>
      <c r="AW1386" s="74">
        <f ca="1">PRODUCT(AV$4:AV1386)</f>
        <v>243833.08227276773</v>
      </c>
      <c r="BO1386" s="70">
        <f t="shared" si="591"/>
        <v>1383</v>
      </c>
      <c r="BP1386" s="171">
        <f t="shared" ca="1" si="590"/>
        <v>0.1143</v>
      </c>
      <c r="BQ1386" s="172">
        <f t="shared" ca="1" si="587"/>
        <v>9.059659612918658E-3</v>
      </c>
      <c r="BR1386" s="172">
        <f t="shared" ca="1" si="592"/>
        <v>4.1011662186238515E-6</v>
      </c>
    </row>
    <row r="1387" spans="44:70">
      <c r="AR1387" s="69">
        <f t="shared" si="584"/>
        <v>116</v>
      </c>
      <c r="AS1387" s="70">
        <f t="shared" si="588"/>
        <v>1384</v>
      </c>
      <c r="AT1387" s="71">
        <f t="shared" ca="1" si="589"/>
        <v>3.632270502769135E-6</v>
      </c>
      <c r="AU1387" s="72">
        <f t="shared" ca="1" si="585"/>
        <v>9.059659612918658E-3</v>
      </c>
      <c r="AV1387" s="73">
        <f t="shared" ca="1" si="586"/>
        <v>1.0090596596129187</v>
      </c>
      <c r="AW1387" s="74">
        <f ca="1">PRODUCT(AV$4:AV1387)</f>
        <v>246042.12700052781</v>
      </c>
      <c r="BO1387" s="70">
        <f t="shared" si="591"/>
        <v>1384</v>
      </c>
      <c r="BP1387" s="171">
        <f t="shared" ca="1" si="590"/>
        <v>0.1143</v>
      </c>
      <c r="BQ1387" s="172">
        <f t="shared" ca="1" si="587"/>
        <v>9.059659612918658E-3</v>
      </c>
      <c r="BR1387" s="172">
        <f t="shared" ca="1" si="592"/>
        <v>4.0643446396391304E-6</v>
      </c>
    </row>
    <row r="1388" spans="44:70">
      <c r="AR1388" s="69">
        <f t="shared" si="584"/>
        <v>116</v>
      </c>
      <c r="AS1388" s="70">
        <f t="shared" si="588"/>
        <v>1385</v>
      </c>
      <c r="AT1388" s="71">
        <f t="shared" ca="1" si="589"/>
        <v>3.5993633683920017E-6</v>
      </c>
      <c r="AU1388" s="72">
        <f t="shared" ca="1" si="585"/>
        <v>9.059659612918658E-3</v>
      </c>
      <c r="AV1388" s="73">
        <f t="shared" ca="1" si="586"/>
        <v>1.0090596596129187</v>
      </c>
      <c r="AW1388" s="74">
        <f ca="1">PRODUCT(AV$4:AV1388)</f>
        <v>248271.18492159108</v>
      </c>
      <c r="BO1388" s="70">
        <f t="shared" si="591"/>
        <v>1385</v>
      </c>
      <c r="BP1388" s="171">
        <f t="shared" ca="1" si="590"/>
        <v>0.1143</v>
      </c>
      <c r="BQ1388" s="172">
        <f t="shared" ca="1" si="587"/>
        <v>9.059659612918658E-3</v>
      </c>
      <c r="BR1388" s="172">
        <f t="shared" ca="1" si="592"/>
        <v>4.0278536565402262E-6</v>
      </c>
    </row>
    <row r="1389" spans="44:70">
      <c r="AR1389" s="69">
        <f t="shared" si="584"/>
        <v>116</v>
      </c>
      <c r="AS1389" s="70">
        <f t="shared" si="588"/>
        <v>1386</v>
      </c>
      <c r="AT1389" s="71">
        <f t="shared" ca="1" si="589"/>
        <v>3.5667543614511618E-6</v>
      </c>
      <c r="AU1389" s="72">
        <f t="shared" ca="1" si="585"/>
        <v>9.059659612918658E-3</v>
      </c>
      <c r="AV1389" s="73">
        <f t="shared" ca="1" si="586"/>
        <v>1.0090596596129187</v>
      </c>
      <c r="AW1389" s="74">
        <f ca="1">PRODUCT(AV$4:AV1389)</f>
        <v>250520.43734867667</v>
      </c>
      <c r="BO1389" s="70">
        <f t="shared" si="591"/>
        <v>1386</v>
      </c>
      <c r="BP1389" s="171">
        <f t="shared" ca="1" si="590"/>
        <v>0.1143</v>
      </c>
      <c r="BQ1389" s="172">
        <f t="shared" ca="1" si="587"/>
        <v>9.059659612918658E-3</v>
      </c>
      <c r="BR1389" s="172">
        <f t="shared" ca="1" si="592"/>
        <v>3.9916903011317836E-6</v>
      </c>
    </row>
    <row r="1390" spans="44:70">
      <c r="AR1390" s="69">
        <f t="shared" si="584"/>
        <v>116</v>
      </c>
      <c r="AS1390" s="70">
        <f t="shared" si="588"/>
        <v>1387</v>
      </c>
      <c r="AT1390" s="71">
        <f t="shared" ca="1" si="589"/>
        <v>3.5344407810135212E-6</v>
      </c>
      <c r="AU1390" s="72">
        <f t="shared" ca="1" si="585"/>
        <v>9.059659612918658E-3</v>
      </c>
      <c r="AV1390" s="73">
        <f t="shared" ca="1" si="586"/>
        <v>1.0090596596129187</v>
      </c>
      <c r="AW1390" s="74">
        <f ca="1">PRODUCT(AV$4:AV1390)</f>
        <v>252790.0672371352</v>
      </c>
      <c r="BO1390" s="70">
        <f t="shared" si="591"/>
        <v>1387</v>
      </c>
      <c r="BP1390" s="171">
        <f t="shared" ca="1" si="590"/>
        <v>0.1143</v>
      </c>
      <c r="BQ1390" s="172">
        <f t="shared" ca="1" si="587"/>
        <v>9.059659612918658E-3</v>
      </c>
      <c r="BR1390" s="172">
        <f t="shared" ca="1" si="592"/>
        <v>3.9558516318678523E-6</v>
      </c>
    </row>
    <row r="1391" spans="44:70">
      <c r="AR1391" s="69">
        <f t="shared" si="584"/>
        <v>116</v>
      </c>
      <c r="AS1391" s="70">
        <f t="shared" si="588"/>
        <v>1388</v>
      </c>
      <c r="AT1391" s="71">
        <f t="shared" ca="1" si="589"/>
        <v>3.5024199506155205E-6</v>
      </c>
      <c r="AU1391" s="72">
        <f t="shared" ca="1" si="585"/>
        <v>9.059659612918658E-3</v>
      </c>
      <c r="AV1391" s="73">
        <f t="shared" ca="1" si="586"/>
        <v>1.0090596596129187</v>
      </c>
      <c r="AW1391" s="74">
        <f ca="1">PRODUCT(AV$4:AV1391)</f>
        <v>255080.25919983047</v>
      </c>
      <c r="BO1391" s="70">
        <f t="shared" si="591"/>
        <v>1388</v>
      </c>
      <c r="BP1391" s="171">
        <f t="shared" ca="1" si="590"/>
        <v>0.1143</v>
      </c>
      <c r="BQ1391" s="172">
        <f t="shared" ca="1" si="587"/>
        <v>9.059659612918658E-3</v>
      </c>
      <c r="BR1391" s="172">
        <f t="shared" ca="1" si="592"/>
        <v>3.92033473361262E-6</v>
      </c>
    </row>
    <row r="1392" spans="44:70">
      <c r="AR1392" s="69">
        <f t="shared" si="584"/>
        <v>116</v>
      </c>
      <c r="AS1392" s="70">
        <f t="shared" si="588"/>
        <v>1389</v>
      </c>
      <c r="AT1392" s="71">
        <f t="shared" ca="1" si="589"/>
        <v>3.4706892180414484E-6</v>
      </c>
      <c r="AU1392" s="72">
        <f t="shared" ca="1" si="585"/>
        <v>9.059659612918658E-3</v>
      </c>
      <c r="AV1392" s="73">
        <f t="shared" ca="1" si="586"/>
        <v>1.0090596596129187</v>
      </c>
      <c r="AW1392" s="74">
        <f ca="1">PRODUCT(AV$4:AV1392)</f>
        <v>257391.19952215601</v>
      </c>
      <c r="BO1392" s="70">
        <f t="shared" si="591"/>
        <v>1389</v>
      </c>
      <c r="BP1392" s="171">
        <f t="shared" ca="1" si="590"/>
        <v>0.1143</v>
      </c>
      <c r="BQ1392" s="172">
        <f t="shared" ca="1" si="587"/>
        <v>9.059659612918658E-3</v>
      </c>
      <c r="BR1392" s="172">
        <f t="shared" ca="1" si="592"/>
        <v>3.885136717403294E-6</v>
      </c>
    </row>
    <row r="1393" spans="44:70">
      <c r="AR1393" s="69">
        <f t="shared" si="584"/>
        <v>116</v>
      </c>
      <c r="AS1393" s="70">
        <f t="shared" si="588"/>
        <v>1390</v>
      </c>
      <c r="AT1393" s="71">
        <f t="shared" ca="1" si="589"/>
        <v>3.4392459551037662E-6</v>
      </c>
      <c r="AU1393" s="72">
        <f t="shared" ca="1" si="585"/>
        <v>9.059659612918658E-3</v>
      </c>
      <c r="AV1393" s="73">
        <f t="shared" ca="1" si="586"/>
        <v>1.0090596596129187</v>
      </c>
      <c r="AW1393" s="74">
        <f ca="1">PRODUCT(AV$4:AV1393)</f>
        <v>259723.07617718758</v>
      </c>
      <c r="BO1393" s="70">
        <f t="shared" si="591"/>
        <v>1390</v>
      </c>
      <c r="BP1393" s="171">
        <f t="shared" ca="1" si="590"/>
        <v>0.1143</v>
      </c>
      <c r="BQ1393" s="172">
        <f t="shared" ca="1" si="587"/>
        <v>9.059659612918658E-3</v>
      </c>
      <c r="BR1393" s="172">
        <f t="shared" ca="1" si="592"/>
        <v>3.8502547202151119E-6</v>
      </c>
    </row>
    <row r="1394" spans="44:70">
      <c r="AR1394" s="69">
        <f t="shared" si="584"/>
        <v>116</v>
      </c>
      <c r="AS1394" s="70">
        <f t="shared" si="588"/>
        <v>1391</v>
      </c>
      <c r="AT1394" s="71">
        <f t="shared" ca="1" si="589"/>
        <v>3.4080875574254186E-6</v>
      </c>
      <c r="AU1394" s="72">
        <f t="shared" ca="1" si="585"/>
        <v>9.059659612918658E-3</v>
      </c>
      <c r="AV1394" s="73">
        <f t="shared" ca="1" si="586"/>
        <v>1.0090596596129187</v>
      </c>
      <c r="AW1394" s="74">
        <f ca="1">PRODUCT(AV$4:AV1394)</f>
        <v>262076.07884097306</v>
      </c>
      <c r="BO1394" s="70">
        <f t="shared" si="591"/>
        <v>1391</v>
      </c>
      <c r="BP1394" s="171">
        <f t="shared" ca="1" si="590"/>
        <v>0.1143</v>
      </c>
      <c r="BQ1394" s="172">
        <f t="shared" ca="1" si="587"/>
        <v>9.059659612918658E-3</v>
      </c>
      <c r="BR1394" s="172">
        <f t="shared" ca="1" si="592"/>
        <v>3.8156859047284605E-6</v>
      </c>
    </row>
    <row r="1395" spans="44:70">
      <c r="AR1395" s="69">
        <f t="shared" si="584"/>
        <v>116</v>
      </c>
      <c r="AS1395" s="70">
        <f t="shared" si="588"/>
        <v>1392</v>
      </c>
      <c r="AT1395" s="71">
        <f t="shared" ca="1" si="589"/>
        <v>3.3772114442241207E-6</v>
      </c>
      <c r="AU1395" s="72">
        <f t="shared" ca="1" si="585"/>
        <v>9.059659612918658E-3</v>
      </c>
      <c r="AV1395" s="73">
        <f t="shared" ca="1" si="586"/>
        <v>1.0090596596129187</v>
      </c>
      <c r="AW1395" s="74">
        <f ca="1">PRODUCT(AV$4:AV1395)</f>
        <v>264450.39890796068</v>
      </c>
      <c r="BO1395" s="70">
        <f t="shared" si="591"/>
        <v>1392</v>
      </c>
      <c r="BP1395" s="171">
        <f t="shared" ca="1" si="590"/>
        <v>0.1143</v>
      </c>
      <c r="BQ1395" s="172">
        <f t="shared" ca="1" si="587"/>
        <v>9.059659612918658E-3</v>
      </c>
      <c r="BR1395" s="172">
        <f t="shared" ca="1" si="592"/>
        <v>3.7814274590980878E-6</v>
      </c>
    </row>
    <row r="1396" spans="44:70">
      <c r="AR1396" s="69">
        <f t="shared" si="584"/>
        <v>117</v>
      </c>
      <c r="AS1396" s="70">
        <f t="shared" si="588"/>
        <v>1393</v>
      </c>
      <c r="AT1396" s="71">
        <f t="shared" ca="1" si="589"/>
        <v>3.3466150580985968E-6</v>
      </c>
      <c r="AU1396" s="72">
        <f t="shared" ca="1" si="585"/>
        <v>9.059659612918658E-3</v>
      </c>
      <c r="AV1396" s="73">
        <f t="shared" ca="1" si="586"/>
        <v>1.0090596596129187</v>
      </c>
      <c r="AW1396" s="74">
        <f ca="1">PRODUCT(AV$4:AV1396)</f>
        <v>266846.22950656735</v>
      </c>
      <c r="BO1396" s="70">
        <f t="shared" si="591"/>
        <v>1393</v>
      </c>
      <c r="BP1396" s="171">
        <f t="shared" ca="1" si="590"/>
        <v>0.1143</v>
      </c>
      <c r="BQ1396" s="172">
        <f t="shared" ca="1" si="587"/>
        <v>9.059659612918658E-3</v>
      </c>
      <c r="BR1396" s="172">
        <f t="shared" ca="1" si="592"/>
        <v>3.7474765967243859E-6</v>
      </c>
    </row>
    <row r="1397" spans="44:70">
      <c r="AR1397" s="69">
        <f t="shared" si="584"/>
        <v>117</v>
      </c>
      <c r="AS1397" s="70">
        <f t="shared" si="588"/>
        <v>1394</v>
      </c>
      <c r="AT1397" s="71">
        <f t="shared" ca="1" si="589"/>
        <v>3.3162958648167555E-6</v>
      </c>
      <c r="AU1397" s="72">
        <f t="shared" ca="1" si="585"/>
        <v>9.059659612918658E-3</v>
      </c>
      <c r="AV1397" s="73">
        <f t="shared" ca="1" si="586"/>
        <v>1.0090596596129187</v>
      </c>
      <c r="AW1397" s="74">
        <f ca="1">PRODUCT(AV$4:AV1397)</f>
        <v>269263.76551488764</v>
      </c>
      <c r="BO1397" s="70">
        <f t="shared" si="591"/>
        <v>1394</v>
      </c>
      <c r="BP1397" s="171">
        <f t="shared" ca="1" si="590"/>
        <v>0.1143</v>
      </c>
      <c r="BQ1397" s="172">
        <f t="shared" ca="1" si="587"/>
        <v>9.059659612918658E-3</v>
      </c>
      <c r="BR1397" s="172">
        <f t="shared" ca="1" si="592"/>
        <v>3.7138305560267275E-6</v>
      </c>
    </row>
    <row r="1398" spans="44:70">
      <c r="AR1398" s="69">
        <f t="shared" si="584"/>
        <v>117</v>
      </c>
      <c r="AS1398" s="70">
        <f t="shared" si="588"/>
        <v>1395</v>
      </c>
      <c r="AT1398" s="71">
        <f t="shared" ca="1" si="589"/>
        <v>3.2862513531057862E-6</v>
      </c>
      <c r="AU1398" s="72">
        <f t="shared" ca="1" si="585"/>
        <v>9.059659612918658E-3</v>
      </c>
      <c r="AV1398" s="73">
        <f t="shared" ca="1" si="586"/>
        <v>1.0090596596129187</v>
      </c>
      <c r="AW1398" s="74">
        <f ca="1">PRODUCT(AV$4:AV1398)</f>
        <v>271703.20357654529</v>
      </c>
      <c r="BO1398" s="70">
        <f t="shared" si="591"/>
        <v>1395</v>
      </c>
      <c r="BP1398" s="171">
        <f t="shared" ca="1" si="590"/>
        <v>0.1143</v>
      </c>
      <c r="BQ1398" s="172">
        <f t="shared" ca="1" si="587"/>
        <v>9.059659612918658E-3</v>
      </c>
      <c r="BR1398" s="172">
        <f t="shared" ca="1" si="592"/>
        <v>3.6804866002188367E-6</v>
      </c>
    </row>
    <row r="1399" spans="44:70">
      <c r="AR1399" s="69">
        <f t="shared" si="584"/>
        <v>117</v>
      </c>
      <c r="AS1399" s="70">
        <f t="shared" si="588"/>
        <v>1396</v>
      </c>
      <c r="AT1399" s="71">
        <f t="shared" ca="1" si="589"/>
        <v>3.2564790344441545E-6</v>
      </c>
      <c r="AU1399" s="72">
        <f t="shared" ca="1" si="585"/>
        <v>9.059659612918658E-3</v>
      </c>
      <c r="AV1399" s="73">
        <f t="shared" ca="1" si="586"/>
        <v>1.0090596596129187</v>
      </c>
      <c r="AW1399" s="74">
        <f ca="1">PRODUCT(AV$4:AV1399)</f>
        <v>274164.74211668834</v>
      </c>
      <c r="BO1399" s="70">
        <f t="shared" si="591"/>
        <v>1396</v>
      </c>
      <c r="BP1399" s="171">
        <f t="shared" ca="1" si="590"/>
        <v>0.1143</v>
      </c>
      <c r="BQ1399" s="172">
        <f t="shared" ca="1" si="587"/>
        <v>9.059659612918658E-3</v>
      </c>
      <c r="BR1399" s="172">
        <f t="shared" ca="1" si="592"/>
        <v>3.6474420170861787E-6</v>
      </c>
    </row>
    <row r="1400" spans="44:70">
      <c r="AR1400" s="69">
        <f t="shared" si="584"/>
        <v>117</v>
      </c>
      <c r="AS1400" s="70">
        <f t="shared" si="588"/>
        <v>1397</v>
      </c>
      <c r="AT1400" s="71">
        <f t="shared" ca="1" si="589"/>
        <v>3.2269764428554843E-6</v>
      </c>
      <c r="AU1400" s="72">
        <f t="shared" ca="1" si="585"/>
        <v>9.059659612918658E-3</v>
      </c>
      <c r="AV1400" s="73">
        <f t="shared" ca="1" si="586"/>
        <v>1.0090596596129187</v>
      </c>
      <c r="AW1400" s="74">
        <f ca="1">PRODUCT(AV$4:AV1400)</f>
        <v>276648.58135812916</v>
      </c>
      <c r="BO1400" s="70">
        <f t="shared" si="591"/>
        <v>1397</v>
      </c>
      <c r="BP1400" s="171">
        <f t="shared" ca="1" si="590"/>
        <v>0.1143</v>
      </c>
      <c r="BQ1400" s="172">
        <f t="shared" ca="1" si="587"/>
        <v>9.059659612918658E-3</v>
      </c>
      <c r="BR1400" s="172">
        <f t="shared" ca="1" si="592"/>
        <v>3.6146941187653459E-6</v>
      </c>
    </row>
    <row r="1401" spans="44:70">
      <c r="AR1401" s="69">
        <f t="shared" si="584"/>
        <v>117</v>
      </c>
      <c r="AS1401" s="70">
        <f t="shared" si="588"/>
        <v>1398</v>
      </c>
      <c r="AT1401" s="71">
        <f t="shared" ca="1" si="589"/>
        <v>3.1977411347043064E-6</v>
      </c>
      <c r="AU1401" s="72">
        <f t="shared" ca="1" si="585"/>
        <v>9.059659612918658E-3</v>
      </c>
      <c r="AV1401" s="73">
        <f t="shared" ca="1" si="586"/>
        <v>1.0090596596129187</v>
      </c>
      <c r="AW1401" s="74">
        <f ca="1">PRODUCT(AV$4:AV1401)</f>
        <v>279154.92333763064</v>
      </c>
      <c r="BO1401" s="70">
        <f t="shared" si="591"/>
        <v>1398</v>
      </c>
      <c r="BP1401" s="171">
        <f t="shared" ca="1" si="590"/>
        <v>0.1143</v>
      </c>
      <c r="BQ1401" s="172">
        <f t="shared" ca="1" si="587"/>
        <v>9.059659612918658E-3</v>
      </c>
      <c r="BR1401" s="172">
        <f t="shared" ca="1" si="592"/>
        <v>3.5822402415254259E-6</v>
      </c>
    </row>
    <row r="1402" spans="44:70">
      <c r="AR1402" s="69">
        <f t="shared" si="584"/>
        <v>117</v>
      </c>
      <c r="AS1402" s="70">
        <f t="shared" si="588"/>
        <v>1399</v>
      </c>
      <c r="AT1402" s="71">
        <f t="shared" ca="1" si="589"/>
        <v>3.1687706884936572E-6</v>
      </c>
      <c r="AU1402" s="72">
        <f t="shared" ca="1" si="585"/>
        <v>9.059659612918658E-3</v>
      </c>
      <c r="AV1402" s="73">
        <f t="shared" ca="1" si="586"/>
        <v>1.0090596596129187</v>
      </c>
      <c r="AW1402" s="74">
        <f ca="1">PRODUCT(AV$4:AV1402)</f>
        <v>281683.97192233999</v>
      </c>
      <c r="BO1402" s="70">
        <f t="shared" si="591"/>
        <v>1399</v>
      </c>
      <c r="BP1402" s="171">
        <f t="shared" ca="1" si="590"/>
        <v>0.1143</v>
      </c>
      <c r="BQ1402" s="172">
        <f t="shared" ca="1" si="587"/>
        <v>9.059659612918658E-3</v>
      </c>
      <c r="BR1402" s="172">
        <f t="shared" ca="1" si="592"/>
        <v>3.5500777455513331E-6</v>
      </c>
    </row>
    <row r="1403" spans="44:70">
      <c r="AR1403" s="69">
        <f t="shared" si="584"/>
        <v>117</v>
      </c>
      <c r="AS1403" s="70">
        <f t="shared" si="588"/>
        <v>1400</v>
      </c>
      <c r="AT1403" s="71">
        <f t="shared" ca="1" si="589"/>
        <v>3.1400627046645109E-6</v>
      </c>
      <c r="AU1403" s="72">
        <f t="shared" ca="1" si="585"/>
        <v>9.059659612918658E-3</v>
      </c>
      <c r="AV1403" s="73">
        <f t="shared" ca="1" si="586"/>
        <v>1.0090596596129187</v>
      </c>
      <c r="AW1403" s="74">
        <f ca="1">PRODUCT(AV$4:AV1403)</f>
        <v>284235.93282637134</v>
      </c>
      <c r="BO1403" s="70">
        <f t="shared" si="591"/>
        <v>1400</v>
      </c>
      <c r="BP1403" s="171">
        <f t="shared" ca="1" si="590"/>
        <v>0.1143</v>
      </c>
      <c r="BQ1403" s="172">
        <f t="shared" ca="1" si="587"/>
        <v>9.059659612918658E-3</v>
      </c>
      <c r="BR1403" s="172">
        <f t="shared" ca="1" si="592"/>
        <v>3.5182040147290836E-6</v>
      </c>
    </row>
    <row r="1404" spans="44:70">
      <c r="AR1404" s="69">
        <f t="shared" si="584"/>
        <v>117</v>
      </c>
      <c r="AS1404" s="70">
        <f t="shared" si="588"/>
        <v>1401</v>
      </c>
      <c r="AT1404" s="71">
        <f t="shared" ca="1" si="589"/>
        <v>3.1116148053970296E-6</v>
      </c>
      <c r="AU1404" s="72">
        <f t="shared" ca="1" si="585"/>
        <v>9.059659612918658E-3</v>
      </c>
      <c r="AV1404" s="73">
        <f t="shared" ca="1" si="586"/>
        <v>1.0090596596129187</v>
      </c>
      <c r="AW1404" s="74">
        <f ca="1">PRODUCT(AV$4:AV1404)</f>
        <v>286811.01362753869</v>
      </c>
      <c r="BO1404" s="70">
        <f t="shared" si="591"/>
        <v>1401</v>
      </c>
      <c r="BP1404" s="171">
        <f t="shared" ca="1" si="590"/>
        <v>0.1143</v>
      </c>
      <c r="BQ1404" s="172">
        <f t="shared" ca="1" si="587"/>
        <v>9.059659612918658E-3</v>
      </c>
      <c r="BR1404" s="172">
        <f t="shared" ca="1" si="592"/>
        <v>3.486616456433E-6</v>
      </c>
    </row>
    <row r="1405" spans="44:70">
      <c r="AR1405" s="69">
        <f t="shared" si="584"/>
        <v>117</v>
      </c>
      <c r="AS1405" s="70">
        <f t="shared" si="588"/>
        <v>1402</v>
      </c>
      <c r="AT1405" s="71">
        <f t="shared" ca="1" si="589"/>
        <v>3.0834246344136144E-6</v>
      </c>
      <c r="AU1405" s="72">
        <f t="shared" ca="1" si="585"/>
        <v>9.059659612918658E-3</v>
      </c>
      <c r="AV1405" s="73">
        <f t="shared" ca="1" si="586"/>
        <v>1.0090596596129187</v>
      </c>
      <c r="AW1405" s="74">
        <f ca="1">PRODUCT(AV$4:AV1405)</f>
        <v>289409.42378424038</v>
      </c>
      <c r="BO1405" s="70">
        <f t="shared" si="591"/>
        <v>1402</v>
      </c>
      <c r="BP1405" s="171">
        <f t="shared" ca="1" si="590"/>
        <v>0.1143</v>
      </c>
      <c r="BQ1405" s="172">
        <f t="shared" ca="1" si="587"/>
        <v>9.059659612918658E-3</v>
      </c>
      <c r="BR1405" s="172">
        <f t="shared" ca="1" si="592"/>
        <v>3.4553125013148253E-6</v>
      </c>
    </row>
    <row r="1406" spans="44:70">
      <c r="AR1406" s="69">
        <f t="shared" si="584"/>
        <v>117</v>
      </c>
      <c r="AS1406" s="70">
        <f t="shared" si="588"/>
        <v>1403</v>
      </c>
      <c r="AT1406" s="71">
        <f t="shared" ca="1" si="589"/>
        <v>3.0554898567837391E-6</v>
      </c>
      <c r="AU1406" s="72">
        <f t="shared" ca="1" si="585"/>
        <v>9.059659612918658E-3</v>
      </c>
      <c r="AV1406" s="73">
        <f t="shared" ca="1" si="586"/>
        <v>1.0090596596129187</v>
      </c>
      <c r="AW1406" s="74">
        <f ca="1">PRODUCT(AV$4:AV1406)</f>
        <v>292031.37465249654</v>
      </c>
      <c r="BO1406" s="70">
        <f t="shared" si="591"/>
        <v>1403</v>
      </c>
      <c r="BP1406" s="171">
        <f t="shared" ca="1" si="590"/>
        <v>0.1143</v>
      </c>
      <c r="BQ1406" s="172">
        <f t="shared" ca="1" si="587"/>
        <v>9.059659612918658E-3</v>
      </c>
      <c r="BR1406" s="172">
        <f t="shared" ca="1" si="592"/>
        <v>3.4242896030947305E-6</v>
      </c>
    </row>
    <row r="1407" spans="44:70">
      <c r="AR1407" s="69">
        <f t="shared" si="584"/>
        <v>117</v>
      </c>
      <c r="AS1407" s="70">
        <f t="shared" si="588"/>
        <v>1404</v>
      </c>
      <c r="AT1407" s="71">
        <f t="shared" ca="1" si="589"/>
        <v>3.027808158730553E-6</v>
      </c>
      <c r="AU1407" s="72">
        <f t="shared" ca="1" si="585"/>
        <v>9.059659612918658E-3</v>
      </c>
      <c r="AV1407" s="73">
        <f t="shared" ca="1" si="586"/>
        <v>1.0090596596129187</v>
      </c>
      <c r="AW1407" s="74">
        <f ca="1">PRODUCT(AV$4:AV1407)</f>
        <v>294677.07950314088</v>
      </c>
      <c r="BO1407" s="70">
        <f t="shared" si="591"/>
        <v>1404</v>
      </c>
      <c r="BP1407" s="171">
        <f t="shared" ca="1" si="590"/>
        <v>0.1143</v>
      </c>
      <c r="BQ1407" s="172">
        <f t="shared" ca="1" si="587"/>
        <v>9.059659612918658E-3</v>
      </c>
      <c r="BR1407" s="172">
        <f t="shared" ca="1" si="592"/>
        <v>3.3935452383542006E-6</v>
      </c>
    </row>
    <row r="1408" spans="44:70">
      <c r="AR1408" s="69">
        <f t="shared" si="584"/>
        <v>118</v>
      </c>
      <c r="AS1408" s="70">
        <f t="shared" si="588"/>
        <v>1405</v>
      </c>
      <c r="AT1408" s="71">
        <f t="shared" ca="1" si="589"/>
        <v>3.0003772474392364E-6</v>
      </c>
      <c r="AU1408" s="72">
        <f t="shared" ca="1" si="585"/>
        <v>9.059659612918658E-3</v>
      </c>
      <c r="AV1408" s="73">
        <f t="shared" ca="1" si="586"/>
        <v>1.0090596596129187</v>
      </c>
      <c r="AW1408" s="74">
        <f ca="1">PRODUCT(AV$4:AV1408)</f>
        <v>297346.75353916828</v>
      </c>
      <c r="BO1408" s="70">
        <f t="shared" si="591"/>
        <v>1405</v>
      </c>
      <c r="BP1408" s="171">
        <f t="shared" ca="1" si="590"/>
        <v>0.1143</v>
      </c>
      <c r="BQ1408" s="172">
        <f t="shared" ca="1" si="587"/>
        <v>9.059659612918658E-3</v>
      </c>
      <c r="BR1408" s="172">
        <f t="shared" ca="1" si="592"/>
        <v>3.363076906330776E-6</v>
      </c>
    </row>
    <row r="1409" spans="44:70">
      <c r="AR1409" s="69">
        <f t="shared" si="584"/>
        <v>118</v>
      </c>
      <c r="AS1409" s="70">
        <f t="shared" si="588"/>
        <v>1406</v>
      </c>
      <c r="AT1409" s="71">
        <f t="shared" ca="1" si="589"/>
        <v>2.973194850867091E-6</v>
      </c>
      <c r="AU1409" s="72">
        <f t="shared" ca="1" si="585"/>
        <v>9.059659612918658E-3</v>
      </c>
      <c r="AV1409" s="73">
        <f t="shared" ca="1" si="586"/>
        <v>1.0090596596129187</v>
      </c>
      <c r="AW1409" s="74">
        <f ca="1">PRODUCT(AV$4:AV1409)</f>
        <v>300040.61391323956</v>
      </c>
      <c r="BO1409" s="70">
        <f t="shared" si="591"/>
        <v>1406</v>
      </c>
      <c r="BP1409" s="171">
        <f t="shared" ca="1" si="590"/>
        <v>0.1143</v>
      </c>
      <c r="BQ1409" s="172">
        <f t="shared" ca="1" si="587"/>
        <v>9.059659612918658E-3</v>
      </c>
      <c r="BR1409" s="172">
        <f t="shared" ca="1" si="592"/>
        <v>3.3328821287146416E-6</v>
      </c>
    </row>
    <row r="1410" spans="44:70">
      <c r="AR1410" s="69">
        <f t="shared" si="584"/>
        <v>118</v>
      </c>
      <c r="AS1410" s="70">
        <f t="shared" si="588"/>
        <v>1407</v>
      </c>
      <c r="AT1410" s="71">
        <f t="shared" ca="1" si="589"/>
        <v>2.9462587175553526E-6</v>
      </c>
      <c r="AU1410" s="72">
        <f t="shared" ca="1" si="585"/>
        <v>9.059659612918658E-3</v>
      </c>
      <c r="AV1410" s="73">
        <f t="shared" ca="1" si="586"/>
        <v>1.0090596596129187</v>
      </c>
      <c r="AW1410" s="74">
        <f ca="1">PRODUCT(AV$4:AV1410)</f>
        <v>302758.87974534463</v>
      </c>
      <c r="BO1410" s="70">
        <f t="shared" si="591"/>
        <v>1407</v>
      </c>
      <c r="BP1410" s="171">
        <f t="shared" ca="1" si="590"/>
        <v>0.1143</v>
      </c>
      <c r="BQ1410" s="172">
        <f t="shared" ca="1" si="587"/>
        <v>9.059659612918658E-3</v>
      </c>
      <c r="BR1410" s="172">
        <f t="shared" ca="1" si="592"/>
        <v>3.3029584494470376E-6</v>
      </c>
    </row>
    <row r="1411" spans="44:70">
      <c r="AR1411" s="69">
        <f t="shared" si="584"/>
        <v>118</v>
      </c>
      <c r="AS1411" s="70">
        <f t="shared" si="588"/>
        <v>1408</v>
      </c>
      <c r="AT1411" s="71">
        <f t="shared" ca="1" si="589"/>
        <v>2.9195666164427068E-6</v>
      </c>
      <c r="AU1411" s="72">
        <f t="shared" ca="1" si="585"/>
        <v>9.059659612918658E-3</v>
      </c>
      <c r="AV1411" s="73">
        <f t="shared" ca="1" si="586"/>
        <v>1.0090596596129187</v>
      </c>
      <c r="AW1411" s="74">
        <f ca="1">PRODUCT(AV$4:AV1411)</f>
        <v>305501.77214062604</v>
      </c>
      <c r="BO1411" s="70">
        <f t="shared" si="591"/>
        <v>1408</v>
      </c>
      <c r="BP1411" s="171">
        <f t="shared" ca="1" si="590"/>
        <v>0.1143</v>
      </c>
      <c r="BQ1411" s="172">
        <f t="shared" ca="1" si="587"/>
        <v>9.059659612918658E-3</v>
      </c>
      <c r="BR1411" s="172">
        <f t="shared" ca="1" si="592"/>
        <v>3.2733034345204844E-6</v>
      </c>
    </row>
    <row r="1412" spans="44:70">
      <c r="AR1412" s="69">
        <f t="shared" si="584"/>
        <v>118</v>
      </c>
      <c r="AS1412" s="70">
        <f t="shared" si="588"/>
        <v>1409</v>
      </c>
      <c r="AT1412" s="71">
        <f t="shared" ca="1" si="589"/>
        <v>2.8931163366804951E-6</v>
      </c>
      <c r="AU1412" s="72">
        <f t="shared" ca="1" si="585"/>
        <v>9.059659612918658E-3</v>
      </c>
      <c r="AV1412" s="73">
        <f t="shared" ca="1" si="586"/>
        <v>1.0090596596129187</v>
      </c>
      <c r="AW1412" s="74">
        <f ca="1">PRODUCT(AV$4:AV1412)</f>
        <v>308269.51420736354</v>
      </c>
      <c r="BO1412" s="70">
        <f t="shared" si="591"/>
        <v>1409</v>
      </c>
      <c r="BP1412" s="171">
        <f t="shared" ca="1" si="590"/>
        <v>0.1143</v>
      </c>
      <c r="BQ1412" s="172">
        <f t="shared" ca="1" si="587"/>
        <v>9.059659612918658E-3</v>
      </c>
      <c r="BR1412" s="172">
        <f t="shared" ca="1" si="592"/>
        <v>3.2439146717807975E-6</v>
      </c>
    </row>
    <row r="1413" spans="44:70">
      <c r="AR1413" s="69">
        <f t="shared" ref="AR1413:AR1476" si="593">ROUNDDOWN((AS1413-1)/12,0)+1</f>
        <v>118</v>
      </c>
      <c r="AS1413" s="70">
        <f t="shared" si="588"/>
        <v>1410</v>
      </c>
      <c r="AT1413" s="71">
        <f t="shared" ca="1" si="589"/>
        <v>2.8669056874495958E-6</v>
      </c>
      <c r="AU1413" s="72">
        <f t="shared" ref="AU1413:AU1476" ca="1" si="594">IF($AU$2="Yes",BQ1413,((1+$AH$21)^(1/12))-1)</f>
        <v>9.059659612918658E-3</v>
      </c>
      <c r="AV1413" s="73">
        <f t="shared" ref="AV1413:AV1476" ca="1" si="595">(1+AU1413)</f>
        <v>1.0090596596129187</v>
      </c>
      <c r="AW1413" s="74">
        <f ca="1">PRODUCT(AV$4:AV1413)</f>
        <v>311062.33107512206</v>
      </c>
      <c r="BO1413" s="70">
        <f t="shared" si="591"/>
        <v>1410</v>
      </c>
      <c r="BP1413" s="171">
        <f t="shared" ca="1" si="590"/>
        <v>0.1143</v>
      </c>
      <c r="BQ1413" s="172">
        <f t="shared" ref="BQ1413:BQ1476" ca="1" si="596">(1+BP1413)^(1/12)-1</f>
        <v>9.059659612918658E-3</v>
      </c>
      <c r="BR1413" s="172">
        <f t="shared" ca="1" si="592"/>
        <v>3.2147897707308828E-6</v>
      </c>
    </row>
    <row r="1414" spans="44:70">
      <c r="AR1414" s="69">
        <f t="shared" si="593"/>
        <v>118</v>
      </c>
      <c r="AS1414" s="70">
        <f t="shared" ref="AS1414:AS1477" si="597">AS1413+1</f>
        <v>1411</v>
      </c>
      <c r="AT1414" s="71">
        <f t="shared" ref="AT1414:AT1477" ca="1" si="598">(1-AU1414)*AT1413</f>
        <v>2.8409324977789618E-6</v>
      </c>
      <c r="AU1414" s="72">
        <f t="shared" ca="1" si="594"/>
        <v>9.059659612918658E-3</v>
      </c>
      <c r="AV1414" s="73">
        <f t="shared" ca="1" si="595"/>
        <v>1.0090596596129187</v>
      </c>
      <c r="AW1414" s="74">
        <f ca="1">PRODUCT(AV$4:AV1414)</f>
        <v>313880.44991306367</v>
      </c>
      <c r="BO1414" s="70">
        <f t="shared" si="591"/>
        <v>1411</v>
      </c>
      <c r="BP1414" s="171">
        <f t="shared" ref="BP1414:BP1477" ca="1" si="599">VLOOKUP(BO1414,$BT$4:$BX$13,5,TRUE)/100</f>
        <v>0.1143</v>
      </c>
      <c r="BQ1414" s="172">
        <f t="shared" ca="1" si="596"/>
        <v>9.059659612918658E-3</v>
      </c>
      <c r="BR1414" s="172">
        <f t="shared" ca="1" si="592"/>
        <v>3.185926362336292E-6</v>
      </c>
    </row>
    <row r="1415" spans="44:70">
      <c r="AR1415" s="69">
        <f t="shared" si="593"/>
        <v>118</v>
      </c>
      <c r="AS1415" s="70">
        <f t="shared" si="597"/>
        <v>1412</v>
      </c>
      <c r="AT1415" s="71">
        <f t="shared" ca="1" si="598"/>
        <v>2.8151946163658057E-6</v>
      </c>
      <c r="AU1415" s="72">
        <f t="shared" ca="1" si="594"/>
        <v>9.059659612918658E-3</v>
      </c>
      <c r="AV1415" s="73">
        <f t="shared" ca="1" si="595"/>
        <v>1.0090596596129187</v>
      </c>
      <c r="AW1415" s="74">
        <f ca="1">PRODUCT(AV$4:AV1415)</f>
        <v>316724.09994842578</v>
      </c>
      <c r="BO1415" s="70">
        <f t="shared" si="591"/>
        <v>1412</v>
      </c>
      <c r="BP1415" s="171">
        <f t="shared" ca="1" si="599"/>
        <v>0.1143</v>
      </c>
      <c r="BQ1415" s="172">
        <f t="shared" ca="1" si="596"/>
        <v>9.059659612918658E-3</v>
      </c>
      <c r="BR1415" s="172">
        <f t="shared" ca="1" si="592"/>
        <v>3.1573220988325234E-6</v>
      </c>
    </row>
    <row r="1416" spans="44:70">
      <c r="AR1416" s="69">
        <f t="shared" si="593"/>
        <v>118</v>
      </c>
      <c r="AS1416" s="70">
        <f t="shared" si="597"/>
        <v>1413</v>
      </c>
      <c r="AT1416" s="71">
        <f t="shared" ca="1" si="598"/>
        <v>2.7896899113974106E-6</v>
      </c>
      <c r="AU1416" s="72">
        <f t="shared" ca="1" si="594"/>
        <v>9.059659612918658E-3</v>
      </c>
      <c r="AV1416" s="73">
        <f t="shared" ca="1" si="595"/>
        <v>1.0090596596129187</v>
      </c>
      <c r="AW1416" s="74">
        <f ca="1">PRODUCT(AV$4:AV1416)</f>
        <v>319593.51248516655</v>
      </c>
      <c r="BO1416" s="70">
        <f t="shared" si="591"/>
        <v>1413</v>
      </c>
      <c r="BP1416" s="171">
        <f t="shared" ca="1" si="599"/>
        <v>0.1143</v>
      </c>
      <c r="BQ1416" s="172">
        <f t="shared" ca="1" si="596"/>
        <v>9.059659612918658E-3</v>
      </c>
      <c r="BR1416" s="172">
        <f t="shared" ca="1" si="592"/>
        <v>3.128974653534055E-6</v>
      </c>
    </row>
    <row r="1417" spans="44:70">
      <c r="AR1417" s="69">
        <f t="shared" si="593"/>
        <v>118</v>
      </c>
      <c r="AS1417" s="70">
        <f t="shared" si="597"/>
        <v>1414</v>
      </c>
      <c r="AT1417" s="71">
        <f t="shared" ca="1" si="598"/>
        <v>2.7644162703745568E-6</v>
      </c>
      <c r="AU1417" s="72">
        <f t="shared" ca="1" si="594"/>
        <v>9.059659612918658E-3</v>
      </c>
      <c r="AV1417" s="73">
        <f t="shared" ca="1" si="595"/>
        <v>1.0090596596129187</v>
      </c>
      <c r="AW1417" s="74">
        <f ca="1">PRODUCT(AV$4:AV1417)</f>
        <v>322488.92092277925</v>
      </c>
      <c r="BO1417" s="70">
        <f t="shared" si="591"/>
        <v>1414</v>
      </c>
      <c r="BP1417" s="171">
        <f t="shared" ca="1" si="599"/>
        <v>0.1143</v>
      </c>
      <c r="BQ1417" s="172">
        <f t="shared" ca="1" si="596"/>
        <v>9.059659612918658E-3</v>
      </c>
      <c r="BR1417" s="172">
        <f t="shared" ca="1" si="592"/>
        <v>3.1008817206450889E-6</v>
      </c>
    </row>
    <row r="1418" spans="44:70">
      <c r="AR1418" s="69">
        <f t="shared" si="593"/>
        <v>118</v>
      </c>
      <c r="AS1418" s="70">
        <f t="shared" si="597"/>
        <v>1415</v>
      </c>
      <c r="AT1418" s="71">
        <f t="shared" ca="1" si="598"/>
        <v>2.7393715999365491E-6</v>
      </c>
      <c r="AU1418" s="72">
        <f t="shared" ca="1" si="594"/>
        <v>9.059659612918658E-3</v>
      </c>
      <c r="AV1418" s="73">
        <f t="shared" ca="1" si="595"/>
        <v>1.0090596596129187</v>
      </c>
      <c r="AW1418" s="74">
        <f ca="1">PRODUCT(AV$4:AV1418)</f>
        <v>325410.56077527709</v>
      </c>
      <c r="BO1418" s="70">
        <f t="shared" si="591"/>
        <v>1415</v>
      </c>
      <c r="BP1418" s="171">
        <f t="shared" ca="1" si="599"/>
        <v>0.1143</v>
      </c>
      <c r="BQ1418" s="172">
        <f t="shared" ca="1" si="596"/>
        <v>9.059659612918658E-3</v>
      </c>
      <c r="BR1418" s="172">
        <f t="shared" ca="1" si="592"/>
        <v>3.0730410150719985E-6</v>
      </c>
    </row>
    <row r="1419" spans="44:70">
      <c r="AR1419" s="69">
        <f t="shared" si="593"/>
        <v>118</v>
      </c>
      <c r="AS1419" s="70">
        <f t="shared" si="597"/>
        <v>1416</v>
      </c>
      <c r="AT1419" s="71">
        <f t="shared" ca="1" si="598"/>
        <v>2.7145538256878275E-6</v>
      </c>
      <c r="AU1419" s="72">
        <f t="shared" ca="1" si="594"/>
        <v>9.059659612918658E-3</v>
      </c>
      <c r="AV1419" s="73">
        <f t="shared" ca="1" si="595"/>
        <v>1.0090596596129187</v>
      </c>
      <c r="AW1419" s="74">
        <f ca="1">PRODUCT(AV$4:AV1419)</f>
        <v>328358.66969035007</v>
      </c>
      <c r="BO1419" s="70">
        <f t="shared" si="591"/>
        <v>1416</v>
      </c>
      <c r="BP1419" s="171">
        <f t="shared" ca="1" si="599"/>
        <v>0.1143</v>
      </c>
      <c r="BQ1419" s="172">
        <f t="shared" ca="1" si="596"/>
        <v>9.059659612918658E-3</v>
      </c>
      <c r="BR1419" s="172">
        <f t="shared" ca="1" si="592"/>
        <v>3.0454502722374567E-6</v>
      </c>
    </row>
    <row r="1420" spans="44:70">
      <c r="AR1420" s="69">
        <f t="shared" si="593"/>
        <v>119</v>
      </c>
      <c r="AS1420" s="70">
        <f t="shared" si="597"/>
        <v>1417</v>
      </c>
      <c r="AT1420" s="71">
        <f t="shared" ca="1" si="598"/>
        <v>2.6899608920261497E-6</v>
      </c>
      <c r="AU1420" s="72">
        <f t="shared" ca="1" si="594"/>
        <v>9.059659612918658E-3</v>
      </c>
      <c r="AV1420" s="73">
        <f t="shared" ca="1" si="595"/>
        <v>1.0090596596129187</v>
      </c>
      <c r="AW1420" s="74">
        <f ca="1">PRODUCT(AV$4:AV1420)</f>
        <v>331333.48746869544</v>
      </c>
      <c r="BO1420" s="70">
        <f t="shared" si="591"/>
        <v>1417</v>
      </c>
      <c r="BP1420" s="171">
        <f t="shared" ca="1" si="599"/>
        <v>0.1143</v>
      </c>
      <c r="BQ1420" s="172">
        <f t="shared" ca="1" si="596"/>
        <v>9.059659612918658E-3</v>
      </c>
      <c r="BR1420" s="172">
        <f t="shared" ca="1" si="592"/>
        <v>3.0181072478962342E-6</v>
      </c>
    </row>
    <row r="1421" spans="44:70">
      <c r="AR1421" s="69">
        <f t="shared" si="593"/>
        <v>119</v>
      </c>
      <c r="AS1421" s="70">
        <f t="shared" si="597"/>
        <v>1418</v>
      </c>
      <c r="AT1421" s="71">
        <f t="shared" ca="1" si="598"/>
        <v>2.6655907619723297E-6</v>
      </c>
      <c r="AU1421" s="72">
        <f t="shared" ca="1" si="594"/>
        <v>9.059659612918658E-3</v>
      </c>
      <c r="AV1421" s="73">
        <f t="shared" ca="1" si="595"/>
        <v>1.0090596596129187</v>
      </c>
      <c r="AW1421" s="74">
        <f ca="1">PRODUCT(AV$4:AV1421)</f>
        <v>334335.2560835231</v>
      </c>
      <c r="BO1421" s="70">
        <f t="shared" si="591"/>
        <v>1418</v>
      </c>
      <c r="BP1421" s="171">
        <f t="shared" ca="1" si="599"/>
        <v>0.1143</v>
      </c>
      <c r="BQ1421" s="172">
        <f t="shared" ca="1" si="596"/>
        <v>9.059659612918658E-3</v>
      </c>
      <c r="BR1421" s="172">
        <f t="shared" ca="1" si="592"/>
        <v>2.9910097179526514E-6</v>
      </c>
    </row>
    <row r="1422" spans="44:70">
      <c r="AR1422" s="69">
        <f t="shared" si="593"/>
        <v>119</v>
      </c>
      <c r="AS1422" s="70">
        <f t="shared" si="597"/>
        <v>1419</v>
      </c>
      <c r="AT1422" s="71">
        <f t="shared" ca="1" si="598"/>
        <v>2.64144141700152E-6</v>
      </c>
      <c r="AU1422" s="72">
        <f t="shared" ca="1" si="594"/>
        <v>9.059659612918658E-3</v>
      </c>
      <c r="AV1422" s="73">
        <f t="shared" ca="1" si="595"/>
        <v>1.0090596596129187</v>
      </c>
      <c r="AW1422" s="74">
        <f ca="1">PRODUCT(AV$4:AV1422)</f>
        <v>337364.21970023779</v>
      </c>
      <c r="BO1422" s="70">
        <f t="shared" si="591"/>
        <v>1419</v>
      </c>
      <c r="BP1422" s="171">
        <f t="shared" ca="1" si="599"/>
        <v>0.1143</v>
      </c>
      <c r="BQ1422" s="172">
        <f t="shared" ca="1" si="596"/>
        <v>9.059659612918658E-3</v>
      </c>
      <c r="BR1422" s="172">
        <f t="shared" ca="1" si="592"/>
        <v>2.9641554782796695E-6</v>
      </c>
    </row>
    <row r="1423" spans="44:70">
      <c r="AR1423" s="69">
        <f t="shared" si="593"/>
        <v>119</v>
      </c>
      <c r="AS1423" s="70">
        <f t="shared" si="597"/>
        <v>1420</v>
      </c>
      <c r="AT1423" s="71">
        <f t="shared" ca="1" si="598"/>
        <v>2.6175108568760209E-6</v>
      </c>
      <c r="AU1423" s="72">
        <f t="shared" ca="1" si="594"/>
        <v>9.059659612918658E-3</v>
      </c>
      <c r="AV1423" s="73">
        <f t="shared" ca="1" si="595"/>
        <v>1.0090596596129187</v>
      </c>
      <c r="AW1423" s="74">
        <f ca="1">PRODUCT(AV$4:AV1423)</f>
        <v>340420.62469629984</v>
      </c>
      <c r="BO1423" s="70">
        <f t="shared" si="591"/>
        <v>1420</v>
      </c>
      <c r="BP1423" s="171">
        <f t="shared" ca="1" si="599"/>
        <v>0.1143</v>
      </c>
      <c r="BQ1423" s="172">
        <f t="shared" ca="1" si="596"/>
        <v>9.059659612918658E-3</v>
      </c>
      <c r="BR1423" s="172">
        <f t="shared" ca="1" si="592"/>
        <v>2.9375423445396058E-6</v>
      </c>
    </row>
    <row r="1424" spans="44:70">
      <c r="AR1424" s="69">
        <f t="shared" si="593"/>
        <v>119</v>
      </c>
      <c r="AS1424" s="70">
        <f t="shared" si="597"/>
        <v>1421</v>
      </c>
      <c r="AT1424" s="71">
        <f t="shared" ca="1" si="598"/>
        <v>2.5937970994796051E-6</v>
      </c>
      <c r="AU1424" s="72">
        <f t="shared" ca="1" si="594"/>
        <v>9.059659612918658E-3</v>
      </c>
      <c r="AV1424" s="73">
        <f t="shared" ca="1" si="595"/>
        <v>1.0090596596129187</v>
      </c>
      <c r="AW1424" s="74">
        <f ca="1">PRODUCT(AV$4:AV1424)</f>
        <v>343504.71968126547</v>
      </c>
      <c r="BO1424" s="70">
        <f t="shared" si="591"/>
        <v>1421</v>
      </c>
      <c r="BP1424" s="171">
        <f t="shared" ca="1" si="599"/>
        <v>0.1143</v>
      </c>
      <c r="BQ1424" s="172">
        <f t="shared" ca="1" si="596"/>
        <v>9.059659612918658E-3</v>
      </c>
      <c r="BR1424" s="172">
        <f t="shared" ca="1" si="592"/>
        <v>2.9111681520064581E-6</v>
      </c>
    </row>
    <row r="1425" spans="44:70">
      <c r="AR1425" s="69">
        <f t="shared" si="593"/>
        <v>119</v>
      </c>
      <c r="AS1425" s="70">
        <f t="shared" si="597"/>
        <v>1422</v>
      </c>
      <c r="AT1425" s="71">
        <f t="shared" ca="1" si="598"/>
        <v>2.570298180653344E-6</v>
      </c>
      <c r="AU1425" s="72">
        <f t="shared" ca="1" si="594"/>
        <v>9.059659612918658E-3</v>
      </c>
      <c r="AV1425" s="73">
        <f t="shared" ca="1" si="595"/>
        <v>1.0090596596129187</v>
      </c>
      <c r="AW1425" s="74">
        <f ca="1">PRODUCT(AV$4:AV1425)</f>
        <v>346616.75551700877</v>
      </c>
      <c r="BO1425" s="70">
        <f t="shared" si="591"/>
        <v>1422</v>
      </c>
      <c r="BP1425" s="171">
        <f t="shared" ca="1" si="599"/>
        <v>0.1143</v>
      </c>
      <c r="BQ1425" s="172">
        <f t="shared" ca="1" si="596"/>
        <v>9.059659612918658E-3</v>
      </c>
      <c r="BR1425" s="172">
        <f t="shared" ca="1" si="592"/>
        <v>2.8850307553898247E-6</v>
      </c>
    </row>
    <row r="1426" spans="44:70">
      <c r="AR1426" s="69">
        <f t="shared" si="593"/>
        <v>119</v>
      </c>
      <c r="AS1426" s="70">
        <f t="shared" si="597"/>
        <v>1423</v>
      </c>
      <c r="AT1426" s="71">
        <f t="shared" ca="1" si="598"/>
        <v>2.5470121540329205E-6</v>
      </c>
      <c r="AU1426" s="72">
        <f t="shared" ca="1" si="594"/>
        <v>9.059659612918658E-3</v>
      </c>
      <c r="AV1426" s="73">
        <f t="shared" ca="1" si="595"/>
        <v>1.0090596596129187</v>
      </c>
      <c r="AW1426" s="74">
        <f ca="1">PRODUCT(AV$4:AV1426)</f>
        <v>349756.98533812712</v>
      </c>
      <c r="BO1426" s="70">
        <f t="shared" ref="BO1426:BO1489" si="600">BO1425+1</f>
        <v>1423</v>
      </c>
      <c r="BP1426" s="171">
        <f t="shared" ca="1" si="599"/>
        <v>0.1143</v>
      </c>
      <c r="BQ1426" s="172">
        <f t="shared" ca="1" si="596"/>
        <v>9.059659612918658E-3</v>
      </c>
      <c r="BR1426" s="172">
        <f t="shared" ref="BR1426:BR1489" ca="1" si="601">BR1425/(1+BQ1426)</f>
        <v>2.8591280286604061E-6</v>
      </c>
    </row>
    <row r="1427" spans="44:70">
      <c r="AR1427" s="69">
        <f t="shared" si="593"/>
        <v>119</v>
      </c>
      <c r="AS1427" s="70">
        <f t="shared" si="597"/>
        <v>1424</v>
      </c>
      <c r="AT1427" s="71">
        <f t="shared" ca="1" si="598"/>
        <v>2.5239370908874154E-6</v>
      </c>
      <c r="AU1427" s="72">
        <f t="shared" ca="1" si="594"/>
        <v>9.059659612918658E-3</v>
      </c>
      <c r="AV1427" s="73">
        <f t="shared" ca="1" si="595"/>
        <v>1.0090596596129187</v>
      </c>
      <c r="AW1427" s="74">
        <f ca="1">PRODUCT(AV$4:AV1427)</f>
        <v>352925.66457253112</v>
      </c>
      <c r="BO1427" s="70">
        <f t="shared" si="600"/>
        <v>1424</v>
      </c>
      <c r="BP1427" s="171">
        <f t="shared" ca="1" si="599"/>
        <v>0.1143</v>
      </c>
      <c r="BQ1427" s="172">
        <f t="shared" ca="1" si="596"/>
        <v>9.059659612918658E-3</v>
      </c>
      <c r="BR1427" s="172">
        <f t="shared" ca="1" si="601"/>
        <v>2.8334578648770726E-6</v>
      </c>
    </row>
    <row r="1428" spans="44:70">
      <c r="AR1428" s="69">
        <f t="shared" si="593"/>
        <v>119</v>
      </c>
      <c r="AS1428" s="70">
        <f t="shared" si="597"/>
        <v>1425</v>
      </c>
      <c r="AT1428" s="71">
        <f t="shared" ca="1" si="598"/>
        <v>2.5010710799595552E-6</v>
      </c>
      <c r="AU1428" s="72">
        <f t="shared" ca="1" si="594"/>
        <v>9.059659612918658E-3</v>
      </c>
      <c r="AV1428" s="73">
        <f t="shared" ca="1" si="595"/>
        <v>1.0090596596129187</v>
      </c>
      <c r="AW1428" s="74">
        <f ca="1">PRODUCT(AV$4:AV1428)</f>
        <v>356123.05096222134</v>
      </c>
      <c r="BO1428" s="70">
        <f t="shared" si="600"/>
        <v>1425</v>
      </c>
      <c r="BP1428" s="171">
        <f t="shared" ca="1" si="599"/>
        <v>0.1143</v>
      </c>
      <c r="BQ1428" s="172">
        <f t="shared" ca="1" si="596"/>
        <v>9.059659612918658E-3</v>
      </c>
      <c r="BR1428" s="172">
        <f t="shared" ca="1" si="601"/>
        <v>2.8080181760154837E-6</v>
      </c>
    </row>
    <row r="1429" spans="44:70">
      <c r="AR1429" s="69">
        <f t="shared" si="593"/>
        <v>119</v>
      </c>
      <c r="AS1429" s="70">
        <f t="shared" si="597"/>
        <v>1426</v>
      </c>
      <c r="AT1429" s="71">
        <f t="shared" ca="1" si="598"/>
        <v>2.4784122273074067E-6</v>
      </c>
      <c r="AU1429" s="72">
        <f t="shared" ca="1" si="594"/>
        <v>9.059659612918658E-3</v>
      </c>
      <c r="AV1429" s="73">
        <f t="shared" ca="1" si="595"/>
        <v>1.0090596596129187</v>
      </c>
      <c r="AW1429" s="74">
        <f ca="1">PRODUCT(AV$4:AV1429)</f>
        <v>359349.40458425315</v>
      </c>
      <c r="BO1429" s="70">
        <f t="shared" si="600"/>
        <v>1426</v>
      </c>
      <c r="BP1429" s="171">
        <f t="shared" ca="1" si="599"/>
        <v>0.1143</v>
      </c>
      <c r="BQ1429" s="172">
        <f t="shared" ca="1" si="596"/>
        <v>9.059659612918658E-3</v>
      </c>
      <c r="BR1429" s="172">
        <f t="shared" ca="1" si="601"/>
        <v>2.7828068927982475E-6</v>
      </c>
    </row>
    <row r="1430" spans="44:70">
      <c r="AR1430" s="69">
        <f t="shared" si="593"/>
        <v>119</v>
      </c>
      <c r="AS1430" s="70">
        <f t="shared" si="597"/>
        <v>1427</v>
      </c>
      <c r="AT1430" s="71">
        <f t="shared" ca="1" si="598"/>
        <v>2.4559586561475059E-6</v>
      </c>
      <c r="AU1430" s="72">
        <f t="shared" ca="1" si="594"/>
        <v>9.059659612918658E-3</v>
      </c>
      <c r="AV1430" s="73">
        <f t="shared" ca="1" si="595"/>
        <v>1.0090596596129187</v>
      </c>
      <c r="AW1430" s="74">
        <f ca="1">PRODUCT(AV$4:AV1430)</f>
        <v>362604.98787189147</v>
      </c>
      <c r="BO1430" s="70">
        <f t="shared" si="600"/>
        <v>1427</v>
      </c>
      <c r="BP1430" s="171">
        <f t="shared" ca="1" si="599"/>
        <v>0.1143</v>
      </c>
      <c r="BQ1430" s="172">
        <f t="shared" ca="1" si="596"/>
        <v>9.059659612918658E-3</v>
      </c>
      <c r="BR1430" s="172">
        <f t="shared" ca="1" si="601"/>
        <v>2.757821964526606E-6</v>
      </c>
    </row>
    <row r="1431" spans="44:70">
      <c r="AR1431" s="69">
        <f t="shared" si="593"/>
        <v>119</v>
      </c>
      <c r="AS1431" s="70">
        <f t="shared" si="597"/>
        <v>1428</v>
      </c>
      <c r="AT1431" s="71">
        <f t="shared" ca="1" si="598"/>
        <v>2.4337085066994085E-6</v>
      </c>
      <c r="AU1431" s="72">
        <f t="shared" ca="1" si="594"/>
        <v>9.059659612918658E-3</v>
      </c>
      <c r="AV1431" s="73">
        <f t="shared" ca="1" si="595"/>
        <v>1.0090596596129187</v>
      </c>
      <c r="AW1431" s="74">
        <f ca="1">PRODUCT(AV$4:AV1431)</f>
        <v>365890.06563595729</v>
      </c>
      <c r="BO1431" s="70">
        <f t="shared" si="600"/>
        <v>1428</v>
      </c>
      <c r="BP1431" s="171">
        <f t="shared" ca="1" si="599"/>
        <v>0.1143</v>
      </c>
      <c r="BQ1431" s="172">
        <f t="shared" ca="1" si="596"/>
        <v>9.059659612918658E-3</v>
      </c>
      <c r="BR1431" s="172">
        <f t="shared" ca="1" si="601"/>
        <v>2.7330613589136275E-6</v>
      </c>
    </row>
    <row r="1432" spans="44:70">
      <c r="AR1432" s="69">
        <f t="shared" si="593"/>
        <v>120</v>
      </c>
      <c r="AS1432" s="70">
        <f t="shared" si="597"/>
        <v>1429</v>
      </c>
      <c r="AT1432" s="71">
        <f t="shared" ca="1" si="598"/>
        <v>2.4116599360316473E-6</v>
      </c>
      <c r="AU1432" s="72">
        <f t="shared" ca="1" si="594"/>
        <v>9.059659612918658E-3</v>
      </c>
      <c r="AV1432" s="73">
        <f t="shared" ca="1" si="595"/>
        <v>1.0090596596129187</v>
      </c>
      <c r="AW1432" s="74">
        <f ca="1">PRODUCT(AV$4:AV1432)</f>
        <v>369204.90508636751</v>
      </c>
      <c r="BO1432" s="70">
        <f t="shared" si="600"/>
        <v>1429</v>
      </c>
      <c r="BP1432" s="171">
        <f t="shared" ca="1" si="599"/>
        <v>0.1143</v>
      </c>
      <c r="BQ1432" s="172">
        <f t="shared" ca="1" si="596"/>
        <v>9.059659612918658E-3</v>
      </c>
      <c r="BR1432" s="172">
        <f t="shared" ca="1" si="601"/>
        <v>2.7085230619189021E-6</v>
      </c>
    </row>
    <row r="1433" spans="44:70">
      <c r="AR1433" s="69">
        <f t="shared" si="593"/>
        <v>120</v>
      </c>
      <c r="AS1433" s="70">
        <f t="shared" si="597"/>
        <v>1430</v>
      </c>
      <c r="AT1433" s="71">
        <f t="shared" ca="1" si="598"/>
        <v>2.3898111179090874E-6</v>
      </c>
      <c r="AU1433" s="72">
        <f t="shared" ca="1" si="594"/>
        <v>9.059659612918658E-3</v>
      </c>
      <c r="AV1433" s="73">
        <f t="shared" ca="1" si="595"/>
        <v>1.0090596596129187</v>
      </c>
      <c r="AW1433" s="74">
        <f ca="1">PRODUCT(AV$4:AV1433)</f>
        <v>372549.77585386991</v>
      </c>
      <c r="BO1433" s="70">
        <f t="shared" si="600"/>
        <v>1430</v>
      </c>
      <c r="BP1433" s="171">
        <f t="shared" ca="1" si="599"/>
        <v>0.1143</v>
      </c>
      <c r="BQ1433" s="172">
        <f t="shared" ca="1" si="596"/>
        <v>9.059659612918658E-3</v>
      </c>
      <c r="BR1433" s="172">
        <f t="shared" ca="1" si="601"/>
        <v>2.6842050775847168E-6</v>
      </c>
    </row>
    <row r="1434" spans="44:70">
      <c r="AR1434" s="69">
        <f t="shared" si="593"/>
        <v>120</v>
      </c>
      <c r="AS1434" s="70">
        <f t="shared" si="597"/>
        <v>1431</v>
      </c>
      <c r="AT1434" s="71">
        <f t="shared" ca="1" si="598"/>
        <v>2.3681602426416626E-6</v>
      </c>
      <c r="AU1434" s="72">
        <f t="shared" ca="1" si="594"/>
        <v>9.059659612918658E-3</v>
      </c>
      <c r="AV1434" s="73">
        <f t="shared" ca="1" si="595"/>
        <v>1.0090596596129187</v>
      </c>
      <c r="AW1434" s="74">
        <f ca="1">PRODUCT(AV$4:AV1434)</f>
        <v>375924.95001197513</v>
      </c>
      <c r="BO1434" s="70">
        <f t="shared" si="600"/>
        <v>1431</v>
      </c>
      <c r="BP1434" s="171">
        <f t="shared" ca="1" si="599"/>
        <v>0.1143</v>
      </c>
      <c r="BQ1434" s="172">
        <f t="shared" ca="1" si="596"/>
        <v>9.059659612918658E-3</v>
      </c>
      <c r="BR1434" s="172">
        <f t="shared" ca="1" si="601"/>
        <v>2.6601054278737035E-6</v>
      </c>
    </row>
    <row r="1435" spans="44:70">
      <c r="AR1435" s="69">
        <f t="shared" si="593"/>
        <v>120</v>
      </c>
      <c r="AS1435" s="70">
        <f t="shared" si="597"/>
        <v>1432</v>
      </c>
      <c r="AT1435" s="71">
        <f t="shared" ca="1" si="598"/>
        <v>2.3467055169344823E-6</v>
      </c>
      <c r="AU1435" s="72">
        <f t="shared" ca="1" si="594"/>
        <v>9.059659612918658E-3</v>
      </c>
      <c r="AV1435" s="73">
        <f t="shared" ca="1" si="595"/>
        <v>1.0090596596129187</v>
      </c>
      <c r="AW1435" s="74">
        <f ca="1">PRODUCT(AV$4:AV1435)</f>
        <v>379330.70209908707</v>
      </c>
      <c r="BO1435" s="70">
        <f t="shared" si="600"/>
        <v>1432</v>
      </c>
      <c r="BP1435" s="171">
        <f t="shared" ca="1" si="599"/>
        <v>0.1143</v>
      </c>
      <c r="BQ1435" s="172">
        <f t="shared" ca="1" si="596"/>
        <v>9.059659612918658E-3</v>
      </c>
      <c r="BR1435" s="172">
        <f t="shared" ca="1" si="601"/>
        <v>2.6362221525079459E-6</v>
      </c>
    </row>
    <row r="1436" spans="44:70">
      <c r="AR1436" s="69">
        <f t="shared" si="593"/>
        <v>120</v>
      </c>
      <c r="AS1436" s="70">
        <f t="shared" si="597"/>
        <v>1433</v>
      </c>
      <c r="AT1436" s="71">
        <f t="shared" ca="1" si="598"/>
        <v>2.3254451637392978E-6</v>
      </c>
      <c r="AU1436" s="72">
        <f t="shared" ca="1" si="594"/>
        <v>9.059659612918658E-3</v>
      </c>
      <c r="AV1436" s="73">
        <f t="shared" ca="1" si="595"/>
        <v>1.0090596596129187</v>
      </c>
      <c r="AW1436" s="74">
        <f ca="1">PRODUCT(AV$4:AV1436)</f>
        <v>382767.30914083426</v>
      </c>
      <c r="BO1436" s="70">
        <f t="shared" si="600"/>
        <v>1433</v>
      </c>
      <c r="BP1436" s="171">
        <f t="shared" ca="1" si="599"/>
        <v>0.1143</v>
      </c>
      <c r="BQ1436" s="172">
        <f t="shared" ca="1" si="596"/>
        <v>9.059659612918658E-3</v>
      </c>
      <c r="BR1436" s="172">
        <f t="shared" ca="1" si="601"/>
        <v>2.6125533088095274E-6</v>
      </c>
    </row>
    <row r="1437" spans="44:70">
      <c r="AR1437" s="69">
        <f t="shared" si="593"/>
        <v>120</v>
      </c>
      <c r="AS1437" s="70">
        <f t="shared" si="597"/>
        <v>1434</v>
      </c>
      <c r="AT1437" s="71">
        <f t="shared" ca="1" si="598"/>
        <v>2.3043774221073118E-6</v>
      </c>
      <c r="AU1437" s="72">
        <f t="shared" ca="1" si="594"/>
        <v>9.059659612918658E-3</v>
      </c>
      <c r="AV1437" s="73">
        <f t="shared" ca="1" si="595"/>
        <v>1.0090596596129187</v>
      </c>
      <c r="AW1437" s="74">
        <f ca="1">PRODUCT(AV$4:AV1437)</f>
        <v>386235.05067260301</v>
      </c>
      <c r="BO1437" s="70">
        <f t="shared" si="600"/>
        <v>1434</v>
      </c>
      <c r="BP1437" s="171">
        <f t="shared" ca="1" si="599"/>
        <v>0.1143</v>
      </c>
      <c r="BQ1437" s="172">
        <f t="shared" ca="1" si="596"/>
        <v>9.059659612918658E-3</v>
      </c>
      <c r="BR1437" s="172">
        <f t="shared" ca="1" si="601"/>
        <v>2.5890969715425136E-6</v>
      </c>
    </row>
    <row r="1438" spans="44:70">
      <c r="AR1438" s="69">
        <f t="shared" si="593"/>
        <v>120</v>
      </c>
      <c r="AS1438" s="70">
        <f t="shared" si="597"/>
        <v>1435</v>
      </c>
      <c r="AT1438" s="71">
        <f t="shared" ca="1" si="598"/>
        <v>2.2835005470433247E-6</v>
      </c>
      <c r="AU1438" s="72">
        <f t="shared" ca="1" si="594"/>
        <v>9.059659612918658E-3</v>
      </c>
      <c r="AV1438" s="73">
        <f t="shared" ca="1" si="595"/>
        <v>1.0090596596129187</v>
      </c>
      <c r="AW1438" s="74">
        <f ca="1">PRODUCT(AV$4:AV1438)</f>
        <v>389734.20876227517</v>
      </c>
      <c r="BO1438" s="70">
        <f t="shared" si="600"/>
        <v>1435</v>
      </c>
      <c r="BP1438" s="171">
        <f t="shared" ca="1" si="599"/>
        <v>0.1143</v>
      </c>
      <c r="BQ1438" s="172">
        <f t="shared" ca="1" si="596"/>
        <v>9.059659612918658E-3</v>
      </c>
      <c r="BR1438" s="172">
        <f t="shared" ca="1" si="601"/>
        <v>2.5658512327563534E-6</v>
      </c>
    </row>
    <row r="1439" spans="44:70">
      <c r="AR1439" s="69">
        <f t="shared" si="593"/>
        <v>120</v>
      </c>
      <c r="AS1439" s="70">
        <f t="shared" si="597"/>
        <v>1436</v>
      </c>
      <c r="AT1439" s="71">
        <f t="shared" ca="1" si="598"/>
        <v>2.2628128093611985E-6</v>
      </c>
      <c r="AU1439" s="72">
        <f t="shared" ca="1" si="594"/>
        <v>9.059659612918658E-3</v>
      </c>
      <c r="AV1439" s="73">
        <f t="shared" ca="1" si="595"/>
        <v>1.0090596596129187</v>
      </c>
      <c r="AW1439" s="74">
        <f ca="1">PRODUCT(AV$4:AV1439)</f>
        <v>393265.06803317158</v>
      </c>
      <c r="BO1439" s="70">
        <f t="shared" si="600"/>
        <v>1436</v>
      </c>
      <c r="BP1439" s="171">
        <f t="shared" ca="1" si="599"/>
        <v>0.1143</v>
      </c>
      <c r="BQ1439" s="172">
        <f t="shared" ca="1" si="596"/>
        <v>9.059659612918658E-3</v>
      </c>
      <c r="BR1439" s="172">
        <f t="shared" ca="1" si="601"/>
        <v>2.542814201630684E-6</v>
      </c>
    </row>
    <row r="1440" spans="44:70">
      <c r="AR1440" s="69">
        <f t="shared" si="593"/>
        <v>120</v>
      </c>
      <c r="AS1440" s="70">
        <f t="shared" si="597"/>
        <v>1437</v>
      </c>
      <c r="AT1440" s="71">
        <f t="shared" ca="1" si="598"/>
        <v>2.2423124955406338E-6</v>
      </c>
      <c r="AU1440" s="72">
        <f t="shared" ca="1" si="594"/>
        <v>9.059659612918658E-3</v>
      </c>
      <c r="AV1440" s="73">
        <f t="shared" ca="1" si="595"/>
        <v>1.0090596596129187</v>
      </c>
      <c r="AW1440" s="74">
        <f ca="1">PRODUCT(AV$4:AV1440)</f>
        <v>396827.91568720341</v>
      </c>
      <c r="BO1440" s="70">
        <f t="shared" si="600"/>
        <v>1437</v>
      </c>
      <c r="BP1440" s="171">
        <f t="shared" ca="1" si="599"/>
        <v>0.1143</v>
      </c>
      <c r="BQ1440" s="172">
        <f t="shared" ca="1" si="596"/>
        <v>9.059659612918658E-3</v>
      </c>
      <c r="BR1440" s="172">
        <f t="shared" ca="1" si="601"/>
        <v>2.5199840043215312E-6</v>
      </c>
    </row>
    <row r="1441" spans="44:70">
      <c r="AR1441" s="69">
        <f t="shared" si="593"/>
        <v>120</v>
      </c>
      <c r="AS1441" s="70">
        <f t="shared" si="597"/>
        <v>1438</v>
      </c>
      <c r="AT1441" s="71">
        <f t="shared" ca="1" si="598"/>
        <v>2.2219979075852415E-6</v>
      </c>
      <c r="AU1441" s="72">
        <f t="shared" ca="1" si="594"/>
        <v>9.059659612918658E-3</v>
      </c>
      <c r="AV1441" s="73">
        <f t="shared" ca="1" si="595"/>
        <v>1.0090596596129187</v>
      </c>
      <c r="AW1441" s="74">
        <f ca="1">PRODUCT(AV$4:AV1441)</f>
        <v>400423.04152823344</v>
      </c>
      <c r="BO1441" s="70">
        <f t="shared" si="600"/>
        <v>1438</v>
      </c>
      <c r="BP1441" s="171">
        <f t="shared" ca="1" si="599"/>
        <v>0.1143</v>
      </c>
      <c r="BQ1441" s="172">
        <f t="shared" ca="1" si="596"/>
        <v>9.059659612918658E-3</v>
      </c>
      <c r="BR1441" s="172">
        <f t="shared" ca="1" si="601"/>
        <v>2.4973587838088903E-6</v>
      </c>
    </row>
    <row r="1442" spans="44:70">
      <c r="AR1442" s="69">
        <f t="shared" si="593"/>
        <v>120</v>
      </c>
      <c r="AS1442" s="70">
        <f t="shared" si="597"/>
        <v>1439</v>
      </c>
      <c r="AT1442" s="71">
        <f t="shared" ca="1" si="598"/>
        <v>2.2018673628819019E-6</v>
      </c>
      <c r="AU1442" s="72">
        <f t="shared" ca="1" si="594"/>
        <v>9.059659612918658E-3</v>
      </c>
      <c r="AV1442" s="73">
        <f t="shared" ca="1" si="595"/>
        <v>1.0090596596129187</v>
      </c>
      <c r="AW1442" s="74">
        <f ca="1">PRODUCT(AV$4:AV1442)</f>
        <v>404050.73798564886</v>
      </c>
      <c r="BO1442" s="70">
        <f t="shared" si="600"/>
        <v>1439</v>
      </c>
      <c r="BP1442" s="171">
        <f t="shared" ca="1" si="599"/>
        <v>0.1143</v>
      </c>
      <c r="BQ1442" s="172">
        <f t="shared" ca="1" si="596"/>
        <v>9.059659612918658E-3</v>
      </c>
      <c r="BR1442" s="172">
        <f t="shared" ca="1" si="601"/>
        <v>2.4749366997456741E-6</v>
      </c>
    </row>
    <row r="1443" spans="44:70">
      <c r="AR1443" s="69">
        <f t="shared" si="593"/>
        <v>120</v>
      </c>
      <c r="AS1443" s="70">
        <f t="shared" si="597"/>
        <v>1440</v>
      </c>
      <c r="AT1443" s="71">
        <f t="shared" ca="1" si="598"/>
        <v>2.181919194061397E-6</v>
      </c>
      <c r="AU1443" s="72">
        <f t="shared" ca="1" si="594"/>
        <v>9.059659612918658E-3</v>
      </c>
      <c r="AV1443" s="73">
        <f t="shared" ca="1" si="595"/>
        <v>1.0090596596129187</v>
      </c>
      <c r="AW1443" s="74">
        <f ca="1">PRODUCT(AV$4:AV1443)</f>
        <v>407711.30013814743</v>
      </c>
      <c r="BO1443" s="70">
        <f t="shared" si="600"/>
        <v>1440</v>
      </c>
      <c r="BP1443" s="171">
        <f t="shared" ca="1" si="599"/>
        <v>0.1143</v>
      </c>
      <c r="BQ1443" s="172">
        <f t="shared" ca="1" si="596"/>
        <v>9.059659612918658E-3</v>
      </c>
      <c r="BR1443" s="172">
        <f t="shared" ca="1" si="601"/>
        <v>2.4527159283080197E-6</v>
      </c>
    </row>
    <row r="1444" spans="44:70">
      <c r="AR1444" s="69">
        <f t="shared" si="593"/>
        <v>121</v>
      </c>
      <c r="AS1444" s="70">
        <f t="shared" si="597"/>
        <v>1441</v>
      </c>
      <c r="AT1444" s="71">
        <f t="shared" ca="1" si="598"/>
        <v>2.1621517488603069E-6</v>
      </c>
      <c r="AU1444" s="72">
        <f t="shared" ca="1" si="594"/>
        <v>9.059659612918658E-3</v>
      </c>
      <c r="AV1444" s="73">
        <f t="shared" ca="1" si="595"/>
        <v>1.0090596596129187</v>
      </c>
      <c r="AW1444" s="74">
        <f ca="1">PRODUCT(AV$4:AV1444)</f>
        <v>411405.02573773958</v>
      </c>
      <c r="BO1444" s="70">
        <f t="shared" si="600"/>
        <v>1441</v>
      </c>
      <c r="BP1444" s="171">
        <f t="shared" ca="1" si="599"/>
        <v>0.1143</v>
      </c>
      <c r="BQ1444" s="172">
        <f t="shared" ca="1" si="596"/>
        <v>9.059659612918658E-3</v>
      </c>
      <c r="BR1444" s="172">
        <f t="shared" ca="1" si="601"/>
        <v>2.430694662046936E-6</v>
      </c>
    </row>
    <row r="1445" spans="44:70">
      <c r="AR1445" s="69">
        <f t="shared" si="593"/>
        <v>121</v>
      </c>
      <c r="AS1445" s="70">
        <f t="shared" si="597"/>
        <v>1442</v>
      </c>
      <c r="AT1445" s="71">
        <f t="shared" ca="1" si="598"/>
        <v>2.1425633899841558E-6</v>
      </c>
      <c r="AU1445" s="72">
        <f t="shared" ca="1" si="594"/>
        <v>9.059659612918658E-3</v>
      </c>
      <c r="AV1445" s="73">
        <f t="shared" ca="1" si="595"/>
        <v>1.0090596596129187</v>
      </c>
      <c r="AW1445" s="74">
        <f ca="1">PRODUCT(AV$4:AV1445)</f>
        <v>415132.21523396752</v>
      </c>
      <c r="BO1445" s="70">
        <f t="shared" si="600"/>
        <v>1442</v>
      </c>
      <c r="BP1445" s="171">
        <f t="shared" ca="1" si="599"/>
        <v>0.1143</v>
      </c>
      <c r="BQ1445" s="172">
        <f t="shared" ca="1" si="596"/>
        <v>9.059659612918658E-3</v>
      </c>
      <c r="BR1445" s="172">
        <f t="shared" ca="1" si="601"/>
        <v>2.4088711097412864E-6</v>
      </c>
    </row>
    <row r="1446" spans="44:70">
      <c r="AR1446" s="69">
        <f t="shared" si="593"/>
        <v>121</v>
      </c>
      <c r="AS1446" s="70">
        <f t="shared" si="597"/>
        <v>1443</v>
      </c>
      <c r="AT1446" s="71">
        <f t="shared" ca="1" si="598"/>
        <v>2.1231524949717985E-6</v>
      </c>
      <c r="AU1446" s="72">
        <f t="shared" ca="1" si="594"/>
        <v>9.059659612918658E-3</v>
      </c>
      <c r="AV1446" s="73">
        <f t="shared" ca="1" si="595"/>
        <v>1.0090596596129187</v>
      </c>
      <c r="AW1446" s="74">
        <f ca="1">PRODUCT(AV$4:AV1446)</f>
        <v>418893.17179834418</v>
      </c>
      <c r="BO1446" s="70">
        <f t="shared" si="600"/>
        <v>1443</v>
      </c>
      <c r="BP1446" s="171">
        <f t="shared" ca="1" si="599"/>
        <v>0.1143</v>
      </c>
      <c r="BQ1446" s="172">
        <f t="shared" ca="1" si="596"/>
        <v>9.059659612918658E-3</v>
      </c>
      <c r="BR1446" s="172">
        <f t="shared" ca="1" si="601"/>
        <v>2.3872434962520885E-6</v>
      </c>
    </row>
    <row r="1447" spans="44:70">
      <c r="AR1447" s="69">
        <f t="shared" si="593"/>
        <v>121</v>
      </c>
      <c r="AS1447" s="70">
        <f t="shared" si="597"/>
        <v>1444</v>
      </c>
      <c r="AT1447" s="71">
        <f t="shared" ca="1" si="598"/>
        <v>2.1039174560610352E-6</v>
      </c>
      <c r="AU1447" s="72">
        <f t="shared" ca="1" si="594"/>
        <v>9.059659612918658E-3</v>
      </c>
      <c r="AV1447" s="73">
        <f t="shared" ca="1" si="595"/>
        <v>1.0090596596129187</v>
      </c>
      <c r="AW1447" s="74">
        <f ca="1">PRODUCT(AV$4:AV1447)</f>
        <v>422688.20134901302</v>
      </c>
      <c r="BO1447" s="70">
        <f t="shared" si="600"/>
        <v>1444</v>
      </c>
      <c r="BP1447" s="171">
        <f t="shared" ca="1" si="599"/>
        <v>0.1143</v>
      </c>
      <c r="BQ1447" s="172">
        <f t="shared" ca="1" si="596"/>
        <v>9.059659612918658E-3</v>
      </c>
      <c r="BR1447" s="172">
        <f t="shared" ca="1" si="601"/>
        <v>2.365810062378125E-6</v>
      </c>
    </row>
    <row r="1448" spans="44:70">
      <c r="AR1448" s="69">
        <f t="shared" si="593"/>
        <v>121</v>
      </c>
      <c r="AS1448" s="70">
        <f t="shared" si="597"/>
        <v>1445</v>
      </c>
      <c r="AT1448" s="71">
        <f t="shared" ca="1" si="598"/>
        <v>2.0848566800554444E-6</v>
      </c>
      <c r="AU1448" s="72">
        <f t="shared" ca="1" si="594"/>
        <v>9.059659612918658E-3</v>
      </c>
      <c r="AV1448" s="73">
        <f t="shared" ca="1" si="595"/>
        <v>1.0090596596129187</v>
      </c>
      <c r="AW1448" s="74">
        <f ca="1">PRODUCT(AV$4:AV1448)</f>
        <v>426517.61257563188</v>
      </c>
      <c r="BO1448" s="70">
        <f t="shared" si="600"/>
        <v>1445</v>
      </c>
      <c r="BP1448" s="171">
        <f t="shared" ca="1" si="599"/>
        <v>0.1143</v>
      </c>
      <c r="BQ1448" s="172">
        <f t="shared" ca="1" si="596"/>
        <v>9.059659612918658E-3</v>
      </c>
      <c r="BR1448" s="172">
        <f t="shared" ca="1" si="601"/>
        <v>2.3445690647128477E-6</v>
      </c>
    </row>
    <row r="1449" spans="44:70">
      <c r="AR1449" s="69">
        <f t="shared" si="593"/>
        <v>121</v>
      </c>
      <c r="AS1449" s="70">
        <f t="shared" si="597"/>
        <v>1446</v>
      </c>
      <c r="AT1449" s="71">
        <f t="shared" ca="1" si="598"/>
        <v>2.0659685881924224E-6</v>
      </c>
      <c r="AU1449" s="72">
        <f t="shared" ca="1" si="594"/>
        <v>9.059659612918658E-3</v>
      </c>
      <c r="AV1449" s="73">
        <f t="shared" ca="1" si="595"/>
        <v>1.0090596596129187</v>
      </c>
      <c r="AW1449" s="74">
        <f ca="1">PRODUCT(AV$4:AV1449)</f>
        <v>430381.71696448181</v>
      </c>
      <c r="BO1449" s="70">
        <f t="shared" si="600"/>
        <v>1446</v>
      </c>
      <c r="BP1449" s="171">
        <f t="shared" ca="1" si="599"/>
        <v>0.1143</v>
      </c>
      <c r="BQ1449" s="172">
        <f t="shared" ca="1" si="596"/>
        <v>9.059659612918658E-3</v>
      </c>
      <c r="BR1449" s="172">
        <f t="shared" ca="1" si="601"/>
        <v>2.3235187755025687E-6</v>
      </c>
    </row>
    <row r="1450" spans="44:70">
      <c r="AR1450" s="69">
        <f t="shared" si="593"/>
        <v>121</v>
      </c>
      <c r="AS1450" s="70">
        <f t="shared" si="597"/>
        <v>1447</v>
      </c>
      <c r="AT1450" s="71">
        <f t="shared" ca="1" si="598"/>
        <v>2.0472516160124168E-6</v>
      </c>
      <c r="AU1450" s="72">
        <f t="shared" ca="1" si="594"/>
        <v>9.059659612918658E-3</v>
      </c>
      <c r="AV1450" s="73">
        <f t="shared" ca="1" si="595"/>
        <v>1.0090596596129187</v>
      </c>
      <c r="AW1450" s="74">
        <f ca="1">PRODUCT(AV$4:AV1450)</f>
        <v>434280.82882380352</v>
      </c>
      <c r="BO1450" s="70">
        <f t="shared" si="600"/>
        <v>1447</v>
      </c>
      <c r="BP1450" s="171">
        <f t="shared" ca="1" si="599"/>
        <v>0.1143</v>
      </c>
      <c r="BQ1450" s="172">
        <f t="shared" ca="1" si="596"/>
        <v>9.059659612918658E-3</v>
      </c>
      <c r="BR1450" s="172">
        <f t="shared" ca="1" si="601"/>
        <v>2.3026574825059249E-6</v>
      </c>
    </row>
    <row r="1451" spans="44:70">
      <c r="AR1451" s="69">
        <f t="shared" si="593"/>
        <v>121</v>
      </c>
      <c r="AS1451" s="70">
        <f t="shared" si="597"/>
        <v>1448</v>
      </c>
      <c r="AT1451" s="71">
        <f t="shared" ca="1" si="598"/>
        <v>2.0287042132293465E-6</v>
      </c>
      <c r="AU1451" s="72">
        <f t="shared" ca="1" si="594"/>
        <v>9.059659612918658E-3</v>
      </c>
      <c r="AV1451" s="73">
        <f t="shared" ca="1" si="595"/>
        <v>1.0090596596129187</v>
      </c>
      <c r="AW1451" s="74">
        <f ca="1">PRODUCT(AV$4:AV1451)</f>
        <v>438215.26530936337</v>
      </c>
      <c r="BO1451" s="70">
        <f t="shared" si="600"/>
        <v>1448</v>
      </c>
      <c r="BP1451" s="171">
        <f t="shared" ca="1" si="599"/>
        <v>0.1143</v>
      </c>
      <c r="BQ1451" s="172">
        <f t="shared" ca="1" si="596"/>
        <v>9.059659612918658E-3</v>
      </c>
      <c r="BR1451" s="172">
        <f t="shared" ca="1" si="601"/>
        <v>2.2819834888546018E-6</v>
      </c>
    </row>
    <row r="1452" spans="44:70">
      <c r="AR1452" s="69">
        <f t="shared" si="593"/>
        <v>121</v>
      </c>
      <c r="AS1452" s="70">
        <f t="shared" si="597"/>
        <v>1449</v>
      </c>
      <c r="AT1452" s="71">
        <f t="shared" ca="1" si="598"/>
        <v>2.0103248436021947E-6</v>
      </c>
      <c r="AU1452" s="72">
        <f t="shared" ca="1" si="594"/>
        <v>9.059659612918658E-3</v>
      </c>
      <c r="AV1452" s="73">
        <f t="shared" ca="1" si="595"/>
        <v>1.0090596596129187</v>
      </c>
      <c r="AW1452" s="74">
        <f ca="1">PRODUCT(AV$4:AV1452)</f>
        <v>442185.34645025106</v>
      </c>
      <c r="BO1452" s="70">
        <f t="shared" si="600"/>
        <v>1449</v>
      </c>
      <c r="BP1452" s="171">
        <f t="shared" ca="1" si="599"/>
        <v>0.1143</v>
      </c>
      <c r="BQ1452" s="172">
        <f t="shared" ca="1" si="596"/>
        <v>9.059659612918658E-3</v>
      </c>
      <c r="BR1452" s="172">
        <f t="shared" ca="1" si="601"/>
        <v>2.2614951129153101E-6</v>
      </c>
    </row>
    <row r="1453" spans="44:70">
      <c r="AR1453" s="69">
        <f t="shared" si="593"/>
        <v>121</v>
      </c>
      <c r="AS1453" s="70">
        <f t="shared" si="597"/>
        <v>1450</v>
      </c>
      <c r="AT1453" s="71">
        <f t="shared" ca="1" si="598"/>
        <v>1.9921119848077647E-6</v>
      </c>
      <c r="AU1453" s="72">
        <f t="shared" ca="1" si="594"/>
        <v>9.059659612918658E-3</v>
      </c>
      <c r="AV1453" s="73">
        <f t="shared" ca="1" si="595"/>
        <v>1.0090596596129187</v>
      </c>
      <c r="AW1453" s="74">
        <f ca="1">PRODUCT(AV$4:AV1453)</f>
        <v>446191.39517491084</v>
      </c>
      <c r="BO1453" s="70">
        <f t="shared" si="600"/>
        <v>1450</v>
      </c>
      <c r="BP1453" s="171">
        <f t="shared" ca="1" si="599"/>
        <v>0.1143</v>
      </c>
      <c r="BQ1453" s="172">
        <f t="shared" ca="1" si="596"/>
        <v>9.059659612918658E-3</v>
      </c>
      <c r="BR1453" s="172">
        <f t="shared" ca="1" si="601"/>
        <v>2.2411906881530008E-6</v>
      </c>
    </row>
    <row r="1454" spans="44:70">
      <c r="AR1454" s="69">
        <f t="shared" si="593"/>
        <v>121</v>
      </c>
      <c r="AS1454" s="70">
        <f t="shared" si="597"/>
        <v>1451</v>
      </c>
      <c r="AT1454" s="71">
        <f t="shared" ca="1" si="598"/>
        <v>1.9740641283145908E-6</v>
      </c>
      <c r="AU1454" s="72">
        <f t="shared" ca="1" si="594"/>
        <v>9.059659612918658E-3</v>
      </c>
      <c r="AV1454" s="73">
        <f t="shared" ca="1" si="595"/>
        <v>1.0090596596129187</v>
      </c>
      <c r="AW1454" s="74">
        <f ca="1">PRODUCT(AV$4:AV1454)</f>
        <v>450233.73733740882</v>
      </c>
      <c r="BO1454" s="70">
        <f t="shared" si="600"/>
        <v>1451</v>
      </c>
      <c r="BP1454" s="171">
        <f t="shared" ca="1" si="599"/>
        <v>0.1143</v>
      </c>
      <c r="BQ1454" s="172">
        <f t="shared" ca="1" si="596"/>
        <v>9.059659612918658E-3</v>
      </c>
      <c r="BR1454" s="172">
        <f t="shared" ca="1" si="601"/>
        <v>2.2210685629953089E-6</v>
      </c>
    </row>
    <row r="1455" spans="44:70">
      <c r="AR1455" s="69">
        <f t="shared" si="593"/>
        <v>121</v>
      </c>
      <c r="AS1455" s="70">
        <f t="shared" si="597"/>
        <v>1452</v>
      </c>
      <c r="AT1455" s="71">
        <f t="shared" ca="1" si="598"/>
        <v>1.9561797792579876E-6</v>
      </c>
      <c r="AU1455" s="72">
        <f t="shared" ca="1" si="594"/>
        <v>9.059659612918658E-3</v>
      </c>
      <c r="AV1455" s="73">
        <f t="shared" ca="1" si="595"/>
        <v>1.0090596596129187</v>
      </c>
      <c r="AW1455" s="74">
        <f ca="1">PRODUCT(AV$4:AV1455)</f>
        <v>454312.70174393797</v>
      </c>
      <c r="BO1455" s="70">
        <f t="shared" si="600"/>
        <v>1452</v>
      </c>
      <c r="BP1455" s="171">
        <f t="shared" ca="1" si="599"/>
        <v>0.1143</v>
      </c>
      <c r="BQ1455" s="172">
        <f t="shared" ca="1" si="596"/>
        <v>9.059659612918658E-3</v>
      </c>
      <c r="BR1455" s="172">
        <f t="shared" ca="1" si="601"/>
        <v>2.2011271006982127E-6</v>
      </c>
    </row>
    <row r="1456" spans="44:70">
      <c r="AR1456" s="69">
        <f t="shared" si="593"/>
        <v>122</v>
      </c>
      <c r="AS1456" s="70">
        <f t="shared" si="597"/>
        <v>1453</v>
      </c>
      <c r="AT1456" s="71">
        <f t="shared" ca="1" si="598"/>
        <v>1.9384574563162359E-6</v>
      </c>
      <c r="AU1456" s="72">
        <f t="shared" ca="1" si="594"/>
        <v>9.059659612918658E-3</v>
      </c>
      <c r="AV1456" s="73">
        <f t="shared" ca="1" si="595"/>
        <v>1.0090596596129187</v>
      </c>
      <c r="AW1456" s="74">
        <f ca="1">PRODUCT(AV$4:AV1456)</f>
        <v>458428.62017956347</v>
      </c>
      <c r="BO1456" s="70">
        <f t="shared" si="600"/>
        <v>1453</v>
      </c>
      <c r="BP1456" s="171">
        <f t="shared" ca="1" si="599"/>
        <v>0.1143</v>
      </c>
      <c r="BQ1456" s="172">
        <f t="shared" ca="1" si="596"/>
        <v>9.059659612918658E-3</v>
      </c>
      <c r="BR1456" s="172">
        <f t="shared" ca="1" si="601"/>
        <v>2.1813646792129003E-6</v>
      </c>
    </row>
    <row r="1457" spans="44:70">
      <c r="AR1457" s="69">
        <f t="shared" si="593"/>
        <v>122</v>
      </c>
      <c r="AS1457" s="70">
        <f t="shared" si="597"/>
        <v>1454</v>
      </c>
      <c r="AT1457" s="71">
        <f t="shared" ca="1" si="598"/>
        <v>1.9208956915878869E-6</v>
      </c>
      <c r="AU1457" s="72">
        <f t="shared" ca="1" si="594"/>
        <v>9.059659612918658E-3</v>
      </c>
      <c r="AV1457" s="73">
        <f t="shared" ca="1" si="595"/>
        <v>1.0090596596129187</v>
      </c>
      <c r="AW1457" s="74">
        <f ca="1">PRODUCT(AV$4:AV1457)</f>
        <v>462581.82743521029</v>
      </c>
      <c r="BO1457" s="70">
        <f t="shared" si="600"/>
        <v>1454</v>
      </c>
      <c r="BP1457" s="171">
        <f t="shared" ca="1" si="599"/>
        <v>0.1143</v>
      </c>
      <c r="BQ1457" s="172">
        <f t="shared" ca="1" si="596"/>
        <v>9.059659612918658E-3</v>
      </c>
      <c r="BR1457" s="172">
        <f t="shared" ca="1" si="601"/>
        <v>2.1617796910538322E-6</v>
      </c>
    </row>
    <row r="1458" spans="44:70">
      <c r="AR1458" s="69">
        <f t="shared" si="593"/>
        <v>122</v>
      </c>
      <c r="AS1458" s="70">
        <f t="shared" si="597"/>
        <v>1455</v>
      </c>
      <c r="AT1458" s="71">
        <f t="shared" ca="1" si="598"/>
        <v>1.9034930304701787E-6</v>
      </c>
      <c r="AU1458" s="72">
        <f t="shared" ca="1" si="594"/>
        <v>9.059659612918658E-3</v>
      </c>
      <c r="AV1458" s="73">
        <f t="shared" ca="1" si="595"/>
        <v>1.0090596596129187</v>
      </c>
      <c r="AW1458" s="74">
        <f ca="1">PRODUCT(AV$4:AV1458)</f>
        <v>466772.66133489518</v>
      </c>
      <c r="BO1458" s="70">
        <f t="shared" si="600"/>
        <v>1455</v>
      </c>
      <c r="BP1458" s="171">
        <f t="shared" ca="1" si="599"/>
        <v>0.1143</v>
      </c>
      <c r="BQ1458" s="172">
        <f t="shared" ca="1" si="596"/>
        <v>9.059659612918658E-3</v>
      </c>
      <c r="BR1458" s="172">
        <f t="shared" ca="1" si="601"/>
        <v>2.1423705431679865E-6</v>
      </c>
    </row>
    <row r="1459" spans="44:70">
      <c r="AR1459" s="69">
        <f t="shared" si="593"/>
        <v>122</v>
      </c>
      <c r="AS1459" s="70">
        <f t="shared" si="597"/>
        <v>1456</v>
      </c>
      <c r="AT1459" s="71">
        <f t="shared" ca="1" si="598"/>
        <v>1.8862480315385559E-6</v>
      </c>
      <c r="AU1459" s="72">
        <f t="shared" ca="1" si="594"/>
        <v>9.059659612918658E-3</v>
      </c>
      <c r="AV1459" s="73">
        <f t="shared" ca="1" si="595"/>
        <v>1.0090596596129187</v>
      </c>
      <c r="AW1459" s="74">
        <f ca="1">PRODUCT(AV$4:AV1459)</f>
        <v>471001.46276320546</v>
      </c>
      <c r="BO1459" s="70">
        <f t="shared" si="600"/>
        <v>1456</v>
      </c>
      <c r="BP1459" s="171">
        <f t="shared" ca="1" si="599"/>
        <v>0.1143</v>
      </c>
      <c r="BQ1459" s="172">
        <f t="shared" ca="1" si="596"/>
        <v>9.059659612918658E-3</v>
      </c>
      <c r="BR1459" s="172">
        <f t="shared" ca="1" si="601"/>
        <v>2.1231356568052804E-6</v>
      </c>
    </row>
    <row r="1460" spans="44:70">
      <c r="AR1460" s="69">
        <f t="shared" si="593"/>
        <v>122</v>
      </c>
      <c r="AS1460" s="70">
        <f t="shared" si="597"/>
        <v>1457</v>
      </c>
      <c r="AT1460" s="71">
        <f t="shared" ca="1" si="598"/>
        <v>1.8691592664272789E-6</v>
      </c>
      <c r="AU1460" s="72">
        <f t="shared" ca="1" si="594"/>
        <v>9.059659612918658E-3</v>
      </c>
      <c r="AV1460" s="73">
        <f t="shared" ca="1" si="595"/>
        <v>1.0090596596129187</v>
      </c>
      <c r="AW1460" s="74">
        <f ca="1">PRODUCT(AV$4:AV1460)</f>
        <v>475268.57569302688</v>
      </c>
      <c r="BO1460" s="70">
        <f t="shared" si="600"/>
        <v>1457</v>
      </c>
      <c r="BP1460" s="171">
        <f t="shared" ca="1" si="599"/>
        <v>0.1143</v>
      </c>
      <c r="BQ1460" s="172">
        <f t="shared" ca="1" si="596"/>
        <v>9.059659612918658E-3</v>
      </c>
      <c r="BR1460" s="172">
        <f t="shared" ca="1" si="601"/>
        <v>2.1040734673901522E-6</v>
      </c>
    </row>
    <row r="1461" spans="44:70">
      <c r="AR1461" s="69">
        <f t="shared" si="593"/>
        <v>122</v>
      </c>
      <c r="AS1461" s="70">
        <f t="shared" si="597"/>
        <v>1458</v>
      </c>
      <c r="AT1461" s="71">
        <f t="shared" ca="1" si="598"/>
        <v>1.8522253197111149E-6</v>
      </c>
      <c r="AU1461" s="72">
        <f t="shared" ca="1" si="594"/>
        <v>9.059659612918658E-3</v>
      </c>
      <c r="AV1461" s="73">
        <f t="shared" ca="1" si="595"/>
        <v>1.0090596596129187</v>
      </c>
      <c r="AW1461" s="74">
        <f ca="1">PRODUCT(AV$4:AV1461)</f>
        <v>479574.34721352236</v>
      </c>
      <c r="BO1461" s="70">
        <f t="shared" si="600"/>
        <v>1458</v>
      </c>
      <c r="BP1461" s="171">
        <f t="shared" ca="1" si="599"/>
        <v>0.1143</v>
      </c>
      <c r="BQ1461" s="172">
        <f t="shared" ca="1" si="596"/>
        <v>9.059659612918658E-3</v>
      </c>
      <c r="BR1461" s="172">
        <f t="shared" ca="1" si="601"/>
        <v>2.0851824243942995E-6</v>
      </c>
    </row>
    <row r="1462" spans="44:70">
      <c r="AR1462" s="69">
        <f t="shared" si="593"/>
        <v>122</v>
      </c>
      <c r="AS1462" s="70">
        <f t="shared" si="597"/>
        <v>1459</v>
      </c>
      <c r="AT1462" s="71">
        <f t="shared" ca="1" si="598"/>
        <v>1.8354447887881028E-6</v>
      </c>
      <c r="AU1462" s="72">
        <f t="shared" ca="1" si="594"/>
        <v>9.059659612918658E-3</v>
      </c>
      <c r="AV1462" s="73">
        <f t="shared" ca="1" si="595"/>
        <v>1.0090596596129187</v>
      </c>
      <c r="AW1462" s="74">
        <f ca="1">PRODUCT(AV$4:AV1462)</f>
        <v>483919.12755836453</v>
      </c>
      <c r="BO1462" s="70">
        <f t="shared" si="600"/>
        <v>1459</v>
      </c>
      <c r="BP1462" s="171">
        <f t="shared" ca="1" si="599"/>
        <v>0.1143</v>
      </c>
      <c r="BQ1462" s="172">
        <f t="shared" ca="1" si="596"/>
        <v>9.059659612918658E-3</v>
      </c>
      <c r="BR1462" s="172">
        <f t="shared" ca="1" si="601"/>
        <v>2.0664609912105572E-6</v>
      </c>
    </row>
    <row r="1463" spans="44:70">
      <c r="AR1463" s="69">
        <f t="shared" si="593"/>
        <v>122</v>
      </c>
      <c r="AS1463" s="70">
        <f t="shared" si="597"/>
        <v>1460</v>
      </c>
      <c r="AT1463" s="71">
        <f t="shared" ca="1" si="598"/>
        <v>1.8188162837633772E-6</v>
      </c>
      <c r="AU1463" s="72">
        <f t="shared" ca="1" si="594"/>
        <v>9.059659612918658E-3</v>
      </c>
      <c r="AV1463" s="73">
        <f t="shared" ca="1" si="595"/>
        <v>1.0090596596129187</v>
      </c>
      <c r="AW1463" s="74">
        <f ca="1">PRODUCT(AV$4:AV1463)</f>
        <v>488303.27013422386</v>
      </c>
      <c r="BO1463" s="70">
        <f t="shared" si="600"/>
        <v>1460</v>
      </c>
      <c r="BP1463" s="171">
        <f t="shared" ca="1" si="599"/>
        <v>0.1143</v>
      </c>
      <c r="BQ1463" s="172">
        <f t="shared" ca="1" si="596"/>
        <v>9.059659612918658E-3</v>
      </c>
      <c r="BR1463" s="172">
        <f t="shared" ca="1" si="601"/>
        <v>2.0479076450279106E-6</v>
      </c>
    </row>
    <row r="1464" spans="44:70">
      <c r="AR1464" s="69">
        <f t="shared" si="593"/>
        <v>122</v>
      </c>
      <c r="AS1464" s="70">
        <f t="shared" si="597"/>
        <v>1461</v>
      </c>
      <c r="AT1464" s="71">
        <f t="shared" ca="1" si="598"/>
        <v>1.8023384273340474E-6</v>
      </c>
      <c r="AU1464" s="72">
        <f t="shared" ca="1" si="594"/>
        <v>9.059659612918658E-3</v>
      </c>
      <c r="AV1464" s="73">
        <f t="shared" ca="1" si="595"/>
        <v>1.0090596596129187</v>
      </c>
      <c r="AW1464" s="74">
        <f ca="1">PRODUCT(AV$4:AV1464)</f>
        <v>492727.131549515</v>
      </c>
      <c r="BO1464" s="70">
        <f t="shared" si="600"/>
        <v>1461</v>
      </c>
      <c r="BP1464" s="171">
        <f t="shared" ca="1" si="599"/>
        <v>0.1143</v>
      </c>
      <c r="BQ1464" s="172">
        <f t="shared" ca="1" si="596"/>
        <v>9.059659612918658E-3</v>
      </c>
      <c r="BR1464" s="172">
        <f t="shared" ca="1" si="601"/>
        <v>2.0295208767076271E-6</v>
      </c>
    </row>
    <row r="1465" spans="44:70">
      <c r="AR1465" s="69">
        <f t="shared" si="593"/>
        <v>122</v>
      </c>
      <c r="AS1465" s="70">
        <f t="shared" si="597"/>
        <v>1462</v>
      </c>
      <c r="AT1465" s="71">
        <f t="shared" ca="1" si="598"/>
        <v>1.7860098546751178E-6</v>
      </c>
      <c r="AU1465" s="72">
        <f t="shared" ca="1" si="594"/>
        <v>9.059659612918658E-3</v>
      </c>
      <c r="AV1465" s="73">
        <f t="shared" ca="1" si="595"/>
        <v>1.0090596596129187</v>
      </c>
      <c r="AW1465" s="74">
        <f ca="1">PRODUCT(AV$4:AV1465)</f>
        <v>497191.07164340338</v>
      </c>
      <c r="BO1465" s="70">
        <f t="shared" si="600"/>
        <v>1462</v>
      </c>
      <c r="BP1465" s="171">
        <f t="shared" ca="1" si="599"/>
        <v>0.1143</v>
      </c>
      <c r="BQ1465" s="172">
        <f t="shared" ca="1" si="596"/>
        <v>9.059659612918658E-3</v>
      </c>
      <c r="BR1465" s="172">
        <f t="shared" ca="1" si="601"/>
        <v>2.0112991906605044E-6</v>
      </c>
    </row>
    <row r="1466" spans="44:70">
      <c r="AR1466" s="69">
        <f t="shared" si="593"/>
        <v>122</v>
      </c>
      <c r="AS1466" s="70">
        <f t="shared" si="597"/>
        <v>1463</v>
      </c>
      <c r="AT1466" s="71">
        <f t="shared" ca="1" si="598"/>
        <v>1.7698292133264429E-6</v>
      </c>
      <c r="AU1466" s="72">
        <f t="shared" ca="1" si="594"/>
        <v>9.059659612918658E-3</v>
      </c>
      <c r="AV1466" s="73">
        <f t="shared" ca="1" si="595"/>
        <v>1.0090596596129187</v>
      </c>
      <c r="AW1466" s="74">
        <f ca="1">PRODUCT(AV$4:AV1466)</f>
        <v>501695.45351507486</v>
      </c>
      <c r="BO1466" s="70">
        <f t="shared" si="600"/>
        <v>1463</v>
      </c>
      <c r="BP1466" s="171">
        <f t="shared" ca="1" si="599"/>
        <v>0.1143</v>
      </c>
      <c r="BQ1466" s="172">
        <f t="shared" ca="1" si="596"/>
        <v>9.059659612918658E-3</v>
      </c>
      <c r="BR1466" s="172">
        <f t="shared" ca="1" si="601"/>
        <v>1.9932411047252159E-6</v>
      </c>
    </row>
    <row r="1467" spans="44:70">
      <c r="AR1467" s="69">
        <f t="shared" si="593"/>
        <v>122</v>
      </c>
      <c r="AS1467" s="70">
        <f t="shared" si="597"/>
        <v>1464</v>
      </c>
      <c r="AT1467" s="71">
        <f t="shared" ca="1" si="598"/>
        <v>1.7537951630807057E-6</v>
      </c>
      <c r="AU1467" s="72">
        <f t="shared" ca="1" si="594"/>
        <v>9.059659612918658E-3</v>
      </c>
      <c r="AV1467" s="73">
        <f t="shared" ca="1" si="595"/>
        <v>1.0090596596129187</v>
      </c>
      <c r="AW1467" s="74">
        <f ca="1">PRODUCT(AV$4:AV1467)</f>
        <v>506240.64355327032</v>
      </c>
      <c r="BO1467" s="70">
        <f t="shared" si="600"/>
        <v>1464</v>
      </c>
      <c r="BP1467" s="171">
        <f t="shared" ca="1" si="599"/>
        <v>0.1143</v>
      </c>
      <c r="BQ1467" s="172">
        <f t="shared" ca="1" si="596"/>
        <v>9.059659612918658E-3</v>
      </c>
      <c r="BR1467" s="172">
        <f t="shared" ca="1" si="601"/>
        <v>1.9753451500477537E-6</v>
      </c>
    </row>
    <row r="1468" spans="44:70">
      <c r="AR1468" s="69">
        <f t="shared" si="593"/>
        <v>123</v>
      </c>
      <c r="AS1468" s="70">
        <f t="shared" si="597"/>
        <v>1465</v>
      </c>
      <c r="AT1468" s="71">
        <f t="shared" ca="1" si="598"/>
        <v>1.7379063758724114E-6</v>
      </c>
      <c r="AU1468" s="72">
        <f t="shared" ca="1" si="594"/>
        <v>9.059659612918658E-3</v>
      </c>
      <c r="AV1468" s="73">
        <f t="shared" ca="1" si="595"/>
        <v>1.0090596596129187</v>
      </c>
      <c r="AW1468" s="74">
        <f ca="1">PRODUCT(AV$4:AV1468)</f>
        <v>510827.01146608783</v>
      </c>
      <c r="BO1468" s="70">
        <f t="shared" si="600"/>
        <v>1465</v>
      </c>
      <c r="BP1468" s="171">
        <f t="shared" ca="1" si="599"/>
        <v>0.1143</v>
      </c>
      <c r="BQ1468" s="172">
        <f t="shared" ca="1" si="596"/>
        <v>9.059659612918658E-3</v>
      </c>
      <c r="BR1468" s="172">
        <f t="shared" ca="1" si="601"/>
        <v>1.9576098709619488E-6</v>
      </c>
    </row>
    <row r="1469" spans="44:70">
      <c r="AR1469" s="69">
        <f t="shared" si="593"/>
        <v>123</v>
      </c>
      <c r="AS1469" s="70">
        <f t="shared" si="597"/>
        <v>1466</v>
      </c>
      <c r="AT1469" s="71">
        <f t="shared" ca="1" si="598"/>
        <v>1.7221615356678862E-6</v>
      </c>
      <c r="AU1469" s="72">
        <f t="shared" ca="1" si="594"/>
        <v>9.059659612918658E-3</v>
      </c>
      <c r="AV1469" s="73">
        <f t="shared" ca="1" si="595"/>
        <v>1.0090596596129187</v>
      </c>
      <c r="AW1469" s="74">
        <f ca="1">PRODUCT(AV$4:AV1469)</f>
        <v>515454.9303110551</v>
      </c>
      <c r="BO1469" s="70">
        <f t="shared" si="600"/>
        <v>1466</v>
      </c>
      <c r="BP1469" s="171">
        <f t="shared" ca="1" si="599"/>
        <v>0.1143</v>
      </c>
      <c r="BQ1469" s="172">
        <f t="shared" ca="1" si="596"/>
        <v>9.059659612918658E-3</v>
      </c>
      <c r="BR1469" s="172">
        <f t="shared" ca="1" si="601"/>
        <v>1.9400338248710683E-6</v>
      </c>
    </row>
    <row r="1470" spans="44:70">
      <c r="AR1470" s="69">
        <f t="shared" si="593"/>
        <v>123</v>
      </c>
      <c r="AS1470" s="70">
        <f t="shared" si="597"/>
        <v>1467</v>
      </c>
      <c r="AT1470" s="71">
        <f t="shared" ca="1" si="598"/>
        <v>1.7065593383562739E-6</v>
      </c>
      <c r="AU1470" s="72">
        <f t="shared" ca="1" si="594"/>
        <v>9.059659612918658E-3</v>
      </c>
      <c r="AV1470" s="73">
        <f t="shared" ca="1" si="595"/>
        <v>1.0090596596129187</v>
      </c>
      <c r="AW1470" s="74">
        <f ca="1">PRODUCT(AV$4:AV1470)</f>
        <v>520124.77652547398</v>
      </c>
      <c r="BO1470" s="70">
        <f t="shared" si="600"/>
        <v>1467</v>
      </c>
      <c r="BP1470" s="171">
        <f t="shared" ca="1" si="599"/>
        <v>0.1143</v>
      </c>
      <c r="BQ1470" s="172">
        <f t="shared" ca="1" si="596"/>
        <v>9.059659612918658E-3</v>
      </c>
      <c r="BR1470" s="172">
        <f t="shared" ca="1" si="601"/>
        <v>1.9226155821304727E-6</v>
      </c>
    </row>
    <row r="1471" spans="44:70">
      <c r="AR1471" s="69">
        <f t="shared" si="593"/>
        <v>123</v>
      </c>
      <c r="AS1471" s="70">
        <f t="shared" si="597"/>
        <v>1468</v>
      </c>
      <c r="AT1471" s="71">
        <f t="shared" ca="1" si="598"/>
        <v>1.6910984916415183E-6</v>
      </c>
      <c r="AU1471" s="72">
        <f t="shared" ca="1" si="594"/>
        <v>9.059659612918658E-3</v>
      </c>
      <c r="AV1471" s="73">
        <f t="shared" ca="1" si="595"/>
        <v>1.0090596596129187</v>
      </c>
      <c r="AW1471" s="74">
        <f ca="1">PRODUCT(AV$4:AV1471)</f>
        <v>524836.92995704012</v>
      </c>
      <c r="BO1471" s="70">
        <f t="shared" si="600"/>
        <v>1468</v>
      </c>
      <c r="BP1471" s="171">
        <f t="shared" ca="1" si="599"/>
        <v>0.1143</v>
      </c>
      <c r="BQ1471" s="172">
        <f t="shared" ca="1" si="596"/>
        <v>9.059659612918658E-3</v>
      </c>
      <c r="BR1471" s="172">
        <f t="shared" ca="1" si="601"/>
        <v>1.9053537259313286E-6</v>
      </c>
    </row>
    <row r="1472" spans="44:70">
      <c r="AR1472" s="69">
        <f t="shared" si="593"/>
        <v>123</v>
      </c>
      <c r="AS1472" s="70">
        <f t="shared" si="597"/>
        <v>1469</v>
      </c>
      <c r="AT1472" s="71">
        <f t="shared" ca="1" si="598"/>
        <v>1.6757777149353259E-6</v>
      </c>
      <c r="AU1472" s="72">
        <f t="shared" ca="1" si="594"/>
        <v>9.059659612918658E-3</v>
      </c>
      <c r="AV1472" s="73">
        <f t="shared" ca="1" si="595"/>
        <v>1.0090596596129187</v>
      </c>
      <c r="AW1472" s="74">
        <f ca="1">PRODUCT(AV$4:AV1472)</f>
        <v>529591.77389474015</v>
      </c>
      <c r="BO1472" s="70">
        <f t="shared" si="600"/>
        <v>1469</v>
      </c>
      <c r="BP1472" s="171">
        <f t="shared" ca="1" si="599"/>
        <v>0.1143</v>
      </c>
      <c r="BQ1472" s="172">
        <f t="shared" ca="1" si="596"/>
        <v>9.059659612918658E-3</v>
      </c>
      <c r="BR1472" s="172">
        <f t="shared" ca="1" si="601"/>
        <v>1.8882468521853639E-6</v>
      </c>
    </row>
    <row r="1473" spans="44:70">
      <c r="AR1473" s="69">
        <f t="shared" si="593"/>
        <v>123</v>
      </c>
      <c r="AS1473" s="70">
        <f t="shared" si="597"/>
        <v>1470</v>
      </c>
      <c r="AT1473" s="71">
        <f t="shared" ca="1" si="598"/>
        <v>1.6605957392510971E-6</v>
      </c>
      <c r="AU1473" s="72">
        <f t="shared" ca="1" si="594"/>
        <v>9.059659612918658E-3</v>
      </c>
      <c r="AV1473" s="73">
        <f t="shared" ca="1" si="595"/>
        <v>1.0090596596129187</v>
      </c>
      <c r="AW1473" s="74">
        <f ca="1">PRODUCT(AV$4:AV1473)</f>
        <v>534389.6951000283</v>
      </c>
      <c r="BO1473" s="70">
        <f t="shared" si="600"/>
        <v>1470</v>
      </c>
      <c r="BP1473" s="171">
        <f t="shared" ca="1" si="599"/>
        <v>0.1143</v>
      </c>
      <c r="BQ1473" s="172">
        <f t="shared" ca="1" si="596"/>
        <v>9.059659612918658E-3</v>
      </c>
      <c r="BR1473" s="172">
        <f t="shared" ca="1" si="601"/>
        <v>1.8712935694106598E-6</v>
      </c>
    </row>
    <row r="1474" spans="44:70">
      <c r="AR1474" s="69">
        <f t="shared" si="593"/>
        <v>123</v>
      </c>
      <c r="AS1474" s="70">
        <f t="shared" si="597"/>
        <v>1471</v>
      </c>
      <c r="AT1474" s="71">
        <f t="shared" ca="1" si="598"/>
        <v>1.6455513070988191E-6</v>
      </c>
      <c r="AU1474" s="72">
        <f t="shared" ca="1" si="594"/>
        <v>9.059659612918658E-3</v>
      </c>
      <c r="AV1474" s="73">
        <f t="shared" ca="1" si="595"/>
        <v>1.0090596596129187</v>
      </c>
      <c r="AW1474" s="74">
        <f ca="1">PRODUCT(AV$4:AV1474)</f>
        <v>539231.08383828599</v>
      </c>
      <c r="BO1474" s="70">
        <f t="shared" si="600"/>
        <v>1471</v>
      </c>
      <c r="BP1474" s="171">
        <f t="shared" ca="1" si="599"/>
        <v>0.1143</v>
      </c>
      <c r="BQ1474" s="172">
        <f t="shared" ca="1" si="596"/>
        <v>9.059659612918658E-3</v>
      </c>
      <c r="BR1474" s="172">
        <f t="shared" ca="1" si="601"/>
        <v>1.8544924986184654E-6</v>
      </c>
    </row>
    <row r="1475" spans="44:70">
      <c r="AR1475" s="69">
        <f t="shared" si="593"/>
        <v>123</v>
      </c>
      <c r="AS1475" s="70">
        <f t="shared" si="597"/>
        <v>1472</v>
      </c>
      <c r="AT1475" s="71">
        <f t="shared" ca="1" si="598"/>
        <v>1.6306431723809105E-6</v>
      </c>
      <c r="AU1475" s="72">
        <f t="shared" ca="1" si="594"/>
        <v>9.059659612918658E-3</v>
      </c>
      <c r="AV1475" s="73">
        <f t="shared" ca="1" si="595"/>
        <v>1.0090596596129187</v>
      </c>
      <c r="AW1475" s="74">
        <f ca="1">PRODUCT(AV$4:AV1475)</f>
        <v>544116.33391056606</v>
      </c>
      <c r="BO1475" s="70">
        <f t="shared" si="600"/>
        <v>1472</v>
      </c>
      <c r="BP1475" s="171">
        <f t="shared" ca="1" si="599"/>
        <v>0.1143</v>
      </c>
      <c r="BQ1475" s="172">
        <f t="shared" ca="1" si="596"/>
        <v>9.059659612918658E-3</v>
      </c>
      <c r="BR1475" s="172">
        <f t="shared" ca="1" si="601"/>
        <v>1.8378422732010313E-6</v>
      </c>
    </row>
    <row r="1476" spans="44:70">
      <c r="AR1476" s="69">
        <f t="shared" si="593"/>
        <v>123</v>
      </c>
      <c r="AS1476" s="70">
        <f t="shared" si="597"/>
        <v>1473</v>
      </c>
      <c r="AT1476" s="71">
        <f t="shared" ca="1" si="598"/>
        <v>1.6158701002890096E-6</v>
      </c>
      <c r="AU1476" s="72">
        <f t="shared" ca="1" si="594"/>
        <v>9.059659612918658E-3</v>
      </c>
      <c r="AV1476" s="73">
        <f t="shared" ca="1" si="595"/>
        <v>1.0090596596129187</v>
      </c>
      <c r="AW1476" s="74">
        <f ca="1">PRODUCT(AV$4:AV1476)</f>
        <v>549045.84268562496</v>
      </c>
      <c r="BO1476" s="70">
        <f t="shared" si="600"/>
        <v>1473</v>
      </c>
      <c r="BP1476" s="171">
        <f t="shared" ca="1" si="599"/>
        <v>0.1143</v>
      </c>
      <c r="BQ1476" s="172">
        <f t="shared" ca="1" si="596"/>
        <v>9.059659612918658E-3</v>
      </c>
      <c r="BR1476" s="172">
        <f t="shared" ca="1" si="601"/>
        <v>1.8213415388204485E-6</v>
      </c>
    </row>
    <row r="1477" spans="44:70">
      <c r="AR1477" s="69">
        <f t="shared" ref="AR1477:AR1540" si="602">ROUNDDOWN((AS1477-1)/12,0)+1</f>
        <v>123</v>
      </c>
      <c r="AS1477" s="70">
        <f t="shared" si="597"/>
        <v>1474</v>
      </c>
      <c r="AT1477" s="71">
        <f t="shared" ca="1" si="598"/>
        <v>1.6012308672016983E-6</v>
      </c>
      <c r="AU1477" s="72">
        <f t="shared" ref="AU1477:AU1540" ca="1" si="603">IF($AU$2="Yes",BQ1477,((1+$AH$21)^(1/12))-1)</f>
        <v>9.059659612918658E-3</v>
      </c>
      <c r="AV1477" s="73">
        <f t="shared" ref="AV1477:AV1540" ca="1" si="604">(1+AU1477)</f>
        <v>1.0090596596129187</v>
      </c>
      <c r="AW1477" s="74">
        <f ca="1">PRODUCT(AV$4:AV1477)</f>
        <v>554020.01113224484</v>
      </c>
      <c r="BO1477" s="70">
        <f t="shared" si="600"/>
        <v>1474</v>
      </c>
      <c r="BP1477" s="171">
        <f t="shared" ca="1" si="599"/>
        <v>0.1143</v>
      </c>
      <c r="BQ1477" s="172">
        <f t="shared" ref="BQ1477:BQ1540" ca="1" si="605">(1+BP1477)^(1/12)-1</f>
        <v>9.059659612918658E-3</v>
      </c>
      <c r="BR1477" s="172">
        <f t="shared" ca="1" si="601"/>
        <v>1.8049889532984859E-6</v>
      </c>
    </row>
    <row r="1478" spans="44:70">
      <c r="AR1478" s="69">
        <f t="shared" si="602"/>
        <v>123</v>
      </c>
      <c r="AS1478" s="70">
        <f t="shared" ref="AS1478:AS1541" si="606">AS1477+1</f>
        <v>1475</v>
      </c>
      <c r="AT1478" s="71">
        <f t="shared" ref="AT1478:AT1541" ca="1" si="607">(1-AU1478)*AT1477</f>
        <v>1.5867242605831524E-6</v>
      </c>
      <c r="AU1478" s="72">
        <f t="shared" ca="1" si="603"/>
        <v>9.059659612918658E-3</v>
      </c>
      <c r="AV1478" s="73">
        <f t="shared" ca="1" si="604"/>
        <v>1.0090596596129187</v>
      </c>
      <c r="AW1478" s="74">
        <f ca="1">PRODUCT(AV$4:AV1478)</f>
        <v>559039.24385184841</v>
      </c>
      <c r="BO1478" s="70">
        <f t="shared" si="600"/>
        <v>1475</v>
      </c>
      <c r="BP1478" s="171">
        <f t="shared" ref="BP1478:BP1541" ca="1" si="608">VLOOKUP(BO1478,$BT$4:$BX$13,5,TRUE)/100</f>
        <v>0.1143</v>
      </c>
      <c r="BQ1478" s="172">
        <f t="shared" ca="1" si="605"/>
        <v>9.059659612918658E-3</v>
      </c>
      <c r="BR1478" s="172">
        <f t="shared" ca="1" si="601"/>
        <v>1.7887831865074167E-6</v>
      </c>
    </row>
    <row r="1479" spans="44:70">
      <c r="AR1479" s="69">
        <f t="shared" si="602"/>
        <v>123</v>
      </c>
      <c r="AS1479" s="70">
        <f t="shared" si="606"/>
        <v>1476</v>
      </c>
      <c r="AT1479" s="71">
        <f t="shared" ca="1" si="607"/>
        <v>1.572349078882709E-6</v>
      </c>
      <c r="AU1479" s="72">
        <f t="shared" ca="1" si="603"/>
        <v>9.059659612918658E-3</v>
      </c>
      <c r="AV1479" s="73">
        <f t="shared" ca="1" si="604"/>
        <v>1.0090596596129187</v>
      </c>
      <c r="AW1479" s="74">
        <f ca="1">PRODUCT(AV$4:AV1479)</f>
        <v>564103.9491114096</v>
      </c>
      <c r="BO1479" s="70">
        <f t="shared" si="600"/>
        <v>1476</v>
      </c>
      <c r="BP1479" s="171">
        <f t="shared" ca="1" si="608"/>
        <v>0.1143</v>
      </c>
      <c r="BQ1479" s="172">
        <f t="shared" ca="1" si="605"/>
        <v>9.059659612918658E-3</v>
      </c>
      <c r="BR1479" s="172">
        <f t="shared" ca="1" si="601"/>
        <v>1.7727229202618254E-6</v>
      </c>
    </row>
    <row r="1480" spans="44:70">
      <c r="AR1480" s="69">
        <f t="shared" si="602"/>
        <v>124</v>
      </c>
      <c r="AS1480" s="70">
        <f t="shared" si="606"/>
        <v>1477</v>
      </c>
      <c r="AT1480" s="71">
        <f t="shared" ca="1" si="607"/>
        <v>1.5581041314353455E-6</v>
      </c>
      <c r="AU1480" s="72">
        <f t="shared" ca="1" si="603"/>
        <v>9.059659612918658E-3</v>
      </c>
      <c r="AV1480" s="73">
        <f t="shared" ca="1" si="604"/>
        <v>1.0090596596129187</v>
      </c>
      <c r="AW1480" s="74">
        <f ca="1">PRODUCT(AV$4:AV1480)</f>
        <v>569214.53887666215</v>
      </c>
      <c r="BO1480" s="70">
        <f t="shared" si="600"/>
        <v>1477</v>
      </c>
      <c r="BP1480" s="171">
        <f t="shared" ca="1" si="608"/>
        <v>0.1143</v>
      </c>
      <c r="BQ1480" s="172">
        <f t="shared" ca="1" si="605"/>
        <v>9.059659612918658E-3</v>
      </c>
      <c r="BR1480" s="172">
        <f t="shared" ca="1" si="601"/>
        <v>1.7568068482113859E-6</v>
      </c>
    </row>
    <row r="1481" spans="44:70">
      <c r="AR1481" s="69">
        <f t="shared" si="602"/>
        <v>124</v>
      </c>
      <c r="AS1481" s="70">
        <f t="shared" si="606"/>
        <v>1478</v>
      </c>
      <c r="AT1481" s="71">
        <f t="shared" ca="1" si="607"/>
        <v>1.5439882383630589E-6</v>
      </c>
      <c r="AU1481" s="72">
        <f t="shared" ca="1" si="603"/>
        <v>9.059659612918658E-3</v>
      </c>
      <c r="AV1481" s="73">
        <f t="shared" ca="1" si="604"/>
        <v>1.0090596596129187</v>
      </c>
      <c r="AW1481" s="74">
        <f ca="1">PRODUCT(AV$4:AV1481)</f>
        <v>574371.42884560919</v>
      </c>
      <c r="BO1481" s="70">
        <f t="shared" si="600"/>
        <v>1478</v>
      </c>
      <c r="BP1481" s="171">
        <f t="shared" ca="1" si="608"/>
        <v>0.1143</v>
      </c>
      <c r="BQ1481" s="172">
        <f t="shared" ca="1" si="605"/>
        <v>9.059659612918658E-3</v>
      </c>
      <c r="BR1481" s="172">
        <f t="shared" ca="1" si="601"/>
        <v>1.7410336757346018E-6</v>
      </c>
    </row>
    <row r="1482" spans="44:70">
      <c r="AR1482" s="69">
        <f t="shared" si="602"/>
        <v>124</v>
      </c>
      <c r="AS1482" s="70">
        <f t="shared" si="606"/>
        <v>1479</v>
      </c>
      <c r="AT1482" s="71">
        <f t="shared" ca="1" si="607"/>
        <v>1.5300002304771397E-6</v>
      </c>
      <c r="AU1482" s="72">
        <f t="shared" ca="1" si="603"/>
        <v>9.059659612918658E-3</v>
      </c>
      <c r="AV1482" s="73">
        <f t="shared" ca="1" si="604"/>
        <v>1.0090596596129187</v>
      </c>
      <c r="AW1482" s="74">
        <f ca="1">PRODUCT(AV$4:AV1482)</f>
        <v>579575.03848233609</v>
      </c>
      <c r="BO1482" s="70">
        <f t="shared" si="600"/>
        <v>1479</v>
      </c>
      <c r="BP1482" s="171">
        <f t="shared" ca="1" si="608"/>
        <v>0.1143</v>
      </c>
      <c r="BQ1482" s="172">
        <f t="shared" ca="1" si="605"/>
        <v>9.059659612918658E-3</v>
      </c>
      <c r="BR1482" s="172">
        <f t="shared" ca="1" si="601"/>
        <v>1.725402119833502E-6</v>
      </c>
    </row>
    <row r="1483" spans="44:70">
      <c r="AR1483" s="69">
        <f t="shared" si="602"/>
        <v>124</v>
      </c>
      <c r="AS1483" s="70">
        <f t="shared" si="606"/>
        <v>1480</v>
      </c>
      <c r="AT1483" s="71">
        <f t="shared" ca="1" si="607"/>
        <v>1.5161389491813298E-6</v>
      </c>
      <c r="AU1483" s="72">
        <f t="shared" ca="1" si="603"/>
        <v>9.059659612918658E-3</v>
      </c>
      <c r="AV1483" s="73">
        <f t="shared" ca="1" si="604"/>
        <v>1.0090596596129187</v>
      </c>
      <c r="AW1483" s="74">
        <f ca="1">PRODUCT(AV$4:AV1483)</f>
        <v>584825.79105113028</v>
      </c>
      <c r="BO1483" s="70">
        <f t="shared" si="600"/>
        <v>1480</v>
      </c>
      <c r="BP1483" s="171">
        <f t="shared" ca="1" si="608"/>
        <v>0.1143</v>
      </c>
      <c r="BQ1483" s="172">
        <f t="shared" ca="1" si="605"/>
        <v>9.059659612918658E-3</v>
      </c>
      <c r="BR1483" s="172">
        <f t="shared" ca="1" si="601"/>
        <v>1.7099109090292805E-6</v>
      </c>
    </row>
    <row r="1484" spans="44:70">
      <c r="AR1484" s="69">
        <f t="shared" si="602"/>
        <v>124</v>
      </c>
      <c r="AS1484" s="70">
        <f t="shared" si="606"/>
        <v>1481</v>
      </c>
      <c r="AT1484" s="71">
        <f t="shared" ca="1" si="607"/>
        <v>1.5024032463758587E-6</v>
      </c>
      <c r="AU1484" s="72">
        <f t="shared" ca="1" si="603"/>
        <v>9.059659612918658E-3</v>
      </c>
      <c r="AV1484" s="73">
        <f t="shared" ca="1" si="604"/>
        <v>1.0090596596129187</v>
      </c>
      <c r="AW1484" s="74">
        <f ca="1">PRODUCT(AV$4:AV1484)</f>
        <v>590124.11365090939</v>
      </c>
      <c r="BO1484" s="70">
        <f t="shared" si="600"/>
        <v>1481</v>
      </c>
      <c r="BP1484" s="171">
        <f t="shared" ca="1" si="608"/>
        <v>0.1143</v>
      </c>
      <c r="BQ1484" s="172">
        <f t="shared" ca="1" si="605"/>
        <v>9.059659612918658E-3</v>
      </c>
      <c r="BR1484" s="172">
        <f t="shared" ca="1" si="601"/>
        <v>1.6945587832588735E-6</v>
      </c>
    </row>
    <row r="1485" spans="44:70">
      <c r="AR1485" s="69">
        <f t="shared" si="602"/>
        <v>124</v>
      </c>
      <c r="AS1485" s="70">
        <f t="shared" si="606"/>
        <v>1482</v>
      </c>
      <c r="AT1485" s="71">
        <f t="shared" ca="1" si="607"/>
        <v>1.4887919843623494E-6</v>
      </c>
      <c r="AU1485" s="72">
        <f t="shared" ca="1" si="603"/>
        <v>9.059659612918658E-3</v>
      </c>
      <c r="AV1485" s="73">
        <f t="shared" ca="1" si="604"/>
        <v>1.0090596596129187</v>
      </c>
      <c r="AW1485" s="74">
        <f ca="1">PRODUCT(AV$4:AV1485)</f>
        <v>595470.43724996201</v>
      </c>
      <c r="BO1485" s="70">
        <f t="shared" si="600"/>
        <v>1482</v>
      </c>
      <c r="BP1485" s="171">
        <f t="shared" ca="1" si="608"/>
        <v>0.1143</v>
      </c>
      <c r="BQ1485" s="172">
        <f t="shared" ca="1" si="605"/>
        <v>9.059659612918658E-3</v>
      </c>
      <c r="BR1485" s="172">
        <f t="shared" ca="1" si="601"/>
        <v>1.6793444937724658E-6</v>
      </c>
    </row>
    <row r="1486" spans="44:70">
      <c r="AR1486" s="69">
        <f t="shared" si="602"/>
        <v>124</v>
      </c>
      <c r="AS1486" s="70">
        <f t="shared" si="606"/>
        <v>1483</v>
      </c>
      <c r="AT1486" s="71">
        <f t="shared" ca="1" si="607"/>
        <v>1.4753040357495848E-6</v>
      </c>
      <c r="AU1486" s="72">
        <f t="shared" ca="1" si="603"/>
        <v>9.059659612918658E-3</v>
      </c>
      <c r="AV1486" s="73">
        <f t="shared" ca="1" si="604"/>
        <v>1.0090596596129187</v>
      </c>
      <c r="AW1486" s="74">
        <f ca="1">PRODUCT(AV$4:AV1486)</f>
        <v>600865.19672100246</v>
      </c>
      <c r="BO1486" s="70">
        <f t="shared" si="600"/>
        <v>1483</v>
      </c>
      <c r="BP1486" s="171">
        <f t="shared" ca="1" si="608"/>
        <v>0.1143</v>
      </c>
      <c r="BQ1486" s="172">
        <f t="shared" ca="1" si="605"/>
        <v>9.059659612918658E-3</v>
      </c>
      <c r="BR1486" s="172">
        <f t="shared" ca="1" si="601"/>
        <v>1.6642668030319163E-6</v>
      </c>
    </row>
    <row r="1487" spans="44:70">
      <c r="AR1487" s="69">
        <f t="shared" si="602"/>
        <v>124</v>
      </c>
      <c r="AS1487" s="70">
        <f t="shared" si="606"/>
        <v>1484</v>
      </c>
      <c r="AT1487" s="71">
        <f t="shared" ca="1" si="607"/>
        <v>1.4619382833601283E-6</v>
      </c>
      <c r="AU1487" s="72">
        <f t="shared" ca="1" si="603"/>
        <v>9.059659612918658E-3</v>
      </c>
      <c r="AV1487" s="73">
        <f t="shared" ca="1" si="604"/>
        <v>1.0090596596129187</v>
      </c>
      <c r="AW1487" s="74">
        <f ca="1">PRODUCT(AV$4:AV1487)</f>
        <v>606308.83087654412</v>
      </c>
      <c r="BO1487" s="70">
        <f t="shared" si="600"/>
        <v>1484</v>
      </c>
      <c r="BP1487" s="171">
        <f t="shared" ca="1" si="608"/>
        <v>0.1143</v>
      </c>
      <c r="BQ1487" s="172">
        <f t="shared" ca="1" si="605"/>
        <v>9.059659612918658E-3</v>
      </c>
      <c r="BR1487" s="172">
        <f t="shared" ca="1" si="601"/>
        <v>1.6493244846100964E-6</v>
      </c>
    </row>
    <row r="1488" spans="44:70">
      <c r="AR1488" s="69">
        <f t="shared" si="602"/>
        <v>124</v>
      </c>
      <c r="AS1488" s="70">
        <f t="shared" si="606"/>
        <v>1485</v>
      </c>
      <c r="AT1488" s="71">
        <f t="shared" ca="1" si="607"/>
        <v>1.448693620137791E-6</v>
      </c>
      <c r="AU1488" s="72">
        <f t="shared" ca="1" si="603"/>
        <v>9.059659612918658E-3</v>
      </c>
      <c r="AV1488" s="73">
        <f t="shared" ca="1" si="604"/>
        <v>1.0090596596129187</v>
      </c>
      <c r="AW1488" s="74">
        <f ca="1">PRODUCT(AV$4:AV1488)</f>
        <v>611801.78250459232</v>
      </c>
      <c r="BO1488" s="70">
        <f t="shared" si="600"/>
        <v>1485</v>
      </c>
      <c r="BP1488" s="171">
        <f t="shared" ca="1" si="608"/>
        <v>0.1143</v>
      </c>
      <c r="BQ1488" s="172">
        <f t="shared" ca="1" si="605"/>
        <v>9.059659612918658E-3</v>
      </c>
      <c r="BR1488" s="172">
        <f t="shared" ca="1" si="601"/>
        <v>1.6345163230911314E-6</v>
      </c>
    </row>
    <row r="1489" spans="44:70">
      <c r="AR1489" s="69">
        <f t="shared" si="602"/>
        <v>124</v>
      </c>
      <c r="AS1489" s="70">
        <f t="shared" si="606"/>
        <v>1486</v>
      </c>
      <c r="AT1489" s="71">
        <f t="shared" ca="1" si="607"/>
        <v>1.4355689490559357E-6</v>
      </c>
      <c r="AU1489" s="72">
        <f t="shared" ca="1" si="603"/>
        <v>9.059659612918658E-3</v>
      </c>
      <c r="AV1489" s="73">
        <f t="shared" ca="1" si="604"/>
        <v>1.0090596596129187</v>
      </c>
      <c r="AW1489" s="74">
        <f ca="1">PRODUCT(AV$4:AV1489)</f>
        <v>617344.49840466084</v>
      </c>
      <c r="BO1489" s="70">
        <f t="shared" si="600"/>
        <v>1486</v>
      </c>
      <c r="BP1489" s="171">
        <f t="shared" ca="1" si="608"/>
        <v>0.1143</v>
      </c>
      <c r="BQ1489" s="172">
        <f t="shared" ca="1" si="605"/>
        <v>9.059659612918658E-3</v>
      </c>
      <c r="BR1489" s="172">
        <f t="shared" ca="1" si="601"/>
        <v>1.6198411139715384E-6</v>
      </c>
    </row>
    <row r="1490" spans="44:70">
      <c r="AR1490" s="69">
        <f t="shared" si="602"/>
        <v>124</v>
      </c>
      <c r="AS1490" s="70">
        <f t="shared" si="606"/>
        <v>1487</v>
      </c>
      <c r="AT1490" s="71">
        <f t="shared" ca="1" si="607"/>
        <v>1.4225631830266135E-6</v>
      </c>
      <c r="AU1490" s="72">
        <f t="shared" ca="1" si="603"/>
        <v>9.059659612918658E-3</v>
      </c>
      <c r="AV1490" s="73">
        <f t="shared" ca="1" si="604"/>
        <v>1.0090596596129187</v>
      </c>
      <c r="AW1490" s="74">
        <f ca="1">PRODUCT(AV$4:AV1490)</f>
        <v>622937.42942411511</v>
      </c>
      <c r="BO1490" s="70">
        <f t="shared" ref="BO1490:BO1553" si="609">BO1489+1</f>
        <v>1487</v>
      </c>
      <c r="BP1490" s="171">
        <f t="shared" ca="1" si="608"/>
        <v>0.1143</v>
      </c>
      <c r="BQ1490" s="172">
        <f t="shared" ca="1" si="605"/>
        <v>9.059659612918658E-3</v>
      </c>
      <c r="BR1490" s="172">
        <f t="shared" ref="BR1490:BR1553" ca="1" si="610">BR1489/(1+BQ1490)</f>
        <v>1.6052976635622507E-6</v>
      </c>
    </row>
    <row r="1491" spans="44:70">
      <c r="AR1491" s="69">
        <f t="shared" si="602"/>
        <v>124</v>
      </c>
      <c r="AS1491" s="70">
        <f t="shared" si="606"/>
        <v>1488</v>
      </c>
      <c r="AT1491" s="71">
        <f t="shared" ca="1" si="607"/>
        <v>1.4096752448105222E-6</v>
      </c>
      <c r="AU1491" s="72">
        <f t="shared" ca="1" si="603"/>
        <v>9.059659612918658E-3</v>
      </c>
      <c r="AV1491" s="73">
        <f t="shared" ca="1" si="604"/>
        <v>1.0090596596129187</v>
      </c>
      <c r="AW1491" s="74">
        <f ca="1">PRODUCT(AV$4:AV1491)</f>
        <v>628581.03049484408</v>
      </c>
      <c r="BO1491" s="70">
        <f t="shared" si="609"/>
        <v>1488</v>
      </c>
      <c r="BP1491" s="171">
        <f t="shared" ca="1" si="608"/>
        <v>0.1143</v>
      </c>
      <c r="BQ1491" s="172">
        <f t="shared" ca="1" si="605"/>
        <v>9.059659612918658E-3</v>
      </c>
      <c r="BR1491" s="172">
        <f t="shared" ca="1" si="610"/>
        <v>1.5908847888915235E-6</v>
      </c>
    </row>
    <row r="1492" spans="44:70">
      <c r="AR1492" s="69">
        <f t="shared" si="602"/>
        <v>125</v>
      </c>
      <c r="AS1492" s="70">
        <f t="shared" si="606"/>
        <v>1489</v>
      </c>
      <c r="AT1492" s="71">
        <f t="shared" ca="1" si="607"/>
        <v>1.3969040669277811E-6</v>
      </c>
      <c r="AU1492" s="72">
        <f t="shared" ca="1" si="603"/>
        <v>9.059659612918658E-3</v>
      </c>
      <c r="AV1492" s="73">
        <f t="shared" ca="1" si="604"/>
        <v>1.0090596596129187</v>
      </c>
      <c r="AW1492" s="74">
        <f ca="1">PRODUCT(AV$4:AV1492)</f>
        <v>634275.76067026495</v>
      </c>
      <c r="BO1492" s="70">
        <f t="shared" si="609"/>
        <v>1489</v>
      </c>
      <c r="BP1492" s="171">
        <f t="shared" ca="1" si="608"/>
        <v>0.1143</v>
      </c>
      <c r="BQ1492" s="172">
        <f t="shared" ca="1" si="605"/>
        <v>9.059659612918658E-3</v>
      </c>
      <c r="BR1492" s="172">
        <f t="shared" ca="1" si="610"/>
        <v>1.5766013176087095E-6</v>
      </c>
    </row>
    <row r="1493" spans="44:70">
      <c r="AR1493" s="69">
        <f t="shared" si="602"/>
        <v>125</v>
      </c>
      <c r="AS1493" s="70">
        <f t="shared" si="606"/>
        <v>1490</v>
      </c>
      <c r="AT1493" s="71">
        <f t="shared" ca="1" si="607"/>
        <v>1.3842485915695136E-6</v>
      </c>
      <c r="AU1493" s="72">
        <f t="shared" ca="1" si="603"/>
        <v>9.059659612918658E-3</v>
      </c>
      <c r="AV1493" s="73">
        <f t="shared" ca="1" si="604"/>
        <v>1.0090596596129187</v>
      </c>
      <c r="AW1493" s="74">
        <f ca="1">PRODUCT(AV$4:AV1493)</f>
        <v>640022.08316266257</v>
      </c>
      <c r="BO1493" s="70">
        <f t="shared" si="609"/>
        <v>1490</v>
      </c>
      <c r="BP1493" s="171">
        <f t="shared" ca="1" si="608"/>
        <v>0.1143</v>
      </c>
      <c r="BQ1493" s="172">
        <f t="shared" ca="1" si="605"/>
        <v>9.059659612918658E-3</v>
      </c>
      <c r="BR1493" s="172">
        <f t="shared" ca="1" si="610"/>
        <v>1.5624460878888997E-6</v>
      </c>
    </row>
    <row r="1494" spans="44:70">
      <c r="AR1494" s="69">
        <f t="shared" si="602"/>
        <v>125</v>
      </c>
      <c r="AS1494" s="70">
        <f t="shared" si="606"/>
        <v>1491</v>
      </c>
      <c r="AT1494" s="71">
        <f t="shared" ca="1" si="607"/>
        <v>1.3717077705102318E-6</v>
      </c>
      <c r="AU1494" s="72">
        <f t="shared" ca="1" si="603"/>
        <v>9.059659612918658E-3</v>
      </c>
      <c r="AV1494" s="73">
        <f t="shared" ca="1" si="604"/>
        <v>1.0090596596129187</v>
      </c>
      <c r="AW1494" s="74">
        <f ca="1">PRODUCT(AV$4:AV1494)</f>
        <v>645820.46538086736</v>
      </c>
      <c r="BO1494" s="70">
        <f t="shared" si="609"/>
        <v>1491</v>
      </c>
      <c r="BP1494" s="171">
        <f t="shared" ca="1" si="608"/>
        <v>0.1143</v>
      </c>
      <c r="BQ1494" s="172">
        <f t="shared" ca="1" si="605"/>
        <v>9.059659612918658E-3</v>
      </c>
      <c r="BR1494" s="172">
        <f t="shared" ca="1" si="610"/>
        <v>1.5484179483384197E-6</v>
      </c>
    </row>
    <row r="1495" spans="44:70">
      <c r="AR1495" s="69">
        <f t="shared" si="602"/>
        <v>125</v>
      </c>
      <c r="AS1495" s="70">
        <f t="shared" si="606"/>
        <v>1492</v>
      </c>
      <c r="AT1495" s="71">
        <f t="shared" ca="1" si="607"/>
        <v>1.3592805650210136E-6</v>
      </c>
      <c r="AU1495" s="72">
        <f t="shared" ca="1" si="603"/>
        <v>9.059659612918658E-3</v>
      </c>
      <c r="AV1495" s="73">
        <f t="shared" ca="1" si="604"/>
        <v>1.0090596596129187</v>
      </c>
      <c r="AW1495" s="74">
        <f ca="1">PRODUCT(AV$4:AV1495)</f>
        <v>651671.37896827469</v>
      </c>
      <c r="BO1495" s="70">
        <f t="shared" si="609"/>
        <v>1492</v>
      </c>
      <c r="BP1495" s="171">
        <f t="shared" ca="1" si="608"/>
        <v>0.1143</v>
      </c>
      <c r="BQ1495" s="172">
        <f t="shared" ca="1" si="605"/>
        <v>9.059659612918658E-3</v>
      </c>
      <c r="BR1495" s="172">
        <f t="shared" ca="1" si="610"/>
        <v>1.534515757901175E-6</v>
      </c>
    </row>
    <row r="1496" spans="44:70">
      <c r="AR1496" s="69">
        <f t="shared" si="602"/>
        <v>125</v>
      </c>
      <c r="AS1496" s="70">
        <f t="shared" si="606"/>
        <v>1493</v>
      </c>
      <c r="AT1496" s="71">
        <f t="shared" ca="1" si="607"/>
        <v>1.3469659457834674E-6</v>
      </c>
      <c r="AU1496" s="72">
        <f t="shared" ca="1" si="603"/>
        <v>9.059659612918658E-3</v>
      </c>
      <c r="AV1496" s="73">
        <f t="shared" ca="1" si="604"/>
        <v>1.0090596596129187</v>
      </c>
      <c r="AW1496" s="74">
        <f ca="1">PRODUCT(AV$4:AV1496)</f>
        <v>657575.29984120862</v>
      </c>
      <c r="BO1496" s="70">
        <f t="shared" si="609"/>
        <v>1493</v>
      </c>
      <c r="BP1496" s="171">
        <f t="shared" ca="1" si="608"/>
        <v>0.1143</v>
      </c>
      <c r="BQ1496" s="172">
        <f t="shared" ca="1" si="605"/>
        <v>9.059659612918658E-3</v>
      </c>
      <c r="BR1496" s="172">
        <f t="shared" ca="1" si="610"/>
        <v>1.5207383857658371E-6</v>
      </c>
    </row>
    <row r="1497" spans="44:70">
      <c r="AR1497" s="69">
        <f t="shared" si="602"/>
        <v>125</v>
      </c>
      <c r="AS1497" s="70">
        <f t="shared" si="606"/>
        <v>1494</v>
      </c>
      <c r="AT1497" s="71">
        <f t="shared" ca="1" si="607"/>
        <v>1.3347628928044761E-6</v>
      </c>
      <c r="AU1497" s="72">
        <f t="shared" ca="1" si="603"/>
        <v>9.059659612918658E-3</v>
      </c>
      <c r="AV1497" s="73">
        <f t="shared" ca="1" si="604"/>
        <v>1.0090596596129187</v>
      </c>
      <c r="AW1497" s="74">
        <f ca="1">PRODUCT(AV$4:AV1497)</f>
        <v>663532.70822763292</v>
      </c>
      <c r="BO1497" s="70">
        <f t="shared" si="609"/>
        <v>1494</v>
      </c>
      <c r="BP1497" s="171">
        <f t="shared" ca="1" si="608"/>
        <v>0.1143</v>
      </c>
      <c r="BQ1497" s="172">
        <f t="shared" ca="1" si="605"/>
        <v>9.059659612918658E-3</v>
      </c>
      <c r="BR1497" s="172">
        <f t="shared" ca="1" si="610"/>
        <v>1.5070847112738621E-6</v>
      </c>
    </row>
    <row r="1498" spans="44:70">
      <c r="AR1498" s="69">
        <f t="shared" si="602"/>
        <v>125</v>
      </c>
      <c r="AS1498" s="70">
        <f t="shared" si="606"/>
        <v>1495</v>
      </c>
      <c r="AT1498" s="71">
        <f t="shared" ca="1" si="607"/>
        <v>1.3226703953317128E-6</v>
      </c>
      <c r="AU1498" s="72">
        <f t="shared" ca="1" si="603"/>
        <v>9.059659612918658E-3</v>
      </c>
      <c r="AV1498" s="73">
        <f t="shared" ca="1" si="604"/>
        <v>1.0090596596129187</v>
      </c>
      <c r="AW1498" s="74">
        <f ca="1">PRODUCT(AV$4:AV1498)</f>
        <v>669544.0887062134</v>
      </c>
      <c r="BO1498" s="70">
        <f t="shared" si="609"/>
        <v>1495</v>
      </c>
      <c r="BP1498" s="171">
        <f t="shared" ca="1" si="608"/>
        <v>0.1143</v>
      </c>
      <c r="BQ1498" s="172">
        <f t="shared" ca="1" si="605"/>
        <v>9.059659612918658E-3</v>
      </c>
      <c r="BR1498" s="172">
        <f t="shared" ca="1" si="610"/>
        <v>1.4935536238283362E-6</v>
      </c>
    </row>
    <row r="1499" spans="44:70">
      <c r="AR1499" s="69">
        <f t="shared" si="602"/>
        <v>125</v>
      </c>
      <c r="AS1499" s="70">
        <f t="shared" si="606"/>
        <v>1496</v>
      </c>
      <c r="AT1499" s="71">
        <f t="shared" ca="1" si="607"/>
        <v>1.310687451769923E-6</v>
      </c>
      <c r="AU1499" s="72">
        <f t="shared" ca="1" si="603"/>
        <v>9.059659612918658E-3</v>
      </c>
      <c r="AV1499" s="73">
        <f t="shared" ca="1" si="604"/>
        <v>1.0090596596129187</v>
      </c>
      <c r="AW1499" s="74">
        <f ca="1">PRODUCT(AV$4:AV1499)</f>
        <v>675609.93024573347</v>
      </c>
      <c r="BO1499" s="70">
        <f t="shared" si="609"/>
        <v>1496</v>
      </c>
      <c r="BP1499" s="171">
        <f t="shared" ca="1" si="608"/>
        <v>0.1143</v>
      </c>
      <c r="BQ1499" s="172">
        <f t="shared" ca="1" si="605"/>
        <v>9.059659612918658E-3</v>
      </c>
      <c r="BR1499" s="172">
        <f t="shared" ca="1" si="610"/>
        <v>1.4801440228036391E-6</v>
      </c>
    </row>
    <row r="1500" spans="44:70">
      <c r="AR1500" s="69">
        <f t="shared" si="602"/>
        <v>125</v>
      </c>
      <c r="AS1500" s="70">
        <f t="shared" si="606"/>
        <v>1497</v>
      </c>
      <c r="AT1500" s="71">
        <f t="shared" ca="1" si="607"/>
        <v>1.2988130695979638E-6</v>
      </c>
      <c r="AU1500" s="72">
        <f t="shared" ca="1" si="603"/>
        <v>9.059659612918658E-3</v>
      </c>
      <c r="AV1500" s="73">
        <f t="shared" ca="1" si="604"/>
        <v>1.0090596596129187</v>
      </c>
      <c r="AW1500" s="74">
        <f ca="1">PRODUCT(AV$4:AV1500)</f>
        <v>681730.72624486755</v>
      </c>
      <c r="BO1500" s="70">
        <f t="shared" si="609"/>
        <v>1497</v>
      </c>
      <c r="BP1500" s="171">
        <f t="shared" ca="1" si="608"/>
        <v>0.1143</v>
      </c>
      <c r="BQ1500" s="172">
        <f t="shared" ca="1" si="605"/>
        <v>9.059659612918658E-3</v>
      </c>
      <c r="BR1500" s="172">
        <f t="shared" ca="1" si="610"/>
        <v>1.4668548174559184E-6</v>
      </c>
    </row>
    <row r="1501" spans="44:70">
      <c r="AR1501" s="69">
        <f t="shared" si="602"/>
        <v>125</v>
      </c>
      <c r="AS1501" s="70">
        <f t="shared" si="606"/>
        <v>1498</v>
      </c>
      <c r="AT1501" s="71">
        <f t="shared" ca="1" si="607"/>
        <v>1.2870462652865963E-6</v>
      </c>
      <c r="AU1501" s="72">
        <f t="shared" ca="1" si="603"/>
        <v>9.059659612918658E-3</v>
      </c>
      <c r="AV1501" s="73">
        <f t="shared" ca="1" si="604"/>
        <v>1.0090596596129187</v>
      </c>
      <c r="AW1501" s="74">
        <f ca="1">PRODUCT(AV$4:AV1501)</f>
        <v>687906.97457231383</v>
      </c>
      <c r="BO1501" s="70">
        <f t="shared" si="609"/>
        <v>1498</v>
      </c>
      <c r="BP1501" s="171">
        <f t="shared" ca="1" si="608"/>
        <v>0.1143</v>
      </c>
      <c r="BQ1501" s="172">
        <f t="shared" ca="1" si="605"/>
        <v>9.059659612918658E-3</v>
      </c>
      <c r="BR1501" s="172">
        <f t="shared" ca="1" si="610"/>
        <v>1.4536849268343684E-6</v>
      </c>
    </row>
    <row r="1502" spans="44:70">
      <c r="AR1502" s="69">
        <f t="shared" si="602"/>
        <v>125</v>
      </c>
      <c r="AS1502" s="70">
        <f t="shared" si="606"/>
        <v>1499</v>
      </c>
      <c r="AT1502" s="71">
        <f t="shared" ca="1" si="607"/>
        <v>1.2753860642170214E-6</v>
      </c>
      <c r="AU1502" s="72">
        <f t="shared" ca="1" si="603"/>
        <v>9.059659612918658E-3</v>
      </c>
      <c r="AV1502" s="73">
        <f t="shared" ca="1" si="604"/>
        <v>1.0090596596129187</v>
      </c>
      <c r="AW1502" s="74">
        <f ca="1">PRODUCT(AV$4:AV1502)</f>
        <v>694139.17760729173</v>
      </c>
      <c r="BO1502" s="70">
        <f t="shared" si="609"/>
        <v>1499</v>
      </c>
      <c r="BP1502" s="171">
        <f t="shared" ca="1" si="608"/>
        <v>0.1143</v>
      </c>
      <c r="BQ1502" s="172">
        <f t="shared" ca="1" si="605"/>
        <v>9.059659612918658E-3</v>
      </c>
      <c r="BR1502" s="172">
        <f t="shared" ca="1" si="610"/>
        <v>1.4406332796933044E-6</v>
      </c>
    </row>
    <row r="1503" spans="44:70">
      <c r="AR1503" s="69">
        <f t="shared" si="602"/>
        <v>125</v>
      </c>
      <c r="AS1503" s="70">
        <f t="shared" si="606"/>
        <v>1500</v>
      </c>
      <c r="AT1503" s="71">
        <f t="shared" ca="1" si="607"/>
        <v>1.2638315006001552E-6</v>
      </c>
      <c r="AU1503" s="72">
        <f t="shared" ca="1" si="603"/>
        <v>9.059659612918658E-3</v>
      </c>
      <c r="AV1503" s="73">
        <f t="shared" ca="1" si="604"/>
        <v>1.0090596596129187</v>
      </c>
      <c r="AW1503" s="74">
        <f ca="1">PRODUCT(AV$4:AV1503)</f>
        <v>700427.84228040511</v>
      </c>
      <c r="BO1503" s="70">
        <f t="shared" si="609"/>
        <v>1500</v>
      </c>
      <c r="BP1503" s="171">
        <f t="shared" ca="1" si="608"/>
        <v>0.1143</v>
      </c>
      <c r="BQ1503" s="172">
        <f t="shared" ca="1" si="605"/>
        <v>9.059659612918658E-3</v>
      </c>
      <c r="BR1503" s="172">
        <f t="shared" ca="1" si="610"/>
        <v>1.4276988144050273E-6</v>
      </c>
    </row>
    <row r="1504" spans="44:70">
      <c r="AR1504" s="69">
        <f t="shared" si="602"/>
        <v>126</v>
      </c>
      <c r="AS1504" s="70">
        <f t="shared" si="606"/>
        <v>1501</v>
      </c>
      <c r="AT1504" s="71">
        <f t="shared" ca="1" si="607"/>
        <v>1.2523816173966335E-6</v>
      </c>
      <c r="AU1504" s="72">
        <f t="shared" ca="1" si="603"/>
        <v>9.059659612918658E-3</v>
      </c>
      <c r="AV1504" s="73">
        <f t="shared" ca="1" si="604"/>
        <v>1.0090596596129187</v>
      </c>
      <c r="AW1504" s="74">
        <f ca="1">PRODUCT(AV$4:AV1504)</f>
        <v>706773.48011487664</v>
      </c>
      <c r="BO1504" s="70">
        <f t="shared" si="609"/>
        <v>1501</v>
      </c>
      <c r="BP1504" s="171">
        <f t="shared" ca="1" si="608"/>
        <v>0.1143</v>
      </c>
      <c r="BQ1504" s="172">
        <f t="shared" ca="1" si="605"/>
        <v>9.059659612918658E-3</v>
      </c>
      <c r="BR1504" s="172">
        <f t="shared" ca="1" si="610"/>
        <v>1.4148804788734702E-6</v>
      </c>
    </row>
    <row r="1505" spans="44:70">
      <c r="AR1505" s="69">
        <f t="shared" si="602"/>
        <v>126</v>
      </c>
      <c r="AS1505" s="70">
        <f t="shared" si="606"/>
        <v>1502</v>
      </c>
      <c r="AT1505" s="71">
        <f t="shared" ca="1" si="607"/>
        <v>1.2410354662375436E-6</v>
      </c>
      <c r="AU1505" s="72">
        <f t="shared" ca="1" si="603"/>
        <v>9.059659612918658E-3</v>
      </c>
      <c r="AV1505" s="73">
        <f t="shared" ca="1" si="604"/>
        <v>1.0090596596129187</v>
      </c>
      <c r="AW1505" s="74">
        <f ca="1">PRODUCT(AV$4:AV1505)</f>
        <v>713176.60726815532</v>
      </c>
      <c r="BO1505" s="70">
        <f t="shared" si="609"/>
        <v>1502</v>
      </c>
      <c r="BP1505" s="171">
        <f t="shared" ca="1" si="608"/>
        <v>0.1143</v>
      </c>
      <c r="BQ1505" s="172">
        <f t="shared" ca="1" si="605"/>
        <v>9.059659612918658E-3</v>
      </c>
      <c r="BR1505" s="172">
        <f t="shared" ca="1" si="610"/>
        <v>1.4021772304486207E-6</v>
      </c>
    </row>
    <row r="1506" spans="44:70">
      <c r="AR1506" s="69">
        <f t="shared" si="602"/>
        <v>126</v>
      </c>
      <c r="AS1506" s="70">
        <f t="shared" si="606"/>
        <v>1503</v>
      </c>
      <c r="AT1506" s="71">
        <f t="shared" ca="1" si="607"/>
        <v>1.2297921073458716E-6</v>
      </c>
      <c r="AU1506" s="72">
        <f t="shared" ca="1" si="603"/>
        <v>9.059659612918658E-3</v>
      </c>
      <c r="AV1506" s="73">
        <f t="shared" ca="1" si="604"/>
        <v>1.0090596596129187</v>
      </c>
      <c r="AW1506" s="74">
        <f ca="1">PRODUCT(AV$4:AV1506)</f>
        <v>719637.74457390094</v>
      </c>
      <c r="BO1506" s="70">
        <f t="shared" si="609"/>
        <v>1503</v>
      </c>
      <c r="BP1506" s="171">
        <f t="shared" ca="1" si="608"/>
        <v>0.1143</v>
      </c>
      <c r="BQ1506" s="172">
        <f t="shared" ca="1" si="605"/>
        <v>9.059659612918658E-3</v>
      </c>
      <c r="BR1506" s="172">
        <f t="shared" ca="1" si="610"/>
        <v>1.3895880358417105E-6</v>
      </c>
    </row>
    <row r="1507" spans="44:70">
      <c r="AR1507" s="69">
        <f t="shared" si="602"/>
        <v>126</v>
      </c>
      <c r="AS1507" s="70">
        <f t="shared" si="606"/>
        <v>1504</v>
      </c>
      <c r="AT1507" s="71">
        <f t="shared" ca="1" si="607"/>
        <v>1.2186506094586641E-6</v>
      </c>
      <c r="AU1507" s="72">
        <f t="shared" ca="1" si="603"/>
        <v>9.059659612918658E-3</v>
      </c>
      <c r="AV1507" s="73">
        <f t="shared" ca="1" si="604"/>
        <v>1.0090596596129187</v>
      </c>
      <c r="AW1507" s="74">
        <f ca="1">PRODUCT(AV$4:AV1507)</f>
        <v>726157.41758434894</v>
      </c>
      <c r="BO1507" s="70">
        <f t="shared" si="609"/>
        <v>1504</v>
      </c>
      <c r="BP1507" s="171">
        <f t="shared" ca="1" si="608"/>
        <v>0.1143</v>
      </c>
      <c r="BQ1507" s="172">
        <f t="shared" ca="1" si="605"/>
        <v>9.059659612918658E-3</v>
      </c>
      <c r="BR1507" s="172">
        <f t="shared" ca="1" si="610"/>
        <v>1.377111871041168E-6</v>
      </c>
    </row>
    <row r="1508" spans="44:70">
      <c r="AR1508" s="69">
        <f t="shared" si="602"/>
        <v>126</v>
      </c>
      <c r="AS1508" s="70">
        <f t="shared" si="606"/>
        <v>1505</v>
      </c>
      <c r="AT1508" s="71">
        <f t="shared" ca="1" si="607"/>
        <v>1.2076100497498927E-6</v>
      </c>
      <c r="AU1508" s="72">
        <f t="shared" ca="1" si="603"/>
        <v>9.059659612918658E-3</v>
      </c>
      <c r="AV1508" s="73">
        <f t="shared" ca="1" si="604"/>
        <v>1.0090596596129187</v>
      </c>
      <c r="AW1508" s="74">
        <f ca="1">PRODUCT(AV$4:AV1508)</f>
        <v>732736.15661305923</v>
      </c>
      <c r="BO1508" s="70">
        <f t="shared" si="609"/>
        <v>1505</v>
      </c>
      <c r="BP1508" s="171">
        <f t="shared" ca="1" si="608"/>
        <v>0.1143</v>
      </c>
      <c r="BQ1508" s="172">
        <f t="shared" ca="1" si="605"/>
        <v>9.059659612918658E-3</v>
      </c>
      <c r="BR1508" s="172">
        <f t="shared" ca="1" si="610"/>
        <v>1.3647477212293238E-6</v>
      </c>
    </row>
    <row r="1509" spans="44:70">
      <c r="AR1509" s="69">
        <f t="shared" si="602"/>
        <v>126</v>
      </c>
      <c r="AS1509" s="70">
        <f t="shared" si="606"/>
        <v>1506</v>
      </c>
      <c r="AT1509" s="71">
        <f t="shared" ca="1" si="607"/>
        <v>1.196669513754019E-6</v>
      </c>
      <c r="AU1509" s="72">
        <f t="shared" ca="1" si="603"/>
        <v>9.059659612918658E-3</v>
      </c>
      <c r="AV1509" s="73">
        <f t="shared" ca="1" si="604"/>
        <v>1.0090596596129187</v>
      </c>
      <c r="AW1509" s="74">
        <f ca="1">PRODUCT(AV$4:AV1509)</f>
        <v>739374.49677805183</v>
      </c>
      <c r="BO1509" s="70">
        <f t="shared" si="609"/>
        <v>1506</v>
      </c>
      <c r="BP1509" s="171">
        <f t="shared" ca="1" si="608"/>
        <v>0.1143</v>
      </c>
      <c r="BQ1509" s="172">
        <f t="shared" ca="1" si="605"/>
        <v>9.059659612918658E-3</v>
      </c>
      <c r="BR1509" s="172">
        <f t="shared" ca="1" si="610"/>
        <v>1.3524945806998658E-6</v>
      </c>
    </row>
    <row r="1510" spans="44:70">
      <c r="AR1510" s="69">
        <f t="shared" si="602"/>
        <v>126</v>
      </c>
      <c r="AS1510" s="70">
        <f t="shared" si="606"/>
        <v>1507</v>
      </c>
      <c r="AT1510" s="71">
        <f t="shared" ca="1" si="607"/>
        <v>1.1858280952902506E-6</v>
      </c>
      <c r="AU1510" s="72">
        <f t="shared" ca="1" si="603"/>
        <v>9.059659612918658E-3</v>
      </c>
      <c r="AV1510" s="73">
        <f t="shared" ca="1" si="604"/>
        <v>1.0090596596129187</v>
      </c>
      <c r="AW1510" s="74">
        <f ca="1">PRODUCT(AV$4:AV1510)</f>
        <v>746072.97804533399</v>
      </c>
      <c r="BO1510" s="70">
        <f t="shared" si="609"/>
        <v>1507</v>
      </c>
      <c r="BP1510" s="171">
        <f t="shared" ca="1" si="608"/>
        <v>0.1143</v>
      </c>
      <c r="BQ1510" s="172">
        <f t="shared" ca="1" si="605"/>
        <v>9.059659612918658E-3</v>
      </c>
      <c r="BR1510" s="172">
        <f t="shared" ca="1" si="610"/>
        <v>1.340351452776034E-6</v>
      </c>
    </row>
    <row r="1511" spans="44:70">
      <c r="AR1511" s="69">
        <f t="shared" si="602"/>
        <v>126</v>
      </c>
      <c r="AS1511" s="70">
        <f t="shared" si="606"/>
        <v>1508</v>
      </c>
      <c r="AT1511" s="71">
        <f t="shared" ca="1" si="607"/>
        <v>1.1750848963874852E-6</v>
      </c>
      <c r="AU1511" s="72">
        <f t="shared" ca="1" si="603"/>
        <v>9.059659612918658E-3</v>
      </c>
      <c r="AV1511" s="73">
        <f t="shared" ca="1" si="604"/>
        <v>1.0090596596129187</v>
      </c>
      <c r="AW1511" s="74">
        <f ca="1">PRODUCT(AV$4:AV1511)</f>
        <v>752832.1452728213</v>
      </c>
      <c r="BO1511" s="70">
        <f t="shared" si="609"/>
        <v>1508</v>
      </c>
      <c r="BP1511" s="171">
        <f t="shared" ca="1" si="608"/>
        <v>0.1143</v>
      </c>
      <c r="BQ1511" s="172">
        <f t="shared" ca="1" si="605"/>
        <v>9.059659612918658E-3</v>
      </c>
      <c r="BR1511" s="172">
        <f t="shared" ca="1" si="610"/>
        <v>1.3283173497295501E-6</v>
      </c>
    </row>
    <row r="1512" spans="44:70">
      <c r="AR1512" s="69">
        <f t="shared" si="602"/>
        <v>126</v>
      </c>
      <c r="AS1512" s="70">
        <f t="shared" si="606"/>
        <v>1509</v>
      </c>
      <c r="AT1512" s="71">
        <f t="shared" ca="1" si="607"/>
        <v>1.1644390272099327E-6</v>
      </c>
      <c r="AU1512" s="72">
        <f t="shared" ca="1" si="603"/>
        <v>9.059659612918658E-3</v>
      </c>
      <c r="AV1512" s="73">
        <f t="shared" ca="1" si="604"/>
        <v>1.0090596596129187</v>
      </c>
      <c r="AW1512" s="74">
        <f ca="1">PRODUCT(AV$4:AV1512)</f>
        <v>759652.54825465637</v>
      </c>
      <c r="BO1512" s="70">
        <f t="shared" si="609"/>
        <v>1509</v>
      </c>
      <c r="BP1512" s="171">
        <f t="shared" ca="1" si="608"/>
        <v>0.1143</v>
      </c>
      <c r="BQ1512" s="172">
        <f t="shared" ca="1" si="605"/>
        <v>9.059659612918658E-3</v>
      </c>
      <c r="BR1512" s="172">
        <f t="shared" ca="1" si="610"/>
        <v>1.3163912927002756E-6</v>
      </c>
    </row>
    <row r="1513" spans="44:70">
      <c r="AR1513" s="69">
        <f t="shared" si="602"/>
        <v>126</v>
      </c>
      <c r="AS1513" s="70">
        <f t="shared" si="606"/>
        <v>1510</v>
      </c>
      <c r="AT1513" s="71">
        <f t="shared" ca="1" si="607"/>
        <v>1.1538896059834126E-6</v>
      </c>
      <c r="AU1513" s="72">
        <f t="shared" ca="1" si="603"/>
        <v>9.059659612918658E-3</v>
      </c>
      <c r="AV1513" s="73">
        <f t="shared" ca="1" si="604"/>
        <v>1.0090596596129187</v>
      </c>
      <c r="AW1513" s="74">
        <f ca="1">PRODUCT(AV$4:AV1513)</f>
        <v>766534.74176592985</v>
      </c>
      <c r="BO1513" s="70">
        <f t="shared" si="609"/>
        <v>1510</v>
      </c>
      <c r="BP1513" s="171">
        <f t="shared" ca="1" si="608"/>
        <v>0.1143</v>
      </c>
      <c r="BQ1513" s="172">
        <f t="shared" ca="1" si="605"/>
        <v>9.059659612918658E-3</v>
      </c>
      <c r="BR1513" s="172">
        <f t="shared" ca="1" si="610"/>
        <v>1.3045723116165909E-6</v>
      </c>
    </row>
    <row r="1514" spans="44:70">
      <c r="AR1514" s="69">
        <f t="shared" si="602"/>
        <v>126</v>
      </c>
      <c r="AS1514" s="70">
        <f t="shared" si="606"/>
        <v>1511</v>
      </c>
      <c r="AT1514" s="71">
        <f t="shared" ca="1" si="607"/>
        <v>1.1434357589223181E-6</v>
      </c>
      <c r="AU1514" s="72">
        <f t="shared" ca="1" si="603"/>
        <v>9.059659612918658E-3</v>
      </c>
      <c r="AV1514" s="73">
        <f t="shared" ca="1" si="604"/>
        <v>1.0090596596129187</v>
      </c>
      <c r="AW1514" s="74">
        <f ca="1">PRODUCT(AV$4:AV1514)</f>
        <v>773479.28560780571</v>
      </c>
      <c r="BO1514" s="70">
        <f t="shared" si="609"/>
        <v>1511</v>
      </c>
      <c r="BP1514" s="171">
        <f t="shared" ca="1" si="608"/>
        <v>0.1143</v>
      </c>
      <c r="BQ1514" s="172">
        <f t="shared" ca="1" si="605"/>
        <v>9.059659612918658E-3</v>
      </c>
      <c r="BR1514" s="172">
        <f t="shared" ca="1" si="610"/>
        <v>1.2928594451164885E-6</v>
      </c>
    </row>
    <row r="1515" spans="44:70">
      <c r="AR1515" s="69">
        <f t="shared" si="602"/>
        <v>126</v>
      </c>
      <c r="AS1515" s="70">
        <f t="shared" si="606"/>
        <v>1512</v>
      </c>
      <c r="AT1515" s="71">
        <f t="shared" ca="1" si="607"/>
        <v>1.1330766201572427E-6</v>
      </c>
      <c r="AU1515" s="72">
        <f t="shared" ca="1" si="603"/>
        <v>9.059659612918658E-3</v>
      </c>
      <c r="AV1515" s="73">
        <f t="shared" ca="1" si="604"/>
        <v>1.0090596596129187</v>
      </c>
      <c r="AW1515" s="74">
        <f ca="1">PRODUCT(AV$4:AV1515)</f>
        <v>780486.74465305591</v>
      </c>
      <c r="BO1515" s="70">
        <f t="shared" si="609"/>
        <v>1512</v>
      </c>
      <c r="BP1515" s="171">
        <f t="shared" ca="1" si="608"/>
        <v>0.1143</v>
      </c>
      <c r="BQ1515" s="172">
        <f t="shared" ca="1" si="605"/>
        <v>9.059659612918658E-3</v>
      </c>
      <c r="BR1515" s="172">
        <f t="shared" ca="1" si="610"/>
        <v>1.2812517404693763E-6</v>
      </c>
    </row>
    <row r="1516" spans="44:70">
      <c r="AR1516" s="69">
        <f t="shared" si="602"/>
        <v>127</v>
      </c>
      <c r="AS1516" s="70">
        <f t="shared" si="606"/>
        <v>1513</v>
      </c>
      <c r="AT1516" s="71">
        <f t="shared" ca="1" si="607"/>
        <v>1.1228113316632617E-6</v>
      </c>
      <c r="AU1516" s="72">
        <f t="shared" ca="1" si="603"/>
        <v>9.059659612918658E-3</v>
      </c>
      <c r="AV1516" s="73">
        <f t="shared" ca="1" si="604"/>
        <v>1.0090596596129187</v>
      </c>
      <c r="AW1516" s="74">
        <f ca="1">PRODUCT(AV$4:AV1516)</f>
        <v>787557.68889200757</v>
      </c>
      <c r="BO1516" s="70">
        <f t="shared" si="609"/>
        <v>1513</v>
      </c>
      <c r="BP1516" s="171">
        <f t="shared" ca="1" si="608"/>
        <v>0.1143</v>
      </c>
      <c r="BQ1516" s="172">
        <f t="shared" ca="1" si="605"/>
        <v>9.059659612918658E-3</v>
      </c>
      <c r="BR1516" s="172">
        <f t="shared" ca="1" si="610"/>
        <v>1.2697482534985813E-6</v>
      </c>
    </row>
    <row r="1517" spans="44:70">
      <c r="AR1517" s="69">
        <f t="shared" si="602"/>
        <v>127</v>
      </c>
      <c r="AS1517" s="70">
        <f t="shared" si="606"/>
        <v>1514</v>
      </c>
      <c r="AT1517" s="71">
        <f t="shared" ca="1" si="607"/>
        <v>1.1126390431888646E-6</v>
      </c>
      <c r="AU1517" s="72">
        <f t="shared" ca="1" si="603"/>
        <v>9.059659612918658E-3</v>
      </c>
      <c r="AV1517" s="73">
        <f t="shared" ca="1" si="604"/>
        <v>1.0090596596129187</v>
      </c>
      <c r="AW1517" s="74">
        <f ca="1">PRODUCT(AV$4:AV1517)</f>
        <v>794692.69347890606</v>
      </c>
      <c r="BO1517" s="70">
        <f t="shared" si="609"/>
        <v>1514</v>
      </c>
      <c r="BP1517" s="171">
        <f t="shared" ca="1" si="608"/>
        <v>0.1143</v>
      </c>
      <c r="BQ1517" s="172">
        <f t="shared" ca="1" si="605"/>
        <v>9.059659612918658E-3</v>
      </c>
      <c r="BR1517" s="172">
        <f t="shared" ca="1" si="610"/>
        <v>1.2583480485045497E-6</v>
      </c>
    </row>
    <row r="1518" spans="44:70">
      <c r="AR1518" s="69">
        <f t="shared" si="602"/>
        <v>127</v>
      </c>
      <c r="AS1518" s="70">
        <f t="shared" si="606"/>
        <v>1515</v>
      </c>
      <c r="AT1518" s="71">
        <f t="shared" ca="1" si="607"/>
        <v>1.1025589121855299E-6</v>
      </c>
      <c r="AU1518" s="72">
        <f t="shared" ca="1" si="603"/>
        <v>9.059659612918658E-3</v>
      </c>
      <c r="AV1518" s="73">
        <f t="shared" ca="1" si="604"/>
        <v>1.0090596596129187</v>
      </c>
      <c r="AW1518" s="74">
        <f ca="1">PRODUCT(AV$4:AV1518)</f>
        <v>801892.33877869847</v>
      </c>
      <c r="BO1518" s="70">
        <f t="shared" si="609"/>
        <v>1515</v>
      </c>
      <c r="BP1518" s="171">
        <f t="shared" ca="1" si="608"/>
        <v>0.1143</v>
      </c>
      <c r="BQ1518" s="172">
        <f t="shared" ca="1" si="605"/>
        <v>9.059659612918658E-3</v>
      </c>
      <c r="BR1518" s="172">
        <f t="shared" ca="1" si="610"/>
        <v>1.247050198188737E-6</v>
      </c>
    </row>
    <row r="1519" spans="44:70">
      <c r="AR1519" s="69">
        <f t="shared" si="602"/>
        <v>127</v>
      </c>
      <c r="AS1519" s="70">
        <f t="shared" si="606"/>
        <v>1516</v>
      </c>
      <c r="AT1519" s="71">
        <f t="shared" ca="1" si="607"/>
        <v>1.0925701037379391E-6</v>
      </c>
      <c r="AU1519" s="72">
        <f t="shared" ca="1" si="603"/>
        <v>9.059659612918658E-3</v>
      </c>
      <c r="AV1519" s="73">
        <f t="shared" ca="1" si="604"/>
        <v>1.0090596596129187</v>
      </c>
      <c r="AW1519" s="74">
        <f ca="1">PRODUCT(AV$4:AV1519)</f>
        <v>809157.21041424072</v>
      </c>
      <c r="BO1519" s="70">
        <f t="shared" si="609"/>
        <v>1516</v>
      </c>
      <c r="BP1519" s="171">
        <f t="shared" ca="1" si="608"/>
        <v>0.1143</v>
      </c>
      <c r="BQ1519" s="172">
        <f t="shared" ca="1" si="605"/>
        <v>9.059659612918658E-3</v>
      </c>
      <c r="BR1519" s="172">
        <f t="shared" ca="1" si="610"/>
        <v>1.2358537835781811E-6</v>
      </c>
    </row>
    <row r="1520" spans="44:70">
      <c r="AR1520" s="69">
        <f t="shared" si="602"/>
        <v>127</v>
      </c>
      <c r="AS1520" s="70">
        <f t="shared" si="606"/>
        <v>1517</v>
      </c>
      <c r="AT1520" s="71">
        <f t="shared" ca="1" si="607"/>
        <v>1.0826717904948222E-6</v>
      </c>
      <c r="AU1520" s="72">
        <f t="shared" ca="1" si="603"/>
        <v>9.059659612918658E-3</v>
      </c>
      <c r="AV1520" s="73">
        <f t="shared" ca="1" si="604"/>
        <v>1.0090596596129187</v>
      </c>
      <c r="AW1520" s="74">
        <f ca="1">PRODUCT(AV$4:AV1520)</f>
        <v>816487.89931393252</v>
      </c>
      <c r="BO1520" s="70">
        <f t="shared" si="609"/>
        <v>1517</v>
      </c>
      <c r="BP1520" s="171">
        <f t="shared" ca="1" si="608"/>
        <v>0.1143</v>
      </c>
      <c r="BQ1520" s="172">
        <f t="shared" ca="1" si="605"/>
        <v>9.059659612918658E-3</v>
      </c>
      <c r="BR1520" s="172">
        <f t="shared" ca="1" si="610"/>
        <v>1.2247578939507523E-6</v>
      </c>
    </row>
    <row r="1521" spans="44:70">
      <c r="AR1521" s="69">
        <f t="shared" si="602"/>
        <v>127</v>
      </c>
      <c r="AS1521" s="70">
        <f t="shared" si="606"/>
        <v>1518</v>
      </c>
      <c r="AT1521" s="71">
        <f t="shared" ca="1" si="607"/>
        <v>1.07286315260043E-6</v>
      </c>
      <c r="AU1521" s="72">
        <f t="shared" ca="1" si="603"/>
        <v>9.059659612918658E-3</v>
      </c>
      <c r="AV1521" s="73">
        <f t="shared" ca="1" si="604"/>
        <v>1.0090596596129187</v>
      </c>
      <c r="AW1521" s="74">
        <f ca="1">PRODUCT(AV$4:AV1521)</f>
        <v>823885.00175978371</v>
      </c>
      <c r="BO1521" s="70">
        <f t="shared" si="609"/>
        <v>1518</v>
      </c>
      <c r="BP1521" s="171">
        <f t="shared" ca="1" si="608"/>
        <v>0.1143</v>
      </c>
      <c r="BQ1521" s="172">
        <f t="shared" ca="1" si="605"/>
        <v>9.059659612918658E-3</v>
      </c>
      <c r="BR1521" s="172">
        <f t="shared" ca="1" si="610"/>
        <v>1.2137616267610746E-6</v>
      </c>
    </row>
    <row r="1522" spans="44:70">
      <c r="AR1522" s="69">
        <f t="shared" si="602"/>
        <v>127</v>
      </c>
      <c r="AS1522" s="70">
        <f t="shared" si="606"/>
        <v>1519</v>
      </c>
      <c r="AT1522" s="71">
        <f t="shared" ca="1" si="607"/>
        <v>1.0631433776266273E-6</v>
      </c>
      <c r="AU1522" s="72">
        <f t="shared" ca="1" si="603"/>
        <v>9.059659612918658E-3</v>
      </c>
      <c r="AV1522" s="73">
        <f t="shared" ca="1" si="604"/>
        <v>1.0090596596129187</v>
      </c>
      <c r="AW1522" s="74">
        <f ca="1">PRODUCT(AV$4:AV1522)</f>
        <v>831349.11943591619</v>
      </c>
      <c r="BO1522" s="70">
        <f t="shared" si="609"/>
        <v>1519</v>
      </c>
      <c r="BP1522" s="171">
        <f t="shared" ca="1" si="608"/>
        <v>0.1143</v>
      </c>
      <c r="BQ1522" s="172">
        <f t="shared" ca="1" si="605"/>
        <v>9.059659612918658E-3</v>
      </c>
      <c r="BR1522" s="172">
        <f t="shared" ca="1" si="610"/>
        <v>1.2028640875671125E-6</v>
      </c>
    </row>
    <row r="1523" spans="44:70">
      <c r="AR1523" s="69">
        <f t="shared" si="602"/>
        <v>127</v>
      </c>
      <c r="AS1523" s="70">
        <f t="shared" si="606"/>
        <v>1520</v>
      </c>
      <c r="AT1523" s="71">
        <f t="shared" ca="1" si="607"/>
        <v>1.0535116605056015E-6</v>
      </c>
      <c r="AU1523" s="72">
        <f t="shared" ca="1" si="603"/>
        <v>9.059659612918658E-3</v>
      </c>
      <c r="AV1523" s="73">
        <f t="shared" ca="1" si="604"/>
        <v>1.0090596596129187</v>
      </c>
      <c r="AW1523" s="74">
        <f ca="1">PRODUCT(AV$4:AV1523)</f>
        <v>838880.8594775052</v>
      </c>
      <c r="BO1523" s="70">
        <f t="shared" si="609"/>
        <v>1520</v>
      </c>
      <c r="BP1523" s="171">
        <f t="shared" ca="1" si="608"/>
        <v>0.1143</v>
      </c>
      <c r="BQ1523" s="172">
        <f t="shared" ca="1" si="605"/>
        <v>9.059659612918658E-3</v>
      </c>
      <c r="BR1523" s="172">
        <f t="shared" ca="1" si="610"/>
        <v>1.1920643899574167E-6</v>
      </c>
    </row>
    <row r="1524" spans="44:70">
      <c r="AR1524" s="69">
        <f t="shared" si="602"/>
        <v>127</v>
      </c>
      <c r="AS1524" s="70">
        <f t="shared" si="606"/>
        <v>1521</v>
      </c>
      <c r="AT1524" s="71">
        <f t="shared" ca="1" si="607"/>
        <v>1.0439672034631801E-6</v>
      </c>
      <c r="AU1524" s="72">
        <f t="shared" ca="1" si="603"/>
        <v>9.059659612918658E-3</v>
      </c>
      <c r="AV1524" s="73">
        <f t="shared" ca="1" si="604"/>
        <v>1.0090596596129187</v>
      </c>
      <c r="AW1524" s="74">
        <f ca="1">PRODUCT(AV$4:AV1524)</f>
        <v>846480.83452016406</v>
      </c>
      <c r="BO1524" s="70">
        <f t="shared" si="609"/>
        <v>1521</v>
      </c>
      <c r="BP1524" s="171">
        <f t="shared" ca="1" si="608"/>
        <v>0.1143</v>
      </c>
      <c r="BQ1524" s="172">
        <f t="shared" ca="1" si="605"/>
        <v>9.059659612918658E-3</v>
      </c>
      <c r="BR1524" s="172">
        <f t="shared" ca="1" si="610"/>
        <v>1.1813616554790227E-6</v>
      </c>
    </row>
    <row r="1525" spans="44:70">
      <c r="AR1525" s="69">
        <f t="shared" si="602"/>
        <v>127</v>
      </c>
      <c r="AS1525" s="70">
        <f t="shared" si="606"/>
        <v>1522</v>
      </c>
      <c r="AT1525" s="71">
        <f t="shared" ca="1" si="607"/>
        <v>1.0345092159527531E-6</v>
      </c>
      <c r="AU1525" s="72">
        <f t="shared" ca="1" si="603"/>
        <v>9.059659612918658E-3</v>
      </c>
      <c r="AV1525" s="73">
        <f t="shared" ca="1" si="604"/>
        <v>1.0090596596129187</v>
      </c>
      <c r="AW1525" s="74">
        <f ca="1">PRODUCT(AV$4:AV1525)</f>
        <v>854149.66274977603</v>
      </c>
      <c r="BO1525" s="70">
        <f t="shared" si="609"/>
        <v>1522</v>
      </c>
      <c r="BP1525" s="171">
        <f t="shared" ca="1" si="608"/>
        <v>0.1143</v>
      </c>
      <c r="BQ1525" s="172">
        <f t="shared" ca="1" si="605"/>
        <v>9.059659612918658E-3</v>
      </c>
      <c r="BR1525" s="172">
        <f t="shared" ca="1" si="610"/>
        <v>1.1707550135659968E-6</v>
      </c>
    </row>
    <row r="1526" spans="44:70">
      <c r="AR1526" s="69">
        <f t="shared" si="602"/>
        <v>127</v>
      </c>
      <c r="AS1526" s="70">
        <f t="shared" si="606"/>
        <v>1523</v>
      </c>
      <c r="AT1526" s="71">
        <f t="shared" ca="1" si="607"/>
        <v>1.0251369145897937E-6</v>
      </c>
      <c r="AU1526" s="72">
        <f t="shared" ca="1" si="603"/>
        <v>9.059659612918658E-3</v>
      </c>
      <c r="AV1526" s="73">
        <f t="shared" ca="1" si="604"/>
        <v>1.0090596596129187</v>
      </c>
      <c r="AW1526" s="74">
        <f ca="1">PRODUCT(AV$4:AV1526)</f>
        <v>861887.96795277833</v>
      </c>
      <c r="BO1526" s="70">
        <f t="shared" si="609"/>
        <v>1523</v>
      </c>
      <c r="BP1526" s="171">
        <f t="shared" ca="1" si="608"/>
        <v>0.1143</v>
      </c>
      <c r="BQ1526" s="172">
        <f t="shared" ca="1" si="605"/>
        <v>9.059659612918658E-3</v>
      </c>
      <c r="BR1526" s="172">
        <f t="shared" ca="1" si="610"/>
        <v>1.1602436014686242E-6</v>
      </c>
    </row>
    <row r="1527" spans="44:70">
      <c r="AR1527" s="69">
        <f t="shared" si="602"/>
        <v>127</v>
      </c>
      <c r="AS1527" s="70">
        <f t="shared" si="606"/>
        <v>1524</v>
      </c>
      <c r="AT1527" s="71">
        <f t="shared" ca="1" si="607"/>
        <v>1.0158495230869725E-6</v>
      </c>
      <c r="AU1527" s="72">
        <f t="shared" ca="1" si="603"/>
        <v>9.059659612918658E-3</v>
      </c>
      <c r="AV1527" s="73">
        <f t="shared" ca="1" si="604"/>
        <v>1.0090596596129187</v>
      </c>
      <c r="AW1527" s="74">
        <f ca="1">PRODUCT(AV$4:AV1527)</f>
        <v>869696.37956690066</v>
      </c>
      <c r="BO1527" s="70">
        <f t="shared" si="609"/>
        <v>1524</v>
      </c>
      <c r="BP1527" s="171">
        <f t="shared" ca="1" si="608"/>
        <v>0.1143</v>
      </c>
      <c r="BQ1527" s="172">
        <f t="shared" ca="1" si="605"/>
        <v>9.059659612918658E-3</v>
      </c>
      <c r="BR1527" s="172">
        <f t="shared" ca="1" si="610"/>
        <v>1.1498265641832323E-6</v>
      </c>
    </row>
    <row r="1528" spans="44:70">
      <c r="AR1528" s="69">
        <f t="shared" si="602"/>
        <v>128</v>
      </c>
      <c r="AS1528" s="70">
        <f t="shared" si="606"/>
        <v>1525</v>
      </c>
      <c r="AT1528" s="71">
        <f t="shared" ca="1" si="607"/>
        <v>1.0066462721898588E-6</v>
      </c>
      <c r="AU1528" s="72">
        <f t="shared" ca="1" si="603"/>
        <v>9.059659612918658E-3</v>
      </c>
      <c r="AV1528" s="73">
        <f t="shared" ca="1" si="604"/>
        <v>1.0090596596129187</v>
      </c>
      <c r="AW1528" s="74">
        <f ca="1">PRODUCT(AV$4:AV1528)</f>
        <v>877575.53273236449</v>
      </c>
      <c r="BO1528" s="70">
        <f t="shared" si="609"/>
        <v>1525</v>
      </c>
      <c r="BP1528" s="171">
        <f t="shared" ca="1" si="608"/>
        <v>0.1143</v>
      </c>
      <c r="BQ1528" s="172">
        <f t="shared" ca="1" si="605"/>
        <v>9.059659612918658E-3</v>
      </c>
      <c r="BR1528" s="172">
        <f t="shared" ca="1" si="610"/>
        <v>1.1395030543826443E-6</v>
      </c>
    </row>
    <row r="1529" spans="44:70">
      <c r="AR1529" s="69">
        <f t="shared" si="602"/>
        <v>128</v>
      </c>
      <c r="AS1529" s="70">
        <f t="shared" si="606"/>
        <v>1526</v>
      </c>
      <c r="AT1529" s="71">
        <f t="shared" ca="1" si="607"/>
        <v>9.9752639961320519E-7</v>
      </c>
      <c r="AU1529" s="72">
        <f t="shared" ca="1" si="603"/>
        <v>9.059659612918658E-3</v>
      </c>
      <c r="AV1529" s="73">
        <f t="shared" ca="1" si="604"/>
        <v>1.0090596596129187</v>
      </c>
      <c r="AW1529" s="74">
        <f ca="1">PRODUCT(AV$4:AV1529)</f>
        <v>885526.06834354543</v>
      </c>
      <c r="BO1529" s="70">
        <f t="shared" si="609"/>
        <v>1526</v>
      </c>
      <c r="BP1529" s="171">
        <f t="shared" ca="1" si="608"/>
        <v>0.1143</v>
      </c>
      <c r="BQ1529" s="172">
        <f t="shared" ca="1" si="605"/>
        <v>9.059659612918658E-3</v>
      </c>
      <c r="BR1529" s="172">
        <f t="shared" ca="1" si="610"/>
        <v>1.1292722323472575E-6</v>
      </c>
    </row>
    <row r="1530" spans="44:70">
      <c r="AR1530" s="69">
        <f t="shared" si="602"/>
        <v>128</v>
      </c>
      <c r="AS1530" s="70">
        <f t="shared" si="606"/>
        <v>1527</v>
      </c>
      <c r="AT1530" s="71">
        <f t="shared" ca="1" si="607"/>
        <v>9.8848914997780919E-7</v>
      </c>
      <c r="AU1530" s="72">
        <f t="shared" ca="1" si="603"/>
        <v>9.059659612918658E-3</v>
      </c>
      <c r="AV1530" s="73">
        <f t="shared" ca="1" si="604"/>
        <v>1.0090596596129187</v>
      </c>
      <c r="AW1530" s="74">
        <f ca="1">PRODUCT(AV$4:AV1530)</f>
        <v>893548.63310110406</v>
      </c>
      <c r="BO1530" s="70">
        <f t="shared" si="609"/>
        <v>1527</v>
      </c>
      <c r="BP1530" s="171">
        <f t="shared" ca="1" si="608"/>
        <v>0.1143</v>
      </c>
      <c r="BQ1530" s="172">
        <f t="shared" ca="1" si="605"/>
        <v>9.059659612918658E-3</v>
      </c>
      <c r="BR1530" s="172">
        <f t="shared" ca="1" si="610"/>
        <v>1.119133265896739E-6</v>
      </c>
    </row>
    <row r="1531" spans="44:70">
      <c r="AR1531" s="69">
        <f t="shared" si="602"/>
        <v>128</v>
      </c>
      <c r="AS1531" s="70">
        <f t="shared" si="606"/>
        <v>1528</v>
      </c>
      <c r="AT1531" s="71">
        <f t="shared" ca="1" si="607"/>
        <v>9.7953377474794684E-7</v>
      </c>
      <c r="AU1531" s="72">
        <f t="shared" ca="1" si="603"/>
        <v>9.059659612918658E-3</v>
      </c>
      <c r="AV1531" s="73">
        <f t="shared" ca="1" si="604"/>
        <v>1.0090596596129187</v>
      </c>
      <c r="AW1531" s="74">
        <f ca="1">PRODUCT(AV$4:AV1531)</f>
        <v>901643.87956458877</v>
      </c>
      <c r="BO1531" s="70">
        <f t="shared" si="609"/>
        <v>1528</v>
      </c>
      <c r="BP1531" s="171">
        <f t="shared" ca="1" si="608"/>
        <v>0.1143</v>
      </c>
      <c r="BQ1531" s="172">
        <f t="shared" ca="1" si="605"/>
        <v>9.059659612918658E-3</v>
      </c>
      <c r="BR1531" s="172">
        <f t="shared" ca="1" si="610"/>
        <v>1.1090853303223372E-6</v>
      </c>
    </row>
    <row r="1532" spans="44:70">
      <c r="AR1532" s="69">
        <f t="shared" si="602"/>
        <v>128</v>
      </c>
      <c r="AS1532" s="70">
        <f t="shared" si="606"/>
        <v>1529</v>
      </c>
      <c r="AT1532" s="71">
        <f t="shared" ca="1" si="607"/>
        <v>9.7065953216937317E-7</v>
      </c>
      <c r="AU1532" s="72">
        <f t="shared" ca="1" si="603"/>
        <v>9.059659612918658E-3</v>
      </c>
      <c r="AV1532" s="73">
        <f t="shared" ca="1" si="604"/>
        <v>1.0090596596129187</v>
      </c>
      <c r="AW1532" s="74">
        <f ca="1">PRODUCT(AV$4:AV1532)</f>
        <v>909812.46620551532</v>
      </c>
      <c r="BO1532" s="70">
        <f t="shared" si="609"/>
        <v>1529</v>
      </c>
      <c r="BP1532" s="171">
        <f t="shared" ca="1" si="608"/>
        <v>0.1143</v>
      </c>
      <c r="BQ1532" s="172">
        <f t="shared" ca="1" si="605"/>
        <v>9.059659612918658E-3</v>
      </c>
      <c r="BR1532" s="172">
        <f t="shared" ca="1" si="610"/>
        <v>1.0991276083197983E-6</v>
      </c>
    </row>
    <row r="1533" spans="44:70">
      <c r="AR1533" s="69">
        <f t="shared" si="602"/>
        <v>128</v>
      </c>
      <c r="AS1533" s="70">
        <f t="shared" si="606"/>
        <v>1530</v>
      </c>
      <c r="AT1533" s="71">
        <f t="shared" ca="1" si="607"/>
        <v>9.6186568720788369E-7</v>
      </c>
      <c r="AU1533" s="72">
        <f t="shared" ca="1" si="603"/>
        <v>9.059659612918658E-3</v>
      </c>
      <c r="AV1533" s="73">
        <f t="shared" ca="1" si="604"/>
        <v>1.0090596596129187</v>
      </c>
      <c r="AW1533" s="74">
        <f ca="1">PRODUCT(AV$4:AV1533)</f>
        <v>918055.05746092729</v>
      </c>
      <c r="BO1533" s="70">
        <f t="shared" si="609"/>
        <v>1530</v>
      </c>
      <c r="BP1533" s="171">
        <f t="shared" ca="1" si="608"/>
        <v>0.1143</v>
      </c>
      <c r="BQ1533" s="172">
        <f t="shared" ca="1" si="605"/>
        <v>9.059659612918658E-3</v>
      </c>
      <c r="BR1533" s="172">
        <f t="shared" ca="1" si="610"/>
        <v>1.0892592899228874E-6</v>
      </c>
    </row>
    <row r="1534" spans="44:70">
      <c r="AR1534" s="69">
        <f t="shared" si="602"/>
        <v>128</v>
      </c>
      <c r="AS1534" s="70">
        <f t="shared" si="606"/>
        <v>1531</v>
      </c>
      <c r="AT1534" s="71">
        <f t="shared" ca="1" si="607"/>
        <v>9.5315151148843415E-7</v>
      </c>
      <c r="AU1534" s="72">
        <f t="shared" ca="1" si="603"/>
        <v>9.059659612918658E-3</v>
      </c>
      <c r="AV1534" s="73">
        <f t="shared" ca="1" si="604"/>
        <v>1.0090596596129187</v>
      </c>
      <c r="AW1534" s="74">
        <f ca="1">PRODUCT(AV$4:AV1534)</f>
        <v>926372.32378744183</v>
      </c>
      <c r="BO1534" s="70">
        <f t="shared" si="609"/>
        <v>1531</v>
      </c>
      <c r="BP1534" s="171">
        <f t="shared" ca="1" si="608"/>
        <v>0.1143</v>
      </c>
      <c r="BQ1534" s="172">
        <f t="shared" ca="1" si="605"/>
        <v>9.059659612918658E-3</v>
      </c>
      <c r="BR1534" s="172">
        <f t="shared" ca="1" si="610"/>
        <v>1.0794795724375046E-6</v>
      </c>
    </row>
    <row r="1535" spans="44:70">
      <c r="AR1535" s="69">
        <f t="shared" si="602"/>
        <v>128</v>
      </c>
      <c r="AS1535" s="70">
        <f t="shared" si="606"/>
        <v>1532</v>
      </c>
      <c r="AT1535" s="71">
        <f t="shared" ca="1" si="607"/>
        <v>9.4451628323481003E-7</v>
      </c>
      <c r="AU1535" s="72">
        <f t="shared" ca="1" si="603"/>
        <v>9.059659612918658E-3</v>
      </c>
      <c r="AV1535" s="73">
        <f t="shared" ca="1" si="604"/>
        <v>1.0090596596129187</v>
      </c>
      <c r="AW1535" s="74">
        <f ca="1">PRODUCT(AV$4:AV1535)</f>
        <v>934764.94171578449</v>
      </c>
      <c r="BO1535" s="70">
        <f t="shared" si="609"/>
        <v>1532</v>
      </c>
      <c r="BP1535" s="171">
        <f t="shared" ca="1" si="608"/>
        <v>0.1143</v>
      </c>
      <c r="BQ1535" s="172">
        <f t="shared" ca="1" si="605"/>
        <v>9.059659612918658E-3</v>
      </c>
      <c r="BR1535" s="172">
        <f t="shared" ca="1" si="610"/>
        <v>1.0697876603763939E-6</v>
      </c>
    </row>
    <row r="1536" spans="44:70">
      <c r="AR1536" s="69">
        <f t="shared" si="602"/>
        <v>128</v>
      </c>
      <c r="AS1536" s="70">
        <f t="shared" si="606"/>
        <v>1533</v>
      </c>
      <c r="AT1536" s="71">
        <f t="shared" ca="1" si="607"/>
        <v>9.3595928720984355E-7</v>
      </c>
      <c r="AU1536" s="72">
        <f t="shared" ca="1" si="603"/>
        <v>9.059659612918658E-3</v>
      </c>
      <c r="AV1536" s="73">
        <f t="shared" ca="1" si="604"/>
        <v>1.0090596596129187</v>
      </c>
      <c r="AW1536" s="74">
        <f ca="1">PRODUCT(AV$4:AV1536)</f>
        <v>943233.59390581923</v>
      </c>
      <c r="BO1536" s="70">
        <f t="shared" si="609"/>
        <v>1533</v>
      </c>
      <c r="BP1536" s="171">
        <f t="shared" ca="1" si="608"/>
        <v>0.1143</v>
      </c>
      <c r="BQ1536" s="172">
        <f t="shared" ca="1" si="605"/>
        <v>9.059659612918658E-3</v>
      </c>
      <c r="BR1536" s="172">
        <f t="shared" ca="1" si="610"/>
        <v>1.0601827653944375E-6</v>
      </c>
    </row>
    <row r="1537" spans="44:70">
      <c r="AR1537" s="69">
        <f t="shared" si="602"/>
        <v>128</v>
      </c>
      <c r="AS1537" s="70">
        <f t="shared" si="606"/>
        <v>1534</v>
      </c>
      <c r="AT1537" s="71">
        <f t="shared" ca="1" si="607"/>
        <v>9.2747981465617245E-7</v>
      </c>
      <c r="AU1537" s="72">
        <f t="shared" ca="1" si="603"/>
        <v>9.059659612918658E-3</v>
      </c>
      <c r="AV1537" s="73">
        <f t="shared" ca="1" si="604"/>
        <v>1.0090596596129187</v>
      </c>
      <c r="AW1537" s="74">
        <f ca="1">PRODUCT(AV$4:AV1537)</f>
        <v>951778.96920207585</v>
      </c>
      <c r="BO1537" s="70">
        <f t="shared" si="609"/>
        <v>1534</v>
      </c>
      <c r="BP1537" s="171">
        <f t="shared" ca="1" si="608"/>
        <v>0.1143</v>
      </c>
      <c r="BQ1537" s="172">
        <f t="shared" ca="1" si="605"/>
        <v>9.059659612918658E-3</v>
      </c>
      <c r="BR1537" s="172">
        <f t="shared" ca="1" si="610"/>
        <v>1.0506641062245319E-6</v>
      </c>
    </row>
    <row r="1538" spans="44:70">
      <c r="AR1538" s="69">
        <f t="shared" si="602"/>
        <v>128</v>
      </c>
      <c r="AS1538" s="70">
        <f t="shared" si="606"/>
        <v>1535</v>
      </c>
      <c r="AT1538" s="71">
        <f t="shared" ca="1" si="607"/>
        <v>9.1907716323753459E-7</v>
      </c>
      <c r="AU1538" s="72">
        <f t="shared" ca="1" si="603"/>
        <v>9.059659612918658E-3</v>
      </c>
      <c r="AV1538" s="73">
        <f t="shared" ca="1" si="604"/>
        <v>1.0090596596129187</v>
      </c>
      <c r="AW1538" s="74">
        <f ca="1">PRODUCT(AV$4:AV1538)</f>
        <v>960401.76268978126</v>
      </c>
      <c r="BO1538" s="70">
        <f t="shared" si="609"/>
        <v>1535</v>
      </c>
      <c r="BP1538" s="171">
        <f t="shared" ca="1" si="608"/>
        <v>0.1143</v>
      </c>
      <c r="BQ1538" s="172">
        <f t="shared" ca="1" si="605"/>
        <v>9.059659612918658E-3</v>
      </c>
      <c r="BR1538" s="172">
        <f t="shared" ca="1" si="610"/>
        <v>1.0412309086140387E-6</v>
      </c>
    </row>
    <row r="1539" spans="44:70">
      <c r="AR1539" s="69">
        <f t="shared" si="602"/>
        <v>128</v>
      </c>
      <c r="AS1539" s="70">
        <f t="shared" si="606"/>
        <v>1536</v>
      </c>
      <c r="AT1539" s="71">
        <f t="shared" ca="1" si="607"/>
        <v>9.1075063698059565E-7</v>
      </c>
      <c r="AU1539" s="72">
        <f t="shared" ca="1" si="603"/>
        <v>9.059659612918658E-3</v>
      </c>
      <c r="AV1539" s="73">
        <f t="shared" ca="1" si="604"/>
        <v>1.0090596596129187</v>
      </c>
      <c r="AW1539" s="74">
        <f ca="1">PRODUCT(AV$4:AV1539)</f>
        <v>969102.67575139774</v>
      </c>
      <c r="BO1539" s="70">
        <f t="shared" si="609"/>
        <v>1536</v>
      </c>
      <c r="BP1539" s="171">
        <f t="shared" ca="1" si="608"/>
        <v>0.1143</v>
      </c>
      <c r="BQ1539" s="172">
        <f t="shared" ca="1" si="605"/>
        <v>9.059659612918658E-3</v>
      </c>
      <c r="BR1539" s="172">
        <f t="shared" ca="1" si="610"/>
        <v>1.0318824052618069E-6</v>
      </c>
    </row>
    <row r="1540" spans="44:70">
      <c r="AR1540" s="69">
        <f t="shared" si="602"/>
        <v>129</v>
      </c>
      <c r="AS1540" s="70">
        <f t="shared" si="606"/>
        <v>1537</v>
      </c>
      <c r="AT1540" s="71">
        <f t="shared" ca="1" si="607"/>
        <v>9.0249954621730258E-7</v>
      </c>
      <c r="AU1540" s="72">
        <f t="shared" ca="1" si="603"/>
        <v>9.059659612918658E-3</v>
      </c>
      <c r="AV1540" s="73">
        <f t="shared" ca="1" si="604"/>
        <v>1.0090596596129187</v>
      </c>
      <c r="AW1540" s="74">
        <f ca="1">PRODUCT(AV$4:AV1540)</f>
        <v>977882.41612367413</v>
      </c>
      <c r="BO1540" s="70">
        <f t="shared" si="609"/>
        <v>1537</v>
      </c>
      <c r="BP1540" s="171">
        <f t="shared" ca="1" si="608"/>
        <v>0.1143</v>
      </c>
      <c r="BQ1540" s="172">
        <f t="shared" ca="1" si="605"/>
        <v>9.059659612918658E-3</v>
      </c>
      <c r="BR1540" s="172">
        <f t="shared" ca="1" si="610"/>
        <v>1.0226178357557602E-6</v>
      </c>
    </row>
    <row r="1541" spans="44:70">
      <c r="AR1541" s="69">
        <f t="shared" ref="AR1541:AR1604" si="611">ROUNDDOWN((AS1541-1)/12,0)+1</f>
        <v>129</v>
      </c>
      <c r="AS1541" s="70">
        <f t="shared" si="606"/>
        <v>1538</v>
      </c>
      <c r="AT1541" s="71">
        <f t="shared" ca="1" si="607"/>
        <v>8.9432320752776025E-7</v>
      </c>
      <c r="AU1541" s="72">
        <f t="shared" ref="AU1541:AU1604" ca="1" si="612">IF($AU$2="Yes",BQ1541,((1+$AH$21)^(1/12))-1)</f>
        <v>9.059659612918658E-3</v>
      </c>
      <c r="AV1541" s="73">
        <f t="shared" ref="AV1541:AV1604" ca="1" si="613">(1+AU1541)</f>
        <v>1.0090596596129187</v>
      </c>
      <c r="AW1541" s="74">
        <f ca="1">PRODUCT(AV$4:AV1541)</f>
        <v>986741.69795521314</v>
      </c>
      <c r="BO1541" s="70">
        <f t="shared" si="609"/>
        <v>1538</v>
      </c>
      <c r="BP1541" s="171">
        <f t="shared" ca="1" si="608"/>
        <v>0.1143</v>
      </c>
      <c r="BQ1541" s="172">
        <f t="shared" ref="BQ1541:BQ1604" ca="1" si="614">(1+BP1541)^(1/12)-1</f>
        <v>9.059659612918658E-3</v>
      </c>
      <c r="BR1541" s="172">
        <f t="shared" ca="1" si="610"/>
        <v>1.0134364465110444E-6</v>
      </c>
    </row>
    <row r="1542" spans="44:70">
      <c r="AR1542" s="69">
        <f t="shared" si="611"/>
        <v>129</v>
      </c>
      <c r="AS1542" s="70">
        <f t="shared" ref="AS1542:AS1605" si="615">AS1541+1</f>
        <v>1539</v>
      </c>
      <c r="AT1542" s="71">
        <f t="shared" ref="AT1542:AT1605" ca="1" si="616">(1-AU1542)*AT1541</f>
        <v>8.8622094368362508E-7</v>
      </c>
      <c r="AU1542" s="72">
        <f t="shared" ca="1" si="612"/>
        <v>9.059659612918658E-3</v>
      </c>
      <c r="AV1542" s="73">
        <f t="shared" ca="1" si="613"/>
        <v>1.0090596596129187</v>
      </c>
      <c r="AW1542" s="74">
        <f ca="1">PRODUCT(AV$4:AV1542)</f>
        <v>995681.24186456075</v>
      </c>
      <c r="BO1542" s="70">
        <f t="shared" si="609"/>
        <v>1539</v>
      </c>
      <c r="BP1542" s="171">
        <f t="shared" ref="BP1542:BP1605" ca="1" si="617">VLOOKUP(BO1542,$BT$4:$BX$13,5,TRUE)/100</f>
        <v>0.1143</v>
      </c>
      <c r="BQ1542" s="172">
        <f t="shared" ca="1" si="614"/>
        <v>9.059659612918658E-3</v>
      </c>
      <c r="BR1542" s="172">
        <f t="shared" ca="1" si="610"/>
        <v>1.0043374907087304E-6</v>
      </c>
    </row>
    <row r="1543" spans="44:70">
      <c r="AR1543" s="69">
        <f t="shared" si="611"/>
        <v>129</v>
      </c>
      <c r="AS1543" s="70">
        <f t="shared" si="615"/>
        <v>1540</v>
      </c>
      <c r="AT1543" s="71">
        <f t="shared" ca="1" si="616"/>
        <v>8.7819208359201186E-7</v>
      </c>
      <c r="AU1543" s="72">
        <f t="shared" ca="1" si="612"/>
        <v>9.059659612918658E-3</v>
      </c>
      <c r="AV1543" s="73">
        <f t="shared" ca="1" si="613"/>
        <v>1.0090596596129187</v>
      </c>
      <c r="AW1543" s="74">
        <f ca="1">PRODUCT(AV$4:AV1543)</f>
        <v>1004701.7749988218</v>
      </c>
      <c r="BO1543" s="70">
        <f t="shared" si="609"/>
        <v>1540</v>
      </c>
      <c r="BP1543" s="171">
        <f t="shared" ca="1" si="617"/>
        <v>0.1143</v>
      </c>
      <c r="BQ1543" s="172">
        <f t="shared" ca="1" si="614"/>
        <v>9.059659612918658E-3</v>
      </c>
      <c r="BR1543" s="172">
        <f t="shared" ca="1" si="610"/>
        <v>9.9532022823506808E-7</v>
      </c>
    </row>
    <row r="1544" spans="44:70">
      <c r="AR1544" s="69">
        <f t="shared" si="611"/>
        <v>129</v>
      </c>
      <c r="AS1544" s="70">
        <f t="shared" si="615"/>
        <v>1541</v>
      </c>
      <c r="AT1544" s="71">
        <f t="shared" ca="1" si="616"/>
        <v>8.7023596223990838E-7</v>
      </c>
      <c r="AU1544" s="72">
        <f t="shared" ca="1" si="612"/>
        <v>9.059659612918658E-3</v>
      </c>
      <c r="AV1544" s="73">
        <f t="shared" ca="1" si="613"/>
        <v>1.0090596596129187</v>
      </c>
      <c r="AW1544" s="74">
        <f ca="1">PRODUCT(AV$4:AV1544)</f>
        <v>1013804.0310928063</v>
      </c>
      <c r="BO1544" s="70">
        <f t="shared" si="609"/>
        <v>1541</v>
      </c>
      <c r="BP1544" s="171">
        <f t="shared" ca="1" si="617"/>
        <v>0.1143</v>
      </c>
      <c r="BQ1544" s="172">
        <f t="shared" ca="1" si="614"/>
        <v>9.059659612918658E-3</v>
      </c>
      <c r="BR1544" s="172">
        <f t="shared" ca="1" si="610"/>
        <v>9.8638392562128471E-7</v>
      </c>
    </row>
    <row r="1545" spans="44:70">
      <c r="AR1545" s="69">
        <f t="shared" si="611"/>
        <v>129</v>
      </c>
      <c r="AS1545" s="70">
        <f t="shared" si="615"/>
        <v>1542</v>
      </c>
      <c r="AT1545" s="71">
        <f t="shared" ca="1" si="616"/>
        <v>8.6235192063909405E-7</v>
      </c>
      <c r="AU1545" s="72">
        <f t="shared" ca="1" si="612"/>
        <v>9.059659612918658E-3</v>
      </c>
      <c r="AV1545" s="73">
        <f t="shared" ca="1" si="613"/>
        <v>1.0090596596129187</v>
      </c>
      <c r="AW1545" s="74">
        <f ca="1">PRODUCT(AV$4:AV1545)</f>
        <v>1022988.7505287118</v>
      </c>
      <c r="BO1545" s="70">
        <f t="shared" si="609"/>
        <v>1542</v>
      </c>
      <c r="BP1545" s="171">
        <f t="shared" ca="1" si="617"/>
        <v>0.1143</v>
      </c>
      <c r="BQ1545" s="172">
        <f t="shared" ca="1" si="614"/>
        <v>9.059659612918658E-3</v>
      </c>
      <c r="BR1545" s="172">
        <f t="shared" ca="1" si="610"/>
        <v>9.7752785598392416E-7</v>
      </c>
    </row>
    <row r="1546" spans="44:70">
      <c r="AR1546" s="69">
        <f t="shared" si="611"/>
        <v>129</v>
      </c>
      <c r="AS1546" s="70">
        <f t="shared" si="615"/>
        <v>1543</v>
      </c>
      <c r="AT1546" s="71">
        <f t="shared" ca="1" si="616"/>
        <v>8.5453930577155722E-7</v>
      </c>
      <c r="AU1546" s="72">
        <f t="shared" ca="1" si="612"/>
        <v>9.059659612918658E-3</v>
      </c>
      <c r="AV1546" s="73">
        <f t="shared" ca="1" si="613"/>
        <v>1.0090596596129187</v>
      </c>
      <c r="AW1546" s="74">
        <f ca="1">PRODUCT(AV$4:AV1546)</f>
        <v>1032256.680396347</v>
      </c>
      <c r="BO1546" s="70">
        <f t="shared" si="609"/>
        <v>1543</v>
      </c>
      <c r="BP1546" s="171">
        <f t="shared" ca="1" si="617"/>
        <v>0.1143</v>
      </c>
      <c r="BQ1546" s="172">
        <f t="shared" ca="1" si="614"/>
        <v>9.059659612918658E-3</v>
      </c>
      <c r="BR1546" s="172">
        <f t="shared" ca="1" si="610"/>
        <v>9.6875129896572184E-7</v>
      </c>
    </row>
    <row r="1547" spans="44:70">
      <c r="AR1547" s="69">
        <f t="shared" si="611"/>
        <v>129</v>
      </c>
      <c r="AS1547" s="70">
        <f t="shared" si="615"/>
        <v>1544</v>
      </c>
      <c r="AT1547" s="71">
        <f t="shared" ca="1" si="616"/>
        <v>8.4679747053540711E-7</v>
      </c>
      <c r="AU1547" s="72">
        <f t="shared" ca="1" si="612"/>
        <v>9.059659612918658E-3</v>
      </c>
      <c r="AV1547" s="73">
        <f t="shared" ca="1" si="613"/>
        <v>1.0090596596129187</v>
      </c>
      <c r="AW1547" s="74">
        <f ca="1">PRODUCT(AV$4:AV1547)</f>
        <v>1041608.5745538992</v>
      </c>
      <c r="BO1547" s="70">
        <f t="shared" si="609"/>
        <v>1544</v>
      </c>
      <c r="BP1547" s="171">
        <f t="shared" ca="1" si="617"/>
        <v>0.1143</v>
      </c>
      <c r="BQ1547" s="172">
        <f t="shared" ca="1" si="614"/>
        <v>9.059659612918658E-3</v>
      </c>
      <c r="BR1547" s="172">
        <f t="shared" ca="1" si="610"/>
        <v>9.6005354067701072E-7</v>
      </c>
    </row>
    <row r="1548" spans="44:70">
      <c r="AR1548" s="69">
        <f t="shared" si="611"/>
        <v>129</v>
      </c>
      <c r="AS1548" s="70">
        <f t="shared" si="615"/>
        <v>1545</v>
      </c>
      <c r="AT1548" s="71">
        <f t="shared" ca="1" si="616"/>
        <v>8.3912577369127581E-7</v>
      </c>
      <c r="AU1548" s="72">
        <f t="shared" ca="1" si="612"/>
        <v>9.059659612918658E-3</v>
      </c>
      <c r="AV1548" s="73">
        <f t="shared" ca="1" si="613"/>
        <v>1.0090596596129187</v>
      </c>
      <c r="AW1548" s="74">
        <f ca="1">PRODUCT(AV$4:AV1548)</f>
        <v>1051045.193689255</v>
      </c>
      <c r="BO1548" s="70">
        <f t="shared" si="609"/>
        <v>1545</v>
      </c>
      <c r="BP1548" s="171">
        <f t="shared" ca="1" si="617"/>
        <v>0.1143</v>
      </c>
      <c r="BQ1548" s="172">
        <f t="shared" ca="1" si="614"/>
        <v>9.059659612918658E-3</v>
      </c>
      <c r="BR1548" s="172">
        <f t="shared" ca="1" si="610"/>
        <v>9.5143387363765292E-7</v>
      </c>
    </row>
    <row r="1549" spans="44:70">
      <c r="AR1549" s="69">
        <f t="shared" si="611"/>
        <v>129</v>
      </c>
      <c r="AS1549" s="70">
        <f t="shared" si="615"/>
        <v>1546</v>
      </c>
      <c r="AT1549" s="71">
        <f t="shared" ca="1" si="616"/>
        <v>8.3152357980920582E-7</v>
      </c>
      <c r="AU1549" s="72">
        <f t="shared" ca="1" si="612"/>
        <v>9.059659612918658E-3</v>
      </c>
      <c r="AV1549" s="73">
        <f t="shared" ca="1" si="613"/>
        <v>1.0090596596129187</v>
      </c>
      <c r="AW1549" s="74">
        <f ca="1">PRODUCT(AV$4:AV1549)</f>
        <v>1060567.3053818739</v>
      </c>
      <c r="BO1549" s="70">
        <f t="shared" si="609"/>
        <v>1546</v>
      </c>
      <c r="BP1549" s="171">
        <f t="shared" ca="1" si="617"/>
        <v>0.1143</v>
      </c>
      <c r="BQ1549" s="172">
        <f t="shared" ca="1" si="614"/>
        <v>9.059659612918658E-3</v>
      </c>
      <c r="BR1549" s="172">
        <f t="shared" ca="1" si="610"/>
        <v>9.4289159671949299E-7</v>
      </c>
    </row>
    <row r="1550" spans="44:70">
      <c r="AR1550" s="69">
        <f t="shared" si="611"/>
        <v>129</v>
      </c>
      <c r="AS1550" s="70">
        <f t="shared" si="615"/>
        <v>1547</v>
      </c>
      <c r="AT1550" s="71">
        <f t="shared" ca="1" si="616"/>
        <v>8.2399025921601881E-7</v>
      </c>
      <c r="AU1550" s="72">
        <f t="shared" ca="1" si="612"/>
        <v>9.059659612918658E-3</v>
      </c>
      <c r="AV1550" s="73">
        <f t="shared" ca="1" si="613"/>
        <v>1.0090596596129187</v>
      </c>
      <c r="AW1550" s="74">
        <f ca="1">PRODUCT(AV$4:AV1550)</f>
        <v>1070175.684165224</v>
      </c>
      <c r="BO1550" s="70">
        <f t="shared" si="609"/>
        <v>1547</v>
      </c>
      <c r="BP1550" s="171">
        <f t="shared" ca="1" si="617"/>
        <v>0.1143</v>
      </c>
      <c r="BQ1550" s="172">
        <f t="shared" ca="1" si="614"/>
        <v>9.059659612918658E-3</v>
      </c>
      <c r="BR1550" s="172">
        <f t="shared" ca="1" si="610"/>
        <v>9.344260150893277E-7</v>
      </c>
    </row>
    <row r="1551" spans="44:70">
      <c r="AR1551" s="69">
        <f t="shared" si="611"/>
        <v>129</v>
      </c>
      <c r="AS1551" s="70">
        <f t="shared" si="615"/>
        <v>1548</v>
      </c>
      <c r="AT1551" s="71">
        <f t="shared" ca="1" si="616"/>
        <v>8.1652518794316105E-7</v>
      </c>
      <c r="AU1551" s="72">
        <f t="shared" ca="1" si="612"/>
        <v>9.059659612918658E-3</v>
      </c>
      <c r="AV1551" s="73">
        <f t="shared" ca="1" si="613"/>
        <v>1.0090596596129187</v>
      </c>
      <c r="AW1551" s="74">
        <f ca="1">PRODUCT(AV$4:AV1551)</f>
        <v>1079871.1115897833</v>
      </c>
      <c r="BO1551" s="70">
        <f t="shared" si="609"/>
        <v>1548</v>
      </c>
      <c r="BP1551" s="171">
        <f t="shared" ca="1" si="617"/>
        <v>0.1143</v>
      </c>
      <c r="BQ1551" s="172">
        <f t="shared" ca="1" si="614"/>
        <v>9.059659612918658E-3</v>
      </c>
      <c r="BR1551" s="172">
        <f t="shared" ca="1" si="610"/>
        <v>9.2603644015238816E-7</v>
      </c>
    </row>
    <row r="1552" spans="44:70">
      <c r="AR1552" s="69">
        <f t="shared" si="611"/>
        <v>130</v>
      </c>
      <c r="AS1552" s="70">
        <f t="shared" si="615"/>
        <v>1549</v>
      </c>
      <c r="AT1552" s="71">
        <f t="shared" ca="1" si="616"/>
        <v>8.091277476750216E-7</v>
      </c>
      <c r="AU1552" s="72">
        <f t="shared" ca="1" si="612"/>
        <v>9.059659612918658E-3</v>
      </c>
      <c r="AV1552" s="73">
        <f t="shared" ca="1" si="613"/>
        <v>1.0090596596129187</v>
      </c>
      <c r="AW1552" s="74">
        <f ca="1">PRODUCT(AV$4:AV1552)</f>
        <v>1089654.376286611</v>
      </c>
      <c r="BO1552" s="70">
        <f t="shared" si="609"/>
        <v>1549</v>
      </c>
      <c r="BP1552" s="171">
        <f t="shared" ca="1" si="617"/>
        <v>0.1143</v>
      </c>
      <c r="BQ1552" s="172">
        <f t="shared" ca="1" si="614"/>
        <v>9.059659612918658E-3</v>
      </c>
      <c r="BR1552" s="172">
        <f t="shared" ca="1" si="610"/>
        <v>9.1772218949632895E-7</v>
      </c>
    </row>
    <row r="1553" spans="44:70">
      <c r="AR1553" s="69">
        <f t="shared" si="611"/>
        <v>130</v>
      </c>
      <c r="AS1553" s="70">
        <f t="shared" si="615"/>
        <v>1550</v>
      </c>
      <c r="AT1553" s="71">
        <f t="shared" ca="1" si="616"/>
        <v>8.0179732569771833E-7</v>
      </c>
      <c r="AU1553" s="72">
        <f t="shared" ca="1" si="612"/>
        <v>9.059659612918658E-3</v>
      </c>
      <c r="AV1553" s="73">
        <f t="shared" ca="1" si="613"/>
        <v>1.0090596596129187</v>
      </c>
      <c r="AW1553" s="74">
        <f ca="1">PRODUCT(AV$4:AV1553)</f>
        <v>1099526.2740314947</v>
      </c>
      <c r="BO1553" s="70">
        <f t="shared" si="609"/>
        <v>1550</v>
      </c>
      <c r="BP1553" s="171">
        <f t="shared" ca="1" si="617"/>
        <v>0.1143</v>
      </c>
      <c r="BQ1553" s="172">
        <f t="shared" ca="1" si="614"/>
        <v>9.059659612918658E-3</v>
      </c>
      <c r="BR1553" s="172">
        <f t="shared" ca="1" si="610"/>
        <v>9.0948258683572058E-7</v>
      </c>
    </row>
    <row r="1554" spans="44:70">
      <c r="AR1554" s="69">
        <f t="shared" si="611"/>
        <v>130</v>
      </c>
      <c r="AS1554" s="70">
        <f t="shared" si="615"/>
        <v>1551</v>
      </c>
      <c r="AT1554" s="71">
        <f t="shared" ca="1" si="616"/>
        <v>7.9453331484834851E-7</v>
      </c>
      <c r="AU1554" s="72">
        <f t="shared" ca="1" si="612"/>
        <v>9.059659612918658E-3</v>
      </c>
      <c r="AV1554" s="73">
        <f t="shared" ca="1" si="613"/>
        <v>1.0090596596129187</v>
      </c>
      <c r="AW1554" s="74">
        <f ca="1">PRODUCT(AV$4:AV1554)</f>
        <v>1109487.6078096807</v>
      </c>
      <c r="BO1554" s="70">
        <f t="shared" ref="BO1554:BO1617" si="618">BO1553+1</f>
        <v>1551</v>
      </c>
      <c r="BP1554" s="171">
        <f t="shared" ca="1" si="617"/>
        <v>0.1143</v>
      </c>
      <c r="BQ1554" s="172">
        <f t="shared" ca="1" si="614"/>
        <v>9.059659612918658E-3</v>
      </c>
      <c r="BR1554" s="172">
        <f t="shared" ref="BR1554:BR1617" ca="1" si="619">BR1553/(1+BQ1554)</f>
        <v>9.0131696195703983E-7</v>
      </c>
    </row>
    <row r="1555" spans="44:70">
      <c r="AR1555" s="69">
        <f t="shared" si="611"/>
        <v>130</v>
      </c>
      <c r="AS1555" s="70">
        <f t="shared" si="615"/>
        <v>1552</v>
      </c>
      <c r="AT1555" s="71">
        <f t="shared" ca="1" si="616"/>
        <v>7.8733511346469854E-7</v>
      </c>
      <c r="AU1555" s="72">
        <f t="shared" ca="1" si="612"/>
        <v>9.059659612918658E-3</v>
      </c>
      <c r="AV1555" s="73">
        <f t="shared" ca="1" si="613"/>
        <v>1.0090596596129187</v>
      </c>
      <c r="AW1555" s="74">
        <f ca="1">PRODUCT(AV$4:AV1555)</f>
        <v>1119539.1878811878</v>
      </c>
      <c r="BO1555" s="70">
        <f t="shared" si="618"/>
        <v>1552</v>
      </c>
      <c r="BP1555" s="171">
        <f t="shared" ca="1" si="617"/>
        <v>0.1143</v>
      </c>
      <c r="BQ1555" s="172">
        <f t="shared" ca="1" si="614"/>
        <v>9.059659612918658E-3</v>
      </c>
      <c r="BR1555" s="172">
        <f t="shared" ca="1" si="619"/>
        <v>8.9322465066415444E-7</v>
      </c>
    </row>
    <row r="1556" spans="44:70">
      <c r="AR1556" s="69">
        <f t="shared" si="611"/>
        <v>130</v>
      </c>
      <c r="AS1556" s="70">
        <f t="shared" si="615"/>
        <v>1553</v>
      </c>
      <c r="AT1556" s="71">
        <f t="shared" ca="1" si="616"/>
        <v>7.8020212533540963E-7</v>
      </c>
      <c r="AU1556" s="72">
        <f t="shared" ca="1" si="612"/>
        <v>9.059659612918658E-3</v>
      </c>
      <c r="AV1556" s="73">
        <f t="shared" ca="1" si="613"/>
        <v>1.0090596596129187</v>
      </c>
      <c r="AW1556" s="74">
        <f ca="1">PRODUCT(AV$4:AV1556)</f>
        <v>1129681.8318467147</v>
      </c>
      <c r="BO1556" s="70">
        <f t="shared" si="618"/>
        <v>1553</v>
      </c>
      <c r="BP1556" s="171">
        <f t="shared" ca="1" si="617"/>
        <v>0.1143</v>
      </c>
      <c r="BQ1556" s="172">
        <f t="shared" ca="1" si="614"/>
        <v>9.059659612918658E-3</v>
      </c>
      <c r="BR1556" s="172">
        <f t="shared" ca="1" si="619"/>
        <v>8.8520499472429684E-7</v>
      </c>
    </row>
    <row r="1557" spans="44:70">
      <c r="AR1557" s="69">
        <f t="shared" si="611"/>
        <v>130</v>
      </c>
      <c r="AS1557" s="70">
        <f t="shared" si="615"/>
        <v>1554</v>
      </c>
      <c r="AT1557" s="71">
        <f t="shared" ca="1" si="616"/>
        <v>7.7313375965059512E-7</v>
      </c>
      <c r="AU1557" s="72">
        <f t="shared" ca="1" si="612"/>
        <v>9.059659612918658E-3</v>
      </c>
      <c r="AV1557" s="73">
        <f t="shared" ca="1" si="613"/>
        <v>1.0090596596129187</v>
      </c>
      <c r="AW1557" s="74">
        <f ca="1">PRODUCT(AV$4:AV1557)</f>
        <v>1139916.3647141443</v>
      </c>
      <c r="BO1557" s="70">
        <f t="shared" si="618"/>
        <v>1554</v>
      </c>
      <c r="BP1557" s="171">
        <f t="shared" ca="1" si="617"/>
        <v>0.1143</v>
      </c>
      <c r="BQ1557" s="172">
        <f t="shared" ca="1" si="614"/>
        <v>9.059659612918658E-3</v>
      </c>
      <c r="BR1557" s="172">
        <f t="shared" ca="1" si="619"/>
        <v>8.772573418145234E-7</v>
      </c>
    </row>
    <row r="1558" spans="44:70">
      <c r="AR1558" s="69">
        <f t="shared" si="611"/>
        <v>130</v>
      </c>
      <c r="AS1558" s="70">
        <f t="shared" si="615"/>
        <v>1555</v>
      </c>
      <c r="AT1558" s="71">
        <f t="shared" ca="1" si="616"/>
        <v>7.6612943095290464E-7</v>
      </c>
      <c r="AU1558" s="72">
        <f t="shared" ca="1" si="612"/>
        <v>9.059659612918658E-3</v>
      </c>
      <c r="AV1558" s="73">
        <f t="shared" ca="1" si="613"/>
        <v>1.0090596596129187</v>
      </c>
      <c r="AW1558" s="74">
        <f ca="1">PRODUCT(AV$4:AV1558)</f>
        <v>1150243.61896565</v>
      </c>
      <c r="BO1558" s="70">
        <f t="shared" si="618"/>
        <v>1555</v>
      </c>
      <c r="BP1558" s="171">
        <f t="shared" ca="1" si="617"/>
        <v>0.1143</v>
      </c>
      <c r="BQ1558" s="172">
        <f t="shared" ca="1" si="614"/>
        <v>9.059659612918658E-3</v>
      </c>
      <c r="BR1558" s="172">
        <f t="shared" ca="1" si="619"/>
        <v>8.6938104546865406E-7</v>
      </c>
    </row>
    <row r="1559" spans="44:70">
      <c r="AR1559" s="69">
        <f t="shared" si="611"/>
        <v>130</v>
      </c>
      <c r="AS1559" s="70">
        <f t="shared" si="615"/>
        <v>1556</v>
      </c>
      <c r="AT1559" s="71">
        <f t="shared" ca="1" si="616"/>
        <v>7.5918855908903224E-7</v>
      </c>
      <c r="AU1559" s="72">
        <f t="shared" ca="1" si="612"/>
        <v>9.059659612918658E-3</v>
      </c>
      <c r="AV1559" s="73">
        <f t="shared" ca="1" si="613"/>
        <v>1.0090596596129187</v>
      </c>
      <c r="AW1559" s="74">
        <f ca="1">PRODUCT(AV$4:AV1559)</f>
        <v>1160664.4346254105</v>
      </c>
      <c r="BO1559" s="70">
        <f t="shared" si="618"/>
        <v>1556</v>
      </c>
      <c r="BP1559" s="171">
        <f t="shared" ca="1" si="617"/>
        <v>0.1143</v>
      </c>
      <c r="BQ1559" s="172">
        <f t="shared" ca="1" si="614"/>
        <v>9.059659612918658E-3</v>
      </c>
      <c r="BR1559" s="172">
        <f t="shared" ca="1" si="619"/>
        <v>8.6157546502468823E-7</v>
      </c>
    </row>
    <row r="1560" spans="44:70">
      <c r="AR1560" s="69">
        <f t="shared" si="611"/>
        <v>130</v>
      </c>
      <c r="AS1560" s="70">
        <f t="shared" si="615"/>
        <v>1557</v>
      </c>
      <c r="AT1560" s="71">
        <f t="shared" ca="1" si="616"/>
        <v>7.5231056916166343E-7</v>
      </c>
      <c r="AU1560" s="72">
        <f t="shared" ca="1" si="612"/>
        <v>9.059659612918658E-3</v>
      </c>
      <c r="AV1560" s="73">
        <f t="shared" ca="1" si="613"/>
        <v>1.0090596596129187</v>
      </c>
      <c r="AW1560" s="74">
        <f ca="1">PRODUCT(AV$4:AV1560)</f>
        <v>1171179.6593279373</v>
      </c>
      <c r="BO1560" s="70">
        <f t="shared" si="618"/>
        <v>1557</v>
      </c>
      <c r="BP1560" s="171">
        <f t="shared" ca="1" si="617"/>
        <v>0.1143</v>
      </c>
      <c r="BQ1560" s="172">
        <f t="shared" ca="1" si="614"/>
        <v>9.059659612918658E-3</v>
      </c>
      <c r="BR1560" s="172">
        <f t="shared" ca="1" si="619"/>
        <v>8.5383996557269349E-7</v>
      </c>
    </row>
    <row r="1561" spans="44:70">
      <c r="AR1561" s="69">
        <f t="shared" si="611"/>
        <v>130</v>
      </c>
      <c r="AS1561" s="70">
        <f t="shared" si="615"/>
        <v>1558</v>
      </c>
      <c r="AT1561" s="71">
        <f t="shared" ca="1" si="616"/>
        <v>7.4549489148185766E-7</v>
      </c>
      <c r="AU1561" s="72">
        <f t="shared" ca="1" si="612"/>
        <v>9.059659612918658E-3</v>
      </c>
      <c r="AV1561" s="73">
        <f t="shared" ca="1" si="613"/>
        <v>1.0090596596129187</v>
      </c>
      <c r="AW1561" s="74">
        <f ca="1">PRODUCT(AV$4:AV1561)</f>
        <v>1181790.1483870225</v>
      </c>
      <c r="BO1561" s="70">
        <f t="shared" si="618"/>
        <v>1558</v>
      </c>
      <c r="BP1561" s="171">
        <f t="shared" ca="1" si="617"/>
        <v>0.1143</v>
      </c>
      <c r="BQ1561" s="172">
        <f t="shared" ca="1" si="614"/>
        <v>9.059659612918658E-3</v>
      </c>
      <c r="BR1561" s="172">
        <f t="shared" ca="1" si="619"/>
        <v>8.4617391790316104E-7</v>
      </c>
    </row>
    <row r="1562" spans="44:70">
      <c r="AR1562" s="69">
        <f t="shared" si="611"/>
        <v>130</v>
      </c>
      <c r="AS1562" s="70">
        <f t="shared" si="615"/>
        <v>1559</v>
      </c>
      <c r="AT1562" s="71">
        <f t="shared" ca="1" si="616"/>
        <v>7.3874096152186235E-7</v>
      </c>
      <c r="AU1562" s="72">
        <f t="shared" ca="1" si="612"/>
        <v>9.059659612918658E-3</v>
      </c>
      <c r="AV1562" s="73">
        <f t="shared" ca="1" si="613"/>
        <v>1.0090596596129187</v>
      </c>
      <c r="AW1562" s="74">
        <f ca="1">PRODUCT(AV$4:AV1562)</f>
        <v>1192496.7648653097</v>
      </c>
      <c r="BO1562" s="70">
        <f t="shared" si="618"/>
        <v>1559</v>
      </c>
      <c r="BP1562" s="171">
        <f t="shared" ca="1" si="617"/>
        <v>0.1143</v>
      </c>
      <c r="BQ1562" s="172">
        <f t="shared" ca="1" si="614"/>
        <v>9.059659612918658E-3</v>
      </c>
      <c r="BR1562" s="172">
        <f t="shared" ca="1" si="619"/>
        <v>8.3857669845582609E-7</v>
      </c>
    </row>
    <row r="1563" spans="44:70">
      <c r="AR1563" s="69">
        <f t="shared" si="611"/>
        <v>130</v>
      </c>
      <c r="AS1563" s="70">
        <f t="shared" si="615"/>
        <v>1560</v>
      </c>
      <c r="AT1563" s="71">
        <f t="shared" ca="1" si="616"/>
        <v>7.3204821986835408E-7</v>
      </c>
      <c r="AU1563" s="72">
        <f t="shared" ca="1" si="612"/>
        <v>9.059659612918658E-3</v>
      </c>
      <c r="AV1563" s="73">
        <f t="shared" ca="1" si="613"/>
        <v>1.0090596596129187</v>
      </c>
      <c r="AW1563" s="74">
        <f ca="1">PRODUCT(AV$4:AV1563)</f>
        <v>1203300.3796444961</v>
      </c>
      <c r="BO1563" s="70">
        <f t="shared" si="618"/>
        <v>1560</v>
      </c>
      <c r="BP1563" s="171">
        <f t="shared" ca="1" si="617"/>
        <v>0.1143</v>
      </c>
      <c r="BQ1563" s="172">
        <f t="shared" ca="1" si="614"/>
        <v>9.059659612918658E-3</v>
      </c>
      <c r="BR1563" s="172">
        <f t="shared" ca="1" si="619"/>
        <v>8.3104768926894689E-7</v>
      </c>
    </row>
    <row r="1564" spans="44:70">
      <c r="AR1564" s="69">
        <f t="shared" si="611"/>
        <v>131</v>
      </c>
      <c r="AS1564" s="70">
        <f t="shared" si="615"/>
        <v>1561</v>
      </c>
      <c r="AT1564" s="71">
        <f t="shared" ca="1" si="616"/>
        <v>7.2541611217610373E-7</v>
      </c>
      <c r="AU1564" s="72">
        <f t="shared" ca="1" si="612"/>
        <v>9.059659612918658E-3</v>
      </c>
      <c r="AV1564" s="73">
        <f t="shared" ca="1" si="613"/>
        <v>1.0090596596129187</v>
      </c>
      <c r="AW1564" s="74">
        <f ca="1">PRODUCT(AV$4:AV1564)</f>
        <v>1214201.871496171</v>
      </c>
      <c r="BO1564" s="70">
        <f t="shared" si="618"/>
        <v>1561</v>
      </c>
      <c r="BP1564" s="171">
        <f t="shared" ca="1" si="617"/>
        <v>0.1143</v>
      </c>
      <c r="BQ1564" s="172">
        <f t="shared" ca="1" si="614"/>
        <v>9.059659612918658E-3</v>
      </c>
      <c r="BR1564" s="172">
        <f t="shared" ca="1" si="619"/>
        <v>8.2358627792903921E-7</v>
      </c>
    </row>
    <row r="1565" spans="44:70">
      <c r="AR1565" s="69">
        <f t="shared" si="611"/>
        <v>131</v>
      </c>
      <c r="AS1565" s="70">
        <f t="shared" si="615"/>
        <v>1562</v>
      </c>
      <c r="AT1565" s="71">
        <f t="shared" ca="1" si="616"/>
        <v>7.1884408912206142E-7</v>
      </c>
      <c r="AU1565" s="72">
        <f t="shared" ca="1" si="612"/>
        <v>9.059659612918658E-3</v>
      </c>
      <c r="AV1565" s="73">
        <f t="shared" ca="1" si="613"/>
        <v>1.0090596596129187</v>
      </c>
      <c r="AW1565" s="74">
        <f ca="1">PRODUCT(AV$4:AV1565)</f>
        <v>1225202.1271532951</v>
      </c>
      <c r="BO1565" s="70">
        <f t="shared" si="618"/>
        <v>1562</v>
      </c>
      <c r="BP1565" s="171">
        <f t="shared" ca="1" si="617"/>
        <v>0.1143</v>
      </c>
      <c r="BQ1565" s="172">
        <f t="shared" ca="1" si="614"/>
        <v>9.059659612918658E-3</v>
      </c>
      <c r="BR1565" s="172">
        <f t="shared" ca="1" si="619"/>
        <v>8.1619185752106261E-7</v>
      </c>
    </row>
    <row r="1566" spans="44:70">
      <c r="AR1566" s="69">
        <f t="shared" si="611"/>
        <v>131</v>
      </c>
      <c r="AS1566" s="70">
        <f t="shared" si="615"/>
        <v>1563</v>
      </c>
      <c r="AT1566" s="71">
        <f t="shared" ca="1" si="616"/>
        <v>7.12331606359857E-7</v>
      </c>
      <c r="AU1566" s="72">
        <f t="shared" ca="1" si="612"/>
        <v>9.059659612918658E-3</v>
      </c>
      <c r="AV1566" s="73">
        <f t="shared" ca="1" si="613"/>
        <v>1.0090596596129187</v>
      </c>
      <c r="AW1566" s="74">
        <f ca="1">PRODUCT(AV$4:AV1566)</f>
        <v>1236302.0413823279</v>
      </c>
      <c r="BO1566" s="70">
        <f t="shared" si="618"/>
        <v>1563</v>
      </c>
      <c r="BP1566" s="171">
        <f t="shared" ca="1" si="617"/>
        <v>0.1143</v>
      </c>
      <c r="BQ1566" s="172">
        <f t="shared" ca="1" si="614"/>
        <v>9.059659612918658E-3</v>
      </c>
      <c r="BR1566" s="172">
        <f t="shared" ca="1" si="619"/>
        <v>8.0886382657905349E-7</v>
      </c>
    </row>
    <row r="1567" spans="44:70">
      <c r="AR1567" s="69">
        <f t="shared" si="611"/>
        <v>131</v>
      </c>
      <c r="AS1567" s="70">
        <f t="shared" si="615"/>
        <v>1564</v>
      </c>
      <c r="AT1567" s="71">
        <f t="shared" ca="1" si="616"/>
        <v>7.0587812447471309E-7</v>
      </c>
      <c r="AU1567" s="72">
        <f t="shared" ca="1" si="612"/>
        <v>9.059659612918658E-3</v>
      </c>
      <c r="AV1567" s="73">
        <f t="shared" ca="1" si="613"/>
        <v>1.0090596596129187</v>
      </c>
      <c r="AW1567" s="74">
        <f ca="1">PRODUCT(AV$4:AV1567)</f>
        <v>1247502.5170560083</v>
      </c>
      <c r="BO1567" s="70">
        <f t="shared" si="618"/>
        <v>1564</v>
      </c>
      <c r="BP1567" s="171">
        <f t="shared" ca="1" si="617"/>
        <v>0.1143</v>
      </c>
      <c r="BQ1567" s="172">
        <f t="shared" ca="1" si="614"/>
        <v>9.059659612918658E-3</v>
      </c>
      <c r="BR1567" s="172">
        <f t="shared" ca="1" si="619"/>
        <v>8.0160158903720171E-7</v>
      </c>
    </row>
    <row r="1568" spans="44:70">
      <c r="AR1568" s="69">
        <f t="shared" si="611"/>
        <v>131</v>
      </c>
      <c r="AS1568" s="70">
        <f t="shared" si="615"/>
        <v>1565</v>
      </c>
      <c r="AT1568" s="71">
        <f t="shared" ca="1" si="616"/>
        <v>6.9948310893876679E-7</v>
      </c>
      <c r="AU1568" s="72">
        <f t="shared" ca="1" si="612"/>
        <v>9.059659612918658E-3</v>
      </c>
      <c r="AV1568" s="73">
        <f t="shared" ca="1" si="613"/>
        <v>1.0090596596129187</v>
      </c>
      <c r="AW1568" s="74">
        <f ca="1">PRODUCT(AV$4:AV1568)</f>
        <v>1258804.4652267951</v>
      </c>
      <c r="BO1568" s="70">
        <f t="shared" si="618"/>
        <v>1565</v>
      </c>
      <c r="BP1568" s="171">
        <f t="shared" ca="1" si="617"/>
        <v>0.1143</v>
      </c>
      <c r="BQ1568" s="172">
        <f t="shared" ca="1" si="614"/>
        <v>9.059659612918658E-3</v>
      </c>
      <c r="BR1568" s="172">
        <f t="shared" ca="1" si="619"/>
        <v>7.9440455418136613E-7</v>
      </c>
    </row>
    <row r="1569" spans="44:70">
      <c r="AR1569" s="69">
        <f t="shared" si="611"/>
        <v>131</v>
      </c>
      <c r="AS1569" s="70">
        <f t="shared" si="615"/>
        <v>1566</v>
      </c>
      <c r="AT1569" s="71">
        <f t="shared" ca="1" si="616"/>
        <v>6.9314603006679541E-7</v>
      </c>
      <c r="AU1569" s="72">
        <f t="shared" ca="1" si="612"/>
        <v>9.059659612918658E-3</v>
      </c>
      <c r="AV1569" s="73">
        <f t="shared" ca="1" si="613"/>
        <v>1.0090596596129187</v>
      </c>
      <c r="AW1569" s="74">
        <f ca="1">PRODUCT(AV$4:AV1569)</f>
        <v>1270208.8052009719</v>
      </c>
      <c r="BO1569" s="70">
        <f t="shared" si="618"/>
        <v>1566</v>
      </c>
      <c r="BP1569" s="171">
        <f t="shared" ca="1" si="617"/>
        <v>0.1143</v>
      </c>
      <c r="BQ1569" s="172">
        <f t="shared" ca="1" si="614"/>
        <v>9.059659612918658E-3</v>
      </c>
      <c r="BR1569" s="172">
        <f t="shared" ca="1" si="619"/>
        <v>7.8727213660102568E-7</v>
      </c>
    </row>
    <row r="1570" spans="44:70">
      <c r="AR1570" s="69">
        <f t="shared" si="611"/>
        <v>131</v>
      </c>
      <c r="AS1570" s="70">
        <f t="shared" si="615"/>
        <v>1567</v>
      </c>
      <c r="AT1570" s="71">
        <f t="shared" ca="1" si="616"/>
        <v>6.8686636297234437E-7</v>
      </c>
      <c r="AU1570" s="72">
        <f t="shared" ca="1" si="612"/>
        <v>9.059659612918658E-3</v>
      </c>
      <c r="AV1570" s="73">
        <f t="shared" ca="1" si="613"/>
        <v>1.0090596596129187</v>
      </c>
      <c r="AW1570" s="74">
        <f ca="1">PRODUCT(AV$4:AV1570)</f>
        <v>1281716.4646134248</v>
      </c>
      <c r="BO1570" s="70">
        <f t="shared" si="618"/>
        <v>1567</v>
      </c>
      <c r="BP1570" s="171">
        <f t="shared" ca="1" si="617"/>
        <v>0.1143</v>
      </c>
      <c r="BQ1570" s="172">
        <f t="shared" ca="1" si="614"/>
        <v>9.059659612918658E-3</v>
      </c>
      <c r="BR1570" s="172">
        <f t="shared" ca="1" si="619"/>
        <v>7.8020375614166163E-7</v>
      </c>
    </row>
    <row r="1571" spans="44:70">
      <c r="AR1571" s="69">
        <f t="shared" si="611"/>
        <v>131</v>
      </c>
      <c r="AS1571" s="70">
        <f t="shared" si="615"/>
        <v>1568</v>
      </c>
      <c r="AT1571" s="71">
        <f t="shared" ca="1" si="616"/>
        <v>6.8064358752425148E-7</v>
      </c>
      <c r="AU1571" s="72">
        <f t="shared" ca="1" si="612"/>
        <v>9.059659612918658E-3</v>
      </c>
      <c r="AV1571" s="73">
        <f t="shared" ca="1" si="613"/>
        <v>1.0090596596129187</v>
      </c>
      <c r="AW1571" s="74">
        <f ca="1">PRODUCT(AV$4:AV1571)</f>
        <v>1293328.379503096</v>
      </c>
      <c r="BO1571" s="70">
        <f t="shared" si="618"/>
        <v>1568</v>
      </c>
      <c r="BP1571" s="171">
        <f t="shared" ca="1" si="617"/>
        <v>0.1143</v>
      </c>
      <c r="BQ1571" s="172">
        <f t="shared" ca="1" si="614"/>
        <v>9.059659612918658E-3</v>
      </c>
      <c r="BR1571" s="172">
        <f t="shared" ca="1" si="619"/>
        <v>7.7319883785756779E-7</v>
      </c>
    </row>
    <row r="1572" spans="44:70">
      <c r="AR1572" s="69">
        <f t="shared" si="611"/>
        <v>131</v>
      </c>
      <c r="AS1572" s="70">
        <f t="shared" si="615"/>
        <v>1569</v>
      </c>
      <c r="AT1572" s="71">
        <f t="shared" ca="1" si="616"/>
        <v>6.7447718830356592E-7</v>
      </c>
      <c r="AU1572" s="72">
        <f t="shared" ca="1" si="612"/>
        <v>9.059659612918658E-3</v>
      </c>
      <c r="AV1572" s="73">
        <f t="shared" ca="1" si="613"/>
        <v>1.0090596596129187</v>
      </c>
      <c r="AW1572" s="74">
        <f ca="1">PRODUCT(AV$4:AV1572)</f>
        <v>1305045.4943891217</v>
      </c>
      <c r="BO1572" s="70">
        <f t="shared" si="618"/>
        <v>1569</v>
      </c>
      <c r="BP1572" s="171">
        <f t="shared" ca="1" si="617"/>
        <v>0.1143</v>
      </c>
      <c r="BQ1572" s="172">
        <f t="shared" ca="1" si="614"/>
        <v>9.059659612918658E-3</v>
      </c>
      <c r="BR1572" s="172">
        <f t="shared" ca="1" si="619"/>
        <v>7.6625681196508394E-7</v>
      </c>
    </row>
    <row r="1573" spans="44:70">
      <c r="AR1573" s="69">
        <f t="shared" si="611"/>
        <v>131</v>
      </c>
      <c r="AS1573" s="70">
        <f t="shared" si="615"/>
        <v>1570</v>
      </c>
      <c r="AT1573" s="71">
        <f t="shared" ca="1" si="616"/>
        <v>6.6836665456085713E-7</v>
      </c>
      <c r="AU1573" s="72">
        <f t="shared" ca="1" si="612"/>
        <v>9.059659612918658E-3</v>
      </c>
      <c r="AV1573" s="73">
        <f t="shared" ca="1" si="613"/>
        <v>1.0090596596129187</v>
      </c>
      <c r="AW1573" s="74">
        <f ca="1">PRODUCT(AV$4:AV1573)</f>
        <v>1316868.7623476603</v>
      </c>
      <c r="BO1573" s="70">
        <f t="shared" si="618"/>
        <v>1570</v>
      </c>
      <c r="BP1573" s="171">
        <f t="shared" ca="1" si="617"/>
        <v>0.1143</v>
      </c>
      <c r="BQ1573" s="172">
        <f t="shared" ca="1" si="614"/>
        <v>9.059659612918658E-3</v>
      </c>
      <c r="BR1573" s="172">
        <f t="shared" ca="1" si="619"/>
        <v>7.5937711379624927E-7</v>
      </c>
    </row>
    <row r="1574" spans="44:70">
      <c r="AR1574" s="69">
        <f t="shared" si="611"/>
        <v>131</v>
      </c>
      <c r="AS1574" s="70">
        <f t="shared" si="615"/>
        <v>1571</v>
      </c>
      <c r="AT1574" s="71">
        <f t="shared" ca="1" si="616"/>
        <v>6.6231148017391061E-7</v>
      </c>
      <c r="AU1574" s="72">
        <f t="shared" ca="1" si="612"/>
        <v>9.059659612918658E-3</v>
      </c>
      <c r="AV1574" s="73">
        <f t="shared" ca="1" si="613"/>
        <v>1.0090596596129187</v>
      </c>
      <c r="AW1574" s="74">
        <f ca="1">PRODUCT(AV$4:AV1574)</f>
        <v>1328799.1450894156</v>
      </c>
      <c r="BO1574" s="70">
        <f t="shared" si="618"/>
        <v>1571</v>
      </c>
      <c r="BP1574" s="171">
        <f t="shared" ca="1" si="617"/>
        <v>0.1143</v>
      </c>
      <c r="BQ1574" s="172">
        <f t="shared" ca="1" si="614"/>
        <v>9.059659612918658E-3</v>
      </c>
      <c r="BR1574" s="172">
        <f t="shared" ca="1" si="619"/>
        <v>7.5255918375287238E-7</v>
      </c>
    </row>
    <row r="1575" spans="44:70">
      <c r="AR1575" s="69">
        <f t="shared" si="611"/>
        <v>131</v>
      </c>
      <c r="AS1575" s="70">
        <f t="shared" si="615"/>
        <v>1572</v>
      </c>
      <c r="AT1575" s="71">
        <f t="shared" ca="1" si="616"/>
        <v>6.5631116360580666E-7</v>
      </c>
      <c r="AU1575" s="72">
        <f t="shared" ca="1" si="612"/>
        <v>9.059659612918658E-3</v>
      </c>
      <c r="AV1575" s="73">
        <f t="shared" ca="1" si="613"/>
        <v>1.0090596596129187</v>
      </c>
      <c r="AW1575" s="74">
        <f ca="1">PRODUCT(AV$4:AV1575)</f>
        <v>1340837.613037863</v>
      </c>
      <c r="BO1575" s="70">
        <f t="shared" si="618"/>
        <v>1572</v>
      </c>
      <c r="BP1575" s="171">
        <f t="shared" ca="1" si="617"/>
        <v>0.1143</v>
      </c>
      <c r="BQ1575" s="172">
        <f t="shared" ca="1" si="614"/>
        <v>9.059659612918658E-3</v>
      </c>
      <c r="BR1575" s="172">
        <f t="shared" ca="1" si="619"/>
        <v>7.4580246726101264E-7</v>
      </c>
    </row>
    <row r="1576" spans="44:70">
      <c r="AR1576" s="69">
        <f t="shared" si="611"/>
        <v>132</v>
      </c>
      <c r="AS1576" s="70">
        <f t="shared" si="615"/>
        <v>1573</v>
      </c>
      <c r="AT1576" s="71">
        <f t="shared" ca="1" si="616"/>
        <v>6.5036520786337946E-7</v>
      </c>
      <c r="AU1576" s="72">
        <f t="shared" ca="1" si="612"/>
        <v>9.059659612918658E-3</v>
      </c>
      <c r="AV1576" s="73">
        <f t="shared" ca="1" si="613"/>
        <v>1.0090596596129187</v>
      </c>
      <c r="AW1576" s="74">
        <f ca="1">PRODUCT(AV$4:AV1576)</f>
        <v>1352985.1454081845</v>
      </c>
      <c r="BO1576" s="70">
        <f t="shared" si="618"/>
        <v>1573</v>
      </c>
      <c r="BP1576" s="171">
        <f t="shared" ca="1" si="617"/>
        <v>0.1143</v>
      </c>
      <c r="BQ1576" s="172">
        <f t="shared" ca="1" si="614"/>
        <v>9.059659612918658E-3</v>
      </c>
      <c r="BR1576" s="172">
        <f t="shared" ca="1" si="619"/>
        <v>7.3910641472587158E-7</v>
      </c>
    </row>
    <row r="1577" spans="44:70">
      <c r="AR1577" s="69">
        <f t="shared" si="611"/>
        <v>132</v>
      </c>
      <c r="AS1577" s="70">
        <f t="shared" si="615"/>
        <v>1574</v>
      </c>
      <c r="AT1577" s="71">
        <f t="shared" ca="1" si="616"/>
        <v>6.4447312045605211E-7</v>
      </c>
      <c r="AU1577" s="72">
        <f t="shared" ca="1" si="612"/>
        <v>9.059659612918658E-3</v>
      </c>
      <c r="AV1577" s="73">
        <f t="shared" ca="1" si="613"/>
        <v>1.0090596596129187</v>
      </c>
      <c r="AW1577" s="74">
        <f ca="1">PRODUCT(AV$4:AV1577)</f>
        <v>1365242.7302869179</v>
      </c>
      <c r="BO1577" s="70">
        <f t="shared" si="618"/>
        <v>1574</v>
      </c>
      <c r="BP1577" s="171">
        <f t="shared" ca="1" si="617"/>
        <v>0.1143</v>
      </c>
      <c r="BQ1577" s="172">
        <f t="shared" ca="1" si="614"/>
        <v>9.059659612918658E-3</v>
      </c>
      <c r="BR1577" s="172">
        <f t="shared" ca="1" si="619"/>
        <v>7.3247048148708793E-7</v>
      </c>
    </row>
    <row r="1578" spans="44:70">
      <c r="AR1578" s="69">
        <f t="shared" si="611"/>
        <v>132</v>
      </c>
      <c r="AS1578" s="70">
        <f t="shared" si="615"/>
        <v>1575</v>
      </c>
      <c r="AT1578" s="71">
        <f t="shared" ca="1" si="616"/>
        <v>6.3863441335504478E-7</v>
      </c>
      <c r="AU1578" s="72">
        <f t="shared" ca="1" si="612"/>
        <v>9.059659612918658E-3</v>
      </c>
      <c r="AV1578" s="73">
        <f t="shared" ca="1" si="613"/>
        <v>1.0090596596129187</v>
      </c>
      <c r="AW1578" s="74">
        <f ca="1">PRODUCT(AV$4:AV1578)</f>
        <v>1377611.3647123291</v>
      </c>
      <c r="BO1578" s="70">
        <f t="shared" si="618"/>
        <v>1575</v>
      </c>
      <c r="BP1578" s="171">
        <f t="shared" ca="1" si="617"/>
        <v>0.1143</v>
      </c>
      <c r="BQ1578" s="172">
        <f t="shared" ca="1" si="614"/>
        <v>9.059659612918658E-3</v>
      </c>
      <c r="BR1578" s="172">
        <f t="shared" ca="1" si="619"/>
        <v>7.2589412777443512E-7</v>
      </c>
    </row>
    <row r="1579" spans="44:70">
      <c r="AR1579" s="69">
        <f t="shared" si="611"/>
        <v>132</v>
      </c>
      <c r="AS1579" s="70">
        <f t="shared" si="615"/>
        <v>1576</v>
      </c>
      <c r="AT1579" s="71">
        <f t="shared" ca="1" si="616"/>
        <v>6.328486029529521E-7</v>
      </c>
      <c r="AU1579" s="72">
        <f t="shared" ca="1" si="612"/>
        <v>9.059659612918658E-3</v>
      </c>
      <c r="AV1579" s="73">
        <f t="shared" ca="1" si="613"/>
        <v>1.0090596596129187</v>
      </c>
      <c r="AW1579" s="74">
        <f ca="1">PRODUCT(AV$4:AV1579)</f>
        <v>1390092.0547555112</v>
      </c>
      <c r="BO1579" s="70">
        <f t="shared" si="618"/>
        <v>1576</v>
      </c>
      <c r="BP1579" s="171">
        <f t="shared" ca="1" si="617"/>
        <v>0.1143</v>
      </c>
      <c r="BQ1579" s="172">
        <f t="shared" ca="1" si="614"/>
        <v>9.059659612918658E-3</v>
      </c>
      <c r="BR1579" s="172">
        <f t="shared" ca="1" si="619"/>
        <v>7.1937681866391578E-7</v>
      </c>
    </row>
    <row r="1580" spans="44:70">
      <c r="AR1580" s="69">
        <f t="shared" si="611"/>
        <v>132</v>
      </c>
      <c r="AS1580" s="70">
        <f t="shared" si="615"/>
        <v>1577</v>
      </c>
      <c r="AT1580" s="71">
        <f t="shared" ca="1" si="616"/>
        <v>6.2711521002368728E-7</v>
      </c>
      <c r="AU1580" s="72">
        <f t="shared" ca="1" si="612"/>
        <v>9.059659612918658E-3</v>
      </c>
      <c r="AV1580" s="73">
        <f t="shared" ca="1" si="613"/>
        <v>1.0090596596129187</v>
      </c>
      <c r="AW1580" s="74">
        <f ca="1">PRODUCT(AV$4:AV1580)</f>
        <v>1402685.8156022187</v>
      </c>
      <c r="BO1580" s="70">
        <f t="shared" si="618"/>
        <v>1577</v>
      </c>
      <c r="BP1580" s="171">
        <f t="shared" ca="1" si="617"/>
        <v>0.1143</v>
      </c>
      <c r="BQ1580" s="172">
        <f t="shared" ca="1" si="614"/>
        <v>9.059659612918658E-3</v>
      </c>
      <c r="BR1580" s="172">
        <f t="shared" ca="1" si="619"/>
        <v>7.1291802403425088E-7</v>
      </c>
    </row>
    <row r="1581" spans="44:70">
      <c r="AR1581" s="69">
        <f t="shared" si="611"/>
        <v>132</v>
      </c>
      <c r="AS1581" s="70">
        <f t="shared" si="615"/>
        <v>1578</v>
      </c>
      <c r="AT1581" s="71">
        <f t="shared" ca="1" si="616"/>
        <v>6.2143375968278866E-7</v>
      </c>
      <c r="AU1581" s="72">
        <f t="shared" ca="1" si="612"/>
        <v>9.059659612918658E-3</v>
      </c>
      <c r="AV1581" s="73">
        <f t="shared" ca="1" si="613"/>
        <v>1.0090596596129187</v>
      </c>
      <c r="AW1581" s="74">
        <f ca="1">PRODUCT(AV$4:AV1581)</f>
        <v>1415393.671635444</v>
      </c>
      <c r="BO1581" s="70">
        <f t="shared" si="618"/>
        <v>1578</v>
      </c>
      <c r="BP1581" s="171">
        <f t="shared" ca="1" si="617"/>
        <v>0.1143</v>
      </c>
      <c r="BQ1581" s="172">
        <f t="shared" ca="1" si="614"/>
        <v>9.059659612918658E-3</v>
      </c>
      <c r="BR1581" s="172">
        <f t="shared" ca="1" si="619"/>
        <v>7.0651721852375956E-7</v>
      </c>
    </row>
    <row r="1582" spans="44:70">
      <c r="AR1582" s="69">
        <f t="shared" si="611"/>
        <v>132</v>
      </c>
      <c r="AS1582" s="70">
        <f t="shared" si="615"/>
        <v>1579</v>
      </c>
      <c r="AT1582" s="71">
        <f t="shared" ca="1" si="616"/>
        <v>6.1580378134808634E-7</v>
      </c>
      <c r="AU1582" s="72">
        <f t="shared" ca="1" si="612"/>
        <v>9.059659612918658E-3</v>
      </c>
      <c r="AV1582" s="73">
        <f t="shared" ca="1" si="613"/>
        <v>1.0090596596129187</v>
      </c>
      <c r="AW1582" s="74">
        <f ca="1">PRODUCT(AV$4:AV1582)</f>
        <v>1428216.6565187403</v>
      </c>
      <c r="BO1582" s="70">
        <f t="shared" si="618"/>
        <v>1579</v>
      </c>
      <c r="BP1582" s="171">
        <f t="shared" ca="1" si="617"/>
        <v>0.1143</v>
      </c>
      <c r="BQ1582" s="172">
        <f t="shared" ca="1" si="614"/>
        <v>9.059659612918658E-3</v>
      </c>
      <c r="BR1582" s="172">
        <f t="shared" ca="1" si="619"/>
        <v>7.0017388148762564E-7</v>
      </c>
    </row>
    <row r="1583" spans="44:70">
      <c r="AR1583" s="69">
        <f t="shared" si="611"/>
        <v>132</v>
      </c>
      <c r="AS1583" s="70">
        <f t="shared" si="615"/>
        <v>1580</v>
      </c>
      <c r="AT1583" s="71">
        <f t="shared" ca="1" si="616"/>
        <v>6.1022480870072451E-7</v>
      </c>
      <c r="AU1583" s="72">
        <f t="shared" ca="1" si="612"/>
        <v>9.059659612918658E-3</v>
      </c>
      <c r="AV1583" s="73">
        <f t="shared" ca="1" si="613"/>
        <v>1.0090596596129187</v>
      </c>
      <c r="AW1583" s="74">
        <f ca="1">PRODUCT(AV$4:AV1583)</f>
        <v>1441155.8132803009</v>
      </c>
      <c r="BO1583" s="70">
        <f t="shared" si="618"/>
        <v>1580</v>
      </c>
      <c r="BP1583" s="171">
        <f t="shared" ca="1" si="617"/>
        <v>0.1143</v>
      </c>
      <c r="BQ1583" s="172">
        <f t="shared" ca="1" si="614"/>
        <v>9.059659612918658E-3</v>
      </c>
      <c r="BR1583" s="172">
        <f t="shared" ca="1" si="619"/>
        <v>6.9388749695554824E-7</v>
      </c>
    </row>
    <row r="1584" spans="44:70">
      <c r="AR1584" s="69">
        <f t="shared" si="611"/>
        <v>132</v>
      </c>
      <c r="AS1584" s="70">
        <f t="shared" si="615"/>
        <v>1581</v>
      </c>
      <c r="AT1584" s="71">
        <f t="shared" ca="1" si="616"/>
        <v>6.046963796465375E-7</v>
      </c>
      <c r="AU1584" s="72">
        <f t="shared" ca="1" si="612"/>
        <v>9.059659612918658E-3</v>
      </c>
      <c r="AV1584" s="73">
        <f t="shared" ca="1" si="613"/>
        <v>1.0090596596129187</v>
      </c>
      <c r="AW1584" s="74">
        <f ca="1">PRODUCT(AV$4:AV1584)</f>
        <v>1454212.1943977994</v>
      </c>
      <c r="BO1584" s="70">
        <f t="shared" si="618"/>
        <v>1581</v>
      </c>
      <c r="BP1584" s="171">
        <f t="shared" ca="1" si="617"/>
        <v>0.1143</v>
      </c>
      <c r="BQ1584" s="172">
        <f t="shared" ca="1" si="614"/>
        <v>9.059659612918658E-3</v>
      </c>
      <c r="BR1584" s="172">
        <f t="shared" ca="1" si="619"/>
        <v>6.8765755358977249E-7</v>
      </c>
    </row>
    <row r="1585" spans="44:70">
      <c r="AR1585" s="69">
        <f t="shared" si="611"/>
        <v>132</v>
      </c>
      <c r="AS1585" s="70">
        <f t="shared" si="615"/>
        <v>1582</v>
      </c>
      <c r="AT1585" s="71">
        <f t="shared" ca="1" si="616"/>
        <v>5.9921803627777568E-7</v>
      </c>
      <c r="AU1585" s="72">
        <f t="shared" ca="1" si="612"/>
        <v>9.059659612918658E-3</v>
      </c>
      <c r="AV1585" s="73">
        <f t="shared" ca="1" si="613"/>
        <v>1.0090596596129187</v>
      </c>
      <c r="AW1585" s="74">
        <f ca="1">PRODUCT(AV$4:AV1585)</f>
        <v>1467386.8618839991</v>
      </c>
      <c r="BO1585" s="70">
        <f t="shared" si="618"/>
        <v>1582</v>
      </c>
      <c r="BP1585" s="171">
        <f t="shared" ca="1" si="617"/>
        <v>0.1143</v>
      </c>
      <c r="BQ1585" s="172">
        <f t="shared" ca="1" si="614"/>
        <v>9.059659612918658E-3</v>
      </c>
      <c r="BR1585" s="172">
        <f t="shared" ca="1" si="619"/>
        <v>6.8148354464349715E-7</v>
      </c>
    </row>
    <row r="1586" spans="44:70">
      <c r="AR1586" s="69">
        <f t="shared" si="611"/>
        <v>132</v>
      </c>
      <c r="AS1586" s="70">
        <f t="shared" si="615"/>
        <v>1583</v>
      </c>
      <c r="AT1586" s="71">
        <f t="shared" ca="1" si="616"/>
        <v>5.9378932483517751E-7</v>
      </c>
      <c r="AU1586" s="72">
        <f t="shared" ca="1" si="612"/>
        <v>9.059659612918658E-3</v>
      </c>
      <c r="AV1586" s="73">
        <f t="shared" ca="1" si="613"/>
        <v>1.0090596596129187</v>
      </c>
      <c r="AW1586" s="74">
        <f ca="1">PRODUCT(AV$4:AV1586)</f>
        <v>1480680.8873731371</v>
      </c>
      <c r="BO1586" s="70">
        <f t="shared" si="618"/>
        <v>1583</v>
      </c>
      <c r="BP1586" s="171">
        <f t="shared" ca="1" si="617"/>
        <v>0.1143</v>
      </c>
      <c r="BQ1586" s="172">
        <f t="shared" ca="1" si="614"/>
        <v>9.059659612918658E-3</v>
      </c>
      <c r="BR1586" s="172">
        <f t="shared" ca="1" si="619"/>
        <v>6.7536496791965533E-7</v>
      </c>
    </row>
    <row r="1587" spans="44:70">
      <c r="AR1587" s="69">
        <f t="shared" si="611"/>
        <v>132</v>
      </c>
      <c r="AS1587" s="70">
        <f t="shared" si="615"/>
        <v>1584</v>
      </c>
      <c r="AT1587" s="71">
        <f t="shared" ca="1" si="616"/>
        <v>5.8840979567038604E-7</v>
      </c>
      <c r="AU1587" s="72">
        <f t="shared" ca="1" si="612"/>
        <v>9.059659612918658E-3</v>
      </c>
      <c r="AV1587" s="73">
        <f t="shared" ca="1" si="613"/>
        <v>1.0090596596129187</v>
      </c>
      <c r="AW1587" s="74">
        <f ca="1">PRODUCT(AV$4:AV1587)</f>
        <v>1494095.3522080921</v>
      </c>
      <c r="BO1587" s="70">
        <f t="shared" si="618"/>
        <v>1584</v>
      </c>
      <c r="BP1587" s="171">
        <f t="shared" ca="1" si="617"/>
        <v>0.1143</v>
      </c>
      <c r="BQ1587" s="172">
        <f t="shared" ca="1" si="614"/>
        <v>9.059659612918658E-3</v>
      </c>
      <c r="BR1587" s="172">
        <f t="shared" ca="1" si="619"/>
        <v>6.6930132573006578E-7</v>
      </c>
    </row>
    <row r="1588" spans="44:70">
      <c r="AR1588" s="69">
        <f t="shared" si="611"/>
        <v>133</v>
      </c>
      <c r="AS1588" s="70">
        <f t="shared" si="615"/>
        <v>1585</v>
      </c>
      <c r="AT1588" s="71">
        <f t="shared" ca="1" si="616"/>
        <v>5.8307900320870536E-7</v>
      </c>
      <c r="AU1588" s="72">
        <f t="shared" ca="1" si="612"/>
        <v>9.059659612918658E-3</v>
      </c>
      <c r="AV1588" s="73">
        <f t="shared" ca="1" si="613"/>
        <v>1.0090596596129187</v>
      </c>
      <c r="AW1588" s="74">
        <f ca="1">PRODUCT(AV$4:AV1588)</f>
        <v>1507631.3475283412</v>
      </c>
      <c r="BO1588" s="70">
        <f t="shared" si="618"/>
        <v>1585</v>
      </c>
      <c r="BP1588" s="171">
        <f t="shared" ca="1" si="617"/>
        <v>0.1143</v>
      </c>
      <c r="BQ1588" s="172">
        <f t="shared" ca="1" si="614"/>
        <v>9.059659612918658E-3</v>
      </c>
      <c r="BR1588" s="172">
        <f t="shared" ca="1" si="619"/>
        <v>6.6329212485495036E-7</v>
      </c>
    </row>
    <row r="1589" spans="44:70">
      <c r="AR1589" s="69">
        <f t="shared" si="611"/>
        <v>133</v>
      </c>
      <c r="AS1589" s="70">
        <f t="shared" si="615"/>
        <v>1586</v>
      </c>
      <c r="AT1589" s="71">
        <f t="shared" ca="1" si="616"/>
        <v>5.7779650591219458E-7</v>
      </c>
      <c r="AU1589" s="72">
        <f t="shared" ca="1" si="612"/>
        <v>9.059659612918658E-3</v>
      </c>
      <c r="AV1589" s="73">
        <f t="shared" ca="1" si="613"/>
        <v>1.0090596596129187</v>
      </c>
      <c r="AW1589" s="74">
        <f ca="1">PRODUCT(AV$4:AV1589)</f>
        <v>1521289.974358714</v>
      </c>
      <c r="BO1589" s="70">
        <f t="shared" si="618"/>
        <v>1586</v>
      </c>
      <c r="BP1589" s="171">
        <f t="shared" ca="1" si="617"/>
        <v>0.1143</v>
      </c>
      <c r="BQ1589" s="172">
        <f t="shared" ca="1" si="614"/>
        <v>9.059659612918658E-3</v>
      </c>
      <c r="BR1589" s="172">
        <f t="shared" ca="1" si="619"/>
        <v>6.5733687650281568E-7</v>
      </c>
    </row>
    <row r="1590" spans="44:70">
      <c r="AR1590" s="69">
        <f t="shared" si="611"/>
        <v>133</v>
      </c>
      <c r="AS1590" s="70">
        <f t="shared" si="615"/>
        <v>1587</v>
      </c>
      <c r="AT1590" s="71">
        <f t="shared" ca="1" si="616"/>
        <v>5.7256186624309632E-7</v>
      </c>
      <c r="AU1590" s="72">
        <f t="shared" ca="1" si="612"/>
        <v>9.059659612918658E-3</v>
      </c>
      <c r="AV1590" s="73">
        <f t="shared" ca="1" si="613"/>
        <v>1.0090596596129187</v>
      </c>
      <c r="AW1590" s="74">
        <f ca="1">PRODUCT(AV$4:AV1590)</f>
        <v>1535072.3436989496</v>
      </c>
      <c r="BO1590" s="70">
        <f t="shared" si="618"/>
        <v>1587</v>
      </c>
      <c r="BP1590" s="171">
        <f t="shared" ca="1" si="617"/>
        <v>0.1143</v>
      </c>
      <c r="BQ1590" s="172">
        <f t="shared" ca="1" si="614"/>
        <v>9.059659612918658E-3</v>
      </c>
      <c r="BR1590" s="172">
        <f t="shared" ca="1" si="619"/>
        <v>6.5143509627069433E-7</v>
      </c>
    </row>
    <row r="1591" spans="44:70">
      <c r="AR1591" s="69">
        <f t="shared" si="611"/>
        <v>133</v>
      </c>
      <c r="AS1591" s="70">
        <f t="shared" si="615"/>
        <v>1588</v>
      </c>
      <c r="AT1591" s="71">
        <f t="shared" ca="1" si="616"/>
        <v>5.6737465062759637E-7</v>
      </c>
      <c r="AU1591" s="72">
        <f t="shared" ca="1" si="612"/>
        <v>9.059659612918658E-3</v>
      </c>
      <c r="AV1591" s="73">
        <f t="shared" ca="1" si="613"/>
        <v>1.0090596596129187</v>
      </c>
      <c r="AW1591" s="74">
        <f ca="1">PRODUCT(AV$4:AV1591)</f>
        <v>1548979.5766140674</v>
      </c>
      <c r="BO1591" s="70">
        <f t="shared" si="618"/>
        <v>1588</v>
      </c>
      <c r="BP1591" s="171">
        <f t="shared" ca="1" si="617"/>
        <v>0.1143</v>
      </c>
      <c r="BQ1591" s="172">
        <f t="shared" ca="1" si="614"/>
        <v>9.059659612918658E-3</v>
      </c>
      <c r="BR1591" s="172">
        <f t="shared" ca="1" si="619"/>
        <v>6.4558630410474313E-7</v>
      </c>
    </row>
    <row r="1592" spans="44:70">
      <c r="AR1592" s="69">
        <f t="shared" si="611"/>
        <v>133</v>
      </c>
      <c r="AS1592" s="70">
        <f t="shared" si="615"/>
        <v>1589</v>
      </c>
      <c r="AT1592" s="71">
        <f t="shared" ca="1" si="616"/>
        <v>5.6223442941991166E-7</v>
      </c>
      <c r="AU1592" s="72">
        <f t="shared" ca="1" si="612"/>
        <v>9.059659612918658E-3</v>
      </c>
      <c r="AV1592" s="73">
        <f t="shared" ca="1" si="613"/>
        <v>1.0090596596129187</v>
      </c>
      <c r="AW1592" s="74">
        <f ca="1">PRODUCT(AV$4:AV1592)</f>
        <v>1563012.8043255538</v>
      </c>
      <c r="BO1592" s="70">
        <f t="shared" si="618"/>
        <v>1589</v>
      </c>
      <c r="BP1592" s="171">
        <f t="shared" ca="1" si="617"/>
        <v>0.1143</v>
      </c>
      <c r="BQ1592" s="172">
        <f t="shared" ca="1" si="614"/>
        <v>9.059659612918658E-3</v>
      </c>
      <c r="BR1592" s="172">
        <f t="shared" ca="1" si="619"/>
        <v>6.3979002426119576E-7</v>
      </c>
    </row>
    <row r="1593" spans="44:70">
      <c r="AR1593" s="69">
        <f t="shared" si="611"/>
        <v>133</v>
      </c>
      <c r="AS1593" s="70">
        <f t="shared" si="615"/>
        <v>1590</v>
      </c>
      <c r="AT1593" s="71">
        <f t="shared" ca="1" si="616"/>
        <v>5.5714077686670373E-7</v>
      </c>
      <c r="AU1593" s="72">
        <f t="shared" ca="1" si="612"/>
        <v>9.059659612918658E-3</v>
      </c>
      <c r="AV1593" s="73">
        <f t="shared" ca="1" si="613"/>
        <v>1.0090596596129187</v>
      </c>
      <c r="AW1593" s="74">
        <f ca="1">PRODUCT(AV$4:AV1593)</f>
        <v>1577173.1683033768</v>
      </c>
      <c r="BO1593" s="70">
        <f t="shared" si="618"/>
        <v>1590</v>
      </c>
      <c r="BP1593" s="171">
        <f t="shared" ca="1" si="617"/>
        <v>0.1143</v>
      </c>
      <c r="BQ1593" s="172">
        <f t="shared" ca="1" si="614"/>
        <v>9.059659612918658E-3</v>
      </c>
      <c r="BR1593" s="172">
        <f t="shared" ca="1" si="619"/>
        <v>6.34045785267665E-7</v>
      </c>
    </row>
    <row r="1594" spans="44:70">
      <c r="AR1594" s="69">
        <f t="shared" si="611"/>
        <v>133</v>
      </c>
      <c r="AS1594" s="70">
        <f t="shared" si="615"/>
        <v>1591</v>
      </c>
      <c r="AT1594" s="71">
        <f t="shared" ca="1" si="616"/>
        <v>5.5209327107181433E-7</v>
      </c>
      <c r="AU1594" s="72">
        <f t="shared" ca="1" si="612"/>
        <v>9.059659612918658E-3</v>
      </c>
      <c r="AV1594" s="73">
        <f t="shared" ca="1" si="613"/>
        <v>1.0090596596129187</v>
      </c>
      <c r="AW1594" s="74">
        <f ca="1">PRODUCT(AV$4:AV1594)</f>
        <v>1591461.8203588338</v>
      </c>
      <c r="BO1594" s="70">
        <f t="shared" si="618"/>
        <v>1591</v>
      </c>
      <c r="BP1594" s="171">
        <f t="shared" ca="1" si="617"/>
        <v>0.1143</v>
      </c>
      <c r="BQ1594" s="172">
        <f t="shared" ca="1" si="614"/>
        <v>9.059659612918658E-3</v>
      </c>
      <c r="BR1594" s="172">
        <f t="shared" ca="1" si="619"/>
        <v>6.2835311988479333E-7</v>
      </c>
    </row>
    <row r="1595" spans="44:70">
      <c r="AR1595" s="69">
        <f t="shared" si="611"/>
        <v>133</v>
      </c>
      <c r="AS1595" s="70">
        <f t="shared" si="615"/>
        <v>1592</v>
      </c>
      <c r="AT1595" s="71">
        <f t="shared" ca="1" si="616"/>
        <v>5.4709149396132085E-7</v>
      </c>
      <c r="AU1595" s="72">
        <f t="shared" ca="1" si="612"/>
        <v>9.059659612918658E-3</v>
      </c>
      <c r="AV1595" s="73">
        <f t="shared" ca="1" si="613"/>
        <v>1.0090596596129187</v>
      </c>
      <c r="AW1595" s="74">
        <f ca="1">PRODUCT(AV$4:AV1595)</f>
        <v>1605879.9227382408</v>
      </c>
      <c r="BO1595" s="70">
        <f t="shared" si="618"/>
        <v>1592</v>
      </c>
      <c r="BP1595" s="171">
        <f t="shared" ca="1" si="617"/>
        <v>0.1143</v>
      </c>
      <c r="BQ1595" s="172">
        <f t="shared" ca="1" si="614"/>
        <v>9.059659612918658E-3</v>
      </c>
      <c r="BR1595" s="172">
        <f t="shared" ca="1" si="619"/>
        <v>6.2271156506824715E-7</v>
      </c>
    </row>
    <row r="1596" spans="44:70">
      <c r="AR1596" s="69">
        <f t="shared" si="611"/>
        <v>133</v>
      </c>
      <c r="AS1596" s="70">
        <f t="shared" si="615"/>
        <v>1593</v>
      </c>
      <c r="AT1596" s="71">
        <f t="shared" ca="1" si="616"/>
        <v>5.4213503124890813E-7</v>
      </c>
      <c r="AU1596" s="72">
        <f t="shared" ca="1" si="612"/>
        <v>9.059659612918658E-3</v>
      </c>
      <c r="AV1596" s="73">
        <f t="shared" ca="1" si="613"/>
        <v>1.0090596596129187</v>
      </c>
      <c r="AW1596" s="74">
        <f ca="1">PRODUCT(AV$4:AV1596)</f>
        <v>1620428.6482174695</v>
      </c>
      <c r="BO1596" s="70">
        <f t="shared" si="618"/>
        <v>1593</v>
      </c>
      <c r="BP1596" s="171">
        <f t="shared" ca="1" si="617"/>
        <v>0.1143</v>
      </c>
      <c r="BQ1596" s="172">
        <f t="shared" ca="1" si="614"/>
        <v>9.059659612918658E-3</v>
      </c>
      <c r="BR1596" s="172">
        <f t="shared" ca="1" si="619"/>
        <v>6.1712066193105276E-7</v>
      </c>
    </row>
    <row r="1597" spans="44:70">
      <c r="AR1597" s="69">
        <f t="shared" si="611"/>
        <v>133</v>
      </c>
      <c r="AS1597" s="70">
        <f t="shared" si="615"/>
        <v>1594</v>
      </c>
      <c r="AT1597" s="71">
        <f t="shared" ca="1" si="616"/>
        <v>5.3722347240155401E-7</v>
      </c>
      <c r="AU1597" s="72">
        <f t="shared" ca="1" si="612"/>
        <v>9.059659612918658E-3</v>
      </c>
      <c r="AV1597" s="73">
        <f t="shared" ca="1" si="613"/>
        <v>1.0090596596129187</v>
      </c>
      <c r="AW1597" s="74">
        <f ca="1">PRODUCT(AV$4:AV1597)</f>
        <v>1635109.1801973416</v>
      </c>
      <c r="BO1597" s="70">
        <f t="shared" si="618"/>
        <v>1594</v>
      </c>
      <c r="BP1597" s="171">
        <f t="shared" ca="1" si="617"/>
        <v>0.1143</v>
      </c>
      <c r="BQ1597" s="172">
        <f t="shared" ca="1" si="614"/>
        <v>9.059659612918658E-3</v>
      </c>
      <c r="BR1597" s="172">
        <f t="shared" ca="1" si="619"/>
        <v>6.1157995570627007E-7</v>
      </c>
    </row>
    <row r="1598" spans="44:70">
      <c r="AR1598" s="69">
        <f t="shared" si="611"/>
        <v>133</v>
      </c>
      <c r="AS1598" s="70">
        <f t="shared" si="615"/>
        <v>1595</v>
      </c>
      <c r="AT1598" s="71">
        <f t="shared" ca="1" si="616"/>
        <v>5.3235641060552568E-7</v>
      </c>
      <c r="AU1598" s="72">
        <f t="shared" ca="1" si="612"/>
        <v>9.059659612918658E-3</v>
      </c>
      <c r="AV1598" s="73">
        <f t="shared" ca="1" si="613"/>
        <v>1.0090596596129187</v>
      </c>
      <c r="AW1598" s="74">
        <f ca="1">PRODUCT(AV$4:AV1598)</f>
        <v>1649922.7127998881</v>
      </c>
      <c r="BO1598" s="70">
        <f t="shared" si="618"/>
        <v>1595</v>
      </c>
      <c r="BP1598" s="171">
        <f t="shared" ca="1" si="617"/>
        <v>0.1143</v>
      </c>
      <c r="BQ1598" s="172">
        <f t="shared" ca="1" si="614"/>
        <v>9.059659612918658E-3</v>
      </c>
      <c r="BR1598" s="172">
        <f t="shared" ca="1" si="619"/>
        <v>6.0608899571000176E-7</v>
      </c>
    </row>
    <row r="1599" spans="44:70">
      <c r="AR1599" s="69">
        <f t="shared" si="611"/>
        <v>133</v>
      </c>
      <c r="AS1599" s="70">
        <f t="shared" si="615"/>
        <v>1596</v>
      </c>
      <c r="AT1599" s="71">
        <f t="shared" ca="1" si="616"/>
        <v>5.2753344273268446E-7</v>
      </c>
      <c r="AU1599" s="72">
        <f t="shared" ca="1" si="612"/>
        <v>9.059659612918658E-3</v>
      </c>
      <c r="AV1599" s="73">
        <f t="shared" ca="1" si="613"/>
        <v>1.0090596596129187</v>
      </c>
      <c r="AW1599" s="74">
        <f ca="1">PRODUCT(AV$4:AV1599)</f>
        <v>1664870.4509654786</v>
      </c>
      <c r="BO1599" s="70">
        <f t="shared" si="618"/>
        <v>1596</v>
      </c>
      <c r="BP1599" s="171">
        <f t="shared" ca="1" si="617"/>
        <v>0.1143</v>
      </c>
      <c r="BQ1599" s="172">
        <f t="shared" ca="1" si="614"/>
        <v>9.059659612918658E-3</v>
      </c>
      <c r="BR1599" s="172">
        <f t="shared" ca="1" si="619"/>
        <v>6.0064733530473428E-7</v>
      </c>
    </row>
    <row r="1600" spans="44:70">
      <c r="AR1600" s="69">
        <f t="shared" si="611"/>
        <v>134</v>
      </c>
      <c r="AS1600" s="70">
        <f t="shared" si="615"/>
        <v>1597</v>
      </c>
      <c r="AT1600" s="71">
        <f t="shared" ca="1" si="616"/>
        <v>5.2275416930709526E-7</v>
      </c>
      <c r="AU1600" s="72">
        <f t="shared" ca="1" si="612"/>
        <v>9.059659612918658E-3</v>
      </c>
      <c r="AV1600" s="73">
        <f t="shared" ca="1" si="613"/>
        <v>1.0090596596129187</v>
      </c>
      <c r="AW1600" s="74">
        <f ca="1">PRODUCT(AV$4:AV1600)</f>
        <v>1679953.6105508322</v>
      </c>
      <c r="BO1600" s="70">
        <f t="shared" si="618"/>
        <v>1597</v>
      </c>
      <c r="BP1600" s="171">
        <f t="shared" ca="1" si="617"/>
        <v>0.1143</v>
      </c>
      <c r="BQ1600" s="172">
        <f t="shared" ca="1" si="614"/>
        <v>9.059659612918658E-3</v>
      </c>
      <c r="BR1600" s="172">
        <f t="shared" ca="1" si="619"/>
        <v>5.9525453186300816E-7</v>
      </c>
    </row>
    <row r="1601" spans="44:70">
      <c r="AR1601" s="69">
        <f t="shared" si="611"/>
        <v>134</v>
      </c>
      <c r="AS1601" s="70">
        <f t="shared" si="615"/>
        <v>1598</v>
      </c>
      <c r="AT1601" s="71">
        <f t="shared" ca="1" si="616"/>
        <v>5.180181944719389E-7</v>
      </c>
      <c r="AU1601" s="72">
        <f t="shared" ca="1" si="612"/>
        <v>9.059659612918658E-3</v>
      </c>
      <c r="AV1601" s="73">
        <f t="shared" ca="1" si="613"/>
        <v>1.0090596596129187</v>
      </c>
      <c r="AW1601" s="74">
        <f ca="1">PRODUCT(AV$4:AV1601)</f>
        <v>1695173.4184279165</v>
      </c>
      <c r="BO1601" s="70">
        <f t="shared" si="618"/>
        <v>1598</v>
      </c>
      <c r="BP1601" s="171">
        <f t="shared" ca="1" si="617"/>
        <v>0.1143</v>
      </c>
      <c r="BQ1601" s="172">
        <f t="shared" ca="1" si="614"/>
        <v>9.059659612918658E-3</v>
      </c>
      <c r="BR1601" s="172">
        <f t="shared" ca="1" si="619"/>
        <v>5.8991014673141466E-7</v>
      </c>
    </row>
    <row r="1602" spans="44:70">
      <c r="AR1602" s="69">
        <f t="shared" si="611"/>
        <v>134</v>
      </c>
      <c r="AS1602" s="70">
        <f t="shared" si="615"/>
        <v>1599</v>
      </c>
      <c r="AT1602" s="71">
        <f t="shared" ca="1" si="616"/>
        <v>5.1332512595672446E-7</v>
      </c>
      <c r="AU1602" s="72">
        <f t="shared" ca="1" si="612"/>
        <v>9.059659612918658E-3</v>
      </c>
      <c r="AV1602" s="73">
        <f t="shared" ca="1" si="613"/>
        <v>1.0090596596129187</v>
      </c>
      <c r="AW1602" s="74">
        <f ca="1">PRODUCT(AV$4:AV1602)</f>
        <v>1710531.1125837411</v>
      </c>
      <c r="BO1602" s="70">
        <f t="shared" si="618"/>
        <v>1599</v>
      </c>
      <c r="BP1602" s="171">
        <f t="shared" ca="1" si="617"/>
        <v>0.1143</v>
      </c>
      <c r="BQ1602" s="172">
        <f t="shared" ca="1" si="614"/>
        <v>9.059659612918658E-3</v>
      </c>
      <c r="BR1602" s="172">
        <f t="shared" ca="1" si="619"/>
        <v>5.8461374519491517E-7</v>
      </c>
    </row>
    <row r="1603" spans="44:70">
      <c r="AR1603" s="69">
        <f t="shared" si="611"/>
        <v>134</v>
      </c>
      <c r="AS1603" s="70">
        <f t="shared" si="615"/>
        <v>1600</v>
      </c>
      <c r="AT1603" s="71">
        <f t="shared" ca="1" si="616"/>
        <v>5.0867457504479797E-7</v>
      </c>
      <c r="AU1603" s="72">
        <f t="shared" ca="1" si="612"/>
        <v>9.059659612918658E-3</v>
      </c>
      <c r="AV1603" s="73">
        <f t="shared" ca="1" si="613"/>
        <v>1.0090596596129187</v>
      </c>
      <c r="AW1603" s="74">
        <f ca="1">PRODUCT(AV$4:AV1603)</f>
        <v>1726027.9422210569</v>
      </c>
      <c r="BO1603" s="70">
        <f t="shared" si="618"/>
        <v>1600</v>
      </c>
      <c r="BP1603" s="171">
        <f t="shared" ca="1" si="617"/>
        <v>0.1143</v>
      </c>
      <c r="BQ1603" s="172">
        <f t="shared" ca="1" si="614"/>
        <v>9.059659612918658E-3</v>
      </c>
      <c r="BR1603" s="172">
        <f t="shared" ca="1" si="619"/>
        <v>5.7936489644148145E-7</v>
      </c>
    </row>
    <row r="1604" spans="44:70">
      <c r="AR1604" s="69">
        <f t="shared" si="611"/>
        <v>134</v>
      </c>
      <c r="AS1604" s="70">
        <f t="shared" si="615"/>
        <v>1601</v>
      </c>
      <c r="AT1604" s="71">
        <f t="shared" ca="1" si="616"/>
        <v>5.0406615654114608E-7</v>
      </c>
      <c r="AU1604" s="72">
        <f t="shared" ca="1" si="612"/>
        <v>9.059659612918658E-3</v>
      </c>
      <c r="AV1604" s="73">
        <f t="shared" ca="1" si="613"/>
        <v>1.0090596596129187</v>
      </c>
      <c r="AW1604" s="74">
        <f ca="1">PRODUCT(AV$4:AV1604)</f>
        <v>1741665.1678599662</v>
      </c>
      <c r="BO1604" s="70">
        <f t="shared" si="618"/>
        <v>1601</v>
      </c>
      <c r="BP1604" s="171">
        <f t="shared" ca="1" si="617"/>
        <v>0.1143</v>
      </c>
      <c r="BQ1604" s="172">
        <f t="shared" ca="1" si="614"/>
        <v>9.059659612918658E-3</v>
      </c>
      <c r="BR1604" s="172">
        <f t="shared" ca="1" si="619"/>
        <v>5.741631735270532E-7</v>
      </c>
    </row>
    <row r="1605" spans="44:70">
      <c r="AR1605" s="69">
        <f t="shared" ref="AR1605:AR1668" si="620">ROUNDDOWN((AS1605-1)/12,0)+1</f>
        <v>134</v>
      </c>
      <c r="AS1605" s="70">
        <f t="shared" si="615"/>
        <v>1602</v>
      </c>
      <c r="AT1605" s="71">
        <f t="shared" ca="1" si="616"/>
        <v>4.9949948874049112E-7</v>
      </c>
      <c r="AU1605" s="72">
        <f t="shared" ref="AU1605:AU1668" ca="1" si="621">IF($AU$2="Yes",BQ1605,((1+$AH$21)^(1/12))-1)</f>
        <v>9.059659612918658E-3</v>
      </c>
      <c r="AV1605" s="73">
        <f t="shared" ref="AV1605:AV1668" ca="1" si="622">(1+AU1605)</f>
        <v>1.0090596596129187</v>
      </c>
      <c r="AW1605" s="74">
        <f ca="1">PRODUCT(AV$4:AV1605)</f>
        <v>1757444.0614404543</v>
      </c>
      <c r="BO1605" s="70">
        <f t="shared" si="618"/>
        <v>1602</v>
      </c>
      <c r="BP1605" s="171">
        <f t="shared" ca="1" si="617"/>
        <v>0.1143</v>
      </c>
      <c r="BQ1605" s="172">
        <f t="shared" ref="BQ1605:BQ1668" ca="1" si="623">(1+BP1605)^(1/12)-1</f>
        <v>9.059659612918658E-3</v>
      </c>
      <c r="BR1605" s="172">
        <f t="shared" ca="1" si="619"/>
        <v>5.6900815334081007E-7</v>
      </c>
    </row>
    <row r="1606" spans="44:70">
      <c r="AR1606" s="69">
        <f t="shared" si="620"/>
        <v>134</v>
      </c>
      <c r="AS1606" s="70">
        <f t="shared" ref="AS1606:AS1669" si="624">AS1605+1</f>
        <v>1603</v>
      </c>
      <c r="AT1606" s="71">
        <f t="shared" ref="AT1606:AT1669" ca="1" si="625">(1-AU1606)*AT1605</f>
        <v>4.9497419339567536E-7</v>
      </c>
      <c r="AU1606" s="72">
        <f t="shared" ca="1" si="621"/>
        <v>9.059659612918658E-3</v>
      </c>
      <c r="AV1606" s="73">
        <f t="shared" ca="1" si="622"/>
        <v>1.0090596596129187</v>
      </c>
      <c r="AW1606" s="74">
        <f ca="1">PRODUCT(AV$4:AV1606)</f>
        <v>1773365.9064258502</v>
      </c>
      <c r="BO1606" s="70">
        <f t="shared" si="618"/>
        <v>1603</v>
      </c>
      <c r="BP1606" s="171">
        <f t="shared" ref="BP1606:BP1669" ca="1" si="626">VLOOKUP(BO1606,$BT$4:$BX$13,5,TRUE)/100</f>
        <v>0.1143</v>
      </c>
      <c r="BQ1606" s="172">
        <f t="shared" ca="1" si="623"/>
        <v>9.059659612918658E-3</v>
      </c>
      <c r="BR1606" s="172">
        <f t="shared" ca="1" si="619"/>
        <v>5.6389941657075559E-7</v>
      </c>
    </row>
    <row r="1607" spans="44:70">
      <c r="AR1607" s="69">
        <f t="shared" si="620"/>
        <v>134</v>
      </c>
      <c r="AS1607" s="70">
        <f t="shared" si="624"/>
        <v>1604</v>
      </c>
      <c r="AT1607" s="71">
        <f t="shared" ca="1" si="625"/>
        <v>4.9048989568633162E-7</v>
      </c>
      <c r="AU1607" s="72">
        <f t="shared" ca="1" si="621"/>
        <v>9.059659612918658E-3</v>
      </c>
      <c r="AV1607" s="73">
        <f t="shared" ca="1" si="622"/>
        <v>1.0090596596129187</v>
      </c>
      <c r="AW1607" s="74">
        <f ca="1">PRODUCT(AV$4:AV1607)</f>
        <v>1789431.9979072234</v>
      </c>
      <c r="BO1607" s="70">
        <f t="shared" si="618"/>
        <v>1604</v>
      </c>
      <c r="BP1607" s="171">
        <f t="shared" ca="1" si="626"/>
        <v>0.1143</v>
      </c>
      <c r="BQ1607" s="172">
        <f t="shared" ca="1" si="623"/>
        <v>9.059659612918658E-3</v>
      </c>
      <c r="BR1607" s="172">
        <f t="shared" ca="1" si="619"/>
        <v>5.5883654766961032E-7</v>
      </c>
    </row>
    <row r="1608" spans="44:70">
      <c r="AR1608" s="69">
        <f t="shared" si="620"/>
        <v>134</v>
      </c>
      <c r="AS1608" s="70">
        <f t="shared" si="624"/>
        <v>1605</v>
      </c>
      <c r="AT1608" s="71">
        <f t="shared" ca="1" si="625"/>
        <v>4.8604622418783745E-7</v>
      </c>
      <c r="AU1608" s="72">
        <f t="shared" ca="1" si="621"/>
        <v>9.059659612918658E-3</v>
      </c>
      <c r="AV1608" s="73">
        <f t="shared" ca="1" si="622"/>
        <v>1.0090596596129187</v>
      </c>
      <c r="AW1608" s="74">
        <f ca="1">PRODUCT(AV$4:AV1608)</f>
        <v>1805643.6427087279</v>
      </c>
      <c r="BO1608" s="70">
        <f t="shared" si="618"/>
        <v>1605</v>
      </c>
      <c r="BP1608" s="171">
        <f t="shared" ca="1" si="626"/>
        <v>0.1143</v>
      </c>
      <c r="BQ1608" s="172">
        <f t="shared" ca="1" si="623"/>
        <v>9.059659612918658E-3</v>
      </c>
      <c r="BR1608" s="172">
        <f t="shared" ca="1" si="619"/>
        <v>5.5381913482101088E-7</v>
      </c>
    </row>
    <row r="1609" spans="44:70">
      <c r="AR1609" s="69">
        <f t="shared" si="620"/>
        <v>134</v>
      </c>
      <c r="AS1609" s="70">
        <f t="shared" si="624"/>
        <v>1606</v>
      </c>
      <c r="AT1609" s="71">
        <f t="shared" ca="1" si="625"/>
        <v>4.8164281084055129E-7</v>
      </c>
      <c r="AU1609" s="72">
        <f t="shared" ca="1" si="621"/>
        <v>9.059659612918658E-3</v>
      </c>
      <c r="AV1609" s="73">
        <f t="shared" ca="1" si="622"/>
        <v>1.0090596596129187</v>
      </c>
      <c r="AW1609" s="74">
        <f ca="1">PRODUCT(AV$4:AV1609)</f>
        <v>1822002.1594938994</v>
      </c>
      <c r="BO1609" s="70">
        <f t="shared" si="618"/>
        <v>1606</v>
      </c>
      <c r="BP1609" s="171">
        <f t="shared" ca="1" si="626"/>
        <v>0.1143</v>
      </c>
      <c r="BQ1609" s="172">
        <f t="shared" ca="1" si="623"/>
        <v>9.059659612918658E-3</v>
      </c>
      <c r="BR1609" s="172">
        <f t="shared" ca="1" si="619"/>
        <v>5.4884676990601257E-7</v>
      </c>
    </row>
    <row r="1610" spans="44:70">
      <c r="AR1610" s="69">
        <f t="shared" si="620"/>
        <v>134</v>
      </c>
      <c r="AS1610" s="70">
        <f t="shared" si="624"/>
        <v>1607</v>
      </c>
      <c r="AT1610" s="71">
        <f t="shared" ca="1" si="625"/>
        <v>4.7727929091932648E-7</v>
      </c>
      <c r="AU1610" s="72">
        <f t="shared" ca="1" si="621"/>
        <v>9.059659612918658E-3</v>
      </c>
      <c r="AV1610" s="73">
        <f t="shared" ca="1" si="622"/>
        <v>1.0090596596129187</v>
      </c>
      <c r="AW1610" s="74">
        <f ca="1">PRODUCT(AV$4:AV1610)</f>
        <v>1838508.8788729168</v>
      </c>
      <c r="BO1610" s="70">
        <f t="shared" si="618"/>
        <v>1607</v>
      </c>
      <c r="BP1610" s="171">
        <f t="shared" ca="1" si="626"/>
        <v>0.1143</v>
      </c>
      <c r="BQ1610" s="172">
        <f t="shared" ca="1" si="623"/>
        <v>9.059659612918658E-3</v>
      </c>
      <c r="BR1610" s="172">
        <f t="shared" ca="1" si="619"/>
        <v>5.4391904846989275E-7</v>
      </c>
    </row>
    <row r="1611" spans="44:70">
      <c r="AR1611" s="69">
        <f t="shared" si="620"/>
        <v>134</v>
      </c>
      <c r="AS1611" s="70">
        <f t="shared" si="624"/>
        <v>1608</v>
      </c>
      <c r="AT1611" s="71">
        <f t="shared" ca="1" si="625"/>
        <v>4.7295530300330219E-7</v>
      </c>
      <c r="AU1611" s="72">
        <f t="shared" ca="1" si="621"/>
        <v>9.059659612918658E-3</v>
      </c>
      <c r="AV1611" s="73">
        <f t="shared" ca="1" si="622"/>
        <v>1.0090596596129187</v>
      </c>
      <c r="AW1611" s="74">
        <f ca="1">PRODUCT(AV$4:AV1611)</f>
        <v>1855165.1435108341</v>
      </c>
      <c r="BO1611" s="70">
        <f t="shared" si="618"/>
        <v>1608</v>
      </c>
      <c r="BP1611" s="171">
        <f t="shared" ca="1" si="626"/>
        <v>0.1143</v>
      </c>
      <c r="BQ1611" s="172">
        <f t="shared" ca="1" si="623"/>
        <v>9.059659612918658E-3</v>
      </c>
      <c r="BR1611" s="172">
        <f t="shared" ca="1" si="619"/>
        <v>5.3903556968925242E-7</v>
      </c>
    </row>
    <row r="1612" spans="44:70">
      <c r="AR1612" s="69">
        <f t="shared" si="620"/>
        <v>135</v>
      </c>
      <c r="AS1612" s="70">
        <f t="shared" si="624"/>
        <v>1609</v>
      </c>
      <c r="AT1612" s="71">
        <f t="shared" ca="1" si="625"/>
        <v>4.6867048894596745E-7</v>
      </c>
      <c r="AU1612" s="72">
        <f t="shared" ca="1" si="621"/>
        <v>9.059659612918658E-3</v>
      </c>
      <c r="AV1612" s="73">
        <f t="shared" ca="1" si="622"/>
        <v>1.0090596596129187</v>
      </c>
      <c r="AW1612" s="74">
        <f ca="1">PRODUCT(AV$4:AV1612)</f>
        <v>1871972.3082367936</v>
      </c>
      <c r="BO1612" s="70">
        <f t="shared" si="618"/>
        <v>1609</v>
      </c>
      <c r="BP1612" s="171">
        <f t="shared" ca="1" si="626"/>
        <v>0.1143</v>
      </c>
      <c r="BQ1612" s="172">
        <f t="shared" ca="1" si="623"/>
        <v>9.059659612918658E-3</v>
      </c>
      <c r="BR1612" s="172">
        <f t="shared" ca="1" si="619"/>
        <v>5.3419593633941296E-7</v>
      </c>
    </row>
    <row r="1613" spans="44:70">
      <c r="AR1613" s="69">
        <f t="shared" si="620"/>
        <v>135</v>
      </c>
      <c r="AS1613" s="70">
        <f t="shared" si="624"/>
        <v>1610</v>
      </c>
      <c r="AT1613" s="71">
        <f t="shared" ca="1" si="625"/>
        <v>4.6442449384549682E-7</v>
      </c>
      <c r="AU1613" s="72">
        <f t="shared" ca="1" si="621"/>
        <v>9.059659612918658E-3</v>
      </c>
      <c r="AV1613" s="73">
        <f t="shared" ca="1" si="622"/>
        <v>1.0090596596129187</v>
      </c>
      <c r="AW1613" s="74">
        <f ca="1">PRODUCT(AV$4:AV1613)</f>
        <v>1888931.7401542286</v>
      </c>
      <c r="BO1613" s="70">
        <f t="shared" si="618"/>
        <v>1610</v>
      </c>
      <c r="BP1613" s="171">
        <f t="shared" ca="1" si="626"/>
        <v>0.1143</v>
      </c>
      <c r="BQ1613" s="172">
        <f t="shared" ca="1" si="623"/>
        <v>9.059659612918658E-3</v>
      </c>
      <c r="BR1613" s="172">
        <f t="shared" ca="1" si="619"/>
        <v>5.2939975476210564E-7</v>
      </c>
    </row>
    <row r="1614" spans="44:70">
      <c r="AR1614" s="69">
        <f t="shared" si="620"/>
        <v>135</v>
      </c>
      <c r="AS1614" s="70">
        <f t="shared" si="624"/>
        <v>1611</v>
      </c>
      <c r="AT1614" s="71">
        <f t="shared" ca="1" si="625"/>
        <v>4.6021696601535457E-7</v>
      </c>
      <c r="AU1614" s="72">
        <f t="shared" ca="1" si="621"/>
        <v>9.059659612918658E-3</v>
      </c>
      <c r="AV1614" s="73">
        <f t="shared" ca="1" si="622"/>
        <v>1.0090596596129187</v>
      </c>
      <c r="AW1614" s="74">
        <f ca="1">PRODUCT(AV$4:AV1614)</f>
        <v>1906044.8187520641</v>
      </c>
      <c r="BO1614" s="70">
        <f t="shared" si="618"/>
        <v>1611</v>
      </c>
      <c r="BP1614" s="171">
        <f t="shared" ca="1" si="626"/>
        <v>0.1143</v>
      </c>
      <c r="BQ1614" s="172">
        <f t="shared" ca="1" si="623"/>
        <v>9.059659612918658E-3</v>
      </c>
      <c r="BR1614" s="172">
        <f t="shared" ca="1" si="619"/>
        <v>5.246466348334513E-7</v>
      </c>
    </row>
    <row r="1615" spans="44:70">
      <c r="AR1615" s="69">
        <f t="shared" si="620"/>
        <v>135</v>
      </c>
      <c r="AS1615" s="70">
        <f t="shared" si="624"/>
        <v>1612</v>
      </c>
      <c r="AT1615" s="71">
        <f t="shared" ca="1" si="625"/>
        <v>4.5604755695516532E-7</v>
      </c>
      <c r="AU1615" s="72">
        <f t="shared" ca="1" si="621"/>
        <v>9.059659612918658E-3</v>
      </c>
      <c r="AV1615" s="73">
        <f t="shared" ca="1" si="622"/>
        <v>1.0090596596129187</v>
      </c>
      <c r="AW1615" s="74">
        <f ca="1">PRODUCT(AV$4:AV1615)</f>
        <v>1923312.9360169251</v>
      </c>
      <c r="BO1615" s="70">
        <f t="shared" si="618"/>
        <v>1612</v>
      </c>
      <c r="BP1615" s="171">
        <f t="shared" ca="1" si="626"/>
        <v>0.1143</v>
      </c>
      <c r="BQ1615" s="172">
        <f t="shared" ca="1" si="623"/>
        <v>9.059659612918658E-3</v>
      </c>
      <c r="BR1615" s="172">
        <f t="shared" ca="1" si="619"/>
        <v>5.199361899322275E-7</v>
      </c>
    </row>
    <row r="1616" spans="44:70">
      <c r="AR1616" s="69">
        <f t="shared" si="620"/>
        <v>135</v>
      </c>
      <c r="AS1616" s="70">
        <f t="shared" si="624"/>
        <v>1613</v>
      </c>
      <c r="AT1616" s="71">
        <f t="shared" ca="1" si="625"/>
        <v>4.5191592132184839E-7</v>
      </c>
      <c r="AU1616" s="72">
        <f t="shared" ca="1" si="621"/>
        <v>9.059659612918658E-3</v>
      </c>
      <c r="AV1616" s="73">
        <f t="shared" ca="1" si="622"/>
        <v>1.0090596596129187</v>
      </c>
      <c r="AW1616" s="74">
        <f ca="1">PRODUCT(AV$4:AV1616)</f>
        <v>1940737.4965463616</v>
      </c>
      <c r="BO1616" s="70">
        <f t="shared" si="618"/>
        <v>1613</v>
      </c>
      <c r="BP1616" s="171">
        <f t="shared" ca="1" si="626"/>
        <v>0.1143</v>
      </c>
      <c r="BQ1616" s="172">
        <f t="shared" ca="1" si="623"/>
        <v>9.059659612918658E-3</v>
      </c>
      <c r="BR1616" s="172">
        <f t="shared" ca="1" si="619"/>
        <v>5.1526803690842045E-7</v>
      </c>
    </row>
    <row r="1617" spans="44:70">
      <c r="AR1617" s="69">
        <f t="shared" si="620"/>
        <v>135</v>
      </c>
      <c r="AS1617" s="70">
        <f t="shared" si="624"/>
        <v>1614</v>
      </c>
      <c r="AT1617" s="71">
        <f t="shared" ca="1" si="625"/>
        <v>4.4782171690101391E-7</v>
      </c>
      <c r="AU1617" s="72">
        <f t="shared" ca="1" si="621"/>
        <v>9.059659612918658E-3</v>
      </c>
      <c r="AV1617" s="73">
        <f t="shared" ca="1" si="622"/>
        <v>1.0090596596129187</v>
      </c>
      <c r="AW1617" s="74">
        <f ca="1">PRODUCT(AV$4:AV1617)</f>
        <v>1958319.9176630995</v>
      </c>
      <c r="BO1617" s="70">
        <f t="shared" si="618"/>
        <v>1614</v>
      </c>
      <c r="BP1617" s="171">
        <f t="shared" ca="1" si="626"/>
        <v>0.1143</v>
      </c>
      <c r="BQ1617" s="172">
        <f t="shared" ca="1" si="623"/>
        <v>9.059659612918658E-3</v>
      </c>
      <c r="BR1617" s="172">
        <f t="shared" ca="1" si="619"/>
        <v>5.1064179605205931E-7</v>
      </c>
    </row>
    <row r="1618" spans="44:70">
      <c r="AR1618" s="69">
        <f t="shared" si="620"/>
        <v>135</v>
      </c>
      <c r="AS1618" s="70">
        <f t="shared" si="624"/>
        <v>1615</v>
      </c>
      <c r="AT1618" s="71">
        <f t="shared" ca="1" si="625"/>
        <v>4.4376460457861792E-7</v>
      </c>
      <c r="AU1618" s="72">
        <f t="shared" ca="1" si="621"/>
        <v>9.059659612918658E-3</v>
      </c>
      <c r="AV1618" s="73">
        <f t="shared" ca="1" si="622"/>
        <v>1.0090596596129187</v>
      </c>
      <c r="AW1618" s="74">
        <f ca="1">PRODUCT(AV$4:AV1618)</f>
        <v>1976061.629530326</v>
      </c>
      <c r="BO1618" s="70">
        <f t="shared" ref="BO1618:BO1681" si="627">BO1617+1</f>
        <v>1615</v>
      </c>
      <c r="BP1618" s="171">
        <f t="shared" ca="1" si="626"/>
        <v>0.1143</v>
      </c>
      <c r="BQ1618" s="172">
        <f t="shared" ca="1" si="623"/>
        <v>9.059659612918658E-3</v>
      </c>
      <c r="BR1618" s="172">
        <f t="shared" ref="BR1618:BR1681" ca="1" si="628">BR1617/(1+BQ1618)</f>
        <v>5.0605709106233083E-7</v>
      </c>
    </row>
    <row r="1619" spans="44:70">
      <c r="AR1619" s="69">
        <f t="shared" si="620"/>
        <v>135</v>
      </c>
      <c r="AS1619" s="70">
        <f t="shared" si="624"/>
        <v>1616</v>
      </c>
      <c r="AT1619" s="71">
        <f t="shared" ca="1" si="625"/>
        <v>4.3974424831287417E-7</v>
      </c>
      <c r="AU1619" s="72">
        <f t="shared" ca="1" si="621"/>
        <v>9.059659612918658E-3</v>
      </c>
      <c r="AV1619" s="73">
        <f t="shared" ca="1" si="622"/>
        <v>1.0090596596129187</v>
      </c>
      <c r="AW1619" s="74">
        <f ca="1">PRODUCT(AV$4:AV1619)</f>
        <v>1993964.0752680202</v>
      </c>
      <c r="BO1619" s="70">
        <f t="shared" si="627"/>
        <v>1616</v>
      </c>
      <c r="BP1619" s="171">
        <f t="shared" ca="1" si="626"/>
        <v>0.1143</v>
      </c>
      <c r="BQ1619" s="172">
        <f t="shared" ca="1" si="623"/>
        <v>9.059659612918658E-3</v>
      </c>
      <c r="BR1619" s="172">
        <f t="shared" ca="1" si="628"/>
        <v>5.0151354901697031E-7</v>
      </c>
    </row>
    <row r="1620" spans="44:70">
      <c r="AR1620" s="69">
        <f t="shared" si="620"/>
        <v>135</v>
      </c>
      <c r="AS1620" s="70">
        <f t="shared" si="624"/>
        <v>1617</v>
      </c>
      <c r="AT1620" s="71">
        <f t="shared" ca="1" si="625"/>
        <v>4.3576031510642075E-7</v>
      </c>
      <c r="AU1620" s="72">
        <f t="shared" ca="1" si="621"/>
        <v>9.059659612918658E-3</v>
      </c>
      <c r="AV1620" s="73">
        <f t="shared" ca="1" si="622"/>
        <v>1.0090596596129187</v>
      </c>
      <c r="AW1620" s="74">
        <f ca="1">PRODUCT(AV$4:AV1620)</f>
        <v>2012028.7110703366</v>
      </c>
      <c r="BO1620" s="70">
        <f t="shared" si="627"/>
        <v>1617</v>
      </c>
      <c r="BP1620" s="171">
        <f t="shared" ca="1" si="626"/>
        <v>0.1143</v>
      </c>
      <c r="BQ1620" s="172">
        <f t="shared" ca="1" si="623"/>
        <v>9.059659612918658E-3</v>
      </c>
      <c r="BR1620" s="172">
        <f t="shared" ca="1" si="628"/>
        <v>4.9701080034192821E-7</v>
      </c>
    </row>
    <row r="1621" spans="44:70">
      <c r="AR1621" s="69">
        <f t="shared" si="620"/>
        <v>135</v>
      </c>
      <c r="AS1621" s="70">
        <f t="shared" si="624"/>
        <v>1618</v>
      </c>
      <c r="AT1621" s="71">
        <f t="shared" ca="1" si="625"/>
        <v>4.3181247497873839E-7</v>
      </c>
      <c r="AU1621" s="72">
        <f t="shared" ca="1" si="621"/>
        <v>9.059659612918658E-3</v>
      </c>
      <c r="AV1621" s="73">
        <f t="shared" ca="1" si="622"/>
        <v>1.0090596596129187</v>
      </c>
      <c r="AW1621" s="74">
        <f ca="1">PRODUCT(AV$4:AV1621)</f>
        <v>2030257.0063240533</v>
      </c>
      <c r="BO1621" s="70">
        <f t="shared" si="627"/>
        <v>1618</v>
      </c>
      <c r="BP1621" s="171">
        <f t="shared" ca="1" si="626"/>
        <v>0.1143</v>
      </c>
      <c r="BQ1621" s="172">
        <f t="shared" ca="1" si="623"/>
        <v>9.059659612918658E-3</v>
      </c>
      <c r="BR1621" s="172">
        <f t="shared" ca="1" si="628"/>
        <v>4.9254847878130863E-7</v>
      </c>
    </row>
    <row r="1622" spans="44:70">
      <c r="AR1622" s="69">
        <f t="shared" si="620"/>
        <v>135</v>
      </c>
      <c r="AS1622" s="70">
        <f t="shared" si="624"/>
        <v>1619</v>
      </c>
      <c r="AT1622" s="71">
        <f t="shared" ca="1" si="625"/>
        <v>4.2790040093881906E-7</v>
      </c>
      <c r="AU1622" s="72">
        <f t="shared" ca="1" si="621"/>
        <v>9.059659612918658E-3</v>
      </c>
      <c r="AV1622" s="73">
        <f t="shared" ca="1" si="622"/>
        <v>1.0090596596129187</v>
      </c>
      <c r="AW1622" s="74">
        <f ca="1">PRODUCT(AV$4:AV1622)</f>
        <v>2048650.4437280924</v>
      </c>
      <c r="BO1622" s="70">
        <f t="shared" si="627"/>
        <v>1619</v>
      </c>
      <c r="BP1622" s="171">
        <f t="shared" ca="1" si="626"/>
        <v>0.1143</v>
      </c>
      <c r="BQ1622" s="172">
        <f t="shared" ca="1" si="623"/>
        <v>9.059659612918658E-3</v>
      </c>
      <c r="BR1622" s="172">
        <f t="shared" ca="1" si="628"/>
        <v>4.8812622136757817E-7</v>
      </c>
    </row>
    <row r="1623" spans="44:70">
      <c r="AR1623" s="69">
        <f t="shared" si="620"/>
        <v>135</v>
      </c>
      <c r="AS1623" s="70">
        <f t="shared" si="624"/>
        <v>1620</v>
      </c>
      <c r="AT1623" s="71">
        <f t="shared" ca="1" si="625"/>
        <v>4.2402376895808195E-7</v>
      </c>
      <c r="AU1623" s="72">
        <f t="shared" ca="1" si="621"/>
        <v>9.059659612918658E-3</v>
      </c>
      <c r="AV1623" s="73">
        <f t="shared" ca="1" si="622"/>
        <v>1.0090596596129187</v>
      </c>
      <c r="AW1623" s="74">
        <f ca="1">PRODUCT(AV$4:AV1623)</f>
        <v>2067210.5194141236</v>
      </c>
      <c r="BO1623" s="70">
        <f t="shared" si="627"/>
        <v>1620</v>
      </c>
      <c r="BP1623" s="171">
        <f t="shared" ca="1" si="626"/>
        <v>0.1143</v>
      </c>
      <c r="BQ1623" s="172">
        <f t="shared" ca="1" si="623"/>
        <v>9.059659612918658E-3</v>
      </c>
      <c r="BR1623" s="172">
        <f t="shared" ca="1" si="628"/>
        <v>4.8374366839204172E-7</v>
      </c>
    </row>
    <row r="1624" spans="44:70">
      <c r="AR1624" s="69">
        <f t="shared" si="620"/>
        <v>136</v>
      </c>
      <c r="AS1624" s="70">
        <f t="shared" si="624"/>
        <v>1621</v>
      </c>
      <c r="AT1624" s="71">
        <f t="shared" ca="1" si="625"/>
        <v>4.2018225794353486E-7</v>
      </c>
      <c r="AU1624" s="72">
        <f t="shared" ca="1" si="621"/>
        <v>9.059659612918658E-3</v>
      </c>
      <c r="AV1624" s="73">
        <f t="shared" ca="1" si="622"/>
        <v>1.0090596596129187</v>
      </c>
      <c r="AW1624" s="74">
        <f ca="1">PRODUCT(AV$4:AV1624)</f>
        <v>2085938.7430682604</v>
      </c>
      <c r="BO1624" s="70">
        <f t="shared" si="627"/>
        <v>1621</v>
      </c>
      <c r="BP1624" s="171">
        <f t="shared" ca="1" si="626"/>
        <v>0.1143</v>
      </c>
      <c r="BQ1624" s="172">
        <f t="shared" ca="1" si="623"/>
        <v>9.059659612918658E-3</v>
      </c>
      <c r="BR1624" s="172">
        <f t="shared" ca="1" si="628"/>
        <v>4.7940046337558341E-7</v>
      </c>
    </row>
    <row r="1625" spans="44:70">
      <c r="AR1625" s="69">
        <f t="shared" si="620"/>
        <v>136</v>
      </c>
      <c r="AS1625" s="70">
        <f t="shared" si="624"/>
        <v>1622</v>
      </c>
      <c r="AT1625" s="71">
        <f t="shared" ca="1" si="625"/>
        <v>4.1637554971117884E-7</v>
      </c>
      <c r="AU1625" s="72">
        <f t="shared" ca="1" si="621"/>
        <v>9.059659612918658E-3</v>
      </c>
      <c r="AV1625" s="73">
        <f t="shared" ca="1" si="622"/>
        <v>1.0090596596129187</v>
      </c>
      <c r="AW1625" s="74">
        <f ca="1">PRODUCT(AV$4:AV1625)</f>
        <v>2104836.6380538582</v>
      </c>
      <c r="BO1625" s="70">
        <f t="shared" si="627"/>
        <v>1622</v>
      </c>
      <c r="BP1625" s="171">
        <f t="shared" ca="1" si="626"/>
        <v>0.1143</v>
      </c>
      <c r="BQ1625" s="172">
        <f t="shared" ca="1" si="623"/>
        <v>9.059659612918658E-3</v>
      </c>
      <c r="BR1625" s="172">
        <f t="shared" ca="1" si="628"/>
        <v>4.7509625303967092E-7</v>
      </c>
    </row>
    <row r="1626" spans="44:70">
      <c r="AR1626" s="69">
        <f t="shared" si="620"/>
        <v>136</v>
      </c>
      <c r="AS1626" s="70">
        <f t="shared" si="624"/>
        <v>1623</v>
      </c>
      <c r="AT1626" s="71">
        <f t="shared" ca="1" si="625"/>
        <v>4.1260332895965368E-7</v>
      </c>
      <c r="AU1626" s="72">
        <f t="shared" ca="1" si="621"/>
        <v>9.059659612918658E-3</v>
      </c>
      <c r="AV1626" s="73">
        <f t="shared" ca="1" si="622"/>
        <v>1.0090596596129187</v>
      </c>
      <c r="AW1626" s="74">
        <f ca="1">PRODUCT(AV$4:AV1626)</f>
        <v>2123905.7415354261</v>
      </c>
      <c r="BO1626" s="70">
        <f t="shared" si="627"/>
        <v>1623</v>
      </c>
      <c r="BP1626" s="171">
        <f t="shared" ca="1" si="626"/>
        <v>0.1143</v>
      </c>
      <c r="BQ1626" s="172">
        <f t="shared" ca="1" si="623"/>
        <v>9.059659612918658E-3</v>
      </c>
      <c r="BR1626" s="172">
        <f t="shared" ca="1" si="628"/>
        <v>4.7083068727761912E-7</v>
      </c>
    </row>
    <row r="1627" spans="44:70">
      <c r="AR1627" s="69">
        <f t="shared" si="620"/>
        <v>136</v>
      </c>
      <c r="AS1627" s="70">
        <f t="shared" si="624"/>
        <v>1624</v>
      </c>
      <c r="AT1627" s="71">
        <f t="shared" ca="1" si="625"/>
        <v>4.0886528324412212E-7</v>
      </c>
      <c r="AU1627" s="72">
        <f t="shared" ca="1" si="621"/>
        <v>9.059659612918658E-3</v>
      </c>
      <c r="AV1627" s="73">
        <f t="shared" ca="1" si="622"/>
        <v>1.0090596596129187</v>
      </c>
      <c r="AW1627" s="74">
        <f ca="1">PRODUCT(AV$4:AV1627)</f>
        <v>2143147.6046036608</v>
      </c>
      <c r="BO1627" s="70">
        <f t="shared" si="627"/>
        <v>1624</v>
      </c>
      <c r="BP1627" s="171">
        <f t="shared" ca="1" si="626"/>
        <v>0.1143</v>
      </c>
      <c r="BQ1627" s="172">
        <f t="shared" ca="1" si="623"/>
        <v>9.059659612918658E-3</v>
      </c>
      <c r="BR1627" s="172">
        <f t="shared" ca="1" si="628"/>
        <v>4.6660341912611254E-7</v>
      </c>
    </row>
    <row r="1628" spans="44:70">
      <c r="AR1628" s="69">
        <f t="shared" si="620"/>
        <v>136</v>
      </c>
      <c r="AS1628" s="70">
        <f t="shared" si="624"/>
        <v>1625</v>
      </c>
      <c r="AT1628" s="71">
        <f t="shared" ca="1" si="625"/>
        <v>4.051611029503908E-7</v>
      </c>
      <c r="AU1628" s="72">
        <f t="shared" ca="1" si="621"/>
        <v>9.059659612918658E-3</v>
      </c>
      <c r="AV1628" s="73">
        <f t="shared" ca="1" si="622"/>
        <v>1.0090596596129187</v>
      </c>
      <c r="AW1628" s="74">
        <f ca="1">PRODUCT(AV$4:AV1628)</f>
        <v>2162563.7924016118</v>
      </c>
      <c r="BO1628" s="70">
        <f t="shared" si="627"/>
        <v>1625</v>
      </c>
      <c r="BP1628" s="171">
        <f t="shared" ca="1" si="626"/>
        <v>0.1143</v>
      </c>
      <c r="BQ1628" s="172">
        <f t="shared" ca="1" si="623"/>
        <v>9.059659612918658E-3</v>
      </c>
      <c r="BR1628" s="172">
        <f t="shared" ca="1" si="628"/>
        <v>4.6241410473698297E-7</v>
      </c>
    </row>
    <row r="1629" spans="44:70">
      <c r="AR1629" s="69">
        <f t="shared" si="620"/>
        <v>136</v>
      </c>
      <c r="AS1629" s="70">
        <f t="shared" si="624"/>
        <v>1626</v>
      </c>
      <c r="AT1629" s="71">
        <f t="shared" ca="1" si="625"/>
        <v>4.0149048126926556E-7</v>
      </c>
      <c r="AU1629" s="72">
        <f t="shared" ca="1" si="621"/>
        <v>9.059659612918658E-3</v>
      </c>
      <c r="AV1629" s="73">
        <f t="shared" ca="1" si="622"/>
        <v>1.0090596596129187</v>
      </c>
      <c r="AW1629" s="74">
        <f ca="1">PRODUCT(AV$4:AV1629)</f>
        <v>2182155.8842519927</v>
      </c>
      <c r="BO1629" s="70">
        <f t="shared" si="627"/>
        <v>1626</v>
      </c>
      <c r="BP1629" s="171">
        <f t="shared" ca="1" si="626"/>
        <v>0.1143</v>
      </c>
      <c r="BQ1629" s="172">
        <f t="shared" ca="1" si="623"/>
        <v>9.059659612918658E-3</v>
      </c>
      <c r="BR1629" s="172">
        <f t="shared" ca="1" si="628"/>
        <v>4.582624033492408E-7</v>
      </c>
    </row>
    <row r="1630" spans="44:70">
      <c r="AR1630" s="69">
        <f t="shared" si="620"/>
        <v>136</v>
      </c>
      <c r="AS1630" s="70">
        <f t="shared" si="624"/>
        <v>1627</v>
      </c>
      <c r="AT1630" s="71">
        <f t="shared" ca="1" si="625"/>
        <v>3.9785311417113914E-7</v>
      </c>
      <c r="AU1630" s="72">
        <f t="shared" ca="1" si="621"/>
        <v>9.059659612918658E-3</v>
      </c>
      <c r="AV1630" s="73">
        <f t="shared" ca="1" si="622"/>
        <v>1.0090596596129187</v>
      </c>
      <c r="AW1630" s="74">
        <f ca="1">PRODUCT(AV$4:AV1630)</f>
        <v>2201925.4737856435</v>
      </c>
      <c r="BO1630" s="70">
        <f t="shared" si="627"/>
        <v>1627</v>
      </c>
      <c r="BP1630" s="171">
        <f t="shared" ca="1" si="626"/>
        <v>0.1143</v>
      </c>
      <c r="BQ1630" s="172">
        <f t="shared" ca="1" si="623"/>
        <v>9.059659612918658E-3</v>
      </c>
      <c r="BR1630" s="172">
        <f t="shared" ca="1" si="628"/>
        <v>4.5414797726135736E-7</v>
      </c>
    </row>
    <row r="1631" spans="44:70">
      <c r="AR1631" s="69">
        <f t="shared" si="620"/>
        <v>136</v>
      </c>
      <c r="AS1631" s="70">
        <f t="shared" si="624"/>
        <v>1628</v>
      </c>
      <c r="AT1631" s="71">
        <f t="shared" ca="1" si="625"/>
        <v>3.9424870038080894E-7</v>
      </c>
      <c r="AU1631" s="72">
        <f t="shared" ca="1" si="621"/>
        <v>9.059659612918658E-3</v>
      </c>
      <c r="AV1631" s="73">
        <f t="shared" ca="1" si="622"/>
        <v>1.0090596596129187</v>
      </c>
      <c r="AW1631" s="74">
        <f ca="1">PRODUCT(AV$4:AV1631)</f>
        <v>2221874.1690711561</v>
      </c>
      <c r="BO1631" s="70">
        <f t="shared" si="627"/>
        <v>1628</v>
      </c>
      <c r="BP1631" s="171">
        <f t="shared" ca="1" si="626"/>
        <v>0.1143</v>
      </c>
      <c r="BQ1631" s="172">
        <f t="shared" ca="1" si="623"/>
        <v>9.059659612918658E-3</v>
      </c>
      <c r="BR1631" s="172">
        <f t="shared" ca="1" si="628"/>
        <v>4.5007049180379608E-7</v>
      </c>
    </row>
    <row r="1632" spans="44:70">
      <c r="AR1632" s="69">
        <f t="shared" si="620"/>
        <v>136</v>
      </c>
      <c r="AS1632" s="70">
        <f t="shared" si="624"/>
        <v>1629</v>
      </c>
      <c r="AT1632" s="71">
        <f t="shared" ca="1" si="625"/>
        <v>3.9067694135252328E-7</v>
      </c>
      <c r="AU1632" s="72">
        <f t="shared" ca="1" si="621"/>
        <v>9.059659612918658E-3</v>
      </c>
      <c r="AV1632" s="73">
        <f t="shared" ca="1" si="622"/>
        <v>1.0090596596129187</v>
      </c>
      <c r="AW1632" s="74">
        <f ca="1">PRODUCT(AV$4:AV1632)</f>
        <v>2242003.5927456771</v>
      </c>
      <c r="BO1632" s="70">
        <f t="shared" si="627"/>
        <v>1629</v>
      </c>
      <c r="BP1632" s="171">
        <f t="shared" ca="1" si="626"/>
        <v>0.1143</v>
      </c>
      <c r="BQ1632" s="172">
        <f t="shared" ca="1" si="623"/>
        <v>9.059659612918658E-3</v>
      </c>
      <c r="BR1632" s="172">
        <f t="shared" ca="1" si="628"/>
        <v>4.4602961531179019E-7</v>
      </c>
    </row>
    <row r="1633" spans="44:70">
      <c r="AR1633" s="69">
        <f t="shared" si="620"/>
        <v>136</v>
      </c>
      <c r="AS1633" s="70">
        <f t="shared" si="624"/>
        <v>1630</v>
      </c>
      <c r="AT1633" s="71">
        <f t="shared" ca="1" si="625"/>
        <v>3.8713754124525324E-7</v>
      </c>
      <c r="AU1633" s="72">
        <f t="shared" ca="1" si="621"/>
        <v>9.059659612918658E-3</v>
      </c>
      <c r="AV1633" s="73">
        <f t="shared" ca="1" si="622"/>
        <v>1.0090596596129187</v>
      </c>
      <c r="AW1633" s="74">
        <f ca="1">PRODUCT(AV$4:AV1633)</f>
        <v>2262315.3821468935</v>
      </c>
      <c r="BO1633" s="70">
        <f t="shared" si="627"/>
        <v>1630</v>
      </c>
      <c r="BP1633" s="171">
        <f t="shared" ca="1" si="626"/>
        <v>0.1143</v>
      </c>
      <c r="BQ1633" s="172">
        <f t="shared" ca="1" si="623"/>
        <v>9.059659612918658E-3</v>
      </c>
      <c r="BR1633" s="172">
        <f t="shared" ca="1" si="628"/>
        <v>4.4202501909836512E-7</v>
      </c>
    </row>
    <row r="1634" spans="44:70">
      <c r="AR1634" s="69">
        <f t="shared" si="620"/>
        <v>136</v>
      </c>
      <c r="AS1634" s="70">
        <f t="shared" si="624"/>
        <v>1631</v>
      </c>
      <c r="AT1634" s="71">
        <f t="shared" ca="1" si="625"/>
        <v>3.8363020689818898E-7</v>
      </c>
      <c r="AU1634" s="72">
        <f t="shared" ca="1" si="621"/>
        <v>9.059659612918658E-3</v>
      </c>
      <c r="AV1634" s="73">
        <f t="shared" ca="1" si="622"/>
        <v>1.0090596596129187</v>
      </c>
      <c r="AW1634" s="74">
        <f ca="1">PRODUCT(AV$4:AV1634)</f>
        <v>2282811.1894462146</v>
      </c>
      <c r="BO1634" s="70">
        <f t="shared" si="627"/>
        <v>1631</v>
      </c>
      <c r="BP1634" s="171">
        <f t="shared" ca="1" si="626"/>
        <v>0.1143</v>
      </c>
      <c r="BQ1634" s="172">
        <f t="shared" ca="1" si="623"/>
        <v>9.059659612918658E-3</v>
      </c>
      <c r="BR1634" s="172">
        <f t="shared" ca="1" si="628"/>
        <v>4.3805637742760281E-7</v>
      </c>
    </row>
    <row r="1635" spans="44:70">
      <c r="AR1635" s="69">
        <f t="shared" si="620"/>
        <v>136</v>
      </c>
      <c r="AS1635" s="70">
        <f t="shared" si="624"/>
        <v>1632</v>
      </c>
      <c r="AT1635" s="71">
        <f t="shared" ca="1" si="625"/>
        <v>3.8015464780645784E-7</v>
      </c>
      <c r="AU1635" s="72">
        <f t="shared" ca="1" si="621"/>
        <v>9.059659612918658E-3</v>
      </c>
      <c r="AV1635" s="73">
        <f t="shared" ca="1" si="622"/>
        <v>1.0090596596129187</v>
      </c>
      <c r="AW1635" s="74">
        <f ca="1">PRODUCT(AV$4:AV1635)</f>
        <v>2303492.6817831593</v>
      </c>
      <c r="BO1635" s="70">
        <f t="shared" si="627"/>
        <v>1632</v>
      </c>
      <c r="BP1635" s="171">
        <f t="shared" ca="1" si="626"/>
        <v>0.1143</v>
      </c>
      <c r="BQ1635" s="172">
        <f t="shared" ca="1" si="623"/>
        <v>9.059659612918658E-3</v>
      </c>
      <c r="BR1635" s="172">
        <f t="shared" ca="1" si="628"/>
        <v>4.3412336748814621E-7</v>
      </c>
    </row>
    <row r="1636" spans="44:70">
      <c r="AR1636" s="69">
        <f t="shared" si="620"/>
        <v>137</v>
      </c>
      <c r="AS1636" s="70">
        <f t="shared" si="624"/>
        <v>1633</v>
      </c>
      <c r="AT1636" s="71">
        <f t="shared" ca="1" si="625"/>
        <v>3.7671057609706237E-7</v>
      </c>
      <c r="AU1636" s="72">
        <f t="shared" ca="1" si="621"/>
        <v>9.059659612918658E-3</v>
      </c>
      <c r="AV1636" s="73">
        <f t="shared" ca="1" si="622"/>
        <v>1.0090596596129187</v>
      </c>
      <c r="AW1636" s="74">
        <f ca="1">PRODUCT(AV$4:AV1636)</f>
        <v>2324361.5414009639</v>
      </c>
      <c r="BO1636" s="70">
        <f t="shared" si="627"/>
        <v>1633</v>
      </c>
      <c r="BP1636" s="171">
        <f t="shared" ca="1" si="626"/>
        <v>0.1143</v>
      </c>
      <c r="BQ1636" s="172">
        <f t="shared" ca="1" si="623"/>
        <v>9.059659612918658E-3</v>
      </c>
      <c r="BR1636" s="172">
        <f t="shared" ca="1" si="628"/>
        <v>4.3022566936694163E-7</v>
      </c>
    </row>
    <row r="1637" spans="44:70">
      <c r="AR1637" s="69">
        <f t="shared" si="620"/>
        <v>137</v>
      </c>
      <c r="AS1637" s="70">
        <f t="shared" si="624"/>
        <v>1634</v>
      </c>
      <c r="AT1637" s="71">
        <f t="shared" ca="1" si="625"/>
        <v>3.7329770650503649E-7</v>
      </c>
      <c r="AU1637" s="72">
        <f t="shared" ca="1" si="621"/>
        <v>9.059659612918658E-3</v>
      </c>
      <c r="AV1637" s="73">
        <f t="shared" ca="1" si="622"/>
        <v>1.0090596596129187</v>
      </c>
      <c r="AW1637" s="74">
        <f ca="1">PRODUCT(AV$4:AV1637)</f>
        <v>2345419.4657834154</v>
      </c>
      <c r="BO1637" s="70">
        <f t="shared" si="627"/>
        <v>1634</v>
      </c>
      <c r="BP1637" s="171">
        <f t="shared" ca="1" si="626"/>
        <v>0.1143</v>
      </c>
      <c r="BQ1637" s="172">
        <f t="shared" ca="1" si="623"/>
        <v>9.059659612918658E-3</v>
      </c>
      <c r="BR1637" s="172">
        <f t="shared" ca="1" si="628"/>
        <v>4.2636296602321688E-7</v>
      </c>
    </row>
    <row r="1638" spans="44:70">
      <c r="AR1638" s="69">
        <f t="shared" si="620"/>
        <v>137</v>
      </c>
      <c r="AS1638" s="70">
        <f t="shared" si="624"/>
        <v>1635</v>
      </c>
      <c r="AT1638" s="71">
        <f t="shared" ca="1" si="625"/>
        <v>3.6991575634981765E-7</v>
      </c>
      <c r="AU1638" s="72">
        <f t="shared" ca="1" si="621"/>
        <v>9.059659612918658E-3</v>
      </c>
      <c r="AV1638" s="73">
        <f t="shared" ca="1" si="622"/>
        <v>1.0090596596129187</v>
      </c>
      <c r="AW1638" s="74">
        <f ca="1">PRODUCT(AV$4:AV1638)</f>
        <v>2366668.1677929265</v>
      </c>
      <c r="BO1638" s="70">
        <f t="shared" si="627"/>
        <v>1635</v>
      </c>
      <c r="BP1638" s="171">
        <f t="shared" ca="1" si="626"/>
        <v>0.1143</v>
      </c>
      <c r="BQ1638" s="172">
        <f t="shared" ca="1" si="623"/>
        <v>9.059659612918658E-3</v>
      </c>
      <c r="BR1638" s="172">
        <f t="shared" ca="1" si="628"/>
        <v>4.2253494326269297E-7</v>
      </c>
    </row>
    <row r="1639" spans="44:70">
      <c r="AR1639" s="69">
        <f t="shared" si="620"/>
        <v>137</v>
      </c>
      <c r="AS1639" s="70">
        <f t="shared" si="624"/>
        <v>1636</v>
      </c>
      <c r="AT1639" s="71">
        <f t="shared" ca="1" si="625"/>
        <v>3.6656444551183295E-7</v>
      </c>
      <c r="AU1639" s="72">
        <f t="shared" ca="1" si="621"/>
        <v>9.059659612918658E-3</v>
      </c>
      <c r="AV1639" s="73">
        <f t="shared" ca="1" si="622"/>
        <v>1.0090596596129187</v>
      </c>
      <c r="AW1639" s="74">
        <f ca="1">PRODUCT(AV$4:AV1639)</f>
        <v>2388109.3758098604</v>
      </c>
      <c r="BO1639" s="70">
        <f t="shared" si="627"/>
        <v>1636</v>
      </c>
      <c r="BP1639" s="171">
        <f t="shared" ca="1" si="626"/>
        <v>0.1143</v>
      </c>
      <c r="BQ1639" s="172">
        <f t="shared" ca="1" si="623"/>
        <v>9.059659612918658E-3</v>
      </c>
      <c r="BR1639" s="172">
        <f t="shared" ca="1" si="628"/>
        <v>4.1874128971202746E-7</v>
      </c>
    </row>
    <row r="1640" spans="44:70">
      <c r="AR1640" s="69">
        <f t="shared" si="620"/>
        <v>137</v>
      </c>
      <c r="AS1640" s="70">
        <f t="shared" si="624"/>
        <v>1637</v>
      </c>
      <c r="AT1640" s="71">
        <f t="shared" ca="1" si="625"/>
        <v>3.6324349640929748E-7</v>
      </c>
      <c r="AU1640" s="72">
        <f t="shared" ca="1" si="621"/>
        <v>9.059659612918658E-3</v>
      </c>
      <c r="AV1640" s="73">
        <f t="shared" ca="1" si="622"/>
        <v>1.0090596596129187</v>
      </c>
      <c r="AW1640" s="74">
        <f ca="1">PRODUCT(AV$4:AV1640)</f>
        <v>2409744.8338731173</v>
      </c>
      <c r="BO1640" s="70">
        <f t="shared" si="627"/>
        <v>1637</v>
      </c>
      <c r="BP1640" s="171">
        <f t="shared" ca="1" si="626"/>
        <v>0.1143</v>
      </c>
      <c r="BQ1640" s="172">
        <f t="shared" ca="1" si="623"/>
        <v>9.059659612918658E-3</v>
      </c>
      <c r="BR1640" s="172">
        <f t="shared" ca="1" si="628"/>
        <v>4.1498169679348706E-7</v>
      </c>
    </row>
    <row r="1641" spans="44:70">
      <c r="AR1641" s="69">
        <f t="shared" si="620"/>
        <v>137</v>
      </c>
      <c r="AS1641" s="70">
        <f t="shared" si="624"/>
        <v>1638</v>
      </c>
      <c r="AT1641" s="71">
        <f t="shared" ca="1" si="625"/>
        <v>3.5995263397522282E-7</v>
      </c>
      <c r="AU1641" s="72">
        <f t="shared" ca="1" si="621"/>
        <v>9.059659612918658E-3</v>
      </c>
      <c r="AV1641" s="73">
        <f t="shared" ca="1" si="622"/>
        <v>1.0090596596129187</v>
      </c>
      <c r="AW1641" s="74">
        <f ca="1">PRODUCT(AV$4:AV1641)</f>
        <v>2431576.3018219969</v>
      </c>
      <c r="BO1641" s="70">
        <f t="shared" si="627"/>
        <v>1638</v>
      </c>
      <c r="BP1641" s="171">
        <f t="shared" ca="1" si="626"/>
        <v>0.1143</v>
      </c>
      <c r="BQ1641" s="172">
        <f t="shared" ca="1" si="623"/>
        <v>9.059659612918658E-3</v>
      </c>
      <c r="BR1641" s="172">
        <f t="shared" ca="1" si="628"/>
        <v>4.1125585869984784E-7</v>
      </c>
    </row>
    <row r="1642" spans="44:70">
      <c r="AR1642" s="69">
        <f t="shared" si="620"/>
        <v>137</v>
      </c>
      <c r="AS1642" s="70">
        <f t="shared" si="624"/>
        <v>1639</v>
      </c>
      <c r="AT1642" s="71">
        <f t="shared" ca="1" si="625"/>
        <v>3.566915856346338E-7</v>
      </c>
      <c r="AU1642" s="72">
        <f t="shared" ca="1" si="621"/>
        <v>9.059659612918658E-3</v>
      </c>
      <c r="AV1642" s="73">
        <f t="shared" ca="1" si="622"/>
        <v>1.0090596596129187</v>
      </c>
      <c r="AW1642" s="74">
        <f ca="1">PRODUCT(AV$4:AV1642)</f>
        <v>2453605.5554393437</v>
      </c>
      <c r="BO1642" s="70">
        <f t="shared" si="627"/>
        <v>1639</v>
      </c>
      <c r="BP1642" s="171">
        <f t="shared" ca="1" si="626"/>
        <v>0.1143</v>
      </c>
      <c r="BQ1642" s="172">
        <f t="shared" ca="1" si="623"/>
        <v>9.059659612918658E-3</v>
      </c>
      <c r="BR1642" s="172">
        <f t="shared" ca="1" si="628"/>
        <v>4.075634723695208E-7</v>
      </c>
    </row>
    <row r="1643" spans="44:70">
      <c r="AR1643" s="69">
        <f t="shared" si="620"/>
        <v>137</v>
      </c>
      <c r="AS1643" s="70">
        <f t="shared" si="624"/>
        <v>1640</v>
      </c>
      <c r="AT1643" s="71">
        <f t="shared" ca="1" si="625"/>
        <v>3.5346008128199179E-7</v>
      </c>
      <c r="AU1643" s="72">
        <f t="shared" ca="1" si="621"/>
        <v>9.059659612918658E-3</v>
      </c>
      <c r="AV1643" s="73">
        <f t="shared" ca="1" si="622"/>
        <v>1.0090596596129187</v>
      </c>
      <c r="AW1643" s="74">
        <f ca="1">PRODUCT(AV$4:AV1643)</f>
        <v>2475834.3865959905</v>
      </c>
      <c r="BO1643" s="70">
        <f t="shared" si="627"/>
        <v>1640</v>
      </c>
      <c r="BP1643" s="171">
        <f t="shared" ca="1" si="626"/>
        <v>0.1143</v>
      </c>
      <c r="BQ1643" s="172">
        <f t="shared" ca="1" si="623"/>
        <v>9.059659612918658E-3</v>
      </c>
      <c r="BR1643" s="172">
        <f t="shared" ca="1" si="628"/>
        <v>4.0390423746190049E-7</v>
      </c>
    </row>
    <row r="1644" spans="44:70">
      <c r="AR1644" s="69">
        <f t="shared" si="620"/>
        <v>137</v>
      </c>
      <c r="AS1644" s="70">
        <f t="shared" si="624"/>
        <v>1641</v>
      </c>
      <c r="AT1644" s="71">
        <f t="shared" ca="1" si="625"/>
        <v>3.5025785325882236E-7</v>
      </c>
      <c r="AU1644" s="72">
        <f t="shared" ca="1" si="621"/>
        <v>9.059659612918658E-3</v>
      </c>
      <c r="AV1644" s="73">
        <f t="shared" ca="1" si="622"/>
        <v>1.0090596596129187</v>
      </c>
      <c r="AW1644" s="74">
        <f ca="1">PRODUCT(AV$4:AV1644)</f>
        <v>2498264.6033965093</v>
      </c>
      <c r="BO1644" s="70">
        <f t="shared" si="627"/>
        <v>1641</v>
      </c>
      <c r="BP1644" s="171">
        <f t="shared" ca="1" si="626"/>
        <v>0.1143</v>
      </c>
      <c r="BQ1644" s="172">
        <f t="shared" ca="1" si="623"/>
        <v>9.059659612918658E-3</v>
      </c>
      <c r="BR1644" s="172">
        <f t="shared" ca="1" si="628"/>
        <v>4.0027785633293534E-7</v>
      </c>
    </row>
    <row r="1645" spans="44:70">
      <c r="AR1645" s="69">
        <f t="shared" si="620"/>
        <v>137</v>
      </c>
      <c r="AS1645" s="70">
        <f t="shared" si="624"/>
        <v>1642</v>
      </c>
      <c r="AT1645" s="71">
        <f t="shared" ca="1" si="625"/>
        <v>3.4708463633154584E-7</v>
      </c>
      <c r="AU1645" s="72">
        <f t="shared" ca="1" si="621"/>
        <v>9.059659612918658E-3</v>
      </c>
      <c r="AV1645" s="73">
        <f t="shared" ca="1" si="622"/>
        <v>1.0090596596129187</v>
      </c>
      <c r="AW1645" s="74">
        <f ca="1">PRODUCT(AV$4:AV1645)</f>
        <v>2520898.0303262849</v>
      </c>
      <c r="BO1645" s="70">
        <f t="shared" si="627"/>
        <v>1642</v>
      </c>
      <c r="BP1645" s="171">
        <f t="shared" ca="1" si="626"/>
        <v>0.1143</v>
      </c>
      <c r="BQ1645" s="172">
        <f t="shared" ca="1" si="623"/>
        <v>9.059659612918658E-3</v>
      </c>
      <c r="BR1645" s="172">
        <f t="shared" ca="1" si="628"/>
        <v>3.9668403401091698E-7</v>
      </c>
    </row>
    <row r="1646" spans="44:70">
      <c r="AR1646" s="69">
        <f t="shared" si="620"/>
        <v>137</v>
      </c>
      <c r="AS1646" s="70">
        <f t="shared" si="624"/>
        <v>1643</v>
      </c>
      <c r="AT1646" s="71">
        <f t="shared" ca="1" si="625"/>
        <v>3.4394016766950836E-7</v>
      </c>
      <c r="AU1646" s="72">
        <f t="shared" ca="1" si="621"/>
        <v>9.059659612918658E-3</v>
      </c>
      <c r="AV1646" s="73">
        <f t="shared" ca="1" si="622"/>
        <v>1.0090596596129187</v>
      </c>
      <c r="AW1646" s="74">
        <f ca="1">PRODUCT(AV$4:AV1646)</f>
        <v>2543736.5083999182</v>
      </c>
      <c r="BO1646" s="70">
        <f t="shared" si="627"/>
        <v>1643</v>
      </c>
      <c r="BP1646" s="171">
        <f t="shared" ca="1" si="626"/>
        <v>0.1143</v>
      </c>
      <c r="BQ1646" s="172">
        <f t="shared" ca="1" si="623"/>
        <v>9.059659612918658E-3</v>
      </c>
      <c r="BR1646" s="172">
        <f t="shared" ca="1" si="628"/>
        <v>3.931224781724872E-7</v>
      </c>
    </row>
    <row r="1647" spans="44:70">
      <c r="AR1647" s="69">
        <f t="shared" si="620"/>
        <v>137</v>
      </c>
      <c r="AS1647" s="70">
        <f t="shared" si="624"/>
        <v>1644</v>
      </c>
      <c r="AT1647" s="71">
        <f t="shared" ca="1" si="625"/>
        <v>3.4082418682321242E-7</v>
      </c>
      <c r="AU1647" s="72">
        <f t="shared" ca="1" si="621"/>
        <v>9.059659612918658E-3</v>
      </c>
      <c r="AV1647" s="73">
        <f t="shared" ca="1" si="622"/>
        <v>1.0090596596129187</v>
      </c>
      <c r="AW1647" s="74">
        <f ca="1">PRODUCT(AV$4:AV1647)</f>
        <v>2566781.8953109756</v>
      </c>
      <c r="BO1647" s="70">
        <f t="shared" si="627"/>
        <v>1644</v>
      </c>
      <c r="BP1647" s="171">
        <f t="shared" ca="1" si="626"/>
        <v>0.1143</v>
      </c>
      <c r="BQ1647" s="172">
        <f t="shared" ca="1" si="623"/>
        <v>9.059659612918658E-3</v>
      </c>
      <c r="BR1647" s="172">
        <f t="shared" ca="1" si="628"/>
        <v>3.8959289911886018E-7</v>
      </c>
    </row>
    <row r="1648" spans="44:70">
      <c r="AR1648" s="69">
        <f t="shared" si="620"/>
        <v>138</v>
      </c>
      <c r="AS1648" s="70">
        <f t="shared" si="624"/>
        <v>1645</v>
      </c>
      <c r="AT1648" s="71">
        <f t="shared" ca="1" si="625"/>
        <v>3.3773643570274432E-7</v>
      </c>
      <c r="AU1648" s="72">
        <f t="shared" ca="1" si="621"/>
        <v>9.059659612918658E-3</v>
      </c>
      <c r="AV1648" s="73">
        <f t="shared" ca="1" si="622"/>
        <v>1.0090596596129187</v>
      </c>
      <c r="AW1648" s="74">
        <f ca="1">PRODUCT(AV$4:AV1648)</f>
        <v>2590036.0655830954</v>
      </c>
      <c r="BO1648" s="70">
        <f t="shared" si="627"/>
        <v>1645</v>
      </c>
      <c r="BP1648" s="171">
        <f t="shared" ca="1" si="626"/>
        <v>0.1143</v>
      </c>
      <c r="BQ1648" s="172">
        <f t="shared" ca="1" si="623"/>
        <v>9.059659612918658E-3</v>
      </c>
      <c r="BR1648" s="172">
        <f t="shared" ca="1" si="628"/>
        <v>3.8609500975225822E-7</v>
      </c>
    </row>
    <row r="1649" spans="44:70">
      <c r="AR1649" s="69">
        <f t="shared" si="620"/>
        <v>138</v>
      </c>
      <c r="AS1649" s="70">
        <f t="shared" si="624"/>
        <v>1646</v>
      </c>
      <c r="AT1649" s="71">
        <f t="shared" ca="1" si="625"/>
        <v>3.3467665855639707E-7</v>
      </c>
      <c r="AU1649" s="72">
        <f t="shared" ca="1" si="621"/>
        <v>9.059659612918658E-3</v>
      </c>
      <c r="AV1649" s="73">
        <f t="shared" ca="1" si="622"/>
        <v>1.0090596596129187</v>
      </c>
      <c r="AW1649" s="74">
        <f ca="1">PRODUCT(AV$4:AV1649)</f>
        <v>2613500.9107224615</v>
      </c>
      <c r="BO1649" s="70">
        <f t="shared" si="627"/>
        <v>1646</v>
      </c>
      <c r="BP1649" s="171">
        <f t="shared" ca="1" si="626"/>
        <v>0.1143</v>
      </c>
      <c r="BQ1649" s="172">
        <f t="shared" ca="1" si="623"/>
        <v>9.059659612918658E-3</v>
      </c>
      <c r="BR1649" s="172">
        <f t="shared" ca="1" si="628"/>
        <v>3.8262852555255906E-7</v>
      </c>
    </row>
    <row r="1650" spans="44:70">
      <c r="AR1650" s="69">
        <f t="shared" si="620"/>
        <v>138</v>
      </c>
      <c r="AS1650" s="70">
        <f t="shared" si="624"/>
        <v>1647</v>
      </c>
      <c r="AT1650" s="71">
        <f t="shared" ca="1" si="625"/>
        <v>3.3164460194948713E-7</v>
      </c>
      <c r="AU1650" s="72">
        <f t="shared" ca="1" si="621"/>
        <v>9.059659612918658E-3</v>
      </c>
      <c r="AV1650" s="73">
        <f t="shared" ca="1" si="622"/>
        <v>1.0090596596129187</v>
      </c>
      <c r="AW1650" s="74">
        <f ca="1">PRODUCT(AV$4:AV1650)</f>
        <v>2637178.3393716598</v>
      </c>
      <c r="BO1650" s="70">
        <f t="shared" si="627"/>
        <v>1647</v>
      </c>
      <c r="BP1650" s="171">
        <f t="shared" ca="1" si="626"/>
        <v>0.1143</v>
      </c>
      <c r="BQ1650" s="172">
        <f t="shared" ca="1" si="623"/>
        <v>9.059659612918658E-3</v>
      </c>
      <c r="BR1650" s="172">
        <f t="shared" ca="1" si="628"/>
        <v>3.7919316455415297E-7</v>
      </c>
    </row>
    <row r="1651" spans="44:70">
      <c r="AR1651" s="69">
        <f t="shared" si="620"/>
        <v>138</v>
      </c>
      <c r="AS1651" s="70">
        <f t="shared" si="624"/>
        <v>1648</v>
      </c>
      <c r="AT1651" s="71">
        <f t="shared" ca="1" si="625"/>
        <v>3.286400147433629E-7</v>
      </c>
      <c r="AU1651" s="72">
        <f t="shared" ca="1" si="621"/>
        <v>9.059659612918658E-3</v>
      </c>
      <c r="AV1651" s="73">
        <f t="shared" ca="1" si="622"/>
        <v>1.0090596596129187</v>
      </c>
      <c r="AW1651" s="74">
        <f ca="1">PRODUCT(AV$4:AV1651)</f>
        <v>2661070.277464929</v>
      </c>
      <c r="BO1651" s="70">
        <f t="shared" si="627"/>
        <v>1648</v>
      </c>
      <c r="BP1651" s="171">
        <f t="shared" ca="1" si="626"/>
        <v>0.1143</v>
      </c>
      <c r="BQ1651" s="172">
        <f t="shared" ca="1" si="623"/>
        <v>9.059659612918658E-3</v>
      </c>
      <c r="BR1651" s="172">
        <f t="shared" ca="1" si="628"/>
        <v>3.7578864732300741E-7</v>
      </c>
    </row>
    <row r="1652" spans="44:70">
      <c r="AR1652" s="69">
        <f t="shared" si="620"/>
        <v>138</v>
      </c>
      <c r="AS1652" s="70">
        <f t="shared" si="624"/>
        <v>1649</v>
      </c>
      <c r="AT1652" s="71">
        <f t="shared" ca="1" si="625"/>
        <v>3.2566264807460348E-7</v>
      </c>
      <c r="AU1652" s="72">
        <f t="shared" ca="1" si="621"/>
        <v>9.059659612918658E-3</v>
      </c>
      <c r="AV1652" s="73">
        <f t="shared" ca="1" si="622"/>
        <v>1.0090596596129187</v>
      </c>
      <c r="AW1652" s="74">
        <f ca="1">PRODUCT(AV$4:AV1652)</f>
        <v>2685178.6683848165</v>
      </c>
      <c r="BO1652" s="70">
        <f t="shared" si="627"/>
        <v>1649</v>
      </c>
      <c r="BP1652" s="171">
        <f t="shared" ca="1" si="626"/>
        <v>0.1143</v>
      </c>
      <c r="BQ1652" s="172">
        <f t="shared" ca="1" si="623"/>
        <v>9.059659612918658E-3</v>
      </c>
      <c r="BR1652" s="172">
        <f t="shared" ca="1" si="628"/>
        <v>3.7241469693393765E-7</v>
      </c>
    </row>
    <row r="1653" spans="44:70">
      <c r="AR1653" s="69">
        <f t="shared" si="620"/>
        <v>138</v>
      </c>
      <c r="AS1653" s="70">
        <f t="shared" si="624"/>
        <v>1650</v>
      </c>
      <c r="AT1653" s="71">
        <f t="shared" ca="1" si="625"/>
        <v>3.2271225533440584E-7</v>
      </c>
      <c r="AU1653" s="72">
        <f t="shared" ca="1" si="621"/>
        <v>9.059659612918658E-3</v>
      </c>
      <c r="AV1653" s="73">
        <f t="shared" ca="1" si="622"/>
        <v>1.0090596596129187</v>
      </c>
      <c r="AW1653" s="74">
        <f ca="1">PRODUCT(AV$4:AV1653)</f>
        <v>2709505.4731202531</v>
      </c>
      <c r="BO1653" s="70">
        <f t="shared" si="627"/>
        <v>1650</v>
      </c>
      <c r="BP1653" s="171">
        <f t="shared" ca="1" si="626"/>
        <v>0.1143</v>
      </c>
      <c r="BQ1653" s="172">
        <f t="shared" ca="1" si="623"/>
        <v>9.059659612918658E-3</v>
      </c>
      <c r="BR1653" s="172">
        <f t="shared" ca="1" si="628"/>
        <v>3.6907103894808177E-7</v>
      </c>
    </row>
    <row r="1654" spans="44:70">
      <c r="AR1654" s="69">
        <f t="shared" si="620"/>
        <v>138</v>
      </c>
      <c r="AS1654" s="70">
        <f t="shared" si="624"/>
        <v>1651</v>
      </c>
      <c r="AT1654" s="71">
        <f t="shared" ca="1" si="625"/>
        <v>3.1978859214815883E-7</v>
      </c>
      <c r="AU1654" s="72">
        <f t="shared" ca="1" si="621"/>
        <v>9.059659612918658E-3</v>
      </c>
      <c r="AV1654" s="73">
        <f t="shared" ca="1" si="622"/>
        <v>1.0090596596129187</v>
      </c>
      <c r="AW1654" s="74">
        <f ca="1">PRODUCT(AV$4:AV1654)</f>
        <v>2734052.6704260628</v>
      </c>
      <c r="BO1654" s="70">
        <f t="shared" si="627"/>
        <v>1651</v>
      </c>
      <c r="BP1654" s="171">
        <f t="shared" ca="1" si="626"/>
        <v>0.1143</v>
      </c>
      <c r="BQ1654" s="172">
        <f t="shared" ca="1" si="623"/>
        <v>9.059659612918658E-3</v>
      </c>
      <c r="BR1654" s="172">
        <f t="shared" ca="1" si="628"/>
        <v>3.6575740139057749E-7</v>
      </c>
    </row>
    <row r="1655" spans="44:70">
      <c r="AR1655" s="69">
        <f t="shared" si="620"/>
        <v>138</v>
      </c>
      <c r="AS1655" s="70">
        <f t="shared" si="624"/>
        <v>1652</v>
      </c>
      <c r="AT1655" s="71">
        <f t="shared" ca="1" si="625"/>
        <v>3.1689141635520202E-7</v>
      </c>
      <c r="AU1655" s="72">
        <f t="shared" ca="1" si="621"/>
        <v>9.059659612918658E-3</v>
      </c>
      <c r="AV1655" s="73">
        <f t="shared" ca="1" si="622"/>
        <v>1.0090596596129187</v>
      </c>
      <c r="AW1655" s="74">
        <f ca="1">PRODUCT(AV$4:AV1655)</f>
        <v>2758822.2569839144</v>
      </c>
      <c r="BO1655" s="70">
        <f t="shared" si="627"/>
        <v>1652</v>
      </c>
      <c r="BP1655" s="171">
        <f t="shared" ca="1" si="626"/>
        <v>0.1143</v>
      </c>
      <c r="BQ1655" s="172">
        <f t="shared" ca="1" si="623"/>
        <v>9.059659612918658E-3</v>
      </c>
      <c r="BR1655" s="172">
        <f t="shared" ca="1" si="628"/>
        <v>3.6247351472843958E-7</v>
      </c>
    </row>
    <row r="1656" spans="44:70">
      <c r="AR1656" s="69">
        <f t="shared" si="620"/>
        <v>138</v>
      </c>
      <c r="AS1656" s="70">
        <f t="shared" si="624"/>
        <v>1653</v>
      </c>
      <c r="AT1656" s="71">
        <f t="shared" ca="1" si="625"/>
        <v>3.1402048798876821E-7</v>
      </c>
      <c r="AU1656" s="72">
        <f t="shared" ca="1" si="621"/>
        <v>9.059659612918658E-3</v>
      </c>
      <c r="AV1656" s="73">
        <f t="shared" ca="1" si="622"/>
        <v>1.0090596596129187</v>
      </c>
      <c r="AW1656" s="74">
        <f ca="1">PRODUCT(AV$4:AV1656)</f>
        <v>2783816.2475647326</v>
      </c>
      <c r="BO1656" s="70">
        <f t="shared" si="627"/>
        <v>1653</v>
      </c>
      <c r="BP1656" s="171">
        <f t="shared" ca="1" si="626"/>
        <v>0.1143</v>
      </c>
      <c r="BQ1656" s="172">
        <f t="shared" ca="1" si="623"/>
        <v>9.059659612918658E-3</v>
      </c>
      <c r="BR1656" s="172">
        <f t="shared" ca="1" si="628"/>
        <v>3.5921911184863597E-7</v>
      </c>
    </row>
    <row r="1657" spans="44:70">
      <c r="AR1657" s="69">
        <f t="shared" si="620"/>
        <v>138</v>
      </c>
      <c r="AS1657" s="70">
        <f t="shared" si="624"/>
        <v>1654</v>
      </c>
      <c r="AT1657" s="71">
        <f t="shared" ca="1" si="625"/>
        <v>3.1117556925610738E-7</v>
      </c>
      <c r="AU1657" s="72">
        <f t="shared" ca="1" si="621"/>
        <v>9.059659612918658E-3</v>
      </c>
      <c r="AV1657" s="73">
        <f t="shared" ca="1" si="622"/>
        <v>1.0090596596129187</v>
      </c>
      <c r="AW1657" s="74">
        <f ca="1">PRODUCT(AV$4:AV1657)</f>
        <v>2809036.6751925815</v>
      </c>
      <c r="BO1657" s="70">
        <f t="shared" si="627"/>
        <v>1654</v>
      </c>
      <c r="BP1657" s="171">
        <f t="shared" ca="1" si="626"/>
        <v>0.1143</v>
      </c>
      <c r="BQ1657" s="172">
        <f t="shared" ca="1" si="623"/>
        <v>9.059659612918658E-3</v>
      </c>
      <c r="BR1657" s="172">
        <f t="shared" ca="1" si="628"/>
        <v>3.559939280363607E-7</v>
      </c>
    </row>
    <row r="1658" spans="44:70">
      <c r="AR1658" s="69">
        <f t="shared" si="620"/>
        <v>138</v>
      </c>
      <c r="AS1658" s="70">
        <f t="shared" si="624"/>
        <v>1655</v>
      </c>
      <c r="AT1658" s="71">
        <f t="shared" ca="1" si="625"/>
        <v>3.0835642451879083E-7</v>
      </c>
      <c r="AU1658" s="72">
        <f t="shared" ca="1" si="621"/>
        <v>9.059659612918658E-3</v>
      </c>
      <c r="AV1658" s="73">
        <f t="shared" ca="1" si="622"/>
        <v>1.0090596596129187</v>
      </c>
      <c r="AW1658" s="74">
        <f ca="1">PRODUCT(AV$4:AV1658)</f>
        <v>2834485.5913100312</v>
      </c>
      <c r="BO1658" s="70">
        <f t="shared" si="627"/>
        <v>1655</v>
      </c>
      <c r="BP1658" s="171">
        <f t="shared" ca="1" si="626"/>
        <v>0.1143</v>
      </c>
      <c r="BQ1658" s="172">
        <f t="shared" ca="1" si="623"/>
        <v>9.059659612918658E-3</v>
      </c>
      <c r="BR1658" s="172">
        <f t="shared" ca="1" si="628"/>
        <v>3.5279770095350171E-7</v>
      </c>
    </row>
    <row r="1659" spans="44:70">
      <c r="AR1659" s="69">
        <f t="shared" si="620"/>
        <v>138</v>
      </c>
      <c r="AS1659" s="70">
        <f t="shared" si="624"/>
        <v>1656</v>
      </c>
      <c r="AT1659" s="71">
        <f t="shared" ca="1" si="625"/>
        <v>3.0556282027319396E-7</v>
      </c>
      <c r="AU1659" s="72">
        <f t="shared" ca="1" si="621"/>
        <v>9.059659612918658E-3</v>
      </c>
      <c r="AV1659" s="73">
        <f t="shared" ca="1" si="622"/>
        <v>1.0090596596129187</v>
      </c>
      <c r="AW1659" s="74">
        <f ca="1">PRODUCT(AV$4:AV1659)</f>
        <v>2860165.0659450227</v>
      </c>
      <c r="BO1659" s="70">
        <f t="shared" si="627"/>
        <v>1656</v>
      </c>
      <c r="BP1659" s="171">
        <f t="shared" ca="1" si="626"/>
        <v>0.1143</v>
      </c>
      <c r="BQ1659" s="172">
        <f t="shared" ca="1" si="623"/>
        <v>9.059659612918658E-3</v>
      </c>
      <c r="BR1659" s="172">
        <f t="shared" ca="1" si="628"/>
        <v>3.4963017061730228E-7</v>
      </c>
    </row>
    <row r="1660" spans="44:70">
      <c r="AR1660" s="69">
        <f t="shared" si="620"/>
        <v>139</v>
      </c>
      <c r="AS1660" s="70">
        <f t="shared" si="624"/>
        <v>1657</v>
      </c>
      <c r="AT1660" s="71">
        <f t="shared" ca="1" si="625"/>
        <v>3.0279452513115541E-7</v>
      </c>
      <c r="AU1660" s="72">
        <f t="shared" ca="1" si="621"/>
        <v>9.059659612918658E-3</v>
      </c>
      <c r="AV1660" s="73">
        <f t="shared" ca="1" si="622"/>
        <v>1.0090596596129187</v>
      </c>
      <c r="AW1660" s="74">
        <f ca="1">PRODUCT(AV$4:AV1660)</f>
        <v>2886077.1878792457</v>
      </c>
      <c r="BO1660" s="70">
        <f t="shared" si="627"/>
        <v>1657</v>
      </c>
      <c r="BP1660" s="171">
        <f t="shared" ca="1" si="626"/>
        <v>0.1143</v>
      </c>
      <c r="BQ1660" s="172">
        <f t="shared" ca="1" si="623"/>
        <v>9.059659612918658E-3</v>
      </c>
      <c r="BR1660" s="172">
        <f t="shared" ca="1" si="628"/>
        <v>3.4649107937921382E-7</v>
      </c>
    </row>
    <row r="1661" spans="44:70">
      <c r="AR1661" s="69">
        <f t="shared" si="620"/>
        <v>139</v>
      </c>
      <c r="AS1661" s="70">
        <f t="shared" si="624"/>
        <v>1658</v>
      </c>
      <c r="AT1661" s="71">
        <f t="shared" ca="1" si="625"/>
        <v>3.0005130980081182E-7</v>
      </c>
      <c r="AU1661" s="72">
        <f t="shared" ca="1" si="621"/>
        <v>9.059659612918658E-3</v>
      </c>
      <c r="AV1661" s="73">
        <f t="shared" ca="1" si="622"/>
        <v>1.0090596596129187</v>
      </c>
      <c r="AW1661" s="74">
        <f ca="1">PRODUCT(AV$4:AV1661)</f>
        <v>2912224.0648180414</v>
      </c>
      <c r="BO1661" s="70">
        <f t="shared" si="627"/>
        <v>1658</v>
      </c>
      <c r="BP1661" s="171">
        <f t="shared" ca="1" si="626"/>
        <v>0.1143</v>
      </c>
      <c r="BQ1661" s="172">
        <f t="shared" ca="1" si="623"/>
        <v>9.059659612918658E-3</v>
      </c>
      <c r="BR1661" s="172">
        <f t="shared" ca="1" si="628"/>
        <v>3.4338017190393861E-7</v>
      </c>
    </row>
    <row r="1662" spans="44:70">
      <c r="AR1662" s="69">
        <f t="shared" si="620"/>
        <v>139</v>
      </c>
      <c r="AS1662" s="70">
        <f t="shared" si="624"/>
        <v>1659</v>
      </c>
      <c r="AT1662" s="71">
        <f t="shared" ca="1" si="625"/>
        <v>2.9733294706760607E-7</v>
      </c>
      <c r="AU1662" s="72">
        <f t="shared" ca="1" si="621"/>
        <v>9.059659612918658E-3</v>
      </c>
      <c r="AV1662" s="73">
        <f t="shared" ca="1" si="622"/>
        <v>1.0090596596129187</v>
      </c>
      <c r="AW1662" s="74">
        <f ca="1">PRODUCT(AV$4:AV1662)</f>
        <v>2938607.823561843</v>
      </c>
      <c r="BO1662" s="70">
        <f t="shared" si="627"/>
        <v>1659</v>
      </c>
      <c r="BP1662" s="171">
        <f t="shared" ca="1" si="626"/>
        <v>0.1143</v>
      </c>
      <c r="BQ1662" s="172">
        <f t="shared" ca="1" si="623"/>
        <v>9.059659612918658E-3</v>
      </c>
      <c r="BR1662" s="172">
        <f t="shared" ca="1" si="628"/>
        <v>3.4029719514866078E-7</v>
      </c>
    </row>
    <row r="1663" spans="44:70">
      <c r="AR1663" s="69">
        <f t="shared" si="620"/>
        <v>139</v>
      </c>
      <c r="AS1663" s="70">
        <f t="shared" si="624"/>
        <v>1660</v>
      </c>
      <c r="AT1663" s="71">
        <f t="shared" ca="1" si="625"/>
        <v>2.946392117754676E-7</v>
      </c>
      <c r="AU1663" s="72">
        <f t="shared" ca="1" si="621"/>
        <v>9.059659612918658E-3</v>
      </c>
      <c r="AV1663" s="73">
        <f t="shared" ca="1" si="622"/>
        <v>1.0090596596129187</v>
      </c>
      <c r="AW1663" s="74">
        <f ca="1">PRODUCT(AV$4:AV1663)</f>
        <v>2965230.6101791728</v>
      </c>
      <c r="BO1663" s="70">
        <f t="shared" si="627"/>
        <v>1660</v>
      </c>
      <c r="BP1663" s="171">
        <f t="shared" ca="1" si="626"/>
        <v>0.1143</v>
      </c>
      <c r="BQ1663" s="172">
        <f t="shared" ca="1" si="623"/>
        <v>9.059659612918658E-3</v>
      </c>
      <c r="BR1663" s="172">
        <f t="shared" ca="1" si="628"/>
        <v>3.3724189834246354E-7</v>
      </c>
    </row>
    <row r="1664" spans="44:70">
      <c r="AR1664" s="69">
        <f t="shared" si="620"/>
        <v>139</v>
      </c>
      <c r="AS1664" s="70">
        <f t="shared" si="624"/>
        <v>1661</v>
      </c>
      <c r="AT1664" s="71">
        <f t="shared" ca="1" si="625"/>
        <v>2.9196988080816322E-7</v>
      </c>
      <c r="AU1664" s="72">
        <f t="shared" ca="1" si="621"/>
        <v>9.059659612918658E-3</v>
      </c>
      <c r="AV1664" s="73">
        <f t="shared" ca="1" si="622"/>
        <v>1.0090596596129187</v>
      </c>
      <c r="AW1664" s="74">
        <f ca="1">PRODUCT(AV$4:AV1664)</f>
        <v>2992094.5901812031</v>
      </c>
      <c r="BO1664" s="70">
        <f t="shared" si="627"/>
        <v>1661</v>
      </c>
      <c r="BP1664" s="171">
        <f t="shared" ca="1" si="626"/>
        <v>0.1143</v>
      </c>
      <c r="BQ1664" s="172">
        <f t="shared" ca="1" si="623"/>
        <v>9.059659612918658E-3</v>
      </c>
      <c r="BR1664" s="172">
        <f t="shared" ca="1" si="628"/>
        <v>3.3421403296593143E-7</v>
      </c>
    </row>
    <row r="1665" spans="44:70">
      <c r="AR1665" s="69">
        <f t="shared" si="620"/>
        <v>139</v>
      </c>
      <c r="AS1665" s="70">
        <f t="shared" si="624"/>
        <v>1662</v>
      </c>
      <c r="AT1665" s="71">
        <f t="shared" ca="1" si="625"/>
        <v>2.8932473307081684E-7</v>
      </c>
      <c r="AU1665" s="72">
        <f t="shared" ca="1" si="621"/>
        <v>9.059659612918658E-3</v>
      </c>
      <c r="AV1665" s="73">
        <f t="shared" ca="1" si="622"/>
        <v>1.0090596596129187</v>
      </c>
      <c r="AW1665" s="74">
        <f ca="1">PRODUCT(AV$4:AV1665)</f>
        <v>3019201.9486978999</v>
      </c>
      <c r="BO1665" s="70">
        <f t="shared" si="627"/>
        <v>1662</v>
      </c>
      <c r="BP1665" s="171">
        <f t="shared" ca="1" si="626"/>
        <v>0.1143</v>
      </c>
      <c r="BQ1665" s="172">
        <f t="shared" ca="1" si="623"/>
        <v>9.059659612918658E-3</v>
      </c>
      <c r="BR1665" s="172">
        <f t="shared" ca="1" si="628"/>
        <v>3.3121335273093559E-7</v>
      </c>
    </row>
    <row r="1666" spans="44:70">
      <c r="AR1666" s="69">
        <f t="shared" si="620"/>
        <v>139</v>
      </c>
      <c r="AS1666" s="70">
        <f t="shared" si="624"/>
        <v>1663</v>
      </c>
      <c r="AT1666" s="71">
        <f t="shared" ca="1" si="625"/>
        <v>2.8670354947159671E-7</v>
      </c>
      <c r="AU1666" s="72">
        <f t="shared" ca="1" si="621"/>
        <v>9.059659612918658E-3</v>
      </c>
      <c r="AV1666" s="73">
        <f t="shared" ca="1" si="622"/>
        <v>1.0090596596129187</v>
      </c>
      <c r="AW1666" s="74">
        <f ca="1">PRODUCT(AV$4:AV1666)</f>
        <v>3046554.8906557634</v>
      </c>
      <c r="BO1666" s="70">
        <f t="shared" si="627"/>
        <v>1663</v>
      </c>
      <c r="BP1666" s="171">
        <f t="shared" ca="1" si="626"/>
        <v>0.1143</v>
      </c>
      <c r="BQ1666" s="172">
        <f t="shared" ca="1" si="623"/>
        <v>9.059659612918658E-3</v>
      </c>
      <c r="BR1666" s="172">
        <f t="shared" ca="1" si="628"/>
        <v>3.2823961356060061E-7</v>
      </c>
    </row>
    <row r="1667" spans="44:70">
      <c r="AR1667" s="69">
        <f t="shared" si="620"/>
        <v>139</v>
      </c>
      <c r="AS1667" s="70">
        <f t="shared" si="624"/>
        <v>1664</v>
      </c>
      <c r="AT1667" s="71">
        <f t="shared" ca="1" si="625"/>
        <v>2.8410611290356848E-7</v>
      </c>
      <c r="AU1667" s="72">
        <f t="shared" ca="1" si="621"/>
        <v>9.059659612918658E-3</v>
      </c>
      <c r="AV1667" s="73">
        <f t="shared" ca="1" si="622"/>
        <v>1.0090596596129187</v>
      </c>
      <c r="AW1667" s="74">
        <f ca="1">PRODUCT(AV$4:AV1667)</f>
        <v>3074155.6409571772</v>
      </c>
      <c r="BO1667" s="70">
        <f t="shared" si="627"/>
        <v>1664</v>
      </c>
      <c r="BP1667" s="171">
        <f t="shared" ca="1" si="626"/>
        <v>0.1143</v>
      </c>
      <c r="BQ1667" s="172">
        <f t="shared" ca="1" si="623"/>
        <v>9.059659612918658E-3</v>
      </c>
      <c r="BR1667" s="172">
        <f t="shared" ca="1" si="628"/>
        <v>3.2529257356945108E-7</v>
      </c>
    </row>
    <row r="1668" spans="44:70">
      <c r="AR1668" s="69">
        <f t="shared" si="620"/>
        <v>139</v>
      </c>
      <c r="AS1668" s="70">
        <f t="shared" si="624"/>
        <v>1665</v>
      </c>
      <c r="AT1668" s="71">
        <f t="shared" ca="1" si="625"/>
        <v>2.8153220822671273E-7</v>
      </c>
      <c r="AU1668" s="72">
        <f t="shared" ca="1" si="621"/>
        <v>9.059659612918658E-3</v>
      </c>
      <c r="AV1668" s="73">
        <f t="shared" ca="1" si="622"/>
        <v>1.0090596596129187</v>
      </c>
      <c r="AW1668" s="74">
        <f ca="1">PRODUCT(AV$4:AV1668)</f>
        <v>3102006.4446613831</v>
      </c>
      <c r="BO1668" s="70">
        <f t="shared" si="627"/>
        <v>1665</v>
      </c>
      <c r="BP1668" s="171">
        <f t="shared" ca="1" si="626"/>
        <v>0.1143</v>
      </c>
      <c r="BQ1668" s="172">
        <f t="shared" ca="1" si="623"/>
        <v>9.059659612918658E-3</v>
      </c>
      <c r="BR1668" s="172">
        <f t="shared" ca="1" si="628"/>
        <v>3.2237199304373662E-7</v>
      </c>
    </row>
    <row r="1669" spans="44:70">
      <c r="AR1669" s="69">
        <f t="shared" ref="AR1669:AR1732" si="629">ROUNDDOWN((AS1669-1)/12,0)+1</f>
        <v>139</v>
      </c>
      <c r="AS1669" s="70">
        <f t="shared" si="624"/>
        <v>1666</v>
      </c>
      <c r="AT1669" s="71">
        <f t="shared" ca="1" si="625"/>
        <v>2.7898162225010536E-7</v>
      </c>
      <c r="AU1669" s="72">
        <f t="shared" ref="AU1669:AU1732" ca="1" si="630">IF($AU$2="Yes",BQ1669,((1+$AH$21)^(1/12))-1)</f>
        <v>9.059659612918658E-3</v>
      </c>
      <c r="AV1669" s="73">
        <f t="shared" ref="AV1669:AV1732" ca="1" si="631">(1+AU1669)</f>
        <v>1.0090596596129187</v>
      </c>
      <c r="AW1669" s="74">
        <f ca="1">PRODUCT(AV$4:AV1669)</f>
        <v>3130109.5671670954</v>
      </c>
      <c r="BO1669" s="70">
        <f t="shared" si="627"/>
        <v>1666</v>
      </c>
      <c r="BP1669" s="171">
        <f t="shared" ca="1" si="626"/>
        <v>0.1143</v>
      </c>
      <c r="BQ1669" s="172">
        <f t="shared" ref="BQ1669:BQ1732" ca="1" si="632">(1+BP1669)^(1/12)-1</f>
        <v>9.059659612918658E-3</v>
      </c>
      <c r="BR1669" s="172">
        <f t="shared" ca="1" si="628"/>
        <v>3.1947763442193341E-7</v>
      </c>
    </row>
    <row r="1670" spans="44:70">
      <c r="AR1670" s="69">
        <f t="shared" si="629"/>
        <v>139</v>
      </c>
      <c r="AS1670" s="70">
        <f t="shared" ref="AS1670:AS1733" si="633">AS1669+1</f>
        <v>1667</v>
      </c>
      <c r="AT1670" s="71">
        <f t="shared" ref="AT1670:AT1733" ca="1" si="634">(1-AU1670)*AT1669</f>
        <v>2.7645414371425954E-7</v>
      </c>
      <c r="AU1670" s="72">
        <f t="shared" ca="1" si="630"/>
        <v>9.059659612918658E-3</v>
      </c>
      <c r="AV1670" s="73">
        <f t="shared" ca="1" si="631"/>
        <v>1.0090596596129187</v>
      </c>
      <c r="AW1670" s="74">
        <f ca="1">PRODUCT(AV$4:AV1670)</f>
        <v>3158467.2943967693</v>
      </c>
      <c r="BO1670" s="70">
        <f t="shared" si="627"/>
        <v>1667</v>
      </c>
      <c r="BP1670" s="171">
        <f t="shared" ref="BP1670:BP1733" ca="1" si="635">VLOOKUP(BO1670,$BT$4:$BX$13,5,TRUE)/100</f>
        <v>0.1143</v>
      </c>
      <c r="BQ1670" s="172">
        <f t="shared" ca="1" si="632"/>
        <v>9.059659612918658E-3</v>
      </c>
      <c r="BR1670" s="172">
        <f t="shared" ca="1" si="628"/>
        <v>3.1660926227542081E-7</v>
      </c>
    </row>
    <row r="1671" spans="44:70">
      <c r="AR1671" s="69">
        <f t="shared" si="629"/>
        <v>139</v>
      </c>
      <c r="AS1671" s="70">
        <f t="shared" si="633"/>
        <v>1668</v>
      </c>
      <c r="AT1671" s="71">
        <f t="shared" ca="1" si="634"/>
        <v>2.7394956327362747E-7</v>
      </c>
      <c r="AU1671" s="72">
        <f t="shared" ca="1" si="630"/>
        <v>9.059659612918658E-3</v>
      </c>
      <c r="AV1671" s="73">
        <f t="shared" ca="1" si="631"/>
        <v>1.0090596596129187</v>
      </c>
      <c r="AW1671" s="74">
        <f ca="1">PRODUCT(AV$4:AV1671)</f>
        <v>3187081.9329825402</v>
      </c>
      <c r="BO1671" s="70">
        <f t="shared" si="627"/>
        <v>1668</v>
      </c>
      <c r="BP1671" s="171">
        <f t="shared" ca="1" si="635"/>
        <v>0.1143</v>
      </c>
      <c r="BQ1671" s="172">
        <f t="shared" ca="1" si="632"/>
        <v>9.059659612918658E-3</v>
      </c>
      <c r="BR1671" s="172">
        <f t="shared" ca="1" si="628"/>
        <v>3.137666432893314E-7</v>
      </c>
    </row>
    <row r="1672" spans="44:70">
      <c r="AR1672" s="69">
        <f t="shared" si="629"/>
        <v>140</v>
      </c>
      <c r="AS1672" s="70">
        <f t="shared" si="633"/>
        <v>1669</v>
      </c>
      <c r="AT1672" s="71">
        <f t="shared" ca="1" si="634"/>
        <v>2.7146767347926068E-7</v>
      </c>
      <c r="AU1672" s="72">
        <f t="shared" ca="1" si="630"/>
        <v>9.059659612918658E-3</v>
      </c>
      <c r="AV1672" s="73">
        <f t="shared" ca="1" si="631"/>
        <v>1.0090596596129187</v>
      </c>
      <c r="AW1672" s="74">
        <f ca="1">PRODUCT(AV$4:AV1672)</f>
        <v>3215955.8104538447</v>
      </c>
      <c r="BO1672" s="70">
        <f t="shared" si="627"/>
        <v>1669</v>
      </c>
      <c r="BP1672" s="171">
        <f t="shared" ca="1" si="635"/>
        <v>0.1143</v>
      </c>
      <c r="BQ1672" s="172">
        <f t="shared" ca="1" si="632"/>
        <v>9.059659612918658E-3</v>
      </c>
      <c r="BR1672" s="172">
        <f t="shared" ca="1" si="628"/>
        <v>3.1094954624357312E-7</v>
      </c>
    </row>
    <row r="1673" spans="44:70">
      <c r="AR1673" s="69">
        <f t="shared" si="629"/>
        <v>140</v>
      </c>
      <c r="AS1673" s="70">
        <f t="shared" si="633"/>
        <v>1670</v>
      </c>
      <c r="AT1673" s="71">
        <f t="shared" ca="1" si="634"/>
        <v>2.6900826876162764E-7</v>
      </c>
      <c r="AU1673" s="72">
        <f t="shared" ca="1" si="630"/>
        <v>9.059659612918658E-3</v>
      </c>
      <c r="AV1673" s="73">
        <f t="shared" ca="1" si="631"/>
        <v>1.0090596596129187</v>
      </c>
      <c r="AW1673" s="74">
        <f ca="1">PRODUCT(AV$4:AV1673)</f>
        <v>3245091.2754267445</v>
      </c>
      <c r="BO1673" s="70">
        <f t="shared" si="627"/>
        <v>1670</v>
      </c>
      <c r="BP1673" s="171">
        <f t="shared" ca="1" si="635"/>
        <v>0.1143</v>
      </c>
      <c r="BQ1673" s="172">
        <f t="shared" ca="1" si="632"/>
        <v>9.059659612918658E-3</v>
      </c>
      <c r="BR1673" s="172">
        <f t="shared" ca="1" si="628"/>
        <v>3.0815774199402168E-7</v>
      </c>
    </row>
    <row r="1674" spans="44:70">
      <c r="AR1674" s="69">
        <f t="shared" si="629"/>
        <v>140</v>
      </c>
      <c r="AS1674" s="70">
        <f t="shared" si="633"/>
        <v>1671</v>
      </c>
      <c r="AT1674" s="71">
        <f t="shared" ca="1" si="634"/>
        <v>2.6657114541358677E-7</v>
      </c>
      <c r="AU1674" s="72">
        <f t="shared" ca="1" si="630"/>
        <v>9.059659612918658E-3</v>
      </c>
      <c r="AV1674" s="73">
        <f t="shared" ca="1" si="631"/>
        <v>1.0090596596129187</v>
      </c>
      <c r="AW1674" s="74">
        <f ca="1">PRODUCT(AV$4:AV1674)</f>
        <v>3274490.6977949627</v>
      </c>
      <c r="BO1674" s="70">
        <f t="shared" si="627"/>
        <v>1671</v>
      </c>
      <c r="BP1674" s="171">
        <f t="shared" ca="1" si="635"/>
        <v>0.1143</v>
      </c>
      <c r="BQ1674" s="172">
        <f t="shared" ca="1" si="632"/>
        <v>9.059659612918658E-3</v>
      </c>
      <c r="BR1674" s="172">
        <f t="shared" ca="1" si="628"/>
        <v>3.0539100345388186E-7</v>
      </c>
    </row>
    <row r="1675" spans="44:70">
      <c r="AR1675" s="69">
        <f t="shared" si="629"/>
        <v>140</v>
      </c>
      <c r="AS1675" s="70">
        <f t="shared" si="633"/>
        <v>1672</v>
      </c>
      <c r="AT1675" s="71">
        <f t="shared" ca="1" si="634"/>
        <v>2.6415610157351383E-7</v>
      </c>
      <c r="AU1675" s="72">
        <f t="shared" ca="1" si="630"/>
        <v>9.059659612918658E-3</v>
      </c>
      <c r="AV1675" s="73">
        <f t="shared" ca="1" si="631"/>
        <v>1.0090596596129187</v>
      </c>
      <c r="AW1675" s="74">
        <f ca="1">PRODUCT(AV$4:AV1675)</f>
        <v>3304156.4689226537</v>
      </c>
      <c r="BO1675" s="70">
        <f t="shared" si="627"/>
        <v>1672</v>
      </c>
      <c r="BP1675" s="171">
        <f t="shared" ca="1" si="635"/>
        <v>0.1143</v>
      </c>
      <c r="BQ1675" s="172">
        <f t="shared" ca="1" si="632"/>
        <v>9.059659612918658E-3</v>
      </c>
      <c r="BR1675" s="172">
        <f t="shared" ca="1" si="628"/>
        <v>3.0264910557521611E-7</v>
      </c>
    </row>
    <row r="1676" spans="44:70">
      <c r="AR1676" s="69">
        <f t="shared" si="629"/>
        <v>140</v>
      </c>
      <c r="AS1676" s="70">
        <f t="shared" si="633"/>
        <v>1673</v>
      </c>
      <c r="AT1676" s="71">
        <f t="shared" ca="1" si="634"/>
        <v>2.6176293720858223E-7</v>
      </c>
      <c r="AU1676" s="72">
        <f t="shared" ca="1" si="630"/>
        <v>9.059659612918658E-3</v>
      </c>
      <c r="AV1676" s="73">
        <f t="shared" ca="1" si="631"/>
        <v>1.0090596596129187</v>
      </c>
      <c r="AW1676" s="74">
        <f ca="1">PRODUCT(AV$4:AV1676)</f>
        <v>3334091.001838916</v>
      </c>
      <c r="BO1676" s="70">
        <f t="shared" si="627"/>
        <v>1673</v>
      </c>
      <c r="BP1676" s="171">
        <f t="shared" ca="1" si="635"/>
        <v>0.1143</v>
      </c>
      <c r="BQ1676" s="172">
        <f t="shared" ca="1" si="632"/>
        <v>9.059659612918658E-3</v>
      </c>
      <c r="BR1676" s="172">
        <f t="shared" ca="1" si="628"/>
        <v>2.9993182533063917E-7</v>
      </c>
    </row>
    <row r="1677" spans="44:70">
      <c r="AR1677" s="69">
        <f t="shared" si="629"/>
        <v>140</v>
      </c>
      <c r="AS1677" s="70">
        <f t="shared" si="633"/>
        <v>1674</v>
      </c>
      <c r="AT1677" s="71">
        <f t="shared" ca="1" si="634"/>
        <v>2.5939145409819465E-7</v>
      </c>
      <c r="AU1677" s="72">
        <f t="shared" ca="1" si="630"/>
        <v>9.059659612918658E-3</v>
      </c>
      <c r="AV1677" s="73">
        <f t="shared" ca="1" si="631"/>
        <v>1.0090596596129187</v>
      </c>
      <c r="AW1677" s="74">
        <f ca="1">PRODUCT(AV$4:AV1677)</f>
        <v>3364296.7314340714</v>
      </c>
      <c r="BO1677" s="70">
        <f t="shared" si="627"/>
        <v>1674</v>
      </c>
      <c r="BP1677" s="171">
        <f t="shared" ca="1" si="635"/>
        <v>0.1143</v>
      </c>
      <c r="BQ1677" s="172">
        <f t="shared" ca="1" si="632"/>
        <v>9.059659612918658E-3</v>
      </c>
      <c r="BR1677" s="172">
        <f t="shared" ca="1" si="628"/>
        <v>2.9723894169517667E-7</v>
      </c>
    </row>
    <row r="1678" spans="44:70">
      <c r="AR1678" s="69">
        <f t="shared" si="629"/>
        <v>140</v>
      </c>
      <c r="AS1678" s="70">
        <f t="shared" si="633"/>
        <v>1675</v>
      </c>
      <c r="AT1678" s="71">
        <f t="shared" ca="1" si="634"/>
        <v>2.57041455817565E-7</v>
      </c>
      <c r="AU1678" s="72">
        <f t="shared" ca="1" si="630"/>
        <v>9.059659612918658E-3</v>
      </c>
      <c r="AV1678" s="73">
        <f t="shared" ca="1" si="631"/>
        <v>1.0090596596129187</v>
      </c>
      <c r="AW1678" s="74">
        <f ca="1">PRODUCT(AV$4:AV1678)</f>
        <v>3394776.1146577192</v>
      </c>
      <c r="BO1678" s="70">
        <f t="shared" si="627"/>
        <v>1675</v>
      </c>
      <c r="BP1678" s="171">
        <f t="shared" ca="1" si="635"/>
        <v>0.1143</v>
      </c>
      <c r="BQ1678" s="172">
        <f t="shared" ca="1" si="632"/>
        <v>9.059659612918658E-3</v>
      </c>
      <c r="BR1678" s="172">
        <f t="shared" ca="1" si="628"/>
        <v>2.9457023562828714E-7</v>
      </c>
    </row>
    <row r="1679" spans="44:70">
      <c r="AR1679" s="69">
        <f t="shared" si="629"/>
        <v>140</v>
      </c>
      <c r="AS1679" s="70">
        <f t="shared" si="633"/>
        <v>1676</v>
      </c>
      <c r="AT1679" s="71">
        <f t="shared" ca="1" si="634"/>
        <v>2.5471274772144882E-7</v>
      </c>
      <c r="AU1679" s="72">
        <f t="shared" ca="1" si="630"/>
        <v>9.059659612918658E-3</v>
      </c>
      <c r="AV1679" s="73">
        <f t="shared" ca="1" si="631"/>
        <v>1.0090596596129187</v>
      </c>
      <c r="AW1679" s="74">
        <f ca="1">PRODUCT(AV$4:AV1679)</f>
        <v>3425531.6307185846</v>
      </c>
      <c r="BO1679" s="70">
        <f t="shared" si="627"/>
        <v>1676</v>
      </c>
      <c r="BP1679" s="171">
        <f t="shared" ca="1" si="635"/>
        <v>0.1143</v>
      </c>
      <c r="BQ1679" s="172">
        <f t="shared" ca="1" si="632"/>
        <v>9.059659612918658E-3</v>
      </c>
      <c r="BR1679" s="172">
        <f t="shared" ca="1" si="628"/>
        <v>2.9192549005604488E-7</v>
      </c>
    </row>
    <row r="1680" spans="44:70">
      <c r="AR1680" s="69">
        <f t="shared" si="629"/>
        <v>140</v>
      </c>
      <c r="AS1680" s="70">
        <f t="shared" si="633"/>
        <v>1677</v>
      </c>
      <c r="AT1680" s="71">
        <f t="shared" ca="1" si="634"/>
        <v>2.5240513692802127E-7</v>
      </c>
      <c r="AU1680" s="72">
        <f t="shared" ca="1" si="630"/>
        <v>9.059659612918658E-3</v>
      </c>
      <c r="AV1680" s="73">
        <f t="shared" ca="1" si="631"/>
        <v>1.0090596596129187</v>
      </c>
      <c r="AW1680" s="74">
        <f ca="1">PRODUCT(AV$4:AV1680)</f>
        <v>3456565.7812861814</v>
      </c>
      <c r="BO1680" s="70">
        <f t="shared" si="627"/>
        <v>1677</v>
      </c>
      <c r="BP1680" s="171">
        <f t="shared" ca="1" si="635"/>
        <v>0.1143</v>
      </c>
      <c r="BQ1680" s="172">
        <f t="shared" ca="1" si="632"/>
        <v>9.059659612918658E-3</v>
      </c>
      <c r="BR1680" s="172">
        <f t="shared" ca="1" si="628"/>
        <v>2.8930448985348322E-7</v>
      </c>
    </row>
    <row r="1681" spans="44:70">
      <c r="AR1681" s="69">
        <f t="shared" si="629"/>
        <v>140</v>
      </c>
      <c r="AS1681" s="70">
        <f t="shared" si="633"/>
        <v>1678</v>
      </c>
      <c r="AT1681" s="71">
        <f t="shared" ca="1" si="634"/>
        <v>2.5011843230290125E-7</v>
      </c>
      <c r="AU1681" s="72">
        <f t="shared" ca="1" si="630"/>
        <v>9.059659612918658E-3</v>
      </c>
      <c r="AV1681" s="73">
        <f t="shared" ca="1" si="631"/>
        <v>1.0090596596129187</v>
      </c>
      <c r="AW1681" s="74">
        <f ca="1">PRODUCT(AV$4:AV1681)</f>
        <v>3487881.0906942966</v>
      </c>
      <c r="BO1681" s="70">
        <f t="shared" si="627"/>
        <v>1678</v>
      </c>
      <c r="BP1681" s="171">
        <f t="shared" ca="1" si="635"/>
        <v>0.1143</v>
      </c>
      <c r="BQ1681" s="172">
        <f t="shared" ca="1" si="632"/>
        <v>9.059659612918658E-3</v>
      </c>
      <c r="BR1681" s="172">
        <f t="shared" ca="1" si="628"/>
        <v>2.8670702182709607E-7</v>
      </c>
    </row>
    <row r="1682" spans="44:70">
      <c r="AR1682" s="69">
        <f t="shared" si="629"/>
        <v>140</v>
      </c>
      <c r="AS1682" s="70">
        <f t="shared" si="633"/>
        <v>1679</v>
      </c>
      <c r="AT1682" s="71">
        <f t="shared" ca="1" si="634"/>
        <v>2.4785244444332011E-7</v>
      </c>
      <c r="AU1682" s="72">
        <f t="shared" ca="1" si="630"/>
        <v>9.059659612918658E-3</v>
      </c>
      <c r="AV1682" s="73">
        <f t="shared" ca="1" si="631"/>
        <v>1.0090596596129187</v>
      </c>
      <c r="AW1682" s="74">
        <f ca="1">PRODUCT(AV$4:AV1682)</f>
        <v>3519480.1061463226</v>
      </c>
      <c r="BO1682" s="70">
        <f t="shared" ref="BO1682:BO1745" si="636">BO1681+1</f>
        <v>1679</v>
      </c>
      <c r="BP1682" s="171">
        <f t="shared" ca="1" si="635"/>
        <v>0.1143</v>
      </c>
      <c r="BQ1682" s="172">
        <f t="shared" ca="1" si="632"/>
        <v>9.059659612918658E-3</v>
      </c>
      <c r="BR1682" s="172">
        <f t="shared" ref="BR1682:BR1745" ca="1" si="637">BR1681/(1+BQ1682)</f>
        <v>2.8413287469749668E-7</v>
      </c>
    </row>
    <row r="1683" spans="44:70">
      <c r="AR1683" s="69">
        <f t="shared" si="629"/>
        <v>140</v>
      </c>
      <c r="AS1683" s="70">
        <f t="shared" si="633"/>
        <v>1680</v>
      </c>
      <c r="AT1683" s="71">
        <f t="shared" ca="1" si="634"/>
        <v>2.4560698566243382E-7</v>
      </c>
      <c r="AU1683" s="72">
        <f t="shared" ca="1" si="630"/>
        <v>9.059659612918658E-3</v>
      </c>
      <c r="AV1683" s="73">
        <f t="shared" ca="1" si="631"/>
        <v>1.0090596596129187</v>
      </c>
      <c r="AW1683" s="74">
        <f ca="1">PRODUCT(AV$4:AV1683)</f>
        <v>3551365.397922447</v>
      </c>
      <c r="BO1683" s="70">
        <f t="shared" si="636"/>
        <v>1680</v>
      </c>
      <c r="BP1683" s="171">
        <f t="shared" ca="1" si="635"/>
        <v>0.1143</v>
      </c>
      <c r="BQ1683" s="172">
        <f t="shared" ca="1" si="632"/>
        <v>9.059659612918658E-3</v>
      </c>
      <c r="BR1683" s="172">
        <f t="shared" ca="1" si="637"/>
        <v>2.8158183908223203E-7</v>
      </c>
    </row>
    <row r="1684" spans="44:70">
      <c r="AR1684" s="69">
        <f t="shared" si="629"/>
        <v>141</v>
      </c>
      <c r="AS1684" s="70">
        <f t="shared" si="633"/>
        <v>1681</v>
      </c>
      <c r="AT1684" s="71">
        <f t="shared" ca="1" si="634"/>
        <v>2.4338186997377719E-7</v>
      </c>
      <c r="AU1684" s="72">
        <f t="shared" ca="1" si="630"/>
        <v>9.059659612918658E-3</v>
      </c>
      <c r="AV1684" s="73">
        <f t="shared" ca="1" si="631"/>
        <v>1.0090596596129187</v>
      </c>
      <c r="AW1684" s="74">
        <f ca="1">PRODUCT(AV$4:AV1684)</f>
        <v>3583539.559588722</v>
      </c>
      <c r="BO1684" s="70">
        <f t="shared" si="636"/>
        <v>1681</v>
      </c>
      <c r="BP1684" s="171">
        <f t="shared" ca="1" si="635"/>
        <v>0.1143</v>
      </c>
      <c r="BQ1684" s="172">
        <f t="shared" ca="1" si="632"/>
        <v>9.059659612918658E-3</v>
      </c>
      <c r="BR1684" s="172">
        <f t="shared" ca="1" si="637"/>
        <v>2.7905370747875155E-7</v>
      </c>
    </row>
    <row r="1685" spans="44:70">
      <c r="AR1685" s="69">
        <f t="shared" si="629"/>
        <v>141</v>
      </c>
      <c r="AS1685" s="70">
        <f t="shared" si="633"/>
        <v>1682</v>
      </c>
      <c r="AT1685" s="71">
        <f t="shared" ca="1" si="634"/>
        <v>2.4117691307585912E-7</v>
      </c>
      <c r="AU1685" s="72">
        <f t="shared" ca="1" si="630"/>
        <v>9.059659612918658E-3</v>
      </c>
      <c r="AV1685" s="73">
        <f t="shared" ca="1" si="631"/>
        <v>1.0090596596129187</v>
      </c>
      <c r="AW1685" s="74">
        <f ca="1">PRODUCT(AV$4:AV1685)</f>
        <v>3616005.208208024</v>
      </c>
      <c r="BO1685" s="70">
        <f t="shared" si="636"/>
        <v>1682</v>
      </c>
      <c r="BP1685" s="171">
        <f t="shared" ca="1" si="635"/>
        <v>0.1143</v>
      </c>
      <c r="BQ1685" s="172">
        <f t="shared" ca="1" si="632"/>
        <v>9.059659612918658E-3</v>
      </c>
      <c r="BR1685" s="172">
        <f t="shared" ca="1" si="637"/>
        <v>2.7654827424752887E-7</v>
      </c>
    </row>
    <row r="1686" spans="44:70">
      <c r="AR1686" s="69">
        <f t="shared" si="629"/>
        <v>141</v>
      </c>
      <c r="AS1686" s="70">
        <f t="shared" si="633"/>
        <v>1683</v>
      </c>
      <c r="AT1686" s="71">
        <f t="shared" ca="1" si="634"/>
        <v>2.3899193233689737E-7</v>
      </c>
      <c r="AU1686" s="72">
        <f t="shared" ca="1" si="630"/>
        <v>9.059659612918658E-3</v>
      </c>
      <c r="AV1686" s="73">
        <f t="shared" ca="1" si="631"/>
        <v>1.0090596596129187</v>
      </c>
      <c r="AW1686" s="74">
        <f ca="1">PRODUCT(AV$4:AV1686)</f>
        <v>3648764.9845529296</v>
      </c>
      <c r="BO1686" s="70">
        <f t="shared" si="636"/>
        <v>1683</v>
      </c>
      <c r="BP1686" s="171">
        <f t="shared" ca="1" si="635"/>
        <v>0.1143</v>
      </c>
      <c r="BQ1686" s="172">
        <f t="shared" ca="1" si="632"/>
        <v>9.059659612918658E-3</v>
      </c>
      <c r="BR1686" s="172">
        <f t="shared" ca="1" si="637"/>
        <v>2.7406533559533481E-7</v>
      </c>
    </row>
    <row r="1687" spans="44:70">
      <c r="AR1687" s="69">
        <f t="shared" si="629"/>
        <v>141</v>
      </c>
      <c r="AS1687" s="70">
        <f t="shared" si="633"/>
        <v>1684</v>
      </c>
      <c r="AT1687" s="71">
        <f t="shared" ca="1" si="634"/>
        <v>2.3682674677969138E-7</v>
      </c>
      <c r="AU1687" s="72">
        <f t="shared" ca="1" si="630"/>
        <v>9.059659612918658E-3</v>
      </c>
      <c r="AV1687" s="73">
        <f t="shared" ca="1" si="631"/>
        <v>1.0090596596129187</v>
      </c>
      <c r="AW1687" s="74">
        <f ca="1">PRODUCT(AV$4:AV1687)</f>
        <v>3681821.5533205154</v>
      </c>
      <c r="BO1687" s="70">
        <f t="shared" si="636"/>
        <v>1684</v>
      </c>
      <c r="BP1687" s="171">
        <f t="shared" ca="1" si="635"/>
        <v>0.1143</v>
      </c>
      <c r="BQ1687" s="172">
        <f t="shared" ca="1" si="632"/>
        <v>9.059659612918658E-3</v>
      </c>
      <c r="BR1687" s="172">
        <f t="shared" ca="1" si="637"/>
        <v>2.7160468955866088E-7</v>
      </c>
    </row>
    <row r="1688" spans="44:70">
      <c r="AR1688" s="69">
        <f t="shared" si="629"/>
        <v>141</v>
      </c>
      <c r="AS1688" s="70">
        <f t="shared" si="633"/>
        <v>1685</v>
      </c>
      <c r="AT1688" s="71">
        <f t="shared" ca="1" si="634"/>
        <v>2.346811770666325E-7</v>
      </c>
      <c r="AU1688" s="72">
        <f t="shared" ca="1" si="630"/>
        <v>9.059659612918658E-3</v>
      </c>
      <c r="AV1688" s="73">
        <f t="shared" ca="1" si="631"/>
        <v>1.0090596596129187</v>
      </c>
      <c r="AW1688" s="74">
        <f ca="1">PRODUCT(AV$4:AV1688)</f>
        <v>3715177.6033491069</v>
      </c>
      <c r="BO1688" s="70">
        <f t="shared" si="636"/>
        <v>1685</v>
      </c>
      <c r="BP1688" s="171">
        <f t="shared" ca="1" si="635"/>
        <v>0.1143</v>
      </c>
      <c r="BQ1688" s="172">
        <f t="shared" ca="1" si="632"/>
        <v>9.059659612918658E-3</v>
      </c>
      <c r="BR1688" s="172">
        <f t="shared" ca="1" si="637"/>
        <v>2.6916613598729147E-7</v>
      </c>
    </row>
    <row r="1689" spans="44:70">
      <c r="AR1689" s="69">
        <f t="shared" si="629"/>
        <v>141</v>
      </c>
      <c r="AS1689" s="70">
        <f t="shared" si="633"/>
        <v>1686</v>
      </c>
      <c r="AT1689" s="71">
        <f t="shared" ca="1" si="634"/>
        <v>2.3255504548484972E-7</v>
      </c>
      <c r="AU1689" s="72">
        <f t="shared" ca="1" si="630"/>
        <v>9.059659612918658E-3</v>
      </c>
      <c r="AV1689" s="73">
        <f t="shared" ca="1" si="631"/>
        <v>1.0090596596129187</v>
      </c>
      <c r="AW1689" s="74">
        <f ca="1">PRODUCT(AV$4:AV1689)</f>
        <v>3748835.8478369885</v>
      </c>
      <c r="BO1689" s="70">
        <f t="shared" si="636"/>
        <v>1686</v>
      </c>
      <c r="BP1689" s="171">
        <f t="shared" ca="1" si="635"/>
        <v>0.1143</v>
      </c>
      <c r="BQ1689" s="172">
        <f t="shared" ca="1" si="632"/>
        <v>9.059659612918658E-3</v>
      </c>
      <c r="BR1689" s="172">
        <f t="shared" ca="1" si="637"/>
        <v>2.6674947652802333E-7</v>
      </c>
    </row>
    <row r="1690" spans="44:70">
      <c r="AR1690" s="69">
        <f t="shared" si="629"/>
        <v>141</v>
      </c>
      <c r="AS1690" s="70">
        <f t="shared" si="633"/>
        <v>1687</v>
      </c>
      <c r="AT1690" s="71">
        <f t="shared" ca="1" si="634"/>
        <v>2.3044817593149015E-7</v>
      </c>
      <c r="AU1690" s="72">
        <f t="shared" ca="1" si="630"/>
        <v>9.059659612918658E-3</v>
      </c>
      <c r="AV1690" s="73">
        <f t="shared" ca="1" si="631"/>
        <v>1.0090596596129187</v>
      </c>
      <c r="AW1690" s="74">
        <f ca="1">PRODUCT(AV$4:AV1690)</f>
        <v>3782799.0245630988</v>
      </c>
      <c r="BO1690" s="70">
        <f t="shared" si="636"/>
        <v>1687</v>
      </c>
      <c r="BP1690" s="171">
        <f t="shared" ca="1" si="635"/>
        <v>0.1143</v>
      </c>
      <c r="BQ1690" s="172">
        <f t="shared" ca="1" si="632"/>
        <v>9.059659612918658E-3</v>
      </c>
      <c r="BR1690" s="172">
        <f t="shared" ca="1" si="637"/>
        <v>2.6435451460853168E-7</v>
      </c>
    </row>
    <row r="1691" spans="44:70">
      <c r="AR1691" s="69">
        <f t="shared" si="629"/>
        <v>141</v>
      </c>
      <c r="AS1691" s="70">
        <f t="shared" si="633"/>
        <v>1688</v>
      </c>
      <c r="AT1691" s="71">
        <f t="shared" ca="1" si="634"/>
        <v>2.2836039389913287E-7</v>
      </c>
      <c r="AU1691" s="72">
        <f t="shared" ca="1" si="630"/>
        <v>9.059659612918658E-3</v>
      </c>
      <c r="AV1691" s="73">
        <f t="shared" ca="1" si="631"/>
        <v>1.0090596596129187</v>
      </c>
      <c r="AW1691" s="74">
        <f ca="1">PRODUCT(AV$4:AV1691)</f>
        <v>3817069.8961097212</v>
      </c>
      <c r="BO1691" s="70">
        <f t="shared" si="636"/>
        <v>1688</v>
      </c>
      <c r="BP1691" s="171">
        <f t="shared" ca="1" si="635"/>
        <v>0.1143</v>
      </c>
      <c r="BQ1691" s="172">
        <f t="shared" ca="1" si="632"/>
        <v>9.059659612918658E-3</v>
      </c>
      <c r="BR1691" s="172">
        <f t="shared" ca="1" si="637"/>
        <v>2.6198105542138077E-7</v>
      </c>
    </row>
    <row r="1692" spans="44:70">
      <c r="AR1692" s="69">
        <f t="shared" si="629"/>
        <v>141</v>
      </c>
      <c r="AS1692" s="70">
        <f t="shared" si="633"/>
        <v>1689</v>
      </c>
      <c r="AT1692" s="71">
        <f t="shared" ca="1" si="634"/>
        <v>2.2629152646133469E-7</v>
      </c>
      <c r="AU1692" s="72">
        <f t="shared" ca="1" si="630"/>
        <v>9.059659612918658E-3</v>
      </c>
      <c r="AV1692" s="73">
        <f t="shared" ca="1" si="631"/>
        <v>1.0090596596129187</v>
      </c>
      <c r="AW1692" s="74">
        <f ca="1">PRODUCT(AV$4:AV1692)</f>
        <v>3851651.2500871941</v>
      </c>
      <c r="BO1692" s="70">
        <f t="shared" si="636"/>
        <v>1689</v>
      </c>
      <c r="BP1692" s="171">
        <f t="shared" ca="1" si="635"/>
        <v>0.1143</v>
      </c>
      <c r="BQ1692" s="172">
        <f t="shared" ca="1" si="632"/>
        <v>9.059659612918658E-3</v>
      </c>
      <c r="BR1692" s="172">
        <f t="shared" ca="1" si="637"/>
        <v>2.5962890590817819E-7</v>
      </c>
    </row>
    <row r="1693" spans="44:70">
      <c r="AR1693" s="69">
        <f t="shared" si="629"/>
        <v>141</v>
      </c>
      <c r="AS1693" s="70">
        <f t="shared" si="633"/>
        <v>1690</v>
      </c>
      <c r="AT1693" s="71">
        <f t="shared" ca="1" si="634"/>
        <v>2.2424140225830723E-7</v>
      </c>
      <c r="AU1693" s="72">
        <f t="shared" ca="1" si="630"/>
        <v>9.059659612918658E-3</v>
      </c>
      <c r="AV1693" s="73">
        <f t="shared" ca="1" si="631"/>
        <v>1.0090596596129187</v>
      </c>
      <c r="AW1693" s="74">
        <f ca="1">PRODUCT(AV$4:AV1693)</f>
        <v>3886545.8993606567</v>
      </c>
      <c r="BO1693" s="70">
        <f t="shared" si="636"/>
        <v>1690</v>
      </c>
      <c r="BP1693" s="171">
        <f t="shared" ca="1" si="635"/>
        <v>0.1143</v>
      </c>
      <c r="BQ1693" s="172">
        <f t="shared" ca="1" si="632"/>
        <v>9.059659612918658E-3</v>
      </c>
      <c r="BR1693" s="172">
        <f t="shared" ca="1" si="637"/>
        <v>2.5729787474387135E-7</v>
      </c>
    </row>
    <row r="1694" spans="44:70">
      <c r="AR1694" s="69">
        <f t="shared" si="629"/>
        <v>141</v>
      </c>
      <c r="AS1694" s="70">
        <f t="shared" si="633"/>
        <v>1691</v>
      </c>
      <c r="AT1694" s="71">
        <f t="shared" ca="1" si="634"/>
        <v>2.2220985148272341E-7</v>
      </c>
      <c r="AU1694" s="72">
        <f t="shared" ca="1" si="630"/>
        <v>9.059659612918658E-3</v>
      </c>
      <c r="AV1694" s="73">
        <f t="shared" ca="1" si="631"/>
        <v>1.0090596596129187</v>
      </c>
      <c r="AW1694" s="74">
        <f ca="1">PRODUCT(AV$4:AV1694)</f>
        <v>3921756.6822788492</v>
      </c>
      <c r="BO1694" s="70">
        <f t="shared" si="636"/>
        <v>1691</v>
      </c>
      <c r="BP1694" s="171">
        <f t="shared" ca="1" si="635"/>
        <v>0.1143</v>
      </c>
      <c r="BQ1694" s="172">
        <f t="shared" ca="1" si="632"/>
        <v>9.059659612918658E-3</v>
      </c>
      <c r="BR1694" s="172">
        <f t="shared" ca="1" si="637"/>
        <v>2.5498777232118499E-7</v>
      </c>
    </row>
    <row r="1695" spans="44:70">
      <c r="AR1695" s="69">
        <f t="shared" si="629"/>
        <v>141</v>
      </c>
      <c r="AS1695" s="70">
        <f t="shared" si="633"/>
        <v>1692</v>
      </c>
      <c r="AT1695" s="71">
        <f t="shared" ca="1" si="634"/>
        <v>2.2019670586565273E-7</v>
      </c>
      <c r="AU1695" s="72">
        <f t="shared" ca="1" si="630"/>
        <v>9.059659612918658E-3</v>
      </c>
      <c r="AV1695" s="73">
        <f t="shared" ca="1" si="631"/>
        <v>1.0090596596129187</v>
      </c>
      <c r="AW1695" s="74">
        <f ca="1">PRODUCT(AV$4:AV1695)</f>
        <v>3957286.4629049846</v>
      </c>
      <c r="BO1695" s="70">
        <f t="shared" si="636"/>
        <v>1692</v>
      </c>
      <c r="BP1695" s="171">
        <f t="shared" ca="1" si="635"/>
        <v>0.1143</v>
      </c>
      <c r="BQ1695" s="172">
        <f t="shared" ca="1" si="632"/>
        <v>9.059659612918658E-3</v>
      </c>
      <c r="BR1695" s="172">
        <f t="shared" ca="1" si="637"/>
        <v>2.5269841073519859E-7</v>
      </c>
    </row>
    <row r="1696" spans="44:70">
      <c r="AR1696" s="69">
        <f t="shared" si="629"/>
        <v>142</v>
      </c>
      <c r="AS1696" s="70">
        <f t="shared" si="633"/>
        <v>1693</v>
      </c>
      <c r="AT1696" s="71">
        <f t="shared" ca="1" si="634"/>
        <v>2.1820179866262394E-7</v>
      </c>
      <c r="AU1696" s="72">
        <f t="shared" ca="1" si="630"/>
        <v>9.059659612918658E-3</v>
      </c>
      <c r="AV1696" s="73">
        <f t="shared" ca="1" si="631"/>
        <v>1.0090596596129187</v>
      </c>
      <c r="AW1696" s="74">
        <f ca="1">PRODUCT(AV$4:AV1696)</f>
        <v>3993138.1312497146</v>
      </c>
      <c r="BO1696" s="70">
        <f t="shared" si="636"/>
        <v>1693</v>
      </c>
      <c r="BP1696" s="171">
        <f t="shared" ca="1" si="635"/>
        <v>0.1143</v>
      </c>
      <c r="BQ1696" s="172">
        <f t="shared" ca="1" si="632"/>
        <v>9.059659612918658E-3</v>
      </c>
      <c r="BR1696" s="172">
        <f t="shared" ca="1" si="637"/>
        <v>2.5042960376806183E-7</v>
      </c>
    </row>
    <row r="1697" spans="44:70">
      <c r="AR1697" s="69">
        <f t="shared" si="629"/>
        <v>142</v>
      </c>
      <c r="AS1697" s="70">
        <f t="shared" si="633"/>
        <v>1694</v>
      </c>
      <c r="AT1697" s="71">
        <f t="shared" ca="1" si="634"/>
        <v>2.1622496463981395E-7</v>
      </c>
      <c r="AU1697" s="72">
        <f t="shared" ca="1" si="630"/>
        <v>9.059659612918658E-3</v>
      </c>
      <c r="AV1697" s="73">
        <f t="shared" ca="1" si="631"/>
        <v>1.0090596596129187</v>
      </c>
      <c r="AW1697" s="74">
        <f ca="1">PRODUCT(AV$4:AV1697)</f>
        <v>4029314.6035062033</v>
      </c>
      <c r="BO1697" s="70">
        <f t="shared" si="636"/>
        <v>1694</v>
      </c>
      <c r="BP1697" s="171">
        <f t="shared" ca="1" si="635"/>
        <v>0.1143</v>
      </c>
      <c r="BQ1697" s="172">
        <f t="shared" ca="1" si="632"/>
        <v>9.059659612918658E-3</v>
      </c>
      <c r="BR1697" s="172">
        <f t="shared" ca="1" si="637"/>
        <v>2.4818116687384782E-7</v>
      </c>
    </row>
    <row r="1698" spans="44:70">
      <c r="AR1698" s="69">
        <f t="shared" si="629"/>
        <v>142</v>
      </c>
      <c r="AS1698" s="70">
        <f t="shared" si="633"/>
        <v>1695</v>
      </c>
      <c r="AT1698" s="71">
        <f t="shared" ca="1" si="634"/>
        <v>2.1426604006036188E-7</v>
      </c>
      <c r="AU1698" s="72">
        <f t="shared" ca="1" si="630"/>
        <v>9.059659612918658E-3</v>
      </c>
      <c r="AV1698" s="73">
        <f t="shared" ca="1" si="631"/>
        <v>1.0090596596129187</v>
      </c>
      <c r="AW1698" s="74">
        <f ca="1">PRODUCT(AV$4:AV1698)</f>
        <v>4065818.8222873318</v>
      </c>
      <c r="BO1698" s="70">
        <f t="shared" si="636"/>
        <v>1695</v>
      </c>
      <c r="BP1698" s="171">
        <f t="shared" ca="1" si="635"/>
        <v>0.1143</v>
      </c>
      <c r="BQ1698" s="172">
        <f t="shared" ca="1" si="632"/>
        <v>9.059659612918658E-3</v>
      </c>
      <c r="BR1698" s="172">
        <f t="shared" ca="1" si="637"/>
        <v>2.4595291716354178E-7</v>
      </c>
    </row>
    <row r="1699" spans="44:70">
      <c r="AR1699" s="69">
        <f t="shared" si="629"/>
        <v>142</v>
      </c>
      <c r="AS1699" s="70">
        <f t="shared" si="633"/>
        <v>1696</v>
      </c>
      <c r="AT1699" s="71">
        <f t="shared" ca="1" si="634"/>
        <v>2.1232486267080699E-7</v>
      </c>
      <c r="AU1699" s="72">
        <f t="shared" ca="1" si="630"/>
        <v>9.059659612918658E-3</v>
      </c>
      <c r="AV1699" s="73">
        <f t="shared" ca="1" si="631"/>
        <v>1.0090596596129187</v>
      </c>
      <c r="AW1699" s="74">
        <f ca="1">PRODUCT(AV$4:AV1699)</f>
        <v>4102653.756865053</v>
      </c>
      <c r="BO1699" s="70">
        <f t="shared" si="636"/>
        <v>1696</v>
      </c>
      <c r="BP1699" s="171">
        <f t="shared" ca="1" si="635"/>
        <v>0.1143</v>
      </c>
      <c r="BQ1699" s="172">
        <f t="shared" ca="1" si="632"/>
        <v>9.059659612918658E-3</v>
      </c>
      <c r="BR1699" s="172">
        <f t="shared" ca="1" si="637"/>
        <v>2.4374467339016486E-7</v>
      </c>
    </row>
    <row r="1700" spans="44:70">
      <c r="AR1700" s="69">
        <f t="shared" si="629"/>
        <v>142</v>
      </c>
      <c r="AS1700" s="70">
        <f t="shared" si="633"/>
        <v>1697</v>
      </c>
      <c r="AT1700" s="71">
        <f t="shared" ca="1" si="634"/>
        <v>2.1040127168764978E-7</v>
      </c>
      <c r="AU1700" s="72">
        <f t="shared" ca="1" si="630"/>
        <v>9.059659612918658E-3</v>
      </c>
      <c r="AV1700" s="73">
        <f t="shared" ca="1" si="631"/>
        <v>1.0090596596129187</v>
      </c>
      <c r="AW1700" s="74">
        <f ca="1">PRODUCT(AV$4:AV1700)</f>
        <v>4139822.4034119123</v>
      </c>
      <c r="BO1700" s="70">
        <f t="shared" si="636"/>
        <v>1697</v>
      </c>
      <c r="BP1700" s="171">
        <f t="shared" ca="1" si="635"/>
        <v>0.1143</v>
      </c>
      <c r="BQ1700" s="172">
        <f t="shared" ca="1" si="632"/>
        <v>9.059659612918658E-3</v>
      </c>
      <c r="BR1700" s="172">
        <f t="shared" ca="1" si="637"/>
        <v>2.4155625593403146E-7</v>
      </c>
    </row>
    <row r="1701" spans="44:70">
      <c r="AR1701" s="69">
        <f t="shared" si="629"/>
        <v>142</v>
      </c>
      <c r="AS1701" s="70">
        <f t="shared" si="633"/>
        <v>1698</v>
      </c>
      <c r="AT1701" s="71">
        <f t="shared" ca="1" si="634"/>
        <v>2.0849510778403445E-7</v>
      </c>
      <c r="AU1701" s="72">
        <f t="shared" ca="1" si="630"/>
        <v>9.059659612918658E-3</v>
      </c>
      <c r="AV1701" s="73">
        <f t="shared" ca="1" si="631"/>
        <v>1.0090596596129187</v>
      </c>
      <c r="AW1701" s="74">
        <f ca="1">PRODUCT(AV$4:AV1701)</f>
        <v>4177327.7852447592</v>
      </c>
      <c r="BO1701" s="70">
        <f t="shared" si="636"/>
        <v>1698</v>
      </c>
      <c r="BP1701" s="171">
        <f t="shared" ca="1" si="635"/>
        <v>0.1143</v>
      </c>
      <c r="BQ1701" s="172">
        <f t="shared" ca="1" si="632"/>
        <v>9.059659612918658E-3</v>
      </c>
      <c r="BR1701" s="172">
        <f t="shared" ca="1" si="637"/>
        <v>2.3938748678813887E-7</v>
      </c>
    </row>
    <row r="1702" spans="44:70">
      <c r="AR1702" s="69">
        <f t="shared" si="629"/>
        <v>142</v>
      </c>
      <c r="AS1702" s="70">
        <f t="shared" si="633"/>
        <v>1699</v>
      </c>
      <c r="AT1702" s="71">
        <f t="shared" ca="1" si="634"/>
        <v>2.0660621307655232E-7</v>
      </c>
      <c r="AU1702" s="72">
        <f t="shared" ca="1" si="630"/>
        <v>9.059659612918658E-3</v>
      </c>
      <c r="AV1702" s="73">
        <f t="shared" ca="1" si="631"/>
        <v>1.0090596596129187</v>
      </c>
      <c r="AW1702" s="74">
        <f ca="1">PRODUCT(AV$4:AV1702)</f>
        <v>4215172.9530706638</v>
      </c>
      <c r="BO1702" s="70">
        <f t="shared" si="636"/>
        <v>1699</v>
      </c>
      <c r="BP1702" s="171">
        <f t="shared" ca="1" si="635"/>
        <v>0.1143</v>
      </c>
      <c r="BQ1702" s="172">
        <f t="shared" ca="1" si="632"/>
        <v>9.059659612918658E-3</v>
      </c>
      <c r="BR1702" s="172">
        <f t="shared" ca="1" si="637"/>
        <v>2.3723818954368797E-7</v>
      </c>
    </row>
    <row r="1703" spans="44:70">
      <c r="AR1703" s="69">
        <f t="shared" si="629"/>
        <v>142</v>
      </c>
      <c r="AS1703" s="70">
        <f t="shared" si="633"/>
        <v>1700</v>
      </c>
      <c r="AT1703" s="71">
        <f t="shared" ca="1" si="634"/>
        <v>2.0473443111216462E-7</v>
      </c>
      <c r="AU1703" s="72">
        <f t="shared" ca="1" si="630"/>
        <v>9.059659612918658E-3</v>
      </c>
      <c r="AV1703" s="73">
        <f t="shared" ca="1" si="631"/>
        <v>1.0090596596129187</v>
      </c>
      <c r="AW1703" s="74">
        <f ca="1">PRODUCT(AV$4:AV1703)</f>
        <v>4253360.9852350652</v>
      </c>
      <c r="BO1703" s="70">
        <f t="shared" si="636"/>
        <v>1700</v>
      </c>
      <c r="BP1703" s="171">
        <f t="shared" ca="1" si="635"/>
        <v>0.1143</v>
      </c>
      <c r="BQ1703" s="172">
        <f t="shared" ca="1" si="632"/>
        <v>9.059659612918658E-3</v>
      </c>
      <c r="BR1703" s="172">
        <f t="shared" ca="1" si="637"/>
        <v>2.3510818937573419E-7</v>
      </c>
    </row>
    <row r="1704" spans="44:70">
      <c r="AR1704" s="69">
        <f t="shared" si="629"/>
        <v>142</v>
      </c>
      <c r="AS1704" s="70">
        <f t="shared" si="633"/>
        <v>1701</v>
      </c>
      <c r="AT1704" s="71">
        <f t="shared" ca="1" si="634"/>
        <v>2.0287960685524387E-7</v>
      </c>
      <c r="AU1704" s="72">
        <f t="shared" ca="1" si="630"/>
        <v>9.059659612918658E-3</v>
      </c>
      <c r="AV1704" s="73">
        <f t="shared" ca="1" si="631"/>
        <v>1.0090596596129187</v>
      </c>
      <c r="AW1704" s="74">
        <f ca="1">PRODUCT(AV$4:AV1704)</f>
        <v>4291894.9879721636</v>
      </c>
      <c r="BO1704" s="70">
        <f t="shared" si="636"/>
        <v>1701</v>
      </c>
      <c r="BP1704" s="171">
        <f t="shared" ca="1" si="635"/>
        <v>0.1143</v>
      </c>
      <c r="BQ1704" s="172">
        <f t="shared" ca="1" si="632"/>
        <v>9.059659612918658E-3</v>
      </c>
      <c r="BR1704" s="172">
        <f t="shared" ca="1" si="637"/>
        <v>2.329973130289671E-7</v>
      </c>
    </row>
    <row r="1705" spans="44:70">
      <c r="AR1705" s="69">
        <f t="shared" si="629"/>
        <v>142</v>
      </c>
      <c r="AS1705" s="70">
        <f t="shared" si="633"/>
        <v>1702</v>
      </c>
      <c r="AT1705" s="71">
        <f t="shared" ca="1" si="634"/>
        <v>2.0104158667473262E-7</v>
      </c>
      <c r="AU1705" s="72">
        <f t="shared" ca="1" si="630"/>
        <v>9.059659612918658E-3</v>
      </c>
      <c r="AV1705" s="73">
        <f t="shared" ca="1" si="631"/>
        <v>1.0090596596129187</v>
      </c>
      <c r="AW1705" s="74">
        <f ca="1">PRODUCT(AV$4:AV1705)</f>
        <v>4330778.0956575833</v>
      </c>
      <c r="BO1705" s="70">
        <f t="shared" si="636"/>
        <v>1702</v>
      </c>
      <c r="BP1705" s="171">
        <f t="shared" ca="1" si="635"/>
        <v>0.1143</v>
      </c>
      <c r="BQ1705" s="172">
        <f t="shared" ca="1" si="632"/>
        <v>9.059659612918658E-3</v>
      </c>
      <c r="BR1705" s="172">
        <f t="shared" ca="1" si="637"/>
        <v>2.3090538880361768E-7</v>
      </c>
    </row>
    <row r="1706" spans="44:70">
      <c r="AR1706" s="69">
        <f t="shared" si="629"/>
        <v>142</v>
      </c>
      <c r="AS1706" s="70">
        <f t="shared" si="633"/>
        <v>1703</v>
      </c>
      <c r="AT1706" s="71">
        <f t="shared" ca="1" si="634"/>
        <v>1.9922021833141845E-7</v>
      </c>
      <c r="AU1706" s="72">
        <f t="shared" ca="1" si="630"/>
        <v>9.059659612918658E-3</v>
      </c>
      <c r="AV1706" s="73">
        <f t="shared" ca="1" si="631"/>
        <v>1.0090596596129187</v>
      </c>
      <c r="AW1706" s="74">
        <f ca="1">PRODUCT(AV$4:AV1706)</f>
        <v>4370013.4710633252</v>
      </c>
      <c r="BO1706" s="70">
        <f t="shared" si="636"/>
        <v>1703</v>
      </c>
      <c r="BP1706" s="171">
        <f t="shared" ca="1" si="635"/>
        <v>0.1143</v>
      </c>
      <c r="BQ1706" s="172">
        <f t="shared" ca="1" si="632"/>
        <v>9.059659612918658E-3</v>
      </c>
      <c r="BR1706" s="172">
        <f t="shared" ca="1" si="637"/>
        <v>2.2883224654149229E-7</v>
      </c>
    </row>
    <row r="1707" spans="44:70">
      <c r="AR1707" s="69">
        <f t="shared" si="629"/>
        <v>142</v>
      </c>
      <c r="AS1707" s="70">
        <f t="shared" si="633"/>
        <v>1704</v>
      </c>
      <c r="AT1707" s="71">
        <f t="shared" ca="1" si="634"/>
        <v>1.9741535096532446E-7</v>
      </c>
      <c r="AU1707" s="72">
        <f t="shared" ca="1" si="630"/>
        <v>9.059659612918658E-3</v>
      </c>
      <c r="AV1707" s="73">
        <f t="shared" ca="1" si="631"/>
        <v>1.0090596596129187</v>
      </c>
      <c r="AW1707" s="74">
        <f ca="1">PRODUCT(AV$4:AV1707)</f>
        <v>4409604.3056150284</v>
      </c>
      <c r="BO1707" s="70">
        <f t="shared" si="636"/>
        <v>1704</v>
      </c>
      <c r="BP1707" s="171">
        <f t="shared" ca="1" si="635"/>
        <v>0.1143</v>
      </c>
      <c r="BQ1707" s="172">
        <f t="shared" ca="1" si="632"/>
        <v>9.059659612918658E-3</v>
      </c>
      <c r="BR1707" s="172">
        <f t="shared" ca="1" si="637"/>
        <v>2.2677771761213179E-7</v>
      </c>
    </row>
    <row r="1708" spans="44:70">
      <c r="AR1708" s="69">
        <f t="shared" si="629"/>
        <v>143</v>
      </c>
      <c r="AS1708" s="70">
        <f t="shared" si="633"/>
        <v>1705</v>
      </c>
      <c r="AT1708" s="71">
        <f t="shared" ca="1" si="634"/>
        <v>1.9562683508321375E-7</v>
      </c>
      <c r="AU1708" s="72">
        <f t="shared" ca="1" si="630"/>
        <v>9.059659612918658E-3</v>
      </c>
      <c r="AV1708" s="73">
        <f t="shared" ca="1" si="631"/>
        <v>1.0090596596129187</v>
      </c>
      <c r="AW1708" s="74">
        <f ca="1">PRODUCT(AV$4:AV1708)</f>
        <v>4449553.8196515609</v>
      </c>
      <c r="BO1708" s="70">
        <f t="shared" si="636"/>
        <v>1705</v>
      </c>
      <c r="BP1708" s="171">
        <f t="shared" ca="1" si="635"/>
        <v>0.1143</v>
      </c>
      <c r="BQ1708" s="172">
        <f t="shared" ca="1" si="632"/>
        <v>9.059659612918658E-3</v>
      </c>
      <c r="BR1708" s="172">
        <f t="shared" ca="1" si="637"/>
        <v>2.2474163489909515E-7</v>
      </c>
    </row>
    <row r="1709" spans="44:70">
      <c r="AR1709" s="69">
        <f t="shared" si="629"/>
        <v>143</v>
      </c>
      <c r="AS1709" s="70">
        <f t="shared" si="633"/>
        <v>1706</v>
      </c>
      <c r="AT1709" s="71">
        <f t="shared" ca="1" si="634"/>
        <v>1.9385452254620726E-7</v>
      </c>
      <c r="AU1709" s="72">
        <f t="shared" ca="1" si="630"/>
        <v>9.059659612918658E-3</v>
      </c>
      <c r="AV1709" s="73">
        <f t="shared" ca="1" si="631"/>
        <v>1.0090596596129187</v>
      </c>
      <c r="AW1709" s="74">
        <f ca="1">PRODUCT(AV$4:AV1709)</f>
        <v>4489865.262686966</v>
      </c>
      <c r="BO1709" s="70">
        <f t="shared" si="636"/>
        <v>1706</v>
      </c>
      <c r="BP1709" s="171">
        <f t="shared" ca="1" si="635"/>
        <v>0.1143</v>
      </c>
      <c r="BQ1709" s="172">
        <f t="shared" ca="1" si="632"/>
        <v>9.059659612918658E-3</v>
      </c>
      <c r="BR1709" s="172">
        <f t="shared" ca="1" si="637"/>
        <v>2.2272383278636607E-7</v>
      </c>
    </row>
    <row r="1710" spans="44:70">
      <c r="AR1710" s="69">
        <f t="shared" si="629"/>
        <v>143</v>
      </c>
      <c r="AS1710" s="70">
        <f t="shared" si="633"/>
        <v>1707</v>
      </c>
      <c r="AT1710" s="71">
        <f t="shared" ca="1" si="634"/>
        <v>1.9209826655751377E-7</v>
      </c>
      <c r="AU1710" s="72">
        <f t="shared" ca="1" si="630"/>
        <v>9.059659612918658E-3</v>
      </c>
      <c r="AV1710" s="73">
        <f t="shared" ca="1" si="631"/>
        <v>1.0090596596129187</v>
      </c>
      <c r="AW1710" s="74">
        <f ca="1">PRODUCT(AV$4:AV1710)</f>
        <v>4530541.9136747774</v>
      </c>
      <c r="BO1710" s="70">
        <f t="shared" si="636"/>
        <v>1707</v>
      </c>
      <c r="BP1710" s="171">
        <f t="shared" ca="1" si="635"/>
        <v>0.1143</v>
      </c>
      <c r="BQ1710" s="172">
        <f t="shared" ca="1" si="632"/>
        <v>9.059659612918658E-3</v>
      </c>
      <c r="BR1710" s="172">
        <f t="shared" ca="1" si="637"/>
        <v>2.2072414714488167E-7</v>
      </c>
    </row>
    <row r="1711" spans="44:70">
      <c r="AR1711" s="69">
        <f t="shared" si="629"/>
        <v>143</v>
      </c>
      <c r="AS1711" s="70">
        <f t="shared" si="633"/>
        <v>1708</v>
      </c>
      <c r="AT1711" s="71">
        <f t="shared" ca="1" si="634"/>
        <v>1.9035792165027097E-7</v>
      </c>
      <c r="AU1711" s="72">
        <f t="shared" ca="1" si="630"/>
        <v>9.059659612918658E-3</v>
      </c>
      <c r="AV1711" s="73">
        <f t="shared" ca="1" si="631"/>
        <v>1.0090596596129187</v>
      </c>
      <c r="AW1711" s="74">
        <f ca="1">PRODUCT(AV$4:AV1711)</f>
        <v>4571587.081274732</v>
      </c>
      <c r="BO1711" s="70">
        <f t="shared" si="636"/>
        <v>1708</v>
      </c>
      <c r="BP1711" s="171">
        <f t="shared" ca="1" si="635"/>
        <v>0.1143</v>
      </c>
      <c r="BQ1711" s="172">
        <f t="shared" ca="1" si="632"/>
        <v>9.059659612918658E-3</v>
      </c>
      <c r="BR1711" s="172">
        <f t="shared" ca="1" si="637"/>
        <v>2.187424153191822E-7</v>
      </c>
    </row>
    <row r="1712" spans="44:70">
      <c r="AR1712" s="69">
        <f t="shared" si="629"/>
        <v>143</v>
      </c>
      <c r="AS1712" s="70">
        <f t="shared" si="633"/>
        <v>1709</v>
      </c>
      <c r="AT1712" s="71">
        <f t="shared" ca="1" si="634"/>
        <v>1.8863334367549688E-7</v>
      </c>
      <c r="AU1712" s="72">
        <f t="shared" ca="1" si="630"/>
        <v>9.059659612918658E-3</v>
      </c>
      <c r="AV1712" s="73">
        <f t="shared" ca="1" si="631"/>
        <v>1.0090596596129187</v>
      </c>
      <c r="AW1712" s="74">
        <f ca="1">PRODUCT(AV$4:AV1712)</f>
        <v>4613004.1041218974</v>
      </c>
      <c r="BO1712" s="70">
        <f t="shared" si="636"/>
        <v>1709</v>
      </c>
      <c r="BP1712" s="171">
        <f t="shared" ca="1" si="635"/>
        <v>0.1143</v>
      </c>
      <c r="BQ1712" s="172">
        <f t="shared" ca="1" si="632"/>
        <v>9.059659612918658E-3</v>
      </c>
      <c r="BR1712" s="172">
        <f t="shared" ca="1" si="637"/>
        <v>2.1677847611418051E-7</v>
      </c>
    </row>
    <row r="1713" spans="44:70">
      <c r="AR1713" s="69">
        <f t="shared" si="629"/>
        <v>143</v>
      </c>
      <c r="AS1713" s="70">
        <f t="shared" si="633"/>
        <v>1710</v>
      </c>
      <c r="AT1713" s="71">
        <f t="shared" ca="1" si="634"/>
        <v>1.8692438979015018E-7</v>
      </c>
      <c r="AU1713" s="72">
        <f t="shared" ca="1" si="630"/>
        <v>9.059659612918658E-3</v>
      </c>
      <c r="AV1713" s="73">
        <f t="shared" ca="1" si="631"/>
        <v>1.0090596596129187</v>
      </c>
      <c r="AW1713" s="74">
        <f ca="1">PRODUCT(AV$4:AV1713)</f>
        <v>4654796.3510982385</v>
      </c>
      <c r="BO1713" s="70">
        <f t="shared" si="636"/>
        <v>1710</v>
      </c>
      <c r="BP1713" s="171">
        <f t="shared" ca="1" si="635"/>
        <v>0.1143</v>
      </c>
      <c r="BQ1713" s="172">
        <f t="shared" ca="1" si="632"/>
        <v>9.059659612918658E-3</v>
      </c>
      <c r="BR1713" s="172">
        <f t="shared" ca="1" si="637"/>
        <v>2.1483216978205038E-7</v>
      </c>
    </row>
    <row r="1714" spans="44:70">
      <c r="AR1714" s="69">
        <f t="shared" si="629"/>
        <v>143</v>
      </c>
      <c r="AS1714" s="70">
        <f t="shared" si="633"/>
        <v>1711</v>
      </c>
      <c r="AT1714" s="71">
        <f t="shared" ca="1" si="634"/>
        <v>1.852309184452989E-7</v>
      </c>
      <c r="AU1714" s="72">
        <f t="shared" ca="1" si="630"/>
        <v>9.059659612918658E-3</v>
      </c>
      <c r="AV1714" s="73">
        <f t="shared" ca="1" si="631"/>
        <v>1.0090596596129187</v>
      </c>
      <c r="AW1714" s="74">
        <f ca="1">PRODUCT(AV$4:AV1714)</f>
        <v>4696967.2216066448</v>
      </c>
      <c r="BO1714" s="70">
        <f t="shared" si="636"/>
        <v>1711</v>
      </c>
      <c r="BP1714" s="171">
        <f t="shared" ca="1" si="635"/>
        <v>0.1143</v>
      </c>
      <c r="BQ1714" s="172">
        <f t="shared" ca="1" si="632"/>
        <v>9.059659612918658E-3</v>
      </c>
      <c r="BR1714" s="172">
        <f t="shared" ca="1" si="637"/>
        <v>2.1290333800923257E-7</v>
      </c>
    </row>
    <row r="1715" spans="44:70">
      <c r="AR1715" s="69">
        <f t="shared" si="629"/>
        <v>143</v>
      </c>
      <c r="AS1715" s="70">
        <f t="shared" si="633"/>
        <v>1712</v>
      </c>
      <c r="AT1715" s="71">
        <f t="shared" ca="1" si="634"/>
        <v>1.8355278937439619E-7</v>
      </c>
      <c r="AU1715" s="72">
        <f t="shared" ca="1" si="630"/>
        <v>9.059659612918658E-3</v>
      </c>
      <c r="AV1715" s="73">
        <f t="shared" ca="1" si="631"/>
        <v>1.0090596596129187</v>
      </c>
      <c r="AW1715" s="74">
        <f ca="1">PRODUCT(AV$4:AV1715)</f>
        <v>4739520.145847437</v>
      </c>
      <c r="BO1715" s="70">
        <f t="shared" si="636"/>
        <v>1712</v>
      </c>
      <c r="BP1715" s="171">
        <f t="shared" ca="1" si="635"/>
        <v>0.1143</v>
      </c>
      <c r="BQ1715" s="172">
        <f t="shared" ca="1" si="632"/>
        <v>9.059659612918658E-3</v>
      </c>
      <c r="BR1715" s="172">
        <f t="shared" ca="1" si="637"/>
        <v>2.1099182390355747E-7</v>
      </c>
    </row>
    <row r="1716" spans="44:70">
      <c r="AR1716" s="69">
        <f t="shared" si="629"/>
        <v>143</v>
      </c>
      <c r="AS1716" s="70">
        <f t="shared" si="633"/>
        <v>1713</v>
      </c>
      <c r="AT1716" s="71">
        <f t="shared" ca="1" si="634"/>
        <v>1.818898635816624E-7</v>
      </c>
      <c r="AU1716" s="72">
        <f t="shared" ca="1" si="630"/>
        <v>9.059659612918658E-3</v>
      </c>
      <c r="AV1716" s="73">
        <f t="shared" ca="1" si="631"/>
        <v>1.0090596596129187</v>
      </c>
      <c r="AW1716" s="74">
        <f ca="1">PRODUCT(AV$4:AV1716)</f>
        <v>4782458.5850973856</v>
      </c>
      <c r="BO1716" s="70">
        <f t="shared" si="636"/>
        <v>1713</v>
      </c>
      <c r="BP1716" s="171">
        <f t="shared" ca="1" si="635"/>
        <v>0.1143</v>
      </c>
      <c r="BQ1716" s="172">
        <f t="shared" ca="1" si="632"/>
        <v>9.059659612918658E-3</v>
      </c>
      <c r="BR1716" s="172">
        <f t="shared" ca="1" si="637"/>
        <v>2.0909747198148344E-7</v>
      </c>
    </row>
    <row r="1717" spans="44:70">
      <c r="AR1717" s="69">
        <f t="shared" si="629"/>
        <v>143</v>
      </c>
      <c r="AS1717" s="70">
        <f t="shared" si="633"/>
        <v>1714</v>
      </c>
      <c r="AT1717" s="71">
        <f t="shared" ca="1" si="634"/>
        <v>1.8024200333057233E-7</v>
      </c>
      <c r="AU1717" s="72">
        <f t="shared" ca="1" si="630"/>
        <v>9.059659612918658E-3</v>
      </c>
      <c r="AV1717" s="73">
        <f t="shared" ca="1" si="631"/>
        <v>1.0090596596129187</v>
      </c>
      <c r="AW1717" s="74">
        <f ca="1">PRODUCT(AV$4:AV1717)</f>
        <v>4825786.031991248</v>
      </c>
      <c r="BO1717" s="70">
        <f t="shared" si="636"/>
        <v>1714</v>
      </c>
      <c r="BP1717" s="171">
        <f t="shared" ca="1" si="635"/>
        <v>0.1143</v>
      </c>
      <c r="BQ1717" s="172">
        <f t="shared" ca="1" si="632"/>
        <v>9.059659612918658E-3</v>
      </c>
      <c r="BR1717" s="172">
        <f t="shared" ca="1" si="637"/>
        <v>2.0722012815544967E-7</v>
      </c>
    </row>
    <row r="1718" spans="44:70">
      <c r="AR1718" s="69">
        <f t="shared" si="629"/>
        <v>143</v>
      </c>
      <c r="AS1718" s="70">
        <f t="shared" si="633"/>
        <v>1715</v>
      </c>
      <c r="AT1718" s="71">
        <f t="shared" ca="1" si="634"/>
        <v>1.7860907213244679E-7</v>
      </c>
      <c r="AU1718" s="72">
        <f t="shared" ca="1" si="630"/>
        <v>9.059659612918658E-3</v>
      </c>
      <c r="AV1718" s="73">
        <f t="shared" ca="1" si="631"/>
        <v>1.0090596596129187</v>
      </c>
      <c r="AW1718" s="74">
        <f ca="1">PRODUCT(AV$4:AV1718)</f>
        <v>4869506.0108058657</v>
      </c>
      <c r="BO1718" s="70">
        <f t="shared" si="636"/>
        <v>1715</v>
      </c>
      <c r="BP1718" s="171">
        <f t="shared" ca="1" si="635"/>
        <v>0.1143</v>
      </c>
      <c r="BQ1718" s="172">
        <f t="shared" ca="1" si="632"/>
        <v>9.059659612918658E-3</v>
      </c>
      <c r="BR1718" s="172">
        <f t="shared" ca="1" si="637"/>
        <v>2.053596397213427E-7</v>
      </c>
    </row>
    <row r="1719" spans="44:70">
      <c r="AR1719" s="69">
        <f t="shared" si="629"/>
        <v>143</v>
      </c>
      <c r="AS1719" s="70">
        <f t="shared" si="633"/>
        <v>1716</v>
      </c>
      <c r="AT1719" s="71">
        <f t="shared" ca="1" si="634"/>
        <v>1.769909347351476E-7</v>
      </c>
      <c r="AU1719" s="72">
        <f t="shared" ca="1" si="630"/>
        <v>9.059659612918658E-3</v>
      </c>
      <c r="AV1719" s="73">
        <f t="shared" ca="1" si="631"/>
        <v>1.0090596596129187</v>
      </c>
      <c r="AW1719" s="74">
        <f ca="1">PRODUCT(AV$4:AV1719)</f>
        <v>4913622.0777468281</v>
      </c>
      <c r="BO1719" s="70">
        <f t="shared" si="636"/>
        <v>1716</v>
      </c>
      <c r="BP1719" s="171">
        <f t="shared" ca="1" si="635"/>
        <v>0.1143</v>
      </c>
      <c r="BQ1719" s="172">
        <f t="shared" ca="1" si="632"/>
        <v>9.059659612918658E-3</v>
      </c>
      <c r="BR1719" s="172">
        <f t="shared" ca="1" si="637"/>
        <v>2.0351585534607528E-7</v>
      </c>
    </row>
    <row r="1720" spans="44:70">
      <c r="AR1720" s="69">
        <f t="shared" si="629"/>
        <v>144</v>
      </c>
      <c r="AS1720" s="70">
        <f t="shared" si="633"/>
        <v>1717</v>
      </c>
      <c r="AT1720" s="71">
        <f t="shared" ca="1" si="634"/>
        <v>1.7538745711187487E-7</v>
      </c>
      <c r="AU1720" s="72">
        <f t="shared" ca="1" si="630"/>
        <v>9.059659612918658E-3</v>
      </c>
      <c r="AV1720" s="73">
        <f t="shared" ca="1" si="631"/>
        <v>1.0090596596129187</v>
      </c>
      <c r="AW1720" s="74">
        <f ca="1">PRODUCT(AV$4:AV1720)</f>
        <v>4958137.8212377364</v>
      </c>
      <c r="BO1720" s="70">
        <f t="shared" si="636"/>
        <v>1717</v>
      </c>
      <c r="BP1720" s="171">
        <f t="shared" ca="1" si="635"/>
        <v>0.1143</v>
      </c>
      <c r="BQ1720" s="172">
        <f t="shared" ca="1" si="632"/>
        <v>9.059659612918658E-3</v>
      </c>
      <c r="BR1720" s="172">
        <f t="shared" ca="1" si="637"/>
        <v>2.0168862505527688E-7</v>
      </c>
    </row>
    <row r="1721" spans="44:70">
      <c r="AR1721" s="69">
        <f t="shared" si="629"/>
        <v>144</v>
      </c>
      <c r="AS1721" s="70">
        <f t="shared" si="633"/>
        <v>1718</v>
      </c>
      <c r="AT1721" s="71">
        <f t="shared" ca="1" si="634"/>
        <v>1.7379850645006592E-7</v>
      </c>
      <c r="AU1721" s="72">
        <f t="shared" ca="1" si="630"/>
        <v>9.059659612918658E-3</v>
      </c>
      <c r="AV1721" s="73">
        <f t="shared" ca="1" si="631"/>
        <v>1.0090596596129187</v>
      </c>
      <c r="AW1721" s="74">
        <f ca="1">PRODUCT(AV$4:AV1721)</f>
        <v>5003056.862212088</v>
      </c>
      <c r="BO1721" s="70">
        <f t="shared" si="636"/>
        <v>1718</v>
      </c>
      <c r="BP1721" s="171">
        <f t="shared" ca="1" si="635"/>
        <v>0.1143</v>
      </c>
      <c r="BQ1721" s="172">
        <f t="shared" ca="1" si="632"/>
        <v>9.059659612918658E-3</v>
      </c>
      <c r="BR1721" s="172">
        <f t="shared" ca="1" si="637"/>
        <v>1.9987780022109482E-7</v>
      </c>
    </row>
    <row r="1722" spans="44:70">
      <c r="AR1722" s="69">
        <f t="shared" si="629"/>
        <v>144</v>
      </c>
      <c r="AS1722" s="70">
        <f t="shared" si="633"/>
        <v>1719</v>
      </c>
      <c r="AT1722" s="71">
        <f t="shared" ca="1" si="634"/>
        <v>1.7222395114039468E-7</v>
      </c>
      <c r="AU1722" s="72">
        <f t="shared" ca="1" si="630"/>
        <v>9.059659612918658E-3</v>
      </c>
      <c r="AV1722" s="73">
        <f t="shared" ca="1" si="631"/>
        <v>1.0090596596129187</v>
      </c>
      <c r="AW1722" s="74">
        <f ca="1">PRODUCT(AV$4:AV1722)</f>
        <v>5048382.8544078059</v>
      </c>
      <c r="BO1722" s="70">
        <f t="shared" si="636"/>
        <v>1719</v>
      </c>
      <c r="BP1722" s="171">
        <f t="shared" ca="1" si="635"/>
        <v>0.1143</v>
      </c>
      <c r="BQ1722" s="172">
        <f t="shared" ca="1" si="632"/>
        <v>9.059659612918658E-3</v>
      </c>
      <c r="BR1722" s="172">
        <f t="shared" ca="1" si="637"/>
        <v>1.9808323355010461E-7</v>
      </c>
    </row>
    <row r="1723" spans="44:70">
      <c r="AR1723" s="69">
        <f t="shared" si="629"/>
        <v>144</v>
      </c>
      <c r="AS1723" s="70">
        <f t="shared" si="633"/>
        <v>1720</v>
      </c>
      <c r="AT1723" s="71">
        <f t="shared" ca="1" si="634"/>
        <v>1.7066366076587076E-7</v>
      </c>
      <c r="AU1723" s="72">
        <f t="shared" ca="1" si="630"/>
        <v>9.059659612918658E-3</v>
      </c>
      <c r="AV1723" s="73">
        <f t="shared" ca="1" si="631"/>
        <v>1.0090596596129187</v>
      </c>
      <c r="AW1723" s="74">
        <f ca="1">PRODUCT(AV$4:AV1723)</f>
        <v>5094119.4846644355</v>
      </c>
      <c r="BO1723" s="70">
        <f t="shared" si="636"/>
        <v>1720</v>
      </c>
      <c r="BP1723" s="171">
        <f t="shared" ca="1" si="635"/>
        <v>0.1143</v>
      </c>
      <c r="BQ1723" s="172">
        <f t="shared" ca="1" si="632"/>
        <v>9.059659612918658E-3</v>
      </c>
      <c r="BR1723" s="172">
        <f t="shared" ca="1" si="637"/>
        <v>1.9630477907132918E-7</v>
      </c>
    </row>
    <row r="1724" spans="44:70">
      <c r="AR1724" s="69">
        <f t="shared" si="629"/>
        <v>144</v>
      </c>
      <c r="AS1724" s="70">
        <f t="shared" si="633"/>
        <v>1721</v>
      </c>
      <c r="AT1724" s="71">
        <f t="shared" ca="1" si="634"/>
        <v>1.6911750609103735E-7</v>
      </c>
      <c r="AU1724" s="72">
        <f t="shared" ca="1" si="630"/>
        <v>9.059659612918658E-3</v>
      </c>
      <c r="AV1724" s="73">
        <f t="shared" ca="1" si="631"/>
        <v>1.0090596596129187</v>
      </c>
      <c r="AW1724" s="74">
        <f ca="1">PRODUCT(AV$4:AV1724)</f>
        <v>5140270.4732230315</v>
      </c>
      <c r="BO1724" s="70">
        <f t="shared" si="636"/>
        <v>1721</v>
      </c>
      <c r="BP1724" s="171">
        <f t="shared" ca="1" si="635"/>
        <v>0.1143</v>
      </c>
      <c r="BQ1724" s="172">
        <f t="shared" ca="1" si="632"/>
        <v>9.059659612918658E-3</v>
      </c>
      <c r="BR1724" s="172">
        <f t="shared" ca="1" si="637"/>
        <v>1.9454229212436545E-7</v>
      </c>
    </row>
    <row r="1725" spans="44:70">
      <c r="AR1725" s="69">
        <f t="shared" si="629"/>
        <v>144</v>
      </c>
      <c r="AS1725" s="70">
        <f t="shared" si="633"/>
        <v>1722</v>
      </c>
      <c r="AT1725" s="71">
        <f t="shared" ca="1" si="634"/>
        <v>1.6758535905126686E-7</v>
      </c>
      <c r="AU1725" s="72">
        <f t="shared" ca="1" si="630"/>
        <v>9.059659612918658E-3</v>
      </c>
      <c r="AV1725" s="73">
        <f t="shared" ca="1" si="631"/>
        <v>1.0090596596129187</v>
      </c>
      <c r="AW1725" s="74">
        <f ca="1">PRODUCT(AV$4:AV1725)</f>
        <v>5186839.5740287686</v>
      </c>
      <c r="BO1725" s="70">
        <f t="shared" si="636"/>
        <v>1722</v>
      </c>
      <c r="BP1725" s="171">
        <f t="shared" ca="1" si="635"/>
        <v>0.1143</v>
      </c>
      <c r="BQ1725" s="172">
        <f t="shared" ca="1" si="632"/>
        <v>9.059659612918658E-3</v>
      </c>
      <c r="BR1725" s="172">
        <f t="shared" ca="1" si="637"/>
        <v>1.9279562934761762E-7</v>
      </c>
    </row>
    <row r="1726" spans="44:70">
      <c r="AR1726" s="69">
        <f t="shared" si="629"/>
        <v>144</v>
      </c>
      <c r="AS1726" s="70">
        <f t="shared" si="633"/>
        <v>1723</v>
      </c>
      <c r="AT1726" s="71">
        <f t="shared" ca="1" si="634"/>
        <v>1.6606709274215364E-7</v>
      </c>
      <c r="AU1726" s="72">
        <f t="shared" ca="1" si="630"/>
        <v>9.059659612918658E-3</v>
      </c>
      <c r="AV1726" s="73">
        <f t="shared" ca="1" si="631"/>
        <v>1.0090596596129187</v>
      </c>
      <c r="AW1726" s="74">
        <f ca="1">PRODUCT(AV$4:AV1726)</f>
        <v>5233830.5750362854</v>
      </c>
      <c r="BO1726" s="70">
        <f t="shared" si="636"/>
        <v>1723</v>
      </c>
      <c r="BP1726" s="171">
        <f t="shared" ca="1" si="635"/>
        <v>0.1143</v>
      </c>
      <c r="BQ1726" s="172">
        <f t="shared" ca="1" si="632"/>
        <v>9.059659612918658E-3</v>
      </c>
      <c r="BR1726" s="172">
        <f t="shared" ca="1" si="637"/>
        <v>1.9106464866663599E-7</v>
      </c>
    </row>
    <row r="1727" spans="44:70">
      <c r="AR1727" s="69">
        <f t="shared" si="629"/>
        <v>144</v>
      </c>
      <c r="AS1727" s="70">
        <f t="shared" si="633"/>
        <v>1724</v>
      </c>
      <c r="AT1727" s="71">
        <f t="shared" ca="1" si="634"/>
        <v>1.6456258140900273E-7</v>
      </c>
      <c r="AU1727" s="72">
        <f t="shared" ca="1" si="630"/>
        <v>9.059659612918658E-3</v>
      </c>
      <c r="AV1727" s="73">
        <f t="shared" ca="1" si="631"/>
        <v>1.0090596596129187</v>
      </c>
      <c r="AW1727" s="74">
        <f ca="1">PRODUCT(AV$4:AV1727)</f>
        <v>5281247.2985178009</v>
      </c>
      <c r="BO1727" s="70">
        <f t="shared" si="636"/>
        <v>1724</v>
      </c>
      <c r="BP1727" s="171">
        <f t="shared" ca="1" si="635"/>
        <v>0.1143</v>
      </c>
      <c r="BQ1727" s="172">
        <f t="shared" ca="1" si="632"/>
        <v>9.059659612918658E-3</v>
      </c>
      <c r="BR1727" s="172">
        <f t="shared" ca="1" si="637"/>
        <v>1.8934920928256069E-7</v>
      </c>
    </row>
    <row r="1728" spans="44:70">
      <c r="AR1728" s="69">
        <f t="shared" si="629"/>
        <v>144</v>
      </c>
      <c r="AS1728" s="70">
        <f t="shared" si="633"/>
        <v>1725</v>
      </c>
      <c r="AT1728" s="71">
        <f t="shared" ca="1" si="634"/>
        <v>1.6307170043641394E-7</v>
      </c>
      <c r="AU1728" s="72">
        <f t="shared" ca="1" si="630"/>
        <v>9.059659612918658E-3</v>
      </c>
      <c r="AV1728" s="73">
        <f t="shared" ca="1" si="631"/>
        <v>1.0090596596129187</v>
      </c>
      <c r="AW1728" s="74">
        <f ca="1">PRODUCT(AV$4:AV1728)</f>
        <v>5329093.601374018</v>
      </c>
      <c r="BO1728" s="70">
        <f t="shared" si="636"/>
        <v>1725</v>
      </c>
      <c r="BP1728" s="171">
        <f t="shared" ca="1" si="635"/>
        <v>0.1143</v>
      </c>
      <c r="BQ1728" s="172">
        <f t="shared" ca="1" si="632"/>
        <v>9.059659612918658E-3</v>
      </c>
      <c r="BR1728" s="172">
        <f t="shared" ca="1" si="637"/>
        <v>1.8764917166066889E-7</v>
      </c>
    </row>
    <row r="1729" spans="44:70">
      <c r="AR1729" s="69">
        <f t="shared" si="629"/>
        <v>144</v>
      </c>
      <c r="AS1729" s="70">
        <f t="shared" si="633"/>
        <v>1726</v>
      </c>
      <c r="AT1729" s="71">
        <f t="shared" ca="1" si="634"/>
        <v>1.6159432633796019E-7</v>
      </c>
      <c r="AU1729" s="72">
        <f t="shared" ca="1" si="630"/>
        <v>9.059659612918658E-3</v>
      </c>
      <c r="AV1729" s="73">
        <f t="shared" ca="1" si="631"/>
        <v>1.0090596596129187</v>
      </c>
      <c r="AW1729" s="74">
        <f ca="1">PRODUCT(AV$4:AV1729)</f>
        <v>5377373.3754478497</v>
      </c>
      <c r="BO1729" s="70">
        <f t="shared" si="636"/>
        <v>1726</v>
      </c>
      <c r="BP1729" s="171">
        <f t="shared" ca="1" si="635"/>
        <v>0.1143</v>
      </c>
      <c r="BQ1729" s="172">
        <f t="shared" ca="1" si="632"/>
        <v>9.059659612918658E-3</v>
      </c>
      <c r="BR1729" s="172">
        <f t="shared" ca="1" si="637"/>
        <v>1.8596439751902502E-7</v>
      </c>
    </row>
    <row r="1730" spans="44:70">
      <c r="AR1730" s="69">
        <f t="shared" si="629"/>
        <v>144</v>
      </c>
      <c r="AS1730" s="70">
        <f t="shared" si="633"/>
        <v>1727</v>
      </c>
      <c r="AT1730" s="71">
        <f t="shared" ca="1" si="634"/>
        <v>1.6013033674595938E-7</v>
      </c>
      <c r="AU1730" s="72">
        <f t="shared" ca="1" si="630"/>
        <v>9.059659612918658E-3</v>
      </c>
      <c r="AV1730" s="73">
        <f t="shared" ca="1" si="631"/>
        <v>1.0090596596129187</v>
      </c>
      <c r="AW1730" s="74">
        <f ca="1">PRODUCT(AV$4:AV1730)</f>
        <v>5426090.547840979</v>
      </c>
      <c r="BO1730" s="70">
        <f t="shared" si="636"/>
        <v>1727</v>
      </c>
      <c r="BP1730" s="171">
        <f t="shared" ca="1" si="635"/>
        <v>0.1143</v>
      </c>
      <c r="BQ1730" s="172">
        <f t="shared" ca="1" si="632"/>
        <v>9.059659612918658E-3</v>
      </c>
      <c r="BR1730" s="172">
        <f t="shared" ca="1" si="637"/>
        <v>1.8429474981723289E-7</v>
      </c>
    </row>
    <row r="1731" spans="44:70">
      <c r="AR1731" s="69">
        <f t="shared" si="629"/>
        <v>144</v>
      </c>
      <c r="AS1731" s="70">
        <f t="shared" si="633"/>
        <v>1728</v>
      </c>
      <c r="AT1731" s="71">
        <f t="shared" ca="1" si="634"/>
        <v>1.5867961040133896E-7</v>
      </c>
      <c r="AU1731" s="72">
        <f t="shared" ca="1" si="630"/>
        <v>9.059659612918658E-3</v>
      </c>
      <c r="AV1731" s="73">
        <f t="shared" ca="1" si="631"/>
        <v>1.0090596596129187</v>
      </c>
      <c r="AW1731" s="74">
        <f ca="1">PRODUCT(AV$4:AV1731)</f>
        <v>5475249.0812332937</v>
      </c>
      <c r="BO1731" s="70">
        <f t="shared" si="636"/>
        <v>1728</v>
      </c>
      <c r="BP1731" s="171">
        <f t="shared" ca="1" si="635"/>
        <v>0.1143</v>
      </c>
      <c r="BQ1731" s="172">
        <f t="shared" ca="1" si="632"/>
        <v>9.059659612918658E-3</v>
      </c>
      <c r="BR1731" s="172">
        <f t="shared" ca="1" si="637"/>
        <v>1.8264009274528866E-7</v>
      </c>
    </row>
    <row r="1732" spans="44:70">
      <c r="AR1732" s="69">
        <f t="shared" si="629"/>
        <v>145</v>
      </c>
      <c r="AS1732" s="70">
        <f t="shared" si="633"/>
        <v>1729</v>
      </c>
      <c r="AT1732" s="71">
        <f t="shared" ca="1" si="634"/>
        <v>1.5724202714359227E-7</v>
      </c>
      <c r="AU1732" s="72">
        <f t="shared" ca="1" si="630"/>
        <v>9.059659612918658E-3</v>
      </c>
      <c r="AV1732" s="73">
        <f t="shared" ca="1" si="631"/>
        <v>1.0090596596129187</v>
      </c>
      <c r="AW1732" s="74">
        <f ca="1">PRODUCT(AV$4:AV1732)</f>
        <v>5524852.9742052127</v>
      </c>
      <c r="BO1732" s="70">
        <f t="shared" si="636"/>
        <v>1729</v>
      </c>
      <c r="BP1732" s="171">
        <f t="shared" ca="1" si="635"/>
        <v>0.1143</v>
      </c>
      <c r="BQ1732" s="172">
        <f t="shared" ca="1" si="632"/>
        <v>9.059659612918658E-3</v>
      </c>
      <c r="BR1732" s="172">
        <f t="shared" ca="1" si="637"/>
        <v>1.8100029171253411E-7</v>
      </c>
    </row>
    <row r="1733" spans="44:70">
      <c r="AR1733" s="69">
        <f t="shared" ref="AR1733:AR1796" si="638">ROUNDDOWN((AS1733-1)/12,0)+1</f>
        <v>145</v>
      </c>
      <c r="AS1733" s="70">
        <f t="shared" si="633"/>
        <v>1730</v>
      </c>
      <c r="AT1733" s="71">
        <f t="shared" ca="1" si="634"/>
        <v>1.5581746790082602E-7</v>
      </c>
      <c r="AU1733" s="72">
        <f t="shared" ref="AU1733:AU1796" ca="1" si="639">IF($AU$2="Yes",BQ1733,((1+$AH$21)^(1/12))-1)</f>
        <v>9.059659612918658E-3</v>
      </c>
      <c r="AV1733" s="73">
        <f t="shared" ref="AV1733:AV1796" ca="1" si="640">(1+AU1733)</f>
        <v>1.0090596596129187</v>
      </c>
      <c r="AW1733" s="74">
        <f ca="1">PRODUCT(AV$4:AV1733)</f>
        <v>5574906.2615629332</v>
      </c>
      <c r="BO1733" s="70">
        <f t="shared" si="636"/>
        <v>1730</v>
      </c>
      <c r="BP1733" s="171">
        <f t="shared" ca="1" si="635"/>
        <v>0.1143</v>
      </c>
      <c r="BQ1733" s="172">
        <f t="shared" ref="BQ1733:BQ1796" ca="1" si="641">(1+BP1733)^(1/12)-1</f>
        <v>9.059659612918658E-3</v>
      </c>
      <c r="BR1733" s="172">
        <f t="shared" ca="1" si="637"/>
        <v>1.7937521333670887E-7</v>
      </c>
    </row>
    <row r="1734" spans="44:70">
      <c r="AR1734" s="69">
        <f t="shared" si="638"/>
        <v>145</v>
      </c>
      <c r="AS1734" s="70">
        <f t="shared" ref="AS1734:AS1797" si="642">AS1733+1</f>
        <v>1731</v>
      </c>
      <c r="AT1734" s="71">
        <f t="shared" ref="AT1734:AT1797" ca="1" si="643">(1-AU1734)*AT1733</f>
        <v>1.5440581467989765E-7</v>
      </c>
      <c r="AU1734" s="72">
        <f t="shared" ca="1" si="639"/>
        <v>9.059659612918658E-3</v>
      </c>
      <c r="AV1734" s="73">
        <f t="shared" ca="1" si="640"/>
        <v>1.0090596596129187</v>
      </c>
      <c r="AW1734" s="74">
        <f ca="1">PRODUCT(AV$4:AV1734)</f>
        <v>5625413.0146666225</v>
      </c>
      <c r="BO1734" s="70">
        <f t="shared" si="636"/>
        <v>1731</v>
      </c>
      <c r="BP1734" s="171">
        <f t="shared" ref="BP1734:BP1797" ca="1" si="644">VLOOKUP(BO1734,$BT$4:$BX$13,5,TRUE)/100</f>
        <v>0.1143</v>
      </c>
      <c r="BQ1734" s="172">
        <f t="shared" ca="1" si="641"/>
        <v>9.059659612918658E-3</v>
      </c>
      <c r="BR1734" s="172">
        <f t="shared" ca="1" si="637"/>
        <v>1.7776472543310103E-7</v>
      </c>
    </row>
    <row r="1735" spans="44:70">
      <c r="AR1735" s="69">
        <f t="shared" si="638"/>
        <v>145</v>
      </c>
      <c r="AS1735" s="70">
        <f t="shared" si="642"/>
        <v>1732</v>
      </c>
      <c r="AT1735" s="71">
        <f t="shared" ca="1" si="643"/>
        <v>1.5300695055664238E-7</v>
      </c>
      <c r="AU1735" s="72">
        <f t="shared" ca="1" si="639"/>
        <v>9.059659612918658E-3</v>
      </c>
      <c r="AV1735" s="73">
        <f t="shared" ca="1" si="640"/>
        <v>1.0090596596129187</v>
      </c>
      <c r="AW1735" s="74">
        <f ca="1">PRODUCT(AV$4:AV1735)</f>
        <v>5676377.3417615844</v>
      </c>
      <c r="BO1735" s="70">
        <f t="shared" si="636"/>
        <v>1732</v>
      </c>
      <c r="BP1735" s="171">
        <f t="shared" ca="1" si="644"/>
        <v>0.1143</v>
      </c>
      <c r="BQ1735" s="172">
        <f t="shared" ca="1" si="641"/>
        <v>9.059659612918658E-3</v>
      </c>
      <c r="BR1735" s="172">
        <f t="shared" ca="1" si="637"/>
        <v>1.7616869700379524E-7</v>
      </c>
    </row>
    <row r="1736" spans="44:70">
      <c r="AR1736" s="69">
        <f t="shared" si="638"/>
        <v>145</v>
      </c>
      <c r="AS1736" s="70">
        <f t="shared" si="642"/>
        <v>1733</v>
      </c>
      <c r="AT1736" s="71">
        <f t="shared" ca="1" si="643"/>
        <v>1.5162075966618853E-7</v>
      </c>
      <c r="AU1736" s="72">
        <f t="shared" ca="1" si="639"/>
        <v>9.059659612918658E-3</v>
      </c>
      <c r="AV1736" s="73">
        <f t="shared" ca="1" si="640"/>
        <v>1.0090596596129187</v>
      </c>
      <c r="AW1736" s="74">
        <f ca="1">PRODUCT(AV$4:AV1736)</f>
        <v>5727803.3883124283</v>
      </c>
      <c r="BO1736" s="70">
        <f t="shared" si="636"/>
        <v>1733</v>
      </c>
      <c r="BP1736" s="171">
        <f t="shared" ca="1" si="644"/>
        <v>0.1143</v>
      </c>
      <c r="BQ1736" s="172">
        <f t="shared" ca="1" si="641"/>
        <v>9.059659612918658E-3</v>
      </c>
      <c r="BR1736" s="172">
        <f t="shared" ca="1" si="637"/>
        <v>1.7458699822701724E-7</v>
      </c>
    </row>
    <row r="1737" spans="44:70">
      <c r="AR1737" s="69">
        <f t="shared" si="638"/>
        <v>145</v>
      </c>
      <c r="AS1737" s="70">
        <f t="shared" si="642"/>
        <v>1734</v>
      </c>
      <c r="AT1737" s="71">
        <f t="shared" ca="1" si="643"/>
        <v>1.5024712719336073E-7</v>
      </c>
      <c r="AU1737" s="72">
        <f t="shared" ca="1" si="639"/>
        <v>9.059659612918658E-3</v>
      </c>
      <c r="AV1737" s="73">
        <f t="shared" ca="1" si="640"/>
        <v>1.0090596596129187</v>
      </c>
      <c r="AW1737" s="74">
        <f ca="1">PRODUCT(AV$4:AV1737)</f>
        <v>5779695.3373402609</v>
      </c>
      <c r="BO1737" s="70">
        <f t="shared" si="636"/>
        <v>1734</v>
      </c>
      <c r="BP1737" s="171">
        <f t="shared" ca="1" si="644"/>
        <v>0.1143</v>
      </c>
      <c r="BQ1737" s="172">
        <f t="shared" ca="1" si="641"/>
        <v>9.059659612918658E-3</v>
      </c>
      <c r="BR1737" s="172">
        <f t="shared" ca="1" si="637"/>
        <v>1.7301950044657404E-7</v>
      </c>
    </row>
    <row r="1738" spans="44:70">
      <c r="AR1738" s="69">
        <f t="shared" si="638"/>
        <v>145</v>
      </c>
      <c r="AS1738" s="70">
        <f t="shared" si="642"/>
        <v>1735</v>
      </c>
      <c r="AT1738" s="71">
        <f t="shared" ca="1" si="643"/>
        <v>1.4888593936316997E-7</v>
      </c>
      <c r="AU1738" s="72">
        <f t="shared" ca="1" si="639"/>
        <v>9.059659612918658E-3</v>
      </c>
      <c r="AV1738" s="73">
        <f t="shared" ca="1" si="640"/>
        <v>1.0090596596129187</v>
      </c>
      <c r="AW1738" s="74">
        <f ca="1">PRODUCT(AV$4:AV1738)</f>
        <v>5832057.4097629366</v>
      </c>
      <c r="BO1738" s="70">
        <f t="shared" si="636"/>
        <v>1735</v>
      </c>
      <c r="BP1738" s="171">
        <f t="shared" ca="1" si="644"/>
        <v>0.1143</v>
      </c>
      <c r="BQ1738" s="172">
        <f t="shared" ca="1" si="641"/>
        <v>9.059659612918658E-3</v>
      </c>
      <c r="BR1738" s="172">
        <f t="shared" ca="1" si="637"/>
        <v>1.7146607616138907E-7</v>
      </c>
    </row>
    <row r="1739" spans="44:70">
      <c r="AR1739" s="69">
        <f t="shared" si="638"/>
        <v>145</v>
      </c>
      <c r="AS1739" s="70">
        <f t="shared" si="642"/>
        <v>1736</v>
      </c>
      <c r="AT1739" s="71">
        <f t="shared" ca="1" si="643"/>
        <v>1.4753708343139001E-7</v>
      </c>
      <c r="AU1739" s="72">
        <f t="shared" ca="1" si="639"/>
        <v>9.059659612918658E-3</v>
      </c>
      <c r="AV1739" s="73">
        <f t="shared" ca="1" si="640"/>
        <v>1.0090596596129187</v>
      </c>
      <c r="AW1739" s="74">
        <f ca="1">PRODUCT(AV$4:AV1739)</f>
        <v>5884893.8647383889</v>
      </c>
      <c r="BO1739" s="70">
        <f t="shared" si="636"/>
        <v>1736</v>
      </c>
      <c r="BP1739" s="171">
        <f t="shared" ca="1" si="644"/>
        <v>0.1143</v>
      </c>
      <c r="BQ1739" s="172">
        <f t="shared" ca="1" si="641"/>
        <v>9.059659612918658E-3</v>
      </c>
      <c r="BR1739" s="172">
        <f t="shared" ca="1" si="637"/>
        <v>1.6992659901513106E-7</v>
      </c>
    </row>
    <row r="1740" spans="44:70">
      <c r="AR1740" s="69">
        <f t="shared" si="638"/>
        <v>145</v>
      </c>
      <c r="AS1740" s="70">
        <f t="shared" si="642"/>
        <v>1737</v>
      </c>
      <c r="AT1740" s="71">
        <f t="shared" ca="1" si="643"/>
        <v>1.4620044767521883E-7</v>
      </c>
      <c r="AU1740" s="72">
        <f t="shared" ca="1" si="639"/>
        <v>9.059659612918658E-3</v>
      </c>
      <c r="AV1740" s="73">
        <f t="shared" ca="1" si="640"/>
        <v>1.0090596596129187</v>
      </c>
      <c r="AW1740" s="74">
        <f ca="1">PRODUCT(AV$4:AV1740)</f>
        <v>5938209.0000110725</v>
      </c>
      <c r="BO1740" s="70">
        <f t="shared" si="636"/>
        <v>1737</v>
      </c>
      <c r="BP1740" s="171">
        <f t="shared" ca="1" si="644"/>
        <v>0.1143</v>
      </c>
      <c r="BQ1740" s="172">
        <f t="shared" ca="1" si="641"/>
        <v>9.059659612918658E-3</v>
      </c>
      <c r="BR1740" s="172">
        <f t="shared" ca="1" si="637"/>
        <v>1.6840094378593623E-7</v>
      </c>
    </row>
    <row r="1741" spans="44:70">
      <c r="AR1741" s="69">
        <f t="shared" si="638"/>
        <v>145</v>
      </c>
      <c r="AS1741" s="70">
        <f t="shared" si="642"/>
        <v>1738</v>
      </c>
      <c r="AT1741" s="71">
        <f t="shared" ca="1" si="643"/>
        <v>1.4487592138402503E-7</v>
      </c>
      <c r="AU1741" s="72">
        <f t="shared" ca="1" si="639"/>
        <v>9.059659612918658E-3</v>
      </c>
      <c r="AV1741" s="73">
        <f t="shared" ca="1" si="640"/>
        <v>1.0090596596129187</v>
      </c>
      <c r="AW1741" s="74">
        <f ca="1">PRODUCT(AV$4:AV1741)</f>
        <v>5992007.1522615431</v>
      </c>
      <c r="BO1741" s="70">
        <f t="shared" si="636"/>
        <v>1738</v>
      </c>
      <c r="BP1741" s="171">
        <f t="shared" ca="1" si="644"/>
        <v>0.1143</v>
      </c>
      <c r="BQ1741" s="172">
        <f t="shared" ca="1" si="641"/>
        <v>9.059659612918658E-3</v>
      </c>
      <c r="BR1741" s="172">
        <f t="shared" ca="1" si="637"/>
        <v>1.6688898637622264E-7</v>
      </c>
    </row>
    <row r="1742" spans="44:70">
      <c r="AR1742" s="69">
        <f t="shared" si="638"/>
        <v>145</v>
      </c>
      <c r="AS1742" s="70">
        <f t="shared" si="642"/>
        <v>1739</v>
      </c>
      <c r="AT1742" s="71">
        <f t="shared" ca="1" si="643"/>
        <v>1.4356339485017779E-7</v>
      </c>
      <c r="AU1742" s="72">
        <f t="shared" ca="1" si="639"/>
        <v>9.059659612918658E-3</v>
      </c>
      <c r="AV1742" s="73">
        <f t="shared" ca="1" si="640"/>
        <v>1.0090596596129187</v>
      </c>
      <c r="AW1742" s="74">
        <f ca="1">PRODUCT(AV$4:AV1742)</f>
        <v>6046292.6974592069</v>
      </c>
      <c r="BO1742" s="70">
        <f t="shared" si="636"/>
        <v>1739</v>
      </c>
      <c r="BP1742" s="171">
        <f t="shared" ca="1" si="644"/>
        <v>0.1143</v>
      </c>
      <c r="BQ1742" s="172">
        <f t="shared" ca="1" si="641"/>
        <v>9.059659612918658E-3</v>
      </c>
      <c r="BR1742" s="172">
        <f t="shared" ca="1" si="637"/>
        <v>1.6539060380259603E-7</v>
      </c>
    </row>
    <row r="1743" spans="44:70">
      <c r="AR1743" s="69">
        <f t="shared" si="638"/>
        <v>145</v>
      </c>
      <c r="AS1743" s="70">
        <f t="shared" si="642"/>
        <v>1740</v>
      </c>
      <c r="AT1743" s="71">
        <f t="shared" ca="1" si="643"/>
        <v>1.4226275935996016E-7</v>
      </c>
      <c r="AU1743" s="72">
        <f t="shared" ca="1" si="639"/>
        <v>9.059659612918658E-3</v>
      </c>
      <c r="AV1743" s="73">
        <f t="shared" ca="1" si="640"/>
        <v>1.0090596596129187</v>
      </c>
      <c r="AW1743" s="74">
        <f ca="1">PRODUCT(AV$4:AV1743)</f>
        <v>6101070.0512182629</v>
      </c>
      <c r="BO1743" s="70">
        <f t="shared" si="636"/>
        <v>1740</v>
      </c>
      <c r="BP1743" s="171">
        <f t="shared" ca="1" si="644"/>
        <v>0.1143</v>
      </c>
      <c r="BQ1743" s="172">
        <f t="shared" ca="1" si="641"/>
        <v>9.059659612918658E-3</v>
      </c>
      <c r="BR1743" s="172">
        <f t="shared" ca="1" si="637"/>
        <v>1.639056741858463E-7</v>
      </c>
    </row>
    <row r="1744" spans="44:70">
      <c r="AR1744" s="69">
        <f t="shared" si="638"/>
        <v>146</v>
      </c>
      <c r="AS1744" s="70">
        <f t="shared" si="642"/>
        <v>1741</v>
      </c>
      <c r="AT1744" s="71">
        <f t="shared" ca="1" si="643"/>
        <v>1.4097390718456436E-7</v>
      </c>
      <c r="AU1744" s="72">
        <f t="shared" ca="1" si="639"/>
        <v>9.059659612918658E-3</v>
      </c>
      <c r="AV1744" s="73">
        <f t="shared" ca="1" si="640"/>
        <v>1.0090596596129187</v>
      </c>
      <c r="AW1744" s="74">
        <f ca="1">PRODUCT(AV$4:AV1744)</f>
        <v>6156343.6691568727</v>
      </c>
      <c r="BO1744" s="70">
        <f t="shared" si="636"/>
        <v>1741</v>
      </c>
      <c r="BP1744" s="171">
        <f t="shared" ca="1" si="644"/>
        <v>0.1143</v>
      </c>
      <c r="BQ1744" s="172">
        <f t="shared" ca="1" si="641"/>
        <v>9.059659612918658E-3</v>
      </c>
      <c r="BR1744" s="172">
        <f t="shared" ca="1" si="637"/>
        <v>1.6243407674103384E-7</v>
      </c>
    </row>
    <row r="1745" spans="44:70">
      <c r="AR1745" s="69">
        <f t="shared" si="638"/>
        <v>146</v>
      </c>
      <c r="AS1745" s="70">
        <f t="shared" si="642"/>
        <v>1742</v>
      </c>
      <c r="AT1745" s="71">
        <f t="shared" ca="1" si="643"/>
        <v>1.3969673157116902E-7</v>
      </c>
      <c r="AU1745" s="72">
        <f t="shared" ca="1" si="639"/>
        <v>9.059659612918658E-3</v>
      </c>
      <c r="AV1745" s="73">
        <f t="shared" ca="1" si="640"/>
        <v>1.0090596596129187</v>
      </c>
      <c r="AW1745" s="74">
        <f ca="1">PRODUCT(AV$4:AV1745)</f>
        <v>6212118.0472595803</v>
      </c>
      <c r="BO1745" s="70">
        <f t="shared" si="636"/>
        <v>1742</v>
      </c>
      <c r="BP1745" s="171">
        <f t="shared" ca="1" si="644"/>
        <v>0.1143</v>
      </c>
      <c r="BQ1745" s="172">
        <f t="shared" ca="1" si="641"/>
        <v>9.059659612918658E-3</v>
      </c>
      <c r="BR1745" s="172">
        <f t="shared" ca="1" si="637"/>
        <v>1.6097569176766468E-7</v>
      </c>
    </row>
    <row r="1746" spans="44:70">
      <c r="AR1746" s="69">
        <f t="shared" si="638"/>
        <v>146</v>
      </c>
      <c r="AS1746" s="70">
        <f t="shared" si="642"/>
        <v>1743</v>
      </c>
      <c r="AT1746" s="71">
        <f t="shared" ca="1" si="643"/>
        <v>1.3843112673409697E-7</v>
      </c>
      <c r="AU1746" s="72">
        <f t="shared" ca="1" si="639"/>
        <v>9.059659612918658E-3</v>
      </c>
      <c r="AV1746" s="73">
        <f t="shared" ca="1" si="640"/>
        <v>1.0090596596129187</v>
      </c>
      <c r="AW1746" s="74">
        <f ca="1">PRODUCT(AV$4:AV1746)</f>
        <v>6268397.7222430212</v>
      </c>
      <c r="BO1746" s="70">
        <f t="shared" ref="BO1746:BO1803" si="645">BO1745+1</f>
        <v>1743</v>
      </c>
      <c r="BP1746" s="171">
        <f t="shared" ca="1" si="644"/>
        <v>0.1143</v>
      </c>
      <c r="BQ1746" s="172">
        <f t="shared" ca="1" si="641"/>
        <v>9.059659612918658E-3</v>
      </c>
      <c r="BR1746" s="172">
        <f t="shared" ref="BR1746:BR1803" ca="1" si="646">BR1745/(1+BQ1746)</f>
        <v>1.5953040063995417E-7</v>
      </c>
    </row>
    <row r="1747" spans="44:70">
      <c r="AR1747" s="69">
        <f t="shared" si="638"/>
        <v>146</v>
      </c>
      <c r="AS1747" s="70">
        <f t="shared" si="642"/>
        <v>1744</v>
      </c>
      <c r="AT1747" s="71">
        <f t="shared" ca="1" si="643"/>
        <v>1.3717698784605324E-7</v>
      </c>
      <c r="AU1747" s="72">
        <f t="shared" ca="1" si="639"/>
        <v>9.059659612918658E-3</v>
      </c>
      <c r="AV1747" s="73">
        <f t="shared" ca="1" si="640"/>
        <v>1.0090596596129187</v>
      </c>
      <c r="AW1747" s="74">
        <f ca="1">PRODUCT(AV$4:AV1747)</f>
        <v>6325187.2719249381</v>
      </c>
      <c r="BO1747" s="70">
        <f t="shared" si="645"/>
        <v>1744</v>
      </c>
      <c r="BP1747" s="171">
        <f t="shared" ca="1" si="644"/>
        <v>0.1143</v>
      </c>
      <c r="BQ1747" s="172">
        <f t="shared" ca="1" si="641"/>
        <v>9.059659612918658E-3</v>
      </c>
      <c r="BR1747" s="172">
        <f t="shared" ca="1" si="646"/>
        <v>1.5809808579717773E-7</v>
      </c>
    </row>
    <row r="1748" spans="44:70">
      <c r="AR1748" s="69">
        <f t="shared" si="638"/>
        <v>146</v>
      </c>
      <c r="AS1748" s="70">
        <f t="shared" si="642"/>
        <v>1745</v>
      </c>
      <c r="AT1748" s="71">
        <f t="shared" ca="1" si="643"/>
        <v>1.3593421102944252E-7</v>
      </c>
      <c r="AU1748" s="72">
        <f t="shared" ca="1" si="639"/>
        <v>9.059659612918658E-3</v>
      </c>
      <c r="AV1748" s="73">
        <f t="shared" ca="1" si="640"/>
        <v>1.0090596596129187</v>
      </c>
      <c r="AW1748" s="74">
        <f ca="1">PRODUCT(AV$4:AV1748)</f>
        <v>6382491.3155965433</v>
      </c>
      <c r="BO1748" s="70">
        <f t="shared" si="645"/>
        <v>1745</v>
      </c>
      <c r="BP1748" s="171">
        <f t="shared" ca="1" si="644"/>
        <v>0.1143</v>
      </c>
      <c r="BQ1748" s="172">
        <f t="shared" ca="1" si="641"/>
        <v>9.059659612918658E-3</v>
      </c>
      <c r="BR1748" s="172">
        <f t="shared" ca="1" si="646"/>
        <v>1.5667863073410853E-7</v>
      </c>
    </row>
    <row r="1749" spans="44:70">
      <c r="AR1749" s="69">
        <f t="shared" si="638"/>
        <v>146</v>
      </c>
      <c r="AS1749" s="70">
        <f t="shared" si="642"/>
        <v>1746</v>
      </c>
      <c r="AT1749" s="71">
        <f t="shared" ca="1" si="643"/>
        <v>1.3470269334776511E-7</v>
      </c>
      <c r="AU1749" s="72">
        <f t="shared" ca="1" si="639"/>
        <v>9.059659612918658E-3</v>
      </c>
      <c r="AV1749" s="73">
        <f t="shared" ca="1" si="640"/>
        <v>1.0090596596129187</v>
      </c>
      <c r="AW1749" s="74">
        <f ca="1">PRODUCT(AV$4:AV1749)</f>
        <v>6440314.5143982572</v>
      </c>
      <c r="BO1749" s="70">
        <f t="shared" si="645"/>
        <v>1746</v>
      </c>
      <c r="BP1749" s="171">
        <f t="shared" ca="1" si="644"/>
        <v>0.1143</v>
      </c>
      <c r="BQ1749" s="172">
        <f t="shared" ca="1" si="641"/>
        <v>9.059659612918658E-3</v>
      </c>
      <c r="BR1749" s="172">
        <f t="shared" ca="1" si="646"/>
        <v>1.5527191999154083E-7</v>
      </c>
    </row>
    <row r="1750" spans="44:70">
      <c r="AR1750" s="69">
        <f t="shared" si="638"/>
        <v>146</v>
      </c>
      <c r="AS1750" s="70">
        <f t="shared" si="642"/>
        <v>1747</v>
      </c>
      <c r="AT1750" s="71">
        <f t="shared" ca="1" si="643"/>
        <v>1.33482332797091E-7</v>
      </c>
      <c r="AU1750" s="72">
        <f t="shared" ca="1" si="639"/>
        <v>9.059659612918658E-3</v>
      </c>
      <c r="AV1750" s="73">
        <f t="shared" ca="1" si="640"/>
        <v>1.0090596596129187</v>
      </c>
      <c r="AW1750" s="74">
        <f ca="1">PRODUCT(AV$4:AV1750)</f>
        <v>6498661.5716988454</v>
      </c>
      <c r="BO1750" s="70">
        <f t="shared" si="645"/>
        <v>1747</v>
      </c>
      <c r="BP1750" s="171">
        <f t="shared" ca="1" si="644"/>
        <v>0.1143</v>
      </c>
      <c r="BQ1750" s="172">
        <f t="shared" ca="1" si="641"/>
        <v>9.059659612918658E-3</v>
      </c>
      <c r="BR1750" s="172">
        <f t="shared" ca="1" si="646"/>
        <v>1.5387783914689848E-7</v>
      </c>
    </row>
    <row r="1751" spans="44:70">
      <c r="AR1751" s="69">
        <f t="shared" si="638"/>
        <v>146</v>
      </c>
      <c r="AS1751" s="70">
        <f t="shared" si="642"/>
        <v>1748</v>
      </c>
      <c r="AT1751" s="71">
        <f t="shared" ca="1" si="643"/>
        <v>1.3227302829761104E-7</v>
      </c>
      <c r="AU1751" s="72">
        <f t="shared" ca="1" si="639"/>
        <v>9.059659612918658E-3</v>
      </c>
      <c r="AV1751" s="73">
        <f t="shared" ca="1" si="640"/>
        <v>1.0090596596129187</v>
      </c>
      <c r="AW1751" s="74">
        <f ca="1">PRODUCT(AV$4:AV1751)</f>
        <v>6557537.233477992</v>
      </c>
      <c r="BO1751" s="70">
        <f t="shared" si="645"/>
        <v>1748</v>
      </c>
      <c r="BP1751" s="171">
        <f t="shared" ca="1" si="644"/>
        <v>0.1143</v>
      </c>
      <c r="BQ1751" s="172">
        <f t="shared" ca="1" si="641"/>
        <v>9.059659612918658E-3</v>
      </c>
      <c r="BR1751" s="172">
        <f t="shared" ca="1" si="646"/>
        <v>1.5249627480492774E-7</v>
      </c>
    </row>
    <row r="1752" spans="44:70">
      <c r="AR1752" s="69">
        <f t="shared" si="638"/>
        <v>146</v>
      </c>
      <c r="AS1752" s="70">
        <f t="shared" si="642"/>
        <v>1749</v>
      </c>
      <c r="AT1752" s="71">
        <f t="shared" ca="1" si="643"/>
        <v>1.3107467968526472E-7</v>
      </c>
      <c r="AU1752" s="72">
        <f t="shared" ca="1" si="639"/>
        <v>9.059659612918658E-3</v>
      </c>
      <c r="AV1752" s="73">
        <f t="shared" ca="1" si="640"/>
        <v>1.0090596596129187</v>
      </c>
      <c r="AW1752" s="74">
        <f ca="1">PRODUCT(AV$4:AV1752)</f>
        <v>6616946.2887123432</v>
      </c>
      <c r="BO1752" s="70">
        <f t="shared" si="645"/>
        <v>1749</v>
      </c>
      <c r="BP1752" s="171">
        <f t="shared" ca="1" si="644"/>
        <v>0.1143</v>
      </c>
      <c r="BQ1752" s="172">
        <f t="shared" ca="1" si="641"/>
        <v>9.059659612918658E-3</v>
      </c>
      <c r="BR1752" s="172">
        <f t="shared" ca="1" si="646"/>
        <v>1.5112711458847362E-7</v>
      </c>
    </row>
    <row r="1753" spans="44:70">
      <c r="AR1753" s="69">
        <f t="shared" si="638"/>
        <v>146</v>
      </c>
      <c r="AS1753" s="70">
        <f t="shared" si="642"/>
        <v>1750</v>
      </c>
      <c r="AT1753" s="71">
        <f t="shared" ca="1" si="643"/>
        <v>1.2988718770344386E-7</v>
      </c>
      <c r="AU1753" s="72">
        <f t="shared" ca="1" si="639"/>
        <v>9.059659612918658E-3</v>
      </c>
      <c r="AV1753" s="73">
        <f t="shared" ca="1" si="640"/>
        <v>1.0090596596129187</v>
      </c>
      <c r="AW1753" s="74">
        <f ca="1">PRODUCT(AV$4:AV1753)</f>
        <v>6676893.5697650425</v>
      </c>
      <c r="BO1753" s="70">
        <f t="shared" si="645"/>
        <v>1750</v>
      </c>
      <c r="BP1753" s="171">
        <f t="shared" ca="1" si="644"/>
        <v>0.1143</v>
      </c>
      <c r="BQ1753" s="172">
        <f t="shared" ca="1" si="641"/>
        <v>9.059659612918658E-3</v>
      </c>
      <c r="BR1753" s="172">
        <f t="shared" ca="1" si="646"/>
        <v>1.4977024712933909E-7</v>
      </c>
    </row>
    <row r="1754" spans="44:70">
      <c r="AR1754" s="69">
        <f t="shared" si="638"/>
        <v>146</v>
      </c>
      <c r="AS1754" s="70">
        <f t="shared" si="642"/>
        <v>1751</v>
      </c>
      <c r="AT1754" s="71">
        <f t="shared" ca="1" si="643"/>
        <v>1.287104539947714E-7</v>
      </c>
      <c r="AU1754" s="72">
        <f t="shared" ca="1" si="639"/>
        <v>9.059659612918658E-3</v>
      </c>
      <c r="AV1754" s="73">
        <f t="shared" ca="1" si="640"/>
        <v>1.0090596596129187</v>
      </c>
      <c r="AW1754" s="74">
        <f ca="1">PRODUCT(AV$4:AV1754)</f>
        <v>6737383.9527787995</v>
      </c>
      <c r="BO1754" s="70">
        <f t="shared" si="645"/>
        <v>1751</v>
      </c>
      <c r="BP1754" s="171">
        <f t="shared" ca="1" si="644"/>
        <v>0.1143</v>
      </c>
      <c r="BQ1754" s="172">
        <f t="shared" ca="1" si="641"/>
        <v>9.059659612918658E-3</v>
      </c>
      <c r="BR1754" s="172">
        <f t="shared" ca="1" si="646"/>
        <v>1.4842556205922638E-7</v>
      </c>
    </row>
    <row r="1755" spans="44:70">
      <c r="AR1755" s="69">
        <f t="shared" si="638"/>
        <v>146</v>
      </c>
      <c r="AS1755" s="70">
        <f t="shared" si="642"/>
        <v>1752</v>
      </c>
      <c r="AT1755" s="71">
        <f t="shared" ca="1" si="643"/>
        <v>1.2754438109295453E-7</v>
      </c>
      <c r="AU1755" s="72">
        <f t="shared" ca="1" si="639"/>
        <v>9.059659612918658E-3</v>
      </c>
      <c r="AV1755" s="73">
        <f t="shared" ca="1" si="640"/>
        <v>1.0090596596129187</v>
      </c>
      <c r="AW1755" s="74">
        <f ca="1">PRODUCT(AV$4:AV1755)</f>
        <v>6798422.3580725156</v>
      </c>
      <c r="BO1755" s="70">
        <f t="shared" si="645"/>
        <v>1752</v>
      </c>
      <c r="BP1755" s="171">
        <f t="shared" ca="1" si="644"/>
        <v>0.1143</v>
      </c>
      <c r="BQ1755" s="172">
        <f t="shared" ca="1" si="641"/>
        <v>9.059659612918658E-3</v>
      </c>
      <c r="BR1755" s="172">
        <f t="shared" ca="1" si="646"/>
        <v>1.4709295000075943E-7</v>
      </c>
    </row>
    <row r="1756" spans="44:70">
      <c r="AR1756" s="69">
        <f t="shared" si="638"/>
        <v>147</v>
      </c>
      <c r="AS1756" s="70">
        <f t="shared" si="642"/>
        <v>1753</v>
      </c>
      <c r="AT1756" s="71">
        <f t="shared" ca="1" si="643"/>
        <v>1.2638887241471198E-7</v>
      </c>
      <c r="AU1756" s="72">
        <f t="shared" ca="1" si="639"/>
        <v>9.059659612918658E-3</v>
      </c>
      <c r="AV1756" s="73">
        <f t="shared" ca="1" si="640"/>
        <v>1.0090596596129187</v>
      </c>
      <c r="AW1756" s="74">
        <f ca="1">PRODUCT(AV$4:AV1756)</f>
        <v>6860013.7505415082</v>
      </c>
      <c r="BO1756" s="70">
        <f t="shared" si="645"/>
        <v>1753</v>
      </c>
      <c r="BP1756" s="171">
        <f t="shared" ca="1" si="644"/>
        <v>0.1143</v>
      </c>
      <c r="BQ1756" s="172">
        <f t="shared" ca="1" si="641"/>
        <v>9.059659612918658E-3</v>
      </c>
      <c r="BR1756" s="172">
        <f t="shared" ca="1" si="646"/>
        <v>1.4577230255858723E-7</v>
      </c>
    </row>
    <row r="1757" spans="44:70">
      <c r="AR1757" s="69">
        <f t="shared" si="638"/>
        <v>147</v>
      </c>
      <c r="AS1757" s="70">
        <f t="shared" si="642"/>
        <v>1754</v>
      </c>
      <c r="AT1757" s="71">
        <f t="shared" ca="1" si="643"/>
        <v>1.2524383225177409E-7</v>
      </c>
      <c r="AU1757" s="72">
        <f t="shared" ca="1" si="639"/>
        <v>9.059659612918658E-3</v>
      </c>
      <c r="AV1757" s="73">
        <f t="shared" ca="1" si="640"/>
        <v>1.0090596596129187</v>
      </c>
      <c r="AW1757" s="74">
        <f ca="1">PRODUCT(AV$4:AV1757)</f>
        <v>6922163.1400613561</v>
      </c>
      <c r="BO1757" s="70">
        <f t="shared" si="645"/>
        <v>1754</v>
      </c>
      <c r="BP1757" s="171">
        <f t="shared" ca="1" si="644"/>
        <v>0.1143</v>
      </c>
      <c r="BQ1757" s="172">
        <f t="shared" ca="1" si="641"/>
        <v>9.059659612918658E-3</v>
      </c>
      <c r="BR1757" s="172">
        <f t="shared" ca="1" si="646"/>
        <v>1.4446351231056682E-7</v>
      </c>
    </row>
    <row r="1758" spans="44:70">
      <c r="AR1758" s="69">
        <f t="shared" si="638"/>
        <v>147</v>
      </c>
      <c r="AS1758" s="70">
        <f t="shared" si="642"/>
        <v>1755</v>
      </c>
      <c r="AT1758" s="71">
        <f t="shared" ca="1" si="643"/>
        <v>1.2410916576295554E-7</v>
      </c>
      <c r="AU1758" s="72">
        <f t="shared" ca="1" si="639"/>
        <v>9.059659612918658E-3</v>
      </c>
      <c r="AV1758" s="73">
        <f t="shared" ca="1" si="640"/>
        <v>1.0090596596129187</v>
      </c>
      <c r="AW1758" s="74">
        <f ca="1">PRODUCT(AV$4:AV1758)</f>
        <v>6984875.5818954045</v>
      </c>
      <c r="BO1758" s="70">
        <f t="shared" si="645"/>
        <v>1755</v>
      </c>
      <c r="BP1758" s="171">
        <f t="shared" ca="1" si="644"/>
        <v>0.1143</v>
      </c>
      <c r="BQ1758" s="172">
        <f t="shared" ca="1" si="641"/>
        <v>9.059659612918658E-3</v>
      </c>
      <c r="BR1758" s="172">
        <f t="shared" ca="1" si="646"/>
        <v>1.4316647279902547E-7</v>
      </c>
    </row>
    <row r="1759" spans="44:70">
      <c r="AR1759" s="69">
        <f t="shared" si="638"/>
        <v>147</v>
      </c>
      <c r="AS1759" s="70">
        <f t="shared" si="642"/>
        <v>1756</v>
      </c>
      <c r="AT1759" s="71">
        <f t="shared" ca="1" si="643"/>
        <v>1.2298477896629987E-7</v>
      </c>
      <c r="AU1759" s="72">
        <f t="shared" ca="1" si="639"/>
        <v>9.059659612918658E-3</v>
      </c>
      <c r="AV1759" s="73">
        <f t="shared" ca="1" si="640"/>
        <v>1.0090596596129187</v>
      </c>
      <c r="AW1759" s="74">
        <f ca="1">PRODUCT(AV$4:AV1759)</f>
        <v>7048156.1771059642</v>
      </c>
      <c r="BO1759" s="70">
        <f t="shared" si="645"/>
        <v>1756</v>
      </c>
      <c r="BP1759" s="171">
        <f t="shared" ca="1" si="644"/>
        <v>0.1143</v>
      </c>
      <c r="BQ1759" s="172">
        <f t="shared" ca="1" si="641"/>
        <v>9.059659612918658E-3</v>
      </c>
      <c r="BR1759" s="172">
        <f t="shared" ca="1" si="646"/>
        <v>1.4188107852210144E-7</v>
      </c>
    </row>
    <row r="1760" spans="44:70">
      <c r="AR1760" s="69">
        <f t="shared" si="638"/>
        <v>147</v>
      </c>
      <c r="AS1760" s="70">
        <f t="shared" si="642"/>
        <v>1757</v>
      </c>
      <c r="AT1760" s="71">
        <f t="shared" ca="1" si="643"/>
        <v>1.2187057873129516E-7</v>
      </c>
      <c r="AU1760" s="72">
        <f t="shared" ca="1" si="639"/>
        <v>9.059659612918658E-3</v>
      </c>
      <c r="AV1760" s="73">
        <f t="shared" ca="1" si="640"/>
        <v>1.0090596596129187</v>
      </c>
      <c r="AW1760" s="74">
        <f ca="1">PRODUCT(AV$4:AV1760)</f>
        <v>7112010.0729692345</v>
      </c>
      <c r="BO1760" s="70">
        <f t="shared" si="645"/>
        <v>1757</v>
      </c>
      <c r="BP1760" s="171">
        <f t="shared" ca="1" si="644"/>
        <v>0.1143</v>
      </c>
      <c r="BQ1760" s="172">
        <f t="shared" ca="1" si="641"/>
        <v>9.059659612918658E-3</v>
      </c>
      <c r="BR1760" s="172">
        <f t="shared" ca="1" si="646"/>
        <v>1.4060722492516237E-7</v>
      </c>
    </row>
    <row r="1761" spans="44:70">
      <c r="AR1761" s="69">
        <f t="shared" si="638"/>
        <v>147</v>
      </c>
      <c r="AS1761" s="70">
        <f t="shared" si="642"/>
        <v>1758</v>
      </c>
      <c r="AT1761" s="71">
        <f t="shared" ca="1" si="643"/>
        <v>1.2076647277116021E-7</v>
      </c>
      <c r="AU1761" s="72">
        <f t="shared" ca="1" si="639"/>
        <v>9.059659612918658E-3</v>
      </c>
      <c r="AV1761" s="73">
        <f t="shared" ca="1" si="640"/>
        <v>1.0090596596129187</v>
      </c>
      <c r="AW1761" s="74">
        <f ca="1">PRODUCT(AV$4:AV1761)</f>
        <v>7176442.4633939844</v>
      </c>
      <c r="BO1761" s="70">
        <f t="shared" si="645"/>
        <v>1758</v>
      </c>
      <c r="BP1761" s="171">
        <f t="shared" ca="1" si="644"/>
        <v>0.1143</v>
      </c>
      <c r="BQ1761" s="172">
        <f t="shared" ca="1" si="641"/>
        <v>9.059659612918658E-3</v>
      </c>
      <c r="BR1761" s="172">
        <f t="shared" ca="1" si="646"/>
        <v>1.3934480839230074E-7</v>
      </c>
    </row>
    <row r="1762" spans="44:70">
      <c r="AR1762" s="69">
        <f t="shared" si="638"/>
        <v>147</v>
      </c>
      <c r="AS1762" s="70">
        <f t="shared" si="642"/>
        <v>1759</v>
      </c>
      <c r="AT1762" s="71">
        <f t="shared" ca="1" si="643"/>
        <v>1.196723696352007E-7</v>
      </c>
      <c r="AU1762" s="72">
        <f t="shared" ca="1" si="639"/>
        <v>9.059659612918658E-3</v>
      </c>
      <c r="AV1762" s="73">
        <f t="shared" ca="1" si="640"/>
        <v>1.0090596596129187</v>
      </c>
      <c r="AW1762" s="74">
        <f ca="1">PRODUCT(AV$4:AV1762)</f>
        <v>7241458.5893440293</v>
      </c>
      <c r="BO1762" s="70">
        <f t="shared" si="645"/>
        <v>1759</v>
      </c>
      <c r="BP1762" s="171">
        <f t="shared" ca="1" si="644"/>
        <v>0.1143</v>
      </c>
      <c r="BQ1762" s="172">
        <f t="shared" ca="1" si="641"/>
        <v>9.059659612918658E-3</v>
      </c>
      <c r="BR1762" s="172">
        <f t="shared" ca="1" si="646"/>
        <v>1.3809372623790575E-7</v>
      </c>
    </row>
    <row r="1763" spans="44:70">
      <c r="AR1763" s="69">
        <f t="shared" si="638"/>
        <v>147</v>
      </c>
      <c r="AS1763" s="70">
        <f t="shared" si="642"/>
        <v>1760</v>
      </c>
      <c r="AT1763" s="71">
        <f t="shared" ca="1" si="643"/>
        <v>1.185881787012344E-7</v>
      </c>
      <c r="AU1763" s="72">
        <f t="shared" ca="1" si="639"/>
        <v>9.059659612918658E-3</v>
      </c>
      <c r="AV1763" s="73">
        <f t="shared" ca="1" si="640"/>
        <v>1.0090596596129187</v>
      </c>
      <c r="AW1763" s="74">
        <f ca="1">PRODUCT(AV$4:AV1763)</f>
        <v>7307063.739264532</v>
      </c>
      <c r="BO1763" s="70">
        <f t="shared" si="645"/>
        <v>1760</v>
      </c>
      <c r="BP1763" s="171">
        <f t="shared" ca="1" si="644"/>
        <v>0.1143</v>
      </c>
      <c r="BQ1763" s="172">
        <f t="shared" ca="1" si="641"/>
        <v>9.059659612918658E-3</v>
      </c>
      <c r="BR1763" s="172">
        <f t="shared" ca="1" si="646"/>
        <v>1.3685387669831071E-7</v>
      </c>
    </row>
    <row r="1764" spans="44:70">
      <c r="AR1764" s="69">
        <f t="shared" si="638"/>
        <v>147</v>
      </c>
      <c r="AS1764" s="70">
        <f t="shared" si="642"/>
        <v>1761</v>
      </c>
      <c r="AT1764" s="71">
        <f t="shared" ca="1" si="643"/>
        <v>1.1751381016808525E-7</v>
      </c>
      <c r="AU1764" s="72">
        <f t="shared" ca="1" si="639"/>
        <v>9.059659612918658E-3</v>
      </c>
      <c r="AV1764" s="73">
        <f t="shared" ca="1" si="640"/>
        <v>1.0090596596129187</v>
      </c>
      <c r="AW1764" s="74">
        <f ca="1">PRODUCT(AV$4:AV1764)</f>
        <v>7373263.2495121695</v>
      </c>
      <c r="BO1764" s="70">
        <f t="shared" si="645"/>
        <v>1761</v>
      </c>
      <c r="BP1764" s="171">
        <f t="shared" ca="1" si="644"/>
        <v>0.1143</v>
      </c>
      <c r="BQ1764" s="172">
        <f t="shared" ca="1" si="641"/>
        <v>9.059659612918658E-3</v>
      </c>
      <c r="BR1764" s="172">
        <f t="shared" ca="1" si="646"/>
        <v>1.3562515892351564E-7</v>
      </c>
    </row>
    <row r="1765" spans="44:70">
      <c r="AR1765" s="69">
        <f t="shared" si="638"/>
        <v>147</v>
      </c>
      <c r="AS1765" s="70">
        <f t="shared" si="642"/>
        <v>1762</v>
      </c>
      <c r="AT1765" s="71">
        <f t="shared" ca="1" si="643"/>
        <v>1.1644917504814526E-7</v>
      </c>
      <c r="AU1765" s="72">
        <f t="shared" ca="1" si="639"/>
        <v>9.059659612918658E-3</v>
      </c>
      <c r="AV1765" s="73">
        <f t="shared" ca="1" si="640"/>
        <v>1.0090596596129187</v>
      </c>
      <c r="AW1765" s="74">
        <f ca="1">PRODUCT(AV$4:AV1765)</f>
        <v>7440062.5047891922</v>
      </c>
      <c r="BO1765" s="70">
        <f t="shared" si="645"/>
        <v>1762</v>
      </c>
      <c r="BP1765" s="171">
        <f t="shared" ca="1" si="644"/>
        <v>0.1143</v>
      </c>
      <c r="BQ1765" s="172">
        <f t="shared" ca="1" si="641"/>
        <v>9.059659612918658E-3</v>
      </c>
      <c r="BR1765" s="172">
        <f t="shared" ca="1" si="646"/>
        <v>1.3440747296898408E-7</v>
      </c>
    </row>
    <row r="1766" spans="44:70">
      <c r="AR1766" s="69">
        <f t="shared" si="638"/>
        <v>147</v>
      </c>
      <c r="AS1766" s="70">
        <f t="shared" si="642"/>
        <v>1763</v>
      </c>
      <c r="AT1766" s="71">
        <f t="shared" ca="1" si="643"/>
        <v>1.1539418516000388E-7</v>
      </c>
      <c r="AU1766" s="72">
        <f t="shared" ca="1" si="639"/>
        <v>9.059659612918658E-3</v>
      </c>
      <c r="AV1766" s="73">
        <f t="shared" ca="1" si="640"/>
        <v>1.0090596596129187</v>
      </c>
      <c r="AW1766" s="74">
        <f ca="1">PRODUCT(AV$4:AV1766)</f>
        <v>7507466.938581421</v>
      </c>
      <c r="BO1766" s="70">
        <f t="shared" si="645"/>
        <v>1763</v>
      </c>
      <c r="BP1766" s="171">
        <f t="shared" ca="1" si="644"/>
        <v>0.1143</v>
      </c>
      <c r="BQ1766" s="172">
        <f t="shared" ca="1" si="641"/>
        <v>9.059659612918658E-3</v>
      </c>
      <c r="BR1766" s="172">
        <f t="shared" ca="1" si="646"/>
        <v>1.3320071978751344E-7</v>
      </c>
    </row>
    <row r="1767" spans="44:70">
      <c r="AR1767" s="69">
        <f t="shared" si="638"/>
        <v>147</v>
      </c>
      <c r="AS1767" s="70">
        <f t="shared" si="642"/>
        <v>1764</v>
      </c>
      <c r="AT1767" s="71">
        <f t="shared" ca="1" si="643"/>
        <v>1.1434875312114414E-7</v>
      </c>
      <c r="AU1767" s="72">
        <f t="shared" ca="1" si="639"/>
        <v>9.059659612918658E-3</v>
      </c>
      <c r="AV1767" s="73">
        <f t="shared" ca="1" si="640"/>
        <v>1.0090596596129187</v>
      </c>
      <c r="AW1767" s="74">
        <f ca="1">PRODUCT(AV$4:AV1767)</f>
        <v>7575482.0336002093</v>
      </c>
      <c r="BO1767" s="70">
        <f t="shared" si="645"/>
        <v>1764</v>
      </c>
      <c r="BP1767" s="171">
        <f t="shared" ca="1" si="644"/>
        <v>0.1143</v>
      </c>
      <c r="BQ1767" s="172">
        <f t="shared" ca="1" si="641"/>
        <v>9.059659612918658E-3</v>
      </c>
      <c r="BR1767" s="172">
        <f t="shared" ca="1" si="646"/>
        <v>1.3200480122117858E-7</v>
      </c>
    </row>
    <row r="1768" spans="44:70">
      <c r="AR1768" s="69">
        <f t="shared" si="638"/>
        <v>148</v>
      </c>
      <c r="AS1768" s="70">
        <f t="shared" si="642"/>
        <v>1765</v>
      </c>
      <c r="AT1768" s="71">
        <f t="shared" ca="1" si="643"/>
        <v>1.133127923407049E-7</v>
      </c>
      <c r="AU1768" s="72">
        <f t="shared" ca="1" si="639"/>
        <v>9.059659612918658E-3</v>
      </c>
      <c r="AV1768" s="73">
        <f t="shared" ca="1" si="640"/>
        <v>1.0090596596129187</v>
      </c>
      <c r="AW1768" s="74">
        <f ca="1">PRODUCT(AV$4:AV1768)</f>
        <v>7644113.3222284084</v>
      </c>
      <c r="BO1768" s="70">
        <f t="shared" si="645"/>
        <v>1765</v>
      </c>
      <c r="BP1768" s="171">
        <f t="shared" ca="1" si="644"/>
        <v>0.1143</v>
      </c>
      <c r="BQ1768" s="172">
        <f t="shared" ca="1" si="641"/>
        <v>9.059659612918658E-3</v>
      </c>
      <c r="BR1768" s="172">
        <f t="shared" ca="1" si="646"/>
        <v>1.3081961999334748E-7</v>
      </c>
    </row>
    <row r="1769" spans="44:70">
      <c r="AR1769" s="69">
        <f t="shared" si="638"/>
        <v>148</v>
      </c>
      <c r="AS1769" s="70">
        <f t="shared" si="642"/>
        <v>1766</v>
      </c>
      <c r="AT1769" s="71">
        <f t="shared" ca="1" si="643"/>
        <v>1.1228621701230878E-7</v>
      </c>
      <c r="AU1769" s="72">
        <f t="shared" ca="1" si="639"/>
        <v>9.059659612918658E-3</v>
      </c>
      <c r="AV1769" s="73">
        <f t="shared" ca="1" si="640"/>
        <v>1.0090596596129187</v>
      </c>
      <c r="AW1769" s="74">
        <f ca="1">PRODUCT(AV$4:AV1769)</f>
        <v>7713366.3869703747</v>
      </c>
      <c r="BO1769" s="70">
        <f t="shared" si="645"/>
        <v>1766</v>
      </c>
      <c r="BP1769" s="171">
        <f t="shared" ca="1" si="644"/>
        <v>0.1143</v>
      </c>
      <c r="BQ1769" s="172">
        <f t="shared" ca="1" si="641"/>
        <v>9.059659612918658E-3</v>
      </c>
      <c r="BR1769" s="172">
        <f t="shared" ca="1" si="646"/>
        <v>1.296450797007688E-7</v>
      </c>
    </row>
    <row r="1770" spans="44:70">
      <c r="AR1770" s="69">
        <f t="shared" si="638"/>
        <v>148</v>
      </c>
      <c r="AS1770" s="70">
        <f t="shared" si="642"/>
        <v>1767</v>
      </c>
      <c r="AT1770" s="71">
        <f t="shared" ca="1" si="643"/>
        <v>1.1126894210695495E-7</v>
      </c>
      <c r="AU1770" s="72">
        <f t="shared" ca="1" si="639"/>
        <v>9.059659612918658E-3</v>
      </c>
      <c r="AV1770" s="73">
        <f t="shared" ca="1" si="640"/>
        <v>1.0090596596129187</v>
      </c>
      <c r="AW1770" s="74">
        <f ca="1">PRODUCT(AV$4:AV1770)</f>
        <v>7783246.8609060543</v>
      </c>
      <c r="BO1770" s="70">
        <f t="shared" si="645"/>
        <v>1767</v>
      </c>
      <c r="BP1770" s="171">
        <f t="shared" ca="1" si="644"/>
        <v>0.1143</v>
      </c>
      <c r="BQ1770" s="172">
        <f t="shared" ca="1" si="641"/>
        <v>9.059659612918658E-3</v>
      </c>
      <c r="BR1770" s="172">
        <f t="shared" ca="1" si="646"/>
        <v>1.2848108480573033E-7</v>
      </c>
    </row>
    <row r="1771" spans="44:70">
      <c r="AR1771" s="69">
        <f t="shared" si="638"/>
        <v>148</v>
      </c>
      <c r="AS1771" s="70">
        <f t="shared" si="642"/>
        <v>1768</v>
      </c>
      <c r="AT1771" s="71">
        <f t="shared" ca="1" si="643"/>
        <v>1.1026088336597638E-7</v>
      </c>
      <c r="AU1771" s="72">
        <f t="shared" ca="1" si="639"/>
        <v>9.059659612918658E-3</v>
      </c>
      <c r="AV1771" s="73">
        <f t="shared" ca="1" si="640"/>
        <v>1.0090596596129187</v>
      </c>
      <c r="AW1771" s="74">
        <f ca="1">PRODUCT(AV$4:AV1771)</f>
        <v>7853760.4281491805</v>
      </c>
      <c r="BO1771" s="70">
        <f t="shared" si="645"/>
        <v>1768</v>
      </c>
      <c r="BP1771" s="171">
        <f t="shared" ca="1" si="644"/>
        <v>0.1143</v>
      </c>
      <c r="BQ1771" s="172">
        <f t="shared" ca="1" si="641"/>
        <v>9.059659612918658E-3</v>
      </c>
      <c r="BR1771" s="172">
        <f t="shared" ca="1" si="646"/>
        <v>1.2732754062828797E-7</v>
      </c>
    </row>
    <row r="1772" spans="44:70">
      <c r="AR1772" s="69">
        <f t="shared" si="638"/>
        <v>148</v>
      </c>
      <c r="AS1772" s="70">
        <f t="shared" si="642"/>
        <v>1769</v>
      </c>
      <c r="AT1772" s="71">
        <f t="shared" ca="1" si="643"/>
        <v>1.0926195729406091E-7</v>
      </c>
      <c r="AU1772" s="72">
        <f t="shared" ca="1" si="639"/>
        <v>9.059659612918658E-3</v>
      </c>
      <c r="AV1772" s="73">
        <f t="shared" ca="1" si="640"/>
        <v>1.0090596596129187</v>
      </c>
      <c r="AW1772" s="74">
        <f ca="1">PRODUCT(AV$4:AV1772)</f>
        <v>7924912.8243096219</v>
      </c>
      <c r="BO1772" s="70">
        <f t="shared" si="645"/>
        <v>1769</v>
      </c>
      <c r="BP1772" s="171">
        <f t="shared" ca="1" si="644"/>
        <v>0.1143</v>
      </c>
      <c r="BQ1772" s="172">
        <f t="shared" ca="1" si="641"/>
        <v>9.059659612918658E-3</v>
      </c>
      <c r="BR1772" s="172">
        <f t="shared" ca="1" si="646"/>
        <v>1.2618435333856433E-7</v>
      </c>
    </row>
    <row r="1773" spans="44:70">
      <c r="AR1773" s="69">
        <f t="shared" si="638"/>
        <v>148</v>
      </c>
      <c r="AS1773" s="70">
        <f t="shared" si="642"/>
        <v>1770</v>
      </c>
      <c r="AT1773" s="71">
        <f t="shared" ca="1" si="643"/>
        <v>1.0827208115233547E-7</v>
      </c>
      <c r="AU1773" s="72">
        <f t="shared" ca="1" si="639"/>
        <v>9.059659612918658E-3</v>
      </c>
      <c r="AV1773" s="73">
        <f t="shared" ca="1" si="640"/>
        <v>1.0090596596129187</v>
      </c>
      <c r="AW1773" s="74">
        <f ca="1">PRODUCT(AV$4:AV1773)</f>
        <v>7996709.8369599208</v>
      </c>
      <c r="BO1773" s="70">
        <f t="shared" si="645"/>
        <v>1770</v>
      </c>
      <c r="BP1773" s="171">
        <f t="shared" ca="1" si="644"/>
        <v>0.1143</v>
      </c>
      <c r="BQ1773" s="172">
        <f t="shared" ca="1" si="641"/>
        <v>9.059659612918658E-3</v>
      </c>
      <c r="BR1773" s="172">
        <f t="shared" ca="1" si="646"/>
        <v>1.2505142994911658E-7</v>
      </c>
    </row>
    <row r="1774" spans="44:70">
      <c r="AR1774" s="69">
        <f t="shared" si="638"/>
        <v>148</v>
      </c>
      <c r="AS1774" s="70">
        <f t="shared" si="642"/>
        <v>1771</v>
      </c>
      <c r="AT1774" s="71">
        <f t="shared" ca="1" si="643"/>
        <v>1.07291172951513E-7</v>
      </c>
      <c r="AU1774" s="72">
        <f t="shared" ca="1" si="639"/>
        <v>9.059659612918658E-3</v>
      </c>
      <c r="AV1774" s="73">
        <f t="shared" ca="1" si="640"/>
        <v>1.0090596596129187</v>
      </c>
      <c r="AW1774" s="74">
        <f ca="1">PRODUCT(AV$4:AV1774)</f>
        <v>8069157.3061060561</v>
      </c>
      <c r="BO1774" s="70">
        <f t="shared" si="645"/>
        <v>1771</v>
      </c>
      <c r="BP1774" s="171">
        <f t="shared" ca="1" si="644"/>
        <v>0.1143</v>
      </c>
      <c r="BQ1774" s="172">
        <f t="shared" ca="1" si="641"/>
        <v>9.059659612918658E-3</v>
      </c>
      <c r="BR1774" s="172">
        <f t="shared" ca="1" si="646"/>
        <v>1.239286783073729E-7</v>
      </c>
    </row>
    <row r="1775" spans="44:70">
      <c r="AR1775" s="69">
        <f t="shared" si="638"/>
        <v>148</v>
      </c>
      <c r="AS1775" s="70">
        <f t="shared" si="642"/>
        <v>1772</v>
      </c>
      <c r="AT1775" s="71">
        <f t="shared" ca="1" si="643"/>
        <v>1.063191514451015E-7</v>
      </c>
      <c r="AU1775" s="72">
        <f t="shared" ca="1" si="639"/>
        <v>9.059659612918658E-3</v>
      </c>
      <c r="AV1775" s="73">
        <f t="shared" ca="1" si="640"/>
        <v>1.0090596596129187</v>
      </c>
      <c r="AW1775" s="74">
        <f ca="1">PRODUCT(AV$4:AV1775)</f>
        <v>8142261.1246624729</v>
      </c>
      <c r="BO1775" s="70">
        <f t="shared" si="645"/>
        <v>1772</v>
      </c>
      <c r="BP1775" s="171">
        <f t="shared" ca="1" si="644"/>
        <v>0.1143</v>
      </c>
      <c r="BQ1775" s="172">
        <f t="shared" ca="1" si="641"/>
        <v>9.059659612918658E-3</v>
      </c>
      <c r="BR1775" s="172">
        <f t="shared" ca="1" si="646"/>
        <v>1.2281600708813659E-7</v>
      </c>
    </row>
    <row r="1776" spans="44:70">
      <c r="AR1776" s="69">
        <f t="shared" si="638"/>
        <v>148</v>
      </c>
      <c r="AS1776" s="70">
        <f t="shared" si="642"/>
        <v>1773</v>
      </c>
      <c r="AT1776" s="71">
        <f t="shared" ca="1" si="643"/>
        <v>1.0535593612267452E-7</v>
      </c>
      <c r="AU1776" s="72">
        <f t="shared" ca="1" si="639"/>
        <v>9.059659612918658E-3</v>
      </c>
      <c r="AV1776" s="73">
        <f t="shared" ca="1" si="640"/>
        <v>1.0090596596129187</v>
      </c>
      <c r="AW1776" s="74">
        <f ca="1">PRODUCT(AV$4:AV1776)</f>
        <v>8216027.2389314147</v>
      </c>
      <c r="BO1776" s="70">
        <f t="shared" si="645"/>
        <v>1773</v>
      </c>
      <c r="BP1776" s="171">
        <f t="shared" ca="1" si="644"/>
        <v>0.1143</v>
      </c>
      <c r="BQ1776" s="172">
        <f t="shared" ca="1" si="641"/>
        <v>9.059659612918658E-3</v>
      </c>
      <c r="BR1776" s="172">
        <f t="shared" ca="1" si="646"/>
        <v>1.2171332578615774E-7</v>
      </c>
    </row>
    <row r="1777" spans="44:70">
      <c r="AR1777" s="69">
        <f t="shared" si="638"/>
        <v>148</v>
      </c>
      <c r="AS1777" s="70">
        <f t="shared" si="642"/>
        <v>1774</v>
      </c>
      <c r="AT1777" s="71">
        <f t="shared" ca="1" si="643"/>
        <v>1.0440144720320269E-7</v>
      </c>
      <c r="AU1777" s="72">
        <f t="shared" ca="1" si="639"/>
        <v>9.059659612918658E-3</v>
      </c>
      <c r="AV1777" s="73">
        <f t="shared" ca="1" si="640"/>
        <v>1.0090596596129187</v>
      </c>
      <c r="AW1777" s="74">
        <f ca="1">PRODUCT(AV$4:AV1777)</f>
        <v>8290461.6490866011</v>
      </c>
      <c r="BO1777" s="70">
        <f t="shared" si="645"/>
        <v>1774</v>
      </c>
      <c r="BP1777" s="171">
        <f t="shared" ca="1" si="644"/>
        <v>0.1143</v>
      </c>
      <c r="BQ1777" s="172">
        <f t="shared" ca="1" si="641"/>
        <v>9.059659612918658E-3</v>
      </c>
      <c r="BR1777" s="172">
        <f t="shared" ca="1" si="646"/>
        <v>1.2062054470877143E-7</v>
      </c>
    </row>
    <row r="1778" spans="44:70">
      <c r="AR1778" s="69">
        <f t="shared" si="638"/>
        <v>148</v>
      </c>
      <c r="AS1778" s="70">
        <f t="shared" si="642"/>
        <v>1775</v>
      </c>
      <c r="AT1778" s="71">
        <f t="shared" ca="1" si="643"/>
        <v>1.0345560562844558E-7</v>
      </c>
      <c r="AU1778" s="72">
        <f t="shared" ca="1" si="639"/>
        <v>9.059659612918658E-3</v>
      </c>
      <c r="AV1778" s="73">
        <f t="shared" ca="1" si="640"/>
        <v>1.0090596596129187</v>
      </c>
      <c r="AW1778" s="74">
        <f ca="1">PRODUCT(AV$4:AV1778)</f>
        <v>8365570.4096612819</v>
      </c>
      <c r="BO1778" s="70">
        <f t="shared" si="645"/>
        <v>1775</v>
      </c>
      <c r="BP1778" s="171">
        <f t="shared" ca="1" si="644"/>
        <v>0.1143</v>
      </c>
      <c r="BQ1778" s="172">
        <f t="shared" ca="1" si="641"/>
        <v>9.059659612918658E-3</v>
      </c>
      <c r="BR1778" s="172">
        <f t="shared" ca="1" si="646"/>
        <v>1.1953757496860214E-7</v>
      </c>
    </row>
    <row r="1779" spans="44:70">
      <c r="AR1779" s="69">
        <f t="shared" si="638"/>
        <v>148</v>
      </c>
      <c r="AS1779" s="70">
        <f t="shared" si="642"/>
        <v>1776</v>
      </c>
      <c r="AT1779" s="71">
        <f t="shared" ca="1" si="643"/>
        <v>1.0251833305640351E-7</v>
      </c>
      <c r="AU1779" s="72">
        <f t="shared" ca="1" si="639"/>
        <v>9.059659612918658E-3</v>
      </c>
      <c r="AV1779" s="73">
        <f t="shared" ca="1" si="640"/>
        <v>1.0090596596129187</v>
      </c>
      <c r="AW1779" s="74">
        <f ca="1">PRODUCT(AV$4:AV1779)</f>
        <v>8441359.6300407182</v>
      </c>
      <c r="BO1779" s="70">
        <f t="shared" si="645"/>
        <v>1776</v>
      </c>
      <c r="BP1779" s="171">
        <f t="shared" ca="1" si="644"/>
        <v>0.1143</v>
      </c>
      <c r="BQ1779" s="172">
        <f t="shared" ca="1" si="641"/>
        <v>9.059659612918658E-3</v>
      </c>
      <c r="BR1779" s="172">
        <f t="shared" ca="1" si="646"/>
        <v>1.1846432847633358E-7</v>
      </c>
    </row>
    <row r="1780" spans="44:70">
      <c r="AR1780" s="69">
        <f t="shared" si="638"/>
        <v>149</v>
      </c>
      <c r="AS1780" s="70">
        <f t="shared" si="642"/>
        <v>1777</v>
      </c>
      <c r="AT1780" s="71">
        <f t="shared" ca="1" si="643"/>
        <v>1.0158955185482867E-7</v>
      </c>
      <c r="AU1780" s="72">
        <f t="shared" ca="1" si="639"/>
        <v>9.059659612918658E-3</v>
      </c>
      <c r="AV1780" s="73">
        <f t="shared" ca="1" si="640"/>
        <v>1.0090596596129187</v>
      </c>
      <c r="AW1780" s="74">
        <f ca="1">PRODUCT(AV$4:AV1780)</f>
        <v>8517835.4749591202</v>
      </c>
      <c r="BO1780" s="70">
        <f t="shared" si="645"/>
        <v>1777</v>
      </c>
      <c r="BP1780" s="171">
        <f t="shared" ca="1" si="644"/>
        <v>0.1143</v>
      </c>
      <c r="BQ1780" s="172">
        <f t="shared" ca="1" si="641"/>
        <v>9.059659612918658E-3</v>
      </c>
      <c r="BR1780" s="172">
        <f t="shared" ca="1" si="646"/>
        <v>1.174007179335434E-7</v>
      </c>
    </row>
    <row r="1781" spans="44:70">
      <c r="AR1781" s="69">
        <f t="shared" si="638"/>
        <v>149</v>
      </c>
      <c r="AS1781" s="70">
        <f t="shared" si="642"/>
        <v>1778</v>
      </c>
      <c r="AT1781" s="71">
        <f t="shared" ca="1" si="643"/>
        <v>1.0066918509479497E-7</v>
      </c>
      <c r="AU1781" s="72">
        <f t="shared" ca="1" si="639"/>
        <v>9.059659612918658E-3</v>
      </c>
      <c r="AV1781" s="73">
        <f t="shared" ca="1" si="640"/>
        <v>1.0090596596129187</v>
      </c>
      <c r="AW1781" s="74">
        <f ca="1">PRODUCT(AV$4:AV1781)</f>
        <v>8595004.1650010925</v>
      </c>
      <c r="BO1781" s="70">
        <f t="shared" si="645"/>
        <v>1778</v>
      </c>
      <c r="BP1781" s="171">
        <f t="shared" ca="1" si="644"/>
        <v>0.1143</v>
      </c>
      <c r="BQ1781" s="172">
        <f t="shared" ca="1" si="641"/>
        <v>9.059659612918658E-3</v>
      </c>
      <c r="BR1781" s="172">
        <f t="shared" ca="1" si="646"/>
        <v>1.1634665682560238E-7</v>
      </c>
    </row>
    <row r="1782" spans="44:70">
      <c r="AR1782" s="69">
        <f t="shared" si="638"/>
        <v>149</v>
      </c>
      <c r="AS1782" s="70">
        <f t="shared" si="642"/>
        <v>1779</v>
      </c>
      <c r="AT1782" s="71">
        <f t="shared" ca="1" si="643"/>
        <v>9.9757156544326223E-8</v>
      </c>
      <c r="AU1782" s="72">
        <f t="shared" ca="1" si="639"/>
        <v>9.059659612918658E-3</v>
      </c>
      <c r="AV1782" s="73">
        <f t="shared" ca="1" si="640"/>
        <v>1.0090596596129187</v>
      </c>
      <c r="AW1782" s="74">
        <f ca="1">PRODUCT(AV$4:AV1782)</f>
        <v>8672871.9771076199</v>
      </c>
      <c r="BO1782" s="70">
        <f t="shared" si="645"/>
        <v>1779</v>
      </c>
      <c r="BP1782" s="171">
        <f t="shared" ca="1" si="644"/>
        <v>0.1143</v>
      </c>
      <c r="BQ1782" s="172">
        <f t="shared" ca="1" si="641"/>
        <v>9.059659612918658E-3</v>
      </c>
      <c r="BR1782" s="172">
        <f t="shared" ca="1" si="646"/>
        <v>1.1530205941463724E-7</v>
      </c>
    </row>
    <row r="1783" spans="44:70">
      <c r="AR1783" s="69">
        <f t="shared" si="638"/>
        <v>149</v>
      </c>
      <c r="AS1783" s="70">
        <f t="shared" si="642"/>
        <v>1780</v>
      </c>
      <c r="AT1783" s="71">
        <f t="shared" ca="1" si="643"/>
        <v>9.8853390662081983E-8</v>
      </c>
      <c r="AU1783" s="72">
        <f t="shared" ca="1" si="639"/>
        <v>9.059659612918658E-3</v>
      </c>
      <c r="AV1783" s="73">
        <f t="shared" ca="1" si="640"/>
        <v>1.0090596596129187</v>
      </c>
      <c r="AW1783" s="74">
        <f ca="1">PRODUCT(AV$4:AV1783)</f>
        <v>8751445.2450866364</v>
      </c>
      <c r="BO1783" s="70">
        <f t="shared" si="645"/>
        <v>1780</v>
      </c>
      <c r="BP1783" s="171">
        <f t="shared" ca="1" si="644"/>
        <v>0.1143</v>
      </c>
      <c r="BQ1783" s="172">
        <f t="shared" ca="1" si="641"/>
        <v>9.059659612918658E-3</v>
      </c>
      <c r="BR1783" s="172">
        <f t="shared" ca="1" si="646"/>
        <v>1.1426684073255668E-7</v>
      </c>
    </row>
    <row r="1784" spans="44:70">
      <c r="AR1784" s="69">
        <f t="shared" si="638"/>
        <v>149</v>
      </c>
      <c r="AS1784" s="70">
        <f t="shared" si="642"/>
        <v>1781</v>
      </c>
      <c r="AT1784" s="71">
        <f t="shared" ca="1" si="643"/>
        <v>9.7957812591100648E-8</v>
      </c>
      <c r="AU1784" s="72">
        <f t="shared" ca="1" si="639"/>
        <v>9.059659612918658E-3</v>
      </c>
      <c r="AV1784" s="73">
        <f t="shared" ca="1" si="640"/>
        <v>1.0090596596129187</v>
      </c>
      <c r="AW1784" s="74">
        <f ca="1">PRODUCT(AV$4:AV1784)</f>
        <v>8830730.3601282164</v>
      </c>
      <c r="BO1784" s="70">
        <f t="shared" si="645"/>
        <v>1781</v>
      </c>
      <c r="BP1784" s="171">
        <f t="shared" ca="1" si="644"/>
        <v>0.1143</v>
      </c>
      <c r="BQ1784" s="172">
        <f t="shared" ca="1" si="641"/>
        <v>9.059659612918658E-3</v>
      </c>
      <c r="BR1784" s="172">
        <f t="shared" ca="1" si="646"/>
        <v>1.1324091657414006E-7</v>
      </c>
    </row>
    <row r="1785" spans="44:70">
      <c r="AR1785" s="69">
        <f t="shared" si="638"/>
        <v>149</v>
      </c>
      <c r="AS1785" s="70">
        <f t="shared" si="642"/>
        <v>1782</v>
      </c>
      <c r="AT1785" s="71">
        <f t="shared" ca="1" si="643"/>
        <v>9.7070348152599193E-8</v>
      </c>
      <c r="AU1785" s="72">
        <f t="shared" ca="1" si="639"/>
        <v>9.059659612918658E-3</v>
      </c>
      <c r="AV1785" s="73">
        <f t="shared" ca="1" si="640"/>
        <v>1.0090596596129187</v>
      </c>
      <c r="AW1785" s="74">
        <f ca="1">PRODUCT(AV$4:AV1785)</f>
        <v>8910733.7713244446</v>
      </c>
      <c r="BO1785" s="70">
        <f t="shared" si="645"/>
        <v>1782</v>
      </c>
      <c r="BP1785" s="171">
        <f t="shared" ca="1" si="644"/>
        <v>0.1143</v>
      </c>
      <c r="BQ1785" s="172">
        <f t="shared" ca="1" si="641"/>
        <v>9.059659612918658E-3</v>
      </c>
      <c r="BR1785" s="172">
        <f t="shared" ca="1" si="646"/>
        <v>1.1222420349018803E-7</v>
      </c>
    </row>
    <row r="1786" spans="44:70">
      <c r="AR1786" s="69">
        <f t="shared" si="638"/>
        <v>149</v>
      </c>
      <c r="AS1786" s="70">
        <f t="shared" si="642"/>
        <v>1783</v>
      </c>
      <c r="AT1786" s="71">
        <f t="shared" ca="1" si="643"/>
        <v>9.6190923839829133E-8</v>
      </c>
      <c r="AU1786" s="72">
        <f t="shared" ca="1" si="639"/>
        <v>9.059659612918658E-3</v>
      </c>
      <c r="AV1786" s="73">
        <f t="shared" ca="1" si="640"/>
        <v>1.0090596596129187</v>
      </c>
      <c r="AW1786" s="74">
        <f ca="1">PRODUCT(AV$4:AV1786)</f>
        <v>8991461.9861939829</v>
      </c>
      <c r="BO1786" s="70">
        <f t="shared" si="645"/>
        <v>1783</v>
      </c>
      <c r="BP1786" s="171">
        <f t="shared" ca="1" si="644"/>
        <v>0.1143</v>
      </c>
      <c r="BQ1786" s="172">
        <f t="shared" ca="1" si="641"/>
        <v>9.059659612918658E-3</v>
      </c>
      <c r="BR1786" s="172">
        <f t="shared" ca="1" si="646"/>
        <v>1.1121661878073484E-7</v>
      </c>
    </row>
    <row r="1787" spans="44:70">
      <c r="AR1787" s="69">
        <f t="shared" si="638"/>
        <v>149</v>
      </c>
      <c r="AS1787" s="70">
        <f t="shared" si="642"/>
        <v>1784</v>
      </c>
      <c r="AT1787" s="71">
        <f t="shared" ca="1" si="643"/>
        <v>9.5319466811988102E-8</v>
      </c>
      <c r="AU1787" s="72">
        <f t="shared" ca="1" si="639"/>
        <v>9.059659612918658E-3</v>
      </c>
      <c r="AV1787" s="73">
        <f t="shared" ca="1" si="640"/>
        <v>1.0090596596129187</v>
      </c>
      <c r="AW1787" s="74">
        <f ca="1">PRODUCT(AV$4:AV1787)</f>
        <v>9072921.5712113976</v>
      </c>
      <c r="BO1787" s="70">
        <f t="shared" si="645"/>
        <v>1784</v>
      </c>
      <c r="BP1787" s="171">
        <f t="shared" ca="1" si="644"/>
        <v>0.1143</v>
      </c>
      <c r="BQ1787" s="172">
        <f t="shared" ca="1" si="641"/>
        <v>9.059659612918658E-3</v>
      </c>
      <c r="BR1787" s="172">
        <f t="shared" ca="1" si="646"/>
        <v>1.1021808048832138E-7</v>
      </c>
    </row>
    <row r="1788" spans="44:70">
      <c r="AR1788" s="69">
        <f t="shared" si="638"/>
        <v>149</v>
      </c>
      <c r="AS1788" s="70">
        <f t="shared" si="642"/>
        <v>1785</v>
      </c>
      <c r="AT1788" s="71">
        <f t="shared" ca="1" si="643"/>
        <v>9.445590488818659E-8</v>
      </c>
      <c r="AU1788" s="72">
        <f t="shared" ca="1" si="639"/>
        <v>9.059659612918658E-3</v>
      </c>
      <c r="AV1788" s="73">
        <f t="shared" ca="1" si="640"/>
        <v>1.0090596596129187</v>
      </c>
      <c r="AW1788" s="74">
        <f ca="1">PRODUCT(AV$4:AV1788)</f>
        <v>9155119.1523412801</v>
      </c>
      <c r="BO1788" s="70">
        <f t="shared" si="645"/>
        <v>1785</v>
      </c>
      <c r="BP1788" s="171">
        <f t="shared" ca="1" si="644"/>
        <v>0.1143</v>
      </c>
      <c r="BQ1788" s="172">
        <f t="shared" ca="1" si="641"/>
        <v>9.059659612918658E-3</v>
      </c>
      <c r="BR1788" s="172">
        <f t="shared" ca="1" si="646"/>
        <v>1.0922850739132877E-7</v>
      </c>
    </row>
    <row r="1789" spans="44:70">
      <c r="AR1789" s="69">
        <f t="shared" si="638"/>
        <v>149</v>
      </c>
      <c r="AS1789" s="70">
        <f t="shared" si="642"/>
        <v>1786</v>
      </c>
      <c r="AT1789" s="71">
        <f t="shared" ca="1" si="643"/>
        <v>9.3600166541469396E-8</v>
      </c>
      <c r="AU1789" s="72">
        <f t="shared" ca="1" si="639"/>
        <v>9.059659612918658E-3</v>
      </c>
      <c r="AV1789" s="73">
        <f t="shared" ca="1" si="640"/>
        <v>1.0090596596129187</v>
      </c>
      <c r="AW1789" s="74">
        <f ca="1">PRODUCT(AV$4:AV1789)</f>
        <v>9238061.4155772049</v>
      </c>
      <c r="BO1789" s="70">
        <f t="shared" si="645"/>
        <v>1786</v>
      </c>
      <c r="BP1789" s="171">
        <f t="shared" ca="1" si="644"/>
        <v>0.1143</v>
      </c>
      <c r="BQ1789" s="172">
        <f t="shared" ca="1" si="641"/>
        <v>9.059659612918658E-3</v>
      </c>
      <c r="BR1789" s="172">
        <f t="shared" ca="1" si="646"/>
        <v>1.0824781899737176E-7</v>
      </c>
    </row>
    <row r="1790" spans="44:70">
      <c r="AR1790" s="69">
        <f t="shared" si="638"/>
        <v>149</v>
      </c>
      <c r="AS1790" s="70">
        <f t="shared" si="642"/>
        <v>1787</v>
      </c>
      <c r="AT1790" s="71">
        <f t="shared" ca="1" si="643"/>
        <v>9.2752180892891179E-8</v>
      </c>
      <c r="AU1790" s="72">
        <f t="shared" ca="1" si="639"/>
        <v>9.059659612918658E-3</v>
      </c>
      <c r="AV1790" s="73">
        <f t="shared" ca="1" si="640"/>
        <v>1.0090596596129187</v>
      </c>
      <c r="AW1790" s="74">
        <f ca="1">PRODUCT(AV$4:AV1790)</f>
        <v>9321755.1074855719</v>
      </c>
      <c r="BO1790" s="70">
        <f t="shared" si="645"/>
        <v>1787</v>
      </c>
      <c r="BP1790" s="171">
        <f t="shared" ca="1" si="644"/>
        <v>0.1143</v>
      </c>
      <c r="BQ1790" s="172">
        <f t="shared" ca="1" si="641"/>
        <v>9.059659612918658E-3</v>
      </c>
      <c r="BR1790" s="172">
        <f t="shared" ca="1" si="646"/>
        <v>1.0727593553675139E-7</v>
      </c>
    </row>
    <row r="1791" spans="44:70">
      <c r="AR1791" s="69">
        <f t="shared" si="638"/>
        <v>149</v>
      </c>
      <c r="AS1791" s="70">
        <f t="shared" si="642"/>
        <v>1788</v>
      </c>
      <c r="AT1791" s="71">
        <f t="shared" ca="1" si="643"/>
        <v>9.1911877705645731E-8</v>
      </c>
      <c r="AU1791" s="72">
        <f t="shared" ca="1" si="639"/>
        <v>9.059659612918658E-3</v>
      </c>
      <c r="AV1791" s="73">
        <f t="shared" ca="1" si="640"/>
        <v>1.0090596596129187</v>
      </c>
      <c r="AW1791" s="74">
        <f ca="1">PRODUCT(AV$4:AV1791)</f>
        <v>9406207.035754377</v>
      </c>
      <c r="BO1791" s="70">
        <f t="shared" si="645"/>
        <v>1788</v>
      </c>
      <c r="BP1791" s="171">
        <f t="shared" ca="1" si="644"/>
        <v>0.1143</v>
      </c>
      <c r="BQ1791" s="172">
        <f t="shared" ca="1" si="641"/>
        <v>9.059659612918658E-3</v>
      </c>
      <c r="BR1791" s="172">
        <f t="shared" ca="1" si="646"/>
        <v>1.0631277795596652E-7</v>
      </c>
    </row>
    <row r="1792" spans="44:70">
      <c r="AR1792" s="69">
        <f t="shared" si="638"/>
        <v>150</v>
      </c>
      <c r="AS1792" s="70">
        <f t="shared" si="642"/>
        <v>1789</v>
      </c>
      <c r="AT1792" s="71">
        <f t="shared" ca="1" si="643"/>
        <v>9.1079187379248369E-8</v>
      </c>
      <c r="AU1792" s="72">
        <f t="shared" ca="1" si="639"/>
        <v>9.059659612918658E-3</v>
      </c>
      <c r="AV1792" s="73">
        <f t="shared" ca="1" si="640"/>
        <v>1.0090596596129187</v>
      </c>
      <c r="AW1792" s="74">
        <f ca="1">PRODUCT(AV$4:AV1792)</f>
        <v>9491424.0697469525</v>
      </c>
      <c r="BO1792" s="70">
        <f t="shared" si="645"/>
        <v>1789</v>
      </c>
      <c r="BP1792" s="171">
        <f t="shared" ca="1" si="644"/>
        <v>0.1143</v>
      </c>
      <c r="BQ1792" s="172">
        <f t="shared" ca="1" si="641"/>
        <v>9.059659612918658E-3</v>
      </c>
      <c r="BR1792" s="172">
        <f t="shared" ca="1" si="646"/>
        <v>1.0535826791128361E-7</v>
      </c>
    </row>
    <row r="1793" spans="9:70">
      <c r="AR1793" s="69">
        <f t="shared" si="638"/>
        <v>150</v>
      </c>
      <c r="AS1793" s="70">
        <f t="shared" si="642"/>
        <v>1790</v>
      </c>
      <c r="AT1793" s="71">
        <f t="shared" ca="1" si="643"/>
        <v>9.0254040943771146E-8</v>
      </c>
      <c r="AU1793" s="72">
        <f t="shared" ca="1" si="639"/>
        <v>9.059659612918658E-3</v>
      </c>
      <c r="AV1793" s="73">
        <f t="shared" ca="1" si="640"/>
        <v>1.0090596596129187</v>
      </c>
      <c r="AW1793" s="74">
        <f ca="1">PRODUCT(AV$4:AV1793)</f>
        <v>9577413.141060723</v>
      </c>
      <c r="BO1793" s="70">
        <f t="shared" si="645"/>
        <v>1790</v>
      </c>
      <c r="BP1793" s="171">
        <f t="shared" ca="1" si="644"/>
        <v>0.1143</v>
      </c>
      <c r="BQ1793" s="172">
        <f t="shared" ca="1" si="641"/>
        <v>9.059659612918658E-3</v>
      </c>
      <c r="BR1793" s="172">
        <f t="shared" ca="1" si="646"/>
        <v>1.0441232776236409E-7</v>
      </c>
    </row>
    <row r="1794" spans="9:70">
      <c r="AR1794" s="69">
        <f t="shared" si="638"/>
        <v>150</v>
      </c>
      <c r="AS1794" s="70">
        <f t="shared" si="642"/>
        <v>1791</v>
      </c>
      <c r="AT1794" s="71">
        <f t="shared" ca="1" si="643"/>
        <v>8.9436370054130156E-8</v>
      </c>
      <c r="AU1794" s="72">
        <f t="shared" ca="1" si="639"/>
        <v>9.059659612918658E-3</v>
      </c>
      <c r="AV1794" s="73">
        <f t="shared" ca="1" si="640"/>
        <v>1.0090596596129187</v>
      </c>
      <c r="AW1794" s="74">
        <f ca="1">PRODUCT(AV$4:AV1794)</f>
        <v>9664181.2440910265</v>
      </c>
      <c r="BO1794" s="70">
        <f t="shared" si="645"/>
        <v>1791</v>
      </c>
      <c r="BP1794" s="171">
        <f t="shared" ca="1" si="644"/>
        <v>0.1143</v>
      </c>
      <c r="BQ1794" s="172">
        <f t="shared" ca="1" si="641"/>
        <v>9.059659612918658E-3</v>
      </c>
      <c r="BR1794" s="172">
        <f t="shared" ca="1" si="646"/>
        <v>1.0347488056594919E-7</v>
      </c>
    </row>
    <row r="1795" spans="9:70">
      <c r="AR1795" s="69">
        <f t="shared" si="638"/>
        <v>150</v>
      </c>
      <c r="AS1795" s="70">
        <f t="shared" si="642"/>
        <v>1792</v>
      </c>
      <c r="AT1795" s="71">
        <f t="shared" ca="1" si="643"/>
        <v>8.8626106984424712E-8</v>
      </c>
      <c r="AU1795" s="72">
        <f t="shared" ca="1" si="639"/>
        <v>9.059659612918658E-3</v>
      </c>
      <c r="AV1795" s="73">
        <f t="shared" ca="1" si="640"/>
        <v>1.0090596596129187</v>
      </c>
      <c r="AW1795" s="74">
        <f ca="1">PRODUCT(AV$4:AV1795)</f>
        <v>9751735.4366000444</v>
      </c>
      <c r="BO1795" s="70">
        <f t="shared" si="645"/>
        <v>1792</v>
      </c>
      <c r="BP1795" s="171">
        <f t="shared" ca="1" si="644"/>
        <v>0.1143</v>
      </c>
      <c r="BQ1795" s="172">
        <f t="shared" ca="1" si="641"/>
        <v>9.059659612918658E-3</v>
      </c>
      <c r="BR1795" s="172">
        <f t="shared" ca="1" si="646"/>
        <v>1.0254585006960121E-7</v>
      </c>
    </row>
    <row r="1796" spans="9:70">
      <c r="AR1796" s="69">
        <f t="shared" si="638"/>
        <v>150</v>
      </c>
      <c r="AS1796" s="70">
        <f t="shared" si="642"/>
        <v>1793</v>
      </c>
      <c r="AT1796" s="71">
        <f t="shared" ca="1" si="643"/>
        <v>8.7823184622327717E-8</v>
      </c>
      <c r="AU1796" s="72">
        <f t="shared" ca="1" si="639"/>
        <v>9.059659612918658E-3</v>
      </c>
      <c r="AV1796" s="73">
        <f t="shared" ca="1" si="640"/>
        <v>1.0090596596129187</v>
      </c>
      <c r="AW1796" s="74">
        <f ca="1">PRODUCT(AV$4:AV1796)</f>
        <v>9840082.840290878</v>
      </c>
      <c r="BO1796" s="70">
        <f t="shared" si="645"/>
        <v>1793</v>
      </c>
      <c r="BP1796" s="171">
        <f t="shared" ca="1" si="644"/>
        <v>0.1143</v>
      </c>
      <c r="BQ1796" s="172">
        <f t="shared" ca="1" si="641"/>
        <v>9.059659612918658E-3</v>
      </c>
      <c r="BR1796" s="172">
        <f t="shared" ca="1" si="646"/>
        <v>1.0162516070550122E-7</v>
      </c>
    </row>
    <row r="1797" spans="9:70">
      <c r="AR1797" s="69">
        <f t="shared" ref="AR1797:AR1803" si="647">ROUNDDOWN((AS1797-1)/12,0)+1</f>
        <v>150</v>
      </c>
      <c r="AS1797" s="70">
        <f t="shared" si="642"/>
        <v>1794</v>
      </c>
      <c r="AT1797" s="71">
        <f t="shared" ca="1" si="643"/>
        <v>8.702753646352691E-8</v>
      </c>
      <c r="AU1797" s="72">
        <f t="shared" ref="AU1797:AU1803" ca="1" si="648">IF($AU$2="Yes",BQ1797,((1+$AH$21)^(1/12))-1)</f>
        <v>9.059659612918658E-3</v>
      </c>
      <c r="AV1797" s="73">
        <f t="shared" ref="AV1797:AV1803" ca="1" si="649">(1+AU1797)</f>
        <v>1.0090596596129187</v>
      </c>
      <c r="AW1797" s="74">
        <f ca="1">PRODUCT(AV$4:AV1797)</f>
        <v>9929230.6413868349</v>
      </c>
      <c r="BO1797" s="70">
        <f t="shared" si="645"/>
        <v>1794</v>
      </c>
      <c r="BP1797" s="171">
        <f t="shared" ca="1" si="644"/>
        <v>0.1143</v>
      </c>
      <c r="BQ1797" s="172">
        <f t="shared" ref="BQ1797:BQ1803" ca="1" si="650">(1+BP1797)^(1/12)-1</f>
        <v>9.059659612918658E-3</v>
      </c>
      <c r="BR1797" s="172">
        <f t="shared" ca="1" si="646"/>
        <v>1.0071273758430224E-7</v>
      </c>
    </row>
    <row r="1798" spans="9:70">
      <c r="AR1798" s="69">
        <f t="shared" si="647"/>
        <v>150</v>
      </c>
      <c r="AS1798" s="70">
        <f t="shared" ref="AS1798:AS1803" si="651">AS1797+1</f>
        <v>1795</v>
      </c>
      <c r="AT1798" s="71">
        <f t="shared" ref="AT1798:AT1803" ca="1" si="652">(1-AU1798)*AT1797</f>
        <v>8.623909660621649E-8</v>
      </c>
      <c r="AU1798" s="72">
        <f t="shared" ca="1" si="648"/>
        <v>9.059659612918658E-3</v>
      </c>
      <c r="AV1798" s="73">
        <f t="shared" ca="1" si="649"/>
        <v>1.0090596596129187</v>
      </c>
      <c r="AW1798" s="74">
        <f ca="1">PRODUCT(AV$4:AV1798)</f>
        <v>10019186.091215963</v>
      </c>
      <c r="BO1798" s="70">
        <f t="shared" si="645"/>
        <v>1795</v>
      </c>
      <c r="BP1798" s="171">
        <f t="shared" ref="BP1798:BP1802" ca="1" si="653">VLOOKUP(BO1798,$BT$4:$BX$13,5,TRUE)/100</f>
        <v>0.1143</v>
      </c>
      <c r="BQ1798" s="172">
        <f t="shared" ca="1" si="650"/>
        <v>9.059659612918658E-3</v>
      </c>
      <c r="BR1798" s="172">
        <f t="shared" ca="1" si="646"/>
        <v>9.9808506489037766E-8</v>
      </c>
    </row>
    <row r="1799" spans="9:70">
      <c r="AR1799" s="69">
        <f t="shared" si="647"/>
        <v>150</v>
      </c>
      <c r="AS1799" s="70">
        <f t="shared" si="651"/>
        <v>1796</v>
      </c>
      <c r="AT1799" s="71">
        <f t="shared" ca="1" si="652"/>
        <v>8.5457799745638559E-8</v>
      </c>
      <c r="AU1799" s="72">
        <f t="shared" ca="1" si="648"/>
        <v>9.059659612918658E-3</v>
      </c>
      <c r="AV1799" s="73">
        <f t="shared" ca="1" si="649"/>
        <v>1.0090596596129187</v>
      </c>
      <c r="AW1799" s="74">
        <f ca="1">PRODUCT(AV$4:AV1799)</f>
        <v>10109956.506800868</v>
      </c>
      <c r="BO1799" s="70">
        <f t="shared" si="645"/>
        <v>1796</v>
      </c>
      <c r="BP1799" s="171">
        <f t="shared" ca="1" si="653"/>
        <v>0.1143</v>
      </c>
      <c r="BQ1799" s="172">
        <f t="shared" ca="1" si="650"/>
        <v>9.059659612918658E-3</v>
      </c>
      <c r="BR1799" s="172">
        <f t="shared" ca="1" si="646"/>
        <v>9.8912393869084909E-8</v>
      </c>
    </row>
    <row r="1800" spans="9:70">
      <c r="AR1800" s="69">
        <f t="shared" si="647"/>
        <v>150</v>
      </c>
      <c r="AS1800" s="70">
        <f t="shared" si="651"/>
        <v>1797</v>
      </c>
      <c r="AT1800" s="71">
        <f t="shared" ca="1" si="652"/>
        <v>8.4683581168674112E-8</v>
      </c>
      <c r="AU1800" s="72">
        <f t="shared" ca="1" si="648"/>
        <v>9.059659612918658E-3</v>
      </c>
      <c r="AV1800" s="73">
        <f t="shared" ca="1" si="649"/>
        <v>1.0090596596129187</v>
      </c>
      <c r="AW1800" s="74">
        <f ca="1">PRODUCT(AV$4:AV1800)</f>
        <v>10201549.271453897</v>
      </c>
      <c r="BO1800" s="70">
        <f t="shared" si="645"/>
        <v>1797</v>
      </c>
      <c r="BP1800" s="171">
        <f t="shared" ca="1" si="653"/>
        <v>0.1143</v>
      </c>
      <c r="BQ1800" s="172">
        <f t="shared" ca="1" si="650"/>
        <v>9.059659612918658E-3</v>
      </c>
      <c r="BR1800" s="172">
        <f t="shared" ca="1" si="646"/>
        <v>9.8024326834181733E-8</v>
      </c>
    </row>
    <row r="1801" spans="9:70">
      <c r="AR1801" s="69">
        <f t="shared" si="647"/>
        <v>150</v>
      </c>
      <c r="AS1801" s="70">
        <f t="shared" si="651"/>
        <v>1798</v>
      </c>
      <c r="AT1801" s="71">
        <f t="shared" ca="1" si="652"/>
        <v>8.3916376748482963E-8</v>
      </c>
      <c r="AU1801" s="72">
        <f t="shared" ca="1" si="648"/>
        <v>9.059659612918658E-3</v>
      </c>
      <c r="AV1801" s="73">
        <f t="shared" ca="1" si="649"/>
        <v>1.0090596596129187</v>
      </c>
      <c r="AW1801" s="74">
        <f ca="1">PRODUCT(AV$4:AV1801)</f>
        <v>10293971.835377688</v>
      </c>
      <c r="BO1801" s="70">
        <f t="shared" si="645"/>
        <v>1798</v>
      </c>
      <c r="BP1801" s="171">
        <f t="shared" ca="1" si="653"/>
        <v>0.1143</v>
      </c>
      <c r="BQ1801" s="172">
        <f t="shared" ca="1" si="650"/>
        <v>9.059659612918658E-3</v>
      </c>
      <c r="BR1801" s="172">
        <f t="shared" ca="1" si="646"/>
        <v>9.7144233148498333E-8</v>
      </c>
    </row>
    <row r="1802" spans="9:70">
      <c r="AR1802" s="69">
        <f t="shared" si="647"/>
        <v>150</v>
      </c>
      <c r="AS1802" s="70">
        <f t="shared" si="651"/>
        <v>1799</v>
      </c>
      <c r="AT1802" s="71">
        <f t="shared" ca="1" si="652"/>
        <v>8.3156122939192262E-8</v>
      </c>
      <c r="AU1802" s="72">
        <f t="shared" ca="1" si="648"/>
        <v>9.059659612918658E-3</v>
      </c>
      <c r="AV1802" s="73">
        <f t="shared" ca="1" si="649"/>
        <v>1.0090596596129187</v>
      </c>
      <c r="AW1802" s="74">
        <f ca="1">PRODUCT(AV$4:AV1802)</f>
        <v>10387231.716271181</v>
      </c>
      <c r="BO1802" s="70">
        <f t="shared" si="645"/>
        <v>1799</v>
      </c>
      <c r="BP1802" s="171">
        <f t="shared" ca="1" si="653"/>
        <v>0.1143</v>
      </c>
      <c r="BQ1802" s="172">
        <f t="shared" ca="1" si="650"/>
        <v>9.059659612918658E-3</v>
      </c>
      <c r="BR1802" s="172">
        <f t="shared" ca="1" si="646"/>
        <v>9.6272041224761126E-8</v>
      </c>
    </row>
    <row r="1803" spans="9:70">
      <c r="AR1803" s="132">
        <f t="shared" si="647"/>
        <v>150</v>
      </c>
      <c r="AS1803" s="133">
        <f t="shared" si="651"/>
        <v>1800</v>
      </c>
      <c r="AT1803" s="134">
        <f t="shared" ca="1" si="652"/>
        <v>8.2332796220658384E-8</v>
      </c>
      <c r="AU1803" s="135">
        <f t="shared" ca="1" si="648"/>
        <v>9.9009752912113669E-3</v>
      </c>
      <c r="AV1803" s="136">
        <f t="shared" ca="1" si="649"/>
        <v>1.0099009752912114</v>
      </c>
      <c r="AW1803" s="137">
        <f ca="1">PRODUCT(AV$4:AV1803)</f>
        <v>10490075.440838069</v>
      </c>
      <c r="BO1803" s="70">
        <f t="shared" si="645"/>
        <v>1800</v>
      </c>
      <c r="BP1803" s="171">
        <f ca="1">VLOOKUP(BO1803,$BT$4:$BX$14,5,TRUE)/100</f>
        <v>0.1255</v>
      </c>
      <c r="BQ1803" s="172">
        <f t="shared" ca="1" si="650"/>
        <v>9.9009752912113669E-3</v>
      </c>
      <c r="BR1803" s="172">
        <f t="shared" ca="1" si="646"/>
        <v>9.5328199081103443E-8</v>
      </c>
    </row>
    <row r="1804" spans="9:70">
      <c r="I1804" s="79"/>
      <c r="J1804" s="79"/>
      <c r="K1804" s="80"/>
      <c r="L1804" s="80"/>
      <c r="M1804" s="80"/>
      <c r="N1804" s="80"/>
      <c r="O1804" s="138"/>
      <c r="P1804" s="79"/>
      <c r="AS1804" s="139"/>
      <c r="AT1804" s="140"/>
      <c r="AU1804" s="141"/>
      <c r="BO1804" s="70"/>
      <c r="BP1804" s="171"/>
      <c r="BQ1804" s="172"/>
      <c r="BR1804" s="172"/>
    </row>
    <row r="1805" spans="9:70">
      <c r="I1805" s="79"/>
      <c r="J1805" s="79"/>
      <c r="K1805" s="80"/>
      <c r="L1805" s="80"/>
      <c r="M1805" s="80"/>
      <c r="N1805" s="80"/>
      <c r="O1805" s="138"/>
      <c r="P1805" s="79"/>
      <c r="AS1805" s="139"/>
      <c r="AT1805" s="140"/>
      <c r="AU1805" s="141"/>
    </row>
    <row r="1806" spans="9:70">
      <c r="I1806" s="79"/>
      <c r="J1806" s="79"/>
      <c r="K1806" s="80"/>
      <c r="L1806" s="80"/>
      <c r="M1806" s="80"/>
      <c r="N1806" s="80"/>
      <c r="O1806" s="138"/>
      <c r="P1806" s="79"/>
      <c r="AS1806" s="139"/>
      <c r="AT1806" s="140"/>
      <c r="AU1806" s="141"/>
    </row>
    <row r="1807" spans="9:70">
      <c r="I1807" s="79"/>
      <c r="J1807" s="79"/>
      <c r="K1807" s="80"/>
      <c r="L1807" s="80"/>
      <c r="M1807" s="80"/>
      <c r="N1807" s="80"/>
      <c r="O1807" s="138"/>
      <c r="P1807" s="79"/>
      <c r="AS1807" s="139"/>
      <c r="AT1807" s="140"/>
      <c r="AU1807" s="141"/>
    </row>
    <row r="1808" spans="9:70">
      <c r="I1808" s="79"/>
      <c r="J1808" s="79"/>
      <c r="K1808" s="80"/>
      <c r="L1808" s="80"/>
      <c r="M1808" s="80"/>
      <c r="N1808" s="80"/>
      <c r="O1808" s="138"/>
      <c r="P1808" s="79"/>
      <c r="AS1808" s="139"/>
      <c r="AT1808" s="140"/>
      <c r="AU1808" s="141"/>
    </row>
    <row r="1809" spans="9:47">
      <c r="I1809" s="79"/>
      <c r="J1809" s="79"/>
      <c r="K1809" s="80"/>
      <c r="L1809" s="80"/>
      <c r="M1809" s="80"/>
      <c r="N1809" s="80"/>
      <c r="O1809" s="138"/>
      <c r="P1809" s="79"/>
      <c r="AS1809" s="139"/>
      <c r="AT1809" s="140"/>
      <c r="AU1809" s="141"/>
    </row>
    <row r="1810" spans="9:47">
      <c r="I1810" s="79"/>
      <c r="J1810" s="79"/>
      <c r="K1810" s="80"/>
      <c r="L1810" s="80"/>
      <c r="M1810" s="80"/>
      <c r="N1810" s="80"/>
      <c r="O1810" s="138"/>
      <c r="P1810" s="79"/>
      <c r="AS1810" s="139"/>
      <c r="AT1810" s="140"/>
      <c r="AU1810" s="141"/>
    </row>
    <row r="1811" spans="9:47">
      <c r="I1811" s="79"/>
      <c r="J1811" s="79"/>
      <c r="K1811" s="80"/>
      <c r="L1811" s="80"/>
      <c r="M1811" s="80"/>
      <c r="N1811" s="80"/>
      <c r="O1811" s="138"/>
      <c r="P1811" s="79"/>
      <c r="AS1811" s="139"/>
      <c r="AT1811" s="140"/>
      <c r="AU1811" s="141"/>
    </row>
    <row r="1812" spans="9:47">
      <c r="I1812" s="79"/>
      <c r="J1812" s="79"/>
      <c r="K1812" s="80"/>
      <c r="L1812" s="80"/>
      <c r="M1812" s="80"/>
      <c r="N1812" s="80"/>
      <c r="O1812" s="138"/>
      <c r="P1812" s="79"/>
      <c r="AS1812" s="139"/>
      <c r="AT1812" s="140"/>
      <c r="AU1812" s="141"/>
    </row>
    <row r="1813" spans="9:47">
      <c r="I1813" s="79"/>
      <c r="J1813" s="79"/>
      <c r="K1813" s="80"/>
      <c r="L1813" s="80"/>
      <c r="M1813" s="80"/>
      <c r="N1813" s="80"/>
      <c r="O1813" s="138"/>
      <c r="P1813" s="79"/>
      <c r="AS1813" s="139"/>
      <c r="AT1813" s="140"/>
      <c r="AU1813" s="141"/>
    </row>
    <row r="1814" spans="9:47">
      <c r="I1814" s="79"/>
      <c r="J1814" s="79"/>
      <c r="K1814" s="80"/>
      <c r="L1814" s="80"/>
      <c r="M1814" s="80"/>
      <c r="N1814" s="80"/>
      <c r="O1814" s="138"/>
      <c r="P1814" s="79"/>
      <c r="AS1814" s="139"/>
      <c r="AT1814" s="140"/>
      <c r="AU1814" s="141"/>
    </row>
    <row r="1815" spans="9:47">
      <c r="I1815" s="79"/>
      <c r="J1815" s="79"/>
      <c r="K1815" s="80"/>
      <c r="L1815" s="80"/>
      <c r="M1815" s="80"/>
      <c r="N1815" s="80"/>
      <c r="O1815" s="138"/>
      <c r="P1815" s="79"/>
      <c r="AS1815" s="139"/>
      <c r="AT1815" s="140"/>
      <c r="AU1815" s="141"/>
    </row>
    <row r="1816" spans="9:47">
      <c r="I1816" s="79"/>
      <c r="J1816" s="79"/>
      <c r="K1816" s="80"/>
      <c r="L1816" s="80"/>
      <c r="M1816" s="80"/>
      <c r="N1816" s="80"/>
      <c r="O1816" s="138"/>
      <c r="P1816" s="79"/>
      <c r="AS1816" s="139"/>
      <c r="AT1816" s="140"/>
      <c r="AU1816" s="141"/>
    </row>
    <row r="1817" spans="9:47">
      <c r="I1817" s="79"/>
      <c r="J1817" s="79"/>
      <c r="K1817" s="80"/>
      <c r="L1817" s="80"/>
      <c r="M1817" s="80"/>
      <c r="N1817" s="80"/>
      <c r="O1817" s="138"/>
      <c r="P1817" s="79"/>
      <c r="AS1817" s="139"/>
      <c r="AT1817" s="140"/>
      <c r="AU1817" s="141"/>
    </row>
    <row r="1818" spans="9:47">
      <c r="I1818" s="79"/>
      <c r="J1818" s="79"/>
      <c r="K1818" s="80"/>
      <c r="L1818" s="80"/>
      <c r="M1818" s="80"/>
      <c r="N1818" s="80"/>
      <c r="O1818" s="138"/>
      <c r="P1818" s="79"/>
      <c r="AS1818" s="139"/>
      <c r="AT1818" s="140"/>
      <c r="AU1818" s="141"/>
    </row>
    <row r="1819" spans="9:47">
      <c r="I1819" s="79"/>
      <c r="J1819" s="79"/>
      <c r="K1819" s="80"/>
      <c r="L1819" s="80"/>
      <c r="M1819" s="80"/>
      <c r="N1819" s="80"/>
      <c r="O1819" s="138"/>
      <c r="P1819" s="79"/>
      <c r="AS1819" s="139"/>
      <c r="AT1819" s="140"/>
      <c r="AU1819" s="141"/>
    </row>
    <row r="1820" spans="9:47">
      <c r="I1820" s="79"/>
      <c r="J1820" s="79"/>
      <c r="K1820" s="80"/>
      <c r="L1820" s="80"/>
      <c r="M1820" s="80"/>
      <c r="N1820" s="80"/>
      <c r="O1820" s="138"/>
      <c r="P1820" s="79"/>
      <c r="AS1820" s="139"/>
      <c r="AT1820" s="140"/>
      <c r="AU1820" s="141"/>
    </row>
    <row r="1821" spans="9:47">
      <c r="I1821" s="79"/>
      <c r="J1821" s="79"/>
      <c r="K1821" s="80"/>
      <c r="L1821" s="80"/>
      <c r="M1821" s="80"/>
      <c r="N1821" s="80"/>
      <c r="O1821" s="138"/>
      <c r="P1821" s="79"/>
      <c r="AS1821" s="139"/>
      <c r="AT1821" s="140"/>
      <c r="AU1821" s="141"/>
    </row>
    <row r="1822" spans="9:47">
      <c r="I1822" s="79"/>
      <c r="J1822" s="79"/>
      <c r="K1822" s="80"/>
      <c r="L1822" s="80"/>
      <c r="M1822" s="80"/>
      <c r="N1822" s="80"/>
      <c r="O1822" s="138"/>
      <c r="P1822" s="79"/>
      <c r="AS1822" s="139"/>
      <c r="AT1822" s="140"/>
      <c r="AU1822" s="141"/>
    </row>
    <row r="1823" spans="9:47">
      <c r="I1823" s="79"/>
      <c r="J1823" s="79"/>
      <c r="K1823" s="80"/>
      <c r="L1823" s="80"/>
      <c r="M1823" s="80"/>
      <c r="N1823" s="80"/>
      <c r="O1823" s="138"/>
      <c r="P1823" s="79"/>
      <c r="AS1823" s="139"/>
      <c r="AT1823" s="140"/>
      <c r="AU1823" s="141"/>
    </row>
    <row r="1824" spans="9:47">
      <c r="I1824" s="79"/>
      <c r="J1824" s="79"/>
      <c r="K1824" s="80"/>
      <c r="L1824" s="80"/>
      <c r="M1824" s="80"/>
      <c r="N1824" s="80"/>
      <c r="O1824" s="138"/>
      <c r="P1824" s="79"/>
      <c r="AS1824" s="139"/>
      <c r="AT1824" s="140"/>
      <c r="AU1824" s="141"/>
    </row>
    <row r="1825" spans="9:47">
      <c r="I1825" s="79"/>
      <c r="J1825" s="79"/>
      <c r="K1825" s="80"/>
      <c r="L1825" s="80"/>
      <c r="M1825" s="80"/>
      <c r="N1825" s="80"/>
      <c r="O1825" s="138"/>
      <c r="P1825" s="79"/>
      <c r="AS1825" s="139"/>
      <c r="AT1825" s="140"/>
      <c r="AU1825" s="141"/>
    </row>
    <row r="1826" spans="9:47">
      <c r="I1826" s="79"/>
      <c r="J1826" s="79"/>
      <c r="K1826" s="80"/>
      <c r="L1826" s="80"/>
      <c r="M1826" s="80"/>
      <c r="N1826" s="80"/>
      <c r="O1826" s="138"/>
      <c r="P1826" s="79"/>
      <c r="AS1826" s="139"/>
      <c r="AT1826" s="140"/>
      <c r="AU1826" s="141"/>
    </row>
    <row r="1827" spans="9:47">
      <c r="I1827" s="79"/>
      <c r="J1827" s="79"/>
      <c r="K1827" s="80"/>
      <c r="L1827" s="80"/>
      <c r="M1827" s="80"/>
      <c r="N1827" s="80"/>
      <c r="O1827" s="138"/>
      <c r="P1827" s="79"/>
      <c r="AS1827" s="139"/>
      <c r="AT1827" s="140"/>
      <c r="AU1827" s="141"/>
    </row>
    <row r="1828" spans="9:47">
      <c r="I1828" s="79"/>
      <c r="J1828" s="79"/>
      <c r="K1828" s="80"/>
      <c r="L1828" s="80"/>
      <c r="M1828" s="80"/>
      <c r="N1828" s="80"/>
      <c r="O1828" s="138"/>
      <c r="P1828" s="79"/>
      <c r="AS1828" s="139"/>
      <c r="AT1828" s="140"/>
      <c r="AU1828" s="141"/>
    </row>
    <row r="1829" spans="9:47">
      <c r="I1829" s="79"/>
      <c r="J1829" s="79"/>
      <c r="K1829" s="80"/>
      <c r="L1829" s="80"/>
      <c r="M1829" s="80"/>
      <c r="N1829" s="80"/>
      <c r="O1829" s="138"/>
      <c r="P1829" s="79"/>
      <c r="AS1829" s="139"/>
      <c r="AT1829" s="140"/>
      <c r="AU1829" s="141"/>
    </row>
    <row r="1830" spans="9:47">
      <c r="I1830" s="79"/>
      <c r="J1830" s="79"/>
      <c r="K1830" s="80"/>
      <c r="L1830" s="80"/>
      <c r="M1830" s="80"/>
      <c r="N1830" s="80"/>
      <c r="O1830" s="138"/>
      <c r="P1830" s="79"/>
      <c r="AS1830" s="139"/>
      <c r="AT1830" s="140"/>
      <c r="AU1830" s="141"/>
    </row>
    <row r="1831" spans="9:47">
      <c r="I1831" s="79"/>
      <c r="J1831" s="79"/>
      <c r="K1831" s="80"/>
      <c r="L1831" s="80"/>
      <c r="M1831" s="80"/>
      <c r="N1831" s="80"/>
      <c r="O1831" s="138"/>
      <c r="P1831" s="79"/>
      <c r="AS1831" s="139"/>
      <c r="AT1831" s="140"/>
      <c r="AU1831" s="141"/>
    </row>
    <row r="1832" spans="9:47">
      <c r="I1832" s="79"/>
      <c r="J1832" s="79"/>
      <c r="K1832" s="80"/>
      <c r="L1832" s="80"/>
      <c r="M1832" s="80"/>
      <c r="N1832" s="80"/>
      <c r="O1832" s="138"/>
      <c r="P1832" s="79"/>
      <c r="AS1832" s="139"/>
      <c r="AT1832" s="140"/>
      <c r="AU1832" s="141"/>
    </row>
    <row r="1833" spans="9:47">
      <c r="I1833" s="79"/>
      <c r="J1833" s="79"/>
      <c r="K1833" s="80"/>
      <c r="L1833" s="80"/>
      <c r="M1833" s="80"/>
      <c r="N1833" s="80"/>
      <c r="O1833" s="138"/>
      <c r="P1833" s="79"/>
      <c r="AS1833" s="139"/>
      <c r="AT1833" s="140"/>
      <c r="AU1833" s="141"/>
    </row>
    <row r="1834" spans="9:47">
      <c r="I1834" s="79"/>
      <c r="J1834" s="79"/>
      <c r="K1834" s="80"/>
      <c r="L1834" s="80"/>
      <c r="M1834" s="80"/>
      <c r="N1834" s="80"/>
      <c r="O1834" s="138"/>
      <c r="P1834" s="79"/>
      <c r="AS1834" s="139"/>
      <c r="AT1834" s="140"/>
      <c r="AU1834" s="141"/>
    </row>
    <row r="1835" spans="9:47">
      <c r="I1835" s="79"/>
      <c r="J1835" s="79"/>
      <c r="K1835" s="80"/>
      <c r="L1835" s="80"/>
      <c r="M1835" s="80"/>
      <c r="N1835" s="80"/>
      <c r="O1835" s="138"/>
      <c r="P1835" s="79"/>
      <c r="AS1835" s="139"/>
      <c r="AT1835" s="140"/>
      <c r="AU1835" s="141"/>
    </row>
    <row r="1836" spans="9:47">
      <c r="I1836" s="79"/>
      <c r="J1836" s="79"/>
      <c r="K1836" s="80"/>
      <c r="L1836" s="80"/>
      <c r="M1836" s="80"/>
      <c r="N1836" s="80"/>
      <c r="O1836" s="138"/>
      <c r="P1836" s="79"/>
      <c r="AS1836" s="139"/>
      <c r="AT1836" s="140"/>
      <c r="AU1836" s="141"/>
    </row>
    <row r="1837" spans="9:47">
      <c r="I1837" s="79"/>
      <c r="J1837" s="79"/>
      <c r="K1837" s="80"/>
      <c r="L1837" s="80"/>
      <c r="M1837" s="80"/>
      <c r="N1837" s="80"/>
      <c r="O1837" s="138"/>
      <c r="P1837" s="79"/>
      <c r="AS1837" s="139"/>
      <c r="AT1837" s="140"/>
      <c r="AU1837" s="141"/>
    </row>
    <row r="1838" spans="9:47">
      <c r="I1838" s="79"/>
      <c r="J1838" s="79"/>
      <c r="K1838" s="80"/>
      <c r="L1838" s="80"/>
      <c r="M1838" s="80"/>
      <c r="N1838" s="80"/>
      <c r="O1838" s="138"/>
      <c r="P1838" s="79"/>
      <c r="AS1838" s="139"/>
      <c r="AT1838" s="140"/>
      <c r="AU1838" s="141"/>
    </row>
    <row r="1839" spans="9:47">
      <c r="I1839" s="79"/>
      <c r="J1839" s="79"/>
      <c r="K1839" s="80"/>
      <c r="L1839" s="80"/>
      <c r="M1839" s="80"/>
      <c r="N1839" s="80"/>
      <c r="O1839" s="138"/>
      <c r="P1839" s="79"/>
      <c r="AS1839" s="139"/>
      <c r="AT1839" s="140"/>
      <c r="AU1839" s="141"/>
    </row>
    <row r="1840" spans="9:47">
      <c r="I1840" s="79"/>
      <c r="J1840" s="79"/>
      <c r="K1840" s="80"/>
      <c r="L1840" s="80"/>
      <c r="M1840" s="80"/>
      <c r="N1840" s="80"/>
      <c r="O1840" s="138"/>
      <c r="P1840" s="79"/>
      <c r="AS1840" s="139"/>
      <c r="AT1840" s="140"/>
      <c r="AU1840" s="141"/>
    </row>
    <row r="1841" spans="9:47">
      <c r="I1841" s="79"/>
      <c r="J1841" s="79"/>
      <c r="K1841" s="80"/>
      <c r="L1841" s="80"/>
      <c r="M1841" s="80"/>
      <c r="N1841" s="80"/>
      <c r="O1841" s="138"/>
      <c r="P1841" s="79"/>
      <c r="AS1841" s="139"/>
      <c r="AT1841" s="140"/>
      <c r="AU1841" s="141"/>
    </row>
    <row r="1842" spans="9:47">
      <c r="I1842" s="79"/>
      <c r="J1842" s="79"/>
      <c r="K1842" s="80"/>
      <c r="L1842" s="80"/>
      <c r="M1842" s="80"/>
      <c r="N1842" s="80"/>
      <c r="O1842" s="138"/>
      <c r="P1842" s="79"/>
      <c r="AS1842" s="139"/>
      <c r="AT1842" s="140"/>
      <c r="AU1842" s="141"/>
    </row>
    <row r="1843" spans="9:47">
      <c r="I1843" s="79"/>
      <c r="J1843" s="79"/>
      <c r="K1843" s="80"/>
      <c r="L1843" s="80"/>
      <c r="M1843" s="80"/>
      <c r="N1843" s="80"/>
      <c r="O1843" s="138"/>
      <c r="P1843" s="79"/>
      <c r="AS1843" s="139"/>
      <c r="AT1843" s="140"/>
      <c r="AU1843" s="141"/>
    </row>
    <row r="1844" spans="9:47">
      <c r="I1844" s="79"/>
      <c r="J1844" s="79"/>
      <c r="K1844" s="80"/>
      <c r="L1844" s="80"/>
      <c r="M1844" s="80"/>
      <c r="N1844" s="80"/>
      <c r="O1844" s="138"/>
      <c r="P1844" s="79"/>
      <c r="AS1844" s="139"/>
      <c r="AT1844" s="140"/>
      <c r="AU1844" s="141"/>
    </row>
    <row r="1845" spans="9:47">
      <c r="I1845" s="79"/>
      <c r="J1845" s="79"/>
      <c r="K1845" s="80"/>
      <c r="L1845" s="80"/>
      <c r="M1845" s="80"/>
      <c r="N1845" s="80"/>
      <c r="O1845" s="138"/>
      <c r="P1845" s="79"/>
      <c r="AS1845" s="139"/>
      <c r="AT1845" s="140"/>
      <c r="AU1845" s="141"/>
    </row>
    <row r="1846" spans="9:47">
      <c r="I1846" s="79"/>
      <c r="J1846" s="79"/>
      <c r="K1846" s="80"/>
      <c r="L1846" s="80"/>
      <c r="M1846" s="80"/>
      <c r="N1846" s="80"/>
      <c r="O1846" s="138"/>
      <c r="P1846" s="79"/>
      <c r="AS1846" s="139"/>
      <c r="AT1846" s="140"/>
      <c r="AU1846" s="141"/>
    </row>
    <row r="1847" spans="9:47">
      <c r="I1847" s="79"/>
      <c r="J1847" s="79"/>
      <c r="K1847" s="80"/>
      <c r="L1847" s="80"/>
      <c r="M1847" s="80"/>
      <c r="N1847" s="80"/>
      <c r="O1847" s="138"/>
      <c r="P1847" s="79"/>
      <c r="AS1847" s="139"/>
      <c r="AT1847" s="140"/>
      <c r="AU1847" s="141"/>
    </row>
    <row r="1848" spans="9:47">
      <c r="I1848" s="79"/>
      <c r="J1848" s="79"/>
      <c r="K1848" s="80"/>
      <c r="L1848" s="80"/>
      <c r="M1848" s="80"/>
      <c r="N1848" s="80"/>
      <c r="O1848" s="138"/>
      <c r="P1848" s="79"/>
      <c r="AS1848" s="139"/>
      <c r="AT1848" s="140"/>
      <c r="AU1848" s="141"/>
    </row>
    <row r="1849" spans="9:47">
      <c r="I1849" s="79"/>
      <c r="J1849" s="79"/>
      <c r="K1849" s="80"/>
      <c r="L1849" s="80"/>
      <c r="M1849" s="80"/>
      <c r="N1849" s="80"/>
      <c r="O1849" s="138"/>
      <c r="P1849" s="79"/>
      <c r="AS1849" s="139"/>
      <c r="AT1849" s="140"/>
      <c r="AU1849" s="141"/>
    </row>
    <row r="1850" spans="9:47">
      <c r="I1850" s="79"/>
      <c r="J1850" s="79"/>
      <c r="K1850" s="80"/>
      <c r="L1850" s="80"/>
      <c r="M1850" s="80"/>
      <c r="N1850" s="80"/>
      <c r="O1850" s="138"/>
      <c r="P1850" s="79"/>
      <c r="AS1850" s="139"/>
      <c r="AT1850" s="140"/>
      <c r="AU1850" s="141"/>
    </row>
    <row r="1851" spans="9:47">
      <c r="I1851" s="79"/>
      <c r="J1851" s="79"/>
      <c r="K1851" s="80"/>
      <c r="L1851" s="80"/>
      <c r="M1851" s="80"/>
      <c r="N1851" s="80"/>
      <c r="O1851" s="138"/>
      <c r="P1851" s="79"/>
      <c r="AS1851" s="139"/>
      <c r="AT1851" s="140"/>
      <c r="AU1851" s="141"/>
    </row>
    <row r="1852" spans="9:47">
      <c r="I1852" s="79"/>
      <c r="J1852" s="79"/>
      <c r="K1852" s="80"/>
      <c r="L1852" s="80"/>
      <c r="M1852" s="80"/>
      <c r="N1852" s="80"/>
      <c r="O1852" s="138"/>
      <c r="P1852" s="79"/>
      <c r="AS1852" s="139"/>
      <c r="AT1852" s="140"/>
      <c r="AU1852" s="141"/>
    </row>
    <row r="1853" spans="9:47">
      <c r="I1853" s="79"/>
      <c r="J1853" s="79"/>
      <c r="K1853" s="80"/>
      <c r="L1853" s="80"/>
      <c r="M1853" s="80"/>
      <c r="N1853" s="80"/>
      <c r="O1853" s="138"/>
      <c r="P1853" s="79"/>
      <c r="AS1853" s="139"/>
      <c r="AT1853" s="140"/>
      <c r="AU1853" s="141"/>
    </row>
    <row r="1854" spans="9:47">
      <c r="I1854" s="79"/>
      <c r="J1854" s="79"/>
      <c r="K1854" s="80"/>
      <c r="L1854" s="80"/>
      <c r="M1854" s="80"/>
      <c r="N1854" s="80"/>
      <c r="O1854" s="138"/>
      <c r="P1854" s="79"/>
      <c r="AS1854" s="139"/>
      <c r="AT1854" s="140"/>
      <c r="AU1854" s="141"/>
    </row>
    <row r="1855" spans="9:47">
      <c r="I1855" s="79"/>
      <c r="J1855" s="79"/>
      <c r="K1855" s="80"/>
      <c r="L1855" s="80"/>
      <c r="M1855" s="80"/>
      <c r="N1855" s="80"/>
      <c r="O1855" s="138"/>
      <c r="P1855" s="79"/>
      <c r="AS1855" s="139"/>
      <c r="AT1855" s="140"/>
      <c r="AU1855" s="141"/>
    </row>
    <row r="1856" spans="9:47">
      <c r="I1856" s="79"/>
      <c r="J1856" s="79"/>
      <c r="K1856" s="80"/>
      <c r="L1856" s="80"/>
      <c r="M1856" s="80"/>
      <c r="N1856" s="80"/>
      <c r="O1856" s="138"/>
      <c r="P1856" s="79"/>
      <c r="AS1856" s="139"/>
      <c r="AT1856" s="140"/>
      <c r="AU1856" s="141"/>
    </row>
    <row r="1857" spans="9:47">
      <c r="I1857" s="79"/>
      <c r="J1857" s="79"/>
      <c r="K1857" s="80"/>
      <c r="L1857" s="80"/>
      <c r="M1857" s="80"/>
      <c r="N1857" s="80"/>
      <c r="O1857" s="138"/>
      <c r="P1857" s="79"/>
      <c r="AS1857" s="139"/>
      <c r="AT1857" s="140"/>
      <c r="AU1857" s="141"/>
    </row>
    <row r="1858" spans="9:47">
      <c r="I1858" s="79"/>
      <c r="J1858" s="79"/>
      <c r="K1858" s="80"/>
      <c r="L1858" s="80"/>
      <c r="M1858" s="80"/>
      <c r="N1858" s="80"/>
      <c r="O1858" s="138"/>
      <c r="P1858" s="79"/>
      <c r="AS1858" s="139"/>
      <c r="AT1858" s="140"/>
      <c r="AU1858" s="141"/>
    </row>
    <row r="1859" spans="9:47">
      <c r="I1859" s="79"/>
      <c r="J1859" s="79"/>
      <c r="K1859" s="80"/>
      <c r="L1859" s="80"/>
      <c r="M1859" s="80"/>
      <c r="N1859" s="80"/>
      <c r="O1859" s="138"/>
      <c r="P1859" s="79"/>
      <c r="AS1859" s="139"/>
      <c r="AT1859" s="140"/>
      <c r="AU1859" s="141"/>
    </row>
    <row r="1860" spans="9:47">
      <c r="I1860" s="79"/>
      <c r="J1860" s="79"/>
      <c r="K1860" s="80"/>
      <c r="L1860" s="80"/>
      <c r="M1860" s="80"/>
      <c r="N1860" s="80"/>
      <c r="O1860" s="138"/>
      <c r="P1860" s="79"/>
    </row>
    <row r="1861" spans="9:47">
      <c r="I1861" s="79"/>
      <c r="J1861" s="79"/>
      <c r="K1861" s="80"/>
      <c r="L1861" s="80"/>
      <c r="M1861" s="80"/>
      <c r="N1861" s="80"/>
      <c r="O1861" s="138"/>
      <c r="P1861" s="79"/>
    </row>
    <row r="1862" spans="9:47">
      <c r="I1862" s="79"/>
      <c r="J1862" s="79"/>
      <c r="K1862" s="80"/>
      <c r="L1862" s="80"/>
      <c r="M1862" s="80"/>
      <c r="N1862" s="80"/>
      <c r="O1862" s="138"/>
      <c r="P1862" s="79"/>
    </row>
    <row r="1863" spans="9:47">
      <c r="I1863" s="79"/>
      <c r="J1863" s="79"/>
      <c r="K1863" s="80"/>
      <c r="L1863" s="80"/>
      <c r="M1863" s="80"/>
      <c r="N1863" s="80"/>
      <c r="O1863" s="138"/>
      <c r="P1863" s="79"/>
    </row>
    <row r="1864" spans="9:47">
      <c r="I1864" s="79"/>
      <c r="J1864" s="79"/>
      <c r="K1864" s="80"/>
      <c r="L1864" s="80"/>
      <c r="M1864" s="80"/>
      <c r="N1864" s="80"/>
      <c r="O1864" s="138"/>
      <c r="P1864" s="79"/>
    </row>
    <row r="1865" spans="9:47">
      <c r="I1865" s="79"/>
      <c r="J1865" s="79"/>
      <c r="K1865" s="80"/>
      <c r="L1865" s="80"/>
      <c r="M1865" s="80"/>
      <c r="N1865" s="80"/>
      <c r="O1865" s="138"/>
      <c r="P1865" s="79"/>
    </row>
    <row r="1866" spans="9:47">
      <c r="I1866" s="79"/>
      <c r="J1866" s="79"/>
      <c r="K1866" s="80"/>
      <c r="L1866" s="80"/>
      <c r="M1866" s="80"/>
      <c r="N1866" s="80"/>
      <c r="O1866" s="138"/>
      <c r="P1866" s="79"/>
    </row>
    <row r="1867" spans="9:47">
      <c r="I1867" s="79"/>
      <c r="J1867" s="79"/>
      <c r="K1867" s="80"/>
      <c r="L1867" s="80"/>
      <c r="M1867" s="80"/>
      <c r="N1867" s="80"/>
      <c r="O1867" s="138"/>
      <c r="P1867" s="79"/>
    </row>
    <row r="1868" spans="9:47">
      <c r="I1868" s="79"/>
      <c r="J1868" s="79"/>
      <c r="K1868" s="80"/>
      <c r="L1868" s="80"/>
      <c r="M1868" s="80"/>
      <c r="N1868" s="80"/>
      <c r="O1868" s="138"/>
      <c r="P1868" s="79"/>
    </row>
    <row r="1869" spans="9:47">
      <c r="I1869" s="79"/>
      <c r="J1869" s="79"/>
      <c r="K1869" s="80"/>
      <c r="L1869" s="80"/>
      <c r="M1869" s="80"/>
      <c r="N1869" s="80"/>
      <c r="O1869" s="138"/>
      <c r="P1869" s="79"/>
    </row>
    <row r="1870" spans="9:47">
      <c r="I1870" s="79"/>
      <c r="J1870" s="79"/>
      <c r="K1870" s="80"/>
      <c r="L1870" s="80"/>
      <c r="M1870" s="80"/>
      <c r="N1870" s="80"/>
      <c r="O1870" s="138"/>
      <c r="P1870" s="79"/>
    </row>
    <row r="1871" spans="9:47">
      <c r="I1871" s="79"/>
      <c r="J1871" s="79"/>
      <c r="K1871" s="80"/>
      <c r="L1871" s="80"/>
      <c r="M1871" s="80"/>
      <c r="N1871" s="80"/>
      <c r="O1871" s="138"/>
      <c r="P1871" s="79"/>
    </row>
    <row r="1872" spans="9:47">
      <c r="I1872" s="79"/>
      <c r="J1872" s="79"/>
      <c r="K1872" s="80"/>
      <c r="L1872" s="80"/>
      <c r="M1872" s="80"/>
      <c r="N1872" s="80"/>
      <c r="O1872" s="138"/>
      <c r="P1872" s="79"/>
    </row>
    <row r="1873" spans="9:16">
      <c r="I1873" s="79"/>
      <c r="J1873" s="79"/>
      <c r="K1873" s="80"/>
      <c r="L1873" s="80"/>
      <c r="M1873" s="80"/>
      <c r="N1873" s="80"/>
      <c r="O1873" s="138"/>
      <c r="P1873" s="79"/>
    </row>
    <row r="1874" spans="9:16">
      <c r="I1874" s="79"/>
      <c r="J1874" s="79"/>
      <c r="K1874" s="80"/>
      <c r="L1874" s="80"/>
      <c r="M1874" s="80"/>
      <c r="N1874" s="80"/>
      <c r="O1874" s="138"/>
      <c r="P1874" s="79"/>
    </row>
    <row r="1875" spans="9:16">
      <c r="I1875" s="79"/>
      <c r="J1875" s="79"/>
      <c r="K1875" s="80"/>
      <c r="L1875" s="80"/>
      <c r="M1875" s="80"/>
      <c r="N1875" s="80"/>
      <c r="O1875" s="138"/>
      <c r="P1875" s="79"/>
    </row>
    <row r="1876" spans="9:16">
      <c r="I1876" s="79"/>
      <c r="J1876" s="79"/>
      <c r="K1876" s="80"/>
      <c r="L1876" s="80"/>
      <c r="M1876" s="80"/>
      <c r="N1876" s="80"/>
      <c r="O1876" s="138"/>
      <c r="P1876" s="79"/>
    </row>
    <row r="1877" spans="9:16">
      <c r="I1877" s="79"/>
      <c r="J1877" s="79"/>
      <c r="K1877" s="80"/>
      <c r="L1877" s="80"/>
      <c r="M1877" s="80"/>
      <c r="N1877" s="80"/>
      <c r="O1877" s="138"/>
      <c r="P1877" s="79"/>
    </row>
    <row r="1878" spans="9:16">
      <c r="I1878" s="79"/>
      <c r="J1878" s="79"/>
      <c r="K1878" s="80"/>
      <c r="L1878" s="80"/>
      <c r="M1878" s="80"/>
      <c r="N1878" s="80"/>
      <c r="O1878" s="138"/>
      <c r="P1878" s="79"/>
    </row>
    <row r="1879" spans="9:16">
      <c r="I1879" s="79"/>
      <c r="J1879" s="79"/>
      <c r="K1879" s="80"/>
      <c r="L1879" s="80"/>
      <c r="M1879" s="80"/>
      <c r="N1879" s="80"/>
      <c r="O1879" s="138"/>
      <c r="P1879" s="79"/>
    </row>
    <row r="1880" spans="9:16">
      <c r="I1880" s="79"/>
      <c r="J1880" s="79"/>
      <c r="K1880" s="80"/>
      <c r="L1880" s="80"/>
      <c r="M1880" s="80"/>
      <c r="N1880" s="80"/>
      <c r="O1880" s="138"/>
      <c r="P1880" s="79"/>
    </row>
    <row r="1881" spans="9:16">
      <c r="I1881" s="79"/>
      <c r="J1881" s="79"/>
      <c r="K1881" s="80"/>
      <c r="L1881" s="80"/>
      <c r="M1881" s="80"/>
      <c r="N1881" s="80"/>
      <c r="O1881" s="138"/>
      <c r="P1881" s="79"/>
    </row>
    <row r="1882" spans="9:16">
      <c r="I1882" s="79"/>
      <c r="J1882" s="79"/>
      <c r="K1882" s="80"/>
      <c r="L1882" s="80"/>
      <c r="M1882" s="80"/>
      <c r="N1882" s="80"/>
      <c r="O1882" s="138"/>
      <c r="P1882" s="79"/>
    </row>
    <row r="1883" spans="9:16">
      <c r="I1883" s="79"/>
      <c r="J1883" s="79"/>
      <c r="K1883" s="80"/>
      <c r="L1883" s="80"/>
      <c r="M1883" s="80"/>
      <c r="N1883" s="80"/>
      <c r="O1883" s="138"/>
      <c r="P1883" s="79"/>
    </row>
    <row r="1884" spans="9:16">
      <c r="I1884" s="79"/>
      <c r="J1884" s="79"/>
      <c r="K1884" s="80"/>
      <c r="L1884" s="80"/>
      <c r="M1884" s="80"/>
      <c r="N1884" s="80"/>
      <c r="O1884" s="138"/>
      <c r="P1884" s="79"/>
    </row>
    <row r="1885" spans="9:16">
      <c r="I1885" s="79"/>
      <c r="J1885" s="79"/>
      <c r="K1885" s="80"/>
      <c r="L1885" s="80"/>
      <c r="M1885" s="80"/>
      <c r="N1885" s="80"/>
      <c r="O1885" s="138"/>
      <c r="P1885" s="79"/>
    </row>
    <row r="1886" spans="9:16">
      <c r="I1886" s="79"/>
      <c r="J1886" s="79"/>
      <c r="K1886" s="80"/>
      <c r="L1886" s="80"/>
      <c r="M1886" s="80"/>
      <c r="N1886" s="80"/>
      <c r="O1886" s="138"/>
      <c r="P1886" s="79"/>
    </row>
    <row r="1887" spans="9:16">
      <c r="I1887" s="79"/>
      <c r="J1887" s="79"/>
      <c r="K1887" s="80"/>
      <c r="L1887" s="80"/>
      <c r="M1887" s="80"/>
      <c r="N1887" s="80"/>
      <c r="O1887" s="138"/>
      <c r="P1887" s="79"/>
    </row>
    <row r="1888" spans="9:16">
      <c r="I1888" s="79"/>
      <c r="J1888" s="79"/>
      <c r="K1888" s="80"/>
      <c r="L1888" s="80"/>
      <c r="M1888" s="80"/>
      <c r="N1888" s="80"/>
      <c r="O1888" s="138"/>
      <c r="P1888" s="79"/>
    </row>
    <row r="1889" spans="9:16">
      <c r="I1889" s="79"/>
      <c r="J1889" s="79"/>
      <c r="K1889" s="80"/>
      <c r="L1889" s="80"/>
      <c r="M1889" s="80"/>
      <c r="N1889" s="80"/>
      <c r="O1889" s="138"/>
      <c r="P1889" s="79"/>
    </row>
    <row r="1890" spans="9:16">
      <c r="I1890" s="79"/>
      <c r="J1890" s="79"/>
      <c r="K1890" s="80"/>
      <c r="L1890" s="80"/>
      <c r="M1890" s="80"/>
      <c r="N1890" s="80"/>
      <c r="O1890" s="138"/>
      <c r="P1890" s="79"/>
    </row>
    <row r="1891" spans="9:16">
      <c r="I1891" s="79"/>
      <c r="J1891" s="79"/>
      <c r="K1891" s="80"/>
      <c r="L1891" s="80"/>
      <c r="M1891" s="80"/>
      <c r="N1891" s="80"/>
      <c r="O1891" s="138"/>
      <c r="P1891" s="79"/>
    </row>
    <row r="1892" spans="9:16">
      <c r="I1892" s="79"/>
      <c r="J1892" s="79"/>
      <c r="K1892" s="80"/>
      <c r="L1892" s="80"/>
      <c r="M1892" s="80"/>
      <c r="N1892" s="80"/>
      <c r="O1892" s="138"/>
      <c r="P1892" s="79"/>
    </row>
    <row r="1893" spans="9:16">
      <c r="I1893" s="79"/>
      <c r="J1893" s="79"/>
      <c r="K1893" s="80"/>
      <c r="L1893" s="80"/>
      <c r="M1893" s="80"/>
      <c r="N1893" s="80"/>
      <c r="O1893" s="138"/>
      <c r="P1893" s="79"/>
    </row>
    <row r="1894" spans="9:16">
      <c r="I1894" s="79"/>
      <c r="J1894" s="79"/>
      <c r="K1894" s="80"/>
      <c r="L1894" s="80"/>
      <c r="M1894" s="80"/>
      <c r="N1894" s="80"/>
      <c r="O1894" s="138"/>
      <c r="P1894" s="79"/>
    </row>
    <row r="1895" spans="9:16">
      <c r="I1895" s="79"/>
      <c r="J1895" s="79"/>
      <c r="K1895" s="80"/>
      <c r="L1895" s="80"/>
      <c r="M1895" s="80"/>
      <c r="N1895" s="80"/>
      <c r="O1895" s="138"/>
      <c r="P1895" s="79"/>
    </row>
    <row r="1896" spans="9:16">
      <c r="I1896" s="79"/>
      <c r="J1896" s="79"/>
      <c r="K1896" s="80"/>
      <c r="L1896" s="80"/>
      <c r="M1896" s="80"/>
      <c r="N1896" s="80"/>
      <c r="O1896" s="138"/>
      <c r="P1896" s="79"/>
    </row>
    <row r="1897" spans="9:16">
      <c r="I1897" s="79"/>
      <c r="J1897" s="79"/>
      <c r="K1897" s="80"/>
      <c r="L1897" s="80"/>
      <c r="M1897" s="80"/>
      <c r="N1897" s="80"/>
      <c r="O1897" s="138"/>
      <c r="P1897" s="79"/>
    </row>
    <row r="1898" spans="9:16">
      <c r="I1898" s="79"/>
      <c r="J1898" s="79"/>
      <c r="K1898" s="80"/>
      <c r="L1898" s="80"/>
      <c r="M1898" s="80"/>
      <c r="N1898" s="80"/>
      <c r="O1898" s="138"/>
      <c r="P1898" s="79"/>
    </row>
    <row r="1899" spans="9:16">
      <c r="I1899" s="79"/>
      <c r="J1899" s="79"/>
      <c r="K1899" s="80"/>
      <c r="L1899" s="80"/>
      <c r="M1899" s="80"/>
      <c r="N1899" s="80"/>
      <c r="O1899" s="138"/>
      <c r="P1899" s="79"/>
    </row>
    <row r="1900" spans="9:16">
      <c r="I1900" s="79"/>
      <c r="J1900" s="79"/>
      <c r="K1900" s="80"/>
      <c r="L1900" s="80"/>
      <c r="M1900" s="80"/>
      <c r="N1900" s="80"/>
      <c r="O1900" s="138"/>
      <c r="P1900" s="79"/>
    </row>
    <row r="1901" spans="9:16">
      <c r="I1901" s="79"/>
      <c r="J1901" s="79"/>
      <c r="K1901" s="80"/>
      <c r="L1901" s="80"/>
      <c r="M1901" s="80"/>
      <c r="N1901" s="80"/>
      <c r="O1901" s="138"/>
      <c r="P1901" s="79"/>
    </row>
    <row r="1902" spans="9:16">
      <c r="I1902" s="79"/>
      <c r="J1902" s="79"/>
      <c r="K1902" s="80"/>
      <c r="L1902" s="80"/>
      <c r="M1902" s="80"/>
      <c r="N1902" s="80"/>
      <c r="O1902" s="138"/>
      <c r="P1902" s="79"/>
    </row>
    <row r="1903" spans="9:16">
      <c r="I1903" s="79"/>
      <c r="J1903" s="79"/>
      <c r="K1903" s="80"/>
      <c r="L1903" s="80"/>
      <c r="M1903" s="80"/>
      <c r="N1903" s="80"/>
      <c r="O1903" s="138"/>
      <c r="P1903" s="79"/>
    </row>
    <row r="1904" spans="9:16">
      <c r="I1904" s="79"/>
      <c r="J1904" s="79"/>
      <c r="K1904" s="80"/>
      <c r="L1904" s="80"/>
      <c r="M1904" s="80"/>
      <c r="N1904" s="80"/>
      <c r="O1904" s="138"/>
      <c r="P1904" s="79"/>
    </row>
    <row r="1905" spans="9:16">
      <c r="I1905" s="79"/>
      <c r="J1905" s="79"/>
      <c r="K1905" s="80"/>
      <c r="L1905" s="80"/>
      <c r="M1905" s="80"/>
      <c r="N1905" s="80"/>
      <c r="O1905" s="138"/>
      <c r="P1905" s="79"/>
    </row>
    <row r="1906" spans="9:16">
      <c r="I1906" s="79"/>
      <c r="J1906" s="79"/>
      <c r="K1906" s="80"/>
      <c r="L1906" s="80"/>
      <c r="M1906" s="80"/>
      <c r="N1906" s="80"/>
      <c r="O1906" s="138"/>
      <c r="P1906" s="79"/>
    </row>
    <row r="1907" spans="9:16">
      <c r="I1907" s="79"/>
      <c r="J1907" s="79"/>
      <c r="K1907" s="80"/>
      <c r="L1907" s="80"/>
      <c r="M1907" s="80"/>
      <c r="N1907" s="80"/>
      <c r="O1907" s="138"/>
      <c r="P1907" s="79"/>
    </row>
    <row r="1908" spans="9:16">
      <c r="I1908" s="79"/>
      <c r="J1908" s="79"/>
      <c r="K1908" s="80"/>
      <c r="L1908" s="80"/>
      <c r="M1908" s="80"/>
      <c r="N1908" s="80"/>
      <c r="O1908" s="138"/>
      <c r="P1908" s="79"/>
    </row>
    <row r="1909" spans="9:16">
      <c r="I1909" s="79"/>
      <c r="J1909" s="79"/>
      <c r="K1909" s="80"/>
      <c r="L1909" s="80"/>
      <c r="M1909" s="80"/>
      <c r="N1909" s="80"/>
      <c r="O1909" s="138"/>
      <c r="P1909" s="79"/>
    </row>
    <row r="1910" spans="9:16">
      <c r="I1910" s="79"/>
      <c r="J1910" s="79"/>
      <c r="K1910" s="80"/>
      <c r="L1910" s="80"/>
      <c r="M1910" s="80"/>
      <c r="N1910" s="80"/>
      <c r="O1910" s="138"/>
      <c r="P1910" s="79"/>
    </row>
    <row r="1911" spans="9:16">
      <c r="I1911" s="79"/>
      <c r="J1911" s="79"/>
      <c r="K1911" s="80"/>
      <c r="L1911" s="80"/>
      <c r="M1911" s="80"/>
      <c r="N1911" s="80"/>
      <c r="O1911" s="138"/>
      <c r="P1911" s="79"/>
    </row>
    <row r="1912" spans="9:16">
      <c r="I1912" s="79"/>
      <c r="J1912" s="79"/>
      <c r="K1912" s="80"/>
      <c r="L1912" s="80"/>
      <c r="M1912" s="80"/>
      <c r="N1912" s="80"/>
      <c r="O1912" s="138"/>
      <c r="P1912" s="79"/>
    </row>
    <row r="1913" spans="9:16">
      <c r="I1913" s="79"/>
      <c r="J1913" s="79"/>
      <c r="K1913" s="80"/>
      <c r="L1913" s="80"/>
      <c r="M1913" s="80"/>
      <c r="N1913" s="80"/>
      <c r="O1913" s="138"/>
      <c r="P1913" s="79"/>
    </row>
    <row r="1914" spans="9:16">
      <c r="I1914" s="79"/>
      <c r="J1914" s="79"/>
      <c r="K1914" s="80"/>
      <c r="L1914" s="80"/>
      <c r="M1914" s="80"/>
      <c r="N1914" s="80"/>
      <c r="O1914" s="138"/>
      <c r="P1914" s="79"/>
    </row>
    <row r="1915" spans="9:16">
      <c r="I1915" s="79"/>
      <c r="J1915" s="79"/>
      <c r="K1915" s="80"/>
      <c r="L1915" s="80"/>
      <c r="M1915" s="80"/>
      <c r="N1915" s="80"/>
      <c r="O1915" s="138"/>
      <c r="P1915" s="79"/>
    </row>
    <row r="1916" spans="9:16">
      <c r="I1916" s="79"/>
      <c r="J1916" s="79"/>
      <c r="K1916" s="80"/>
      <c r="L1916" s="80"/>
      <c r="M1916" s="80"/>
      <c r="N1916" s="80"/>
      <c r="O1916" s="138"/>
      <c r="P1916" s="79"/>
    </row>
    <row r="1917" spans="9:16">
      <c r="I1917" s="79"/>
      <c r="J1917" s="79"/>
      <c r="K1917" s="80"/>
      <c r="L1917" s="80"/>
      <c r="M1917" s="80"/>
      <c r="N1917" s="80"/>
      <c r="O1917" s="138"/>
      <c r="P1917" s="79"/>
    </row>
    <row r="1918" spans="9:16">
      <c r="I1918" s="79"/>
      <c r="J1918" s="79"/>
      <c r="K1918" s="80"/>
      <c r="L1918" s="80"/>
      <c r="M1918" s="80"/>
      <c r="N1918" s="80"/>
      <c r="O1918" s="138"/>
      <c r="P1918" s="79"/>
    </row>
    <row r="1919" spans="9:16">
      <c r="I1919" s="79"/>
      <c r="J1919" s="79"/>
      <c r="K1919" s="80"/>
      <c r="L1919" s="80"/>
      <c r="M1919" s="80"/>
      <c r="N1919" s="80"/>
      <c r="O1919" s="138"/>
      <c r="P1919" s="79"/>
    </row>
    <row r="1920" spans="9:16">
      <c r="I1920" s="79"/>
      <c r="J1920" s="79"/>
      <c r="K1920" s="80"/>
      <c r="L1920" s="80"/>
      <c r="M1920" s="80"/>
      <c r="N1920" s="80"/>
      <c r="O1920" s="138"/>
      <c r="P1920" s="79"/>
    </row>
    <row r="1921" spans="9:16">
      <c r="I1921" s="79"/>
      <c r="J1921" s="79"/>
      <c r="K1921" s="80"/>
      <c r="L1921" s="80"/>
      <c r="M1921" s="80"/>
      <c r="N1921" s="80"/>
      <c r="O1921" s="138"/>
      <c r="P1921" s="79"/>
    </row>
    <row r="1922" spans="9:16">
      <c r="I1922" s="79"/>
      <c r="J1922" s="79"/>
      <c r="K1922" s="80"/>
      <c r="L1922" s="80"/>
      <c r="M1922" s="80"/>
      <c r="N1922" s="80"/>
      <c r="O1922" s="138"/>
      <c r="P1922" s="79"/>
    </row>
    <row r="1923" spans="9:16">
      <c r="I1923" s="79"/>
      <c r="J1923" s="79"/>
      <c r="K1923" s="80"/>
      <c r="L1923" s="80"/>
      <c r="M1923" s="80"/>
      <c r="N1923" s="80"/>
      <c r="O1923" s="138"/>
      <c r="P1923" s="79"/>
    </row>
    <row r="1924" spans="9:16">
      <c r="I1924" s="79"/>
      <c r="J1924" s="79"/>
      <c r="K1924" s="80"/>
      <c r="L1924" s="80"/>
      <c r="M1924" s="80"/>
      <c r="N1924" s="80"/>
      <c r="O1924" s="138"/>
      <c r="P1924" s="79"/>
    </row>
    <row r="1925" spans="9:16">
      <c r="I1925" s="79"/>
      <c r="J1925" s="79"/>
      <c r="K1925" s="80"/>
      <c r="L1925" s="80"/>
      <c r="M1925" s="80"/>
      <c r="N1925" s="80"/>
      <c r="O1925" s="138"/>
      <c r="P1925" s="79"/>
    </row>
    <row r="1926" spans="9:16">
      <c r="I1926" s="79"/>
      <c r="J1926" s="79"/>
      <c r="K1926" s="80"/>
      <c r="L1926" s="80"/>
      <c r="M1926" s="80"/>
      <c r="N1926" s="80"/>
      <c r="O1926" s="138"/>
      <c r="P1926" s="79"/>
    </row>
    <row r="1927" spans="9:16">
      <c r="I1927" s="79"/>
      <c r="J1927" s="79"/>
      <c r="K1927" s="80"/>
      <c r="L1927" s="80"/>
      <c r="M1927" s="80"/>
      <c r="N1927" s="80"/>
      <c r="O1927" s="138"/>
      <c r="P1927" s="79"/>
    </row>
    <row r="1928" spans="9:16">
      <c r="I1928" s="79"/>
      <c r="J1928" s="79"/>
      <c r="K1928" s="80"/>
      <c r="L1928" s="80"/>
      <c r="M1928" s="80"/>
      <c r="N1928" s="80"/>
      <c r="O1928" s="138"/>
      <c r="P1928" s="79"/>
    </row>
    <row r="1929" spans="9:16">
      <c r="I1929" s="79"/>
      <c r="J1929" s="79"/>
      <c r="K1929" s="80"/>
      <c r="L1929" s="80"/>
      <c r="M1929" s="80"/>
      <c r="N1929" s="80"/>
      <c r="O1929" s="138"/>
      <c r="P1929" s="79"/>
    </row>
    <row r="1930" spans="9:16">
      <c r="I1930" s="79"/>
      <c r="J1930" s="79"/>
      <c r="K1930" s="80"/>
      <c r="L1930" s="80"/>
      <c r="M1930" s="80"/>
      <c r="N1930" s="80"/>
      <c r="O1930" s="138"/>
      <c r="P1930" s="79"/>
    </row>
    <row r="1931" spans="9:16">
      <c r="I1931" s="79"/>
      <c r="J1931" s="79"/>
      <c r="K1931" s="80"/>
      <c r="L1931" s="80"/>
      <c r="M1931" s="80"/>
      <c r="N1931" s="80"/>
      <c r="O1931" s="138"/>
      <c r="P1931" s="79"/>
    </row>
    <row r="1932" spans="9:16">
      <c r="I1932" s="79"/>
      <c r="J1932" s="79"/>
      <c r="K1932" s="80"/>
      <c r="L1932" s="80"/>
      <c r="M1932" s="80"/>
      <c r="N1932" s="80"/>
      <c r="O1932" s="138"/>
      <c r="P1932" s="79"/>
    </row>
    <row r="1933" spans="9:16">
      <c r="I1933" s="79"/>
      <c r="J1933" s="79"/>
      <c r="K1933" s="80"/>
      <c r="L1933" s="80"/>
      <c r="M1933" s="80"/>
      <c r="N1933" s="80"/>
      <c r="O1933" s="138"/>
      <c r="P1933" s="79"/>
    </row>
    <row r="1934" spans="9:16">
      <c r="I1934" s="79"/>
      <c r="J1934" s="79"/>
      <c r="K1934" s="80"/>
      <c r="L1934" s="80"/>
      <c r="M1934" s="80"/>
      <c r="N1934" s="80"/>
      <c r="O1934" s="138"/>
      <c r="P1934" s="79"/>
    </row>
    <row r="1935" spans="9:16">
      <c r="I1935" s="79"/>
      <c r="J1935" s="79"/>
      <c r="K1935" s="80"/>
      <c r="L1935" s="80"/>
      <c r="M1935" s="80"/>
      <c r="N1935" s="80"/>
      <c r="O1935" s="138"/>
      <c r="P1935" s="79"/>
    </row>
    <row r="1936" spans="9:16">
      <c r="I1936" s="79"/>
      <c r="J1936" s="79"/>
      <c r="K1936" s="80"/>
      <c r="L1936" s="80"/>
      <c r="M1936" s="80"/>
      <c r="N1936" s="80"/>
      <c r="O1936" s="138"/>
      <c r="P1936" s="79"/>
    </row>
    <row r="1937" spans="9:16">
      <c r="I1937" s="79"/>
      <c r="J1937" s="79"/>
      <c r="K1937" s="80"/>
      <c r="L1937" s="80"/>
      <c r="M1937" s="80"/>
      <c r="N1937" s="80"/>
      <c r="O1937" s="138"/>
      <c r="P1937" s="79"/>
    </row>
    <row r="1938" spans="9:16">
      <c r="I1938" s="79"/>
      <c r="J1938" s="79"/>
      <c r="K1938" s="80"/>
      <c r="L1938" s="80"/>
      <c r="M1938" s="80"/>
      <c r="N1938" s="80"/>
      <c r="O1938" s="138"/>
      <c r="P1938" s="79"/>
    </row>
    <row r="1939" spans="9:16">
      <c r="I1939" s="79"/>
      <c r="J1939" s="79"/>
      <c r="K1939" s="80"/>
      <c r="L1939" s="80"/>
      <c r="M1939" s="80"/>
      <c r="N1939" s="80"/>
      <c r="O1939" s="138"/>
      <c r="P1939" s="79"/>
    </row>
    <row r="1940" spans="9:16">
      <c r="I1940" s="79"/>
      <c r="J1940" s="79"/>
      <c r="K1940" s="80"/>
      <c r="L1940" s="80"/>
      <c r="M1940" s="80"/>
      <c r="N1940" s="80"/>
      <c r="O1940" s="138"/>
      <c r="P1940" s="79"/>
    </row>
    <row r="1941" spans="9:16">
      <c r="I1941" s="79"/>
      <c r="J1941" s="79"/>
      <c r="K1941" s="80"/>
      <c r="L1941" s="80"/>
      <c r="M1941" s="80"/>
      <c r="N1941" s="80"/>
      <c r="O1941" s="138"/>
      <c r="P1941" s="79"/>
    </row>
    <row r="1942" spans="9:16">
      <c r="I1942" s="79"/>
      <c r="J1942" s="79"/>
      <c r="K1942" s="80"/>
      <c r="L1942" s="80"/>
      <c r="M1942" s="80"/>
      <c r="N1942" s="80"/>
      <c r="O1942" s="138"/>
      <c r="P1942" s="79"/>
    </row>
    <row r="1943" spans="9:16">
      <c r="I1943" s="79"/>
      <c r="J1943" s="79"/>
      <c r="K1943" s="80"/>
      <c r="L1943" s="80"/>
      <c r="M1943" s="80"/>
      <c r="N1943" s="80"/>
      <c r="O1943" s="138"/>
      <c r="P1943" s="79"/>
    </row>
    <row r="1944" spans="9:16">
      <c r="I1944" s="79"/>
      <c r="J1944" s="79"/>
      <c r="K1944" s="80"/>
      <c r="L1944" s="80"/>
      <c r="M1944" s="80"/>
      <c r="N1944" s="80"/>
      <c r="O1944" s="138"/>
      <c r="P1944" s="79"/>
    </row>
    <row r="1945" spans="9:16">
      <c r="I1945" s="79"/>
      <c r="J1945" s="79"/>
      <c r="K1945" s="80"/>
      <c r="L1945" s="80"/>
      <c r="M1945" s="80"/>
      <c r="N1945" s="80"/>
      <c r="O1945" s="138"/>
      <c r="P1945" s="79"/>
    </row>
    <row r="1946" spans="9:16">
      <c r="I1946" s="79"/>
      <c r="J1946" s="79"/>
      <c r="K1946" s="80"/>
      <c r="L1946" s="80"/>
      <c r="M1946" s="80"/>
      <c r="N1946" s="80"/>
      <c r="O1946" s="138"/>
      <c r="P1946" s="79"/>
    </row>
    <row r="1947" spans="9:16">
      <c r="I1947" s="79"/>
      <c r="J1947" s="79"/>
      <c r="K1947" s="80"/>
      <c r="L1947" s="80"/>
      <c r="M1947" s="80"/>
      <c r="N1947" s="80"/>
      <c r="O1947" s="138"/>
      <c r="P1947" s="79"/>
    </row>
    <row r="1948" spans="9:16">
      <c r="I1948" s="79"/>
      <c r="J1948" s="79"/>
      <c r="K1948" s="80"/>
      <c r="L1948" s="80"/>
      <c r="M1948" s="80"/>
      <c r="N1948" s="80"/>
      <c r="O1948" s="138"/>
      <c r="P1948" s="79"/>
    </row>
    <row r="1949" spans="9:16">
      <c r="I1949" s="79"/>
      <c r="J1949" s="79"/>
      <c r="K1949" s="80"/>
      <c r="L1949" s="80"/>
      <c r="M1949" s="80"/>
      <c r="N1949" s="80"/>
      <c r="O1949" s="138"/>
      <c r="P1949" s="79"/>
    </row>
    <row r="1950" spans="9:16">
      <c r="I1950" s="79"/>
      <c r="J1950" s="79"/>
      <c r="K1950" s="80"/>
      <c r="L1950" s="80"/>
      <c r="M1950" s="80"/>
      <c r="N1950" s="80"/>
      <c r="O1950" s="138"/>
      <c r="P1950" s="79"/>
    </row>
    <row r="1951" spans="9:16">
      <c r="I1951" s="79"/>
      <c r="J1951" s="79"/>
      <c r="K1951" s="80"/>
      <c r="L1951" s="80"/>
      <c r="M1951" s="80"/>
      <c r="N1951" s="80"/>
      <c r="O1951" s="138"/>
      <c r="P1951" s="79"/>
    </row>
    <row r="1952" spans="9:16">
      <c r="I1952" s="79"/>
      <c r="J1952" s="79"/>
      <c r="K1952" s="80"/>
      <c r="L1952" s="80"/>
      <c r="M1952" s="80"/>
      <c r="N1952" s="80"/>
      <c r="O1952" s="138"/>
      <c r="P1952" s="79"/>
    </row>
    <row r="1953" spans="9:16">
      <c r="I1953" s="79"/>
      <c r="J1953" s="79"/>
      <c r="K1953" s="80"/>
      <c r="L1953" s="80"/>
      <c r="M1953" s="80"/>
      <c r="N1953" s="80"/>
      <c r="O1953" s="138"/>
      <c r="P1953" s="79"/>
    </row>
    <row r="1954" spans="9:16">
      <c r="I1954" s="79"/>
      <c r="J1954" s="79"/>
      <c r="K1954" s="80"/>
      <c r="L1954" s="80"/>
      <c r="M1954" s="80"/>
      <c r="N1954" s="80"/>
      <c r="O1954" s="138"/>
      <c r="P1954" s="79"/>
    </row>
    <row r="1955" spans="9:16">
      <c r="I1955" s="79"/>
      <c r="J1955" s="79"/>
      <c r="K1955" s="80"/>
      <c r="L1955" s="80"/>
      <c r="M1955" s="80"/>
      <c r="N1955" s="80"/>
      <c r="O1955" s="138"/>
      <c r="P1955" s="79"/>
    </row>
    <row r="1956" spans="9:16">
      <c r="I1956" s="79"/>
      <c r="J1956" s="79"/>
      <c r="K1956" s="80"/>
      <c r="L1956" s="80"/>
      <c r="M1956" s="80"/>
      <c r="N1956" s="80"/>
      <c r="O1956" s="138"/>
      <c r="P1956" s="79"/>
    </row>
    <row r="1957" spans="9:16">
      <c r="I1957" s="79"/>
      <c r="J1957" s="79"/>
      <c r="K1957" s="80"/>
      <c r="L1957" s="80"/>
      <c r="M1957" s="80"/>
      <c r="N1957" s="80"/>
      <c r="O1957" s="138"/>
      <c r="P1957" s="79"/>
    </row>
    <row r="1958" spans="9:16">
      <c r="I1958" s="79"/>
      <c r="J1958" s="79"/>
      <c r="K1958" s="80"/>
      <c r="L1958" s="80"/>
      <c r="M1958" s="80"/>
      <c r="N1958" s="80"/>
      <c r="O1958" s="138"/>
      <c r="P1958" s="79"/>
    </row>
    <row r="1959" spans="9:16">
      <c r="I1959" s="79"/>
      <c r="J1959" s="79"/>
      <c r="K1959" s="80"/>
      <c r="L1959" s="80"/>
      <c r="M1959" s="80"/>
      <c r="N1959" s="80"/>
      <c r="O1959" s="138"/>
      <c r="P1959" s="79"/>
    </row>
    <row r="1960" spans="9:16">
      <c r="I1960" s="79"/>
      <c r="J1960" s="79"/>
      <c r="K1960" s="80"/>
      <c r="L1960" s="80"/>
      <c r="M1960" s="80"/>
      <c r="N1960" s="80"/>
      <c r="O1960" s="138"/>
      <c r="P1960" s="79"/>
    </row>
    <row r="1961" spans="9:16">
      <c r="I1961" s="79"/>
      <c r="J1961" s="79"/>
      <c r="K1961" s="80"/>
      <c r="L1961" s="80"/>
      <c r="M1961" s="80"/>
      <c r="N1961" s="80"/>
      <c r="O1961" s="138"/>
      <c r="P1961" s="79"/>
    </row>
    <row r="1962" spans="9:16">
      <c r="I1962" s="79"/>
      <c r="J1962" s="79"/>
      <c r="K1962" s="80"/>
      <c r="L1962" s="80"/>
      <c r="M1962" s="80"/>
      <c r="N1962" s="80"/>
      <c r="O1962" s="138"/>
      <c r="P1962" s="79"/>
    </row>
    <row r="1963" spans="9:16">
      <c r="I1963" s="79"/>
      <c r="J1963" s="79"/>
      <c r="K1963" s="80"/>
      <c r="L1963" s="80"/>
      <c r="M1963" s="80"/>
      <c r="N1963" s="80"/>
      <c r="O1963" s="138"/>
      <c r="P1963" s="79"/>
    </row>
    <row r="1964" spans="9:16">
      <c r="I1964" s="79"/>
      <c r="J1964" s="79"/>
      <c r="K1964" s="80"/>
      <c r="L1964" s="80"/>
      <c r="M1964" s="80"/>
      <c r="N1964" s="80"/>
      <c r="O1964" s="138"/>
      <c r="P1964" s="79"/>
    </row>
    <row r="1965" spans="9:16">
      <c r="I1965" s="79"/>
      <c r="J1965" s="79"/>
      <c r="K1965" s="80"/>
      <c r="L1965" s="80"/>
      <c r="M1965" s="80"/>
      <c r="N1965" s="80"/>
      <c r="O1965" s="138"/>
      <c r="P1965" s="79"/>
    </row>
    <row r="1966" spans="9:16">
      <c r="I1966" s="79"/>
      <c r="J1966" s="79"/>
      <c r="K1966" s="80"/>
      <c r="L1966" s="80"/>
      <c r="M1966" s="80"/>
      <c r="N1966" s="80"/>
      <c r="O1966" s="138"/>
      <c r="P1966" s="79"/>
    </row>
    <row r="1967" spans="9:16">
      <c r="I1967" s="79"/>
      <c r="J1967" s="79"/>
      <c r="K1967" s="80"/>
      <c r="L1967" s="80"/>
      <c r="M1967" s="80"/>
      <c r="N1967" s="80"/>
      <c r="O1967" s="138"/>
      <c r="P1967" s="79"/>
    </row>
    <row r="1968" spans="9:16">
      <c r="I1968" s="79"/>
      <c r="J1968" s="79"/>
      <c r="K1968" s="80"/>
      <c r="L1968" s="80"/>
      <c r="M1968" s="80"/>
      <c r="N1968" s="80"/>
      <c r="O1968" s="138"/>
      <c r="P1968" s="79"/>
    </row>
    <row r="1969" spans="9:16">
      <c r="I1969" s="79"/>
      <c r="J1969" s="79"/>
      <c r="K1969" s="80"/>
      <c r="L1969" s="80"/>
      <c r="M1969" s="80"/>
      <c r="N1969" s="80"/>
      <c r="O1969" s="138"/>
      <c r="P1969" s="79"/>
    </row>
    <row r="1970" spans="9:16">
      <c r="I1970" s="79"/>
      <c r="J1970" s="79"/>
      <c r="K1970" s="80"/>
      <c r="L1970" s="80"/>
      <c r="M1970" s="80"/>
      <c r="N1970" s="80"/>
      <c r="O1970" s="138"/>
      <c r="P1970" s="79"/>
    </row>
    <row r="1971" spans="9:16">
      <c r="I1971" s="79"/>
      <c r="J1971" s="79"/>
      <c r="K1971" s="80"/>
      <c r="L1971" s="80"/>
      <c r="M1971" s="80"/>
      <c r="N1971" s="80"/>
      <c r="O1971" s="138"/>
      <c r="P1971" s="79"/>
    </row>
    <row r="1972" spans="9:16">
      <c r="I1972" s="79"/>
      <c r="J1972" s="79"/>
      <c r="K1972" s="80"/>
      <c r="L1972" s="80"/>
      <c r="M1972" s="80"/>
      <c r="N1972" s="80"/>
      <c r="O1972" s="138"/>
      <c r="P1972" s="79"/>
    </row>
    <row r="1973" spans="9:16">
      <c r="I1973" s="79"/>
      <c r="J1973" s="79"/>
      <c r="K1973" s="80"/>
      <c r="L1973" s="80"/>
      <c r="M1973" s="80"/>
      <c r="N1973" s="80"/>
      <c r="O1973" s="138"/>
      <c r="P1973" s="79"/>
    </row>
    <row r="1974" spans="9:16">
      <c r="I1974" s="79"/>
      <c r="J1974" s="79"/>
      <c r="K1974" s="80"/>
      <c r="L1974" s="80"/>
      <c r="M1974" s="80"/>
      <c r="N1974" s="80"/>
      <c r="O1974" s="138"/>
      <c r="P1974" s="79"/>
    </row>
    <row r="1975" spans="9:16">
      <c r="I1975" s="79"/>
      <c r="J1975" s="79"/>
      <c r="K1975" s="80"/>
      <c r="L1975" s="80"/>
      <c r="M1975" s="80"/>
      <c r="N1975" s="80"/>
      <c r="O1975" s="138"/>
      <c r="P1975" s="79"/>
    </row>
    <row r="1976" spans="9:16">
      <c r="I1976" s="79"/>
      <c r="J1976" s="79"/>
      <c r="K1976" s="80"/>
      <c r="L1976" s="80"/>
      <c r="M1976" s="80"/>
      <c r="N1976" s="80"/>
      <c r="O1976" s="138"/>
      <c r="P1976" s="79"/>
    </row>
    <row r="1977" spans="9:16">
      <c r="I1977" s="79"/>
      <c r="J1977" s="79"/>
      <c r="K1977" s="80"/>
      <c r="L1977" s="80"/>
      <c r="M1977" s="80"/>
      <c r="N1977" s="80"/>
      <c r="O1977" s="138"/>
      <c r="P1977" s="79"/>
    </row>
    <row r="1978" spans="9:16">
      <c r="I1978" s="79"/>
      <c r="J1978" s="79"/>
      <c r="K1978" s="80"/>
      <c r="L1978" s="80"/>
      <c r="M1978" s="80"/>
      <c r="N1978" s="80"/>
      <c r="O1978" s="138"/>
      <c r="P1978" s="79"/>
    </row>
    <row r="1979" spans="9:16">
      <c r="I1979" s="79"/>
      <c r="J1979" s="79"/>
      <c r="K1979" s="80"/>
      <c r="L1979" s="80"/>
      <c r="M1979" s="80"/>
      <c r="N1979" s="80"/>
      <c r="O1979" s="138"/>
      <c r="P1979" s="79"/>
    </row>
    <row r="1980" spans="9:16">
      <c r="I1980" s="79"/>
      <c r="J1980" s="79"/>
      <c r="K1980" s="80"/>
      <c r="L1980" s="80"/>
      <c r="M1980" s="80"/>
      <c r="N1980" s="80"/>
      <c r="O1980" s="138"/>
      <c r="P1980" s="79"/>
    </row>
    <row r="1981" spans="9:16">
      <c r="I1981" s="79"/>
      <c r="J1981" s="79"/>
      <c r="K1981" s="80"/>
      <c r="L1981" s="80"/>
      <c r="M1981" s="80"/>
      <c r="N1981" s="80"/>
      <c r="O1981" s="138"/>
      <c r="P1981" s="79"/>
    </row>
    <row r="1982" spans="9:16">
      <c r="I1982" s="79"/>
      <c r="J1982" s="79"/>
      <c r="K1982" s="80"/>
      <c r="L1982" s="80"/>
      <c r="M1982" s="80"/>
      <c r="N1982" s="80"/>
      <c r="O1982" s="138"/>
      <c r="P1982" s="79"/>
    </row>
    <row r="1983" spans="9:16">
      <c r="I1983" s="79"/>
      <c r="J1983" s="79"/>
      <c r="K1983" s="80"/>
      <c r="L1983" s="80"/>
      <c r="M1983" s="80"/>
      <c r="N1983" s="80"/>
      <c r="O1983" s="138"/>
      <c r="P1983" s="79"/>
    </row>
    <row r="1984" spans="9:16">
      <c r="I1984" s="79"/>
      <c r="J1984" s="79"/>
      <c r="K1984" s="80"/>
      <c r="L1984" s="80"/>
      <c r="M1984" s="80"/>
      <c r="N1984" s="80"/>
      <c r="O1984" s="138"/>
      <c r="P1984" s="79"/>
    </row>
    <row r="1985" spans="9:16">
      <c r="I1985" s="79"/>
      <c r="J1985" s="79"/>
      <c r="K1985" s="80"/>
      <c r="L1985" s="80"/>
      <c r="M1985" s="80"/>
      <c r="N1985" s="80"/>
      <c r="O1985" s="138"/>
      <c r="P1985" s="79"/>
    </row>
    <row r="1986" spans="9:16">
      <c r="I1986" s="79"/>
      <c r="J1986" s="79"/>
      <c r="K1986" s="80"/>
      <c r="L1986" s="80"/>
      <c r="M1986" s="80"/>
      <c r="N1986" s="80"/>
      <c r="O1986" s="138"/>
      <c r="P1986" s="79"/>
    </row>
    <row r="1987" spans="9:16">
      <c r="I1987" s="79"/>
      <c r="J1987" s="79"/>
      <c r="K1987" s="80"/>
      <c r="L1987" s="80"/>
      <c r="M1987" s="80"/>
      <c r="N1987" s="80"/>
      <c r="O1987" s="138"/>
      <c r="P1987" s="79"/>
    </row>
    <row r="1988" spans="9:16">
      <c r="I1988" s="79"/>
      <c r="J1988" s="79"/>
      <c r="K1988" s="80"/>
      <c r="L1988" s="80"/>
      <c r="M1988" s="80"/>
      <c r="N1988" s="80"/>
      <c r="O1988" s="138"/>
      <c r="P1988" s="79"/>
    </row>
    <row r="1989" spans="9:16">
      <c r="I1989" s="79"/>
      <c r="J1989" s="79"/>
      <c r="K1989" s="80"/>
      <c r="L1989" s="80"/>
      <c r="M1989" s="80"/>
      <c r="N1989" s="80"/>
      <c r="O1989" s="138"/>
      <c r="P1989" s="79"/>
    </row>
    <row r="1990" spans="9:16">
      <c r="I1990" s="79"/>
      <c r="J1990" s="79"/>
      <c r="K1990" s="80"/>
      <c r="L1990" s="80"/>
      <c r="M1990" s="80"/>
      <c r="N1990" s="80"/>
      <c r="O1990" s="138"/>
      <c r="P1990" s="79"/>
    </row>
    <row r="1991" spans="9:16">
      <c r="I1991" s="79"/>
      <c r="J1991" s="79"/>
      <c r="K1991" s="80"/>
      <c r="L1991" s="80"/>
      <c r="M1991" s="80"/>
      <c r="N1991" s="80"/>
      <c r="O1991" s="138"/>
      <c r="P1991" s="79"/>
    </row>
    <row r="1992" spans="9:16">
      <c r="I1992" s="79"/>
      <c r="J1992" s="79"/>
      <c r="K1992" s="80"/>
      <c r="L1992" s="80"/>
      <c r="M1992" s="80"/>
      <c r="N1992" s="80"/>
      <c r="O1992" s="138"/>
      <c r="P1992" s="79"/>
    </row>
    <row r="1993" spans="9:16">
      <c r="I1993" s="79"/>
      <c r="J1993" s="79"/>
      <c r="K1993" s="80"/>
      <c r="L1993" s="80"/>
      <c r="M1993" s="80"/>
      <c r="N1993" s="80"/>
      <c r="O1993" s="138"/>
      <c r="P1993" s="79"/>
    </row>
    <row r="1994" spans="9:16">
      <c r="I1994" s="79"/>
      <c r="J1994" s="79"/>
      <c r="K1994" s="80"/>
      <c r="L1994" s="80"/>
      <c r="M1994" s="80"/>
      <c r="N1994" s="80"/>
      <c r="O1994" s="138"/>
      <c r="P1994" s="79"/>
    </row>
    <row r="1995" spans="9:16">
      <c r="I1995" s="79"/>
      <c r="J1995" s="79"/>
      <c r="K1995" s="80"/>
      <c r="L1995" s="80"/>
      <c r="M1995" s="80"/>
      <c r="N1995" s="80"/>
      <c r="O1995" s="138"/>
      <c r="P1995" s="79"/>
    </row>
    <row r="1996" spans="9:16">
      <c r="I1996" s="79"/>
      <c r="J1996" s="79"/>
      <c r="K1996" s="80"/>
      <c r="L1996" s="80"/>
      <c r="M1996" s="80"/>
      <c r="N1996" s="80"/>
      <c r="O1996" s="138"/>
      <c r="P1996" s="79"/>
    </row>
    <row r="1997" spans="9:16">
      <c r="I1997" s="79"/>
      <c r="J1997" s="79"/>
      <c r="K1997" s="80"/>
      <c r="L1997" s="80"/>
      <c r="M1997" s="80"/>
      <c r="N1997" s="80"/>
      <c r="O1997" s="138"/>
      <c r="P1997" s="79"/>
    </row>
    <row r="1998" spans="9:16">
      <c r="I1998" s="79"/>
      <c r="J1998" s="79"/>
      <c r="K1998" s="80"/>
      <c r="L1998" s="80"/>
      <c r="M1998" s="80"/>
      <c r="N1998" s="80"/>
      <c r="O1998" s="138"/>
      <c r="P1998" s="79"/>
    </row>
    <row r="1999" spans="9:16">
      <c r="I1999" s="79"/>
      <c r="J1999" s="79"/>
      <c r="K1999" s="80"/>
      <c r="L1999" s="80"/>
      <c r="M1999" s="80"/>
      <c r="N1999" s="80"/>
      <c r="O1999" s="138"/>
      <c r="P1999" s="79"/>
    </row>
    <row r="2000" spans="9:16">
      <c r="I2000" s="79"/>
      <c r="J2000" s="79"/>
      <c r="K2000" s="80"/>
      <c r="L2000" s="80"/>
      <c r="M2000" s="80"/>
      <c r="N2000" s="80"/>
      <c r="O2000" s="138"/>
      <c r="P2000" s="79"/>
    </row>
    <row r="2001" spans="9:16">
      <c r="I2001" s="79"/>
      <c r="J2001" s="79"/>
      <c r="K2001" s="80"/>
      <c r="L2001" s="80"/>
      <c r="M2001" s="80"/>
      <c r="N2001" s="80"/>
      <c r="O2001" s="138"/>
      <c r="P2001" s="79"/>
    </row>
    <row r="2002" spans="9:16">
      <c r="I2002" s="79"/>
      <c r="J2002" s="79"/>
      <c r="K2002" s="80"/>
      <c r="L2002" s="80"/>
      <c r="M2002" s="80"/>
      <c r="N2002" s="80"/>
      <c r="O2002" s="138"/>
      <c r="P2002" s="79"/>
    </row>
    <row r="2003" spans="9:16">
      <c r="I2003" s="79"/>
      <c r="J2003" s="79"/>
      <c r="K2003" s="80"/>
      <c r="L2003" s="80"/>
      <c r="M2003" s="80"/>
      <c r="N2003" s="80"/>
      <c r="O2003" s="138"/>
      <c r="P2003" s="79"/>
    </row>
    <row r="2004" spans="9:16">
      <c r="I2004" s="79"/>
      <c r="J2004" s="79"/>
      <c r="K2004" s="80"/>
      <c r="L2004" s="80"/>
      <c r="M2004" s="80"/>
      <c r="N2004" s="80"/>
      <c r="O2004" s="138"/>
      <c r="P2004" s="79"/>
    </row>
    <row r="2005" spans="9:16">
      <c r="I2005" s="79"/>
      <c r="J2005" s="79"/>
      <c r="K2005" s="80"/>
      <c r="L2005" s="80"/>
      <c r="M2005" s="80"/>
      <c r="N2005" s="80"/>
      <c r="O2005" s="138"/>
      <c r="P2005" s="79"/>
    </row>
    <row r="2006" spans="9:16">
      <c r="I2006" s="79"/>
      <c r="J2006" s="79"/>
      <c r="K2006" s="80"/>
      <c r="L2006" s="80"/>
      <c r="M2006" s="80"/>
      <c r="N2006" s="80"/>
      <c r="O2006" s="138"/>
      <c r="P2006" s="79"/>
    </row>
    <row r="2007" spans="9:16">
      <c r="I2007" s="79"/>
      <c r="J2007" s="79"/>
      <c r="K2007" s="80"/>
      <c r="L2007" s="80"/>
      <c r="M2007" s="80"/>
      <c r="N2007" s="80"/>
      <c r="O2007" s="138"/>
      <c r="P2007" s="79"/>
    </row>
    <row r="2008" spans="9:16">
      <c r="I2008" s="79"/>
      <c r="J2008" s="79"/>
      <c r="K2008" s="80"/>
      <c r="L2008" s="80"/>
      <c r="M2008" s="80"/>
      <c r="N2008" s="80"/>
      <c r="O2008" s="138"/>
      <c r="P2008" s="79"/>
    </row>
    <row r="2009" spans="9:16">
      <c r="I2009" s="79"/>
      <c r="J2009" s="79"/>
      <c r="K2009" s="80"/>
      <c r="L2009" s="80"/>
      <c r="M2009" s="80"/>
      <c r="N2009" s="80"/>
      <c r="O2009" s="138"/>
      <c r="P2009" s="79"/>
    </row>
    <row r="2010" spans="9:16">
      <c r="I2010" s="79"/>
      <c r="J2010" s="79"/>
      <c r="K2010" s="80"/>
      <c r="L2010" s="80"/>
      <c r="M2010" s="80"/>
      <c r="N2010" s="80"/>
      <c r="O2010" s="138"/>
      <c r="P2010" s="79"/>
    </row>
    <row r="2011" spans="9:16">
      <c r="I2011" s="79"/>
      <c r="J2011" s="79"/>
      <c r="K2011" s="80"/>
      <c r="L2011" s="80"/>
      <c r="M2011" s="80"/>
      <c r="N2011" s="80"/>
      <c r="O2011" s="138"/>
      <c r="P2011" s="79"/>
    </row>
    <row r="2012" spans="9:16">
      <c r="I2012" s="79"/>
      <c r="J2012" s="79"/>
      <c r="K2012" s="80"/>
      <c r="L2012" s="80"/>
      <c r="M2012" s="80"/>
      <c r="N2012" s="80"/>
      <c r="O2012" s="138"/>
      <c r="P2012" s="79"/>
    </row>
    <row r="2013" spans="9:16">
      <c r="I2013" s="79"/>
      <c r="J2013" s="79"/>
      <c r="K2013" s="80"/>
      <c r="L2013" s="80"/>
      <c r="M2013" s="80"/>
      <c r="N2013" s="80"/>
      <c r="O2013" s="138"/>
      <c r="P2013" s="79"/>
    </row>
    <row r="2014" spans="9:16">
      <c r="I2014" s="79"/>
      <c r="J2014" s="79"/>
      <c r="K2014" s="80"/>
      <c r="L2014" s="80"/>
      <c r="M2014" s="80"/>
      <c r="N2014" s="80"/>
      <c r="O2014" s="138"/>
      <c r="P2014" s="79"/>
    </row>
    <row r="2015" spans="9:16">
      <c r="I2015" s="79"/>
      <c r="J2015" s="79"/>
      <c r="K2015" s="80"/>
      <c r="L2015" s="80"/>
      <c r="M2015" s="80"/>
      <c r="N2015" s="80"/>
      <c r="O2015" s="138"/>
      <c r="P2015" s="79"/>
    </row>
    <row r="2016" spans="9:16">
      <c r="I2016" s="79"/>
      <c r="J2016" s="79"/>
      <c r="K2016" s="80"/>
      <c r="L2016" s="80"/>
      <c r="M2016" s="80"/>
      <c r="N2016" s="80"/>
      <c r="O2016" s="138"/>
      <c r="P2016" s="79"/>
    </row>
    <row r="2017" spans="9:16">
      <c r="I2017" s="79"/>
      <c r="J2017" s="79"/>
      <c r="K2017" s="80"/>
      <c r="L2017" s="80"/>
      <c r="M2017" s="80"/>
      <c r="N2017" s="80"/>
      <c r="O2017" s="138"/>
      <c r="P2017" s="79"/>
    </row>
    <row r="2018" spans="9:16">
      <c r="I2018" s="79"/>
      <c r="J2018" s="79"/>
      <c r="K2018" s="80"/>
      <c r="L2018" s="80"/>
      <c r="M2018" s="80"/>
      <c r="N2018" s="80"/>
      <c r="O2018" s="138"/>
      <c r="P2018" s="79"/>
    </row>
    <row r="2019" spans="9:16">
      <c r="I2019" s="79"/>
      <c r="J2019" s="79"/>
      <c r="K2019" s="80"/>
      <c r="L2019" s="80"/>
      <c r="M2019" s="80"/>
      <c r="N2019" s="80"/>
      <c r="O2019" s="138"/>
      <c r="P2019" s="79"/>
    </row>
    <row r="2020" spans="9:16">
      <c r="I2020" s="79"/>
      <c r="J2020" s="79"/>
      <c r="K2020" s="80"/>
      <c r="L2020" s="80"/>
      <c r="M2020" s="80"/>
      <c r="N2020" s="80"/>
      <c r="O2020" s="138"/>
      <c r="P2020" s="79"/>
    </row>
    <row r="2021" spans="9:16">
      <c r="I2021" s="79"/>
      <c r="J2021" s="79"/>
      <c r="K2021" s="80"/>
      <c r="L2021" s="80"/>
      <c r="M2021" s="80"/>
      <c r="N2021" s="80"/>
      <c r="O2021" s="138"/>
      <c r="P2021" s="79"/>
    </row>
    <row r="2022" spans="9:16">
      <c r="I2022" s="79"/>
      <c r="J2022" s="79"/>
      <c r="K2022" s="80"/>
      <c r="L2022" s="80"/>
      <c r="M2022" s="80"/>
      <c r="N2022" s="80"/>
      <c r="O2022" s="138"/>
      <c r="P2022" s="79"/>
    </row>
    <row r="2023" spans="9:16">
      <c r="I2023" s="79"/>
      <c r="J2023" s="79"/>
      <c r="K2023" s="80"/>
      <c r="L2023" s="80"/>
      <c r="M2023" s="80"/>
      <c r="N2023" s="80"/>
      <c r="O2023" s="138"/>
      <c r="P2023" s="79"/>
    </row>
    <row r="2024" spans="9:16">
      <c r="I2024" s="79"/>
      <c r="J2024" s="79"/>
      <c r="K2024" s="80"/>
      <c r="L2024" s="80"/>
      <c r="M2024" s="80"/>
      <c r="N2024" s="80"/>
      <c r="O2024" s="138"/>
      <c r="P2024" s="79"/>
    </row>
    <row r="2025" spans="9:16">
      <c r="I2025" s="79"/>
      <c r="J2025" s="79"/>
      <c r="K2025" s="80"/>
      <c r="L2025" s="80"/>
      <c r="M2025" s="80"/>
      <c r="N2025" s="80"/>
      <c r="O2025" s="138"/>
      <c r="P2025" s="79"/>
    </row>
    <row r="2026" spans="9:16">
      <c r="I2026" s="79"/>
      <c r="J2026" s="79"/>
      <c r="K2026" s="80"/>
      <c r="L2026" s="80"/>
      <c r="M2026" s="80"/>
      <c r="N2026" s="80"/>
      <c r="O2026" s="138"/>
      <c r="P2026" s="79"/>
    </row>
    <row r="2027" spans="9:16">
      <c r="I2027" s="79"/>
      <c r="J2027" s="79"/>
      <c r="K2027" s="80"/>
      <c r="L2027" s="80"/>
      <c r="M2027" s="80"/>
      <c r="N2027" s="80"/>
      <c r="O2027" s="138"/>
      <c r="P2027" s="79"/>
    </row>
    <row r="2028" spans="9:16">
      <c r="I2028" s="79"/>
      <c r="J2028" s="79"/>
      <c r="K2028" s="80"/>
      <c r="L2028" s="80"/>
      <c r="M2028" s="80"/>
      <c r="N2028" s="80"/>
      <c r="O2028" s="138"/>
      <c r="P2028" s="79"/>
    </row>
    <row r="2029" spans="9:16">
      <c r="I2029" s="79"/>
      <c r="J2029" s="79"/>
      <c r="K2029" s="80"/>
      <c r="L2029" s="80"/>
      <c r="M2029" s="80"/>
      <c r="N2029" s="80"/>
      <c r="O2029" s="138"/>
      <c r="P2029" s="79"/>
    </row>
    <row r="2030" spans="9:16">
      <c r="I2030" s="79"/>
      <c r="J2030" s="79"/>
      <c r="K2030" s="80"/>
      <c r="L2030" s="80"/>
      <c r="M2030" s="80"/>
      <c r="N2030" s="80"/>
      <c r="O2030" s="138"/>
      <c r="P2030" s="79"/>
    </row>
    <row r="2031" spans="9:16">
      <c r="I2031" s="79"/>
      <c r="J2031" s="79"/>
      <c r="K2031" s="80"/>
      <c r="L2031" s="80"/>
      <c r="M2031" s="80"/>
      <c r="N2031" s="80"/>
      <c r="O2031" s="138"/>
      <c r="P2031" s="79"/>
    </row>
    <row r="2032" spans="9:16">
      <c r="I2032" s="79"/>
      <c r="J2032" s="79"/>
      <c r="K2032" s="80"/>
      <c r="L2032" s="80"/>
      <c r="M2032" s="80"/>
      <c r="N2032" s="80"/>
      <c r="O2032" s="138"/>
      <c r="P2032" s="79"/>
    </row>
    <row r="2033" spans="9:16">
      <c r="I2033" s="79"/>
      <c r="J2033" s="79"/>
      <c r="K2033" s="80"/>
      <c r="L2033" s="80"/>
      <c r="M2033" s="80"/>
      <c r="N2033" s="80"/>
      <c r="O2033" s="138"/>
      <c r="P2033" s="79"/>
    </row>
    <row r="2034" spans="9:16">
      <c r="I2034" s="79"/>
      <c r="J2034" s="79"/>
      <c r="K2034" s="80"/>
      <c r="L2034" s="80"/>
      <c r="M2034" s="80"/>
      <c r="N2034" s="80"/>
      <c r="O2034" s="138"/>
      <c r="P2034" s="79"/>
    </row>
    <row r="2035" spans="9:16">
      <c r="I2035" s="79"/>
      <c r="J2035" s="79"/>
      <c r="K2035" s="80"/>
      <c r="L2035" s="80"/>
      <c r="M2035" s="80"/>
      <c r="N2035" s="80"/>
      <c r="O2035" s="138"/>
      <c r="P2035" s="79"/>
    </row>
    <row r="2036" spans="9:16">
      <c r="I2036" s="79"/>
      <c r="J2036" s="79"/>
      <c r="K2036" s="80"/>
      <c r="L2036" s="80"/>
      <c r="M2036" s="80"/>
      <c r="N2036" s="80"/>
      <c r="O2036" s="138"/>
      <c r="P2036" s="79"/>
    </row>
    <row r="2037" spans="9:16">
      <c r="I2037" s="79"/>
      <c r="J2037" s="79"/>
      <c r="K2037" s="80"/>
      <c r="L2037" s="80"/>
      <c r="M2037" s="80"/>
      <c r="N2037" s="80"/>
      <c r="O2037" s="138"/>
      <c r="P2037" s="79"/>
    </row>
    <row r="2038" spans="9:16">
      <c r="I2038" s="79"/>
      <c r="J2038" s="79"/>
      <c r="K2038" s="80"/>
      <c r="L2038" s="80"/>
      <c r="M2038" s="80"/>
      <c r="N2038" s="80"/>
      <c r="O2038" s="138"/>
      <c r="P2038" s="79"/>
    </row>
    <row r="2039" spans="9:16">
      <c r="I2039" s="79"/>
      <c r="J2039" s="79"/>
      <c r="K2039" s="80"/>
      <c r="L2039" s="80"/>
      <c r="M2039" s="80"/>
      <c r="N2039" s="80"/>
      <c r="O2039" s="138"/>
      <c r="P2039" s="79"/>
    </row>
    <row r="2040" spans="9:16">
      <c r="I2040" s="79"/>
      <c r="J2040" s="79"/>
      <c r="K2040" s="80"/>
      <c r="L2040" s="80"/>
      <c r="M2040" s="80"/>
      <c r="N2040" s="80"/>
      <c r="O2040" s="138"/>
      <c r="P2040" s="79"/>
    </row>
    <row r="2041" spans="9:16">
      <c r="I2041" s="79"/>
      <c r="J2041" s="79"/>
      <c r="K2041" s="80"/>
      <c r="L2041" s="80"/>
      <c r="M2041" s="80"/>
      <c r="N2041" s="80"/>
      <c r="O2041" s="138"/>
      <c r="P2041" s="79"/>
    </row>
    <row r="2042" spans="9:16">
      <c r="I2042" s="79"/>
      <c r="J2042" s="79"/>
      <c r="K2042" s="80"/>
      <c r="L2042" s="80"/>
      <c r="M2042" s="80"/>
      <c r="N2042" s="80"/>
      <c r="O2042" s="138"/>
      <c r="P2042" s="79"/>
    </row>
    <row r="2043" spans="9:16">
      <c r="I2043" s="79"/>
      <c r="J2043" s="79"/>
      <c r="K2043" s="80"/>
      <c r="L2043" s="80"/>
      <c r="M2043" s="80"/>
      <c r="N2043" s="80"/>
      <c r="O2043" s="138"/>
      <c r="P2043" s="79"/>
    </row>
    <row r="2044" spans="9:16">
      <c r="I2044" s="79"/>
      <c r="J2044" s="79"/>
      <c r="K2044" s="80"/>
      <c r="L2044" s="80"/>
      <c r="M2044" s="80"/>
      <c r="N2044" s="80"/>
      <c r="O2044" s="138"/>
      <c r="P2044" s="79"/>
    </row>
    <row r="2045" spans="9:16">
      <c r="I2045" s="79"/>
      <c r="J2045" s="79"/>
      <c r="K2045" s="80"/>
      <c r="L2045" s="80"/>
      <c r="M2045" s="80"/>
      <c r="N2045" s="80"/>
      <c r="O2045" s="138"/>
      <c r="P2045" s="79"/>
    </row>
    <row r="2046" spans="9:16">
      <c r="I2046" s="79"/>
      <c r="J2046" s="79"/>
      <c r="K2046" s="80"/>
      <c r="L2046" s="80"/>
      <c r="M2046" s="80"/>
      <c r="N2046" s="80"/>
      <c r="O2046" s="138"/>
      <c r="P2046" s="79"/>
    </row>
    <row r="2047" spans="9:16">
      <c r="I2047" s="79"/>
      <c r="J2047" s="79"/>
      <c r="K2047" s="80"/>
      <c r="L2047" s="80"/>
      <c r="M2047" s="80"/>
      <c r="N2047" s="80"/>
      <c r="O2047" s="138"/>
      <c r="P2047" s="79"/>
    </row>
    <row r="2048" spans="9:16">
      <c r="I2048" s="79"/>
      <c r="J2048" s="79"/>
      <c r="K2048" s="80"/>
      <c r="L2048" s="80"/>
      <c r="M2048" s="80"/>
      <c r="N2048" s="80"/>
      <c r="O2048" s="138"/>
      <c r="P2048" s="79"/>
    </row>
    <row r="2049" spans="9:16">
      <c r="I2049" s="79"/>
      <c r="J2049" s="79"/>
      <c r="K2049" s="80"/>
      <c r="L2049" s="80"/>
      <c r="M2049" s="80"/>
      <c r="N2049" s="80"/>
      <c r="O2049" s="138"/>
      <c r="P2049" s="79"/>
    </row>
    <row r="2050" spans="9:16">
      <c r="I2050" s="79"/>
      <c r="J2050" s="79"/>
      <c r="K2050" s="80"/>
      <c r="L2050" s="80"/>
      <c r="M2050" s="80"/>
      <c r="N2050" s="80"/>
      <c r="O2050" s="138"/>
      <c r="P2050" s="79"/>
    </row>
    <row r="2051" spans="9:16">
      <c r="I2051" s="79"/>
      <c r="J2051" s="79"/>
      <c r="K2051" s="80"/>
      <c r="L2051" s="80"/>
      <c r="M2051" s="80"/>
      <c r="N2051" s="80"/>
      <c r="O2051" s="138"/>
      <c r="P2051" s="79"/>
    </row>
    <row r="2052" spans="9:16">
      <c r="I2052" s="79"/>
      <c r="J2052" s="79"/>
      <c r="K2052" s="80"/>
      <c r="L2052" s="80"/>
      <c r="M2052" s="80"/>
      <c r="N2052" s="80"/>
      <c r="O2052" s="138"/>
      <c r="P2052" s="79"/>
    </row>
    <row r="2053" spans="9:16">
      <c r="I2053" s="79"/>
      <c r="J2053" s="79"/>
      <c r="K2053" s="80"/>
      <c r="L2053" s="80"/>
      <c r="M2053" s="80"/>
      <c r="N2053" s="80"/>
      <c r="O2053" s="138"/>
      <c r="P2053" s="79"/>
    </row>
    <row r="2054" spans="9:16">
      <c r="I2054" s="79"/>
      <c r="J2054" s="79"/>
      <c r="K2054" s="80"/>
      <c r="L2054" s="80"/>
      <c r="M2054" s="80"/>
      <c r="N2054" s="80"/>
      <c r="O2054" s="138"/>
      <c r="P2054" s="79"/>
    </row>
    <row r="2055" spans="9:16">
      <c r="I2055" s="79"/>
      <c r="J2055" s="79"/>
      <c r="K2055" s="80"/>
      <c r="L2055" s="80"/>
      <c r="M2055" s="80"/>
      <c r="N2055" s="80"/>
      <c r="O2055" s="138"/>
      <c r="P2055" s="79"/>
    </row>
    <row r="2056" spans="9:16">
      <c r="I2056" s="79"/>
      <c r="J2056" s="79"/>
      <c r="K2056" s="80"/>
      <c r="L2056" s="80"/>
      <c r="M2056" s="80"/>
      <c r="N2056" s="80"/>
      <c r="O2056" s="138"/>
      <c r="P2056" s="79"/>
    </row>
    <row r="2057" spans="9:16">
      <c r="I2057" s="79"/>
      <c r="J2057" s="79"/>
      <c r="K2057" s="80"/>
      <c r="L2057" s="80"/>
      <c r="M2057" s="80"/>
      <c r="N2057" s="80"/>
      <c r="O2057" s="138"/>
      <c r="P2057" s="79"/>
    </row>
    <row r="2058" spans="9:16">
      <c r="I2058" s="79"/>
      <c r="J2058" s="79"/>
      <c r="K2058" s="80"/>
      <c r="L2058" s="80"/>
      <c r="M2058" s="80"/>
      <c r="N2058" s="80"/>
      <c r="O2058" s="138"/>
      <c r="P2058" s="79"/>
    </row>
    <row r="2059" spans="9:16">
      <c r="I2059" s="79"/>
      <c r="J2059" s="79"/>
      <c r="K2059" s="80"/>
      <c r="L2059" s="80"/>
      <c r="M2059" s="80"/>
      <c r="N2059" s="80"/>
      <c r="O2059" s="138"/>
      <c r="P2059" s="79"/>
    </row>
    <row r="2060" spans="9:16">
      <c r="I2060" s="79"/>
      <c r="J2060" s="79"/>
      <c r="K2060" s="80"/>
      <c r="L2060" s="80"/>
      <c r="M2060" s="80"/>
      <c r="N2060" s="80"/>
      <c r="O2060" s="138"/>
      <c r="P2060" s="79"/>
    </row>
    <row r="2061" spans="9:16">
      <c r="I2061" s="79"/>
      <c r="J2061" s="79"/>
      <c r="K2061" s="80"/>
      <c r="L2061" s="80"/>
      <c r="M2061" s="80"/>
      <c r="N2061" s="80"/>
      <c r="O2061" s="138"/>
      <c r="P2061" s="79"/>
    </row>
    <row r="2062" spans="9:16">
      <c r="I2062" s="79"/>
      <c r="J2062" s="79"/>
      <c r="K2062" s="80"/>
      <c r="L2062" s="80"/>
      <c r="M2062" s="80"/>
      <c r="N2062" s="80"/>
      <c r="O2062" s="138"/>
      <c r="P2062" s="79"/>
    </row>
    <row r="2063" spans="9:16">
      <c r="I2063" s="79"/>
      <c r="J2063" s="79"/>
      <c r="K2063" s="80"/>
      <c r="L2063" s="80"/>
      <c r="M2063" s="80"/>
      <c r="N2063" s="80"/>
      <c r="O2063" s="138"/>
      <c r="P2063" s="79"/>
    </row>
    <row r="2064" spans="9:16">
      <c r="I2064" s="79"/>
      <c r="J2064" s="79"/>
      <c r="K2064" s="80"/>
      <c r="L2064" s="80"/>
      <c r="M2064" s="80"/>
      <c r="N2064" s="80"/>
      <c r="O2064" s="138"/>
      <c r="P2064" s="79"/>
    </row>
    <row r="2065" spans="9:16">
      <c r="I2065" s="79"/>
      <c r="J2065" s="79"/>
      <c r="K2065" s="80"/>
      <c r="L2065" s="80"/>
      <c r="M2065" s="80"/>
      <c r="N2065" s="80"/>
      <c r="O2065" s="138"/>
      <c r="P2065" s="79"/>
    </row>
    <row r="2066" spans="9:16">
      <c r="I2066" s="79"/>
      <c r="J2066" s="79"/>
      <c r="K2066" s="80"/>
      <c r="L2066" s="80"/>
      <c r="M2066" s="80"/>
      <c r="N2066" s="80"/>
      <c r="O2066" s="138"/>
      <c r="P2066" s="79"/>
    </row>
    <row r="2067" spans="9:16">
      <c r="I2067" s="79"/>
      <c r="J2067" s="79"/>
      <c r="K2067" s="80"/>
      <c r="L2067" s="80"/>
      <c r="M2067" s="80"/>
      <c r="N2067" s="80"/>
      <c r="O2067" s="138"/>
      <c r="P2067" s="79"/>
    </row>
    <row r="2068" spans="9:16">
      <c r="I2068" s="79"/>
      <c r="J2068" s="79"/>
      <c r="K2068" s="80"/>
      <c r="L2068" s="80"/>
      <c r="M2068" s="80"/>
      <c r="N2068" s="80"/>
      <c r="O2068" s="138"/>
      <c r="P2068" s="79"/>
    </row>
    <row r="2069" spans="9:16">
      <c r="I2069" s="79"/>
      <c r="J2069" s="79"/>
      <c r="K2069" s="80"/>
      <c r="L2069" s="80"/>
      <c r="M2069" s="80"/>
      <c r="N2069" s="80"/>
      <c r="O2069" s="138"/>
      <c r="P2069" s="79"/>
    </row>
    <row r="2070" spans="9:16">
      <c r="I2070" s="79"/>
      <c r="J2070" s="79"/>
      <c r="K2070" s="80"/>
      <c r="L2070" s="80"/>
      <c r="M2070" s="80"/>
      <c r="N2070" s="80"/>
      <c r="O2070" s="138"/>
      <c r="P2070" s="79"/>
    </row>
    <row r="2071" spans="9:16">
      <c r="I2071" s="79"/>
      <c r="J2071" s="79"/>
      <c r="K2071" s="80"/>
      <c r="L2071" s="80"/>
      <c r="M2071" s="80"/>
      <c r="N2071" s="80"/>
      <c r="O2071" s="138"/>
      <c r="P2071" s="79"/>
    </row>
    <row r="2072" spans="9:16">
      <c r="I2072" s="79"/>
      <c r="J2072" s="79"/>
      <c r="K2072" s="80"/>
      <c r="L2072" s="80"/>
      <c r="M2072" s="80"/>
      <c r="N2072" s="80"/>
      <c r="O2072" s="138"/>
      <c r="P2072" s="79"/>
    </row>
    <row r="2073" spans="9:16">
      <c r="I2073" s="79"/>
      <c r="J2073" s="79"/>
      <c r="K2073" s="80"/>
      <c r="L2073" s="80"/>
      <c r="M2073" s="80"/>
      <c r="N2073" s="80"/>
      <c r="O2073" s="138"/>
      <c r="P2073" s="79"/>
    </row>
    <row r="2074" spans="9:16">
      <c r="I2074" s="79"/>
      <c r="J2074" s="79"/>
      <c r="K2074" s="80"/>
      <c r="L2074" s="80"/>
      <c r="M2074" s="80"/>
      <c r="N2074" s="80"/>
      <c r="O2074" s="138"/>
      <c r="P2074" s="79"/>
    </row>
    <row r="2075" spans="9:16">
      <c r="I2075" s="79"/>
      <c r="J2075" s="79"/>
      <c r="K2075" s="80"/>
      <c r="L2075" s="80"/>
      <c r="M2075" s="80"/>
      <c r="N2075" s="80"/>
      <c r="O2075" s="138"/>
      <c r="P2075" s="79"/>
    </row>
    <row r="2076" spans="9:16">
      <c r="I2076" s="79"/>
      <c r="J2076" s="79"/>
      <c r="K2076" s="80"/>
      <c r="L2076" s="80"/>
      <c r="M2076" s="80"/>
      <c r="N2076" s="80"/>
      <c r="O2076" s="138"/>
      <c r="P2076" s="79"/>
    </row>
    <row r="2077" spans="9:16">
      <c r="I2077" s="79"/>
      <c r="J2077" s="79"/>
      <c r="K2077" s="80"/>
      <c r="L2077" s="80"/>
      <c r="M2077" s="80"/>
      <c r="N2077" s="80"/>
      <c r="O2077" s="138"/>
      <c r="P2077" s="79"/>
    </row>
    <row r="2078" spans="9:16">
      <c r="I2078" s="79"/>
      <c r="J2078" s="79"/>
      <c r="K2078" s="80"/>
      <c r="L2078" s="80"/>
      <c r="M2078" s="80"/>
      <c r="N2078" s="80"/>
      <c r="O2078" s="138"/>
      <c r="P2078" s="79"/>
    </row>
    <row r="2079" spans="9:16">
      <c r="I2079" s="79"/>
      <c r="J2079" s="79"/>
      <c r="K2079" s="80"/>
      <c r="L2079" s="80"/>
      <c r="M2079" s="80"/>
      <c r="N2079" s="80"/>
      <c r="O2079" s="138"/>
      <c r="P2079" s="79"/>
    </row>
    <row r="2080" spans="9:16">
      <c r="I2080" s="79"/>
      <c r="J2080" s="79"/>
      <c r="K2080" s="80"/>
      <c r="L2080" s="80"/>
      <c r="M2080" s="80"/>
      <c r="N2080" s="80"/>
      <c r="O2080" s="138"/>
      <c r="P2080" s="79"/>
    </row>
    <row r="2081" spans="9:16">
      <c r="I2081" s="79"/>
      <c r="J2081" s="79"/>
      <c r="K2081" s="80"/>
      <c r="L2081" s="80"/>
      <c r="M2081" s="80"/>
      <c r="N2081" s="80"/>
      <c r="O2081" s="138"/>
      <c r="P2081" s="79"/>
    </row>
    <row r="2082" spans="9:16">
      <c r="I2082" s="79"/>
      <c r="J2082" s="79"/>
      <c r="K2082" s="80"/>
      <c r="L2082" s="80"/>
      <c r="M2082" s="80"/>
      <c r="N2082" s="80"/>
      <c r="O2082" s="138"/>
      <c r="P2082" s="79"/>
    </row>
    <row r="2083" spans="9:16">
      <c r="I2083" s="79"/>
      <c r="J2083" s="79"/>
      <c r="K2083" s="80"/>
      <c r="L2083" s="80"/>
      <c r="M2083" s="80"/>
      <c r="N2083" s="80"/>
      <c r="O2083" s="138"/>
      <c r="P2083" s="79"/>
    </row>
    <row r="2084" spans="9:16">
      <c r="I2084" s="79"/>
      <c r="J2084" s="79"/>
      <c r="K2084" s="80"/>
      <c r="L2084" s="80"/>
      <c r="M2084" s="80"/>
      <c r="N2084" s="80"/>
      <c r="O2084" s="138"/>
      <c r="P2084" s="79"/>
    </row>
    <row r="2085" spans="9:16">
      <c r="I2085" s="79"/>
      <c r="J2085" s="79"/>
      <c r="K2085" s="80"/>
      <c r="L2085" s="80"/>
      <c r="M2085" s="80"/>
      <c r="N2085" s="80"/>
      <c r="O2085" s="138"/>
      <c r="P2085" s="79"/>
    </row>
    <row r="2086" spans="9:16">
      <c r="I2086" s="79"/>
      <c r="J2086" s="79"/>
      <c r="K2086" s="80"/>
      <c r="L2086" s="80"/>
      <c r="M2086" s="80"/>
      <c r="N2086" s="80"/>
      <c r="O2086" s="138"/>
      <c r="P2086" s="79"/>
    </row>
    <row r="2087" spans="9:16">
      <c r="I2087" s="79"/>
      <c r="J2087" s="79"/>
      <c r="K2087" s="80"/>
      <c r="L2087" s="80"/>
      <c r="M2087" s="80"/>
      <c r="N2087" s="80"/>
      <c r="O2087" s="138"/>
      <c r="P2087" s="79"/>
    </row>
    <row r="2088" spans="9:16">
      <c r="I2088" s="79"/>
      <c r="J2088" s="79"/>
      <c r="K2088" s="80"/>
      <c r="L2088" s="80"/>
      <c r="M2088" s="80"/>
      <c r="N2088" s="80"/>
      <c r="O2088" s="138"/>
      <c r="P2088" s="79"/>
    </row>
    <row r="2089" spans="9:16">
      <c r="I2089" s="79"/>
      <c r="J2089" s="79"/>
      <c r="K2089" s="80"/>
      <c r="L2089" s="80"/>
      <c r="M2089" s="80"/>
      <c r="N2089" s="80"/>
      <c r="O2089" s="138"/>
      <c r="P2089" s="79"/>
    </row>
    <row r="2090" spans="9:16">
      <c r="I2090" s="79"/>
      <c r="J2090" s="79"/>
      <c r="K2090" s="80"/>
      <c r="L2090" s="80"/>
      <c r="M2090" s="80"/>
      <c r="N2090" s="80"/>
      <c r="O2090" s="138"/>
      <c r="P2090" s="79"/>
    </row>
    <row r="2091" spans="9:16">
      <c r="I2091" s="79"/>
      <c r="J2091" s="79"/>
      <c r="K2091" s="80"/>
      <c r="L2091" s="80"/>
      <c r="M2091" s="80"/>
      <c r="N2091" s="80"/>
      <c r="O2091" s="138"/>
      <c r="P2091" s="79"/>
    </row>
    <row r="2092" spans="9:16">
      <c r="I2092" s="79"/>
      <c r="J2092" s="79"/>
      <c r="K2092" s="80"/>
      <c r="L2092" s="80"/>
      <c r="M2092" s="80"/>
      <c r="N2092" s="80"/>
      <c r="O2092" s="138"/>
      <c r="P2092" s="79"/>
    </row>
    <row r="2093" spans="9:16">
      <c r="I2093" s="79"/>
      <c r="J2093" s="79"/>
      <c r="K2093" s="80"/>
      <c r="L2093" s="80"/>
      <c r="M2093" s="80"/>
      <c r="N2093" s="80"/>
      <c r="O2093" s="138"/>
      <c r="P2093" s="79"/>
    </row>
    <row r="2094" spans="9:16">
      <c r="I2094" s="79"/>
      <c r="J2094" s="79"/>
      <c r="K2094" s="80"/>
      <c r="L2094" s="80"/>
      <c r="M2094" s="80"/>
      <c r="N2094" s="80"/>
      <c r="O2094" s="138"/>
      <c r="P2094" s="79"/>
    </row>
    <row r="2095" spans="9:16">
      <c r="I2095" s="79"/>
      <c r="J2095" s="79"/>
      <c r="K2095" s="80"/>
      <c r="L2095" s="80"/>
      <c r="M2095" s="80"/>
      <c r="N2095" s="80"/>
      <c r="O2095" s="138"/>
      <c r="P2095" s="79"/>
    </row>
    <row r="2096" spans="9:16">
      <c r="I2096" s="79"/>
      <c r="J2096" s="79"/>
      <c r="K2096" s="80"/>
      <c r="L2096" s="80"/>
      <c r="M2096" s="80"/>
      <c r="N2096" s="80"/>
      <c r="O2096" s="138"/>
      <c r="P2096" s="79"/>
    </row>
    <row r="2097" spans="9:16">
      <c r="I2097" s="79"/>
      <c r="J2097" s="79"/>
      <c r="K2097" s="80"/>
      <c r="L2097" s="80"/>
      <c r="M2097" s="80"/>
      <c r="N2097" s="80"/>
      <c r="O2097" s="138"/>
      <c r="P2097" s="79"/>
    </row>
    <row r="2098" spans="9:16">
      <c r="I2098" s="79"/>
      <c r="J2098" s="79"/>
      <c r="K2098" s="80"/>
      <c r="L2098" s="80"/>
      <c r="M2098" s="80"/>
      <c r="N2098" s="80"/>
      <c r="O2098" s="138"/>
      <c r="P2098" s="79"/>
    </row>
    <row r="2099" spans="9:16">
      <c r="I2099" s="79"/>
      <c r="J2099" s="79"/>
      <c r="K2099" s="80"/>
      <c r="L2099" s="80"/>
      <c r="M2099" s="80"/>
      <c r="N2099" s="80"/>
      <c r="O2099" s="138"/>
      <c r="P2099" s="79"/>
    </row>
    <row r="2100" spans="9:16">
      <c r="I2100" s="79"/>
      <c r="J2100" s="79"/>
      <c r="K2100" s="80"/>
      <c r="L2100" s="80"/>
      <c r="M2100" s="80"/>
      <c r="N2100" s="80"/>
      <c r="O2100" s="138"/>
      <c r="P2100" s="79"/>
    </row>
    <row r="2101" spans="9:16">
      <c r="I2101" s="79"/>
      <c r="J2101" s="79"/>
      <c r="K2101" s="80"/>
      <c r="L2101" s="80"/>
      <c r="M2101" s="80"/>
      <c r="N2101" s="80"/>
      <c r="O2101" s="138"/>
      <c r="P2101" s="79"/>
    </row>
    <row r="2102" spans="9:16">
      <c r="I2102" s="79"/>
      <c r="J2102" s="79"/>
      <c r="K2102" s="80"/>
      <c r="L2102" s="80"/>
      <c r="M2102" s="80"/>
      <c r="N2102" s="80"/>
      <c r="O2102" s="138"/>
      <c r="P2102" s="79"/>
    </row>
    <row r="2103" spans="9:16">
      <c r="I2103" s="79"/>
      <c r="J2103" s="79"/>
      <c r="K2103" s="80"/>
      <c r="L2103" s="80"/>
      <c r="M2103" s="80"/>
      <c r="N2103" s="80"/>
      <c r="O2103" s="138"/>
      <c r="P2103" s="79"/>
    </row>
    <row r="2104" spans="9:16">
      <c r="I2104" s="79"/>
      <c r="J2104" s="79"/>
      <c r="K2104" s="80"/>
      <c r="L2104" s="80"/>
      <c r="M2104" s="80"/>
      <c r="N2104" s="80"/>
      <c r="O2104" s="138"/>
      <c r="P2104" s="79"/>
    </row>
    <row r="2105" spans="9:16">
      <c r="I2105" s="79"/>
      <c r="J2105" s="79"/>
      <c r="K2105" s="80"/>
      <c r="L2105" s="80"/>
      <c r="M2105" s="80"/>
      <c r="N2105" s="80"/>
      <c r="O2105" s="138"/>
      <c r="P2105" s="79"/>
    </row>
    <row r="2106" spans="9:16">
      <c r="I2106" s="79"/>
      <c r="J2106" s="79"/>
      <c r="K2106" s="80"/>
      <c r="L2106" s="80"/>
      <c r="M2106" s="80"/>
      <c r="N2106" s="80"/>
      <c r="O2106" s="138"/>
      <c r="P2106" s="79"/>
    </row>
    <row r="2107" spans="9:16">
      <c r="I2107" s="79"/>
      <c r="J2107" s="79"/>
      <c r="K2107" s="80"/>
      <c r="L2107" s="80"/>
      <c r="M2107" s="80"/>
      <c r="N2107" s="80"/>
      <c r="O2107" s="138"/>
      <c r="P2107" s="79"/>
    </row>
    <row r="2108" spans="9:16">
      <c r="I2108" s="79"/>
      <c r="J2108" s="79"/>
      <c r="K2108" s="80"/>
      <c r="L2108" s="80"/>
      <c r="M2108" s="80"/>
      <c r="N2108" s="80"/>
      <c r="O2108" s="138"/>
      <c r="P2108" s="79"/>
    </row>
    <row r="2109" spans="9:16">
      <c r="I2109" s="79"/>
      <c r="J2109" s="79"/>
      <c r="K2109" s="80"/>
      <c r="L2109" s="80"/>
      <c r="M2109" s="80"/>
      <c r="N2109" s="80"/>
      <c r="O2109" s="138"/>
      <c r="P2109" s="79"/>
    </row>
    <row r="2110" spans="9:16">
      <c r="I2110" s="79"/>
      <c r="J2110" s="79"/>
      <c r="K2110" s="80"/>
      <c r="L2110" s="80"/>
      <c r="M2110" s="80"/>
      <c r="N2110" s="80"/>
      <c r="O2110" s="138"/>
      <c r="P2110" s="79"/>
    </row>
    <row r="2111" spans="9:16">
      <c r="I2111" s="79"/>
      <c r="J2111" s="79"/>
      <c r="K2111" s="80"/>
      <c r="L2111" s="80"/>
      <c r="M2111" s="80"/>
      <c r="N2111" s="80"/>
      <c r="O2111" s="138"/>
      <c r="P2111" s="79"/>
    </row>
    <row r="2112" spans="9:16">
      <c r="I2112" s="79"/>
      <c r="J2112" s="79"/>
      <c r="K2112" s="80"/>
      <c r="L2112" s="80"/>
      <c r="M2112" s="80"/>
      <c r="N2112" s="80"/>
      <c r="O2112" s="138"/>
      <c r="P2112" s="79"/>
    </row>
    <row r="2113" spans="9:16">
      <c r="I2113" s="79"/>
      <c r="J2113" s="79"/>
      <c r="K2113" s="80"/>
      <c r="L2113" s="80"/>
      <c r="M2113" s="80"/>
      <c r="N2113" s="80"/>
      <c r="O2113" s="138"/>
      <c r="P2113" s="79"/>
    </row>
    <row r="2114" spans="9:16">
      <c r="I2114" s="79"/>
      <c r="J2114" s="79"/>
      <c r="K2114" s="80"/>
      <c r="L2114" s="80"/>
      <c r="M2114" s="80"/>
      <c r="N2114" s="80"/>
      <c r="O2114" s="138"/>
      <c r="P2114" s="79"/>
    </row>
    <row r="2115" spans="9:16">
      <c r="I2115" s="79"/>
      <c r="J2115" s="79"/>
      <c r="K2115" s="80"/>
      <c r="L2115" s="80"/>
      <c r="M2115" s="80"/>
      <c r="N2115" s="80"/>
      <c r="O2115" s="138"/>
      <c r="P2115" s="79"/>
    </row>
    <row r="2116" spans="9:16">
      <c r="I2116" s="79"/>
      <c r="J2116" s="79"/>
      <c r="K2116" s="80"/>
      <c r="L2116" s="80"/>
      <c r="M2116" s="80"/>
      <c r="N2116" s="80"/>
      <c r="O2116" s="138"/>
      <c r="P2116" s="79"/>
    </row>
    <row r="2117" spans="9:16">
      <c r="I2117" s="79"/>
      <c r="J2117" s="79"/>
      <c r="K2117" s="80"/>
      <c r="L2117" s="80"/>
      <c r="M2117" s="80"/>
      <c r="N2117" s="80"/>
      <c r="O2117" s="138"/>
      <c r="P2117" s="79"/>
    </row>
    <row r="2118" spans="9:16">
      <c r="I2118" s="79"/>
      <c r="J2118" s="79"/>
      <c r="K2118" s="80"/>
      <c r="L2118" s="80"/>
      <c r="M2118" s="80"/>
      <c r="N2118" s="80"/>
      <c r="O2118" s="138"/>
      <c r="P2118" s="79"/>
    </row>
    <row r="2119" spans="9:16">
      <c r="I2119" s="79"/>
      <c r="J2119" s="79"/>
      <c r="K2119" s="80"/>
      <c r="L2119" s="80"/>
      <c r="M2119" s="80"/>
      <c r="N2119" s="80"/>
      <c r="O2119" s="138"/>
      <c r="P2119" s="79"/>
    </row>
    <row r="2120" spans="9:16">
      <c r="I2120" s="79"/>
      <c r="J2120" s="79"/>
      <c r="K2120" s="80"/>
      <c r="L2120" s="80"/>
      <c r="M2120" s="80"/>
      <c r="N2120" s="80"/>
      <c r="O2120" s="138"/>
      <c r="P2120" s="79"/>
    </row>
    <row r="2121" spans="9:16">
      <c r="I2121" s="79"/>
      <c r="J2121" s="79"/>
      <c r="K2121" s="80"/>
      <c r="L2121" s="80"/>
      <c r="M2121" s="80"/>
      <c r="N2121" s="80"/>
      <c r="O2121" s="138"/>
      <c r="P2121" s="79"/>
    </row>
    <row r="2122" spans="9:16">
      <c r="I2122" s="79"/>
      <c r="J2122" s="79"/>
      <c r="K2122" s="80"/>
      <c r="L2122" s="80"/>
      <c r="M2122" s="80"/>
      <c r="N2122" s="80"/>
      <c r="O2122" s="138"/>
      <c r="P2122" s="79"/>
    </row>
    <row r="2123" spans="9:16">
      <c r="I2123" s="79"/>
      <c r="J2123" s="79"/>
      <c r="K2123" s="80"/>
      <c r="L2123" s="80"/>
      <c r="M2123" s="80"/>
      <c r="N2123" s="80"/>
      <c r="O2123" s="138"/>
      <c r="P2123" s="79"/>
    </row>
    <row r="2124" spans="9:16">
      <c r="I2124" s="79"/>
      <c r="J2124" s="79"/>
      <c r="K2124" s="80"/>
      <c r="L2124" s="80"/>
      <c r="M2124" s="80"/>
      <c r="N2124" s="80"/>
      <c r="O2124" s="138"/>
      <c r="P2124" s="79"/>
    </row>
    <row r="2125" spans="9:16">
      <c r="I2125" s="79"/>
      <c r="J2125" s="79"/>
      <c r="K2125" s="80"/>
      <c r="L2125" s="80"/>
      <c r="M2125" s="80"/>
      <c r="N2125" s="80"/>
      <c r="O2125" s="138"/>
      <c r="P2125" s="79"/>
    </row>
    <row r="2126" spans="9:16">
      <c r="I2126" s="79"/>
      <c r="J2126" s="79"/>
      <c r="K2126" s="80"/>
      <c r="L2126" s="80"/>
      <c r="M2126" s="80"/>
      <c r="N2126" s="80"/>
      <c r="O2126" s="138"/>
      <c r="P2126" s="79"/>
    </row>
    <row r="2127" spans="9:16">
      <c r="I2127" s="79"/>
      <c r="J2127" s="79"/>
      <c r="K2127" s="80"/>
      <c r="L2127" s="80"/>
      <c r="M2127" s="80"/>
      <c r="N2127" s="80"/>
      <c r="O2127" s="138"/>
      <c r="P2127" s="79"/>
    </row>
    <row r="2128" spans="9:16">
      <c r="I2128" s="79"/>
      <c r="J2128" s="79"/>
      <c r="K2128" s="80"/>
      <c r="L2128" s="80"/>
      <c r="M2128" s="80"/>
      <c r="N2128" s="80"/>
      <c r="O2128" s="138"/>
      <c r="P2128" s="79"/>
    </row>
    <row r="2129" spans="9:16">
      <c r="I2129" s="79"/>
      <c r="J2129" s="79"/>
      <c r="K2129" s="80"/>
      <c r="L2129" s="80"/>
      <c r="M2129" s="80"/>
      <c r="N2129" s="80"/>
      <c r="O2129" s="138"/>
      <c r="P2129" s="79"/>
    </row>
    <row r="2130" spans="9:16">
      <c r="I2130" s="79"/>
      <c r="J2130" s="79"/>
      <c r="K2130" s="80"/>
      <c r="L2130" s="80"/>
      <c r="M2130" s="80"/>
      <c r="N2130" s="80"/>
      <c r="O2130" s="138"/>
      <c r="P2130" s="79"/>
    </row>
    <row r="2131" spans="9:16">
      <c r="I2131" s="79"/>
      <c r="J2131" s="79"/>
      <c r="K2131" s="80"/>
      <c r="L2131" s="80"/>
      <c r="M2131" s="80"/>
      <c r="N2131" s="80"/>
      <c r="O2131" s="138"/>
      <c r="P2131" s="79"/>
    </row>
    <row r="2132" spans="9:16">
      <c r="I2132" s="79"/>
      <c r="J2132" s="79"/>
      <c r="K2132" s="80"/>
      <c r="L2132" s="80"/>
      <c r="M2132" s="80"/>
      <c r="N2132" s="80"/>
      <c r="O2132" s="138"/>
      <c r="P2132" s="79"/>
    </row>
    <row r="2133" spans="9:16">
      <c r="I2133" s="79"/>
      <c r="J2133" s="79"/>
      <c r="K2133" s="80"/>
      <c r="L2133" s="80"/>
      <c r="M2133" s="80"/>
      <c r="N2133" s="80"/>
      <c r="O2133" s="138"/>
      <c r="P2133" s="79"/>
    </row>
    <row r="2134" spans="9:16">
      <c r="I2134" s="79"/>
      <c r="J2134" s="79"/>
      <c r="K2134" s="80"/>
      <c r="L2134" s="80"/>
      <c r="M2134" s="80"/>
      <c r="N2134" s="80"/>
      <c r="O2134" s="138"/>
      <c r="P2134" s="79"/>
    </row>
    <row r="2135" spans="9:16">
      <c r="I2135" s="79"/>
      <c r="J2135" s="79"/>
      <c r="K2135" s="80"/>
      <c r="L2135" s="80"/>
      <c r="M2135" s="80"/>
      <c r="N2135" s="80"/>
      <c r="O2135" s="138"/>
      <c r="P2135" s="79"/>
    </row>
    <row r="2136" spans="9:16">
      <c r="I2136" s="79"/>
      <c r="J2136" s="79"/>
      <c r="K2136" s="80"/>
      <c r="L2136" s="80"/>
      <c r="M2136" s="80"/>
      <c r="N2136" s="80"/>
      <c r="O2136" s="138"/>
      <c r="P2136" s="79"/>
    </row>
    <row r="2137" spans="9:16">
      <c r="I2137" s="79"/>
      <c r="J2137" s="79"/>
      <c r="K2137" s="80"/>
      <c r="L2137" s="80"/>
      <c r="M2137" s="80"/>
      <c r="N2137" s="80"/>
      <c r="O2137" s="138"/>
      <c r="P2137" s="79"/>
    </row>
    <row r="2138" spans="9:16">
      <c r="I2138" s="79"/>
      <c r="J2138" s="79"/>
      <c r="K2138" s="80"/>
      <c r="L2138" s="80"/>
      <c r="M2138" s="80"/>
      <c r="N2138" s="80"/>
      <c r="O2138" s="138"/>
      <c r="P2138" s="79"/>
    </row>
    <row r="2139" spans="9:16">
      <c r="I2139" s="79"/>
      <c r="J2139" s="79"/>
      <c r="K2139" s="80"/>
      <c r="L2139" s="80"/>
      <c r="M2139" s="80"/>
      <c r="N2139" s="80"/>
      <c r="O2139" s="138"/>
      <c r="P2139" s="79"/>
    </row>
    <row r="2140" spans="9:16">
      <c r="I2140" s="79"/>
      <c r="J2140" s="79"/>
      <c r="K2140" s="80"/>
      <c r="L2140" s="80"/>
      <c r="M2140" s="80"/>
      <c r="N2140" s="80"/>
      <c r="O2140" s="138"/>
      <c r="P2140" s="79"/>
    </row>
    <row r="2141" spans="9:16">
      <c r="I2141" s="79"/>
      <c r="J2141" s="79"/>
      <c r="K2141" s="80"/>
      <c r="L2141" s="80"/>
      <c r="M2141" s="80"/>
      <c r="N2141" s="80"/>
      <c r="O2141" s="138"/>
      <c r="P2141" s="79"/>
    </row>
    <row r="2142" spans="9:16">
      <c r="I2142" s="79"/>
      <c r="J2142" s="79"/>
      <c r="K2142" s="80"/>
      <c r="L2142" s="80"/>
      <c r="M2142" s="80"/>
      <c r="N2142" s="80"/>
      <c r="O2142" s="138"/>
      <c r="P2142" s="79"/>
    </row>
    <row r="2143" spans="9:16">
      <c r="I2143" s="79"/>
      <c r="J2143" s="79"/>
      <c r="K2143" s="80"/>
      <c r="L2143" s="80"/>
      <c r="M2143" s="80"/>
      <c r="N2143" s="80"/>
      <c r="O2143" s="138"/>
      <c r="P2143" s="79"/>
    </row>
    <row r="2144" spans="9:16">
      <c r="I2144" s="79"/>
      <c r="J2144" s="79"/>
      <c r="K2144" s="80"/>
      <c r="L2144" s="80"/>
      <c r="M2144" s="80"/>
      <c r="N2144" s="80"/>
      <c r="O2144" s="138"/>
      <c r="P2144" s="79"/>
    </row>
    <row r="2145" spans="9:16">
      <c r="I2145" s="79"/>
      <c r="J2145" s="79"/>
      <c r="K2145" s="80"/>
      <c r="L2145" s="80"/>
      <c r="M2145" s="80"/>
      <c r="N2145" s="80"/>
      <c r="O2145" s="138"/>
      <c r="P2145" s="79"/>
    </row>
    <row r="2146" spans="9:16">
      <c r="I2146" s="79"/>
      <c r="J2146" s="79"/>
      <c r="K2146" s="80"/>
      <c r="L2146" s="80"/>
      <c r="M2146" s="80"/>
      <c r="N2146" s="80"/>
      <c r="O2146" s="138"/>
      <c r="P2146" s="79"/>
    </row>
    <row r="2147" spans="9:16">
      <c r="I2147" s="79"/>
      <c r="J2147" s="79"/>
      <c r="K2147" s="80"/>
      <c r="L2147" s="80"/>
      <c r="M2147" s="80"/>
      <c r="N2147" s="80"/>
      <c r="O2147" s="138"/>
      <c r="P2147" s="79"/>
    </row>
    <row r="2148" spans="9:16">
      <c r="I2148" s="79"/>
      <c r="J2148" s="79"/>
      <c r="K2148" s="80"/>
      <c r="L2148" s="80"/>
      <c r="M2148" s="80"/>
      <c r="N2148" s="80"/>
      <c r="O2148" s="138"/>
      <c r="P2148" s="79"/>
    </row>
    <row r="2149" spans="9:16">
      <c r="I2149" s="79"/>
      <c r="J2149" s="79"/>
      <c r="K2149" s="80"/>
      <c r="L2149" s="80"/>
      <c r="M2149" s="80"/>
      <c r="N2149" s="80"/>
      <c r="O2149" s="138"/>
      <c r="P2149" s="79"/>
    </row>
    <row r="2150" spans="9:16">
      <c r="I2150" s="79"/>
      <c r="J2150" s="79"/>
      <c r="K2150" s="80"/>
      <c r="L2150" s="80"/>
      <c r="M2150" s="80"/>
      <c r="N2150" s="80"/>
      <c r="O2150" s="138"/>
      <c r="P2150" s="79"/>
    </row>
    <row r="2151" spans="9:16">
      <c r="I2151" s="79"/>
      <c r="J2151" s="79"/>
      <c r="K2151" s="80"/>
      <c r="L2151" s="80"/>
      <c r="M2151" s="80"/>
      <c r="N2151" s="80"/>
      <c r="O2151" s="138"/>
      <c r="P2151" s="79"/>
    </row>
    <row r="2152" spans="9:16">
      <c r="I2152" s="79"/>
      <c r="J2152" s="79"/>
      <c r="K2152" s="80"/>
      <c r="L2152" s="80"/>
      <c r="M2152" s="80"/>
      <c r="N2152" s="80"/>
      <c r="O2152" s="138"/>
      <c r="P2152" s="79"/>
    </row>
    <row r="2153" spans="9:16">
      <c r="I2153" s="79"/>
      <c r="J2153" s="79"/>
      <c r="K2153" s="80"/>
      <c r="L2153" s="80"/>
      <c r="M2153" s="80"/>
      <c r="N2153" s="80"/>
      <c r="O2153" s="138"/>
      <c r="P2153" s="79"/>
    </row>
    <row r="2154" spans="9:16">
      <c r="I2154" s="79"/>
      <c r="J2154" s="79"/>
      <c r="K2154" s="80"/>
      <c r="L2154" s="80"/>
      <c r="M2154" s="80"/>
      <c r="N2154" s="80"/>
      <c r="O2154" s="138"/>
      <c r="P2154" s="79"/>
    </row>
    <row r="2155" spans="9:16">
      <c r="I2155" s="79"/>
      <c r="J2155" s="79"/>
      <c r="K2155" s="80"/>
      <c r="L2155" s="80"/>
      <c r="M2155" s="80"/>
      <c r="N2155" s="80"/>
      <c r="O2155" s="138"/>
      <c r="P2155" s="79"/>
    </row>
    <row r="2156" spans="9:16">
      <c r="I2156" s="79"/>
      <c r="J2156" s="79"/>
      <c r="K2156" s="80"/>
      <c r="L2156" s="80"/>
      <c r="M2156" s="80"/>
      <c r="N2156" s="80"/>
      <c r="O2156" s="138"/>
      <c r="P2156" s="79"/>
    </row>
    <row r="2157" spans="9:16">
      <c r="I2157" s="79"/>
      <c r="J2157" s="79"/>
      <c r="K2157" s="80"/>
      <c r="L2157" s="80"/>
      <c r="M2157" s="80"/>
      <c r="N2157" s="80"/>
      <c r="O2157" s="138"/>
      <c r="P2157" s="79"/>
    </row>
    <row r="2158" spans="9:16">
      <c r="I2158" s="79"/>
      <c r="J2158" s="79"/>
      <c r="K2158" s="80"/>
      <c r="L2158" s="80"/>
      <c r="M2158" s="80"/>
      <c r="N2158" s="80"/>
      <c r="O2158" s="138"/>
      <c r="P2158" s="79"/>
    </row>
    <row r="2159" spans="9:16">
      <c r="I2159" s="79"/>
      <c r="J2159" s="79"/>
      <c r="K2159" s="80"/>
      <c r="L2159" s="80"/>
      <c r="M2159" s="80"/>
      <c r="N2159" s="80"/>
      <c r="O2159" s="138"/>
      <c r="P2159" s="79"/>
    </row>
    <row r="2160" spans="9:16">
      <c r="I2160" s="79"/>
      <c r="J2160" s="79"/>
      <c r="K2160" s="80"/>
      <c r="L2160" s="80"/>
      <c r="M2160" s="80"/>
      <c r="N2160" s="80"/>
      <c r="O2160" s="138"/>
      <c r="P2160" s="79"/>
    </row>
    <row r="2161" spans="9:16">
      <c r="I2161" s="79"/>
      <c r="J2161" s="79"/>
      <c r="K2161" s="80"/>
      <c r="L2161" s="80"/>
      <c r="M2161" s="80"/>
      <c r="N2161" s="80"/>
      <c r="O2161" s="138"/>
      <c r="P2161" s="79"/>
    </row>
    <row r="2162" spans="9:16">
      <c r="I2162" s="79"/>
      <c r="J2162" s="79"/>
      <c r="K2162" s="80"/>
      <c r="L2162" s="80"/>
      <c r="M2162" s="80"/>
      <c r="N2162" s="80"/>
      <c r="O2162" s="138"/>
      <c r="P2162" s="79"/>
    </row>
    <row r="2163" spans="9:16">
      <c r="I2163" s="79"/>
      <c r="J2163" s="79"/>
      <c r="K2163" s="80"/>
      <c r="L2163" s="80"/>
      <c r="M2163" s="80"/>
      <c r="N2163" s="80"/>
      <c r="O2163" s="138"/>
      <c r="P2163" s="79"/>
    </row>
    <row r="2164" spans="9:16">
      <c r="I2164" s="79"/>
      <c r="J2164" s="79"/>
      <c r="K2164" s="80"/>
      <c r="L2164" s="80"/>
      <c r="M2164" s="80"/>
      <c r="N2164" s="80"/>
      <c r="O2164" s="138"/>
      <c r="P2164" s="79"/>
    </row>
    <row r="2165" spans="9:16">
      <c r="I2165" s="79"/>
      <c r="J2165" s="79"/>
      <c r="K2165" s="80"/>
      <c r="L2165" s="80"/>
      <c r="M2165" s="80"/>
      <c r="N2165" s="80"/>
      <c r="O2165" s="138"/>
      <c r="P2165" s="79"/>
    </row>
    <row r="2166" spans="9:16">
      <c r="I2166" s="79"/>
      <c r="J2166" s="79"/>
      <c r="K2166" s="80"/>
      <c r="L2166" s="80"/>
      <c r="M2166" s="80"/>
      <c r="N2166" s="80"/>
      <c r="O2166" s="138"/>
      <c r="P2166" s="79"/>
    </row>
    <row r="2167" spans="9:16">
      <c r="I2167" s="79"/>
      <c r="J2167" s="79"/>
      <c r="K2167" s="80"/>
      <c r="L2167" s="80"/>
      <c r="M2167" s="80"/>
      <c r="N2167" s="80"/>
      <c r="O2167" s="138"/>
      <c r="P2167" s="79"/>
    </row>
    <row r="2168" spans="9:16">
      <c r="I2168" s="79"/>
      <c r="J2168" s="79"/>
      <c r="K2168" s="80"/>
      <c r="L2168" s="80"/>
      <c r="M2168" s="80"/>
      <c r="N2168" s="80"/>
      <c r="O2168" s="138"/>
      <c r="P2168" s="79"/>
    </row>
    <row r="2169" spans="9:16">
      <c r="I2169" s="79"/>
      <c r="J2169" s="79"/>
      <c r="K2169" s="80"/>
      <c r="L2169" s="80"/>
      <c r="M2169" s="80"/>
      <c r="N2169" s="80"/>
      <c r="O2169" s="138"/>
      <c r="P2169" s="79"/>
    </row>
    <row r="2170" spans="9:16">
      <c r="I2170" s="79"/>
      <c r="J2170" s="79"/>
      <c r="K2170" s="80"/>
      <c r="L2170" s="80"/>
      <c r="M2170" s="80"/>
      <c r="N2170" s="80"/>
      <c r="O2170" s="138"/>
      <c r="P2170" s="79"/>
    </row>
    <row r="2171" spans="9:16">
      <c r="I2171" s="79"/>
      <c r="J2171" s="79"/>
      <c r="K2171" s="80"/>
      <c r="L2171" s="80"/>
      <c r="M2171" s="80"/>
      <c r="N2171" s="80"/>
      <c r="O2171" s="138"/>
      <c r="P2171" s="79"/>
    </row>
    <row r="2172" spans="9:16">
      <c r="I2172" s="79"/>
      <c r="J2172" s="79"/>
      <c r="K2172" s="80"/>
      <c r="L2172" s="80"/>
      <c r="M2172" s="80"/>
      <c r="N2172" s="80"/>
      <c r="O2172" s="138"/>
      <c r="P2172" s="79"/>
    </row>
    <row r="2173" spans="9:16">
      <c r="I2173" s="79"/>
      <c r="J2173" s="79"/>
      <c r="K2173" s="80"/>
      <c r="L2173" s="80"/>
      <c r="M2173" s="80"/>
      <c r="N2173" s="80"/>
      <c r="O2173" s="138"/>
      <c r="P2173" s="79"/>
    </row>
    <row r="2174" spans="9:16">
      <c r="I2174" s="79"/>
      <c r="J2174" s="79"/>
      <c r="K2174" s="80"/>
      <c r="L2174" s="80"/>
      <c r="M2174" s="80"/>
      <c r="N2174" s="80"/>
      <c r="O2174" s="138"/>
      <c r="P2174" s="79"/>
    </row>
    <row r="2175" spans="9:16">
      <c r="I2175" s="79"/>
      <c r="J2175" s="79"/>
      <c r="K2175" s="80"/>
      <c r="L2175" s="80"/>
      <c r="M2175" s="80"/>
      <c r="N2175" s="80"/>
      <c r="O2175" s="138"/>
      <c r="P2175" s="79"/>
    </row>
    <row r="2176" spans="9:16">
      <c r="I2176" s="79"/>
      <c r="J2176" s="79"/>
      <c r="K2176" s="80"/>
      <c r="L2176" s="80"/>
      <c r="M2176" s="80"/>
      <c r="N2176" s="80"/>
      <c r="O2176" s="138"/>
      <c r="P2176" s="79"/>
    </row>
    <row r="2177" spans="9:16">
      <c r="I2177" s="79"/>
      <c r="J2177" s="79"/>
      <c r="K2177" s="80"/>
      <c r="L2177" s="80"/>
      <c r="M2177" s="80"/>
      <c r="N2177" s="80"/>
      <c r="O2177" s="138"/>
      <c r="P2177" s="79"/>
    </row>
    <row r="2178" spans="9:16">
      <c r="I2178" s="79"/>
      <c r="J2178" s="79"/>
      <c r="K2178" s="80"/>
      <c r="L2178" s="80"/>
      <c r="M2178" s="80"/>
      <c r="N2178" s="80"/>
      <c r="O2178" s="138"/>
      <c r="P2178" s="79"/>
    </row>
    <row r="2179" spans="9:16">
      <c r="I2179" s="79"/>
      <c r="J2179" s="79"/>
      <c r="K2179" s="80"/>
      <c r="L2179" s="80"/>
      <c r="M2179" s="80"/>
      <c r="N2179" s="80"/>
      <c r="O2179" s="138"/>
      <c r="P2179" s="79"/>
    </row>
    <row r="2180" spans="9:16">
      <c r="I2180" s="79"/>
      <c r="J2180" s="79"/>
      <c r="K2180" s="80"/>
      <c r="L2180" s="80"/>
      <c r="M2180" s="80"/>
      <c r="N2180" s="80"/>
      <c r="O2180" s="138"/>
      <c r="P2180" s="79"/>
    </row>
    <row r="2181" spans="9:16">
      <c r="I2181" s="79"/>
      <c r="J2181" s="79"/>
      <c r="K2181" s="80"/>
      <c r="L2181" s="80"/>
      <c r="M2181" s="80"/>
      <c r="N2181" s="80"/>
      <c r="O2181" s="138"/>
      <c r="P2181" s="79"/>
    </row>
    <row r="2182" spans="9:16">
      <c r="I2182" s="79"/>
      <c r="J2182" s="79"/>
      <c r="K2182" s="80"/>
      <c r="L2182" s="80"/>
      <c r="M2182" s="80"/>
      <c r="N2182" s="80"/>
      <c r="O2182" s="138"/>
      <c r="P2182" s="79"/>
    </row>
    <row r="2183" spans="9:16">
      <c r="I2183" s="79"/>
      <c r="J2183" s="79"/>
      <c r="K2183" s="80"/>
      <c r="L2183" s="80"/>
      <c r="M2183" s="80"/>
      <c r="N2183" s="80"/>
      <c r="O2183" s="138"/>
      <c r="P2183" s="79"/>
    </row>
    <row r="2184" spans="9:16">
      <c r="I2184" s="79"/>
      <c r="J2184" s="79"/>
      <c r="K2184" s="80"/>
      <c r="L2184" s="80"/>
      <c r="M2184" s="80"/>
      <c r="N2184" s="80"/>
      <c r="O2184" s="138"/>
      <c r="P2184" s="79"/>
    </row>
    <row r="2185" spans="9:16">
      <c r="I2185" s="79"/>
      <c r="J2185" s="79"/>
      <c r="K2185" s="80"/>
      <c r="L2185" s="80"/>
      <c r="M2185" s="80"/>
      <c r="N2185" s="80"/>
      <c r="O2185" s="138"/>
      <c r="P2185" s="79"/>
    </row>
    <row r="2186" spans="9:16">
      <c r="I2186" s="79"/>
      <c r="J2186" s="79"/>
      <c r="K2186" s="80"/>
      <c r="L2186" s="80"/>
      <c r="M2186" s="80"/>
      <c r="N2186" s="80"/>
      <c r="O2186" s="138"/>
      <c r="P2186" s="79"/>
    </row>
    <row r="2187" spans="9:16">
      <c r="I2187" s="79"/>
      <c r="J2187" s="79"/>
      <c r="K2187" s="80"/>
      <c r="L2187" s="80"/>
      <c r="M2187" s="80"/>
      <c r="N2187" s="80"/>
      <c r="O2187" s="138"/>
      <c r="P2187" s="79"/>
    </row>
    <row r="2188" spans="9:16">
      <c r="I2188" s="79"/>
      <c r="J2188" s="79"/>
      <c r="K2188" s="80"/>
      <c r="L2188" s="80"/>
      <c r="M2188" s="80"/>
      <c r="N2188" s="80"/>
      <c r="O2188" s="138"/>
      <c r="P2188" s="79"/>
    </row>
    <row r="2189" spans="9:16">
      <c r="I2189" s="79"/>
      <c r="J2189" s="79"/>
      <c r="K2189" s="80"/>
      <c r="L2189" s="80"/>
      <c r="M2189" s="80"/>
      <c r="N2189" s="80"/>
      <c r="O2189" s="138"/>
      <c r="P2189" s="79"/>
    </row>
    <row r="2190" spans="9:16">
      <c r="I2190" s="79"/>
      <c r="J2190" s="79"/>
      <c r="K2190" s="80"/>
      <c r="L2190" s="80"/>
      <c r="M2190" s="80"/>
      <c r="N2190" s="80"/>
      <c r="O2190" s="138"/>
      <c r="P2190" s="79"/>
    </row>
    <row r="2191" spans="9:16">
      <c r="I2191" s="79"/>
      <c r="J2191" s="79"/>
      <c r="K2191" s="80"/>
      <c r="L2191" s="80"/>
      <c r="M2191" s="80"/>
      <c r="N2191" s="80"/>
      <c r="O2191" s="138"/>
      <c r="P2191" s="79"/>
    </row>
    <row r="2192" spans="9:16">
      <c r="I2192" s="79"/>
      <c r="J2192" s="79"/>
      <c r="K2192" s="80"/>
      <c r="L2192" s="80"/>
      <c r="M2192" s="80"/>
      <c r="N2192" s="80"/>
      <c r="O2192" s="138"/>
      <c r="P2192" s="79"/>
    </row>
    <row r="2193" spans="9:16">
      <c r="I2193" s="79"/>
      <c r="J2193" s="79"/>
      <c r="K2193" s="80"/>
      <c r="L2193" s="80"/>
      <c r="M2193" s="80"/>
      <c r="N2193" s="80"/>
      <c r="O2193" s="138"/>
      <c r="P2193" s="79"/>
    </row>
    <row r="2194" spans="9:16">
      <c r="I2194" s="79"/>
      <c r="J2194" s="79"/>
      <c r="K2194" s="80"/>
      <c r="L2194" s="80"/>
      <c r="M2194" s="80"/>
      <c r="N2194" s="80"/>
      <c r="O2194" s="138"/>
      <c r="P2194" s="79"/>
    </row>
    <row r="2195" spans="9:16">
      <c r="I2195" s="79"/>
      <c r="J2195" s="79"/>
      <c r="K2195" s="80"/>
      <c r="L2195" s="80"/>
      <c r="M2195" s="80"/>
      <c r="N2195" s="80"/>
      <c r="O2195" s="138"/>
      <c r="P2195" s="79"/>
    </row>
    <row r="2196" spans="9:16">
      <c r="I2196" s="79"/>
      <c r="J2196" s="79"/>
      <c r="K2196" s="80"/>
      <c r="L2196" s="80"/>
      <c r="M2196" s="80"/>
      <c r="N2196" s="80"/>
      <c r="O2196" s="138"/>
      <c r="P2196" s="79"/>
    </row>
    <row r="2197" spans="9:16">
      <c r="I2197" s="79"/>
      <c r="J2197" s="79"/>
      <c r="K2197" s="80"/>
      <c r="L2197" s="80"/>
      <c r="M2197" s="80"/>
      <c r="N2197" s="80"/>
      <c r="O2197" s="138"/>
      <c r="P2197" s="79"/>
    </row>
    <row r="2198" spans="9:16">
      <c r="I2198" s="79"/>
      <c r="J2198" s="79"/>
      <c r="K2198" s="80"/>
      <c r="L2198" s="80"/>
      <c r="M2198" s="80"/>
      <c r="N2198" s="80"/>
      <c r="O2198" s="138"/>
      <c r="P2198" s="79"/>
    </row>
    <row r="2199" spans="9:16">
      <c r="I2199" s="79"/>
      <c r="J2199" s="79"/>
      <c r="K2199" s="80"/>
      <c r="L2199" s="80"/>
      <c r="M2199" s="80"/>
      <c r="N2199" s="80"/>
      <c r="O2199" s="138"/>
      <c r="P2199" s="79"/>
    </row>
    <row r="2200" spans="9:16">
      <c r="I2200" s="79"/>
      <c r="J2200" s="79"/>
      <c r="K2200" s="80"/>
      <c r="L2200" s="80"/>
      <c r="M2200" s="80"/>
      <c r="N2200" s="80"/>
      <c r="O2200" s="138"/>
      <c r="P2200" s="79"/>
    </row>
    <row r="2201" spans="9:16">
      <c r="I2201" s="79"/>
      <c r="J2201" s="79"/>
      <c r="K2201" s="80"/>
      <c r="L2201" s="80"/>
      <c r="M2201" s="80"/>
      <c r="N2201" s="80"/>
      <c r="O2201" s="138"/>
      <c r="P2201" s="79"/>
    </row>
    <row r="2202" spans="9:16">
      <c r="I2202" s="79"/>
      <c r="J2202" s="79"/>
      <c r="K2202" s="80"/>
      <c r="L2202" s="80"/>
      <c r="M2202" s="80"/>
      <c r="N2202" s="80"/>
      <c r="O2202" s="138"/>
      <c r="P2202" s="79"/>
    </row>
    <row r="2203" spans="9:16">
      <c r="I2203" s="79"/>
      <c r="J2203" s="79"/>
      <c r="K2203" s="80"/>
      <c r="L2203" s="80"/>
      <c r="M2203" s="80"/>
      <c r="N2203" s="80"/>
      <c r="O2203" s="138"/>
      <c r="P2203" s="79"/>
    </row>
    <row r="2204" spans="9:16">
      <c r="I2204" s="79"/>
      <c r="J2204" s="79"/>
      <c r="K2204" s="80"/>
      <c r="L2204" s="80"/>
      <c r="M2204" s="80"/>
      <c r="N2204" s="80"/>
      <c r="O2204" s="138"/>
      <c r="P2204" s="79"/>
    </row>
    <row r="2205" spans="9:16">
      <c r="I2205" s="79"/>
      <c r="J2205" s="79"/>
      <c r="K2205" s="80"/>
      <c r="L2205" s="80"/>
      <c r="M2205" s="80"/>
      <c r="N2205" s="80"/>
      <c r="O2205" s="138"/>
      <c r="P2205" s="79"/>
    </row>
    <row r="2206" spans="9:16">
      <c r="I2206" s="79"/>
      <c r="J2206" s="79"/>
      <c r="K2206" s="80"/>
      <c r="L2206" s="80"/>
      <c r="M2206" s="80"/>
      <c r="N2206" s="80"/>
      <c r="O2206" s="138"/>
      <c r="P2206" s="79"/>
    </row>
    <row r="2207" spans="9:16">
      <c r="I2207" s="79"/>
      <c r="J2207" s="79"/>
      <c r="K2207" s="80"/>
      <c r="L2207" s="80"/>
      <c r="M2207" s="80"/>
      <c r="N2207" s="80"/>
      <c r="O2207" s="138"/>
      <c r="P2207" s="79"/>
    </row>
    <row r="2208" spans="9:16">
      <c r="I2208" s="79"/>
      <c r="J2208" s="79"/>
      <c r="K2208" s="80"/>
      <c r="L2208" s="80"/>
      <c r="M2208" s="80"/>
      <c r="N2208" s="80"/>
      <c r="O2208" s="138"/>
      <c r="P2208" s="79"/>
    </row>
    <row r="2209" spans="9:16">
      <c r="I2209" s="79"/>
      <c r="J2209" s="79"/>
      <c r="K2209" s="80"/>
      <c r="L2209" s="80"/>
      <c r="M2209" s="80"/>
      <c r="N2209" s="80"/>
      <c r="O2209" s="138"/>
      <c r="P2209" s="79"/>
    </row>
    <row r="2210" spans="9:16">
      <c r="I2210" s="79"/>
      <c r="J2210" s="79"/>
      <c r="K2210" s="80"/>
      <c r="L2210" s="80"/>
      <c r="M2210" s="80"/>
      <c r="N2210" s="80"/>
      <c r="O2210" s="138"/>
      <c r="P2210" s="79"/>
    </row>
    <row r="2211" spans="9:16">
      <c r="I2211" s="79"/>
      <c r="J2211" s="79"/>
      <c r="K2211" s="80"/>
      <c r="L2211" s="80"/>
      <c r="M2211" s="80"/>
      <c r="N2211" s="80"/>
      <c r="O2211" s="138"/>
      <c r="P2211" s="79"/>
    </row>
    <row r="2212" spans="9:16">
      <c r="I2212" s="79"/>
      <c r="J2212" s="79"/>
      <c r="K2212" s="80"/>
      <c r="L2212" s="80"/>
      <c r="M2212" s="80"/>
      <c r="N2212" s="80"/>
      <c r="O2212" s="138"/>
      <c r="P2212" s="79"/>
    </row>
    <row r="2213" spans="9:16">
      <c r="I2213" s="79"/>
      <c r="J2213" s="79"/>
      <c r="K2213" s="80"/>
      <c r="L2213" s="80"/>
      <c r="M2213" s="80"/>
      <c r="N2213" s="80"/>
      <c r="O2213" s="138"/>
      <c r="P2213" s="79"/>
    </row>
    <row r="2214" spans="9:16">
      <c r="I2214" s="79"/>
      <c r="J2214" s="79"/>
      <c r="K2214" s="80"/>
      <c r="L2214" s="80"/>
      <c r="M2214" s="80"/>
      <c r="N2214" s="80"/>
      <c r="O2214" s="138"/>
      <c r="P2214" s="79"/>
    </row>
    <row r="2215" spans="9:16">
      <c r="I2215" s="79"/>
      <c r="J2215" s="79"/>
      <c r="K2215" s="80"/>
      <c r="L2215" s="80"/>
      <c r="M2215" s="80"/>
      <c r="N2215" s="80"/>
      <c r="O2215" s="138"/>
      <c r="P2215" s="79"/>
    </row>
    <row r="2216" spans="9:16">
      <c r="I2216" s="79"/>
      <c r="J2216" s="79"/>
      <c r="K2216" s="80"/>
      <c r="L2216" s="80"/>
      <c r="M2216" s="80"/>
      <c r="N2216" s="80"/>
      <c r="O2216" s="138"/>
      <c r="P2216" s="79"/>
    </row>
    <row r="2217" spans="9:16">
      <c r="I2217" s="79"/>
      <c r="J2217" s="79"/>
      <c r="K2217" s="80"/>
      <c r="L2217" s="80"/>
      <c r="M2217" s="80"/>
      <c r="N2217" s="80"/>
      <c r="O2217" s="138"/>
      <c r="P2217" s="79"/>
    </row>
    <row r="2218" spans="9:16">
      <c r="I2218" s="79"/>
      <c r="J2218" s="79"/>
      <c r="K2218" s="80"/>
      <c r="L2218" s="80"/>
      <c r="M2218" s="80"/>
      <c r="N2218" s="80"/>
      <c r="O2218" s="138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1:C11"/>
    <mergeCell ref="B23:C26"/>
    <mergeCell ref="S2:S3"/>
    <mergeCell ref="W2:W3"/>
    <mergeCell ref="X2:X3"/>
  </mergeCells>
  <dataValidations count="8"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Maximum age must be 85" sqref="C3" xr:uid="{DDD4423B-71CF-4FEA-AFBB-058E50B15A71}">
      <formula1>0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  <dataValidation type="list" allowBlank="1" showInputMessage="1" showErrorMessage="1" sqref="C6" xr:uid="{3FF90E92-5BDB-4C25-B1C4-7A9FB195E0CA}">
      <formula1>"5 years, 10 years, 15 years, 20 years"</formula1>
    </dataValidation>
    <dataValidation type="list" allowBlank="1" showInputMessage="1" showErrorMessage="1" sqref="AU2" xr:uid="{32BE67E1-D21A-4412-8F7A-38F8B58CDBC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90</v>
      </c>
      <c r="C2" s="26"/>
      <c r="D2" s="26"/>
      <c r="E2" s="26"/>
      <c r="F2" s="26"/>
      <c r="G2" s="27"/>
    </row>
    <row r="4" spans="2:7">
      <c r="B4" s="29" t="s">
        <v>83</v>
      </c>
      <c r="C4" s="30"/>
      <c r="D4" s="30"/>
      <c r="E4" s="30"/>
      <c r="F4" s="30"/>
      <c r="G4" s="29"/>
    </row>
    <row r="5" spans="2:7">
      <c r="B5" s="29" t="s">
        <v>84</v>
      </c>
      <c r="C5" s="30" t="s">
        <v>85</v>
      </c>
      <c r="D5" s="30" t="s">
        <v>86</v>
      </c>
      <c r="E5" s="30" t="s">
        <v>87</v>
      </c>
      <c r="F5" s="30" t="s">
        <v>88</v>
      </c>
      <c r="G5" s="29" t="s">
        <v>89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LivingAnnuity</vt:lpstr>
      <vt:lpstr>VersionRecord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2026-01-26T16:30:55Z</dcterms:modified>
</cp:coreProperties>
</file>